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REFEITURA\CAMARA MUNICIPAL\ALTERACAO PINTURA E MAO DE OBRA\"/>
    </mc:Choice>
  </mc:AlternateContent>
  <bookViews>
    <workbookView xWindow="0" yWindow="0" windowWidth="23040" windowHeight="8796" activeTab="2"/>
  </bookViews>
  <sheets>
    <sheet name="Dados" sheetId="2" r:id="rId1"/>
    <sheet name="BDI" sheetId="3" r:id="rId2"/>
    <sheet name="Orçamentária-CDHU" sheetId="1" r:id="rId3"/>
    <sheet name="Orçamentária-SINAPI" sheetId="8" r:id="rId4"/>
    <sheet name="Orçamentária-FDE" sheetId="9" r:id="rId5"/>
    <sheet name="Composição" sheetId="5" r:id="rId6"/>
    <sheet name="SINAPI" sheetId="4" r:id="rId7"/>
    <sheet name="CDHU" sheetId="6" r:id="rId8"/>
    <sheet name="FDE" sheetId="7" r:id="rId9"/>
  </sheets>
  <definedNames>
    <definedName name="_xlnm.Print_Titles" localSheetId="5">Composição!$1:$9</definedName>
    <definedName name="_xlnm.Print_Titles" localSheetId="2">'Orçamentária-CDHU'!$1:$9</definedName>
    <definedName name="_xlnm.Print_Titles" localSheetId="4">'Orçamentária-FDE'!$1:$9</definedName>
    <definedName name="_xlnm.Print_Titles" localSheetId="3">'Orçamentária-SINAPI'!$1:$9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3" i="1" l="1"/>
  <c r="I80" i="1"/>
  <c r="F15" i="1"/>
  <c r="F14" i="1"/>
  <c r="F73" i="1"/>
  <c r="F70" i="1"/>
  <c r="G74" i="1" l="1"/>
  <c r="G73" i="1"/>
  <c r="G72" i="1"/>
  <c r="G71" i="1"/>
  <c r="G70" i="1"/>
  <c r="G69" i="1"/>
  <c r="G13" i="1"/>
  <c r="F69" i="1"/>
  <c r="E74" i="1"/>
  <c r="D74" i="1"/>
  <c r="E73" i="1"/>
  <c r="D73" i="1"/>
  <c r="E72" i="1"/>
  <c r="D72" i="1"/>
  <c r="E71" i="1"/>
  <c r="D71" i="1"/>
  <c r="E70" i="1"/>
  <c r="D70" i="1"/>
  <c r="E69" i="1"/>
  <c r="D69" i="1"/>
  <c r="F13" i="1"/>
  <c r="E13" i="1"/>
  <c r="D13" i="1"/>
  <c r="H70" i="1" l="1"/>
  <c r="H74" i="1"/>
  <c r="H73" i="1"/>
  <c r="H72" i="1"/>
  <c r="H71" i="1"/>
  <c r="H69" i="1"/>
  <c r="H15" i="1"/>
  <c r="H14" i="1"/>
  <c r="H13" i="1"/>
  <c r="F67" i="1"/>
  <c r="F66" i="1"/>
  <c r="F65" i="1"/>
  <c r="F64" i="1"/>
  <c r="F63" i="1"/>
  <c r="F61" i="1"/>
  <c r="F26" i="1" l="1"/>
  <c r="F23" i="1"/>
  <c r="G32" i="1" l="1"/>
  <c r="G31" i="1"/>
  <c r="G67" i="1"/>
  <c r="G66" i="1"/>
  <c r="G65" i="1"/>
  <c r="G64" i="1"/>
  <c r="G63" i="1"/>
  <c r="G62" i="1"/>
  <c r="G61" i="1"/>
  <c r="F62" i="1"/>
  <c r="H32" i="1" l="1"/>
  <c r="H31" i="1"/>
  <c r="H63" i="1"/>
  <c r="H61" i="1"/>
  <c r="H65" i="1"/>
  <c r="E66" i="1"/>
  <c r="H62" i="1"/>
  <c r="H67" i="1" l="1"/>
  <c r="H66" i="1"/>
  <c r="H64" i="1"/>
  <c r="G30" i="1"/>
  <c r="G29" i="1"/>
  <c r="G28" i="1"/>
  <c r="G27" i="1"/>
  <c r="G26" i="1"/>
  <c r="G25" i="1"/>
  <c r="G12" i="1"/>
  <c r="G77" i="1"/>
  <c r="G76" i="1"/>
  <c r="F76" i="1"/>
  <c r="E12" i="1"/>
  <c r="D12" i="1"/>
  <c r="F29" i="1"/>
  <c r="F28" i="1"/>
  <c r="F27" i="1"/>
  <c r="E26" i="1"/>
  <c r="E25" i="1"/>
  <c r="D25" i="1"/>
  <c r="D27" i="1"/>
  <c r="D26" i="1"/>
  <c r="F24" i="1"/>
  <c r="F22" i="1"/>
  <c r="E76" i="1"/>
  <c r="D76" i="1"/>
  <c r="F55" i="1"/>
  <c r="G59" i="1"/>
  <c r="G58" i="1"/>
  <c r="G57" i="1"/>
  <c r="G56" i="1"/>
  <c r="G55" i="1"/>
  <c r="G54" i="1"/>
  <c r="G53" i="1"/>
  <c r="F59" i="1"/>
  <c r="F58" i="1"/>
  <c r="G46" i="1"/>
  <c r="F46" i="1"/>
  <c r="E46" i="1"/>
  <c r="D46" i="1"/>
  <c r="G45" i="1"/>
  <c r="F45" i="1"/>
  <c r="E45" i="1"/>
  <c r="D45" i="1"/>
  <c r="F49" i="1"/>
  <c r="G49" i="1"/>
  <c r="E49" i="1"/>
  <c r="D49" i="1"/>
  <c r="G48" i="1"/>
  <c r="E48" i="1"/>
  <c r="D48" i="1"/>
  <c r="F42" i="1"/>
  <c r="F50" i="1"/>
  <c r="G50" i="1"/>
  <c r="G51" i="1"/>
  <c r="G47" i="1"/>
  <c r="G44" i="1"/>
  <c r="E47" i="1"/>
  <c r="E51" i="1"/>
  <c r="E50" i="1"/>
  <c r="D47" i="1"/>
  <c r="D51" i="1"/>
  <c r="D50" i="1"/>
  <c r="G43" i="1"/>
  <c r="G42" i="1"/>
  <c r="G41" i="1"/>
  <c r="E42" i="1"/>
  <c r="E43" i="1"/>
  <c r="E44" i="1"/>
  <c r="D42" i="1"/>
  <c r="D43" i="1"/>
  <c r="D44" i="1"/>
  <c r="G39" i="1"/>
  <c r="G38" i="1"/>
  <c r="G37" i="1"/>
  <c r="G36" i="1"/>
  <c r="G35" i="1"/>
  <c r="G34" i="1"/>
  <c r="G24" i="1"/>
  <c r="G23" i="1"/>
  <c r="G22" i="1"/>
  <c r="G21" i="1"/>
  <c r="G20" i="1"/>
  <c r="G19" i="1"/>
  <c r="G18" i="1"/>
  <c r="G17" i="1"/>
  <c r="H39" i="1" l="1"/>
  <c r="H38" i="1"/>
  <c r="H48" i="1"/>
  <c r="H56" i="1"/>
  <c r="H26" i="1"/>
  <c r="H27" i="1"/>
  <c r="H28" i="1"/>
  <c r="H30" i="1"/>
  <c r="H29" i="1"/>
  <c r="H25" i="1"/>
  <c r="H23" i="1"/>
  <c r="H24" i="1"/>
  <c r="H12" i="1"/>
  <c r="H42" i="1"/>
  <c r="H46" i="1"/>
  <c r="H22" i="1"/>
  <c r="H21" i="1"/>
  <c r="H20" i="1"/>
  <c r="H19" i="1"/>
  <c r="H18" i="1"/>
  <c r="H76" i="1"/>
  <c r="H59" i="1"/>
  <c r="H58" i="1"/>
  <c r="H57" i="1"/>
  <c r="H45" i="1"/>
  <c r="H49" i="1"/>
  <c r="H50" i="1"/>
  <c r="H51" i="1"/>
  <c r="H47" i="1"/>
  <c r="H44" i="1"/>
  <c r="H43" i="1"/>
  <c r="H41" i="1"/>
  <c r="H37" i="1"/>
  <c r="H36" i="1"/>
  <c r="H35" i="1"/>
  <c r="H34" i="1"/>
  <c r="H54" i="1"/>
  <c r="E24" i="1"/>
  <c r="D24" i="1"/>
  <c r="E54" i="1"/>
  <c r="E55" i="1"/>
  <c r="D54" i="1"/>
  <c r="D55" i="1"/>
  <c r="H17" i="1"/>
  <c r="E17" i="1"/>
  <c r="E18" i="1"/>
  <c r="E53" i="1"/>
  <c r="D17" i="1"/>
  <c r="D18" i="1"/>
  <c r="D53" i="1"/>
  <c r="A6" i="1"/>
  <c r="H53" i="1" l="1"/>
  <c r="D12" i="8"/>
  <c r="G12" i="9"/>
  <c r="E12" i="9"/>
  <c r="D12" i="9"/>
  <c r="G12" i="8"/>
  <c r="E12" i="8"/>
  <c r="B31" i="9"/>
  <c r="B30" i="9"/>
  <c r="B29" i="9"/>
  <c r="H15" i="9"/>
  <c r="H14" i="9"/>
  <c r="H13" i="9"/>
  <c r="A7" i="9"/>
  <c r="A6" i="9"/>
  <c r="A5" i="9"/>
  <c r="A4" i="9"/>
  <c r="A3" i="9"/>
  <c r="B31" i="8"/>
  <c r="B30" i="8"/>
  <c r="B29" i="8"/>
  <c r="H15" i="8"/>
  <c r="H14" i="8"/>
  <c r="H13" i="8"/>
  <c r="A7" i="8"/>
  <c r="A6" i="8"/>
  <c r="A5" i="8"/>
  <c r="A4" i="8"/>
  <c r="A3" i="8"/>
  <c r="B23" i="5"/>
  <c r="B22" i="5"/>
  <c r="B21" i="5"/>
  <c r="H15" i="5"/>
  <c r="H14" i="5"/>
  <c r="H13" i="5"/>
  <c r="H12" i="5"/>
  <c r="A7" i="5"/>
  <c r="A6" i="5"/>
  <c r="A5" i="5"/>
  <c r="A4" i="5"/>
  <c r="A3" i="5"/>
  <c r="B88" i="1"/>
  <c r="B87" i="1"/>
  <c r="B86" i="1"/>
  <c r="A7" i="1"/>
  <c r="A5" i="1"/>
  <c r="A4" i="1"/>
  <c r="A3" i="1"/>
  <c r="B54" i="3"/>
  <c r="B53" i="3"/>
  <c r="B52" i="3"/>
  <c r="A7" i="3"/>
  <c r="A6" i="3"/>
  <c r="A5" i="3"/>
  <c r="A4" i="3"/>
  <c r="A3" i="3"/>
  <c r="A31" i="3"/>
  <c r="J25" i="3"/>
  <c r="I25" i="3"/>
  <c r="H25" i="3"/>
  <c r="J24" i="3"/>
  <c r="I24" i="3"/>
  <c r="H24" i="3"/>
  <c r="F24" i="3"/>
  <c r="J23" i="3"/>
  <c r="I23" i="3"/>
  <c r="H23" i="3"/>
  <c r="F23" i="3"/>
  <c r="F25" i="3" s="1"/>
  <c r="J22" i="3"/>
  <c r="I22" i="3"/>
  <c r="H22" i="3"/>
  <c r="J21" i="3"/>
  <c r="I21" i="3"/>
  <c r="H21" i="3"/>
  <c r="J20" i="3"/>
  <c r="I20" i="3"/>
  <c r="H20" i="3"/>
  <c r="J19" i="3"/>
  <c r="I19" i="3"/>
  <c r="H19" i="3"/>
  <c r="J18" i="3"/>
  <c r="I18" i="3"/>
  <c r="H18" i="3"/>
  <c r="J17" i="3"/>
  <c r="I17" i="3"/>
  <c r="H17" i="3"/>
  <c r="E34" i="1" l="1"/>
  <c r="E56" i="1"/>
  <c r="D34" i="1"/>
  <c r="E27" i="1"/>
  <c r="D56" i="1"/>
  <c r="D28" i="1"/>
  <c r="D32" i="1"/>
  <c r="E31" i="1"/>
  <c r="E61" i="1"/>
  <c r="D61" i="1"/>
  <c r="D38" i="1"/>
  <c r="E38" i="1"/>
  <c r="E67" i="1"/>
  <c r="D66" i="1"/>
  <c r="E65" i="1"/>
  <c r="E41" i="1"/>
  <c r="D41" i="1"/>
  <c r="D65" i="1"/>
  <c r="D67" i="1"/>
  <c r="E64" i="1"/>
  <c r="E35" i="1"/>
  <c r="D57" i="1"/>
  <c r="E28" i="1"/>
  <c r="D58" i="1"/>
  <c r="D35" i="1"/>
  <c r="D29" i="1"/>
  <c r="E57" i="1"/>
  <c r="E32" i="1"/>
  <c r="D63" i="1"/>
  <c r="E62" i="1"/>
  <c r="D62" i="1"/>
  <c r="D39" i="1"/>
  <c r="E39" i="1"/>
  <c r="E36" i="1"/>
  <c r="D36" i="1"/>
  <c r="D30" i="1"/>
  <c r="E29" i="1"/>
  <c r="D59" i="1"/>
  <c r="E58" i="1"/>
  <c r="E63" i="1"/>
  <c r="D64" i="1"/>
  <c r="D31" i="1"/>
  <c r="E30" i="1"/>
  <c r="E37" i="1"/>
  <c r="E59" i="1"/>
  <c r="D37" i="1"/>
  <c r="E22" i="1"/>
  <c r="E77" i="1"/>
  <c r="D22" i="1"/>
  <c r="D77" i="1"/>
  <c r="E19" i="1"/>
  <c r="H55" i="1"/>
  <c r="D19" i="1"/>
  <c r="E23" i="1"/>
  <c r="D23" i="1"/>
  <c r="D20" i="1"/>
  <c r="E20" i="1"/>
  <c r="G22" i="3"/>
  <c r="G19" i="3"/>
  <c r="E21" i="1"/>
  <c r="D21" i="1"/>
  <c r="H16" i="5"/>
  <c r="H17" i="5" s="1"/>
  <c r="H12" i="8"/>
  <c r="H16" i="8" s="1"/>
  <c r="H17" i="8" s="1"/>
  <c r="I19" i="8" s="1"/>
  <c r="H12" i="9"/>
  <c r="H16" i="9" s="1"/>
  <c r="H17" i="9" s="1"/>
  <c r="I19" i="9" s="1"/>
  <c r="F26" i="3"/>
  <c r="G24" i="3"/>
  <c r="G25" i="3"/>
  <c r="G18" i="3"/>
  <c r="G20" i="3"/>
  <c r="G17" i="3"/>
  <c r="G21" i="3"/>
  <c r="G23" i="3"/>
  <c r="G26" i="3" l="1"/>
  <c r="H77" i="1"/>
  <c r="I81" i="1"/>
  <c r="I20" i="9"/>
  <c r="I21" i="9" s="1"/>
  <c r="I22" i="9" s="1"/>
  <c r="I20" i="8"/>
  <c r="I71" i="1" l="1"/>
  <c r="I72" i="1"/>
  <c r="I13" i="1"/>
  <c r="I74" i="1"/>
  <c r="I14" i="1"/>
  <c r="I70" i="1"/>
  <c r="I73" i="1"/>
  <c r="I31" i="1"/>
  <c r="I65" i="1"/>
  <c r="I67" i="1"/>
  <c r="I32" i="1"/>
  <c r="I62" i="1"/>
  <c r="I66" i="1"/>
  <c r="I63" i="1"/>
  <c r="I64" i="1"/>
  <c r="I18" i="1"/>
  <c r="I26" i="1"/>
  <c r="I43" i="1"/>
  <c r="I20" i="1"/>
  <c r="I38" i="1"/>
  <c r="I28" i="1"/>
  <c r="I35" i="1"/>
  <c r="I22" i="1"/>
  <c r="I23" i="1"/>
  <c r="I36" i="1"/>
  <c r="I56" i="1"/>
  <c r="I59" i="1"/>
  <c r="I48" i="1"/>
  <c r="I37" i="1"/>
  <c r="I24" i="1"/>
  <c r="I54" i="1"/>
  <c r="I55" i="1"/>
  <c r="I21" i="1"/>
  <c r="I45" i="1"/>
  <c r="I29" i="1"/>
  <c r="I44" i="1"/>
  <c r="I19" i="1"/>
  <c r="I58" i="1"/>
  <c r="I42" i="1"/>
  <c r="I47" i="1"/>
  <c r="I57" i="1"/>
  <c r="I30" i="1"/>
  <c r="I50" i="1"/>
  <c r="I25" i="1"/>
  <c r="I39" i="1"/>
  <c r="I46" i="1"/>
  <c r="I49" i="1"/>
  <c r="I51" i="1"/>
  <c r="I27" i="1"/>
  <c r="I69" i="1"/>
  <c r="I15" i="1"/>
  <c r="I61" i="1"/>
  <c r="I77" i="1"/>
  <c r="I12" i="1"/>
  <c r="I11" i="1" s="1"/>
  <c r="I76" i="1"/>
  <c r="I41" i="1"/>
  <c r="I34" i="1"/>
  <c r="I53" i="1"/>
  <c r="I17" i="1"/>
  <c r="I15" i="8"/>
  <c r="I12" i="8"/>
  <c r="I13" i="8"/>
  <c r="I14" i="8"/>
  <c r="I14" i="9"/>
  <c r="I15" i="9"/>
  <c r="I13" i="9"/>
  <c r="I12" i="9"/>
  <c r="I21" i="8"/>
  <c r="I22" i="8" s="1"/>
  <c r="I25" i="9"/>
  <c r="I26" i="9" s="1"/>
  <c r="I24" i="9"/>
  <c r="I68" i="1" l="1"/>
  <c r="I16" i="1"/>
  <c r="I60" i="1"/>
  <c r="I75" i="1"/>
  <c r="I52" i="1"/>
  <c r="I40" i="1"/>
  <c r="I33" i="1"/>
  <c r="I16" i="9"/>
  <c r="I17" i="9" s="1"/>
  <c r="I24" i="8"/>
  <c r="I25" i="8"/>
  <c r="I26" i="8" s="1"/>
  <c r="I16" i="8"/>
  <c r="I17" i="8" s="1"/>
  <c r="I78" i="1" l="1"/>
  <c r="I82" i="1"/>
</calcChain>
</file>

<file path=xl/comments1.xml><?xml version="1.0" encoding="utf-8"?>
<comments xmlns="http://schemas.openxmlformats.org/spreadsheetml/2006/main">
  <authors>
    <author>Dell</author>
  </authors>
  <commentList>
    <comment ref="B14" authorId="0" shapeId="0">
      <text>
        <r>
          <rPr>
            <b/>
            <sz val="9"/>
            <color indexed="81"/>
            <rFont val="Segoe UI"/>
            <family val="2"/>
          </rPr>
          <t>Dell:</t>
        </r>
        <r>
          <rPr>
            <sz val="9"/>
            <color indexed="81"/>
            <rFont val="Segoe UI"/>
            <family val="2"/>
          </rPr>
          <t xml:space="preserve">
Preencher nesta coluna as informações</t>
        </r>
      </text>
    </comment>
  </commentList>
</comments>
</file>

<file path=xl/sharedStrings.xml><?xml version="1.0" encoding="utf-8"?>
<sst xmlns="http://schemas.openxmlformats.org/spreadsheetml/2006/main" count="65386" uniqueCount="35404">
  <si>
    <t>Fornecimento de Materiais e Equipamentos</t>
  </si>
  <si>
    <t>Coluna1</t>
  </si>
  <si>
    <t>Sem aplicação de BDI</t>
  </si>
  <si>
    <t>Construção de Praças Urbanas, Rodovias, Ferrovias e Recapeamento e Pavimentação de Vias Urbanas</t>
  </si>
  <si>
    <t>PREFEITURA MUNICIPAL DA ESTÂNCIA TURÍSTICA DE IBIÚNA</t>
  </si>
  <si>
    <t>Nome:</t>
  </si>
  <si>
    <t>Título:</t>
  </si>
  <si>
    <t>CREA/CAU:</t>
  </si>
  <si>
    <t>PLANILHA ORÇAMENTÁRIA</t>
  </si>
  <si>
    <t>Item</t>
  </si>
  <si>
    <t>Fonte</t>
  </si>
  <si>
    <t>Código</t>
  </si>
  <si>
    <t>Descrição dos Serviços</t>
  </si>
  <si>
    <t>Unidade</t>
  </si>
  <si>
    <t>Quantidade</t>
  </si>
  <si>
    <t>Preço Unitário (Sem BDI)</t>
  </si>
  <si>
    <t>Preço Total (Sem BDI)</t>
  </si>
  <si>
    <t>Preço Total (Com BDI)</t>
  </si>
  <si>
    <t>TOTAL SEM BDI</t>
  </si>
  <si>
    <t>BDI (%)</t>
  </si>
  <si>
    <t>VALOR DO BDI</t>
  </si>
  <si>
    <t>TOTAL GERAL</t>
  </si>
  <si>
    <t>1.1</t>
  </si>
  <si>
    <t>MACROSSERVIÇO</t>
  </si>
  <si>
    <t>ETAPA</t>
  </si>
  <si>
    <t>SUBTOTAL</t>
  </si>
  <si>
    <t>12.12.120</t>
  </si>
  <si>
    <t>Serviço</t>
  </si>
  <si>
    <t>m²</t>
  </si>
  <si>
    <t>TOTAL</t>
  </si>
  <si>
    <t>VALOR DE RECURSO</t>
  </si>
  <si>
    <t>VALOR DE CONTRAPARTIDA</t>
  </si>
  <si>
    <t>PERCENTUAL DE RECURSO</t>
  </si>
  <si>
    <t>PERCENTUAL DE CONTRAPARTIDA</t>
  </si>
  <si>
    <t>CDHU</t>
  </si>
  <si>
    <t>DADOS DA OBRA</t>
  </si>
  <si>
    <t>RECURSOS FINANCEIROS</t>
  </si>
  <si>
    <t>Valor de recurso convenial disponibilizado</t>
  </si>
  <si>
    <t>DADOS DO PROFISSIONAL</t>
  </si>
  <si>
    <t>COMPOSIÇÃO DEMONSTRATIVA DE BDI</t>
  </si>
  <si>
    <t>TIPO DE OBRA DO EMPREENDIMENTO</t>
  </si>
  <si>
    <t>DESONERAÇÃO</t>
  </si>
  <si>
    <t>Construção e Reforma de Edifícios</t>
  </si>
  <si>
    <t>Sim</t>
  </si>
  <si>
    <t>Percentual para base de cálculo do ISS</t>
  </si>
  <si>
    <t>Não</t>
  </si>
  <si>
    <t>Alíquota de ISS</t>
  </si>
  <si>
    <t>Itens</t>
  </si>
  <si>
    <t>Siglas</t>
  </si>
  <si>
    <t>% Adotado</t>
  </si>
  <si>
    <t>Situação</t>
  </si>
  <si>
    <t>Intervalo de admissibilidade</t>
  </si>
  <si>
    <t>1º Quartil</t>
  </si>
  <si>
    <t>Médio</t>
  </si>
  <si>
    <t>3º Quartil</t>
  </si>
  <si>
    <t>Administração Central</t>
  </si>
  <si>
    <t>AC</t>
  </si>
  <si>
    <t>Seguro e Garantia</t>
  </si>
  <si>
    <t>SG</t>
  </si>
  <si>
    <t>Risco</t>
  </si>
  <si>
    <t>R</t>
  </si>
  <si>
    <t>Despesas Financeiras</t>
  </si>
  <si>
    <t>DF</t>
  </si>
  <si>
    <t>Lucro</t>
  </si>
  <si>
    <t>L</t>
  </si>
  <si>
    <t>Tributos (impostos COFINS 3%, e  PIS 0,65%)</t>
  </si>
  <si>
    <t>CP</t>
  </si>
  <si>
    <t>Tributos (ISS, variável de acordo com o município)</t>
  </si>
  <si>
    <t>ISS</t>
  </si>
  <si>
    <t>Tributos (Contribuição Previdenciária - 0% ou 4,5%, conforme Lei 12.844/2013 - Desoneração)</t>
  </si>
  <si>
    <t>CPRB</t>
  </si>
  <si>
    <t>BDI SEM desoneração</t>
  </si>
  <si>
    <t>BDI PAD</t>
  </si>
  <si>
    <t>BDI COM DESONERAÇÃO</t>
  </si>
  <si>
    <t>BDI DES</t>
  </si>
  <si>
    <t>Observações:</t>
  </si>
  <si>
    <t>Obras de Educação</t>
  </si>
  <si>
    <t>PLANILHA DE COMPOSIÇÕES</t>
  </si>
  <si>
    <t>Composição 1 -</t>
  </si>
  <si>
    <t>ASSENTAMENTO DE TUBO DE FERRO FUNDIDO PARA REDE DE ÁGUA, DN 80 MM, JUNTA ELÁSTICA, INSTALADO EM LOCAL COM NÍVEL ALTO DE INTERFERÊNCIAS (NÃO INCLUI FORNECIMENTO). AF_05/2024</t>
  </si>
  <si>
    <t>M</t>
  </si>
  <si>
    <t>COEFICIENTE DE REPRESENTATIVIDADE</t>
  </si>
  <si>
    <t>5,02</t>
  </si>
  <si>
    <t>ASSENTAMENTO DE TUBO DE FERRO FUNDIDO PARA REDE DE ÁGUA, DN 100 MM, JUNTA ELÁSTICA, INSTALADO EM LOCAL COM NÍVEL ALTO DE INTERFERÊNCIAS (NÃO INCLUI FORNECIMENTO). AF_05/2024</t>
  </si>
  <si>
    <t>5,83</t>
  </si>
  <si>
    <t>ASSENTAMENTO DE TUBO DE FERRO FUNDIDO PARA REDE DE ÁGUA, DN 150 MM, JUNTA ELÁSTICA, INSTALADO EM LOCAL COM NÍVEL ALTO DE INTERFERÊNCIAS (NÃO INCLUI FORNECIMENTO). AF_05/2024</t>
  </si>
  <si>
    <t>7,79</t>
  </si>
  <si>
    <t>ASSENTAMENTO DE TUBO DE FERRO FUNDIDO PARA REDE DE ÁGUA, DN 200 MM, JUNTA ELÁSTICA, INSTALADO EM LOCAL COM NÍVEL ALTO DE INTERFERÊNCIAS (NÃO INCLUI FORNECIMENTO). AF_05/2024</t>
  </si>
  <si>
    <t>9,73</t>
  </si>
  <si>
    <t>ASSENTAMENTO DE TUBO DE FERRO FUNDIDO PARA REDE DE ÁGUA, DN 250 MM, JUNTA ELÁSTICA, INSTALADO EM LOCAL COM NÍVEL ALTO DE INTERFERÊNCIAS (NÃO INCLUI FORNECIMENTO). AF_05/2024</t>
  </si>
  <si>
    <t>11,71</t>
  </si>
  <si>
    <t>ASSENTAMENTO DE TUBO DE FERRO FUNDIDO PARA REDE DE ÁGUA, DN 300 MM, JUNTA ELÁSTICA, INSTALADO EM LOCAL COM NÍVEL ALTO DE INTERFERÊNCIAS (NÃO INCLUI FORNECIMENTO). AF_05/2024</t>
  </si>
  <si>
    <t>13,69</t>
  </si>
  <si>
    <t>ASSENTAMENTO DE TUBO DE FERRO FUNDIDO PARA REDE DE ÁGUA, DN 350 MM, JUNTA ELÁSTICA, INSTALADO EM LOCAL COM NÍVEL ALTO DE INTERFERÊNCIAS (NÃO INCLUI FORNECIMENTO). AF_05/2024</t>
  </si>
  <si>
    <t>15,65</t>
  </si>
  <si>
    <t>ASSENTAMENTO DE TUBO DE FERRO FUNDIDO PARA REDE DE ÁGUA, DN 400 MM, JUNTA ELÁSTICA, INSTALADO EM LOCAL COM NÍVEL ALTO DE INTERFERÊNCIAS (NÃO INCLUI FORNECIMENTO). AF_05/2024</t>
  </si>
  <si>
    <t>17,62</t>
  </si>
  <si>
    <t>ASSENTAMENTO DE TUBO DE FERRO FUNDIDO PARA REDE DE ÁGUA, DN 450 MM, JUNTA ELÁSTICA, INSTALADO EM LOCAL COM NÍVEL ALTO DE INTERFERÊNCIAS (NÃO INCLUI FORNECIMENTO). AF_05/2024</t>
  </si>
  <si>
    <t>19,61</t>
  </si>
  <si>
    <t>ASSENTAMENTO DE TUBO DE FERRO FUNDIDO PARA REDE DE ÁGUA, DN 500 MM, JUNTA ELÁSTICA, INSTALADO EM LOCAL COM NÍVEL ALTO DE INTERFERÊNCIAS (NÃO INCLUI FORNECIMENTO). AF_05/2024</t>
  </si>
  <si>
    <t>24,91</t>
  </si>
  <si>
    <t>ASSENTAMENTO DE TUBO DE FERRO FUNDIDO PARA REDE DE ÁGUA, DN 600 MM, JUNTA ELÁSTICA, INSTALADO EM LOCAL COM NÍVEL ALTO DE INTERFERÊNCIAS (NÃO INCLUI FORNECIMENTO). AF_05/2024</t>
  </si>
  <si>
    <t>29,39</t>
  </si>
  <si>
    <t>ASSENTAMENTO DE TUBO DE FERRO FUNDIDO PARA REDE DE ÁGUA, DN 700 MM, JUNTA ELÁSTICA, INSTALADO EM LOCAL COM NÍVEL ALTO DE INTERFERÊNCIAS (NÃO INCLUI FORNECIMENTO). AF_05/2024</t>
  </si>
  <si>
    <t>33,65</t>
  </si>
  <si>
    <t>ASSENTAMENTO DE TUBO DE FERRO FUNDIDO PARA REDE DE ÁGUA, DN 800 MM, JUNTA ELÁSTICA, INSTALADO EM LOCAL COM NÍVEL ALTO DE INTERFERÊNCIAS (NÃO INCLUI FORNECIMENTO). AF_05/2024</t>
  </si>
  <si>
    <t>38,05</t>
  </si>
  <si>
    <t>ASSENTAMENTO DE TUBO DE FERRO FUNDIDO PARA REDE DE ÁGUA, DN 900 MM, JUNTA ELÁSTICA, INSTALADO EM LOCAL COM NÍVEL ALTO DE INTERFERÊNCIAS (NÃO INCLUI FORNECIMENTO). AF_05/2024</t>
  </si>
  <si>
    <t>42,47</t>
  </si>
  <si>
    <t>ASSENTAMENTO DE TUBO DE FERRO FUNDIDO PARA REDE DE ÁGUA, DN 1000 MM, JUNTA ELÁSTICA, INSTALADO EM LOCAL COM NÍVEL ALTO DE INTERFERÊNCIAS (NÃO INCLUI FORNECIMENTO). AF_05/2024</t>
  </si>
  <si>
    <t>46,92</t>
  </si>
  <si>
    <t>ASSENTAMENTO DE TUBO DE FERRO FUNDIDO PARA REDE DE ÁGUA, DN 1200 MM, JUNTA ELÁSTICA, INSTALADO EM LOCAL COM NÍVEL ALTO DE INTERFERÊNCIAS (NÃO INCLUI FORNECIMENTO). AF_05/2024</t>
  </si>
  <si>
    <t>56,12</t>
  </si>
  <si>
    <t>ASSENTAMENTO DE TUBO DE FERRO FUNDIDO PARA REDE DE ÁGUA, DN 80 MM, JUNTA ELÁSTICA, INSTALADO EM LOCAL COM NÍVEL BAIXO DE INTERFERÊNCIAS (NÃO INCLUI FORNECIMENTO). AF_05/2024</t>
  </si>
  <si>
    <t>3,83</t>
  </si>
  <si>
    <t>ASSENTAMENTO DE TUBO DE FERRO FUNDIDO PARA REDE DE ÁGUA, DN 100 MM, JUNTA ELÁSTICA, INSTALADO EM LOCAL COM NÍVEL BAIXO DE INTERFERÊNCIAS (NÃO INCLUI FORNECIMENTO). AF_05/2024</t>
  </si>
  <si>
    <t>4,50</t>
  </si>
  <si>
    <t>ASSENTAMENTO DE TUBO DE FERRO FUNDIDO PARA REDE DE ÁGUA, DN 150 MM, JUNTA ELÁSTICA, INSTALADO EM LOCAL COM NÍVEL BAIXO DE INTERFERÊNCIAS (NÃO INCLUI FORNECIMENTO). AF_05/2024</t>
  </si>
  <si>
    <t>6,13</t>
  </si>
  <si>
    <t>ASSENTAMENTO DE TUBO DE FERRO FUNDIDO PARA REDE DE ÁGUA, DN 200 MM, JUNTA ELÁSTICA, INSTALADO EM LOCAL COM NÍVEL BAIXO DE INTERFERÊNCIAS (NÃO INCLUI FORNECIMENTO). AF_05/2024</t>
  </si>
  <si>
    <t>7,75</t>
  </si>
  <si>
    <t>ASSENTAMENTO DE TUBO DE FERRO FUNDIDO PARA REDE DE ÁGUA, DN 250 MM, JUNTA ELÁSTICA, INSTALADO EM LOCAL COM NÍVEL BAIXO DE INTERFERÊNCIAS (NÃO INCLUI FORNECIMENTO). AF_05/2024</t>
  </si>
  <si>
    <t>9,40</t>
  </si>
  <si>
    <t>ASSENTAMENTO DE TUBO DE FERRO FUNDIDO PARA REDE DE ÁGUA, DN 300 MM, JUNTA ELÁSTICA, INSTALADO EM LOCAL COM NÍVEL BAIXO DE INTERFERÊNCIAS (NÃO INCLUI FORNECIMENTO). AF_05/2024</t>
  </si>
  <si>
    <t>11,03</t>
  </si>
  <si>
    <t>ASSENTAMENTO DE TUBO DE FERRO FUNDIDO PARA REDE DE ÁGUA, DN 350 MM, JUNTA ELÁSTICA, INSTALADO EM LOCAL COM NÍVEL BAIXO DE INTERFERÊNCIAS (NÃO INCLUI FORNECIMENTO). AF_05/2024</t>
  </si>
  <si>
    <t>12,68</t>
  </si>
  <si>
    <t>ASSENTAMENTO DE TUBO DE FERRO FUNDIDO PARA REDE DE ÁGUA, DN 400 MM, JUNTA ELÁSTICA, INSTALADO EM LOCAL COM NÍVEL BAIXO DE INTERFERÊNCIAS (NÃO INCLUI FORNECIMENTO). AF_05/2024</t>
  </si>
  <si>
    <t>14,32</t>
  </si>
  <si>
    <t>ASSENTAMENTO DE TUBO DE FERRO FUNDIDO PARA REDE DE ÁGUA, DN 450 MM, JUNTA ELÁSTICA, INSTALADO EM LOCAL COM NÍVEL BAIXO DE INTERFERÊNCIAS (NÃO INCLUI FORNECIMENTO). AF_05/2024</t>
  </si>
  <si>
    <t>15,97</t>
  </si>
  <si>
    <t>ASSENTAMENTO DE TUBO DE FERRO FUNDIDO PARA REDE DE ÁGUA, DN 500 MM, JUNTA ELÁSTICA, INSTALADO EM LOCAL COM NÍVEL BAIXO DE INTERFERÊNCIAS (NÃO INCLUI FORNECIMENTO). AF_05/2024</t>
  </si>
  <si>
    <t>19,85</t>
  </si>
  <si>
    <t>ASSENTAMENTO DE TUBO DE FERRO FUNDIDO PARA REDE DE ÁGUA, DN 600 MM, JUNTA ELÁSTICA, INSTALADO EM LOCAL COM NÍVEL BAIXO DE INTERFERÊNCIAS (NÃO INCLUI FORNECIMENTO). AF_05/2024</t>
  </si>
  <si>
    <t>23,52</t>
  </si>
  <si>
    <t>ASSENTAMENTO DE TUBO DE FERRO FUNDIDO PARA REDE DE ÁGUA, DN 700 MM, JUNTA ELÁSTICA, INSTALADO EM LOCAL COM NÍVEL BAIXO DE INTERFERÊNCIAS (NÃO INCLUI FORNECIMENTO). AF_05/2024</t>
  </si>
  <si>
    <t>26,95</t>
  </si>
  <si>
    <t>ASSENTAMENTO DE TUBO DE FERRO FUNDIDO PARA REDE DE ÁGUA, DN 800 MM, JUNTA ELÁSTICA, INSTALADO EM LOCAL COM NÍVEL BAIXO DE INTERFERÊNCIAS (NÃO INCLUI FORNECIMENTO). AF_05/2024</t>
  </si>
  <si>
    <t>30,53</t>
  </si>
  <si>
    <t>ASSENTAMENTO DE TUBO DE FERRO FUNDIDO PARA REDE DE ÁGUA, DN 900 MM, JUNTA ELÁSTICA, INSTALADO EM LOCAL COM NÍVEL BAIXO DE INTERFERÊNCIAS (NÃO INCLUI FORNECIMENTO). AF_05/2024</t>
  </si>
  <si>
    <t>34,12</t>
  </si>
  <si>
    <t>ASSENTAMENTO DE TUBO DE FERRO FUNDIDO PARA REDE DE ÁGUA, DN 1000 MM, JUNTA ELÁSTICA, INSTALADO EM LOCAL COM NÍVEL BAIXO DE INTERFERÊNCIAS (NÃO INCLUI FORNECIMENTO). AF_05/2024</t>
  </si>
  <si>
    <t>37,73</t>
  </si>
  <si>
    <t>ASSENTAMENTO DE TUBO DE FERRO FUNDIDO PARA REDE DE ÁGUA, DN 1200 MM, JUNTA ELÁSTICA, INSTALADO EM LOCAL COM NÍVEL BAIXO DE INTERFERÊNCIAS (NÃO INCLUI FORNECIMENTO). AF_05/2024</t>
  </si>
  <si>
    <t>45,30</t>
  </si>
  <si>
    <t>ASSENTAMENTO DE CONEXÃO 2 ACESSOS ALINHADOS DE FERRO FUNDIDO PARA REDE DE ÁGUA, DN 1200, JUNTA ELÁSTICA, INSTALADO EM LOCAL COM NÍVEL ALTO DE INTERFERÊNCIAS (NÃO INCLUI FORNECIMENTO). AF_05/2024</t>
  </si>
  <si>
    <t>UN</t>
  </si>
  <si>
    <t>122,66</t>
  </si>
  <si>
    <t>ASSENTAMENTO DE CONEXÃO 2 ACESSOS INCLINADOS DE FERRO FUNDIDO PARA REDE DE ÁGUA, DN 80, JUNTA ELÁSTICA, INSTALADO EM LOCAL COM NÍVEL ALTO DE INTERFERÊNCIAS (NÃO INCLUI FORNECIMENTO). AF_05/2024</t>
  </si>
  <si>
    <t>15,87</t>
  </si>
  <si>
    <t>ASSENTAMENTO DE CONEXÃO 2 ACESSOS INCLINADOS DE FERRO FUNDIDO PARA REDE DE ÁGUA, DN 100, JUNTA ELÁSTICA, INSTALADO EM LOCAL COM NÍVEL ALTO DE INTERFERÊNCIAS (NÃO INCLUI FORNECIMENTO). AF_05/2024</t>
  </si>
  <si>
    <t>18,35</t>
  </si>
  <si>
    <t>ASSENTAMENTO DE CONEXÃO 2 ACESSOS INCLINADOS DE FERRO FUNDIDO PARA REDE DE ÁGUA, DN 150, JUNTA ELÁSTICA, INSTALADO EM LOCAL COM NÍVEL ALTO DE INTERFERÊNCIAS (NÃO INCLUI FORNECIMENTO). AF_05/2024</t>
  </si>
  <si>
    <t>24,47</t>
  </si>
  <si>
    <t>ASSENTAMENTO DE CONEXÃO 2 ACESSOS INCLINADOS DE FERRO FUNDIDO PARA REDE DE ÁGUA, DN 200, JUNTA ELÁSTICA, INSTALADO EM LOCAL COM NÍVEL ALTO DE INTERFERÊNCIAS (NÃO INCLUI FORNECIMENTO). AF_05/2024</t>
  </si>
  <si>
    <t>30,58</t>
  </si>
  <si>
    <t>ASSENTAMENTO DE CONEXÃO 2 ACESSOS INCLINADOS DE FERRO FUNDIDO PARA REDE DE ÁGUA, DN 250, JUNTA ELÁSTICA, INSTALADO EM LOCAL COM NÍVEL ALTO DE INTERFERÊNCIAS (NÃO INCLUI FORNECIMENTO). AF_05/2024</t>
  </si>
  <si>
    <t>36,85</t>
  </si>
  <si>
    <t>ASSENTAMENTO DE CONEXÃO 2 ACESSOS INCLINADOS DE FERRO FUNDIDO PARA REDE DE ÁGUA, DN 300, JUNTA ELÁSTICA, INSTALADO EM LOCAL COM NÍVEL ALTO DE INTERFERÊNCIAS (NÃO INCLUI FORNECIMENTO). AF_05/2024</t>
  </si>
  <si>
    <t>43,09</t>
  </si>
  <si>
    <t>ASSENTAMENTO DE CONEXÃO 2 ACESSOS INCLINADOS DE FERRO FUNDIDO PARA REDE DE ÁGUA, DN 350, JUNTA ELÁSTICA, INSTALADO EM LOCAL COM NÍVEL ALTO DE INTERFERÊNCIAS (NÃO INCLUI FORNECIMENTO). AF_05/2024</t>
  </si>
  <si>
    <t>49,32</t>
  </si>
  <si>
    <t>ASSENTAMENTO DE CONEXÃO 2 ACESSOS INCLINADOS DE FERRO FUNDIDO PARA REDE DE ÁGUA, DN 400, JUNTA ELÁSTICA, INSTALADO EM LOCAL COM NÍVEL ALTO DE INTERFERÊNCIAS (NÃO INCLUI FORNECIMENTO). AF_05/2024</t>
  </si>
  <si>
    <t>55,55</t>
  </si>
  <si>
    <t>ASSENTAMENTO DE CONEXÃO 2 ACESSOS ALINHADOS DE FERRO FUNDIDO PARA REDE DE ÁGUA, DN 400, JUNTA ELÁSTICA, INSTALADO EM LOCAL COM NÍVEL BAIXO DE INTERFERÊNCIAS (NÃO INCLUI FORNECIMENTO). AF_05/2024</t>
  </si>
  <si>
    <t>31,12</t>
  </si>
  <si>
    <t>ASSENTAMENTO DE CONEXÃO 3 ACESSOS DE FERRO FUNDIDO PARA REDE DE ÁGUA, DN 100, JUNTA ELÁSTICA, INSTALADO EM LOCAL COM NÍVEL BAIXO DE INTERFERÊNCIAS (NÃO INCLUI FORNECIMENTO). AF_05/2024</t>
  </si>
  <si>
    <t>19,55</t>
  </si>
  <si>
    <t>ASSENTAMENTO DE CONEXÃO 2 ACESSOS ALINHADOS DE FERRO FUNDIDO PARA REDE DE ÁGUA, DN 450, JUNTA ELÁSTICA, INSTALADO EM LOCAL COM NÍVEL BAIXO DE INTERFERÊNCIAS (NÃO INCLUI FORNECIMENTO). AF_05/2024</t>
  </si>
  <si>
    <t>34,81</t>
  </si>
  <si>
    <t>ASSENTAMENTO DE CONEXÃO 2 ACESSOS ALINHADOS DE FERRO FUNDIDO PARA REDE DE ÁGUA, DN 500, JUNTA ELÁSTICA, INSTALADO EM LOCAL COM NÍVEL BAIXO DE INTERFERÊNCIAS (NÃO INCLUI FORNECIMENTO). AF_05/2024</t>
  </si>
  <si>
    <t>43,04</t>
  </si>
  <si>
    <t>ASSENTAMENTO DE CONEXÃO 2 ACESSOS ALINHADOS DE FERRO FUNDIDO PARA REDE DE ÁGUA, DN 600, JUNTA ELÁSTICA, INSTALADO EM LOCAL COM NÍVEL BAIXO DE INTERFERÊNCIAS (NÃO INCLUI FORNECIMENTO). AF_05/2024</t>
  </si>
  <si>
    <t>51,13</t>
  </si>
  <si>
    <t>ASSENTAMENTO DE CONEXÃO 2 ACESSOS ALINHADOS DE FERRO FUNDIDO PARA REDE DE ÁGUA, DN 700, JUNTA ELÁSTICA, INSTALADO EM LOCAL COM NÍVEL BAIXO DE INTERFERÊNCIAS (NÃO INCLUI FORNECIMENTO). AF_05/2024</t>
  </si>
  <si>
    <t>58,58</t>
  </si>
  <si>
    <t>ASSENTAMENTO DE CONEXÃO 2 ACESSOS ALINHADOS DE FERRO FUNDIDO PARA REDE DE ÁGUA, DN 800, JUNTA ELÁSTICA, INSTALADO EM LOCAL COM NÍVEL BAIXO DE INTERFERÊNCIAS (NÃO INCLUI FORNECIMENTO). AF_05/2024</t>
  </si>
  <si>
    <t>66,26</t>
  </si>
  <si>
    <t>ASSENTAMENTO DE CONEXÃO 2 ACESSOS ALINHADOS DE FERRO FUNDIDO PARA REDE DE ÁGUA, DN 900, JUNTA ELÁSTICA, INSTALADO EM LOCAL COM NÍVEL BAIXO DE INTERFERÊNCIAS (NÃO INCLUI FORNECIMENTO). AF_05/2024</t>
  </si>
  <si>
    <t>74,14</t>
  </si>
  <si>
    <t>ASSENTAMENTO DE CONEXÃO 2 ACESSOS ALINHADOS DE FERRO FUNDIDO PARA REDE DE ÁGUA, DN 1000, JUNTA ELÁSTICA, INSTALADO EM LOCAL COM NÍVEL BAIXO DE INTERFERÊNCIAS (NÃO INCLUI FORNECIMENTO). AF_05/2024</t>
  </si>
  <si>
    <t>82,08</t>
  </si>
  <si>
    <t>ASSENTAMENTO DE CONEXÃO 2 ACESSOS ALINHADOS DE FERRO FUNDIDO PARA REDE DE ÁGUA, DN 1200, JUNTA ELÁSTICA, INSTALADO EM LOCAL COM NÍVEL BAIXO DE INTERFERÊNCIAS (NÃO INCLUI FORNECIMENTO). AF_05/2024</t>
  </si>
  <si>
    <t>100,45</t>
  </si>
  <si>
    <t>ASSENTAMENTO DE CONEXÃO 2 ACESSOS INCLINADOS DE FERRO FUNDIDO PARA REDE DE ÁGUA, DN 80, JUNTA ELÁSTICA, INSTALADO EM LOCAL COM NÍVEL BAIXO DE INTERFERÊNCIAS (NÃO INCLUI FORNECIMENTO). AF_05/2024</t>
  </si>
  <si>
    <t>12,20</t>
  </si>
  <si>
    <t>ASSENTAMENTO DE CONEXÃO 2 ACESSOS INCLINADOS DE FERRO FUNDIDO PARA REDE DE ÁGUA, DN 450, JUNTA ELÁSTICA, INSTALADO EM LOCAL COM NÍVEL ALTO DE INTERFERÊNCIAS (NÃO INCLUI FORNECIMENTO). AF_05/2024</t>
  </si>
  <si>
    <t>61,92</t>
  </si>
  <si>
    <t>ASSENTAMENTO DE CONEXÃO 2 ACESSOS INCLINADOS DE FERRO FUNDIDO PARA REDE DE ÁGUA, DN 500, JUNTA ELÁSTICA, INSTALADO EM LOCAL COM NÍVEL ALTO DE INTERFERÊNCIAS (NÃO INCLUI FORNECIMENTO). AF_05/2024</t>
  </si>
  <si>
    <t>78,37</t>
  </si>
  <si>
    <t>ASSENTAMENTO DE CONEXÃO 2 ACESSOS INCLINADOS DE FERRO FUNDIDO PARA REDE DE ÁGUA, DN 600, JUNTA ELÁSTICA, INSTALADO EM LOCAL COM NÍVEL ALTO DE INTERFERÊNCIAS (NÃO INCLUI FORNECIMENTO). AF_05/2024</t>
  </si>
  <si>
    <t>92,61</t>
  </si>
  <si>
    <t>ASSENTAMENTO DE CONEXÃO 2 ACESSOS INCLINADOS DE FERRO FUNDIDO PARA REDE DE ÁGUA, DN 700, JUNTA ELÁSTICA, INSTALADO EM LOCAL COM NÍVEL ALTO DE INTERFERÊNCIAS (NÃO INCLUI FORNECIMENTO). AF_05/2024</t>
  </si>
  <si>
    <t>106,18</t>
  </si>
  <si>
    <t>ASSENTAMENTO DE CONEXÃO 2 ACESSOS INCLINADOS DE FERRO FUNDIDO PARA REDE DE ÁGUA, DN 800, JUNTA ELÁSTICA, INSTALADO EM LOCAL COM NÍVEL ALTO DE INTERFERÊNCIAS (NÃO INCLUI FORNECIMENTO). AF_05/2024</t>
  </si>
  <si>
    <t>120,01</t>
  </si>
  <si>
    <t>ASSENTAMENTO DE CONEXÃO 2 ACESSOS INCLINADOS DE FERRO FUNDIDO PARA REDE DE ÁGUA, DN 900, JUNTA ELÁSTICA, INSTALADO EM LOCAL COM NÍVEL ALTO DE INTERFERÊNCIAS (NÃO INCLUI FORNECIMENTO). AF_05/2024</t>
  </si>
  <si>
    <t>134,00</t>
  </si>
  <si>
    <t>ASSENTAMENTO DE CONEXÃO 2 ACESSOS INCLINADOS DE FERRO FUNDIDO PARA REDE DE ÁGUA, DN 1000, JUNTA ELÁSTICA, INSTALADO EM LOCAL COM NÍVEL ALTO DE INTERFERÊNCIAS (NÃO INCLUI FORNECIMENTO). AF_05/2024</t>
  </si>
  <si>
    <t>148,08</t>
  </si>
  <si>
    <t>ASSENTAMENTO DE CONEXÃO 2 ACESSOS INCLINADOS DE FERRO FUNDIDO PARA REDE DE ÁGUA, DN 1200, JUNTA ELÁSTICA, INSTALADO EM LOCAL COM NÍVEL ALTO DE INTERFERÊNCIAS (NÃO INCLUI FORNECIMENTO). AF_05/2024</t>
  </si>
  <si>
    <t>178,71</t>
  </si>
  <si>
    <t>ASSENTAMENTO DE CONEXÃO 3 ACESSOS DE FERRO FUNDIDO PARA REDE DE ÁGUA, DN 80, JUNTA ELÁSTICA, INSTALADO EM LOCAL COM NÍVEL ALTO DE INTERFERÊNCIAS (NÃO INCLUI FORNECIMENTO). AF_05/2024</t>
  </si>
  <si>
    <t>21,59</t>
  </si>
  <si>
    <t>ASSENTAMENTO DE CONEXÃO 3 ACESSOS DE FERRO FUNDIDO PARA REDE DE ÁGUA, DN 100, JUNTA ELÁSTICA, INSTALADO EM LOCAL COM NÍVEL ALTO DE INTERFERÊNCIAS (NÃO INCLUI FORNECIMENTO). AF_05/2024</t>
  </si>
  <si>
    <t>24,97</t>
  </si>
  <si>
    <t>ASSENTAMENTO DE CONEXÃO 3 ACESSOS DE FERRO FUNDIDO PARA REDE DE ÁGUA, DN 150, JUNTA ELÁSTICA, INSTALADO EM LOCAL COM NÍVEL ALTO DE INTERFERÊNCIAS (NÃO INCLUI FORNECIMENTO). AF_05/2024</t>
  </si>
  <si>
    <t>33,29</t>
  </si>
  <si>
    <t>ASSENTAMENTO DE CONEXÃO 3 ACESSOS DE FERRO FUNDIDO PARA REDE DE ÁGUA, DN 200, JUNTA ELÁSTICA, INSTALADO EM LOCAL COM NÍVEL ALTO DE INTERFERÊNCIAS (NÃO INCLUI FORNECIMENTO). AF_05/2024</t>
  </si>
  <si>
    <t>41,60</t>
  </si>
  <si>
    <t>ASSENTAMENTO DE CONEXÃO 2 ACESSOS INCLINADOS DE FERRO FUNDIDO PARA REDE DE ÁGUA, DN 100, JUNTA ELÁSTICA, INSTALADO EM LOCAL COM NÍVEL BAIXO DE INTERFERÊNCIAS (NÃO INCLUI FORNECIMENTO). AF_05/2024</t>
  </si>
  <si>
    <t>14,27</t>
  </si>
  <si>
    <t>ASSENTAMENTO DE CONEXÃO 3 ACESSOS DE FERRO FUNDIDO PARA REDE DE ÁGUA, DN 150, JUNTA ELÁSTICA, INSTALADO EM LOCAL COM NÍVEL BAIXO DE INTERFERÊNCIAS (NÃO INCLUI FORNECIMENTO). AF_05/2024</t>
  </si>
  <si>
    <t>26,50</t>
  </si>
  <si>
    <t>ASSENTAMENTO DE CONEXÃO 3 ACESSOS DE FERRO FUNDIDO PARA REDE DE ÁGUA, DN 250, JUNTA ELÁSTICA, INSTALADO EM LOCAL COM NÍVEL ALTO DE INTERFERÊNCIAS (NÃO INCLUI FORNECIMENTO). AF_05/2024</t>
  </si>
  <si>
    <t>50,20</t>
  </si>
  <si>
    <t>ASSENTAMENTO DE CONEXÃO 2 ACESSOS ALINHADOS DE FERRO FUNDIDO PARA REDE DE ÁGUA, DN 80, JUNTA ELÁSTICA, INSTALADO EM LOCAL COM NÍVEL ALTO DE INTERFERÊNCIAS (NÃO INCLUI FORNECIMENTO). AF_05/2024</t>
  </si>
  <si>
    <t>10,78</t>
  </si>
  <si>
    <t>ASSENTAMENTO DE CONEXÃO 2 ACESSOS INCLINADOS DE FERRO FUNDIDO PARA REDE DE ÁGUA, DN 150, JUNTA ELÁSTICA, INSTALADO EM LOCAL COM NÍVEL BAIXO DE INTERFERÊNCIAS (NÃO INCLUI FORNECIMENTO). AF_05/2024</t>
  </si>
  <si>
    <t>19,37</t>
  </si>
  <si>
    <t>ASSENTAMENTO DE CONEXÃO 2 ACESSOS INCLINADOS DE FERRO FUNDIDO PARA REDE DE ÁGUA, DN 200, JUNTA ELÁSTICA, INSTALADO EM LOCAL COM NÍVEL BAIXO DE INTERFERÊNCIAS (NÃO INCLUI FORNECIMENTO). AF_05/2024</t>
  </si>
  <si>
    <t>24,46</t>
  </si>
  <si>
    <t>ASSENTAMENTO DE CONEXÃO 2 ACESSOS INCLINADOS DE FERRO FUNDIDO PARA REDE DE ÁGUA, DN 250, JUNTA ELÁSTICA, INSTALADO EM LOCAL COM NÍVEL BAIXO DE INTERFERÊNCIAS (NÃO INCLUI FORNECIMENTO). AF_05/2024</t>
  </si>
  <si>
    <t>29,71</t>
  </si>
  <si>
    <t>ASSENTAMENTO DE CONEXÃO 2 ACESSOS INCLINADOS DE FERRO FUNDIDO PARA REDE DE ÁGUA, DN 300, JUNTA ELÁSTICA, INSTALADO EM LOCAL COM NÍVEL BAIXO DE INTERFERÊNCIAS (NÃO INCLUI FORNECIMENTO). AF_05/2024</t>
  </si>
  <si>
    <t>34,94</t>
  </si>
  <si>
    <t>ASSENTAMENTO DE CONEXÃO 2 ACESSOS INCLINADOS DE FERRO FUNDIDO PARA REDE DE ÁGUA, DN 350, JUNTA ELÁSTICA, INSTALADO EM LOCAL COM NÍVEL BAIXO DE INTERFERÊNCIAS (NÃO INCLUI FORNECIMENTO). AF_05/2024</t>
  </si>
  <si>
    <t>40,15</t>
  </si>
  <si>
    <t>ASSENTAMENTO DE CONEXÃO 2 ACESSOS INCLINADOS DE FERRO FUNDIDO PARA REDE DE ÁGUA, DN 400, JUNTA ELÁSTICA, INSTALADO EM LOCAL COM NÍVEL BAIXO DE INTERFERÊNCIAS (NÃO INCLUI FORNECIMENTO). AF_05/2024</t>
  </si>
  <si>
    <t>45,37</t>
  </si>
  <si>
    <t>ASSENTAMENTO DE CONEXÃO 2 ACESSOS INCLINADOS DE FERRO FUNDIDO PARA REDE DE ÁGUA, DN 450, JUNTA ELÁSTICA, INSTALADO EM LOCAL COM NÍVEL BAIXO DE INTERFERÊNCIAS (NÃO INCLUI FORNECIMENTO). AF_05/2024</t>
  </si>
  <si>
    <t>50,71</t>
  </si>
  <si>
    <t>ASSENTAMENTO DE CONEXÃO 2 ACESSOS INCLINADOS DE FERRO FUNDIDO PARA REDE DE ÁGUA, DN 500, JUNTA ELÁSTICA, INSTALADO EM LOCAL COM NÍVEL BAIXO DE INTERFERÊNCIAS (NÃO INCLUI FORNECIMENTO). AF_05/2024</t>
  </si>
  <si>
    <t>62,82</t>
  </si>
  <si>
    <t>ASSENTAMENTO DE CONEXÃO 2 ACESSOS INCLINADOS DE FERRO FUNDIDO PARA REDE DE ÁGUA, DN 600, JUNTA ELÁSTICA, INSTALADO EM LOCAL COM NÍVEL BAIXO DE INTERFERÊNCIAS (NÃO INCLUI FORNECIMENTO). AF_05/2024</t>
  </si>
  <si>
    <t>74,51</t>
  </si>
  <si>
    <t>ASSENTAMENTO DE CONEXÃO 2 ACESSOS INCLINADOS DE FERRO FUNDIDO PARA REDE DE ÁGUA, DN 700, JUNTA ELÁSTICA, INSTALADO EM LOCAL COM NÍVEL BAIXO DE INTERFERÊNCIAS (NÃO INCLUI FORNECIMENTO). AF_05/2024</t>
  </si>
  <si>
    <t>85,55</t>
  </si>
  <si>
    <t>ASSENTAMENTO DE CONEXÃO 2 ACESSOS ALINHADOS DE FERRO FUNDIDO PARA REDE DE ÁGUA, DN 300, JUNTA ELÁSTICA, INSTALADO EM LOCAL COM NÍVEL BAIXO DE INTERFERÊNCIAS (NÃO INCLUI FORNECIMENTO). AF_05/2024</t>
  </si>
  <si>
    <t>23,93</t>
  </si>
  <si>
    <t>ASSENTAMENTO DE CONEXÃO 2 ACESSOS ALINHADOS DE FERRO FUNDIDO PARA REDE DE ÁGUA, DN 350, JUNTA ELÁSTICA, INSTALADO EM LOCAL COM NÍVEL BAIXO DE INTERFERÊNCIAS (NÃO INCLUI FORNECIMENTO). AF_05/2024</t>
  </si>
  <si>
    <t>27,52</t>
  </si>
  <si>
    <t>ASSENTAMENTO DE CONEXÃO 3 ACESSOS DE FERRO FUNDIDO PARA REDE DE ÁGUA, DN 200, JUNTA ELÁSTICA, INSTALADO EM LOCAL COM NÍVEL BAIXO DE INTERFERÊNCIAS (NÃO INCLUI FORNECIMENTO). AF_05/2024</t>
  </si>
  <si>
    <t>33,45</t>
  </si>
  <si>
    <t>ASSENTAMENTO DE CONEXÃO 3 ACESSOS DE FERRO FUNDIDO PARA REDE DE ÁGUA, DN 250, JUNTA ELÁSTICA, INSTALADO EM LOCAL COM NÍVEL BAIXO DE INTERFERÊNCIAS (NÃO INCLUI FORNECIMENTO). AF_05/2024</t>
  </si>
  <si>
    <t>40,68</t>
  </si>
  <si>
    <t>ASSENTAMENTO DE CONEXÃO 3 ACESSOS DE FERRO FUNDIDO PARA REDE DE ÁGUA, DN 300, JUNTA ELÁSTICA, INSTALADO EM LOCAL COM NÍVEL BAIXO DE INTERFERÊNCIAS (NÃO INCLUI FORNECIMENTO). AF_05/2024</t>
  </si>
  <si>
    <t>47,89</t>
  </si>
  <si>
    <t>ASSENTAMENTO DE CONEXÃO 3 ACESSOS DE FERRO FUNDIDO PARA REDE DE ÁGUA, DN 350, JUNTA ELÁSTICA, INSTALADO EM LOCAL COM NÍVEL BAIXO DE INTERFERÊNCIAS (NÃO INCLUI FORNECIMENTO). AF_05/2024</t>
  </si>
  <si>
    <t>55,07</t>
  </si>
  <si>
    <t>ASSENTAMENTO DE CONEXÃO 3 ACESSOS DE FERRO FUNDIDO PARA REDE DE ÁGUA, DN 400, JUNTA ELÁSTICA, INSTALADO EM LOCAL COM NÍVEL BAIXO DE INTERFERÊNCIAS (NÃO INCLUI FORNECIMENTO). AF_05/2024</t>
  </si>
  <si>
    <t>62,26</t>
  </si>
  <si>
    <t>ASSENTAMENTO DE CONEXÃO 3 ACESSOS DE FERRO FUNDIDO PARA REDE DE ÁGUA, DN 450, JUNTA ELÁSTICA, INSTALADO EM LOCAL COM NÍVEL BAIXO DE INTERFERÊNCIAS (NÃO INCLUI FORNECIMENTO). AF_05/2024</t>
  </si>
  <si>
    <t>69,67</t>
  </si>
  <si>
    <t>ASSENTAMENTO DE CONEXÃO 3 ACESSOS DE FERRO FUNDIDO PARA REDE DE ÁGUA, DN 500, JUNTA ELÁSTICA, INSTALADO EM LOCAL COM NÍVEL BAIXO DE INTERFERÊNCIAS (NÃO INCLUI FORNECIMENTO). AF_05/2024</t>
  </si>
  <si>
    <t>86,10</t>
  </si>
  <si>
    <t>ASSENTAMENTO DE CONEXÃO 3 ACESSOS DE FERRO FUNDIDO PARA REDE DE ÁGUA, DN 600, JUNTA ELÁSTICA, INSTALADO EM LOCAL COM NÍVEL BAIXO DE INTERFERÊNCIAS (NÃO INCLUI FORNECIMENTO). AF_05/2024</t>
  </si>
  <si>
    <t>102,28</t>
  </si>
  <si>
    <t>ASSENTAMENTO DE CONEXÃO 2 ACESSOS INCLINADOS DE FERRO FUNDIDO PARA REDE DE ÁGUA, DN 800, JUNTA ELÁSTICA, INSTALADO EM LOCAL COM NÍVEL BAIXO DE INTERFERÊNCIAS (NÃO INCLUI FORNECIMENTO). AF_05/2024</t>
  </si>
  <si>
    <t>96,83</t>
  </si>
  <si>
    <t>ASSENTAMENTO DE CONEXÃO 2 ACESSOS INCLINADOS DE FERRO FUNDIDO PARA REDE DE ÁGUA, DN 1000, JUNTA ELÁSTICA, INSTALADO EM LOCAL COM NÍVEL BAIXO DE INTERFERÊNCIAS (NÃO INCLUI FORNECIMENTO). AF_05/2024</t>
  </si>
  <si>
    <t>119,84</t>
  </si>
  <si>
    <t>ASSENTAMENTO DE CONEXÃO 2 ACESSOS INCLINADOS DE FERRO FUNDIDO PARA REDE DE ÁGUA, DN 1200, JUNTA ELÁSTICA, INSTALADO EM LOCAL COM NÍVEL BAIXO DE INTERFERÊNCIAS (NÃO INCLUI FORNECIMENTO). AF_05/2024</t>
  </si>
  <si>
    <t>145,38</t>
  </si>
  <si>
    <t>ASSENTAMENTO DE CONEXÃO 3 ACESSOS DE FERRO FUNDIDO PARA REDE DE ÁGUA, DN 80, JUNTA ELÁSTICA, INSTALADO EM LOCAL COM NÍVEL BAIXO DE INTERFERÊNCIAS (NÃO INCLUI FORNECIMENTO). AF_05/2024</t>
  </si>
  <si>
    <t>16,69</t>
  </si>
  <si>
    <t>ASSENTAMENTO DE CONEXÃO 3 ACESSOS DE FERRO FUNDIDO PARA REDE DE ÁGUA, DN 700, JUNTA ELÁSTICA, INSTALADO EM LOCAL COM NÍVEL BAIXO DE INTERFERÊNCIAS (NÃO INCLUI FORNECIMENTO). AF_05/2024</t>
  </si>
  <si>
    <t>117,17</t>
  </si>
  <si>
    <t>ASSENTAMENTO DE CONEXÃO 3 ACESSOS DE FERRO FUNDIDO PARA REDE DE ÁGUA, DN 900, JUNTA ELÁSTICA, INSTALADO EM LOCAL COM NÍVEL BAIXO DE INTERFERÊNCIAS (NÃO INCLUI FORNECIMENTO). AF_05/2024</t>
  </si>
  <si>
    <t>148,27</t>
  </si>
  <si>
    <t>ASSENTAMENTO DE CONEXÃO 3 ACESSOS DE FERRO FUNDIDO PARA REDE DE ÁGUA, DN 1000, JUNTA ELÁSTICA, INSTALADO EM LOCAL COM NÍVEL BAIXO DE INTERFERÊNCIAS (NÃO INCLUI FORNECIMENTO). AF_05/2024</t>
  </si>
  <si>
    <t>164,20</t>
  </si>
  <si>
    <t>ASSENTAMENTO DE CONEXÃO 3 ACESSOS DE FERRO FUNDIDO PARA REDE DE ÁGUA, DN 1200, JUNTA ELÁSTICA, INSTALADO EM LOCAL COM NÍVEL BAIXO DE INTERFERÊNCIAS (NÃO INCLUI FORNECIMENTO). AF_05/2024</t>
  </si>
  <si>
    <t>200,91</t>
  </si>
  <si>
    <t>ASSENTAMENTO DE CONEXÃO 3 ACESSOS DE FERRO FUNDIDO PARA REDE DE ÁGUA, DN 300, JUNTA ELÁSTICA, INSTALADO EM LOCAL COM NÍVEL ALTO DE INTERFERÊNCIAS (NÃO INCLUI FORNECIMENTO). AF_05/2024</t>
  </si>
  <si>
    <t>58,75</t>
  </si>
  <si>
    <t>ASSENTAMENTO DE CONEXÃO 3 ACESSOS DE FERRO FUNDIDO PARA REDE DE ÁGUA, DN 350, JUNTA ELÁSTICA, INSTALADO EM LOCAL COM NÍVEL ALTO DE INTERFERÊNCIAS (NÃO INCLUI FORNECIMENTO). AF_05/2024</t>
  </si>
  <si>
    <t>67,30</t>
  </si>
  <si>
    <t>ASSENTAMENTO DE CONEXÃO 3 ACESSOS DE FERRO FUNDIDO PARA REDE DE ÁGUA, DN 400, JUNTA ELÁSTICA, INSTALADO EM LOCAL COM NÍVEL ALTO DE INTERFERÊNCIAS (NÃO INCLUI FORNECIMENTO). AF_05/2024</t>
  </si>
  <si>
    <t>75,84</t>
  </si>
  <si>
    <t>ASSENTAMENTO DE CONEXÃO 3 ACESSOS DE FERRO FUNDIDO PARA REDE DE ÁGUA, DN 450, JUNTA ELÁSTICA, INSTALADO EM LOCAL COM NÍVEL ALTO DE INTERFERÊNCIAS (NÃO INCLUI FORNECIMENTO). AF_05/2024</t>
  </si>
  <si>
    <t>84,62</t>
  </si>
  <si>
    <t>ASSENTAMENTO DE CONEXÃO 3 ACESSOS DE FERRO FUNDIDO PARA REDE DE ÁGUA, DN 500, JUNTA ELÁSTICA, INSTALADO EM LOCAL COM NÍVEL ALTO DE INTERFERÊNCIAS (NÃO INCLUI FORNECIMENTO). AF_05/2024</t>
  </si>
  <si>
    <t>106,84</t>
  </si>
  <si>
    <t>ASSENTAMENTO DE CONEXÃO 3 ACESSOS DE FERRO FUNDIDO PARA REDE DE ÁGUA, DN 600, JUNTA ELÁSTICA, INSTALADO EM LOCAL COM NÍVEL ALTO DE INTERFERÊNCIAS (NÃO INCLUI FORNECIMENTO). AF_05/2024</t>
  </si>
  <si>
    <t>126,42</t>
  </si>
  <si>
    <t>ASSENTAMENTO DE CONEXÃO 3 ACESSOS DE FERRO FUNDIDO PARA REDE DE ÁGUA, DN 700, JUNTA ELÁSTICA, INSTALADO EM LOCAL COM NÍVEL ALTO DE INTERFERÊNCIAS (NÃO INCLUI FORNECIMENTO). AF_05/2024</t>
  </si>
  <si>
    <t>144,68</t>
  </si>
  <si>
    <t>ASSENTAMENTO DE CONEXÃO 3 ACESSOS DE FERRO FUNDIDO PARA REDE DE ÁGUA, DN 800, JUNTA ELÁSTICA, INSTALADO EM LOCAL COM NÍVEL ALTO DE INTERFERÊNCIAS (NÃO INCLUI FORNECIMENTO). AF_05/2024</t>
  </si>
  <si>
    <t>163,44</t>
  </si>
  <si>
    <t>ASSENTAMENTO DE CONEXÃO 3 ACESSOS DE FERRO FUNDIDO PARA REDE DE ÁGUA, DN 900, JUNTA ELÁSTICA, INSTALADO EM LOCAL COM NÍVEL ALTO DE INTERFERÊNCIAS (NÃO INCLUI FORNECIMENTO). AF_05/2024</t>
  </si>
  <si>
    <t>182,55</t>
  </si>
  <si>
    <t>ASSENTAMENTO DE CONEXÃO 3 ACESSOS DE FERRO FUNDIDO PARA REDE DE ÁGUA, DN 1000, JUNTA ELÁSTICA, INSTALADO EM LOCAL COM NÍVEL ALTO DE INTERFERÊNCIAS (NÃO INCLUI FORNECIMENTO). AF_05/2024</t>
  </si>
  <si>
    <t>201,87</t>
  </si>
  <si>
    <t>ASSENTAMENTO DE CONEXÃO 3 ACESSOS DE FERRO FUNDIDO PARA REDE DE ÁGUA, DN 1200, JUNTA ELÁSTICA, INSTALADO EM LOCAL COM NÍVEL ALTO DE INTERFERÊNCIAS (NÃO INCLUI FORNECIMENTO). AF_05/2024</t>
  </si>
  <si>
    <t>245,33</t>
  </si>
  <si>
    <t>FORNECIMENTO E ASSENTAMENTO DE TE RANHURADO EM FERRO FUNDIDO, DN 80 (3") PARA REDE DE ÁGUA, INSTALADO EM LOCAL COM NÍVEL ALTO DE INTERFERÊNCIAS (INCLUI FORNECIMENTO). AF_05/2024</t>
  </si>
  <si>
    <t>75,47</t>
  </si>
  <si>
    <t>FORNECIMENTO E ASSENTAMENTO DE CURVA 45 GRAUS RANHURADA EM FERRO FUNDIDO, DN 80 MM (3") PARA REDE DE ÁGUA, INSTALADO EM LOCAL COM NÍVEL ALTO DE INTERFERÊNCIAS (INCLUI FORNECIMENTO). AF_05/2024</t>
  </si>
  <si>
    <t>48,01</t>
  </si>
  <si>
    <t>ASSENTAMENTO DE CONEXÃO 2 ACESSOS ALINHADOS DE FERRO FUNDIDO PARA REDE DE ÁGUA, DN 100, JUNTA ELÁSTICA, INSTALADO EM LOCAL COM NÍVEL ALTO DE INTERFERÊNCIAS (NÃO INCLUI FORNECIMENTO). AF_05/2024</t>
  </si>
  <si>
    <t>12,49</t>
  </si>
  <si>
    <t>ASSENTAMENTO DE CONEXÃO 2 ACESSOS ALINHADOS DE FERRO FUNDIDO PARA REDE DE ÁGUA, DN 150, JUNTA ELÁSTICA, INSTALADO EM LOCAL COM NÍVEL ALTO DE INTERFERÊNCIAS (NÃO INCLUI FORNECIMENTO). AF_05/2024</t>
  </si>
  <si>
    <t>16,64</t>
  </si>
  <si>
    <t>ASSENTAMENTO DE CONEXÃO 2 ACESSOS ALINHADOS DE FERRO FUNDIDO PARA REDE DE ÁGUA, DN 1000, JUNTA ELÁSTICA, INSTALADO EM LOCAL COM NÍVEL ALTO DE INTERFERÊNCIAS (NÃO INCLUI FORNECIMENTO). AF_05/2024</t>
  </si>
  <si>
    <t>100,92</t>
  </si>
  <si>
    <t>ASSENTAMENTO DE CONEXÃO 2 ACESSOS ALINHADOS DE FERRO FUNDIDO PARA REDE DE ÁGUA, DN 150, JUNTA ELÁSTICA, INSTALADO EM LOCAL COM NÍVEL BAIXO DE INTERFERÊNCIAS (NÃO INCLUI FORNECIMENTO). AF_05/2024</t>
  </si>
  <si>
    <t>13,24</t>
  </si>
  <si>
    <t>ASSENTAMENTO DE CONEXÃO 2 ACESSOS ALINHADOS DE FERRO FUNDIDO PARA REDE DE ÁGUA, DN 200, JUNTA ELÁSTICA, INSTALADO EM LOCAL COM NÍVEL BAIXO DE INTERFERÊNCIAS (NÃO INCLUI FORNECIMENTO). AF_05/2024</t>
  </si>
  <si>
    <t>16,71</t>
  </si>
  <si>
    <t>ASSENTAMENTO DE CONEXÃO 2 ACESSOS INCLINADOS DE FERRO FUNDIDO PARA REDE DE ÁGUA, DN 900, JUNTA ELÁSTICA, INSTALADO EM LOCAL COM NÍVEL BAIXO DE INTERFERÊNCIAS (NÃO INCLUI FORNECIMENTO). AF_05/2024</t>
  </si>
  <si>
    <t>108,29</t>
  </si>
  <si>
    <t>ASSENTAMENTO DE CONEXÃO 3 ACESSOS DE FERRO FUNDIDO PARA REDE DE ÁGUA, DN 800, JUNTA ELÁSTICA, INSTALADO EM LOCAL COM NÍVEL BAIXO DE INTERFERÊNCIAS (NÃO INCLUI FORNECIMENTO). AF_05/2024</t>
  </si>
  <si>
    <t>132,54</t>
  </si>
  <si>
    <t>ASSENTAMENTO DE CONEXÃO 2 ACESSOS ALINHADOS DE FERRO FUNDIDO PARA REDE DE ÁGUA, DN 200, JUNTA ELÁSTICA, INSTALADO EM LOCAL COM NÍVEL ALTO DE INTERFERÊNCIAS (NÃO INCLUI FORNECIMENTO). AF_05/2024</t>
  </si>
  <si>
    <t>20,80</t>
  </si>
  <si>
    <t>ASSENTAMENTO DE CONEXÃO 2 ACESSOS ALINHADOS DE FERRO FUNDIDO PARA REDE DE ÁGUA, DN 250, JUNTA ELÁSTICA, INSTALADO EM LOCAL COM NÍVEL ALTO DE INTERFERÊNCIAS (NÃO INCLUI FORNECIMENTO). AF_05/2024</t>
  </si>
  <si>
    <t>25,08</t>
  </si>
  <si>
    <t>ASSENTAMENTO DE CONEXÃO 2 ACESSOS ALINHADOS DE FERRO FUNDIDO PARA REDE DE ÁGUA, DN 300, JUNTA ELÁSTICA, INSTALADO EM LOCAL COM NÍVEL ALTO DE INTERFERÊNCIAS (NÃO INCLUI FORNECIMENTO). AF_05/2024</t>
  </si>
  <si>
    <t>29,35</t>
  </si>
  <si>
    <t>ASSENTAMENTO DE CONEXÃO 2 ACESSOS ALINHADOS DE FERRO FUNDIDO PARA REDE DE ÁGUA, DN 350, JUNTA ELÁSTICA, INSTALADO EM LOCAL COM NÍVEL ALTO DE INTERFERÊNCIAS (NÃO INCLUI FORNECIMENTO). AF_05/2024</t>
  </si>
  <si>
    <t>33,63</t>
  </si>
  <si>
    <t>ASSENTAMENTO DE CONEXÃO 2 ACESSOS ALINHADOS DE FERRO FUNDIDO PARA REDE DE ÁGUA, DN 400, JUNTA ELÁSTICA, INSTALADO EM LOCAL COM NÍVEL ALTO DE INTERFERÊNCIAS (NÃO INCLUI FORNECIMENTO). AF_05/2024</t>
  </si>
  <si>
    <t>37,91</t>
  </si>
  <si>
    <t>ASSENTAMENTO DE CONEXÃO 2 ACESSOS ALINHADOS DE FERRO FUNDIDO PARA REDE DE ÁGUA, DN 450, JUNTA ELÁSTICA, INSTALADO EM LOCAL COM NÍVEL ALTO DE INTERFERÊNCIAS (NÃO INCLUI FORNECIMENTO). AF_05/2024</t>
  </si>
  <si>
    <t>42,29</t>
  </si>
  <si>
    <t>ASSENTAMENTO DE CONEXÃO 2 ACESSOS ALINHADOS DE FERRO FUNDIDO PARA REDE DE ÁGUA, DN 500, JUNTA ELÁSTICA, INSTALADO EM LOCAL COM NÍVEL ALTO DE INTERFERÊNCIAS (NÃO INCLUI FORNECIMENTO). AF_05/2024</t>
  </si>
  <si>
    <t>53,41</t>
  </si>
  <si>
    <t>ASSENTAMENTO DE CONEXÃO 2 ACESSOS ALINHADOS DE FERRO FUNDIDO PARA REDE DE ÁGUA, DN 600, JUNTA ELÁSTICA, INSTALADO EM LOCAL COM NÍVEL ALTO DE INTERFERÊNCIAS (NÃO INCLUI FORNECIMENTO). AF_05/2024</t>
  </si>
  <si>
    <t>63,19</t>
  </si>
  <si>
    <t>ASSENTAMENTO DE CONEXÃO 2 ACESSOS ALINHADOS DE FERRO FUNDIDO PARA REDE DE ÁGUA, DN 700, JUNTA ELÁSTICA, INSTALADO EM LOCAL COM NÍVEL ALTO DE INTERFERÊNCIAS (NÃO INCLUI FORNECIMENTO). AF_05/2024</t>
  </si>
  <si>
    <t>72,34</t>
  </si>
  <si>
    <t>ASSENTAMENTO DE CONEXÃO 2 ACESSOS ALINHADOS DE FERRO FUNDIDO PARA REDE DE ÁGUA, DN 800, JUNTA ELÁSTICA, INSTALADO EM LOCAL COM NÍVEL ALTO DE INTERFERÊNCIAS (NÃO INCLUI FORNECIMENTO). AF_05/2024</t>
  </si>
  <si>
    <t>81,72</t>
  </si>
  <si>
    <t>ASSENTAMENTO DE CONEXÃO 2 ACESSOS ALINHADOS DE FERRO FUNDIDO PARA REDE DE ÁGUA, DN 900, JUNTA ELÁSTICA, INSTALADO EM LOCAL COM NÍVEL ALTO DE INTERFERÊNCIAS (NÃO INCLUI FORNECIMENTO). AF_05/2024</t>
  </si>
  <si>
    <t>91,29</t>
  </si>
  <si>
    <t>ASSENTAMENTO DE TUBO DE AÇO CARBONO PARA REDE DE ÁGUA, DN 600 MM (24"), JUNTA SOLDADA, INSTALADO EM LOCAL COM NÍVEL ALTO DE INTERFERÊNCIAS (NÃO INCLUI FORNECIMENTO). AF_05/2024</t>
  </si>
  <si>
    <t>48,04</t>
  </si>
  <si>
    <t>ASSENTAMENTO DE TUBO DE AÇO CARBONO PARA REDE DE ÁGUA, DN 700 MM (28"), JUNTA SOLDADA, INSTALADO EM LOCAL COM NÍVEL ALTO DE INTERFERÊNCIAS (NÃO INCLUI FORNECIMENTO). AF_05/2024</t>
  </si>
  <si>
    <t>57,24</t>
  </si>
  <si>
    <t>ASSENTAMENTO DE TUBO DE AÇO CARBONO PARA REDE DE ÁGUA, DN 800 MM (32"), JUNTA SOLDADA, INSTALADO EM LOCAL COM NÍVEL ALTO DE INTERFERÊNCIAS (NÃO INCLUI FORNECIMENTO). AF_05/2024</t>
  </si>
  <si>
    <t>66,44</t>
  </si>
  <si>
    <t>ASSENTAMENTO DE TUBO DE AÇO CARBONO PARA REDE DE ÁGUA, DN 900 MM (36"), JUNTA SOLDADA, INSTALADO EM LOCAL COM NÍVEL ALTO DE INTERFERÊNCIAS (NÃO INCLUI FORNECIMENTO). AF_05/2024</t>
  </si>
  <si>
    <t>75,65</t>
  </si>
  <si>
    <t>ASSENTAMENTO DE TUBO DE AÇO CARBONO PARA REDE DE ÁGUA, DN 1000 MM (40") OU DN 1100 MM (44"), JUNTA SOLDADA, INSTALADO EM LOCAL COM NÍVEL ALTO DE INTERFERÊNCIAS (NÃO INCLUI FORNECIMENTO). AF_05/2024</t>
  </si>
  <si>
    <t>84,86</t>
  </si>
  <si>
    <t>ASSENTAMENTO DE TUBO DE AÇO CARBONO PARA REDE DE ÁGUA, DN 1200 MM (48") OU DN 1300 MM (52"), JUNTA SOLDADA, INSTALADO EM LOCAL COM NÍVEL ALTO DE INTERFERÊNCIAS (NÃO INCLUI FORNECIMENTO). AF_05/2024</t>
  </si>
  <si>
    <t>103,29</t>
  </si>
  <si>
    <t>ASSENTAMENTO DE TUBO DE AÇO CARBONO PARA REDE DE ÁGUA, DN 1400 MM (56'') OU DN 1500 MM (60"), JUNTA SOLDADA, INSTALADO EM LOCAL COM NÍVEL ALTO DE INTERFERÊNCIAS (NÃO INCLUI FORNECIMENTO). AF_05/2024</t>
  </si>
  <si>
    <t>121,71</t>
  </si>
  <si>
    <t>ASSENTAMENTO DE TUBO DE AÇO CARBONO PARA REDE DE ÁGUA, DN 1600 MM (64") OU DN 1700 MM (68"), JUNTA SOLDADA, INSTALADO EM LOCAL COM NÍVEL ALTO DE INTERFERÊNCIAS (NÃO INCLUI FORNECIMENTO). AF_05/2024</t>
  </si>
  <si>
    <t>140,11</t>
  </si>
  <si>
    <t>ASSENTAMENTO DE TUBO DE AÇO CARBONO PARA REDE DE ÁGUA, DN 1800 MM (72") OU DN 1900 MM (76"), JUNTA SOLDADA, INSTALADO EM LOCAL COM NÍVEL ALTO DE INTERFERÊNCIAS (NÃO INCLUI FORNECIMENTO). AF_05/2024</t>
  </si>
  <si>
    <t>158,52</t>
  </si>
  <si>
    <t>ASSENTAMENTO DE TUBO DE AÇO CARBONO PARA REDE DE ÁGUA, DN 2000 MM (80") OU DN 2100 MM (84"), JUNTA SOLDADA, INSTALADO EM LOCAL COM NÍVEL ALTO DE INTERFERÊNCIAS (NÃO INCLUI FORNECIMENTO). AF_05/2024</t>
  </si>
  <si>
    <t>181,20</t>
  </si>
  <si>
    <t>ASSENTAMENTO DE TUBO DE AÇO CARBONO PARA REDE DE ÁGUA, DN 600 MM (24"), JUNTA SOLDADA, INSTALADO EM LOCAL COM NÍVEL BAIXO DE INTERFERÊNCIAS (NÃO INCLUI FORNECIMENTO). AF_05/2024</t>
  </si>
  <si>
    <t>43,36</t>
  </si>
  <si>
    <t>ASSENTAMENTO DE TUBO DE AÇO CARBONO PARA REDE DE ÁGUA, DN 700 MM (28"), JUNTA SOLDADA, INSTALADO EM LOCAL COM NÍVEL BAIXO DE INTERFERÊNCIAS (NÃO INCLUI FORNECIMENTO). AF_05/2024</t>
  </si>
  <si>
    <t>51,72</t>
  </si>
  <si>
    <t>ASSENTAMENTO DE TUBO DE AÇO CARBONO PARA REDE DE ÁGUA, DN 800 MM (32"), JUNTA SOLDADA, INSTALADO EM LOCAL COM NÍVEL BAIXO DE INTERFERÊNCIAS (NÃO INCLUI FORNECIMENTO). AF_05/2024</t>
  </si>
  <si>
    <t>60,09</t>
  </si>
  <si>
    <t>ASSENTAMENTO DE TUBO DE AÇO CARBONO PARA REDE DE ÁGUA, DN 900 MM (36"), JUNTA SOLDADA, INSTALADO EM LOCAL COM NÍVEL BAIXO DE INTERFERÊNCIAS (NÃO INCLUI FORNECIMENTO). AF_05/2024</t>
  </si>
  <si>
    <t>68,48</t>
  </si>
  <si>
    <t>ASSENTAMENTO DE TUBO DE AÇO CARBONO PARA REDE DE ÁGUA, DN 1000 MM (40") OU DN 1100 MM (44"), JUNTA SOLDADA, INSTALADO EM LOCAL COM NÍVEL BAIXO DE INTERFERÊNCIAS (NÃO INCLUI FORNECIMENTO). AF_05/2024</t>
  </si>
  <si>
    <t>76,86</t>
  </si>
  <si>
    <t>ASSENTAMENTO DE TUBO DE AÇO CARBONO PARA REDE DE ÁGUA, DN 1200 MM (48") OU DN 1300 MM (52"), JUNTA SOLDADA, INSTALADO EM LOCAL COM NÍVEL BAIXO DE INTERFERÊNCIAS (NÃO INCLUI FORNECIMENTO). AF_05/2024</t>
  </si>
  <si>
    <t>93,65</t>
  </si>
  <si>
    <t>ASSENTAMENTO DE TUBO DE AÇO CARBONO PARA REDE DE ÁGUA, DN 1400 MM (56'') OU DN 1500 MM (60"), JUNTA SOLDADA, INSTALADO EM LOCAL COM NÍVEL BAIXO DE INTERFERÊNCIAS (NÃO INCLUI FORNECIMENTO). AF_05/2024</t>
  </si>
  <si>
    <t>110,42</t>
  </si>
  <si>
    <t>ASSENTAMENTO DE TUBO DE AÇO CARBONO PARA REDE DE ÁGUA, DN 1600 MM (64") OU DN 1700 MM (68"), JUNTA SOLDADA, INSTALADO EM LOCAL COM NÍVEL BAIXO DE INTERFERÊNCIAS (NÃO INCLUI FORNECIMENTO). AF_05/2024</t>
  </si>
  <si>
    <t>127,17</t>
  </si>
  <si>
    <t>ASSENTAMENTO DE TUBO DE AÇO CARBONO PARA REDE DE ÁGUA, DN 1800 MM (72") OU DN 1900 MM (76"), JUNTA SOLDADA, INSTALADO EM LOCAL COM NÍVEL BAIXO DE INTERFERÊNCIAS (NÃO INCLUI FORNECIMENTO). AF_05/2024</t>
  </si>
  <si>
    <t>143,94</t>
  </si>
  <si>
    <t>ASSENTAMENTO DE TUBO DE AÇO CARBONO PARA REDE DE ÁGUA, DN 2000 MM (80") OU DN 2100 MM (84"), JUNTA SOLDADA, INSTALADO EM LOCAL COM NÍVEL BAIXO DE INTERFERÊNCIAS (NÃO INCLUI FORNECIMENTO). AF_05/2024</t>
  </si>
  <si>
    <t>163,96</t>
  </si>
  <si>
    <t>TUBO DE PVC PARA REDE COLETORA DE ESGOTO DE PAREDE MACIÇA, DN 100 MM, JUNTA ELÁSTICA - FORNECIMENTO E ASSENTAMENTO. AF_01/2021</t>
  </si>
  <si>
    <t>50,22</t>
  </si>
  <si>
    <t>TUBO DE PVC PARA REDE COLETORA DE ESGOTO DE PAREDE MACIÇA, DN 150 MM, JUNTA ELÁSTICA  - FORNECIMENTO E ASSENTAMENTO. AF_01/2021</t>
  </si>
  <si>
    <t>95,44</t>
  </si>
  <si>
    <t>TUBO DE PVC PARA REDE COLETORA DE ESGOTO DE PAREDE MACIÇA, DN 200 MM, JUNTA ELÁSTICA - FORNECIMENTO E ASSENTAMENTO. AF_01/2021</t>
  </si>
  <si>
    <t>159,46</t>
  </si>
  <si>
    <t>TUBO DE PVC PARA REDE COLETORA DE ESGOTO DE PAREDE MACIÇA, DN 250 MM, JUNTA ELÁSTICA  - FORNECIMENTO E ASSENTAMENTO. AF_01/2021</t>
  </si>
  <si>
    <t>247,39</t>
  </si>
  <si>
    <t>TUBO DE PVC PARA REDE COLETORA DE ESGOTO DE PAREDE MACIÇA, DN 300 MM, JUNTA ELÁSTICA,  FORNECIMENTO E ASSENTAMENTO. AF_01/2021</t>
  </si>
  <si>
    <t>378,16</t>
  </si>
  <si>
    <t>TUBO DE PVC PARA REDE COLETORA DE ESGOTO DE PAREDE MACIÇA, DN 350 MM, JUNTA ELÁSTICA  - FORNECIMENTO E ASSENTAMENTO. AF_01/2021</t>
  </si>
  <si>
    <t>532,28</t>
  </si>
  <si>
    <t>TUBO DE PVC PARA REDE COLETORA DE ESGOTO DE PAREDE MACIÇA, DN 400 MM, JUNTA ELÁSTICA  FORNECIMENTO E ASSENTAMENTO. AF_01/2021</t>
  </si>
  <si>
    <t>621,16</t>
  </si>
  <si>
    <t>TUBO DE PVC CORRUGADO DE DUPLA PAREDE PARA REDE COLETORA DE ESGOTO, DN 150 MM, JUNTA ELÁSTICA - FORNECIMENTO E ASSENTAMENTO. AF_01/2021</t>
  </si>
  <si>
    <t>74,74</t>
  </si>
  <si>
    <t>TUBO DE PVC CORRUGADO DE DUPLA PAREDE PARA REDE COLETORA DE ESGOTO, DN 200 MM, JUNTA ELÁSTICA - FORNECIMENTO E ASSENTAMENTO. AF_01/2021</t>
  </si>
  <si>
    <t>123,79</t>
  </si>
  <si>
    <t>TUBO DE PVC CORRUGADO DE DUPLA PAREDE PARA REDE COLETORA DE ESGOTO, DN 250 MM, JUNTA ELÁSTICA - FORNECIMENTO E ASSENTAMENTO. AF_01/2021</t>
  </si>
  <si>
    <t>193,61</t>
  </si>
  <si>
    <t>TUBO DE PVC CORRUGADO DE DUPLA PAREDE PARA REDE COLETORA DE ESGOTO, DN 300 MM, JUNTA ELÁSTICA - FORNECIMENTO E ASSENTAMENTO. AF_01/2021</t>
  </si>
  <si>
    <t>287,14</t>
  </si>
  <si>
    <t>TUBO DE PVC CORRUGADO DE DUPLA PAREDE PARA REDE COLETORA DE ESGOTO, DN 350 MM, JUNTA ELÁSTICA - FORNECIMENTO E ASSENTAMENTO. AF_01/2021</t>
  </si>
  <si>
    <t>376,36</t>
  </si>
  <si>
    <t>TUBO DE PVC CORRUGADO DE DUPLA PAREDE PARA REDE COLETORA DE ESGOTO, DN 400 MM, JUNTA ELÁSTICA - FORNECIMENTO E ASSENTAMENTO. AF_01/2021</t>
  </si>
  <si>
    <t>498,29</t>
  </si>
  <si>
    <t>TUBO DE PEAD CORRUGADO DE DUPLA PAREDE PARA REDE COLETORA DE ESGOTO, DN 600 MM, JUNTA ELÁSTICA INTEGRADA - FORNECIMENTO E ASSENTAMENTO. AF_01/2021</t>
  </si>
  <si>
    <t>793,83</t>
  </si>
  <si>
    <t>JUNTA ARGAMASSADA ENTRE TUBO DN 100 MM E O POÇO DE VISITA/ CAIXA DE CONCRETO OU ALVENARIA EM REDES DE ESGOTO. AF_01/2021</t>
  </si>
  <si>
    <t>26,67</t>
  </si>
  <si>
    <t>JUNTA ARGAMASSADA ENTRE TUBO DN 150 MM E O POÇO DE VISITA/ CAIXA DE CONCRETO OU ALVENARIA EM REDES DE ESGOTO. AF_01/2021</t>
  </si>
  <si>
    <t>32,78</t>
  </si>
  <si>
    <t>JUNTA ARGAMASSADA ENTRE TUBO DN 200 MM E O POÇO/ CAIXA DE CONCRETO OU ALVENARIA EM REDES DE ESGOTO. AF_01/2021</t>
  </si>
  <si>
    <t>38,96</t>
  </si>
  <si>
    <t>JUNTA ARGAMASSADA ENTRE TUBO DN 250 MM E O POÇO DE VISITA/ CAIXA DE CONCRETO OU ALVENARIA EM REDES DE ESGOTO. AF_01/2021</t>
  </si>
  <si>
    <t>45,08</t>
  </si>
  <si>
    <t>JUNTA ARGAMASSADA ENTRE TUBO DN 300 MM E O POÇO DE VISITA/ CAIXA DE CONCRETO OU ALVENARIA EM REDES DE ESGOTO. AF_01/2021</t>
  </si>
  <si>
    <t>51,18</t>
  </si>
  <si>
    <t>JUNTA ARGAMASSADA ENTRE TUBO DN 350 MM E O POÇO DE VISITA/ CAIXA DE CONCRETO OU ALVENARIA EM REDES DE ESGOTO. AF_01/2021</t>
  </si>
  <si>
    <t>57,30</t>
  </si>
  <si>
    <t>JUNTA ARGAMASSADA ENTRE TUBO DN 400 MM E O POÇO DE VISITA/ CAIXA DE CONCRETO OU ALVENARIA EM REDES DE ESGOTO. AF_01/2021</t>
  </si>
  <si>
    <t>63,41</t>
  </si>
  <si>
    <t>JUNTA ARGAMASSADA ENTRE TUBO DN 450 MM E O POÇO DE VISITA/ CAIXA DE CONCRETO OU ALVENARIA EM REDES DE ESGOTO. AF_01/2021</t>
  </si>
  <si>
    <t>69,53</t>
  </si>
  <si>
    <t>JUNTA ARGAMASSADA ENTRE TUBO DN 600 MM E O POÇO DE VISITA/ CAIXA DE CONCRETO OU ALVENARIA EM REDES DE ESGOTO. AF_01/2021</t>
  </si>
  <si>
    <t>87,87</t>
  </si>
  <si>
    <t>ASSENTAMENTO DE TUBO DE PVC PARA REDE COLETORA DE ESGOTO DE PAREDE MACIÇA, DN 100 MM, JUNTA ELÁSTICA (NÃO INCLUI FORNECIMENTO). AF_01/2021</t>
  </si>
  <si>
    <t>3,78</t>
  </si>
  <si>
    <t>ASSENTAMENTO DE TUBO DE PVC PARA REDE COLETORA DE ESGOTO DE PAREDE MACIÇA, DN 150 MM, JUNTA ELÁSTICA,  (NÃO INCLUI FORNECIMENTO). AF_01/2021</t>
  </si>
  <si>
    <t>4,48</t>
  </si>
  <si>
    <t>ASSENTAMENTO DE TUBO DE PVC PARA REDE COLETORA DE ESGOTO DE PAREDE MACIÇA, DN 200 MM, JUNTA ELÁSTICA (NÃO INCLUI FORNECIMENTO). AF_01/2021</t>
  </si>
  <si>
    <t>5,18</t>
  </si>
  <si>
    <t>ASSENTAMENTO DE TUBO DE PVC PARA REDE COLETORA DE ESGOTO DE PAREDE MACIÇA, DN 250 MM, JUNTA ELÁSTICA (NÃO INCLUI FORNECIMENTO). AF_01/2021</t>
  </si>
  <si>
    <t>5,87</t>
  </si>
  <si>
    <t>ASSENTAMENTO DE TUBO DE PVC PARA REDE COLETORA DE ESGOTO DE PAREDE MACIÇA, DN 300 MM, JUNTA ELÁSTICA  (NÃO INCLUI FORNECIMENTO). AF_01/2021</t>
  </si>
  <si>
    <t>6,58</t>
  </si>
  <si>
    <t>ASSENTAMENTO DE TUBO DE PVC PARA REDE COLETORA DE ESGOTO DE PAREDE MACIÇA, DN 350 MM, JUNTA ELÁSTICA (NÃO INCLUI FORNECIMENTO). AF_01/2021</t>
  </si>
  <si>
    <t>7,28</t>
  </si>
  <si>
    <t>ASSENTAMENTO DE TUBO DE PVC PARA REDE COLETORA DE ESGOTO DE PAREDE MACIÇA, DN 400 MM, JUNTA ELÁSTICA (NÃO INCLUI FORNECIMENTO). AF_01/2021</t>
  </si>
  <si>
    <t>9,76</t>
  </si>
  <si>
    <t>ASSENTAMENTO DE TUBO DE PVC CORRUGADO DE DUPLA PAREDE PARA REDE COLETORA DE ESGOTO, DN 150 MM, JUNTA ELÁSTICA (NÃO INCLUI FORNECIMENTO). AF_01/2021</t>
  </si>
  <si>
    <t>4,99</t>
  </si>
  <si>
    <t>ASSENTAMENTO DE TUBO DE PVC CORRUGADO DE DUPLA PAREDE PARA REDE COLETORA DE ESGOTO, DN 200 MM, JUNTA ELÁSTICA (NÃO INCLUI FORNECIMENTO). AF_01/2021</t>
  </si>
  <si>
    <t>5,69</t>
  </si>
  <si>
    <t>ASSENTAMENTO DE TUBO DE PVC CORRUGADO DE DUPLA PAREDE PARA REDE COLETORA DE ESGOTO, DN 250 MM, JUNTA ELÁSTICA (NÃO INCLUI FORNECIMENTO). AF_01/2021</t>
  </si>
  <si>
    <t>6,39</t>
  </si>
  <si>
    <t>ASSENTAMENTO DE TUBO DE PVC CORRUGADO DE DUPLA PAREDE PARA REDE COLETORA DE ESGOTO, DN 300 MM, JUNTA ELÁSTICA (NÃO INCLUI FORNECIMENTO). AF_01/2021</t>
  </si>
  <si>
    <t>7,09</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</si>
  <si>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</si>
  <si>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</si>
  <si>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10,90</t>
  </si>
  <si>
    <t>ASSENTAMENTO DE TUBO DE PEAD CORRUGADO DE DUPLA PAREDE PARA REDE COLETORA DE ESGOTO, DN 450 MM, JUNTA ELÁSTICA INTEGRADA (NÃO INCLUI FORNECIMENTO). AF_01/2021</t>
  </si>
  <si>
    <t>4,09</t>
  </si>
  <si>
    <t>ASSENTAMENTO DE TUBO DE PEAD CORRUGADO DE DUPLA PAREDE PARA REDE COLETORA DE ESGOTO, DN 600 MM, JUNTA ELÁSTICA INTEGRADA (NÃO INCLUI FORNECIMENTO). AF_01/2021</t>
  </si>
  <si>
    <t>18,02</t>
  </si>
  <si>
    <t>TUBO DE PEAD CORRUGADO DE DUPLA PAREDE PARA REDE COLETORA DE ESGOTO, DN 250 MM, JUNTA ELÁSTICA INTEGRADA - FORNECIMENTO E ASSENTAMENTO. AF_01/2021</t>
  </si>
  <si>
    <t>139,81</t>
  </si>
  <si>
    <t>ASSENTAMENTO DE TUBO DE PEAD CORRUGADO DE DUPLA PAREDE PARA REDE COLETORA DE ESGOTO, DN 250 MM, JUNTA ELÁSTICA INTEGRADA (NÃO INCLUI FORNECIMENTO). AF_01/2021</t>
  </si>
  <si>
    <t>1,87</t>
  </si>
  <si>
    <t>TUBO DE PEAD CORRUGADO DE DUPLA PAREDE PARA REDE COLETORA DE ESGOTO, DN 300 MM, JUNTA ELÁSTICA INTEGRADA - FORNECIMENTO E ASSENTAMENTO. AF_01/2021</t>
  </si>
  <si>
    <t>218,84</t>
  </si>
  <si>
    <t>ASSENTAMENTO DE TUBO DE PEAD CORRUGADO DE DUPLA PAREDE PARA REDE COLETORA DE ESGOTO, DN 300 MM, JUNTA ELÁSTICA INTEGRADA  (NÃO INCLUI FORNECIMENTO). AF_01/2021</t>
  </si>
  <si>
    <t>2,72</t>
  </si>
  <si>
    <t>TUBO DE PEAD CORRUGADO DE DUPLA PAREDE PARA REDE COLETORA DE ESGOTO, DN 800 MM, JUNTA ELÁSTICA INTEGRADA - FORNECIMENTO E ASSENTAMENTO. AF_01/2021</t>
  </si>
  <si>
    <t>1.288,95</t>
  </si>
  <si>
    <t>ASSENTAMENTO DE TUBO DE PEAD CORRUGADO DE DUPLA PAREDE PARA REDE COLETORA DE ESGOTO, DN 800 MM, JUNTA ELÁSTICA INTEGRADA  (NÃO INCLUI FORNECIMENTO). AF_01/2021</t>
  </si>
  <si>
    <t>ASSENTAMENTO DE TUBO DE PEAD CORRUGADO DE DUPLA PAREDE PARA REDE COLETORA DE ESGOTO, DN 900 MM, JUNTA ELÁSTICA INTEGRADA (NÃO INCLUI FORNECIMENTO). AF_01/2021</t>
  </si>
  <si>
    <t>34,46</t>
  </si>
  <si>
    <t>TUBO DE PEAD CORRUGADO DE DUPLA PAREDE PARA REDE COLETORA DE ESGOTO, DN 1000 MM, JUNTA ELÁSTICA INTEGRADA - FORNECIMENTO E ASSENTAMENTO. AF_01/2021</t>
  </si>
  <si>
    <t>1.983,90</t>
  </si>
  <si>
    <t>ASSENTAMENTO DE TUBO DE PEAD CORRUGADO DE DUPLA PAREDE PARA REDE COLETORA DE ESGOTO, DN 1000 MM, JUNTA ELÁSTICA INTEGRADA (NÃO INCLUI FORNECIMENTO). AF_01/2021</t>
  </si>
  <si>
    <t>44,06</t>
  </si>
  <si>
    <t>TUBO DE PEAD CORRUGADO DE DUPLA PAREDE PARA REDE COLETORA DE ESGOTO, DN 1200 MM, JUNTA ELÁSTICA INTEGRADA - FORNECIMENTO E ASSENTAMENTO. AF_01/2021</t>
  </si>
  <si>
    <t>2.732,34</t>
  </si>
  <si>
    <t>ASSENTAMENTO DE TUBO DE PEAD CORRUGADO DE DUPLA PAREDE PARA REDE COLETORA DE ESGOTO, DN 1200 MM, JUNTA ELÁSTICA INTEGRADA (NÃO INCLUI FORNECIMENTO). AF_01/2021</t>
  </si>
  <si>
    <t>51,36</t>
  </si>
  <si>
    <t>ASSENTAMENTO DE TUBO DE PEAD CORRUGADO DE DUPLA PAREDE PARA REDE COLETORA DE ESGOTO, DN 1500 MM, JUNTA ELÁSTICA INTEGRADA (NÃO INCLUI FORNECIMENTO). AF_01/2021</t>
  </si>
  <si>
    <t>66,16</t>
  </si>
  <si>
    <t>ASSENTAMENTO DE TUBO DE PVC PBA PARA REDE DE ÁGUA, DN 50 MM, JUNTA ELÁSTICA INTEGRADA, INSTALADO EM LOCAL COM NÍVEL ALTO DE INTERFERÊNCIAS (NÃO INCLUI FORNECIMENTO). AF_05/2024</t>
  </si>
  <si>
    <t>3,31</t>
  </si>
  <si>
    <t>ASSENTAMENTO DE TUBO DE PVC PBA PARA REDE DE ÁGUA, DN 75 MM, JUNTA ELÁSTICA INTEGRADA, INSTALADO EM LOCAL COM NÍVEL ALTO DE INTERFERÊNCIAS (NÃO INCLUI FORNECIMENTO). AF_05/2024</t>
  </si>
  <si>
    <t>3,96</t>
  </si>
  <si>
    <t>ASSENTAMENTO DE TUBO DE PVC PBA PARA REDE DE ÁGUA, DN 100 MM, JUNTA ELÁSTICA INTEGRADA, INSTALADO EM LOCAL COM NÍVEL ALTO DE INTERFERÊNCIAS (NÃO INCLUI FORNECIMENTO). AF_05/2024</t>
  </si>
  <si>
    <t>4,59</t>
  </si>
  <si>
    <t>ASSENTAMENTO DE TUBO DE PVC PBA PARA REDE DE ÁGUA, DN 50 MM, JUNTA ELÁSTICA INTEGRADA, INSTALADO EM LOCAL COM NÍVEL BAIXO DE INTERFERÊNCIAS (NÃO INCLUI FORNECIMENTO). AF_05/2024</t>
  </si>
  <si>
    <t>2,70</t>
  </si>
  <si>
    <t>ASSENTAMENTO DE TUBO DE PVC PBA PARA REDE DE ÁGUA, DN 75 MM, JUNTA ELÁSTICA INTEGRADA, INSTALADO EM LOCAL COM NÍVEL BAIXO DE INTERFERÊNCIAS (NÃO INCLUI FORNECIMENTO). AF_05/2024</t>
  </si>
  <si>
    <t>3,24</t>
  </si>
  <si>
    <t>ASSENTAMENTO DE TUBO DE PVC PBA PARA REDE DE ÁGUA, DN 100 MM, JUNTA ELÁSTICA INTEGRADA, INSTALADO EM LOCAL COM NÍVEL BAIXO DE INTERFERÊNCIAS (NÃO INCLUI FORNECIMENTO). AF_05/2024</t>
  </si>
  <si>
    <t>3,76</t>
  </si>
  <si>
    <t>TUBO DE PVC BRANCO PARA REDE COLETORA DE ESGOTO CONDOMINIAL DE PAREDE MACIÇA, DN 100 MM, JUNTA ELÁSTICA - FORNECIMENTO E ASSENTAMENTO. AF_01/2021</t>
  </si>
  <si>
    <t>21,69</t>
  </si>
  <si>
    <t>JUNTA ARGAMASSADA ENTRE TUBO DN 800 MM E O POÇO DE VISITA/ CAIXA DE CONCRETO OU ALVENARIA EM REDES DE ESGOTO. AF_01/2021</t>
  </si>
  <si>
    <t>112,34</t>
  </si>
  <si>
    <t>JUNTA ARGAMASSADA ENTRE TUBO DN 900 MM E O POÇO DE VISITA/ CAIXA DE CONCRETO OU ALVENARIA EM REDES DE ESGOTO. AF_01/2021</t>
  </si>
  <si>
    <t>124,56</t>
  </si>
  <si>
    <t>JUNTA ARGAMASSADA ENTRE TUBO DN 1000 MM E O POÇO DE VISITA/ CAIXA DE CONCRETO OU ALVENARIA EM REDES DE ESGOTO. AF_01/2021</t>
  </si>
  <si>
    <t>142,97</t>
  </si>
  <si>
    <t>JUNTA ARGAMASSADA ENTRE TUBO DN 1200 MM E O POÇO DE VISITA/ CAIXA DE CONCRETO OU ALVENARIA EM REDES DE ESGOTO. AF_01/2021</t>
  </si>
  <si>
    <t>161,31</t>
  </si>
  <si>
    <t>JUNTA ARGAMASSADA ENTRE TUBO DN 1500 MM E O POÇO DE VISITA/ CAIXA DE CONCRETO OU ALVENARIA EM REDES DE ESGOTO. AF_01/2021</t>
  </si>
  <si>
    <t>198,00</t>
  </si>
  <si>
    <t>ASSENTAMENTO E FORNECIMENTO DE TUBO DE PVC PBA PARA REDE DE ÁGUA, DN 50, JUNTA ELÁSTICA INTEGRADA, INSTALADO EM LOCAL COM NÍVEL ALTO DE INTERFERÊNCIAS (INCLUI FORNECIMENTO). AF_05/2024</t>
  </si>
  <si>
    <t>24,57</t>
  </si>
  <si>
    <t>ASSENTAMENTO E FORNECIMENTO DE TUBO DE PVC PBA PARA REDE DE ÁGUA, DN 50, JUNTA ELÁSTICA INTEGRADA, INSTALADO EM LOCAL COM NÍVEL BAIXO DE INTERFERÊNCIAS (INCLUI FORNECIMENTO). AF_05/2024</t>
  </si>
  <si>
    <t>23,96</t>
  </si>
  <si>
    <t>ASSENTAMENTO E FORNECIMENTO DE LUVA SIMPLES, PVC PBA, JE, DN 50 / DE 60 MM, PARA REDE AGUA, JUNTA ELÁSTICA INTEGRADA, INSTALADO EM LOCAL COM NÍVEL ALTO DE INTERFERÊNCIAS (INCLUI FORNECIMENTO). AF_05/2024</t>
  </si>
  <si>
    <t>30,27</t>
  </si>
  <si>
    <t>ASSENTAMENTO E FORNECIMENTO DE LUVA SIMPLES, PVC PBA, JE, DN 50 / DE 60 MM, PARA REDE AGUA, JUNTA ELÁSTICA INTEGRADA, INSTALADO EM LOCAL COM NÍVEL BAIXO DE INTERFERÊNCIAS (INCLUI FORNECIMENTO). AF_05/2024</t>
  </si>
  <si>
    <t>27,82</t>
  </si>
  <si>
    <t>ASSENTAMENTO E FORNECIMENTO DE LUVA SIMPLES, PVC PBA, JE, DN 75 / DE 85 MM, PARA REDE AGUA, JUNTA ELÁSTICA INTEGRADA, INSTALADO EM LOCAL COM NÍVEL ALTO DE INTERFERÊNCIAS (INCLUI FORNECIMENTO). AF_05/2024</t>
  </si>
  <si>
    <t>48,57</t>
  </si>
  <si>
    <t>ASSENTAMENTO E FORNECIMENTO DE LUVA SIMPLES, PVC PBA, JE, DN 75 / DE 85 MM, PARA REDE AGUA, JUNTA ELÁSTICA INTEGRADA, INSTALADO EM LOCAL COM NÍVEL BAIXO DE INTERFERÊNCIAS (INCLUI FORNECIMENTO). AF_05/2024</t>
  </si>
  <si>
    <t>45,67</t>
  </si>
  <si>
    <t>ASSENTAMENTO E FORNECIMENTO DE LUVA SIMPLES, PVC PBA, JE, DN 100 / DE 110 MM, PARA REDE AGUA, JUNTA ELÁSTICA INTEGRADA, INSTALADO EM LOCAL COM NÍVEL ALTO DE INTERFERÊNCIAS (INCLUI FORNECIMENTO). AF_05/2024</t>
  </si>
  <si>
    <t>64,73</t>
  </si>
  <si>
    <t>ASSENTAMENTO E FORNECIMENTO DE LUVA SIMPLES, PVC PBA, JE, DN 100 / DE 110 MM, PARA REDE AGUA, JUNTA ELÁSTICA INTEGRADA, INSTALADO EM LOCAL COM NÍVEL BAIXO DE INTERFERÊNCIAS (INCLUI FORNECIMENTO). AF_05/2024</t>
  </si>
  <si>
    <t>61,38</t>
  </si>
  <si>
    <t>ASSENTAMENTO E FORNECIMENTO DE CURVA PVC PBA, JE, PB, 45 GRAUS, DN 50 / DE 60 MM, PARA REDE AGUA, JUNTA ELÁSTICA INTEGRADA, INSTALADO EM LOCAL COM NÍVEL ALTO DE INTERFERÊNCIAS (INCLUI FORNECIMENTO). AF_05/2024</t>
  </si>
  <si>
    <t>50,04</t>
  </si>
  <si>
    <t>ASSENTAMENTO E FORNECIMENTO DE CURVA PVC PBA, JE, PB, 45 GRAUS, DN 50 / DE 60 MM, PARA REDE AGUA, JUNTA ELÁSTICA INTEGRADA, INSTALADO EM LOCAL COM NÍVEL BAIXO DE INTERFERÊNCIAS (INCLUI FORNECIMENTO). AF_05/2024</t>
  </si>
  <si>
    <t>46,36</t>
  </si>
  <si>
    <t>ASSENTAMENTO E FORNECIMENTO DE CURVA PVC PBA, JE, PB, 45 GRAUS, DN 75 / DE 85 MM, PARA REDE AGUA, JUNTA ELÁSTICA INTEGRADA, INSTALADO EM LOCAL COM NÍVEL ALTO DE INTERFERÊNCIAS (INCLUI FORNECIMENTO). AF_05/2024</t>
  </si>
  <si>
    <t>97,98</t>
  </si>
  <si>
    <t>ASSENTAMENTO E FORNECIMENTO DE CURVA PVC PBA, JE, PB, 45 GRAUS, DN 75 / DE 85 MM, PARA REDE AGUA, JUNTA ELÁSTICA INTEGRADA, INSTALADO EM LOCAL COM NÍVEL BAIXO DE INTERFERÊNCIAS (INCLUI FORNECIMENTO). AF_05/2024</t>
  </si>
  <si>
    <t>93,63</t>
  </si>
  <si>
    <t>ASSENTAMENTO E FORNECIMENTO DE CURVA PVC PBA, JE, PB, 45 GRAUS, DN 100 / DE 110 MM, PARA REDE AGUA, JUNTA ELÁSTICA INTEGRADA, INSTALADO EM LOCAL COM NÍVEL ALTO DE INTERFERÊNCIAS (INCLUI FORNECIMENTO). AF_05/2024</t>
  </si>
  <si>
    <t>165,10</t>
  </si>
  <si>
    <t>ASSENTAMENTO DE TUBO DE PVC PBA PARA REDE DE ÁGUA, DN 125, JUNTA ELÁSTICA INTEGRADA, INSTALADO EM LOCAL COM NÍVEL ALTO DE INTERFERÊNCIAS (NÃO INCLUI FORNECIMENTO). AF_05/2024</t>
  </si>
  <si>
    <t>5,28</t>
  </si>
  <si>
    <t>ASSENTAMENTO DE TUBO DE PVC PBA PARA REDE DE ÁGUA, DN 140, JUNTA ELÁSTICA INTEGRADA, INSTALADO EM LOCAL COM NÍVEL ALTO DE INTERFERÊNCIAS (NÃO INCLUI FORNECIMENTO). AF_05/2024</t>
  </si>
  <si>
    <t>5,68</t>
  </si>
  <si>
    <t>ASSENTAMENTO DE TUBO DE PVC PBA PARA REDE DE ÁGUA, DN 180, JUNTA ELÁSTICA INTEGRADA, INSTALADO EM LOCAL COM NÍVEL ALTO DE INTERFERÊNCIAS (NÃO INCLUI FORNECIMENTO). AF_05/2024</t>
  </si>
  <si>
    <t>6,68</t>
  </si>
  <si>
    <t>ASSENTAMENTO DE TUBO DE PVC DEFOFO OU PRFV OU RPVC PARA REDE DE ÁGUA, DN 100, JUNTA ELÁSTICA INTEGRADA, INSTALADO EM LOCAL COM NÍVEL ALTO DE INTERFERÊNCIAS (NÃO INCLUI FORNECIMENTO). AF_05/2024</t>
  </si>
  <si>
    <t>4,25</t>
  </si>
  <si>
    <t>ASSENTAMENTO DE TUBO DE PVC PBA PARA REDE DE ÁGUA, DN 125, JUNTA ELÁSTICA INTEGRADA, INSTALADO EM LOCAL COM NÍVEL BAIXO DE INTERFERÊNCIAS (NÃO INCLUI FORNECIMENTO). AF_05/2024</t>
  </si>
  <si>
    <t>4,33</t>
  </si>
  <si>
    <t>ASSENTAMENTO DE TUBO DE PVC PBA PARA REDE DE ÁGUA, DN 140, JUNTA ELÁSTICA INTEGRADA, INSTALADO EM LOCAL COM NÍVEL BAIXO DE INTERFERÊNCIAS (NÃO INCLUI FORNECIMENTO). AF_05/2024</t>
  </si>
  <si>
    <t>4,67</t>
  </si>
  <si>
    <t>ASSENTAMENTO DE TUBO DE PVC PBA PARA REDE DE ÁGUA, DN 180, JUNTA ELÁSTICA INTEGRADA, INSTALADO EM LOCAL COM NÍVEL BAIXO DE INTERFERÊNCIAS (NÃO INCLUI FORNECIMENTO). AF_05/2024</t>
  </si>
  <si>
    <t>5,50</t>
  </si>
  <si>
    <t>ASSENTAMENTO DE CONEXÃO 2 ACESSOS ALINHADOS DE PVC PBA PARA REDE DE ÁGUA, DN 50, JUNTA ELÁSTICA INTEGRADA, INSTALADO EM LOCAL COM NÍVEL BAIXO DE INTERFERÊNCIAS (NÃO INCLUI FORNECIMENTO). AF_05/2024</t>
  </si>
  <si>
    <t>11,13</t>
  </si>
  <si>
    <t>ASSENTAMENTO DE CONEXÃO 2 ACESSOS ALINHADOS DE FERRO FUNDIDO PARA REDE DE ÁGUA, DN 250, JUNTA ELÁSTICA, INSTALADO EM LOCAL COM NÍVEL BAIXO DE INTERFERÊNCIAS (NÃO INCLUI FORNECIMENTO). AF_05/2024</t>
  </si>
  <si>
    <t>20,32</t>
  </si>
  <si>
    <t>ASSENTAMENTO E FORNECIMENTO DE TUBO DE PVC PBA PARA REDE DE ÁGUA, DN 75, JUNTA ELÁSTICA INTEGRADA, INSTALADO EM LOCAL COM NÍVEL ALTO DE INTERFERÊNCIAS (INCLUI FORNECIMENTO). AF_05/2024</t>
  </si>
  <si>
    <t>45,73</t>
  </si>
  <si>
    <t>ASSENTAMENTO E FORNECIMENTO DE TUBO DE PVC PBA PARA REDE DE ÁGUA, DN 75, JUNTA ELÁSTICA INTEGRADA, INSTALADO EM LOCAL COM NÍVEL BAIXO DE INTERFERÊNCIAS (INCLUI FORNECIMENTO). AF_05/2024</t>
  </si>
  <si>
    <t>45,01</t>
  </si>
  <si>
    <t>ASSENTAMENTO E FORNECIMENTO DE TUBO DE PVC PBA PARA REDE DE ÁGUA, DN 100, JUNTA ELÁSTICA INTEGRADA, INSTALADO EM LOCAL COM NÍVEL ALTO DE INTERFERÊNCIAS (INCLUI FORNECIMENTO). AF_05/2024</t>
  </si>
  <si>
    <t>74,39</t>
  </si>
  <si>
    <t>ASSENTAMENTO E FORNECIMENTO DE TUBO DE PVC PBA PARA REDE DE ÁGUA, DN 100, JUNTA ELÁSTICA INTEGRADA, INSTALADO EM LOCAL COM NÍVEL BAIXO DE INTERFERÊNCIAS (INCLUI FORNECIMENTO). AF_05/2024</t>
  </si>
  <si>
    <t>73,56</t>
  </si>
  <si>
    <t>ASSENTAMENTO E FORNECIMENTO DE TUBO DE PVC DEFOFO OU PRFV OU RPVC PARA REDE DE ÁGUA, DN 100, JUNTA ELÁSTICA INTEGRADA, INSTALADO EM LOCAL COM NÍVEL ALTO DE INTERFERÊNCIAS (INCLUI FORNECIMENTO). AF_05/2024</t>
  </si>
  <si>
    <t>52,80</t>
  </si>
  <si>
    <t>ASSENTAMENTO E FORNECIMENTO DE TUBO DE PVC DEFOFO OU PRFV OU RPVC PARA REDE DE ÁGUA, DN 100, JUNTA ELÁSTICA INTEGRADA, INSTALADO EM LOCAL COM NÍVEL BAIXO DE INTERFERÊNCIAS (INCLUI FORNECIMENTO). AF_05/2024</t>
  </si>
  <si>
    <t>52,04</t>
  </si>
  <si>
    <t>ASSENTAMENTO E FORNECIMENTO DE TUBO DE PVC DEFOFO PARA REDE DE ÁGUA, DN 200, JUNTA ELÁSTICA INTEGRADA, INSTALADO EM LOCAL COM NÍVEL ALTO DE INTERFERÊNCIAS (INCLUI FORNECIMENTO). AF_05/2024</t>
  </si>
  <si>
    <t>232,02</t>
  </si>
  <si>
    <t>ASSENTAMENTO E FORNECIMENTO DE TUBO DE PVC DEFOFO PARA REDE DE ÁGUA, DN 200, JUNTA ELÁSTICA INTEGRADA, INSTALADO EM LOCAL COM NÍVEL BAIXO DE INTERFERÊNCIAS (INCLUI FORNECIMENTO). AF_05/2024</t>
  </si>
  <si>
    <t>229,55</t>
  </si>
  <si>
    <t>ASSENTAMENTO E FORNECIMENTO DE TUBO DE PVC DEFOFO PARA REDE DE ÁGUA, DN 250, JUNTA ELÁSTICA INTEGRADA, INSTALADO EM LOCAL COM NÍVEL ALTO DE INTERFERÊNCIAS (INCLUI FORNECIMENTO). AF_05/2024</t>
  </si>
  <si>
    <t>349,65</t>
  </si>
  <si>
    <t>ASSENTAMENTO E FORNECIMENTO DE TUBO DE PVC DEFOFO PARA REDE DE ÁGUA, DN 250, JUNTA ELÁSTICA INTEGRADA, INSTALADO EM LOCAL COM NÍVEL BAIXO DE INTERFERÊNCIAS (INCLUI FORNECIMENTO). AF_05/2024</t>
  </si>
  <si>
    <t>346,73</t>
  </si>
  <si>
    <t>ASSENTAMENTO E FORNECIMENTO DE TUBO DE PVC DEFOFO PARA REDE DE ÁGUA, DN 300, JUNTA ELÁSTICA INTEGRADA, INSTALADO EM LOCAL COM NÍVEL ALTO DE INTERFERÊNCIAS (INCLUI FORNECIMENTO). AF_05/2024</t>
  </si>
  <si>
    <t>493,21</t>
  </si>
  <si>
    <t>ASSENTAMENTO E FORNECIMENTO DE TUBO DE PVC DEFOFO PARA REDE DE ÁGUA, DN 300, JUNTA ELÁSTICA INTEGRADA, INSTALADO EM LOCAL COM NÍVEL BAIXO DE INTERFERÊNCIAS (INCLUI FORNECIMENTO). AF_05/2024</t>
  </si>
  <si>
    <t>489,82</t>
  </si>
  <si>
    <t>ASSENTAMENTO DE TUBO DE PVC DEFOFO OU PRFV OU RPVC PARA REDE DE ÁGUA, DN 100, JUNTA ELÁSTICA INTEGRADA, INSTALADO EM LOCAL COM NÍVEL BAIXO DE INTERFERÊNCIAS (NÃO INCLUI FORNECIMENTO). AF_05/2024</t>
  </si>
  <si>
    <t>3,49</t>
  </si>
  <si>
    <t>ASSENTAMENTO DE CONEXÃO 2 ACESSOS ALINHADOS DE PVC PBA PARA REDE DE ÁGUA, DN 50, JUNTA ELÁSTICA INTEGRADA, INSTALADO EM LOCAL COM NÍVEL ALTO DE INTERFERÊNCIAS (NÃO INCLUI FORNECIMENTO). AF_05/2024</t>
  </si>
  <si>
    <t>13,58</t>
  </si>
  <si>
    <t>ASSENTAMENTO DE CONEXÃO 2 ACESSOS ALINHADOS DE PVC PBA PARA REDE DE ÁGUA, DN 75, JUNTA ELÁSTICA INTEGRADA, INSTALADO EM LOCAL COM NÍVEL ALTO DE INTERFERÊNCIAS (NÃO INCLUI FORNECIMENTO). AF_05/2024</t>
  </si>
  <si>
    <t>16,38</t>
  </si>
  <si>
    <t>ASSENTAMENTO DE CONEXÃO 2 ACESSOS ALINHADOS DE PVC PBA PARA REDE DE ÁGUA, DN 100, JUNTA ELÁSTICA INTEGRADA, INSTALADO EM LOCAL COM NÍVEL ALTO DE INTERFERÊNCIAS (NÃO INCLUI FORNECIMENTO). AF_05/2024</t>
  </si>
  <si>
    <t>19,04</t>
  </si>
  <si>
    <t>ASSENTAMENTO DE CONEXÃO 2 ACESSOS INCLINADOS DE PVC PBA PARA REDE DE ÁGUA, DN 50, JUNTA ELÁSTICA INTEGRADA, INSTALADO EM LOCAL COM NÍVEL ALTO DE INTERFERÊNCIAS (NÃO INCLUI FORNECIMENTO). AF_05/2024</t>
  </si>
  <si>
    <t>20,09</t>
  </si>
  <si>
    <t>ASSENTAMENTO DE CONEXÃO 2 ACESSOS INCLINADOS DE PVC PBA PARA REDE DE ÁGUA, DN 75, JUNTA ELÁSTICA INTEGRADA, INSTALADO EM LOCAL COM NÍVEL ALTO DE INTERFERÊNCIAS (NÃO INCLUI FORNECIMENTO). AF_05/2024</t>
  </si>
  <si>
    <t>24,07</t>
  </si>
  <si>
    <t>ASSENTAMENTO DE CONEXÃO 2 ACESSOS INCLINADOS DE PVC PBA PARA REDE DE ÁGUA, DN 100, JUNTA ELÁSTICA INTEGRADA, INSTALADO EM LOCAL COM NÍVEL ALTO DE INTERFERÊNCIAS (NÃO INCLUI FORNECIMENTO). AF_05/2024</t>
  </si>
  <si>
    <t>27,91</t>
  </si>
  <si>
    <t>ASSENTAMENTO DE CONEXÃO 3 ACESSOS DE PVC PBA PARA REDE DE ÁGUA, DN 50, JUNTA ELÁSTICA INTEGRADA, INSTALADO EM LOCAL COM NÍVEL ALTO DE INTERFERÊNCIAS (NÃO INCLUI FORNECIMENTO). AF_05/2024</t>
  </si>
  <si>
    <t>27,17</t>
  </si>
  <si>
    <t>ASSENTAMENTO DE CONEXÃO 3 ACESSOS DE PVC PBA PARA REDE DE ÁGUA, DN 75, JUNTA ELÁSTICA INTEGRADA, INSTALADO EM LOCAL COM NÍVEL ALTO DE INTERFERÊNCIAS (NÃO INCLUI FORNECIMENTO). AF_05/2024</t>
  </si>
  <si>
    <t>ASSENTAMENTO DE CONEXÃO 3 ACESSOS DE PVC PBA PARA REDE DE ÁGUA, DN 100, JUNTA ELÁSTICA INTEGRADA, INSTALADO EM LOCAL COM NÍVEL ALTO DE INTERFERÊNCIAS (NÃO INCLUI FORNECIMENTO). AF_05/2024</t>
  </si>
  <si>
    <t>38,08</t>
  </si>
  <si>
    <t>FORNECIMENTO E ASSENTAMENTO DE CURVA 45 GRAUS RANHURADA EM FERRO FUNDIDO, DN 80 MM (3") PARA REDE DE ÁGUA, INSTALADO EM LOCAL COM NÍVEL BAIXO DE INTERFERÊNCIAS (INCLUI FORNECIMENTO). AF_05/2024</t>
  </si>
  <si>
    <t>44,34</t>
  </si>
  <si>
    <t>FORNECIMENTO E ASSENTAMENTO DE TE RANHURADO EM FERRO FUNDIDO, DN 80 (3") PARA REDE DE ÁGUA, INSTALADO EM LOCAL COM NÍVEL BAIXO DE INTERFERÊNCIAS (INCLUI FORNECIMENTO). AF_05/2024</t>
  </si>
  <si>
    <t>70,57</t>
  </si>
  <si>
    <t>ASSENTAMENTO DE CONEXÃO 3 ACESSOS DE PVC PBA PARA REDE DE ÁGUA, DN 100, JUNTA ELÁSTICA INTEGRADA, INSTALADO EM LOCAL COM NÍVEL BAIXO DE INTERFERÊNCIAS (NÃO INCLUI FORNECIMENTO). AF_05/2024</t>
  </si>
  <si>
    <t>31,39</t>
  </si>
  <si>
    <t>ASSENTAMENTO DE CONEXÃO 2 ACESSOS ALINHADOS DE FERRO FUNDIDO PARA REDE DE ÁGUA, DN 80, JUNTA ELÁSTICA, INSTALADO EM LOCAL COM NÍVEL BAIXO DE INTERFERÊNCIAS (NÃO INCLUI FORNECIMENTO). AF_05/2024</t>
  </si>
  <si>
    <t>8,33</t>
  </si>
  <si>
    <t>ASSENTAMENTO DE CONEXÃO 2 ACESSOS ALINHADOS DE FERRO FUNDIDO PARA REDE DE ÁGUA, DN 100, JUNTA ELÁSTICA, INSTALADO EM LOCAL COM NÍVEL BAIXO DE INTERFERÊNCIAS (NÃO INCLUI FORNECIMENTO). AF_05/2024</t>
  </si>
  <si>
    <t>ASSENTAMENTO E FORNECIMENTO DE CURVA PVC PBA, JE, PB, 45 GRAUS, DN 100 / DE 110 MM, PARA REDE AGUA, JUNTA ELÁSTICA INTEGRADA, INSTALADO EM LOCAL COM NÍVEL BAIXO DE INTERFERÊNCIAS (INCLUI FORNECIMENTO). AF_05/2024</t>
  </si>
  <si>
    <t>160,07</t>
  </si>
  <si>
    <t>ASSENTAMENTO E FORNECIMENTO DE TE DE REDUCAO, PVC PBA, BBB, JE, DN 100 X 50 / DE 110 X 60 MM, PARA REDE AGUA, JUNTA ELÁSTICA INTEGRADA, INSTALADO EM LOCAL COM NÍVEL ALTO DE INTERFERÊNCIAS (INCLUI FORNECIMENTO). AF_05/2024</t>
  </si>
  <si>
    <t>130,97</t>
  </si>
  <si>
    <t>ASSENTAMENTO E FORNECIMENTO DE TE DE REDUCAO, PVC PBA, BBB, JE, DN 100 X 50 / DE 110 X 60 MM, PARA REDE AGUA, JUNTA ELÁSTICA INTEGRADA, INSTALADO EM LOCAL COM NÍVEL BAIXO DE INTERFERÊNCIAS (INCLUI FORNECIMENTO). AF_05/2024</t>
  </si>
  <si>
    <t>124,28</t>
  </si>
  <si>
    <t>ASSENTAMENTO DE CONEXÃO 2 ACESSOS ALINHADOS DE PVC PBA PARA REDE DE ÁGUA, DN 75, JUNTA ELÁSTICA INTEGRADA, INSTALADO EM LOCAL COM NÍVEL BAIXO DE INTERFERÊNCIAS (NÃO INCLUI FORNECIMENTO). AF_05/2024</t>
  </si>
  <si>
    <t>13,48</t>
  </si>
  <si>
    <t>ASSENTAMENTO DE CONEXÃO 2 ACESSOS ALINHADOS DE PVC PBA PARA REDE DE ÁGUA, DN 100, JUNTA ELÁSTICA INTEGRADA, INSTALADO EM LOCAL COM NÍVEL BAIXO DE INTERFERÊNCIAS (NÃO INCLUI FORNECIMENTO). AF_05/2024</t>
  </si>
  <si>
    <t>15,69</t>
  </si>
  <si>
    <t>ASSENTAMENTO DE CONEXÃO 2 ACESSOS INCLINADOS DE PVC PBA PARA REDE DE ÁGUA, DN 50, JUNTA ELÁSTICA INTEGRADA, INSTALADO EM LOCAL COM NÍVEL BAIXO DE INTERFERÊNCIAS (NÃO INCLUI FORNECIMENTO). AF_05/2024</t>
  </si>
  <si>
    <t>16,41</t>
  </si>
  <si>
    <t>ASSENTAMENTO DE CONEXÃO 2 ACESSOS INCLINADOS DE PVC PBA PARA REDE DE ÁGUA, DN 75, JUNTA ELÁSTICA INTEGRADA, INSTALADO EM LOCAL COM NÍVEL BAIXO DE INTERFERÊNCIAS (NÃO INCLUI FORNECIMENTO). AF_05/2024</t>
  </si>
  <si>
    <t>19,72</t>
  </si>
  <si>
    <t>ASSENTAMENTO DE CONEXÃO 2 ACESSOS INCLINADOS DE PVC PBA PARA REDE DE ÁGUA, DN 100, JUNTA ELÁSTICA INTEGRADA, INSTALADO EM LOCAL COM NÍVEL BAIXO DE INTERFERÊNCIAS (NÃO INCLUI FORNECIMENTO). AF_05/2024</t>
  </si>
  <si>
    <t>22,88</t>
  </si>
  <si>
    <t>ASSENTAMENTO DE CONEXÃO 3 ACESSOS DE PVC PBA PARA REDE DE ÁGUA, DN 50, JUNTA ELÁSTICA INTEGRADA, INSTALADO EM LOCAL COM NÍVEL BAIXO DE INTERFERÊNCIAS (NÃO INCLUI FORNECIMENTO). AF_05/2024</t>
  </si>
  <si>
    <t>22,27</t>
  </si>
  <si>
    <t>ASSENTAMENTO DE CONEXÃO 3 ACESSOS DE PVC PBA PARA REDE DE ÁGUA, DN 75, JUNTA ELÁSTICA INTEGRADA, INSTALADO EM LOCAL COM NÍVEL BAIXO DE INTERFERÊNCIAS (NÃO INCLUI FORNECIMENTO). AF_05/2024</t>
  </si>
  <si>
    <t>26,98</t>
  </si>
  <si>
    <t>TUBO DE CONCRETO PARA REDES COLETORAS DE ESGOTO SANITÁRIO, DIÂMETRO DE 300 MM, JUNTA ELÁSTICA, INSTALADO EM LOCAL COM BAIXO NÍVEL DE INTERFERÊNCIAS - FORNECIMENTO E ASSENTAMENTO. AF_03/2024</t>
  </si>
  <si>
    <t>225,98</t>
  </si>
  <si>
    <t>ASSENTAMENTO DE TUBO DE CONCRETO PARA REDES COLETORAS DE ESGOTO SANITÁRIO, DIÂMETRO DE 300 MM, JUNTA ELÁSTICA, INSTALADO EM LOCAL COM BAIXO NÍVEL DE INTERFERÊNCIAS (NÃO INCLUI FORNECIMENTO). AF_03/2024</t>
  </si>
  <si>
    <t>20,08</t>
  </si>
  <si>
    <t>TUBO DE CONCRETO PARA REDES COLETORAS DE ESGOTO SANITÁRIO, DIÂMETRO DE 400 MM, JUNTA ELÁSTICA, INSTALADO EM LOCAL COM BAIXO NÍVEL DE INTERFERÊNCIAS - FORNECIMENTO E ASSENTAMENTO. AF_03/2024</t>
  </si>
  <si>
    <t>237,91</t>
  </si>
  <si>
    <t>ASSENTAMENTO DE TUBO DE CONCRETO PARA REDES COLETORAS DE ESGOTO SANITÁRIO, DIÂMETRO DE 400 MM, JUNTA ELÁSTICA, INSTALADO EM LOCAL COM BAIXO NÍVEL DE INTERFERÊNCIAS (NÃO INCLUI FORNECIMENTO). AF_03/2024</t>
  </si>
  <si>
    <t>26,72</t>
  </si>
  <si>
    <t>TUBO DE CONCRETO PARA REDES COLETORAS DE ESGOTO SANITÁRIO, DIÂMETRO DE 500 MM, JUNTA ELÁSTICA, INSTALADO EM LOCAL COM BAIXO NÍVEL DE INTERFERÊNCIAS - FORNECIMENTO E ASSENTAMENTO. AF_03/2024</t>
  </si>
  <si>
    <t>424,37</t>
  </si>
  <si>
    <t>ASSENTAMENTO DE TUBO DE CONCRETO PARA REDES COLETORAS DE ESGOTO SANITÁRIO, DIÂMETRO DE 500 MM, JUNTA ELÁSTICA, INSTALADO EM LOCAL COM BAIXO NÍVEL DE INTERFERÊNCIAS (NÃO INCLUI FORNECIMENTO). AF_03/2024</t>
  </si>
  <si>
    <t>33,68</t>
  </si>
  <si>
    <t>TUBO DE CONCRETO PARA REDES COLETORAS DE ESGOTO SANITÁRIO, DIÂMETRO DE 600 MM, JUNTA ELÁSTICA, INSTALADO EM LOCAL COM BAIXO NÍVEL DE INTERFERÊNCIAS - FORNECIMENTO E ASSENTAMENTO. AF_03/2024</t>
  </si>
  <si>
    <t>520,30</t>
  </si>
  <si>
    <t>ASSENTAMENTO DE TUBO DE CONCRETO PARA REDES COLETORAS DE ESGOTO SANITÁRIO, DIÂMETRO DE 600 MM, JUNTA ELÁSTICA, INSTALADO EM LOCAL COM BAIXO NÍVEL DE INTERFERÊNCIAS (NÃO INCLUI FORNECIMENTO). AF_03/2024</t>
  </si>
  <si>
    <t>40,90</t>
  </si>
  <si>
    <t>TUBO DE CONCRETO PARA REDES COLETORAS DE ESGOTO SANITÁRIO, DIÂMETRO DE 700 MM, JUNTA ELÁSTICA, INSTALADO EM LOCAL COM BAIXO NÍVEL DE INTERFERÊNCIAS - FORNECIMENTO E ASSENTAMENTO. AF_03/2024</t>
  </si>
  <si>
    <t>677,19</t>
  </si>
  <si>
    <t>ASSENTAMENTO DE TUBO DE CONCRETO PARA REDES COLETORAS DE ESGOTO SANITÁRIO, DIÂMETRO DE 700 MM, JUNTA ELÁSTICA, INSTALADO EM LOCAL COM BAIXO NÍVEL DE INTERFERÊNCIAS (NÃO INCLUI FORNECIMENTO). AF_03/2024</t>
  </si>
  <si>
    <t>51,02</t>
  </si>
  <si>
    <t>TUBO DE CONCRETO PARA REDES COLETORAS DE ESGOTO SANITÁRIO, DIÂMETRO DE 800 MM, JUNTA ELÁSTICA, INSTALADO EM LOCAL COM BAIXO NÍVEL DE INTERFERÊNCIAS - FORNECIMENTO E ASSENTAMENTO. AF_03/2024</t>
  </si>
  <si>
    <t>700,50</t>
  </si>
  <si>
    <t>ASSENTAMENTO DE TUBO DE CONCRETO PARA REDES COLETORAS DE ESGOTO SANITÁRIO, DIÂMETRO DE 800 MM, JUNTA ELÁSTICA, INSTALADO EM LOCAL COM BAIXO NÍVEL DE INTERFERÊNCIAS (NÃO INCLUI FORNECIMENTO). AF_03/2024</t>
  </si>
  <si>
    <t>60,49</t>
  </si>
  <si>
    <t>TUBO DE CONCRETO PARA REDES COLETORAS DE ESGOTO SANITÁRIO, DIÂMETRO DE 900 MM, JUNTA ELÁSTICA, INSTALADO EM LOCAL COM BAIXO NÍVEL DE INTERFERÊNCIAS - FORNECIMENTO E ASSENTAMENTO. AF_03/2024</t>
  </si>
  <si>
    <t>1.039,73</t>
  </si>
  <si>
    <t>ASSENTAMENTO DE TUBO DE CONCRETO PARA REDES COLETORAS DE ESGOTO SANITÁRIO, DIÂMETRO DE 900 MM, JUNTA ELÁSTICA, INSTALADO EM LOCAL COM BAIXO NÍVEL DE INTERFERÊNCIAS (NÃO INCLUI FORNECIMENTO). AF_03/2024</t>
  </si>
  <si>
    <t>69,31</t>
  </si>
  <si>
    <t>TUBO DE CONCRETO PARA REDES COLETORAS DE ESGOTO SANITÁRIO, DIÂMETRO DE 1000 MM, JUNTA ELÁSTICA, INSTALADO EM LOCAL COM BAIXO NÍVEL DE INTERFERÊNCIAS - FORNECIMENTO E ASSENTAMENTO. AF_03/2024</t>
  </si>
  <si>
    <t>1.065,48</t>
  </si>
  <si>
    <t>ASSENTAMENTO DE TUBO DE CONCRETO PARA REDES COLETORAS DE ESGOTO SANITÁRIO, DIÂMETRO DE 1000 MM, JUNTA ELÁSTICA, INSTALADO EM LOCAL COM BAIXO NÍVEL DE INTERFERÊNCIAS (NÃO INCLUI FORNECIMENTO). AF_03/2024</t>
  </si>
  <si>
    <t>81,33</t>
  </si>
  <si>
    <t>TUBO DE CONCRETO PARA REDES COLETORAS DE ESGOTO SANITÁRIO, DIÂMETRO DE 300 MM, JUNTA ELÁSTICA, INSTALADO EM LOCAL COM ALTO NÍVEL DE INTERFERÊNCIAS - FORNECIMENTO E ASSENTAMENTO. AF_03/2024</t>
  </si>
  <si>
    <t>228,62</t>
  </si>
  <si>
    <t>ASSENTAMENTO DE TUBO DE CONCRETO PARA REDES COLETORAS DE ESGOTO SANITÁRIO, DIÂMETRO DE 300 MM, JUNTA ELÁSTICA, INSTALADO EM LOCAL COM ALTO NÍVEL DE INTERFERÊNCIAS (NÃO INCLUI FORNECIMENTO). AF_03/2024</t>
  </si>
  <si>
    <t>22,72</t>
  </si>
  <si>
    <t>TUBO DE CONCRETO PARA REDES COLETORAS DE ESGOTO SANITÁRIO, DIÂMETRO DE 400 MM, JUNTA ELÁSTICA, INSTALADO EM LOCAL COM ALTO NÍVEL DE INTERFERÊNCIAS - FORNECIMENTO E ASSENTAMENTO. AF_03/2024</t>
  </si>
  <si>
    <t>241,66</t>
  </si>
  <si>
    <t>ASSENTAMENTO DE TUBO DE CONCRETO PARA REDES COLETORAS DE ESGOTO SANITÁRIO, DIÂMETRO DE 400 MM, JUNTA ELÁSTICA, INSTALADO EM LOCAL COM ALTO NÍVEL DE INTERFERÊNCIAS (NÃO INCLUI FORNECIMENTO). AF_03/2024</t>
  </si>
  <si>
    <t>30,47</t>
  </si>
  <si>
    <t>TUBO DE CONCRETO PARA REDES COLETORAS DE ESGOTO SANITÁRIO, DIÂMETRO DE 500 MM, JUNTA ELÁSTICA, INSTALADO EM LOCAL COM ALTO NÍVEL DE INTERFERÊNCIAS - FORNECIMENTO E ASSENTAMENTO. AF_03/2024</t>
  </si>
  <si>
    <t>429,23</t>
  </si>
  <si>
    <t>ASSENTAMENTO DE TUBO DE CONCRETO PARA REDES COLETORAS DE ESGOTO SANITÁRIO, DIÂMETRO DE 500 MM, JUNTA ELÁSTICA, INSTALADO EM LOCAL COM ALTO NÍVEL DE INTERFERÊNCIAS (NÃO INCLUI FORNECIMENTO). AF_03/2024</t>
  </si>
  <si>
    <t>38,54</t>
  </si>
  <si>
    <t>TUBO DE CONCRETO PARA REDES COLETORAS DE ESGOTO SANITÁRIO, DIÂMETRO DE 600 MM, JUNTA ELÁSTICA, INSTALADO EM LOCAL COM ALTO NÍVEL DE INTERFERÊNCIAS - FORNECIMENTO E ASSENTAMENTO. AF_03/2024</t>
  </si>
  <si>
    <t>526,30</t>
  </si>
  <si>
    <t>ASSENTAMENTO DE TUBO DE CONCRETO PARA REDES COLETORAS DE ESGOTO SANITÁRIO, DIÂMETRO DE 600 MM, JUNTA ELÁSTICA, INSTALADO EM LOCAL COM ALTO NÍVEL DE INTERFERÊNCIAS (NÃO INCLUI FORNECIMENTO). AF_03/2024</t>
  </si>
  <si>
    <t>46,90</t>
  </si>
  <si>
    <t>TUBO DE CONCRETO PARA REDES COLETORAS DE ESGOTO SANITÁRIO, DIÂMETRO DE 700 MM, JUNTA ELÁSTICA, INSTALADO EM LOCAL COM ALTO NÍVEL DE INTERFERÊNCIAS - FORNECIMENTO E ASSENTAMENTO. AF_03/2024</t>
  </si>
  <si>
    <t>684,33</t>
  </si>
  <si>
    <t>ASSENTAMENTO DE TUBO DE CONCRETO PARA REDES COLETORAS DE ESGOTO SANITÁRIO, DIÂMETRO DE 700 MM, JUNTA ELÁSTICA, INSTALADO EM LOCAL COM ALTO NÍVEL DE INTERFERÊNCIAS (NÃO INCLUI FORNECIMENTO). AF_03/2024</t>
  </si>
  <si>
    <t>58,16</t>
  </si>
  <si>
    <t>TUBO DE CONCRETO PARA REDES COLETORAS DE ESGOTO SANITÁRIO, DIÂMETRO DE 800 MM, JUNTA ELÁSTICA, INSTALADO EM LOCAL COM ALTO NÍVEL DE INTERFERÊNCIAS - FORNECIMENTO E ASSENTAMENTO. AF_03/2024</t>
  </si>
  <si>
    <t>708,75</t>
  </si>
  <si>
    <t>ASSENTAMENTO DE TUBO DE CONCRETO PARA REDES COLETORAS DE ESGOTO SANITÁRIO, DIÂMETRO DE 800 MM, JUNTA ELÁSTICA, INSTALADO EM LOCAL COM ALTO NÍVEL DE INTERFERÊNCIAS (NÃO INCLUI FORNECIMENTO). AF_03/2024</t>
  </si>
  <si>
    <t>68,74</t>
  </si>
  <si>
    <t>TUBO DE CONCRETO PARA REDES COLETORAS DE ESGOTO SANITÁRIO, DIÂMETRO DE 900 MM, JUNTA ELÁSTICA, INSTALADO EM LOCAL COM ALTO NÍVEL DE INTERFERÊNCIAS - FORNECIMENTO E ASSENTAMENTO. AF_03/2024</t>
  </si>
  <si>
    <t>1.049,10</t>
  </si>
  <si>
    <t>ASSENTAMENTO DE TUBO DE CONCRETO PARA REDES COLETORAS DE ESGOTO SANITÁRIO, DIÂMETRO DE 900 MM, JUNTA ELÁSTICA, INSTALADO EM LOCAL COM ALTO NÍVEL DE INTERFERÊNCIAS (NÃO INCLUI FORNECIMENTO). AF_03/2024</t>
  </si>
  <si>
    <t>78,68</t>
  </si>
  <si>
    <t>TUBO DE CONCRETO PARA REDES COLETORAS DE ESGOTO SANITÁRIO, DIÂMETRO DE 1000 MM, JUNTA ELÁSTICA, INSTALADO EM LOCAL COM ALTO NÍVEL DE INTERFERÊNCIAS - FORNECIMENTO E ASSENTAMENTO. AF_03/2024</t>
  </si>
  <si>
    <t>1.075,98</t>
  </si>
  <si>
    <t>ASSENTAMENTO DE TUBO DE CONCRETO PARA REDES COLETORAS DE ESGOTO SANITÁRIO, DIÂMETRO DE 1000 MM, JUNTA ELÁSTICA, INSTALADO EM LOCAL COM ALTO NÍVEL DE INTERFERÊNCIAS (NÃO INCLUI FORNECIMENTO). AF_03/2024</t>
  </si>
  <si>
    <t>91,83</t>
  </si>
  <si>
    <t>TUBO DE CONCRETO PARA REDES COLETORAS DE ÁGUAS PLUVIAIS, DIÂMETRO DE 400 MM, JUNTA RÍGIDA, INSTALADO EM LOCAL COM BAIXO NÍVEL DE INTERFERÊNCIAS - FORNECIMENTO E ASSENTAMENTO. AF_03/2024</t>
  </si>
  <si>
    <t>166,30</t>
  </si>
  <si>
    <t>TUBO DE CONCRETO PARA REDES COLETORAS DE ÁGUAS PLUVIAIS, DIÂMETRO DE 500 MM, JUNTA RÍGIDA, INSTALADO EM LOCAL COM BAIXO NÍVEL DE INTERFERÊNCIAS - FORNECIMENTO E ASSENTAMENTO. AF_03/2024</t>
  </si>
  <si>
    <t>202,13</t>
  </si>
  <si>
    <t>TUBO DE CONCRETO PARA REDES COLETORAS DE ÁGUAS PLUVIAIS, DIÂMETRO DE 600 MM, JUNTA RÍGIDA, INSTALADO EM LOCAL COM BAIXO NÍVEL DE INTERFERÊNCIAS - FORNECIMENTO E ASSENTAMENTO. AF_03/2024</t>
  </si>
  <si>
    <t>308,92</t>
  </si>
  <si>
    <t>TUBO DE CONCRETO PARA REDES COLETORAS DE ÁGUAS PLUVIAIS, DIÂMETRO DE 700 MM, JUNTA RÍGIDA, INSTALADO EM LOCAL COM BAIXO NÍVEL DE INTERFERÊNCIAS - FORNECIMENTO E ASSENTAMENTO. AF_03/2024</t>
  </si>
  <si>
    <t>411,05</t>
  </si>
  <si>
    <t>TUBO DE CONCRETO PARA REDES COLETORAS DE ÁGUAS PLUVIAIS, DIÂMETRO DE 800 MM, JUNTA RÍGIDA, INSTALADO EM LOCAL COM BAIXO NÍVEL DE INTERFERÊNCIAS - FORNECIMENTO E ASSENTAMENTO. AF_03/2024</t>
  </si>
  <si>
    <t>497,81</t>
  </si>
  <si>
    <t>TUBO DE CONCRETO PARA REDES COLETORAS DE ÁGUAS PLUVIAIS, DIÂMETRO DE 900 MM, JUNTA RÍGIDA, INSTALADO EM LOCAL COM BAIXO NÍVEL DE INTERFERÊNCIAS - FORNECIMENTO E ASSENTAMENTO. AF_03/2024</t>
  </si>
  <si>
    <t>571,50</t>
  </si>
  <si>
    <t>TUBO DE CONCRETO PARA REDES COLETORAS DE ÁGUAS PLUVIAIS, DIÂMETRO DE 1000 MM, JUNTA RÍGIDA, INSTALADO EM LOCAL COM BAIXO NÍVEL DE INTERFERÊNCIAS - FORNECIMENTO E ASSENTAMENTO. AF_03/2024</t>
  </si>
  <si>
    <t>592,56</t>
  </si>
  <si>
    <t>TUBO DE CONCRETO PARA REDES COLETORAS DE ÁGUAS PLUVIAIS, DIÂMETRO DE 400 MM, JUNTA RÍGIDA, INSTALADO EM LOCAL COM ALTO NÍVEL DE INTERFERÊNCIAS - FORNECIMENTO E ASSENTAMENTO. AF_03/2024</t>
  </si>
  <si>
    <t>170,06</t>
  </si>
  <si>
    <t>TUBO DE CONCRETO PARA REDES COLETORAS DE ÁGUAS PLUVIAIS, DIÂMETRO DE 500 MM, JUNTA RÍGIDA, INSTALADO EM LOCAL COM ALTO NÍVEL DE INTERFERÊNCIAS - FORNECIMENTO E ASSENTAMENTO. AF_03/2024</t>
  </si>
  <si>
    <t>207,02</t>
  </si>
  <si>
    <t>TUBO DE CONCRETO PARA REDES COLETORAS DE ÁGUAS PLUVIAIS, DIÂMETRO DE 600 MM, JUNTA RÍGIDA, INSTALADO EM LOCAL COM ALTO NÍVEL DE INTERFERÊNCIAS - FORNECIMENTO E ASSENTAMENTO. AF_03/2024</t>
  </si>
  <si>
    <t>314,91</t>
  </si>
  <si>
    <t>TUBO DE CONCRETO PARA REDES COLETORAS DE ÁGUAS PLUVIAIS, DIÂMETRO DE 700 MM, JUNTA RÍGIDA, INSTALADO EM LOCAL COM ALTO NÍVEL DE INTERFERÊNCIAS - FORNECIMENTO E ASSENTAMENTO. AF_03/2024</t>
  </si>
  <si>
    <t>418,16</t>
  </si>
  <si>
    <t>TUBO DE CONCRETO PARA REDES COLETORAS DE ÁGUAS PLUVIAIS, DIÂMETRO DE 800 MM, JUNTA RÍGIDA, INSTALADO EM LOCAL COM ALTO NÍVEL DE INTERFERÊNCIAS - FORNECIMENTO E ASSENTAMENTO. AF_03/2024</t>
  </si>
  <si>
    <t>506,05</t>
  </si>
  <si>
    <t>TUBO DE CONCRETO PARA REDES COLETORAS DE ÁGUAS PLUVIAIS, DIÂMETRO DE 900 MM, JUNTA RÍGIDA, INSTALADO EM LOCAL COM ALTO NÍVEL DE INTERFERÊNCIAS - FORNECIMENTO E ASSENTAMENTO. AF_03/2024</t>
  </si>
  <si>
    <t>580,90</t>
  </si>
  <si>
    <t>TUBO DE CONCRETO PARA REDES COLETORAS DE ÁGUAS PLUVIAIS, DIÂMETRO DE 1000 MM, JUNTA RÍGIDA, INSTALADO EM LOCAL COM ALTO NÍVEL DE INTERFERÊNCIAS - FORNECIMENTO E ASSENTAMENTO. AF_03/2024</t>
  </si>
  <si>
    <t>603,08</t>
  </si>
  <si>
    <t>ASSENTAMENTO DE TUBO DE CONCRETO PARA REDES COLETORAS DE ÁGUAS PLUVIAIS, DIÂMETRO DE 300 MM, JUNTA RÍGIDA, INSTALADO EM LOCAL COM BAIXO NÍVEL DE INTERFERÊNCIAS (NÃO INCLUI FORNECIMENTO). AF_03/2024</t>
  </si>
  <si>
    <t>26,22</t>
  </si>
  <si>
    <t>ASSENTAMENTO DE TUBO DE CONCRETO PARA REDES COLETORAS DE ÁGUAS PLUVIAIS, DIÂMETRO DE 400 MM, JUNTA RÍGIDA, INSTALADO EM LOCAL COM BAIXO NÍVEL DE INTERFERÊNCIAS (NÃO INCLUI FORNECIMENTO). AF_03/2024</t>
  </si>
  <si>
    <t>36,42</t>
  </si>
  <si>
    <t>ASSENTAMENTO DE TUBO DE CONCRETO PARA REDES COLETORAS DE ÁGUAS PLUVIAIS, DIÂMETRO DE 500 MM, JUNTA RÍGIDA, INSTALADO EM LOCAL COM BAIXO NÍVEL DE INTERFERÊNCIAS (NÃO INCLUI FORNECIMENTO). AF_03/2024</t>
  </si>
  <si>
    <t>46,91</t>
  </si>
  <si>
    <t>ASSENTAMENTO DE TUBO DE CONCRETO PARA REDES COLETORAS DE ÁGUAS PLUVIAIS, DIÂMETRO DE 600 MM, JUNTA RÍGIDA, INSTALADO EM LOCAL COM BAIXO NÍVEL DE INTERFERÊNCIAS (NÃO INCLUI FORNECIMENTO). AF_03/2024</t>
  </si>
  <si>
    <t>57,60</t>
  </si>
  <si>
    <t>ASSENTAMENTO DE TUBO DE CONCRETO PARA REDES COLETORAS DE ÁGUAS PLUVIAIS, DIÂMETRO DE 700 MM, JUNTA RÍGIDA, INSTALADO EM LOCAL COM BAIXO NÍVEL DE INTERFERÊNCIAS (NÃO INCLUI FORNECIMENTO). AF_03/2024</t>
  </si>
  <si>
    <t>68,51</t>
  </si>
  <si>
    <t>ASSENTAMENTO DE TUBO DE CONCRETO PARA REDES COLETORAS DE ÁGUAS PLUVIAIS, DIÂMETRO DE 800 MM, JUNTA RÍGIDA, INSTALADO EM LOCAL COM BAIXO NÍVEL DE INTERFERÊNCIAS (NÃO INCLUI FORNECIMENTO). AF_03/2024</t>
  </si>
  <si>
    <t>79,66</t>
  </si>
  <si>
    <t>ASSENTAMENTO DE TUBO DE CONCRETO PARA REDES COLETORAS DE ÁGUAS PLUVIAIS, DIÂMETRO DE 900 MM, JUNTA RÍGIDA, INSTALADO EM LOCAL COM BAIXO NÍVEL DE INTERFERÊNCIAS (NÃO INCLUI FORNECIMENTO). AF_03/2024</t>
  </si>
  <si>
    <t>91,04</t>
  </si>
  <si>
    <t>ASSENTAMENTO DE TUBO DE CONCRETO PARA REDES COLETORAS DE ÁGUAS PLUVIAIS, DIÂMETRO DE 1000 MM, JUNTA RÍGIDA, INSTALADO EM LOCAL COM BAIXO NÍVEL DE INTERFERÊNCIAS (NÃO INCLUI FORNECIMENTO). AF_03/2024</t>
  </si>
  <si>
    <t>102,60</t>
  </si>
  <si>
    <t>TUBO DE CONCRETO PARA REDES COLETORAS DE ÁGUAS PLUVIAIS, DIÂMETRO DE 1200 MM, JUNTA RÍGIDA, INSTALADO EM LOCAL COM BAIXO NÍVEL DE INTERFERÊNCIAS - FORNECIMENTO E ASSENTAMENTO. AF_03/2024</t>
  </si>
  <si>
    <t>858,25</t>
  </si>
  <si>
    <t>ASSENTAMENTO DE TUBO DE CONCRETO PARA REDES COLETORAS DE ÁGUAS PLUVIAIS, DIÂMETRO DE 1200 MM, JUNTA RÍGIDA, INSTALADO EM LOCAL COM BAIXO NÍVEL DE INTERFERÊNCIAS (NÃO INCLUI FORNECIMENTO). AF_03/2024</t>
  </si>
  <si>
    <t>126,47</t>
  </si>
  <si>
    <t>TUBO DE CONCRETO PARA REDES COLETORAS DE ÁGUAS PLUVIAIS, DIÂMETRO DE 1500 MM, JUNTA RÍGIDA, INSTALADO EM LOCAL COM BAIXO NÍVEL DE INTERFERÊNCIAS - FORNECIMENTO E ASSENTAMENTO. AF_03/2024</t>
  </si>
  <si>
    <t>1.224,10</t>
  </si>
  <si>
    <t>ASSENTAMENTO DE TUBO DE CONCRETO PARA REDES COLETORAS DE ÁGUAS PLUVIAIS, DIÂMETRO DE 1500 MM, JUNTA RÍGIDA, INSTALADO EM LOCAL COM BAIXO NÍVEL DE INTERFERÊNCIAS (NÃO INCLUI FORNECIMENTO). AF_03/2024</t>
  </si>
  <si>
    <t>163,92</t>
  </si>
  <si>
    <t>ASSENTAMENTO DE TUBO DE CONCRETO PARA REDES COLETORAS DE ÁGUAS PLUVIAIS, DIÂMETRO DE 300 MM, JUNTA RÍGIDA, INSTALADO EM LOCAL COM ALTO NÍVEL DE INTERFERÊNCIAS (NÃO INCLUI FORNECIMENTO). AF_03/2024</t>
  </si>
  <si>
    <t>28,89</t>
  </si>
  <si>
    <t>ASSENTAMENTO DE TUBO DE CONCRETO PARA REDES COLETORAS DE ÁGUAS PLUVIAIS, DIÂMETRO DE 400 MM, JUNTA RÍGIDA, INSTALADO EM LOCAL COM ALTO NÍVEL DE INTERFERÊNCIAS (NÃO INCLUI FORNECIMENTO). AF_03/2024</t>
  </si>
  <si>
    <t>40,18</t>
  </si>
  <si>
    <t>ASSENTAMENTO DE TUBO DE CONCRETO PARA REDES COLETORAS DE ÁGUAS PLUVIAIS, DIÂMETRO DE 500 MM, JUNTA RÍGIDA, INSTALADO EM LOCAL COM ALTO NÍVEL DE INTERFERÊNCIAS (NÃO INCLUI FORNECIMENTO). AF_03/2024</t>
  </si>
  <si>
    <t>51,80</t>
  </si>
  <si>
    <t>ASSENTAMENTO DE TUBO DE CONCRETO PARA REDES COLETORAS DE ÁGUAS PLUVIAIS, DIÂMETRO DE 600 MM, JUNTA RÍGIDA, INSTALADO EM LOCAL COM ALTO NÍVEL DE INTERFERÊNCIAS (NÃO INCLUI FORNECIMENTO). AF_03/2024</t>
  </si>
  <si>
    <t>63,59</t>
  </si>
  <si>
    <t>ASSENTAMENTO DE TUBO DE CONCRETO PARA REDES COLETORAS DE ÁGUAS PLUVIAIS, DIÂMETRO DE 700 MM, JUNTA RÍGIDA, INSTALADO EM LOCAL COM ALTO NÍVEL DE INTERFERÊNCIAS (NÃO INCLUI FORNECIMENTO). AF_03/2024</t>
  </si>
  <si>
    <t>75,62</t>
  </si>
  <si>
    <t>ASSENTAMENTO DE TUBO DE CONCRETO PARA REDES COLETORAS DE ÁGUAS PLUVIAIS, DIÂMETRO DE 800 MM, JUNTA RÍGIDA, INSTALADO EM LOCAL COM ALTO NÍVEL DE INTERFERÊNCIAS (NÃO INCLUI FORNECIMENTO). AF_03/2024</t>
  </si>
  <si>
    <t>87,90</t>
  </si>
  <si>
    <t>ASSENTAMENTO DE TUBO DE CONCRETO PARA REDES COLETORAS DE ÁGUAS PLUVIAIS, DIÂMETRO DE 900 MM, JUNTA RÍGIDA, INSTALADO EM LOCAL COM ALTO NÍVEL DE INTERFERÊNCIAS (NÃO INCLUI FORNECIMENTO). AF_03/2024</t>
  </si>
  <si>
    <t>100,44</t>
  </si>
  <si>
    <t>ASSENTAMENTO DE TUBO DE CONCRETO PARA REDES COLETORAS DE ÁGUAS PLUVIAIS, DIÂMETRO DE 1000 MM, JUNTA RÍGIDA, INSTALADO EM LOCAL COM ALTO NÍVEL DE INTERFERÊNCIAS (NÃO INCLUI FORNECIMENTO). AF_03/2024</t>
  </si>
  <si>
    <t>113,12</t>
  </si>
  <si>
    <t>TUBO DE CONCRETO PARA REDES COLETORAS DE ÁGUAS PLUVIAIS, DIÂMETRO DE 1200 MM, JUNTA RÍGIDA, INSTALADO EM LOCAL COM ALTO NÍVEL DE INTERFERÊNCIAS - FORNECIMENTO E ASSENTAMENTO. AF_03/2024</t>
  </si>
  <si>
    <t>871,01</t>
  </si>
  <si>
    <t>ASSENTAMENTO DE TUBO DE CONCRETO PARA REDES COLETORAS DE ÁGUAS PLUVIAIS, DIÂMETRO DE 1200 MM, JUNTA RÍGIDA, INSTALADO EM LOCAL COM ALTO NÍVEL DE INTERFERÊNCIAS (NÃO INCLUI FORNECIMENTO). AF_03/2024</t>
  </si>
  <si>
    <t>139,23</t>
  </si>
  <si>
    <t>TUBO DE CONCRETO PARA REDES COLETORAS DE ÁGUAS PLUVIAIS, DIÂMETRO DE 1500 MM, JUNTA RÍGIDA, INSTALADO EM LOCAL COM ALTO NÍVEL DE INTERFERÊNCIAS - FORNECIMENTO E ASSENTAMENTO. AF_03/2024</t>
  </si>
  <si>
    <t>1.240,23</t>
  </si>
  <si>
    <t>ASSENTAMENTO DE TUBO DE CONCRETO PARA REDES COLETORAS DE ÁGUAS PLUVIAIS, DIÂMETRO DE 1500 MM, JUNTA RÍGIDA, INSTALADO EM LOCAL COM ALTO NÍVEL DE INTERFERÊNCIAS (NÃO INCLUI FORNECIMENTO). AF_03/2024</t>
  </si>
  <si>
    <t>180,05</t>
  </si>
  <si>
    <t>TUBO DE CONCRETO PARA REDES COLETORAS DE ÁGUAS PLUVIAIS, DIÂMETRO DE 300MM, JUNTA RÍGIDA, INSTALADO EM LOCAL COM BAIXO NÍVEL DE INTERFERÊNCIAS - FORNECIMENTO E ASSENTAMENTO. AF_03/2024</t>
  </si>
  <si>
    <t>141,31</t>
  </si>
  <si>
    <t>TUBO DE CONCRETO PARA REDES COLETORAS DE ÁGUAS PLUVIAIS, DIÂMETRO DE 300MM, JUNTA RÍGIDA, INSTALADO EM LOCAL COM ALTO NÍVEL DE INTERFERÊNCIAS - FORNECIMENTO E ASSENTAMENTO. AF_03/2024</t>
  </si>
  <si>
    <t>143,98</t>
  </si>
  <si>
    <t>TUBO DE CONCRETO (SIMPLES) PARA REDES COLETORAS DE ÁGUAS PLUVIAIS, DIÂMETRO DE 300 MM, JUNTA RÍGIDA, INSTALADO EM LOCAL COM BAIXO NÍVEL DE INTERFERÊNCIAS - FORNECIMENTO E ASSENTAMENTO. AF_03/2024</t>
  </si>
  <si>
    <t>90,08</t>
  </si>
  <si>
    <t>TUBO DE CONCRETO (SIMPLES) PARA REDES COLETORAS DE ÁGUAS PLUVIAIS, DIÂMETRO DE 400 MM, JUNTA RÍGIDA, INSTALADO EM LOCAL COM BAIXO NÍVEL DE INTERFERÊNCIAS - FORNECIMENTO E ASSENTAMENTO. AF_03/2024</t>
  </si>
  <si>
    <t>111,87</t>
  </si>
  <si>
    <t>TUBO DE CONCRETO (SIMPLES) PARA REDES COLETORAS DE ÁGUAS PLUVIAIS, DIÂMETRO DE 500 MM, JUNTA RÍGIDA, INSTALADO EM LOCAL COM BAIXO NÍVEL DE INTERFERÊNCIAS - FORNECIMENTO E ASSENTAMENTO. AF_03/2024</t>
  </si>
  <si>
    <t>159,22</t>
  </si>
  <si>
    <t>TUBO DE CONCRETO (SIMPLES) PARA REDES COLETORAS DE ÁGUAS PLUVIAIS, DIÂMETRO DE 300 MM, JUNTA RÍGIDA, INSTALADO EM LOCAL COM ALTO NÍVEL DE INTERFERÊNCIAS - FORNECIMENTO E ASSENTAMENTO. AF_03/2024</t>
  </si>
  <si>
    <t>92,75</t>
  </si>
  <si>
    <t>TUBO DE CONCRETO (SIMPLES) PARA REDES COLETORAS DE ÁGUAS PLUVIAIS, DIÂMETRO DE 400 MM, JUNTA RÍGIDA, INSTALADO EM LOCAL COM ALTO NÍVEL DE INTERFERÊNCIAS - FORNECIMENTO E ASSENTAMENTO. AF_03/2024</t>
  </si>
  <si>
    <t>115,63</t>
  </si>
  <si>
    <t>TUBO DE CONCRETO (SIMPLES) PARA REDES COLETORAS DE ÁGUAS PLUVIAIS, DIÂMETRO DE 500 MM, JUNTA RÍGIDA, INSTALADO EM LOCAL COM ALTO NÍVEL DE INTERFERÊNCIAS - FORNECIMENTO E ASSENTAMENTO. AF_03/2024</t>
  </si>
  <si>
    <t>164,11</t>
  </si>
  <si>
    <t>ASSENTAMENTO DE TUBO DE PVC DEFOFO OU PRFV OU RPVC PARA REDE DE ÁGUA, DN 150 MM, JUNTA ELÁSTICA INTEGRADA, INSTALADO EM LOCAL COM NÍVEL ALTO DE INTERFERÊNCIAS (NÃO INCLUI FORNECIMENTO). AF_05/2024</t>
  </si>
  <si>
    <t>5,56</t>
  </si>
  <si>
    <t>ASSENTAMENTO DE TUBO DE PVC DEFOFO OU PRFV OU RPVC PARA REDE DE ÁGUA, DN 200 MM, JUNTA ELÁSTICA INTEGRADA, INSTALADO EM LOCAL COM NÍVEL ALTO DE INTERFERÊNCIAS (NÃO INCLUI FORNECIMENTO). AF_05/2024</t>
  </si>
  <si>
    <t>10,57</t>
  </si>
  <si>
    <t>ASSENTAMENTO DE TUBO DE PVC DEFOFO OU PRFV OU RPVC PARA REDE DE ÁGUA, DN 250 MM, JUNTA ELÁSTICA INTEGRADA, INSTALADO EM LOCAL COM NÍVEL ALTO DE INTERFERÊNCIAS (NÃO INCLUI FORNECIMENTO). AF_05/2024</t>
  </si>
  <si>
    <t>12,52</t>
  </si>
  <si>
    <t>ASSENTAMENTO DE TUBO DE PVC DEFOFO OU PRFV OU RPVC PARA REDE DE ÁGUA, DN 300 MM, JUNTA ELÁSTICA INTEGRADA, INSTALADO EM LOCAL COM NÍVEL ALTO DE INTERFERÊNCIAS (NÃO INCLUI FORNECIMENTO). AF_05/2024</t>
  </si>
  <si>
    <t>14,49</t>
  </si>
  <si>
    <t>ASSENTAMENTO DE TUBO DE PVC DEFOFO OU PRFV OU RPVC PARA REDE DE ÁGUA, DN 350 MM, JUNTA ELÁSTICA INTEGRADA, INSTALADO EM LOCAL COM NÍVEL ALTO DE INTERFERÊNCIAS (NÃO INCLUI FORNECIMENTO). AF_05/2024</t>
  </si>
  <si>
    <t>16,45</t>
  </si>
  <si>
    <t>ASSENTAMENTO DE TUBO DE PVC DEFOFO OU PRFV OU RPVC PARA REDE DE ÁGUA, DN 400 MM, JUNTA ELÁSTICA INTEGRADA, INSTALADO EM LOCAL COM NÍVEL ALTO DE INTERFERÊNCIAS (NÃO INCLUI FORNECIMENTO). AF_05/2024</t>
  </si>
  <si>
    <t>18,40</t>
  </si>
  <si>
    <t>ASSENTAMENTO DE TUBO DE PVC DEFOFO OU PRFV OU RPVC PARA REDE DE ÁGUA, DN 500 MM, JUNTA ELÁSTICA INTEGRADA, INSTALADO EM LOCAL COM NÍVEL ALTO DE INTERFERÊNCIAS (NÃO INCLUI FORNECIMENTO). AF_05/2024</t>
  </si>
  <si>
    <t>22,32</t>
  </si>
  <si>
    <t>ASSENTAMENTO DE TUBO DE PVC DEFOFO OU PRFV OU RPVC PARA REDE DE ÁGUA, DN 150 MM, JUNTA ELÁSTICA INTEGRADA, INSTALADO EM LOCAL COM NÍVEL BAIXO DE INTERFERÊNCIAS (NÃO INCLUI FORNECIMENTO). AF_05/2024</t>
  </si>
  <si>
    <t>4,57</t>
  </si>
  <si>
    <t>ASSENTAMENTO DE TUBO DE PVC DEFOFO OU PRFV OU RPVC PARA REDE DE ÁGUA, DN 200 MM, JUNTA ELÁSTICA INTEGRADA, INSTALADO EM LOCAL COM NÍVEL BAIXO DE INTERFERÊNCIAS (NÃO INCLUI FORNECIMENTO). AF_05/2024</t>
  </si>
  <si>
    <t>8,10</t>
  </si>
  <si>
    <t>ASSENTAMENTO DE TUBO DE PVC DEFOFO OU PRFV OU RPVC PARA REDE DE ÁGUA, DN 250 MM, JUNTA ELÁSTICA INTEGRADA, INSTALADO EM LOCAL COM NÍVEL BAIXO DE INTERFERÊNCIAS (NÃO INCLUI FORNECIMENTO). AF_05/2024</t>
  </si>
  <si>
    <t>9,60</t>
  </si>
  <si>
    <t>ASSENTAMENTO DE TUBO DE PVC DEFOFO OU PRFV OU RPVC PARA REDE DE ÁGUA, DN 300 MM, JUNTA ELÁSTICA INTEGRADA, INSTALADO EM LOCAL COM NÍVEL BAIXO DE INTERFERÊNCIAS (NÃO INCLUI FORNECIMENTO). AF_05/2024</t>
  </si>
  <si>
    <t>11,10</t>
  </si>
  <si>
    <t>ASSENTAMENTO DE TUBO DE PVC DEFOFO OU PRFV OU RPVC PARA REDE DE ÁGUA, DN 350 MM, JUNTA ELÁSTICA INTEGRADA, INSTALADO EM LOCAL COM NÍVEL BAIXO DE INTERFERÊNCIAS (NÃO INCLUI FORNECIMENTO). AF_05/2024</t>
  </si>
  <si>
    <t>12,61</t>
  </si>
  <si>
    <t>ASSENTAMENTO DE TUBO DE PVC DEFOFO OU PRFV OU RPVC PARA REDE DE ÁGUA, DN 400 MM, JUNTA ELÁSTICA INTEGRADA, INSTALADO EM LOCAL COM NÍVEL BAIXO DE INTERFERÊNCIAS (NÃO INCLUI FORNECIMENTO). AF_05/2024</t>
  </si>
  <si>
    <t>14,11</t>
  </si>
  <si>
    <t>ASSENTAMENTO DE TUBO DE PVC DEFOFO OU PRFV OU RPVC PARA REDE DE ÁGUA, DN 500 MM, JUNTA ELÁSTICA INTEGRADA, INSTALADO EM LOCAL COM NÍVEL BAIXO DE INTERFERÊNCIAS (NÃO INCLUI FORNECIMENTO). AF_05/2024</t>
  </si>
  <si>
    <t>17,11</t>
  </si>
  <si>
    <t>ASSENTAMENTO DE TUBO DE FERRO FUNDIDO PARA REDE DE ÁGUA, DN 80 MM, JUNTA FLANGEADA (NÃO INCLUI O FORNECIMENTO). AF_09/2021</t>
  </si>
  <si>
    <t>12,79</t>
  </si>
  <si>
    <t>ASSENTAMENTO DE TUBO DE FERRO FUNDIDO PARA REDE DE ÁGUA, DN 100 MM, JUNTA FLANGEADA (NÃO INCLUI O FORNECIMENTO). AF_09/2021</t>
  </si>
  <si>
    <t>15,31</t>
  </si>
  <si>
    <t>ASSENTAMENTO DE TUBO DE FERRO FUNDIDO PARA REDE DE ÁGUA, DN 150 MM, JUNTA FLANGEADA (NÃO INCLUI O FORNECIMENTO). AF_09/2021</t>
  </si>
  <si>
    <t>ASSENTAMENTO DE TUBO DE FERRO FUNDIDO PARA REDE DE ÁGUA, DN 200 MM, JUNTA FLANGEADA (NÃO INCLUI O FORNECIMENTO). AF_09/2021</t>
  </si>
  <si>
    <t>27,88</t>
  </si>
  <si>
    <t>ASSENTAMENTO DE TUBO DE FERRO FUNDIDO PARA REDE DE ÁGUA, DN 250 MM, JUNTA FLANGEADA (NÃO INCLUI O FORNECIMENTO). AF_09/2021</t>
  </si>
  <si>
    <t>42,64</t>
  </si>
  <si>
    <t>ASSENTAMENTO DE TUBO DE FERRO FUNDIDO PARA REDE DE ÁGUA, DN 300 MM, JUNTA FLANGEADA (NÃO INCLUI O FORNECIMENTO). AF_09/2021</t>
  </si>
  <si>
    <t>48,95</t>
  </si>
  <si>
    <t>ASSENTAMENTO DE TUBO DE FERRO FUNDIDO PARA REDE DE ÁGUA, DN 350 MM, JUNTA FLANGEADA (NÃO INCLUI O FORNECIMENTO). AF_09/2021</t>
  </si>
  <si>
    <t>63,68</t>
  </si>
  <si>
    <t>ASSENTAMENTO DE TUBO DE FERRO FUNDIDO PARA REDE DE ÁGUA, DN 400 MM, JUNTA FLANGEADA (NÃO INCLUI O FORNECIMENTO). AF_09/2021</t>
  </si>
  <si>
    <t>70,00</t>
  </si>
  <si>
    <t>ASSENTAMENTO DE TUBO DE FERRO FUNDIDO PARA REDE DE ÁGUA, DN 450 MM, JUNTA FLANGEADA (NÃO INCLUI O FORNECIMENTO). AF_09/2021</t>
  </si>
  <si>
    <t>84,74</t>
  </si>
  <si>
    <t>ASSENTAMENTO DE TUBO DE FERRO FUNDIDO PARA REDE DE ÁGUA, DN 500 MM, JUNTA FLANGEADA (NÃO INCLUI O FORNECIMENTO). AF_09/2021</t>
  </si>
  <si>
    <t>91,06</t>
  </si>
  <si>
    <t>ASSENTAMENTO DE TUBO DE FERRO FUNDIDO PARA REDE DE ÁGUA, DN 600 MM, JUNTA FLANGEADA (NÃO INCLUI O FORNECIMENTO). AF_09/2021</t>
  </si>
  <si>
    <t>103,63</t>
  </si>
  <si>
    <t>ASSENTAMENTO DE TUBO DE FERRO FUNDIDO PARA REDE DE ÁGUA, DN 700 MM, JUNTA FLANGEADA (NÃO INCLUI O FORNECIMENTO). AF_09/2021</t>
  </si>
  <si>
    <t>110,65</t>
  </si>
  <si>
    <t>ASSENTAMENTO DE TUBO DE FERRO FUNDIDO PARA REDE DE ÁGUA, DN 800 MM, JUNTA FLANGEADA (NÃO INCLUI O FORNECIMENTO). AF_09/2021</t>
  </si>
  <si>
    <t>121,92</t>
  </si>
  <si>
    <t>ASSENTAMENTO DE TUBO DE FERRO FUNDIDO PARA REDE DE ÁGUA, DN 900 MM, JUNTA FLANGEADA (NÃO INCLUI O FORNECIMENTO). AF_09/2021</t>
  </si>
  <si>
    <t>140,40</t>
  </si>
  <si>
    <t>ASSENTAMENTO DE TUBO DE FERRO FUNDIDO PARA REDE DE ÁGUA, DN 1000 MM, JUNTA FLANGEADA (NÃO INCLUI O FORNECIMENTO). AF_09/2021</t>
  </si>
  <si>
    <t>151,66</t>
  </si>
  <si>
    <t>ASSENTAMENTO DE TUBO DE FERRO FUNDIDO PARA REDE DE ÁGUA, DN 1200 MM, JUNTA FLANGEADA (NÃO INCLUI O FORNECIMENTO). AF_09/2021</t>
  </si>
  <si>
    <t>181,41</t>
  </si>
  <si>
    <t>ASSENTAMENTO DE CONEXÃO COM 2 ACESSOS, FERRO FUNDIDO PARA REDE DE ÁGUA, DN  80 MM, JUNTA FLANGEADA (NÃO INCLUI O FORNECIMENTO). AF_09/2021</t>
  </si>
  <si>
    <t>52,57</t>
  </si>
  <si>
    <t>ASSENTAMENTO DE CONEXÃO COM 2 ACESSOS, FERRO FUNDIDO PARA REDE DE ÁGUA, DN  100 MM, JUNTA FLANGEADA (NÃO INCLUI O FORNECIMENTO). AF_09/2021</t>
  </si>
  <si>
    <t>63,03</t>
  </si>
  <si>
    <t>ASSENTAMENTO DE CONEXÃO COM 2 ACESSOS, FERRO FUNDIDO PARA REDE DE ÁGUA, DN  150 MM, JUNTA FLANGEADA (NÃO INCLUI O FORNECIMENTO). AF_09/2021</t>
  </si>
  <si>
    <t>89,15</t>
  </si>
  <si>
    <t>ASSENTAMENTO DE CONEXÃO COM 2 ACESSOS, FERRO FUNDIDO PARA REDE DE ÁGUA, DN  200 MM, JUNTA FLANGEADA (NÃO INCLUI O FORNECIMENTO). AF_09/2021</t>
  </si>
  <si>
    <t>115,27</t>
  </si>
  <si>
    <t>ASSENTAMENTO DE CONEXÃO COM 2 ACESSOS, FERRO FUNDIDO PARA REDE DE ÁGUA, DN  250 MM, JUNTA FLANGEADA (NÃO INCLUI O FORNECIMENTO). AF_09/2021</t>
  </si>
  <si>
    <t>190,48</t>
  </si>
  <si>
    <t>ASSENTAMENTO DE CONEXÃO COM 2 ACESSOS, FERRO FUNDIDO PARA REDE DE ÁGUA, DN  300 MM, JUNTA FLANGEADA (NÃO INCLUI O FORNECIMENTO). AF_09/2021</t>
  </si>
  <si>
    <t>216,60</t>
  </si>
  <si>
    <t>ASSENTAMENTO DE CONEXÃO COM 2 ACESSOS, FERRO FUNDIDO PARA REDE DE ÁGUA, DN  350 MM, JUNTA FLANGEADA (NÃO INCLUI O FORNECIMENTO). AF_09/2021</t>
  </si>
  <si>
    <t>291,81</t>
  </si>
  <si>
    <t>ASSENTAMENTO DE CONEXÃO COM 2 ACESSOS, FERRO FUNDIDO PARA REDE DE ÁGUA, DN  400 MM, JUNTA FLANGEADA (NÃO INCLUI O FORNECIMENTO). AF_09/2021</t>
  </si>
  <si>
    <t>317,94</t>
  </si>
  <si>
    <t>ASSENTAMENTO DE CONEXÃO COM 2 ACESSOS, FERRO FUNDIDO PARA REDE DE ÁGUA, DN  450 MM, JUNTA FLANGEADA (NÃO INCLUI O FORNECIMENTO). AF_09/2021</t>
  </si>
  <si>
    <t>393,14</t>
  </si>
  <si>
    <t>ASSENTAMENTO DE CONEXÃO COM 2 ACESSOS, FERRO FUNDIDO PARA REDE DE ÁGUA, DN  500 MM, JUNTA FLANGEADA (NÃO INCLUI O FORNECIMENTO). AF_09/2021</t>
  </si>
  <si>
    <t>419,27</t>
  </si>
  <si>
    <t>ASSENTAMENTO DE CONEXÃO COM 2 ACESSOS, FERRO FUNDIDO PARA REDE DE ÁGUA, DN  600 MM, JUNTA FLANGEADA (NÃO INCLUI O FORNECIMENTO). AF_09/2021</t>
  </si>
  <si>
    <t>471,51</t>
  </si>
  <si>
    <t>ASSENTAMENTO DE CONEXÃO COM 2 ACESSOS, FERRO FUNDIDO PARA REDE DE ÁGUA, DN  700 MM, JUNTA FLANGEADA (NÃO INCLUI O FORNECIMENTO). AF_09/2021</t>
  </si>
  <si>
    <t>572,84</t>
  </si>
  <si>
    <t>ASSENTAMENTO DE CONEXÃO COM 2 ACESSOS, FERRO FUNDIDO PARA REDE DE ÁGUA, DN  800 MM, JUNTA FLANGEADA (NÃO INCLUI O FORNECIMENTO). AF_09/2021</t>
  </si>
  <si>
    <t>625,08</t>
  </si>
  <si>
    <t>ASSENTAMENTO DE CONEXÃO COM 2 ACESSOS, FERRO FUNDIDO PARA REDE DE ÁGUA, DN  900 MM, JUNTA FLANGEADA (NÃO INCLUI O FORNECIMENTO). AF_09/2021</t>
  </si>
  <si>
    <t>726,42</t>
  </si>
  <si>
    <t>ASSENTAMENTO DE CONEXÃO COM 2 ACESSOS, FERRO FUNDIDO PARA REDE DE ÁGUA, DN  1000 MM, JUNTA FLANGEADA (NÃO INCLUI O FORNECIMENTO). AF_09/2021</t>
  </si>
  <si>
    <t>778,66</t>
  </si>
  <si>
    <t>ASSENTAMENTO DE CONEXÃO COM 2 ACESSOS, FERRO FUNDIDO PARA REDE DE ÁGUA, DN  1200 MM, JUNTA FLANGEADA (NÃO INCLUI O FORNECIMENTO). AF_09/2021</t>
  </si>
  <si>
    <t>932,25</t>
  </si>
  <si>
    <t>ASSENTAMENTO DE CONEXÃO COM 3 ACESSOS, FERRO FUNDIDO PARA REDE DE ÁGUA, DN  80 MM, JUNTA FLANGEADA (NÃO INCLUI O FORNECIMENTO). AF_09/2021</t>
  </si>
  <si>
    <t>69,49</t>
  </si>
  <si>
    <t>ASSENTAMENTO DE CONEXÃO COM 3 ACESSOS, FERRO FUNDIDO PARA REDE DE ÁGUA, DN  100 MM, JUNTA FLANGEADA (NÃO INCLUI O FORNECIMENTO). AF_09/2021</t>
  </si>
  <si>
    <t>85,16</t>
  </si>
  <si>
    <t>ASSENTAMENTO DE CONEXÃO COM 3 ACESSOS, FERRO FUNDIDO PARA REDE DE ÁGUA, DN  150 MM, JUNTA FLANGEADA (NÃO INCLUI O FORNECIMENTO). AF_09/2021</t>
  </si>
  <si>
    <t>124,36</t>
  </si>
  <si>
    <t>ASSENTAMENTO DE CONEXÃO COM 3 ACESSOS, FERRO FUNDIDO PARA REDE DE ÁGUA, DN  200 MM, JUNTA FLANGEADA (NÃO INCLUI O FORNECIMENTO). AF_09/2021</t>
  </si>
  <si>
    <t>163,53</t>
  </si>
  <si>
    <t>ASSENTAMENTO DE CONEXÃO COM 3 ACESSOS, FERRO FUNDIDO PARA REDE DE ÁGUA, DN  250 MM, JUNTA FLANGEADA (NÃO INCLUI O FORNECIMENTO). AF_09/2021</t>
  </si>
  <si>
    <t>276,36</t>
  </si>
  <si>
    <t>ASSENTAMENTO DE CONEXÃO COM 3 ACESSOS, FERRO FUNDIDO PARA REDE DE ÁGUA, DN  300 MM, JUNTA FLANGEADA (NÃO INCLUI O FORNECIMENTO). AF_09/2021</t>
  </si>
  <si>
    <t>315,53</t>
  </si>
  <si>
    <t>ASSENTAMENTO DE CONEXÃO COM 3 ACESSOS, FERRO FUNDIDO PARA REDE DE ÁGUA, DN  350 MM, JUNTA FLANGEADA (NÃO INCLUI O FORNECIMENTO). AF_09/2021</t>
  </si>
  <si>
    <t>428,35</t>
  </si>
  <si>
    <t>ASSENTAMENTO DE CONEXÃO COM 3 ACESSOS, FERRO FUNDIDO PARA REDE DE ÁGUA, DN  400 MM, JUNTA FLANGEADA (NÃO INCLUI O FORNECIMENTO). AF_09/2021</t>
  </si>
  <si>
    <t>467,52</t>
  </si>
  <si>
    <t>ASSENTAMENTO DE CONEXÃO COM 3 ACESSOS, FERRO FUNDIDO PARA REDE DE ÁGUA, DN  450 MM, JUNTA FLANGEADA (NÃO INCLUI O FORNECIMENTO). AF_09/2021</t>
  </si>
  <si>
    <t>580,35</t>
  </si>
  <si>
    <t>ASSENTAMENTO DE CONEXÃO COM 3 ACESSOS, FERRO FUNDIDO PARA REDE DE ÁGUA, DN  500 MM, JUNTA FLANGEADA (NÃO INCLUI O FORNECIMENTO). AF_09/2021</t>
  </si>
  <si>
    <t>619,52</t>
  </si>
  <si>
    <t>ASSENTAMENTO DE CONEXÃO COM 3 ACESSOS, FERRO FUNDIDO PARA REDE DE ÁGUA, DN  600 MM, JUNTA FLANGEADA (NÃO INCLUI O FORNECIMENTO). AF_09/2021</t>
  </si>
  <si>
    <t>697,90</t>
  </si>
  <si>
    <t>ASSENTAMENTO DE CONEXÃO COM 3 ACESSOS, FERRO FUNDIDO PARA REDE DE ÁGUA, DN  700 MM, JUNTA FLANGEADA (NÃO INCLUI O FORNECIMENTO). AF_09/2021</t>
  </si>
  <si>
    <t>849,88</t>
  </si>
  <si>
    <t>ASSENTAMENTO DE CONEXÃO COM 3 ACESSOS, FERRO FUNDIDO PARA REDE DE ÁGUA, DN  800 MM, JUNTA FLANGEADA (NÃO INCLUI O FORNECIMENTO). AF_09/2021</t>
  </si>
  <si>
    <t>928,25</t>
  </si>
  <si>
    <t>ASSENTAMENTO DE CONEXÃO COM 3 ACESSOS, FERRO FUNDIDO PARA REDE DE ÁGUA, DN  900 MM, JUNTA FLANGEADA (NÃO INCLUI O FORNECIMENTO). AF_09/2021</t>
  </si>
  <si>
    <t>1.080,26</t>
  </si>
  <si>
    <t>ASSENTAMENTO DE CONEXÃO COM 3 ACESSOS, FERRO FUNDIDO PARA REDE DE ÁGUA, DN  1000 MM, JUNTA FLANGEADA (NÃO INCLUI O FORNECIMENTO). AF_09/2021</t>
  </si>
  <si>
    <t>1.158,62</t>
  </si>
  <si>
    <t>ASSENTAMENTO DE CONEXÃO COM 3 ACESSOS, FERRO FUNDIDO PARA REDE DE ÁGUA, DN  1200 MM, JUNTA FLANGEADA (NÃO INCLUI O FORNECIMENTO). AF_09/2021</t>
  </si>
  <si>
    <t>1.388,98</t>
  </si>
  <si>
    <t>ASSENTAMENTO DE CONEXÃO COM 1 ACESSO, FERRO FUNDIDO PARA REDE DE ÁGUA, DN  80 MM, JUNTA FLANGEADA (NÃO INCLUI O FORNECIMENTO). AF_09/2021</t>
  </si>
  <si>
    <t>35,68</t>
  </si>
  <si>
    <t>ASSENTAMENTO DE CONEXÃO COM 1 ACESSO, FERRO FUNDIDO PARA REDE DE ÁGUA, DN  100 MM, JUNTA FLANGEADA (NÃO INCLUI O FORNECIMENTO). AF_09/2021</t>
  </si>
  <si>
    <t>ASSENTAMENTO DE CONEXÃO COM 1 ACESSO, FERRO FUNDIDO PARA REDE DE ÁGUA, DN  150 MM, JUNTA FLANGEADA (NÃO INCLUI O FORNECIMENTO). AF_09/2021</t>
  </si>
  <si>
    <t>53,96</t>
  </si>
  <si>
    <t>ASSENTAMENTO DE CONEXÃO COM 1 ACESSO, FERRO FUNDIDO PARA REDE DE ÁGUA, DN  200 MM, JUNTA FLANGEADA (NÃO INCLUI O FORNECIMENTO). AF_09/2021</t>
  </si>
  <si>
    <t>67,02</t>
  </si>
  <si>
    <t>ASSENTAMENTO DE CONEXÃO COM 1 ACESSO, FERRO FUNDIDO PARA REDE DE ÁGUA, DN  250 MM, JUNTA FLANGEADA (NÃO INCLUI O FORNECIMENTO). AF_09/2021</t>
  </si>
  <si>
    <t>104,64</t>
  </si>
  <si>
    <t>ASSENTAMENTO DE CONEXÃO COM 1 ACESSO, FERRO FUNDIDO PARA REDE DE ÁGUA, DN  300 MM, JUNTA FLANGEADA (NÃO INCLUI O FORNECIMENTO). AF_09/2021</t>
  </si>
  <si>
    <t>117,68</t>
  </si>
  <si>
    <t>ASSENTAMENTO DE CONEXÃO COM 1 ACESSO, FERRO FUNDIDO PARA REDE DE ÁGUA, DN  350 MM, JUNTA FLANGEADA (NÃO INCLUI O FORNECIMENTO). AF_09/2021</t>
  </si>
  <si>
    <t>155,30</t>
  </si>
  <si>
    <t>ASSENTAMENTO DE CONEXÃO COM 1 ACESSO, FERRO FUNDIDO PARA REDE DE ÁGUA, DN  400 MM, JUNTA FLANGEADA (NÃO INCLUI O FORNECIMENTO). AF_09/2021</t>
  </si>
  <si>
    <t>168,35</t>
  </si>
  <si>
    <t>ASSENTAMENTO DE CONEXÃO COM 1 ACESSO, FERRO FUNDIDO PARA REDE DE ÁGUA, DN  450 MM, JUNTA FLANGEADA (NÃO INCLUI O FORNECIMENTO). AF_09/2021</t>
  </si>
  <si>
    <t>205,96</t>
  </si>
  <si>
    <t>ASSENTAMENTO DE CONEXÃO COM 1 ACESSO, FERRO FUNDIDO PARA REDE DE ÁGUA, DN  500 MM, JUNTA FLANGEADA (NÃO INCLUI O FORNECIMENTO). AF_09/2021</t>
  </si>
  <si>
    <t>219,01</t>
  </si>
  <si>
    <t>ASSENTAMENTO DE CONEXÃO COM 1 ACESSO, FERRO FUNDIDO PARA REDE DE ÁGUA, DN  600 MM, JUNTA FLANGEADA (NÃO INCLUI O FORNECIMENTO). AF_09/2021</t>
  </si>
  <si>
    <t>245,13</t>
  </si>
  <si>
    <t>ASSENTAMENTO DE CONEXÃO COM 1 ACESSO, FERRO FUNDIDO PARA REDE DE ÁGUA, DN  700 MM, JUNTA FLANGEADA (NÃO INCLUI O FORNECIMENTO). AF_09/2021</t>
  </si>
  <si>
    <t>295,80</t>
  </si>
  <si>
    <t>ASSENTAMENTO DE CONEXÃO COM 1 ACESSO, FERRO FUNDIDO PARA REDE DE ÁGUA, DN  800 MM, JUNTA FLANGEADA (NÃO INCLUI O FORNECIMENTO). AF_09/2021</t>
  </si>
  <si>
    <t>321,93</t>
  </si>
  <si>
    <t>ASSENTAMENTO DE CONEXÃO COM 1 ACESSO, FERRO FUNDIDO PARA REDE DE ÁGUA, DN  900 MM, JUNTA FLANGEADA (NÃO INCLUI O FORNECIMENTO). AF_09/2021</t>
  </si>
  <si>
    <t>372,54</t>
  </si>
  <si>
    <t>ASSENTAMENTO DE CONEXÃO COM 1 ACESSO, FERRO FUNDIDO PARA REDE DE ÁGUA, DN  1000 MM, JUNTA FLANGEADA (NÃO INCLUI O FORNECIMENTO). AF_09/2021</t>
  </si>
  <si>
    <t>398,71</t>
  </si>
  <si>
    <t>ASSENTAMENTO DE CONEXÃO COM 1 ACESSO, FERRO FUNDIDO PARA REDE DE ÁGUA, DN  1200 MM, JUNTA FLANGEADA (NÃO INCLUI O FORNECIMENTO). AF_09/2021</t>
  </si>
  <si>
    <t>475,51</t>
  </si>
  <si>
    <t>TUBO PEAD LISO PARA REDE DE ÁGUA OU ESGOTO, DIÂMETRO DE 20 MM, JUNTA SOLDADA (NÃO INCLUI A EXECUÇÃO DE SOLDA) - FORNECIMENTO E ASSENTAMENTO. AF_12/2021</t>
  </si>
  <si>
    <t>5,31</t>
  </si>
  <si>
    <t>TUBO PEAD LISO PARA REDE DE ÁGUA OU ESGOTO, DIÂMETRO DE 32 MM, JUNTA SOLDADA (NÃO INCLUI A EXECUÇÃO DE SOLDA) - FORNECIMENTO E ASSENTAMENTO. AF_12/2021</t>
  </si>
  <si>
    <t>10,39</t>
  </si>
  <si>
    <t>TUBO PEAD LISO PARA REDE DE ÁGUA OU ESGOTO, DIÂMETRO DE 110 MM, JUNTA SOLDADA (NÃO INCLUI A EXECUÇÃO DE SOLDA) - FORNECIMENTO E ASSENTAMENTO. AF_12/2021</t>
  </si>
  <si>
    <t>123,28</t>
  </si>
  <si>
    <t>TUBO PEAD LISO PARA REDE DE ÁGUA OU ESGOTO, DIÂMETRO DE 160 MM, JUNTA SOLDADA (NÃO INCLUI A EXECUÇÃO DE SOLDA) - FORNECIMENTO E ASSENTAMENTO. AF_12/2021</t>
  </si>
  <si>
    <t>263,64</t>
  </si>
  <si>
    <t>TUBO PEAD LISO PARA REDE DE ÁGUA OU ESGOTO, DIÂMETRO DE 200 MM, JUNTA SOLDADA (NÃO INCLUI A EXECUÇÃO DE SOLDA) - FORNECIMENTO E ASSENTAMENTO. AF_12/2021</t>
  </si>
  <si>
    <t>410,35</t>
  </si>
  <si>
    <t>TUBO PEAD LISO PARA REDE DE ÁGUA OU ESGOTO, DIÂMETRO DE 315 MM, JUNTA SOLDADA (NÃO INCLUI A EXECUÇÃO DE SOLDA) - FORNECIMENTO E ASSENTAMENTO. AF_12/2021</t>
  </si>
  <si>
    <t>1.005,58</t>
  </si>
  <si>
    <t>TUBO PEAD LISO PARA REDE DE ÁGUA OU ESGOTO, DIÂMETRO DE 400 MM, JUNTA SOLDADA (NÃO INCLUI A EXECUÇÃO DE SOLDA) - FORNECIMENTO E ASSENTAMENTO. AF_12/2021</t>
  </si>
  <si>
    <t>1.621,59</t>
  </si>
  <si>
    <t>TUBO PEAD LISO PARA REDE DE ÁGUA OU ESGOTO, DIÂMETRO DE 500 MM, JUNTA SOLDADA (NÃO INCLUI A EXECUÇÃO DE SOLDA) - FORNECIMENTO E ASSENTAMENTO. AF_12/2021</t>
  </si>
  <si>
    <t>2.844,54</t>
  </si>
  <si>
    <t>TUBO PEAD LISO PARA REDE DE ÁGUA OU ESGOTO, DIÂMETRO DE 630 MM, JUNTA SOLDADA (NÃO INCLUI A EXECUÇÃO DE SOLDA) - FORNECIMENTO E ASSENTAMENTO. AF_12/2021</t>
  </si>
  <si>
    <t>4.230,26</t>
  </si>
  <si>
    <t>TUBO PEAD LISO PARA REDE DE ÁGUA OU ESGOTO, DIÂMETRO DE 800 MM, JUNTA SOLDADA (NÃO INCLUI A EXECUÇÃO DE SOLDA) - FORNECIMENTO E ASSENTAMENTO. AF_12/2021</t>
  </si>
  <si>
    <t>2.789,24</t>
  </si>
  <si>
    <t>TUBO PEAD LISO PARA REDE DE ÁGUA OU ESGOTO, DIÂMETRO DE 900 MM, JUNTA SOLDADA (NÃO INCLUI A EXECUÇÃO DE SOLDA) - FORNECIMENTO E ASSENTAMENTO. AF_12/2021</t>
  </si>
  <si>
    <t>4.556,83</t>
  </si>
  <si>
    <t>TUBO PEAD LISO PARA REDE DE ÁGUA OU ESGOTO, DIÂMETRO DE 1000 MM, JUNTA SOLDADA (NÃO INCLUI A EXECUÇÃO DE SOLDA) - FORNECIMENTO E ASSENTAMENTO. AF_12/2021</t>
  </si>
  <si>
    <t>5.026,21</t>
  </si>
  <si>
    <t>ASSENTAMENTO DE CONEXÃO COM 2 ACESSOS, EM PEAD LISO PARA REDE DE ÁGUA OU ESGOTO, DIÂMETRO DE 20 MM, JUNTA SOLDADA (NÃO INCLUI O FORNECIMENTO E EXECUÇÃO DE SOLDA). AF_12/2021</t>
  </si>
  <si>
    <t>4,43</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</si>
  <si>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</si>
  <si>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</si>
  <si>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13,95</t>
  </si>
  <si>
    <t>ASSENTAMENTO DE CONEXÃO COM 2 ACESSOS, EM PEAD LISO PARA REDE DE ÁGUA OU ESGOTO, DIÂMETRO DE 90 MM, JUNTA SOLDADA (NÃO INCLUI O FORNECIMENTO E EXECUÇÃO DE SOLDA). AF_12/2021</t>
  </si>
  <si>
    <t>19,93</t>
  </si>
  <si>
    <t>ASSENTAMENTO DE CONEXÃO COM 2 ACESSOS, EM PEAD LISO PARA REDE DE ÁGUA OU ESGOTO, DIÂMETRO DE 110 MM, JUNTA SOLDADA (NÃO INCLUI O FORNECIMENTO E EXECUÇÃO DE SOLDA). AF_12/2021</t>
  </si>
  <si>
    <t>24,37</t>
  </si>
  <si>
    <t>ASSENTAMENTO DE CONEXÃO COM 2 ACESSOS, EM PEAD LISO PARA REDE DE ÁGUA OU ESGOTO, DIÂMETRO DE 160 MM, JUNTA SOLDADA (NÃO INCLUI O FORNECIMENTO E EXECUÇÃO DE SOLDA). AF_12/2021</t>
  </si>
  <si>
    <t>35,45</t>
  </si>
  <si>
    <t>ASSENTAMENTO DE CONEXÃO COM 2 ACESSOS, EM PEAD LISO PARA REDE DE ÁGUA OU ESGOTO, DIÂMETRO DE 180 MM, JUNTA SOLDADA (NÃO INCLUI O FORNECIMENTO E EXECUÇÃO DE SOLDA). AF_12/2021</t>
  </si>
  <si>
    <t>39,88</t>
  </si>
  <si>
    <t>ASSENTAMENTO DE CONEXÃO COM 2 ACESSOS, EM PEAD LISO PARA REDE DE ÁGUA OU ESGOTO, DIÂMETRO DE 200 MM, JUNTA SOLDADA (NÃO INCLUI O FORNECIMENTO E EXECUÇÃO DE SOLDA). AF_12/2021</t>
  </si>
  <si>
    <t>44,31</t>
  </si>
  <si>
    <t>ASSENTAMENTO DE CONEXÃO COM 2 ACESSOS, EM PEAD LISO PARA REDE DE ÁGUA OU ESGOTO, DIÂMETRO DE 225 MM, JUNTA SOLDADA (NÃO INCLUI O FORNECIMENTO E EXECUÇÃO DE SOLDA). AF_12/2021</t>
  </si>
  <si>
    <t>49,86</t>
  </si>
  <si>
    <t>ASSENTAMENTO DE CONEXÃO COM 2 ACESSOS, EM PEAD LISO PARA REDE DE ÁGUA OU ESGOTO, DIÂMETRO DE 250 MM, JUNTA SOLDADA (NÃO INCLUI O FORNECIMENTO E EXECUÇÃO DE SOLDA). AF_12/2021</t>
  </si>
  <si>
    <t>55,40</t>
  </si>
  <si>
    <t>ASSENTAMENTO DE CONEXÃO COM 2 ACESSOS, EM PEAD LISO PARA REDE DE ÁGUA OU ESGOTO, DIÂMETRO DE 280 MM, JUNTA SOLDADA (NÃO INCLUI O FORNECIMENTO E EXECUÇÃO DE SOLDA). AF_12/2021</t>
  </si>
  <si>
    <t>62,05</t>
  </si>
  <si>
    <t>ASSENTAMENTO DE CONEXÃO COM 2 ACESSOS, EM PEAD LISO PARA REDE DE ÁGUA OU ESGOTO, DIÂMETRO DE 315 MM, JUNTA SOLDADA (NÃO INCLUI O FORNECIMENTO E EXECUÇÃO DE SOLDA). AF_12/2021</t>
  </si>
  <si>
    <t>69,81</t>
  </si>
  <si>
    <t>ASSENTAMENTO DE CONEXÃO COM 2 ACESSOS, EM PEAD LISO PARA REDE DE ÁGUA OU ESGOTO, DIÂMETRO DE 355 MM, JUNTA SOLDADA (NÃO INCLUI O FORNECIMENTO E EXECUÇÃO DE SOLDA). AF_12/2021</t>
  </si>
  <si>
    <t>78,67</t>
  </si>
  <si>
    <t>ASSENTAMENTO DE CONEXÃO COM 2 ACESSOS, EM PEAD LISO PARA REDE DE ÁGUA OU ESGOTO, DIÂMETRO DE 400 MM, JUNTA SOLDADA (NÃO INCLUI O FORNECIMENTO E EXECUÇÃO DE SOLDA). AF_12/2021</t>
  </si>
  <si>
    <t>88,64</t>
  </si>
  <si>
    <t>ASSENTAMENTO DE CONEXÃO COM 3 ACESSOS, EM PEAD LISO PARA REDE DE ÁGUA OU ESGOTO, DIÂMETRO DE 20 MM, JUNTA SOLDADA (NÃO INCLUI O FORNECIMENTO E EXECUÇÃO DE SOLDA). AF_12/2021</t>
  </si>
  <si>
    <t>8,86</t>
  </si>
  <si>
    <t>ASSENTAMENTO DE CONEXÃO COM 3 ACESSOS, EM PEAD LISO PARA REDE DE ÁGUA OU ESGOTO, DIÂMETRO DE 32 MM, JUNTA SOLDADA (NÃO INCLUI O FORNECIMENTO E EXECUÇÃO DE SOLDA). AF_12/2021</t>
  </si>
  <si>
    <t>14,18</t>
  </si>
  <si>
    <t>ASSENTAMENTO DE CONEXÃO COM 3 ACESSOS, EM PEAD LISO PARA REDE DE ÁGUA OU ESGOTO, DIÂMETRO DE 63 MM, JUNTA SOLDADA (NÃO INCLUI O FORNECIMENTO E EXECUÇÃO DE SOLDA). AF_12/2021</t>
  </si>
  <si>
    <t>27,92</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</si>
  <si>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</si>
  <si>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</si>
  <si>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48,74</t>
  </si>
  <si>
    <t>ASSENTAMENTO DE CONEXÃO COM 3 ACESSOS, EM PEAD LISO PARA REDE DE ÁGUA OU ESGOTO, DIÂMETRO DE 160 MM, JUNTA SOLDADA (NÃO INCLUI O FORNECIMENTO E EXECUÇÃO DE SOLDA). AF_12/2021</t>
  </si>
  <si>
    <t>70,91</t>
  </si>
  <si>
    <t>ASSENTAMENTO DE CONEXÃO COM 3 ACESSOS, EM PEAD LISO PARA REDE DE ÁGUA OU ESGOTO, DIÂMETRO DE 180 MM, JUNTA SOLDADA (NÃO INCLUI O FORNECIMENTO E EXECUÇÃO DE SOLDA). AF_12/2021</t>
  </si>
  <si>
    <t>79,78</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</si>
  <si>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</si>
  <si>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</si>
  <si>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99,72</t>
  </si>
  <si>
    <t>ASSENTAMENTO DE CONEXÃO COM 3 ACESSOS, EM PEAD LISO PARA REDE DE ÁGUA OU ESGOTO, DIÂMETRO DE 250 MM, JUNTA SOLDADA (NÃO INCLUI O FORNECIMENTO E EXECUÇÃO DE SOLDA). AF_12/2021</t>
  </si>
  <si>
    <t>110,80</t>
  </si>
  <si>
    <t>ASSENTAMENTO DE CONEXÃO COM 3 ACESSOS, EM PEAD LISO PARA REDE DE ÁGUA OU ESGOTO, DIÂMETRO DE 280 MM, JUNTA SOLDADA (NÃO INCLUI O FORNECIMENTO E EXECUÇÃO DE SOLDA). AF_12/2021</t>
  </si>
  <si>
    <t>124,10</t>
  </si>
  <si>
    <t>ASSENTAMENTO DE CONEXÃO COM 3 ACESSOS, EM PEAD LISO PARA REDE DE ÁGUA OU ESGOTO, DIÂMETRO DE 315 MM, JUNTA SOLDADA (NÃO INCLUI O FORNECIMENTO E EXECUÇÃO DE SOLDA). AF_12/2021</t>
  </si>
  <si>
    <t>139,62</t>
  </si>
  <si>
    <t>ASSENTAMENTO DE CONEXÃO COM 3 ACESSOS, EM PEAD LISO PARA REDE DE ÁGUA OU ESGOTO, DIÂMETRO DE 355 MM, JUNTA SOLDADA (NÃO INCLUI O FORNECIMENTO E EXECUÇÃO DE SOLDA). AF_12/2021</t>
  </si>
  <si>
    <t>157,34</t>
  </si>
  <si>
    <t>ASSENTAMENTO DE CONEXÃO COM 3 ACESSOS, EM PEAD LISO PARA REDE DE ÁGUA OU ESGOTO, DIÂMETRO DE 400 MM, JUNTA SOLDADA (NÃO INCLUI O FORNECIMENTO E EXECUÇÃO DE SOLDA). AF_12/2021</t>
  </si>
  <si>
    <t>177,29</t>
  </si>
  <si>
    <t>LUVA, EM PEAD LISO PARA REDE DE ÁGUA OU ESGOTO, DIÂMETRO DE 20 MM, JUNTA SOLDADA POR ELETROFUSÃO (NÃO INCLUI A EXECUÇÃO DE SOLDA). AF_12/2021</t>
  </si>
  <si>
    <t>15,90</t>
  </si>
  <si>
    <t>LUVA, EM PEAD LISO PARA REDE DE ÁGUA OU ESGOTO, DIÂMETRO DE 32 MM, JUNTA SOLDADA POR ELETROFUSÃO (NÃO INCLUI A EXECUÇÃO DE SOLDA). AF_12/2021</t>
  </si>
  <si>
    <t>19,45</t>
  </si>
  <si>
    <t>LUVA, EM PEAD LISO PARA REDE DE ÁGUA OU ESGOTO, DIÂMETRO DE 63 MM, JUNTA SOLDADA POR ELETROFUSÃO (NÃO INCLUI A EXECUÇÃO DE SOLDA). AF_12/2021</t>
  </si>
  <si>
    <t>38,90</t>
  </si>
  <si>
    <t>LUVA, EM PEAD LISO PARA REDE DE ÁGUA OU ESGOTO, DIÂMETRO DE 200 MM, JUNTA SOLDADA POR ELETROFUSÃO (NÃO INCLUI A EXECUÇÃO DE SOLDA). AF_12/2021</t>
  </si>
  <si>
    <t>249,45</t>
  </si>
  <si>
    <t>LUVA, EM PEAD LISO PARA REDE DE ÁGUA OU ESGOTO, DIÂMETRO DE 400 MM, JUNTA SOLDADA POR ELETROFUSÃO (NÃO INCLUI A EXECUÇÃO DE SOLDA). AF_12/2021</t>
  </si>
  <si>
    <t>2.682,82</t>
  </si>
  <si>
    <t>COTOVELO 45 GRAUS, EM PEAD LISO PARA REDE DE ÁGUA OU ESGOTO, DIÂMETRO DE 32 MM, JUNTA SOLDADA POR ELETROFUSÃO (NÃO INCLUI A EXECUÇÃO DE SOLDA). AF_12/2021</t>
  </si>
  <si>
    <t>33,64</t>
  </si>
  <si>
    <t>COTOVELO 45 GRAUS, EM PEAD LISO PARA REDE DE ÁGUA OU ESGOTO, DIÂMETRO DE 63 MM, JUNTA SOLDADA POR ELETROFUSÃO (NÃO INCLUI A EXECUÇÃO DE SOLDA). AF_12/2021</t>
  </si>
  <si>
    <t>59,28</t>
  </si>
  <si>
    <t>COTOVELO 45 GRAUS, EM PEAD LISO PARA REDE DE ÁGUA OU ESGOTO, DIÂMETRO DE 200 MM, JUNTA SOLDADA POR ELETROFUSÃO (NÃO INCLUI A EXECUÇÃO DE SOLDA). AF_12/2021</t>
  </si>
  <si>
    <t>1.521,76</t>
  </si>
  <si>
    <t>COTOVELO 90 GRAUS, EM PEAD LISO PARA REDE DE ÁGUA OU ESGOTO, DIÂMETRO DE 20 MM, JUNTA SOLDADA POR ELETROFUSÃO (NÃO INCLUI A EXECUÇÃO DE SOLDA). AF_12/2021</t>
  </si>
  <si>
    <t>32,75</t>
  </si>
  <si>
    <t>COTOVELO 90 GRAUS, EM PEAD LISO PARA REDE DE ÁGUA OU ESGOTO, DIÂMETRO DE 32 MM, JUNTA SOLDADA POR ELETROFUSÃO (NÃO INCLUI A EXECUÇÃO DE SOLDA). AF_12/2021</t>
  </si>
  <si>
    <t>45,50</t>
  </si>
  <si>
    <t>COTOVELO 90 GRAUS, EM PEAD LISO PARA REDE DE ÁGUA OU ESGOTO, DIÂMETRO DE 63 MM, JUNTA SOLDADA POR ELETROFUSÃO (NÃO INCLUI A EXECUÇÃO DE SOLDA). AF_12/2021</t>
  </si>
  <si>
    <t>84,81</t>
  </si>
  <si>
    <t>COTOVELO 90 GRAUS, POLIETILENO DE ALTA DENSIDADE (PEAD) PARA REDE DE ÁGUA OU ESGOTO, DIÂMETRO DE 200 MM, JUNTA SOLDADA POR ELETROFUSÃO (NÃO INCLUI A EXECUÇÃO DE SOLDA). AF_12/2021</t>
  </si>
  <si>
    <t>2.151,35</t>
  </si>
  <si>
    <t>TÊ DE SERVIÇO, EM PEAD LISO PARA REDE DE ÁGUA OU ESGOTO, DIÂMETRO DE 63 X 20 MM, JUNTA SOLDADA POR ELETROFUSÃO (NÃO INCLUI A EXECUÇÃO DE SOLDA). AF_12/2021</t>
  </si>
  <si>
    <t>175,75</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</si>
  <si>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</si>
  <si>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</si>
  <si>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205,98</t>
  </si>
  <si>
    <t>TÊ DE SERVIÇO, EM PEAD LISO PARA REDE DE ÁGUA OU ESGOTO, DIÂMETRO DE 200 X 20 MM, JUNTA SOLDADA POR ELETROFUSÃO (NÃO INCLUI A EXECUÇÃO DE SOLDA). AF_12/2021</t>
  </si>
  <si>
    <t>401,62</t>
  </si>
  <si>
    <t>TÊ DE SERVIÇO, EM PEAD LISO PARA REDE DE ÁGUA OU ESGOTO, DIÂMETRO DE 200 X 32 MM, JUNTA SOLDADA POR ELETROFUSÃO (NÃO INCLUI A EXECUÇÃO DE SOLDA). AF_12/2021</t>
  </si>
  <si>
    <t>406,52</t>
  </si>
  <si>
    <t>TÊ DE SERVIÇO, EM PEAD LISO PARA REDE DE ÁGUA OU ESGOTO, DIÂMETRO DE 200 X 63 MM, JUNTA SOLDADA POR ELETROFUSÃO (NÃO INCLUI A EXECUÇÃO DE SOLDA). AF_12/2021</t>
  </si>
  <si>
    <t>524,67</t>
  </si>
  <si>
    <t>PAREDE DE MADEIRA COMPENSADA PARA CONSTRUÇÃO TEMPORÁRIA EM CHAPA SIMPLES, EXTERNA, SEM VÃO. AF_03/2024</t>
  </si>
  <si>
    <t>M2</t>
  </si>
  <si>
    <t>87,53</t>
  </si>
  <si>
    <t>PAREDE DE MADEIRA COMPENSADA PARA CONSTRUÇÃO TEMPORÁRIA EM CHAPA SIMPLES, INTERNA, SEM VÃO. AF_03/2024</t>
  </si>
  <si>
    <t>65,36</t>
  </si>
  <si>
    <t>PAREDE DE MADEIRA COMPENSADA PARA CONSTRUÇÃO TEMPORÁRIA EM CHAPA SIMPLES, EXTERNA, COM ÁREA LÍQUIDA MAIOR OU IGUAL A 6 M², COM VÃO. AF_03/2024</t>
  </si>
  <si>
    <t>104,04</t>
  </si>
  <si>
    <t>PAREDE DE MADEIRA COMPENSADA PARA CONSTRUÇÃO TEMPORÁRIA EM CHAPA SIMPLES, EXTERNA, COM ÁREA LÍQUIDA MENOR QUE 6 M², COM VÃO. AF_03/2024</t>
  </si>
  <si>
    <t>135,38</t>
  </si>
  <si>
    <t>PAREDE DE MADEIRA COMPENSADA PARA CONSTRUÇÃO TEMPORÁRIA EM CHAPA SIMPLES, INTERNA, COM ÁREA LÍQUIDA MAIOR OU IGUAL A 6 M², COM VÃO. AF_03/2024</t>
  </si>
  <si>
    <t>78,22</t>
  </si>
  <si>
    <t>PAREDE DE MADEIRA COMPENSADA PARA CONSTRUÇÃO TEMPORÁRIA EM CHAPA SIMPLES, INTERNA, COM ÁREA LÍQUIDA MENOR QUE 6 M², COM VÃO. AF_03/2024</t>
  </si>
  <si>
    <t>102,80</t>
  </si>
  <si>
    <t>PAREDE DE MADEIRA COMPENSADA PARA CONSTRUÇÃO TEMPORÁRIA EM CHAPA DUPLA, EXTERNA, SEM VÃO. AF_03/2024</t>
  </si>
  <si>
    <t>118,41</t>
  </si>
  <si>
    <t>PAREDE DE MADEIRA COMPENSADA PARA CONSTRUÇÃO TEMPORÁRIA EM CHAPA DUPLA, INTERNA, SEM VÃO. AF_03/2024</t>
  </si>
  <si>
    <t>93,13</t>
  </si>
  <si>
    <t>PAREDE DE MADEIRA COMPENSADA PARA CONSTRUÇÃO TEMPORÁRIA EM CHAPA DUPLA, EXTERNA, COM ÁREA LÍQUIDA MAIOR OU IGUAL A QUE 6 M², COM VÃO. AF_03/2024</t>
  </si>
  <si>
    <t>139,31</t>
  </si>
  <si>
    <t>PAREDE DE MADEIRA COMPENSADA PARA CONSTRUÇÃO TEMPORÁRIA EM CHAPA DUPLA, EXTERNA, COM ÁREA LÍQUIDA MENOR QUE 6 M², COM VÃO. AF_03/2024</t>
  </si>
  <si>
    <t>179,07</t>
  </si>
  <si>
    <t>PAREDE DE MADEIRA COMPENSADA PARA CONSTRUÇÃO TEMPORÁRIA EM CHAPA DUPLA, INTERNA, COM ÁREA LÍQUIDA MAIOR OU IGUAL A 6 M², COM VÃO. AF_03/2024</t>
  </si>
  <si>
    <t>109,46</t>
  </si>
  <si>
    <t>PAREDE DE MADEIRA COMPENSADA PARA CONSTRUÇÃO TEMPORÁRIA EM CHAPA DUPLA, INTERNA, COM ÁREA LÍQUIDA MENOR QUE 6 M², COM VÃO. AF_03/2024</t>
  </si>
  <si>
    <t>142,90</t>
  </si>
  <si>
    <t>TAPUME COM COMPENSADO DE MADEIRA. AF_03/2024</t>
  </si>
  <si>
    <t>87,42</t>
  </si>
  <si>
    <t>TAPUME COM TELHA METÁLICA. AF_03/2024</t>
  </si>
  <si>
    <t>88,93</t>
  </si>
  <si>
    <t>PISO PARA CONSTRUÇÃO TEMPORÁRIA EM MADEIRA, SEM REAPROVEITAMENTO. AF_03/2024</t>
  </si>
  <si>
    <t>63,43</t>
  </si>
  <si>
    <t>ESTRUTURA DE MADEIRA PROVISÓRIA PARA SUPORTE DE CAIXA DÁGUA ELEVADA DE 1000 LITROS. AF_03/2024</t>
  </si>
  <si>
    <t>5.477,82</t>
  </si>
  <si>
    <t>ESTRUTURA DE MADEIRA PROVISÓRIA PARA SUPORTE DE CAIXA DÁGUA ELEVADA DE 3000 LITROS. AF_03/2024</t>
  </si>
  <si>
    <t>9.322,62</t>
  </si>
  <si>
    <t>ESTRUTURA DE MADEIRA PROVISÓRIA PARA SUPORTE DE CAIXA D'ÁGUA ELEVADA DE 2000 LITROS. AF_03/2024</t>
  </si>
  <si>
    <t>7.227,81</t>
  </si>
  <si>
    <t>EXECUÇÃO DOS APOIOS PARA CONTÊINER OU MÓDULO HABITÁVEL. AF_03/2024</t>
  </si>
  <si>
    <t>M3</t>
  </si>
  <si>
    <t>1.741,96</t>
  </si>
  <si>
    <t>INSTALAÇÃO E DESINSTALAÇÃO MECANIZADA DE CONTÊINER OU MÓDULO HABITÁVEL DE USOS DIVERSOS. AF_03/2024</t>
  </si>
  <si>
    <t>134,93</t>
  </si>
  <si>
    <t>INSTALAÇÃO E DESINSTALAÇÃO MANUAL DE CONTÊINER OU MÓDULO HABITÁVEL PEQUENO. AF_03/2024</t>
  </si>
  <si>
    <t>13,11</t>
  </si>
  <si>
    <t>INSTALAÇÃO DE CONCERTINA SIMPLES, ESPIRAL DE 300 MM. AF_03/2024</t>
  </si>
  <si>
    <t>31,87</t>
  </si>
  <si>
    <t>INSTALAÇÃO DE CONCERTINA DUPLA CLIPADA, ESPIRAL DE 300 MM. AF_03/2024</t>
  </si>
  <si>
    <t>28,48</t>
  </si>
  <si>
    <t>INSTALAÇÃO DE CONCERTINA FLAT, ESPIRAL DE 300 MM. AF_03/2024</t>
  </si>
  <si>
    <t>94,96</t>
  </si>
  <si>
    <t>EXECUÇÃO DE PILARETES PARA TAPUMES E CONSTRUÇÕES TEMPORÁRIAS. AF_03/2024</t>
  </si>
  <si>
    <t>29,07</t>
  </si>
  <si>
    <t>ESCAVADEIRA HIDRÁULICA SOBRE ESTEIRAS, CAÇAMBA 0,80 M3, PESO OPERACIONAL 17 T, POTENCIA BRUTA 111 HP - CHP DIURNO. AF_06/2014</t>
  </si>
  <si>
    <t>CHP</t>
  </si>
  <si>
    <t>COLETADO</t>
  </si>
  <si>
    <t>214,82</t>
  </si>
  <si>
    <t>RETROESCAVADEIRA SOBRE RODAS COM CARREGADEIRA, TRAÇÃO 4X4, POTÊNCIA LÍQ. 88 HP, CAÇAMBA CARREG. CAP. MÍN. 1 M3, CAÇAMBA RETRO CAP. 0,26 M3, PESO OPERACIONAL MÍN. 6.674 KG, PROFUNDIDADE ESCAVAÇÃO MÁX. 4,37 M - CHP DIURNO. AF_06/2014</t>
  </si>
  <si>
    <t>149,12</t>
  </si>
  <si>
    <t>RETROESCAVADEIRA SOBRE RODAS COM CARREGADEIRA, TRAÇÃO 4X2, POTÊNCIA LÍQ. 79 HP, CAÇAMBA CARREG. CAP. MÍN. 1 M3, CAÇAMBA RETRO CAP. 0,20 M3, PESO OPERACIONAL MÍN. 6.570 KG, PROFUNDIDADE ESCAVAÇÃO MÁX. 4,37 M - CHP DIURNO. AF_06/2014</t>
  </si>
  <si>
    <t>136,82</t>
  </si>
  <si>
    <t>ROLO COMPACTADOR VIBRATÓRIO DE UM CILINDRO AÇO LISO, POTÊNCIA 80 HP, PESO OPERACIONAL MÁXIMO 8,1 T, IMPACTO DINÂMICO 16,15 / 9,5 T, LARGURA DE TRABALHO 1,68 M - CHP DIURNO. AF_06/2014</t>
  </si>
  <si>
    <t>165,34</t>
  </si>
  <si>
    <t>GRADE DE DISCO CONTROLE REMOTO REBOCÁVEL, COM 24 DISCOS 24 X 6 MM COM PNEUS PARA TRANSPORTE - CHP DIURNO. AF_06/2014</t>
  </si>
  <si>
    <t>6,32</t>
  </si>
  <si>
    <t>MARTELETE OU ROMPEDOR PNEUMÁTICO MANUAL, 28 KG, COM SILENCIADOR - CHP DIURNO. AF_07/2016</t>
  </si>
  <si>
    <t>30,07</t>
  </si>
  <si>
    <t>CAMINHÃO BASCULANTE 6 M3, PESO BRUTO TOTAL 16.000 KG, CARGA ÚTIL MÁXIMA 13.071 KG, DISTÂNCIA ENTRE EIXOS 4,80 M, POTÊNCIA 230 CV INCLUSIVE CAÇAMBA METÁLICA - CHP DIURNO. AF_06/2014</t>
  </si>
  <si>
    <t>208,04</t>
  </si>
  <si>
    <t>USINA DE CONCRETO FIXA, CAPACIDADE NOMINAL DE 90 A 120 M3/H, SEM SILO - CHP DIURNO. AF_07/2016</t>
  </si>
  <si>
    <t>237,06</t>
  </si>
  <si>
    <t>CAMINHÃO TOCO, PBT 16.000 KG, CARGA ÚTIL MÁX. 10.685 KG, DIST. ENTRE EIXOS 4,8 M, POTÊNCIA 189 CV, INCLUSIVE CARROCERIA FIXA ABERTA DE MADEIRA P/ TRANSPORTE GERAL DE CARGA SECA, DIMEN. APROX. 2,5 X 7,00 X 0,50 M - CHP DIURNO. AF_06/2014</t>
  </si>
  <si>
    <t>219,45</t>
  </si>
  <si>
    <t>VIBROACABADORA DE ASFALTO SOBRE ESTEIRAS, LARGURA DE PAVIMENTAÇÃO 1,90 M A 5,30 M, POTÊNCIA 105 HP CAPACIDADE 450 T/H - CHP DIURNO. AF_11/2014</t>
  </si>
  <si>
    <t>370,91</t>
  </si>
  <si>
    <t>VASSOURA MECÂNICA REBOCÁVEL COM ESCOVA CILÍNDRICA, LARGURA ÚTIL DE VARRIMENTO DE 2,44 M - CHP DIURNO. AF_06/2014</t>
  </si>
  <si>
    <t>9,33</t>
  </si>
  <si>
    <t>TRATOR DE PNEUS, POTÊNCIA 122 CV, TRAÇÃO 4X4, PESO COM LASTRO DE 4.510 KG - CHP DIURNO. AF_06/2014</t>
  </si>
  <si>
    <t>172,40</t>
  </si>
  <si>
    <t>TRATOR DE ESTEIRAS, POTÊNCIA 170 HP, PESO OPERACIONAL 19 T, CAÇAMBA 5,2 M3 - CHP DIURNO. AF_06/2014</t>
  </si>
  <si>
    <t>274,46</t>
  </si>
  <si>
    <t>TRATOR DE ESTEIRAS, POTÊNCIA 150 HP, PESO OPERACIONAL 16,7 T, COM RODA MOTRIZ ELEVADA E LÂMINA 3,18 M3 - CHP DIURNO. AF_06/2014</t>
  </si>
  <si>
    <t>262,85</t>
  </si>
  <si>
    <t>TRATOR DE ESTEIRAS, POTÊNCIA 347 HP, PESO OPERACIONAL 38,5 T, COM LÂMINA 8,70 M3 - CHP DIURNO. AF_06/2014</t>
  </si>
  <si>
    <t>705,49</t>
  </si>
  <si>
    <t>ROLO COMPACTADOR VIBRATÓRIO REBOCÁVEL, CILINDRO DE AÇO LISO, POTÊNCIA DE TRAÇÃO DE 65 CV, PESO 4,7 T, IMPACTO DINÂMICO 18,3 T, LARGURA DE TRABALHO 1,67 M - CHP DIURNO. AF_02/2016</t>
  </si>
  <si>
    <t>24,36</t>
  </si>
  <si>
    <t>ROLO COMPACTADOR VIBRATÓRIO TANDEM AÇO LISO, POTÊNCIA 58 HP, PESO SEM/COM LASTRO 6,5 / 9,4 T, LARGURA DE TRABALHO 1,2 M - CHP DIURNO. AF_06/2014</t>
  </si>
  <si>
    <t>167,52</t>
  </si>
  <si>
    <t>RETROESCAVADEIRA SOBRE RODAS COM CARREGADEIRA, TRAÇÃO 4X4, POTÊNCIA LÍQ. 72 HP, CAÇAMBA CARREG. CAP. MÍN. 0,79 M3, CAÇAMBA RETRO CAP. 0,18 M3, PESO OPERACIONAL MÍN. 7.140 KG, PROFUNDIDADE ESCAVAÇÃO MÁX. 4,50 M - CHP DIURNO. AF_06/2014</t>
  </si>
  <si>
    <t>137,61</t>
  </si>
  <si>
    <t>ROLO COMPACTADOR VIBRATÓRIO PÉ DE CARNEIRO, OPERADO POR CONTROLE REMOTO, POTÊNCIA 12,5 KW, PESO OPERACIONAL 1,675 T, LARGURA DE TRABALHO 0,85 M - CHP DIURNO. AF_02/2016</t>
  </si>
  <si>
    <t>149,87</t>
  </si>
  <si>
    <t>USINA DE LAMA ASFÁLTICA, PROD 30 A 50 T/H, SILO DE AGREGADO 7 M3, RESERVATÓRIOS PARA EMULSÃO E ÁGUA DE 2,3 M3 CADA, MISTURADOR TIPO PUG MILL A SER MONTADO SOBRE CAMINHÃO - CHP DIURNO. AF_10/2014</t>
  </si>
  <si>
    <t>128,92</t>
  </si>
  <si>
    <t>CAMINHÃO TOCO, PESO BRUTO TOTAL 14.300 KG, CARGA ÚTIL MÁXIMA 9590 KG, DISTÂNCIA ENTRE EIXOS 4,76 M, POTÊNCIA 185 CV (NÃO INCLUI CARROCERIA) - CHP DIURNO. AF_06/2014</t>
  </si>
  <si>
    <t>206,40</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</si>
  <si>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</si>
  <si>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</si>
  <si>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320,34</t>
  </si>
  <si>
    <t>ESPARGIDOR DE ASFALTO PRESSURIZADO COM TANQUE DE 2500 L, REBOCÁVEL COM MOTOR A GASOLINA POTÊNCIA 3,4 HP - CHP DIURNO. AF_07/2014</t>
  </si>
  <si>
    <t>38,91</t>
  </si>
  <si>
    <t>GRADE DE DISCO REBOCÁVEL COM 20 DISCOS 24" X 6 MM COM PNEUS PARA TRANSPORTE - CHP DIURNO. AF_06/2014</t>
  </si>
  <si>
    <t>4,96</t>
  </si>
  <si>
    <t>GUINDAUTO HIDRÁULICO, CAPACIDADE MÁXIMA DE CARGA 6200 KG, MOMENTO MÁXIMO DE CARGA 11,7 TM, ALCANCE MÁXIMO HORIZONTAL 9,70 M, INCLUSIVE CAMINHÃO TOCO PBT 16.000 KG, POTÊNCIA DE 189 CV - CHP DIURNO. AF_06/2014</t>
  </si>
  <si>
    <t>280,57</t>
  </si>
  <si>
    <t>MOTONIVELADORA POTÊNCIA BÁSICA LÍQUIDA (PRIMEIRA MARCHA) 125 HP, PESO BRUTO 13032 KG, LARGURA DA LÂMINA DE 3,7 M - CHP DIURNO. AF_06/2014</t>
  </si>
  <si>
    <t>256,89</t>
  </si>
  <si>
    <t>PÁ CARREGADEIRA SOBRE RODAS, POTÊNCIA LÍQUIDA 128 HP, CAPACIDADE DA CAÇAMBA 1,7 A 2,8 M3, PESO OPERACIONAL 11632 KG - CHP DIURNO. AF_06/2014</t>
  </si>
  <si>
    <t>166,44</t>
  </si>
  <si>
    <t>PÁ CARREGADEIRA SOBRE RODAS, POTÊNCIA 197 HP, CAPACIDADE DA CAÇAMBA 2,5 A 3,5 M3, PESO OPERACIONAL 18338 KG - CHP DIURNO. AF_06/2014</t>
  </si>
  <si>
    <t>227,21</t>
  </si>
  <si>
    <t>COMPRESSOR DE AR REBOCÁVEL, VAZÃO 189 PCM, PRESSÃO EFETIVA DE TRABALHO 102 PSI, MOTOR DIESEL, POTÊNCIA 63 CV - CHP DIURNO. AF_06/2015</t>
  </si>
  <si>
    <t>60,43</t>
  </si>
  <si>
    <t>CAMINHÃO PIPA 6.000 L, PESO BRUTO TOTAL 13.000 KG, DISTÂNCIA ENTRE EIXOS 4,80 M, POTÊNCIA 189 CV INCLUSIVE TANQUE DE AÇO PARA TRANSPORTE DE ÁGUA, CAPACIDADE 6 M3 - CHP DIURNO. AF_06/2014</t>
  </si>
  <si>
    <t>258,75</t>
  </si>
  <si>
    <t>ROLO COMPACTADOR DE PNEUS ESTÁTICO, PRESSÃO VARIÁVEL, POTÊNCIA 111 HP, PESO SEM/COM LASTRO 9,5 / 26 T, LARGURA DE TRABALHO 1,90 M - CHP DIURNO. AF_07/2014</t>
  </si>
  <si>
    <t>218,09</t>
  </si>
  <si>
    <t>TANQUE DE ASFALTO ESTACIONÁRIO COM SERPENTINA, CAPACIDADE 30.000 L - CHP DIURNO. AF_05/2023</t>
  </si>
  <si>
    <t>268,09</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</si>
  <si>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</si>
  <si>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</si>
  <si>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228,68</t>
  </si>
  <si>
    <t>CAMINHÃO BASCULANTE 6 M3 TOCO, PESO BRUTO TOTAL 16.000 KG, CARGA ÚTIL MÁXIMA 11.130 KG, DISTÂNCIA ENTRE EIXOS 5,36 M, POTÊNCIA 185 CV, INCLUSIVE CAÇAMBA METÁLICA - CHP DIURNO. AF_06/2014</t>
  </si>
  <si>
    <t>190,87</t>
  </si>
  <si>
    <t>GRUPO GERADOR ESTACIONÁRIO, MOTOR DIESEL POTÊNCIA 170 KVA - CHP DIURNO. AF_02/2016</t>
  </si>
  <si>
    <t>191,25</t>
  </si>
  <si>
    <t>ROLO COMPACTADOR VIBRATÓRIO PÉ DE CARNEIRO PARA SOLOS, POTÊNCIA 80 HP, PESO OPERACIONAL SEM/COM LASTRO 7,4 / 8,8 T, LARGURA DE TRABALHO 1,68 M - CHP DIURNO. AF_02/2016</t>
  </si>
  <si>
    <t>168,62</t>
  </si>
  <si>
    <t>CAMINHÃO TOCO, PBT 14.300 KG, CARGA ÚTIL MÁX. 9.710 KG, DIST. ENTRE EIXOS 3,56 M, POTÊNCIA 185 CV, INCLUSIVE CARROCERIA FIXA ABERTA DE MADEIRA P/ TRANSPORTE GERAL DE CARGA SECA, DIMEN. APROX. 2,50 X 6,50 X 0,50 M - CHP DIURNO. AF_06/2014</t>
  </si>
  <si>
    <t>251,38</t>
  </si>
  <si>
    <t>MOTOBOMBA CENTRÍFUGA, MOTOR A GASOLINA, POTÊNCIA 5,42 HP, BOCAIS 1 1/2" X 1", DIÂMETRO ROTOR 143 MM HM/Q = 6 MCA / 16,8 M3/H A 38 MCA / 6,6 M3/H - CHP DIURNO. AF_06/2014</t>
  </si>
  <si>
    <t>21,07</t>
  </si>
  <si>
    <t>ESPARGIDOR DE ASFALTO PRESSURIZADO, TANQUE 6 M3 COM ISOLAÇÃO TÉRMICA, AQUECIDO COM 2 MAÇARICOS, COM BARRA ESPARGIDORA 3,60 M, MONTADO SOBRE CAMINHÃO  TOCO, PBT 14.300 KG, POTÊNCIA 185 CV - CHP DIURNO. AF_05/2023</t>
  </si>
  <si>
    <t>268,55</t>
  </si>
  <si>
    <t>GRUPO DE SOLDAGEM COM GERADOR A DIESEL 60 CV PARA SOLDA ELÉTRICA, SOBRE 04 RODAS, COM MOTOR 4 CILINDROS 600 A - CHP DIURNO. AF_02/2016</t>
  </si>
  <si>
    <t>106,14</t>
  </si>
  <si>
    <t>BETONEIRA CAPACIDADE NOMINAL 400 L, CAPACIDADE DE MISTURA 310 L, MOTOR A DIESEL POTÊNCIA 5,0 HP, SEM CARREGADOR - CHP DIURNO. AF_05/2023</t>
  </si>
  <si>
    <t>5,19</t>
  </si>
  <si>
    <t>MISTURADOR DE ARGAMASSA, EIXO HORIZONTAL, CAPACIDADE DE MISTURA 300 KG, MOTOR ELÉTRICO POTÊNCIA 5 CV - CHP DIURNO. AF_05/2023</t>
  </si>
  <si>
    <t>4,29</t>
  </si>
  <si>
    <t>MISTURADOR DE ARGAMASSA, EIXO HORIZONTAL, CAPACIDADE DE MISTURA 600 KG, MOTOR ELÉTRICO POTÊNCIA 7,5 CV - CHP DIURNO. AF_05/2023</t>
  </si>
  <si>
    <t>5,84</t>
  </si>
  <si>
    <t>MISTURADOR DE ARGAMASSA, EIXO HORIZONTAL, CAPACIDADE DE MISTURA 160 KG, MOTOR ELÉTRICO POTÊNCIA 3 CV - CHP DIURNO. AF_05/2023</t>
  </si>
  <si>
    <t>3,21</t>
  </si>
  <si>
    <t>PROJETOR DE ARGAMASSA, CAPACIDADE DE PROJEÇÃO 1,5 M3/H, ALCANCE DE 30 ATÉ 60 M, MOTOR ELÉTRICO POTÊNCIA 7,5 HP - CHP DIURNO. AF_06/2014</t>
  </si>
  <si>
    <t>13,22</t>
  </si>
  <si>
    <t>PROJETOR DE ARGAMASSA, CAPACIDADE DE PROJEÇÃO 2 M3/H, ALCANCE ATÉ 50 M, MOTOR ELÉTRICO POTÊNCIA 7,5 HP - CHP DIURNO. AF_06/2014</t>
  </si>
  <si>
    <t>17,26</t>
  </si>
  <si>
    <t>BETONEIRA CAPACIDADE NOMINAL DE 400 L, CAPACIDADE DE MISTURA 280 L, MOTOR ELÉTRICO TRIFÁSICO POTÊNCIA DE 2 CV, SEM CARREGADOR - CHP DIURNO. AF_05/2023</t>
  </si>
  <si>
    <t>1,66</t>
  </si>
  <si>
    <t>TRATOR DE ESTEIRAS, POTÊNCIA 125 HP, PESO OPERACIONAL 12,9 T, COM LÂMINA 2,7 M3 - CHP DIURNO. AF_10/2014</t>
  </si>
  <si>
    <t>220,18</t>
  </si>
  <si>
    <t>ESCAVADEIRA HIDRÁULICA SOBRE ESTEIRAS, CAÇAMBA 1,20 M3, PESO OPERACIONAL 21 T, POTÊNCIA BRUTA 155 HP - CHP DIURNO. AF_06/2014</t>
  </si>
  <si>
    <t>255,58</t>
  </si>
  <si>
    <t>BOMBA SUBMERSÍVEL ELÉTRICA TRIFÁSICA, POTÊNCIA 2,96 HP, Ø ROTOR 144 MM SEMI-ABERTO, BOCAL DE SAÍDA Ø 2", HM/Q = 2 MCA / 38,8 M3/H A 28 MCA / 5 M3/H - CHP DIURNO. AF_06/2014</t>
  </si>
  <si>
    <t>2,37</t>
  </si>
  <si>
    <t>TANQUE DE ASFALTO ESTACIONÁRIO COM MAÇARICO, CAPACIDADE 20.000 L - CHP DIURNO. AF_05/2023</t>
  </si>
  <si>
    <t>180,51</t>
  </si>
  <si>
    <t>TRATOR DE ESTEIRAS, POTÊNCIA 100 HP, PESO OPERACIONAL 9,4 T, COM LÂMINA 2,19 M3 - CHP DIURNO. AF_06/2014</t>
  </si>
  <si>
    <t>199,48</t>
  </si>
  <si>
    <t>TRATOR DE PNEUS, POTÊNCIA 85 CV, TRAÇÃO 4X4, PESO COM LASTRO DE 4.675 KG - CHP DIURNO. AF_06/2014</t>
  </si>
  <si>
    <t>130,52</t>
  </si>
  <si>
    <t>BETONEIRA CAPACIDADE NOMINAL DE 600 L, CAPACIDADE DE MISTURA 360 L, MOTOR ELÉTRICO TRIFÁSICO POTÊNCIA DE 4 CV, SEM CARREGADOR - CHP DIURNO. AF_05/2023</t>
  </si>
  <si>
    <t>4,80</t>
  </si>
  <si>
    <t>FRESADORA DE ASFALTO A FRIO SOBRE RODAS, LARGURA FRESAGEM DE 1,0 M, POTÊNCIA 208 HP - CHP DIURNO. AF_11/2014</t>
  </si>
  <si>
    <t>565,08</t>
  </si>
  <si>
    <t>FRESADORA DE ASFALTO A FRIO SOBRE RODAS, LARGURA FRESAGEM DE 2,0 M, POTÊNCIA 550 HP - CHP DIURNO. AF_11/2014</t>
  </si>
  <si>
    <t>1.335,11</t>
  </si>
  <si>
    <t>RECICLADORA DE ASFALTO A FRIO SOBRE RODAS, LARGURA FRESAGEM DE 2,0 M, POTÊNCIA 422 HP - CHP DIURNO. AF_11/2014</t>
  </si>
  <si>
    <t>1.156,42</t>
  </si>
  <si>
    <t>VIBROACABADORA DE ASFALTO SOBRE ESTEIRAS, LARGURA DE PAVIMENTAÇÃO 2,13 M A 4,55 M, POTÊNCIA 100 HP CAPACIDADE 400 T/H - CHP DIURNO. AF_11/2014</t>
  </si>
  <si>
    <t>320,65</t>
  </si>
  <si>
    <t>GUINDASTE HIDRÁULICO AUTOPROPELIDO, COM LANÇA TELESCÓPICA 28,80 M, CAPACIDADE MÁXIMA 30 T, POTÊNCIA 97 KW, TRAÇÃO 4 X 4 - CHP DIURNO. AF_11/2014</t>
  </si>
  <si>
    <t>217,48</t>
  </si>
  <si>
    <t>BETONEIRA CAPACIDADE NOMINAL DE 600 L, CAPACIDADE DE MISTURA 440 L, MOTOR A DIESEL POTÊNCIA 10 HP, COM CARREGADOR - CHP DIURNO. AF_05/2023</t>
  </si>
  <si>
    <t>12,10</t>
  </si>
  <si>
    <t>BATE-ESTACAS POR GRAVIDADE, POTÊNCIA DE 160 HP, PESO DO MARTELO ATÉ 3 TONELADAS - CHP DIURNO. AF_11/2014</t>
  </si>
  <si>
    <t>217,92</t>
  </si>
  <si>
    <t>CAMINHÃO BASCULANTE 14 M3, COM CAVALO MECÂNICO DE CAPACIDADE MÁXIMA DE TRAÇÃO COMBINADO DE 36000 KG, POTÊNCIA 286 CV, INCLUSIVE SEMIREBOQUE COM CAÇAMBA METÁLICA - CHP DIURNO. AF_12/2014</t>
  </si>
  <si>
    <t>337,91</t>
  </si>
  <si>
    <t>CAMINHÃO BASCULANTE 18 M3, COM CAVALO MECÂNICO DE CAPACIDADE MÁXIMA DE TRAÇÃO COMBINADO DE 45000 KG, POTÊNCIA 330 CV, INCLUSIVE SEMIREBOQUE COM CAÇAMBA METÁLICA - CHP DIURNO. AF_12/2014</t>
  </si>
  <si>
    <t>372,97</t>
  </si>
  <si>
    <t>VIBRADOR DE IMERSÃO, DIÂMETRO DE PONTEIRA 45MM, MOTOR ELÉTRICO TRIFÁSICO POTÊNCIA DE 2 CV - CHP DIURNO. AF_06/2015</t>
  </si>
  <si>
    <t>1,26</t>
  </si>
  <si>
    <t>PERFURATRIZ MANUAL, TORQUE MÁXIMO 83 N.M, POTÊNCIA 5 CV, COM DIÂMETRO MÁXIMO 4" - CHP DIURNO. AF_06/2015</t>
  </si>
  <si>
    <t>8,21</t>
  </si>
  <si>
    <t>PERFURATRIZ SOBRE ESTEIRA, TORQUE MÁXIMO 600 KGF, PESO MÉDIO 1000 KG, POTÊNCIA 20 HP, DIÂMETRO MÁXIMO 10" - CHP DIURNO. AF_06/2015</t>
  </si>
  <si>
    <t>163,08</t>
  </si>
  <si>
    <t>MISTURADOR DUPLO HORIZONTAL DE ALTA TURBULÊNCIA, CAPACIDADE / VOLUME 2 X 500 LITROS, MOTORES ELÉTRICOS MÍNIMO 5 CV CADA, PARA NATA CIMENTO, ARGAMASSA E OUTROS - CHP DIURNO. AF_06/2015</t>
  </si>
  <si>
    <t>13,77</t>
  </si>
  <si>
    <t>BOMBA TRIPLEX, PARA INJEÇÃO DE NATA DE CIMENTO, VAZÃO MÁXIMA DE 100 LITROS/MINUTO, PRESSÃO MÁXIMA DE 70 BAR - CHP DIURNO. AF_06/2015</t>
  </si>
  <si>
    <t>25,90</t>
  </si>
  <si>
    <t>BOMBA CENTRÍFUGA MONOESTÁGIO COM MOTOR ELÉTRICO MONOFÁSICO, POTÊNCIA 15 HP, DIÂMETRO DO ROTOR 173 MM, HM/Q = 30 MCA / 90 M3/H A 45 MCA / 55 M3/H - CHP DIURNO. AF_06/2015</t>
  </si>
  <si>
    <t>9,55</t>
  </si>
  <si>
    <t>BOMBA DE PROJEÇÃO DE CONCRETO SECO, POTÊNCIA 10 CV, VAZÃO 3 M3/H - CHP DIURNO. AF_06/2015</t>
  </si>
  <si>
    <t>13,63</t>
  </si>
  <si>
    <t>BOMBA DE PROJEÇÃO DE CONCRETO SECO, POTÊNCIA 10 CV, VAZÃO 6 M3/H - CHP DIURNO. AF_06/2015</t>
  </si>
  <si>
    <t>14,25</t>
  </si>
  <si>
    <t>PROJETOR PNEUMÁTICO DE ARGAMASSA PARA CHAPISCO E REBOCO COM RECIPIENTE ACOPLADO, TIPO CANEQUINHA, COM COMPRESSOR DE AR REBOCÁVEL VAZÃO 89 PCM E MOTOR DIESEL DE 20 CV - CHP DIURNO. AF_05/2023</t>
  </si>
  <si>
    <t>32,89</t>
  </si>
  <si>
    <t>PERFURATRIZ COM TORRE METÁLICA PARA EXECUÇÃO DE ESTACA HÉLICE CONTÍNUA, PROFUNDIDADE MÁXIMA DE 30 M, DIÂMETRO MÁXIMO DE 800 MM, POTÊNCIA INSTALADA DE 268 HP, MESA ROTATIVA COM TORQUE MÁXIMO DE 170 KNM - CHP DIURNO. AF_06/2015</t>
  </si>
  <si>
    <t>749,01</t>
  </si>
  <si>
    <t>PERFURATRIZ HIDRÁULICA SOBRE CAMINHÃO COM TRADO CURTO ACOPLADO, PROFUNDIDADE MÁXIMA DE 20 M, DIÂMETRO MÁXIMO DE 1500 MM, POTÊNCIA INSTALADA DE 137 HP, MESA ROTATIVA COM TORQUE MÁXIMO DE 30 KNM - CHP DIURNO. AF_06/2015</t>
  </si>
  <si>
    <t>395,64</t>
  </si>
  <si>
    <t>MANIPULADOR TELESCÓPICO, POTÊNCIA DE 85 HP, CAPACIDADE DE CARGA DE 3.500 KG, ALTURA MÁXIMA DE ELEVAÇÃO DE 12,3 M - CHP DIURNO. AF_05/2023</t>
  </si>
  <si>
    <t>175,71</t>
  </si>
  <si>
    <t>MINICARREGADEIRA SOBRE RODAS, POTÊNCIA LÍQUIDA DE 47 HP, CAPACIDADE NOMINAL DE OPERAÇÃO DE 646 KG - CHP DIURNO. AF_06/2015</t>
  </si>
  <si>
    <t>137,44</t>
  </si>
  <si>
    <t>COMPRESSOR DE AR REBOCÁVEL, VAZÃO 89 PCM, PRESSÃO EFETIVA DE TRABALHO 102 PSI, MOTOR DIESEL, POTÊNCIA 20 CV - CHP DIURNO. AF_06/2015</t>
  </si>
  <si>
    <t>32,81</t>
  </si>
  <si>
    <t>COMPRESSOR DE AR REBOCAVEL, VAZÃO 250 PCM, PRESSAO DE TRABALHO 102 PSI, MOTOR A DIESEL POTÊNCIA 81 CV - CHP DIURNO. AF_06/2015</t>
  </si>
  <si>
    <t>78,41</t>
  </si>
  <si>
    <t>COMPRESSOR DE AR REBOCÁVEL, VAZÃO 748 PCM, PRESSÃO EFETIVA DE TRABALHO 102 PSI, MOTOR DIESEL, POTÊNCIA 210 CV - CHP DIURNO. AF_06/2015</t>
  </si>
  <si>
    <t>202,46</t>
  </si>
  <si>
    <t>COMPRESSOR DE AR REBOCAVEL, VAZÃO 400 PCM, PRESSAO DE TRABALHO 102 PSI, MOTOR A DIESEL POTÊNCIA 110 CV - CHP DIURNO. AF_06/2015</t>
  </si>
  <si>
    <t>103,42</t>
  </si>
  <si>
    <t>CAMINHÃO TRUCADO (C/ TERCEIRO EIXO) ELETRÔNICO - POTÊNCIA 231CV - PBT = 22000KG - DIST. ENTRE EIXOS 5170 MM - INCLUI CARROCERIA FIXA ABERTA DE MADEIRA - CHP DIURNO. AF_06/2015</t>
  </si>
  <si>
    <t>262,33</t>
  </si>
  <si>
    <t>PLACA VIBRATÓRIA REVERSÍVEL COM MOTOR 4 TEMPOS A GASOLINA, FORÇA CENTRÍFUGA DE 25 KN (2500 KGF), POTÊNCIA 5,5 CV - CHP DIURNO. AF_08/2015</t>
  </si>
  <si>
    <t>10,09</t>
  </si>
  <si>
    <t>CORTADORA DE PISO COM MOTOR 4 TEMPOS A GASOLINA, POTÊNCIA DE 13 HP, COM DISCO DE CORTE DIAMANTADO SEGMENTADO PARA CONCRETO, DIÂMETRO DE 350 MM, FURO DE 1" (14 X 1") - CHP DIURNO. AF_08/2015</t>
  </si>
  <si>
    <t>10,59</t>
  </si>
  <si>
    <t>CAMINHÃO BASCULANTE 10 M3, TRUCADO CABINE SIMPLES, PESO BRUTO TOTAL 23.000 KG, CARGA ÚTIL MÁXIMA 15.935 KG, DISTÂNCIA ENTRE EIXOS 4,80 M, POTÊNCIA 230 CV INCLUSIVE CAÇAMBA METÁLICA - CHP DIURNO. AF_06/2014</t>
  </si>
  <si>
    <t>271,78</t>
  </si>
  <si>
    <t>COMPACTADOR DE SOLOS DE PERCUSSÃO (SOQUETE) COM MOTOR A GASOLINA 4 TEMPOS, POTÊNCIA 4 CV - CHP DIURNO. AF_08/2015</t>
  </si>
  <si>
    <t>37,10</t>
  </si>
  <si>
    <t>GUINDAUTO HIDRÁULICO, CAPACIDADE MÁXIMA DE CARGA 6500 KG, MOMENTO MÁXIMO DE CARGA 5,8 TM, ALCANCE MÁXIMO HORIZONTAL 7,60 M, INCLUSIVE CAMINHÃO TOCO PBT 9.700 KG, POTÊNCIA DE 160 CV - CHP DIURNO. AF_08/2015</t>
  </si>
  <si>
    <t>238,62</t>
  </si>
  <si>
    <t>CAMINHÃO DE TRANSPORTE DE MATERIAL ASFÁLTICO 30.000 L, COM CAVALO MECÂNICO DE CAPACIDADE MÁXIMA DE TRAÇÃO COMBINADO DE 66.000 KG, POTÊNCIA 360 CV, INCLUSIVE TANQUE DE ASFALTO COM SERPENTINA - CHP DIURNO. AF_08/2015</t>
  </si>
  <si>
    <t>478,11</t>
  </si>
  <si>
    <t>SERRA CIRCULAR DE BANCADA COM MOTOR ELÉTRICO POTÊNCIA DE 5HP, COM COIFA PARA DISCO 10" - CHP DIURNO. AF_08/2015</t>
  </si>
  <si>
    <t>29,95</t>
  </si>
  <si>
    <t>DISTRIBUIDOR DE AGREGADOS REBOCAVEL, CAPACIDADE 1,9 M³, LARGURA DE TRABALHO 3,66 M - CHP DIURNO. AF_11/2015</t>
  </si>
  <si>
    <t>13,19</t>
  </si>
  <si>
    <t>CAMINHÃO PARA EQUIPAMENTO DE LIMPEZA A SUCÇÃO, COM CAMINHÃO TRUCADO DE PESO BRUTO TOTAL 23000 KG, CARGA ÚTIL MÁXIMA 15935 KG, DISTÂNCIA ENTRE EIXOS 4,80 M, POTÊNCIA 230 CV, INCLUSIVE LIMPADORA A SUCÇÃO, TANQUE 12000 L - CHP DIURNO. AF_05/2023</t>
  </si>
  <si>
    <t>359,12</t>
  </si>
  <si>
    <t>PENEIRA ROTATIVA COM MOTOR ELÉTRICO TRIFÁSICO DE 2 CV, CILINDRO DE 1 M X 0,60 M, COM FUROS DE 3,17 MM - CHP DIURNO. AF_05/2023</t>
  </si>
  <si>
    <t>3,18</t>
  </si>
  <si>
    <t>DOSADOR DE AREIA, CAPACIDADE DE 26 LITROS - CHP DIURNO. AF_05/2023</t>
  </si>
  <si>
    <t>0,41</t>
  </si>
  <si>
    <t>CAMINHONETE COM MOTOR A DIESEL, POTÊNCIA 180 CV, CABINE DUPLA, 4X4 - CHP DIURNO. AF_11/2015</t>
  </si>
  <si>
    <t>97,06</t>
  </si>
  <si>
    <t>CAMINHONETE CABINE SIMPLES COM MOTOR 1.6 FLEX, CÂMBIO MANUAL, POTÊNCIA 101/104 CV, 2 PORTAS - CHP DIURNO. AF_11/2015</t>
  </si>
  <si>
    <t>80,10</t>
  </si>
  <si>
    <t>CAMINHÃO DE TRANSPORTE DE MATERIAL ASFÁLTICO 20.000 L, COM CAVALO MECÂNICO DE CAPACIDADE MÁXIMA DE TRAÇÃO COMBINADO DE 45.000 KG, POTÊNCIA 330 CV, INCLUSIVE TANQUE DE ASFALTO COM MAÇARICO - CHP DIURNO. AF_12/2015</t>
  </si>
  <si>
    <t>414,80</t>
  </si>
  <si>
    <t>APARELHO PARA CORTE E SOLDA OXI-ACETILENO SOBRE RODAS, INCLUSIVE CILINDROS E MAÇARICOS - CHP DIURNO. AF_05/2023</t>
  </si>
  <si>
    <t>99,43</t>
  </si>
  <si>
    <t>MÁQUINA EXTRUSORA DE CONCRETO PARA GUIAS E SARJETAS, MOTOR A DIESEL, POTÊNCIA 14 CV - CHP DIURNO. AF_12/2015</t>
  </si>
  <si>
    <t>19,24</t>
  </si>
  <si>
    <t>MARTELO PERFURADOR PNEUMÁTICO MANUAL, HASTE 25 X 75 MM, 21 KG - CHP DIURNO. AF_12/2015</t>
  </si>
  <si>
    <t>30,20</t>
  </si>
  <si>
    <t>PERFURATRIZ COM TORRE METÁLICA PARA EXECUÇÃO DE ESTACA HÉLICE CONTÍNUA, PROFUNDIDADE MÁXIMA DE 32 M, DIÂMETRO MÁXIMO DE 1000 MM, POTÊNCIA INSTALADA DE 350 HP, MESA ROTATIVA COM TORQUE MÁXIMO DE 263 KNM - CHP DIURNO. AF_01/2016</t>
  </si>
  <si>
    <t>1.106,04</t>
  </si>
  <si>
    <t>BETONEIRA CAPACIDADE NOMINAL 400 L, CAPACIDADE DE MISTURA 310 L, MOTOR A GASOLINA POTÊNCIA 5,5 HP, SEM CARREGADOR - CHP DIURNO. AF_02/2016</t>
  </si>
  <si>
    <t>5,52</t>
  </si>
  <si>
    <t>GRUA ASCENSIONAL, LANCA DE 30 M, CAPACIDADE DE 1,0 T A 30 M, ALTURA ATE 39 M - CHP DIURNO. AF_05/2023</t>
  </si>
  <si>
    <t>96,79</t>
  </si>
  <si>
    <t>GUINCHO ELÉTRICO DE COLUNA, CAPACIDADE 400 KG, COM MOTO FREIO, MOTOR TRIFÁSICO DE 1,25 CV - CHP DIURNO. AF_03/2016</t>
  </si>
  <si>
    <t>27,10</t>
  </si>
  <si>
    <t>GUINDASTE HIDRÁULICO AUTOPROPELIDO, COM LANÇA TELESCÓPICA 40 M, CAPACIDADE MÁXIMA 60 T, POTÊNCIA 260 KW - CHP DIURNO. AF_03/2016</t>
  </si>
  <si>
    <t>348,08</t>
  </si>
  <si>
    <t>GUINDAUTO HIDRÁULICO, CAPACIDADE MÁXIMA DE CARGA 3300 KG, MOMENTO MÁXIMO DE CARGA 5,8 TM, ALCANCE MÁXIMO HORIZONTAL 7,60 M, INCLUSIVE CAMINHÃO TOCO PBT 16.000 KG, POTÊNCIA DE 189 CV - CHP DIURNO. AF_03/2016</t>
  </si>
  <si>
    <t>274,52</t>
  </si>
  <si>
    <t>MÁQUINA JATO DE PRESSAO PORTÁTIL, CAMARA DE 1 SAIDA, CAPACIDADE 280 L, DIAMETRO 670 MM, BICO DE JATO CURTO VENTURI DE 5/16" , MANGUEIRA DE 1" COM COMPRESSOR DE AR REBOCÁVEL 189 PCM E MOTOR DIESEL 63 CV - CHP DIURNO. AF_05/2023</t>
  </si>
  <si>
    <t>88,41</t>
  </si>
  <si>
    <t>GERADOR PORTÁTIL MONOFÁSICO, POTÊNCIA 5500 VA, MOTOR A GASOLINA, POTÊNCIA DO MOTOR 13 CV - CHP DIURNO. AF_03/2016</t>
  </si>
  <si>
    <t>11,60</t>
  </si>
  <si>
    <t>GRUPO GERADOR REBOCÁVEL, POTÊNCIA 66 KVA, MOTOR A DIESEL - CHP DIURNO. AF_03/2016</t>
  </si>
  <si>
    <t>77,00</t>
  </si>
  <si>
    <t>GRUPO GERADOR ESTACIONÁRIO, POTÊNCIA 150 KVA, MOTOR A DIESEL- CHP DIURNO. AF_03/2016</t>
  </si>
  <si>
    <t>174,21</t>
  </si>
  <si>
    <t>USINA DE MISTURA ASFÁLTICA À QUENTE, TIPO CONTRA FLUXO, PROD 40 A 80 TON/HORA - CHP DIURNO. AF_05/2023</t>
  </si>
  <si>
    <t>2.692,21</t>
  </si>
  <si>
    <t>USINA DE ASFALTO À FRIO, CAPACIDADE DE 40 A 60 TON/HORA, ELÉTRICA POTÊNCIA 30 CV - CHP DIURNO. AF_05/2023</t>
  </si>
  <si>
    <t>273,79</t>
  </si>
  <si>
    <t>USINA MISTURADORA DE SOLOS, CAPACIDADE DE 200 A 500 TON/H, POTENCIA 75KW - CHP DIURNO. AF_07/2016</t>
  </si>
  <si>
    <t>362,96</t>
  </si>
  <si>
    <t>DISTRIBUIDOR DE AGREGADOS AUTOPROPELIDO, CAP 3 M3, A DIESEL, POTÊNCIA 176CV - CHP DIURNO. AF_07/2016</t>
  </si>
  <si>
    <t>218,61</t>
  </si>
  <si>
    <t>MÁQUINA DEMARCADORA DE FAIXA DE TRÁFEGO À FRIO, AUTOPROPELIDA, POTÊNCIA 38 HP - CHP DIURNO. AF_07/2016</t>
  </si>
  <si>
    <t>181,01</t>
  </si>
  <si>
    <t>TALHA MANUAL DE CORRENTE, CAPACIDADE DE 2 TON. COM ELEVAÇÃO DE 3 M - CHP DIURNO. AF_07/2016</t>
  </si>
  <si>
    <t>0,06</t>
  </si>
  <si>
    <t>GRUA ASCENCIONAL, LANCA DE 42 M, CAPACIDADE DE 1,5 T A 30 M, ALTURA ATE 39 M - CHP DIURNO. AF_05/2023</t>
  </si>
  <si>
    <t>159,57</t>
  </si>
  <si>
    <t>MARTELO DEMOLIDOR PNEUMÁTICO MANUAL, 32 KG - CHP DIURNO. AF_09/2016</t>
  </si>
  <si>
    <t>29,60</t>
  </si>
  <si>
    <t>COMPACTADOR DE SOLOS DE PERCUSÃO (SOQUETE) COM MOTOR A GASOLINA, POTÊNCIA 3 CV - CHP DIURNO. AF_09/2016</t>
  </si>
  <si>
    <t>6,43</t>
  </si>
  <si>
    <t>RÉGUA VIBRATÓRIA DUPLA PARA CONCRETO, PESO DE 60KG, COMPRIMENTO 4 M, COM MOTOR A GASOLINA, POTÊNCIA 5,5 HP - CHP DIURNO. AF_09/2016</t>
  </si>
  <si>
    <t>9,66</t>
  </si>
  <si>
    <t>POLIDORA DE PISO (POLITRIZ), PESO DE 100KG, DIÂMETRO 450 MM, MOTOR ELÉTRICO, POTÊNCIA 4 HP - CHP DIURNO. AF_05/2023</t>
  </si>
  <si>
    <t>2,93</t>
  </si>
  <si>
    <t>DESEMPENADEIRA DE CONCRETO, PESO DE 78 KG, 4 PÁS, MOTOR A GASOLINA, POTÊNCIA 5,5 HP - CHP DIURNO. AF_05/2023</t>
  </si>
  <si>
    <t>9,88</t>
  </si>
  <si>
    <t>PERFURATRIZ PNEUMATICA MANUAL DE PESO MEDIO, MARTELETE, 18KG, COMPRIMENTO MÁXIMO DE CURSO DE 6 M, DIAMETRO DO PISTAO DE 5,5 CM - CHP DIURNO. AF_11/2016</t>
  </si>
  <si>
    <t>28,90</t>
  </si>
  <si>
    <t>ROLO COMPACTADOR VIBRATORIO TANDEM, ACO LISO, POTENCIA 125 HP, PESO SEM/COM LASTRO 10,20/11,65 T, LARGURA DE TRABALHO 1,73 M - CHP DIURNO. AF_11/2016</t>
  </si>
  <si>
    <t>237,46</t>
  </si>
  <si>
    <t>PERFURATRIZ MANUAL, TORQUE MAXIMO 55 KGF.M, POTENCIA 5 CV, COM DIAMETRO MAXIMO 8 1/2" - CHP DIURNO. AF_11/2016</t>
  </si>
  <si>
    <t>44,04</t>
  </si>
  <si>
    <t>PERFURATRIZ SOBRE ESTEIRA, TORQUE MÁXIMO 600 KGF, POTÊNCIA ENTRE 50 E 60 HP, DIÂMETRO MÁXIMO 10" - CHP DIURNO. AF_11/2016</t>
  </si>
  <si>
    <t>166,40</t>
  </si>
  <si>
    <t>ESCAVADEIRA HIDRAULICA SOBRE ESTEIRA, EQUIPADA COM CLAMSHELL, COM CAPACIDADE DA CAÇAMBA ENTRE 1,20 E 1,50 M3, PESO OPERACIONAL ENTRE 20,00 E 22,00 TON, POTENCIA LIQUIDA ENTRE 150 E 160 HP - CHP DIURNO. AF_11/2016</t>
  </si>
  <si>
    <t>285,10</t>
  </si>
  <si>
    <t>GRUPO GERADOR COM CARENAGEM, MOTOR DIESEL POTÊNCIA STANDART ENTRE 250 E 260 KVA - CHP DIURNO. AF_12/2016</t>
  </si>
  <si>
    <t>295,30</t>
  </si>
  <si>
    <t>TRATOR DE PNEUS COM POTÊNCIA DE 122 CV, TRAÇÃO 4X4, COM VASSOURA MECÂNICA ACOPLADA - CHP DIURNO. AF_02/2017</t>
  </si>
  <si>
    <t>180,70</t>
  </si>
  <si>
    <t>TRATOR DE PNEUS COM POTÊNCIA DE 122 CV, TRAÇÃO 4X4, COM GRADE DE DISCOS ACOPLADA - CHP DIURNO. AF_02/2017</t>
  </si>
  <si>
    <t>180,23</t>
  </si>
  <si>
    <t>TRATOR DE PNEUS COM POTÊNCIA DE 85 CV, TRAÇÃO 4X4, COM GRADE DE DISCOS ACOPLADA - CHP DIURNO. AF_02/2017</t>
  </si>
  <si>
    <t>138,39</t>
  </si>
  <si>
    <t>CAMINHÃO BASCULANTE 10 M3, TRUCADO, POTÊNCIA 230 CV, INCLUSIVE CAÇAMBA METÁLICA, COM DISTRIBUIDOR DE AGREGADOS ACOPLADO - CHP DIURNO. AF_02/2017</t>
  </si>
  <si>
    <t>285,48</t>
  </si>
  <si>
    <t>TRATOR DE PNEUS COM POTÊNCIA DE 85 CV, TRAÇÃO 4X4, COM VASSOURA MECÂNICA ACOPLADA - CHP DIURNO. AF_03/2017</t>
  </si>
  <si>
    <t>138,86</t>
  </si>
  <si>
    <t>MINICARREGADEIRA SOBRE RODAS POTENCIA 47HP CAPACIDADE OPERACAO 646 KG, COM VASSOURA MECÂNICA ACOPLADA - CHP DIURNO. AF_03/2017</t>
  </si>
  <si>
    <t>146,77</t>
  </si>
  <si>
    <t>MINIESCAVADEIRA SOBRE ESTEIRAS, POTÊNCIA LÍQUIDA DE *30* HP, PESO OPERACIONAL DE *3.500* KG - CHP DIURNO. AF_04/2017</t>
  </si>
  <si>
    <t>128,29</t>
  </si>
  <si>
    <t>ROLO COMPACTADOR DE PNEUS, ESTÁTICO, PRESSÃO VARIÁVEL, POTÊNCIA 110 HP, PESO SEM/COM LASTRO 10,8/27 T, LARGURA DE ROLAGEM 2,30 M - CHP DIURNO. AF_06/2017</t>
  </si>
  <si>
    <t>225,25</t>
  </si>
  <si>
    <t>INVERSOR DE SOLDA MONOFÁSICO DE 160 A, POTÊNCIA DE 5400 W, TENSÃO DE 220 V, PARA SOLDA COM ELETRODOS DE 2,0 A 4,0 MM E PROCESSO TIG - CHP DIURNO. AF_06/2018</t>
  </si>
  <si>
    <t>3,65</t>
  </si>
  <si>
    <t>LAVADORA DE ALTA PRESSAO (LAVA-JATO) PARA AGUA FRIA, PRESSAO DE OPERACAO ENTRE 1400 E 1900 LIB/POL2, VAZAO MAXIMA ENTRE 400 E 700 L/H - CHP DIURNO. AF_05/2023</t>
  </si>
  <si>
    <t>USINA DE MISTURA ASFÁLTICA À QUENTE, TIPO CONTRA FLUXO, PROD 100 A 140 TON/HORA - CHP DIURNO. AF_12/2019</t>
  </si>
  <si>
    <t>4.827,63</t>
  </si>
  <si>
    <t>USINA DE ASFALTO, TIPO GRAVIMÉTRICA, PROD 150 TON/HORA - CHP DIURNO. AF_12/2019</t>
  </si>
  <si>
    <t>6.579,89</t>
  </si>
  <si>
    <t>MARTELO DEMOLIDOR ELÉTRICO, COM POTÊNCIA DE 2.000 W, 1.000 IMPACTOS POR MINUTO, PESO DE 30 KG - CHP DIURNO. AF_01/2021</t>
  </si>
  <si>
    <t>28,93</t>
  </si>
  <si>
    <t>PERFURATRIZ HIDRÁULICA SOBRE ESTEIRA, TORQUE MÁXIMO 161 KNM, PROFUNDIDADE MÁXIMA 54 M, DIÂMETRO MÁXIMO 1500 MM, POTÊNCIA MOTOR 268 HP - CHP DIURNO. AF_04/2019</t>
  </si>
  <si>
    <t>1.025,11</t>
  </si>
  <si>
    <t>PERFURATRIZ PARA EXECUÇÃO DE ESTACAS SECANTES, TIPO HÉLICE CONTÍNUA COM CABEÇOTE DUPLO E TUBO METÁLICO - CHP DIURNO. AF_04/2019</t>
  </si>
  <si>
    <t>1.426,63</t>
  </si>
  <si>
    <t>PERFURATRIZ HIDRÁULICA SOBRE ESTEIRA, TORQUE MÁXIMO 98 KNM, PROFUNDIDADE MÁXIMA 25 M, DIÂMETRO MÁXIMO 115 MM, POTÊNCIA MOTOR 190 HP - CHP DIURNO. AF_02/2021</t>
  </si>
  <si>
    <t>486,09</t>
  </si>
  <si>
    <t>PERFURATRIZ ROTATIVA SOBRE ESTEIRA, TORQUE MAXIMO 2500 KGM, POTENCIA 110 HP, MOTOR DIESEL- CHP DIURNO. AF_05/2017</t>
  </si>
  <si>
    <t>277,37</t>
  </si>
  <si>
    <t>PERFURATRIZ PARA FURO DIRECIONAL HORIZONTAL (HDD) COM CAPACIDADE ATÉ 89 KN, POTÊNCIA 24,8 HP A 80 HP (INCLUSO FERRAMENTAS E LOCALIZADOR) - CHP DIURNO. AF_05/2023</t>
  </si>
  <si>
    <t>436,45</t>
  </si>
  <si>
    <t>PERFURATRIZ PARA FURO DIRECIONAL HORIZONTAL (HDD) COM CAPACIDADE DE 90 KN A 200 KN, POTÊNCIA 100 HP A 160 HP (INCLUSO FERRAMENTAS E LOCALIZADOR) - CHP DIURNO. AF_05/2023</t>
  </si>
  <si>
    <t>970,73</t>
  </si>
  <si>
    <t>PERFURATRIZ PARA FURO DIRECIONAL HORIZONTAL (HDD) COM CAPACIDADE DE 201 KN A 560 KN, POTÊNCIA 200 HP A 260 HP (INCLUSO FERRAMENTAS E LOCALIZADOR) - CHP DIURNO. AF_05/2023</t>
  </si>
  <si>
    <t>1.329,29</t>
  </si>
  <si>
    <t>TERMOFUSORA PARA TUBOS E CONEXÕES EM PPR COM DIÂMETROS DE 20 A 63 MM, POTÊNCIA DE 800 W, TENSAO 220 V - CHP DIURNO. AF_05/2022</t>
  </si>
  <si>
    <t>0,66</t>
  </si>
  <si>
    <t>TERMOFUSORA PARA TUBOS E CONEXÕES EM PPR COM DIÂMETROS DE 75 A 110 MM, POTÊNCIA DE *1100* W, TENSÃO 220 V - CHP DIURNO. AF_05/2022</t>
  </si>
  <si>
    <t>0,91</t>
  </si>
  <si>
    <t>PERFURATRIZ DE COROA DIAMANTADA PARA CONCRETO, DIÂMETRO ATÉ 250 MM, MOTOR ELÉTRICO 220 V, POTÊNCIA 2.500 W - CHP DIURNO. AF_05/2023</t>
  </si>
  <si>
    <t>32,73</t>
  </si>
  <si>
    <t>ESCAVADEIRA HIDRÁULICA DE BRAÇO LONGO (LONGO ALCANCE) SOBRE ESTEIRAS, CAÇAMBA 0,52 M3, PESO OPERACIONAL 24 T, POTÊNCIA LÍQUIDA 155 HP  - CHP DIURNO. AF_06/2023</t>
  </si>
  <si>
    <t>275,39</t>
  </si>
  <si>
    <t>ESCAVADEIRA HIDRÁULICA SOBRE ESTEIRAS, CAÇAMBA 0,80 M3, PESO OPERACIONAL 17 T, POTENCIA BRUTA 111 HP - CHI DIURNO. AF_06/2014</t>
  </si>
  <si>
    <t>CHI</t>
  </si>
  <si>
    <t>92,59</t>
  </si>
  <si>
    <t>RETROESCAVADEIRA SOBRE RODAS COM CARREGADEIRA, TRAÇÃO 4X4, POTÊNCIA LÍQ. 88 HP, CAÇAMBA CARREG. CAP. MÍN. 1 M3, CAÇAMBA RETRO CAP. 0,26 M3, PESO OPERACIONAL MÍN. 6.674 KG, PROFUNDIDADE ESCAVAÇÃO MÁX. 4,37 M - CHI DIURNO. AF_06/2014</t>
  </si>
  <si>
    <t>66,28</t>
  </si>
  <si>
    <t>RETROESCAVADEIRA SOBRE RODAS COM CARREGADEIRA, TRAÇÃO 4X2, POTÊNCIA LÍQ. 79 HP, CAÇAMBA CARREG. CAP. MÍN. 1 M3, CAÇAMBA RETRO CAP. 0,20 M3, PESO OPERACIONAL MÍN. 6.570 KG, PROFUNDIDADE ESCAVAÇÃO MÁX. 4,37 M - CHI DIURNO. AF_06/2014</t>
  </si>
  <si>
    <t>62,70</t>
  </si>
  <si>
    <t>ROLO COMPACTADOR VIBRATÓRIO DE UM CILINDRO AÇO LISO, POTÊNCIA 80 HP, PESO OPERACIONAL MÁXIMO 8,1 T, IMPACTO DINÂMICO 16,15 / 9,5 T, LARGURA DE TRABALHO 1,68 M - CHI DIURNO. AF_06/2014</t>
  </si>
  <si>
    <t>68,22</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</si>
  <si>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</si>
  <si>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</si>
  <si>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0,30</t>
  </si>
  <si>
    <t>CAMINHÃO TOCO, PBT 16.000 KG, CARGA ÚTIL MÁX. 10.685 KG, DIST. ENTRE EIXOS 4,8 M, POTÊNCIA 189 CV, INCLUSIVE CARROCERIA FIXA ABERTA DE MADEIRA P/ TRANSPORTE GERAL DE CARGA SECA, DIMEN. APROX. 2,5 X 7,00 X 0,50 M - CHI DIURNO. AF_06/2014</t>
  </si>
  <si>
    <t>64,74</t>
  </si>
  <si>
    <t>USINA DE CONCRETO FIXA, CAPACIDADE NOMINAL DE 90 A 120 M3/H, SEM SILO - CHI DIURNO. AF_07/2016</t>
  </si>
  <si>
    <t>183,12</t>
  </si>
  <si>
    <t>VIBROACABADORA DE ASFALTO SOBRE ESTEIRAS, LARGURA DE PAVIMENTAÇÃO 1,90 M A 5,30 M, POTÊNCIA 105 HP CAPACIDADE 450 T/H - CHI DIURNO. AF_11/2014</t>
  </si>
  <si>
    <t>143,66</t>
  </si>
  <si>
    <t>VASSOURA MECÂNICA REBOCÁVEL COM ESCOVA CILÍNDRICA, LARGURA ÚTIL DE VARRIMENTO DE 2,44 M - CHI DIURNO. AF_06/2014</t>
  </si>
  <si>
    <t>4,69</t>
  </si>
  <si>
    <t>TRATOR DE PNEUS, POTÊNCIA 122 CV, TRAÇÃO 4X4, PESO COM LASTRO DE 4.510 KG - CHI DIURNO. AF_06/2014</t>
  </si>
  <si>
    <t>54,10</t>
  </si>
  <si>
    <t>TRATOR DE ESTEIRAS, POTÊNCIA 170 HP, PESO OPERACIONAL 19 T, CAÇAMBA 5,2 M3 - CHI DIURNO. AF_06/2014</t>
  </si>
  <si>
    <t>91,08</t>
  </si>
  <si>
    <t>TRATOR DE ESTEIRAS, POTÊNCIA 150 HP, PESO OPERACIONAL 16,7 T, COM RODA MOTRIZ ELEVADA E LÂMINA 3,18 M3 - CHI DIURNO. AF_06/2014</t>
  </si>
  <si>
    <t>91,47</t>
  </si>
  <si>
    <t>TRATOR DE ESTEIRAS, POTÊNCIA 347 HP, PESO OPERACIONAL 38,5 T, COM LÂMINA 8,70 M3 - CHI DIURNO. AF_06/2014</t>
  </si>
  <si>
    <t>234,18</t>
  </si>
  <si>
    <t>ROLO COMPACTADOR VIBRATÓRIO REBOCÁVEL, CILINDRO DE AÇO LISO, POTÊNCIA DE TRAÇÃO DE 65 CV, PESO 4,7 T, IMPACTO DINÂMICO 18,3 T, LARGURA DE TRABALHO 1,67 M - CHI DIURNO. AF_02/2016</t>
  </si>
  <si>
    <t>12,26</t>
  </si>
  <si>
    <t>ROLO COMPACTADOR VIBRATÓRIO TANDEM AÇO LISO, POTÊNCIA 58 HP, PESO SEM/COM LASTRO 6,5 / 9,4 T, LARGURA DE TRABALHO 1,2 M - CHI DIURNO. AF_06/2014</t>
  </si>
  <si>
    <t>77,49</t>
  </si>
  <si>
    <t>RETROESCAVADEIRA SOBRE RODAS COM CARREGADEIRA, TRAÇÃO 4X4, POTÊNCIA LÍQ. 72 HP, CAÇAMBA CARREG. CAP. MÍN. 0,79 M3, CAÇAMBA RETRO CAP. 0,18 M3, PESO OPERACIONAL MÍN. 7.140 KG, PROFUNDIDADE ESCAVAÇÃO MÁX. 4,50 M - CHI DIURNO. AF_06/2014</t>
  </si>
  <si>
    <t>65,14</t>
  </si>
  <si>
    <t>ROLO COMPACTADOR VIBRATÓRIO PÉ DE CARNEIRO, OPERADO POR CONTROLE REMOTO, POTÊNCIA 12,5 KW, PESO OPERACIONAL 1,675 T, LARGURA DE TRABALHO 0,85 M - CHI DIURNO. AF_02/2016</t>
  </si>
  <si>
    <t>83,12</t>
  </si>
  <si>
    <t>USINA DE LAMA ASFÁLTICA, PROD 30 A 50 T/H, SILO DE AGREGADO 7 M3, RESERVATÓRIOS PARA EMULSÃO E ÁGUA DE 2,3 M3 CADA, MISTURADOR TIPO PUG MILL A SER MONTADO SOBRE CAMINHÃO - CHI DIURNO. AF_10/2014</t>
  </si>
  <si>
    <t>58,62</t>
  </si>
  <si>
    <t>CAMINHÃO TOCO, PESO BRUTO TOTAL 14.300 KG, CARGA ÚTIL MÁXIMA 9590 KG, DISTÂNCIA ENTRE EIXOS 4,76 M, POTÊNCIA 185 CV (NÃO INCLUI CARROCERIA) - CHI DIURNO. AF_06/2014</t>
  </si>
  <si>
    <t>59,60</t>
  </si>
  <si>
    <t>CAMINHÃO TOCO, PESO BRUTO TOTAL 16.000 KG, CARGA ÚTIL MÁXIMA DE 10.685 KG, DISTÂNCIA ENTRE EIXOS 4,80 M, POTÊNCIA 189 CV EXCLUSIVE CARROCERIA - CHI DIURNO. AF_06/2014</t>
  </si>
  <si>
    <t>62,33</t>
  </si>
  <si>
    <t>CAMINHÃO PIPA 10.000 L TRUCADO, PESO BRUTO TOTAL 23.000 KG, CARGA ÚTIL MÁXIMA 15.935 KG, DISTÂNCIA ENTRE EIXOS 4,8 M, POTÊNCIA 230 CV, INCLUSIVE TANQUE DE AÇO PARA TRANSPORTE DE ÁGUA - CHI DIURNO. AF_06/2014</t>
  </si>
  <si>
    <t>76,73</t>
  </si>
  <si>
    <t>ESPARGIDOR DE ASFALTO PRESSURIZADO COM TANQUE DE 2500 L, REBOCÁVEL COM MOTOR A GASOLINA POTÊNCIA 3,4 HP - CHI DIURNO. AF_07/2014</t>
  </si>
  <si>
    <t>31,41</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</si>
  <si>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</si>
  <si>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</si>
  <si>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76,55</t>
  </si>
  <si>
    <t>MOTONIVELADORA POTÊNCIA BÁSICA LÍQUIDA (PRIMEIRA MARCHA) 125 HP, PESO BRUTO 13032 KG, LARGURA DA LÂMINA DE 3,7 M - CHI DIURNO. AF_06/2014</t>
  </si>
  <si>
    <t>98,14</t>
  </si>
  <si>
    <t>PÁ CARREGADEIRA SOBRE RODAS, POTÊNCIA LÍQUIDA 128 HP, CAPACIDADE DA CAÇAMBA 1,7 A 2,8 M3, PESO OPERACIONAL 11632 KG - CHI DIURNO. AF_06/2014</t>
  </si>
  <si>
    <t>74,28</t>
  </si>
  <si>
    <t>PÁ CARREGADEIRA SOBRE RODAS, POTÊNCIA 197 HP, CAPACIDADE DA CAÇAMBA 2,5 A 3,5 M3, PESO OPERACIONAL 18338 KG - CHI DIURNO. AF_06/2014</t>
  </si>
  <si>
    <t>92,47</t>
  </si>
  <si>
    <t>MARTELETE OU ROMPEDOR PNEUMÁTICO MANUAL, 28 KG, COM SILENCIADOR - CHI DIURNO. AF_07/2016</t>
  </si>
  <si>
    <t>COMPRESSOR DE AR REBOCÁVEL, VAZÃO 189 PCM, PRESSÃO EFETIVA DE TRABALHO 102 PSI, MOTOR DIESEL, POTÊNCIA 63 CV - CHI DIURNO. AF_06/2015</t>
  </si>
  <si>
    <t>6,74</t>
  </si>
  <si>
    <t>CAMINHÃO BASCULANTE 6 M3, PESO BRUTO TOTAL 16.000 KG, CARGA ÚTIL MÁXIMA 13.071 KG, DISTÂNCIA ENTRE EIXOS 4,80 M, POTÊNCIA 230 CV INCLUSIVE CAÇAMBA METÁLICA - CHI DIURNO. AF_06/2014</t>
  </si>
  <si>
    <t>66,95</t>
  </si>
  <si>
    <t>CAMINHÃO PIPA 6.000 L, PESO BRUTO TOTAL 13.000 KG, DISTÂNCIA ENTRE EIXOS 4,80 M, POTÊNCIA 189 CV INCLUSIVE TANQUE DE AÇO PARA TRANSPORTE DE ÁGUA, CAPACIDADE 6 M3 - CHI DIURNO. AF_06/2014</t>
  </si>
  <si>
    <t>64,09</t>
  </si>
  <si>
    <t>ROLO COMPACTADOR DE PNEUS ESTÁTICO, PRESSÃO VARIÁVEL, POTÊNCIA 111 HP, PESO SEM/COM LASTRO 9,5 / 26 T, LARGURA DE TRABALHO 1,90 M - CHI DIURNO. AF_07/2014</t>
  </si>
  <si>
    <t>91,11</t>
  </si>
  <si>
    <t>TANQUE DE ASFALTO ESTACIONÁRIO COM SERPENTINA, CAPACIDADE 30.000 L - CHI DIURNO. AF_05/2023</t>
  </si>
  <si>
    <t>6,33</t>
  </si>
  <si>
    <t>MOTOBOMBA TRASH (PARA ÁGUA SUJA) AUTO ESCORVANTE, MOTOR GASOLINA DE 6,41 HP, DIÂMETROS DE SUCÇÃO X RECALQUE: 3" X 3", HM/Q = 10 MCA / 60 M3/H A 23 MCA / 0 M3/H - CHI DIURNO. AF_10/2014</t>
  </si>
  <si>
    <t>0,38</t>
  </si>
  <si>
    <t>ROLO COMPACTADOR PE DE CARNEIRO VIBRATORIO, POTENCIA 125 HP, PESO OPERACIONAL SEM/COM LASTRO 11,95 / 13,30 T, IMPACTO DINAMICO 38,5 / 22,5 T, LARGURA DE TRABALHO 2,15 M - CHI DIURNO. AF_06/2014</t>
  </si>
  <si>
    <t>84,00</t>
  </si>
  <si>
    <t>CAMINHÃO BASCULANTE 6 M3 TOCO, PESO BRUTO TOTAL 16.000 KG, CARGA ÚTIL MÁXIMA 11.130 KG, DISTÂNCIA ENTRE EIXOS 5,36 M, POTÊNCIA 185 CV, INCLUSIVE CAÇAMBA METÁLICA - CHI DIURNO. AF_06/2014</t>
  </si>
  <si>
    <t>68,16</t>
  </si>
  <si>
    <t>GRUPO GERADOR ESTACIONÁRIO, MOTOR DIESEL POTÊNCIA 170 KVA - CHI DIURNO. AF_02/2016</t>
  </si>
  <si>
    <t>9,67</t>
  </si>
  <si>
    <t>GRUPO DE SOLDAGEM COM GERADOR A DIESEL 60 CV PARA SOLDA ELÉTRICA, SOBRE 04 RODAS, COM MOTOR 4 CILINDROS 600 A - CHI DIURNO. AF_02/2016</t>
  </si>
  <si>
    <t>47,56</t>
  </si>
  <si>
    <t>BETONEIRA CAPACIDADE NOMINAL 400 L, CAPACIDADE DE MISTURA 310 L, MOTOR A DIESEL POTÊNCIA 5,0 HP, SEM CARREGADOR - CHI DIURNO. AF_05/2023</t>
  </si>
  <si>
    <t>0,50</t>
  </si>
  <si>
    <t>MISTURADOR DE ARGAMASSA, EIXO HORIZONTAL, CAPACIDADE DE MISTURA 300 KG, MOTOR ELÉTRICO POTÊNCIA 5 CV - CHI DIURNO. AF_05/2023</t>
  </si>
  <si>
    <t>0,99</t>
  </si>
  <si>
    <t>MISTURADOR DE ARGAMASSA, EIXO HORIZONTAL, CAPACIDADE DE MISTURA 600 KG, MOTOR ELÉTRICO POTÊNCIA 7,5 CV - CHI DIURNO. AF_05/2023</t>
  </si>
  <si>
    <t>1,18</t>
  </si>
  <si>
    <t>MISTURADOR DE ARGAMASSA, EIXO HORIZONTAL, CAPACIDADE DE MISTURA 160 KG, MOTOR ELÉTRICO POTÊNCIA 3 CV - CHI DIURNO. AF_05/2023</t>
  </si>
  <si>
    <t>0,93</t>
  </si>
  <si>
    <t>PROJETOR DE ARGAMASSA, CAPACIDADE DE PROJEÇÃO 1,5 M3/H, ALCANCE DE 30 ATÉ 60 M, MOTOR ELÉTRICO POTÊNCIA 7,5 HP - CHI DIURNO. AF_06/2014</t>
  </si>
  <si>
    <t>6,15</t>
  </si>
  <si>
    <t>PROJETOR DE ARGAMASSA, CAPACIDADE DE PROJEÇÃO 2 M3/H, ALCANCE ATÉ 50 M, MOTOR ELÉTRICO POTÊNCIA 7,5 HP - CHI DIURNO. AF_06/2014</t>
  </si>
  <si>
    <t>8,16</t>
  </si>
  <si>
    <t>BETONEIRA CAPACIDADE NOMINAL DE 400 L, CAPACIDADE DE MISTURA 280 L, MOTOR ELÉTRICO TRIFÁSICO POTÊNCIA DE 2 CV, SEM CARREGADOR - CHI DIURNO. AF_05/2023</t>
  </si>
  <si>
    <t>0,37</t>
  </si>
  <si>
    <t>TRATOR DE ESTEIRAS, POTÊNCIA 125 HP, PESO OPERACIONAL 12,9 T, COM LÂMINA 2,7 M3 - CHI DIURNO. AF_10/2014</t>
  </si>
  <si>
    <t>79,38</t>
  </si>
  <si>
    <t>ESCAVADEIRA HIDRÁULICA SOBRE ESTEIRAS, CAÇAMBA 1,20 M3, PESO OPERACIONAL 21 T, POTÊNCIA BRUTA 155 HP - CHI DIURNO. AF_06/2014</t>
  </si>
  <si>
    <t>100,30</t>
  </si>
  <si>
    <t>BOMBA SUBMERSÍVEL ELÉTRICA TRIFÁSICA, POTÊNCIA 2,96 HP, Ø ROTOR 144 MM SEMI-ABERTO, BOCAL DE SAÍDA Ø 2", HM/Q = 2 MCA / 38,8 M3/H A 28 MCA / 5 M3/H - CHI DIURNO. AF_06/2014</t>
  </si>
  <si>
    <t>0,47</t>
  </si>
  <si>
    <t>TANQUE DE ASFALTO ESTACIONÁRIO COM MAÇARICO, CAPACIDADE 20.000 L - CHI DIURNO. AF_05/2023</t>
  </si>
  <si>
    <t>5,14</t>
  </si>
  <si>
    <t>TRATOR DE ESTEIRAS, POTÊNCIA 100 HP, PESO OPERACIONAL 9,4 T, COM LÂMINA 2,19 M3 - CHI DIURNO. AF_06/2014</t>
  </si>
  <si>
    <t>77,12</t>
  </si>
  <si>
    <t>TRATOR DE PNEUS, POTÊNCIA 85 CV, TRAÇÃO 4X4, PESO COM LASTRO DE 4.675 KG - CHI DIURNO. AF_06/2014</t>
  </si>
  <si>
    <t>47,30</t>
  </si>
  <si>
    <t>BATE-ESTACAS POR GRAVIDADE, POTÊNCIA DE 160 HP, PESO DO MARTELO ATÉ 3 TONELADAS - CHI DIURNO. AF_11/2014</t>
  </si>
  <si>
    <t>97,11</t>
  </si>
  <si>
    <t>BETONEIRA CAPACIDADE NOMINAL DE 600 L, CAPACIDADE DE MISTURA 360 L, MOTOR ELÉTRICO TRIFÁSICO POTÊNCIA DE 4 CV, SEM CARREGADOR - CHI DIURNO. AF_05/2023</t>
  </si>
  <si>
    <t>1,52</t>
  </si>
  <si>
    <t>FRESADORA DE ASFALTO A FRIO SOBRE RODAS, LARGURA FRESAGEM DE 1,0 M, POTÊNCIA 208 HP - CHI DIURNO. AF_11/2014</t>
  </si>
  <si>
    <t>184,09</t>
  </si>
  <si>
    <t>FRESADORA DE ASFALTO A FRIO SOBRE RODAS, LARGURA FRESAGEM DE 2,0 M, POTÊNCIA 550 HP - CHI DIURNO. AF_11/2014</t>
  </si>
  <si>
    <t>393,69</t>
  </si>
  <si>
    <t>RECICLADORA DE ASFALTO A FRIO SOBRE RODAS, LARGURA FRESAGEM DE 2,0 M, POTÊNCIA 422 HP - CHI DIURNO. AF_11/2014</t>
  </si>
  <si>
    <t>345,66</t>
  </si>
  <si>
    <t>VIBROACABADORA DE ASFALTO SOBRE ESTEIRAS, LARGURA DE PAVIMENTAÇÃO 2,13 M A 4,55 M, POTÊNCIA 100 HP, CAPACIDADE 400 T/H - CHI DIURNO. AF_11/2014</t>
  </si>
  <si>
    <t>122,63</t>
  </si>
  <si>
    <t>GUINDASTE HIDRÁULICO AUTOPROPELIDO, COM LANÇA TELESCÓPICA 28,80 M, CAPACIDADE MÁXIMA 30 T, POTÊNCIA 97 KW, TRAÇÃO 4 X 4 - CHI DIURNO. AF_11/2014</t>
  </si>
  <si>
    <t>104,59</t>
  </si>
  <si>
    <t>BETONEIRA CAPACIDADE NOMINAL DE 600 L, CAPACIDADE DE MISTURA 440 L, MOTOR A DIESEL POTÊNCIA 10 HP, COM CARREGADOR - CHI DIURNO. AF_05/2023</t>
  </si>
  <si>
    <t>1,86</t>
  </si>
  <si>
    <t>CAMINHÃO BASCULANTE 14 M3, COM CAVALO MECÂNICO DE CAPACIDADE MÁXIMA DE TRAÇÃO COMBINADO DE 36000 KG, POTÊNCIA 286 CV, INCLUSIVE SEMIREBOQUE COM CAÇAMBA METÁLICA - CHI DIURNO. AF_12/2014</t>
  </si>
  <si>
    <t>93,01</t>
  </si>
  <si>
    <t>CAMINHÃO BASCULANTE 18 M3, COM CAVALO MECÂNICO DE CAPACIDADE MÁXIMA DE TRAÇÃO COMBINADO DE 45000 KG, POTÊNCIA 330 CV, INCLUSIVE SEMIREBOQUE COM CAÇAMBA METÁLICA - CHI DIURNO. AF_12/2014</t>
  </si>
  <si>
    <t>96,88</t>
  </si>
  <si>
    <t>VIBRADOR DE IMERSÃO, DIÂMETRO DE PONTEIRA 45MM, MOTOR ELÉTRICO TRIFÁSICO POTÊNCIA DE 2 CV - CHI DIURNO. AF_06/2015</t>
  </si>
  <si>
    <t>0,53</t>
  </si>
  <si>
    <t>PERFURATRIZ MANUAL, TORQUE MÁXIMO 83 N.M, POTÊNCIA 5 CV, COM DIÂMETRO MÁXIMO 4" - CHI DIURNO. AF_06/2015</t>
  </si>
  <si>
    <t>2,88</t>
  </si>
  <si>
    <t>PERFURATRIZ SOBRE ESTEIRA, TORQUE MÁXIMO 600 KGF, PESO MÉDIO 1000 KG, POTÊNCIA 20 HP, DIÂMETRO MÁXIMO 10" - CHI DIURNO. AF_06/2015</t>
  </si>
  <si>
    <t>95,79</t>
  </si>
  <si>
    <t>MISTURADOR DUPLO HORIZONTAL DE ALTA TURBULÊNCIA, CAPACIDADE / VOLUME 2 X 500 LITROS, MOTORES ELÉTRICOS MÍNIMO 5 CV CADA, PARA NATA CIMENTO, ARGAMASSA E OUTROS - CHI DIURNO. AF_06/2015</t>
  </si>
  <si>
    <t>4,74</t>
  </si>
  <si>
    <t>BOMBA TRIPLEX, PARA INJEÇÃO DE NATA DE CIMENTO, VAZÃO MÁXIMA DE 100 LITROS/MINUTO, PRESSÃO MÁXIMA DE 70 BAR - CHI DIURNO. AF_06/2015</t>
  </si>
  <si>
    <t>7,08</t>
  </si>
  <si>
    <t>BOMBA CENTRÍFUGA MONOESTÁGIO COM MOTOR ELÉTRICO MONOFÁSICO, POTÊNCIA 15 HP, DIÂMETRO DO ROTOR 173 MM, HM/Q = 30 MCA / 90 M3/H A 45 MCA / 55 M3/H - CHI DIURNO. AF_06/2015</t>
  </si>
  <si>
    <t>1,08</t>
  </si>
  <si>
    <t>BOMBA DE PROJEÇÃO DE CONCRETO SECO, POTÊNCIA 10 CV, VAZÃO 3 M3/H - CHI DIURNO. AF_06/2015</t>
  </si>
  <si>
    <t>4,60</t>
  </si>
  <si>
    <t>BOMBA DE PROJEÇÃO DE CONCRETO SECO, POTÊNCIA 10 CV, VAZÃO 6 M3/H - CHI DIURNO. AF_06/2015</t>
  </si>
  <si>
    <t>4,93</t>
  </si>
  <si>
    <t>PROJETOR PNEUMÁTICO DE ARGAMASSA PARA CHAPISCO E REBOCO COM RECIPIENTE ACOPLADO, TIPO CANEQUINHA, COM COMPRESSOR DE AR REBOCÁVEL VAZÃO 89 PCM E MOTOR DIESEL DE 20 CV - CHI DIURNO. AF_05/2023</t>
  </si>
  <si>
    <t>9,04</t>
  </si>
  <si>
    <t>PERFURATRIZ COM TORRE METÁLICA PARA EXECUÇÃO DE ESTACA HÉLICE CONTÍNUA, PROFUNDIDADE MÁXIMA DE 30 M, DIÂMETRO MÁXIMO DE 800 MM, POTÊNCIA INSTALADA DE 268 HP, MESA ROTATIVA COM TORQUE MÁXIMO DE 170 KNM - CHI DIURNO. AF_06/2015</t>
  </si>
  <si>
    <t>331,22</t>
  </si>
  <si>
    <t>PERFURATRIZ HIDRÁULICA SOBRE CAMINHÃO COM TRADO CURTO ACOPLADO, PROFUNDIDADE MÁXIMA DE 20 M, DIÂMETRO MÁXIMO DE 1500 MM, POTÊNCIA INSTALADA DE 137 HP, MESA ROTATIVA COM TORQUE MÁXIMO DE 30 KNM - CHI DIURNO. AF_06/2015</t>
  </si>
  <si>
    <t>167,67</t>
  </si>
  <si>
    <t>MANIPULADOR TELESCÓPICO, POTÊNCIA DE 85 HP, CAPACIDADE DE CARGA DE 3.500 KG, ALTURA MÁXIMA DE ELEVAÇÃO DE 12,3 M - CHI DIURNO. AF_05/2023</t>
  </si>
  <si>
    <t>75,78</t>
  </si>
  <si>
    <t>MINICARREGADEIRA SOBRE RODAS, POTÊNCIA LÍQUIDA DE 47 HP, CAPACIDADE NOMINAL DE OPERAÇÃO DE 646 KG - CHI DIURNO. AF_06/2015</t>
  </si>
  <si>
    <t>61,68</t>
  </si>
  <si>
    <t>COMPRESSOR DE AR REBOCÁVEL, VAZÃO 89 PCM, PRESSÃO EFETIVA DE TRABALHO 102 PSI, MOTOR DIESEL, POTÊNCIA 20 CV - CHI DIURNO. AF_06/2015</t>
  </si>
  <si>
    <t>9,00</t>
  </si>
  <si>
    <t>COMPRESSOR DE AR REBOCAVEL, VAZÃO 250 PCM, PRESSAO DE TRABALHO 102 PSI, MOTOR A DIESEL POTÊNCIA 81 CV - CHI DIURNO. AF_06/2015</t>
  </si>
  <si>
    <t>9,03</t>
  </si>
  <si>
    <t>COMPRESSOR DE AR REBOCÁVEL, VAZÃO 748 PCM, PRESSÃO EFETIVA DE TRABALHO 102 PSI, MOTOR DIESEL, POTÊNCIA 210 CV - CHI DIURNO. AF_06/2015</t>
  </si>
  <si>
    <t>22,94</t>
  </si>
  <si>
    <t>COMPRESSOR DE AR REBOCAVEL, VAZÃO 400 PCM, PRESSAO DE TRABALHO 102 PSI, MOTOR A DIESEL POTÊNCIA 110 CV - CHI DIURNO. AF_06/2015</t>
  </si>
  <si>
    <t>10,71</t>
  </si>
  <si>
    <t>CAMINHÃO TRUCADO (C/ TERCEIRO EIXO) ELETRÔNICO - POTÊNCIA 231CV - PBT = 22000KG - DIST. ENTRE EIXOS 5170 MM - INCLUI CARROCERIA FIXA ABERTA DE MADEIRA - CHI DIURNO. AF_06/2015</t>
  </si>
  <si>
    <t>70,54</t>
  </si>
  <si>
    <t>PLACA VIBRATÓRIA REVERSÍVEL COM MOTOR 4 TEMPOS A GASOLINA, FORÇA CENTRÍFUGA DE 25 KN (2500 KGF), POTÊNCIA 5,5 CV - CHI DIURNO. AF_08/2015</t>
  </si>
  <si>
    <t>0,76</t>
  </si>
  <si>
    <t>CORTADORA DE PISO COM MOTOR 4 TEMPOS A GASOLINA, POTÊNCIA DE 13 HP, COM DISCO DE CORTE DIAMANTADO SEGMENTADO PARA CONCRETO, DIÂMETRO DE 350 MM, FURO DE 1" (14 X 1") - CHI DIURNO. AF_08/2015</t>
  </si>
  <si>
    <t>0,96</t>
  </si>
  <si>
    <t>CAMINHÃO BASCULANTE 10 M3, TRUCADO CABINE SIMPLES, PESO BRUTO TOTAL 23.000 KG, CARGA ÚTIL MÁXIMA 15.935 KG, DISTÂNCIA ENTRE EIXOS 4,80 M, POTÊNCIA 230 CV INCLUSIVE CAÇAMBA METÁLICA - CHI DIURNO. AF_06/2014</t>
  </si>
  <si>
    <t>77,74</t>
  </si>
  <si>
    <t>CAMINHÃO TOCO, PBT 14.300 KG, CARGA ÚTIL MÁX. 9.710 KG, DIST. ENTRE EIXOS 3,56 M, POTÊNCIA 185 CV, INCLUSIVE CARROCERIA FIXA ABERTA DE MADEIRA P/ TRANSPORTE GERAL DE CARGA SECA, DIMEN. APROX. 2,50 X 6,50 X 0,50 M - CHI DIURNO. AF_06/2014</t>
  </si>
  <si>
    <t>61,85</t>
  </si>
  <si>
    <t>ESPARGIDOR DE ASFALTO PRESSURIZADO, TANQUE 6 M3 COM ISOLAÇÃO TÉRMICA, AQUECIDO COM 2 MAÇARICOS, COM BARRA ESPARGIDORA 3,60 M, MONTADO SOBRE CAMINHÃO  TOCO, PBT 14.300 KG, POTÊNCIA 185 CV - CHI DIURNO. AF_05/2023</t>
  </si>
  <si>
    <t>71,30</t>
  </si>
  <si>
    <t>COMPACTADOR DE SOLOS DE PERCUSSÃO (SOQUETE) COM MOTOR A GASOLINA 4 TEMPOS, POTÊNCIA 4 CV - CHI DIURNO. AF_08/2015</t>
  </si>
  <si>
    <t>29,86</t>
  </si>
  <si>
    <t>GUINDAUTO HIDRÁULICO, CAPACIDADE MÁXIMA DE CARGA 6500 KG, MOMENTO MÁXIMO DE CARGA 5,8 TM, ALCANCE MÁXIMO HORIZONTAL 7,60 M, INCLUSIVE CAMINHÃO TOCO PBT 9.700 KG, POTÊNCIA DE 160 CV - CHI DIURNO. AF_08/2015</t>
  </si>
  <si>
    <t>68,06</t>
  </si>
  <si>
    <t>CAMINHÃO DE TRANSPORTE DE MATERIAL ASFÁLTICO 30.000 L, COM CAVALO MECÂNICO DE CAPACIDADE MÁXIMA DE TRAÇÃO COMBINADO DE 66.000 KG, POTÊNCIA 360 CV, INCLUSIVE TANQUE DE ASFALTO COM SERPENTINA - CHI DIURNO. AF_08/2015</t>
  </si>
  <si>
    <t>102,78</t>
  </si>
  <si>
    <t>SERRA CIRCULAR DE BANCADA COM MOTOR ELÉTRICO POTÊNCIA DE 5HP, COM COIFA PARA DISCO 10" - CHI DIURNO. AF_08/2015</t>
  </si>
  <si>
    <t>28,85</t>
  </si>
  <si>
    <t>DISTRIBUIDOR DE AGREGADOS REBOCAVEL, CAPACIDADE 1,9 M³, LARGURA DE TRABALHO 3,66 M - CHI DIURNO. AF_11/2015</t>
  </si>
  <si>
    <t>7,80</t>
  </si>
  <si>
    <t>CAMINHÃO PARA EQUIPAMENTO DE LIMPEZA A SUCÇÃO COM CAMINHÃO TRUCADO DE PESO BRUTO TOTAL 23000 KG, CARGA ÚTIL MÁXIMA 15935 KG, DISTÂNCIA ENTRE EIXOS 4,80 M, POTÊNCIA 230 CV, INCLUSIVE LIMPADORA A SUCÇÃO, TANQUE 12000 L - CHI DIURNO. AF_05/2023</t>
  </si>
  <si>
    <t>96,38</t>
  </si>
  <si>
    <t>PENEIRA ROTATIVA COM MOTOR ELÉTRICO TRIFÁSICO DE 2 CV, CILINDRO DE 1 M X 0,60 M, COM FUROS DE 3,17 MM - CHI DIURNO. AF_05/2023</t>
  </si>
  <si>
    <t>1,10</t>
  </si>
  <si>
    <t>DOSADOR DE AREIA, CAPACIDADE DE 26 LITROS - CHI DIURNO. AF_05/2023</t>
  </si>
  <si>
    <t>0,26</t>
  </si>
  <si>
    <t>CAMINHONETE COM MOTOR A DIESEL, POTÊNCIA 180 CV, CABINE DUPLA, 4X4 - CHI DIURNO. AF_11/2015</t>
  </si>
  <si>
    <t>45,97</t>
  </si>
  <si>
    <t>CAMINHONETE CABINE SIMPLES COM MOTOR 1.6 FLEX, CÂMBIO MANUAL, POTÊNCIA 101/104 CV, 2 PORTAS - CHI DIURNO. AF_11/2015</t>
  </si>
  <si>
    <t>34,40</t>
  </si>
  <si>
    <t>CAMINHÃO DE TRANSPORTE DE MATERIAL ASFÁLTICO 20.000 L, COM CAVALO MECÂNICO DE CAPACIDADE MÁXIMA DE TRAÇÃO COMBINADO DE 45.000 KG, POTÊNCIA 330 CV, INCLUSIVE TANQUE DE ASFALTO COM MAÇARICO - CHI DIURNO. AF_12/2015</t>
  </si>
  <si>
    <t>85,06</t>
  </si>
  <si>
    <t>APARELHO PARA CORTE E SOLDA OXI-ACETILENO SOBRE RODAS, INCLUSIVE CILINDROS E MAÇARICOS - CHI DIURNO. AF_05/2023</t>
  </si>
  <si>
    <t>0,17</t>
  </si>
  <si>
    <t>MÁQUINA EXTRUSORA DE CONCRETO PARA GUIAS E SARJETAS, MOTOR A DIESEL, POTÊNCIA 14 CV - CHI DIURNO. AF_12/2015</t>
  </si>
  <si>
    <t>5,29</t>
  </si>
  <si>
    <t>MARTELO PERFURADOR PNEUMÁTICO MANUAL, HASTE 25 X 75 MM, 21 KG - CHI DIURNO. AF_12/2015</t>
  </si>
  <si>
    <t>27,94</t>
  </si>
  <si>
    <t>PERFURATRIZ COM TORRE METÁLICA PARA EXECUÇÃO DE ESTACA HÉLICE CONTÍNUA, PROFUNDIDADE MÁXIMA DE 32 M, DIÂMETRO MÁXIMO DE 1000 MM, POTÊNCIA INSTALADA DE 350 HP, MESA ROTATIVA COM TORQUE MÁXIMO DE 263 KNM - CHI DIURNO. AF_01/2016</t>
  </si>
  <si>
    <t>492,55</t>
  </si>
  <si>
    <t>BETONEIRA CAPACIDADE NOMINAL 400 L, CAPACIDADE DE MISTURA 310 L, MOTOR A GASOLINA POTÊNCIA 5,5 HP, SEM CARREGADOR - CHI DIURNO. AF_02/2016</t>
  </si>
  <si>
    <t>0,46</t>
  </si>
  <si>
    <t>ROLO COMPACTADOR VIBRATÓRIO PÉ DE CARNEIRO PARA SOLOS, POTÊNCIA 80 HP, PESO OPERACIONAL SEM/COM LASTRO 7,4 / 8,8 T, LARGURA DE TRABALHO 1,68 M - CHI DIURNO. AF_02/2016</t>
  </si>
  <si>
    <t>69,90</t>
  </si>
  <si>
    <t>GRUA ASCENSIONAL, LANÇA DE 30 M, CAPACIDADE DE 1,0 T A 30 M, ALTURA ATÉ 39 M - CHI DIURNO. AF_05/2023</t>
  </si>
  <si>
    <t>63,48</t>
  </si>
  <si>
    <t>GUINCHO ELÉTRICO DE COLUNA, CAPACIDADE 400 KG, COM MOTO FREIO, MOTOR TRIFÁSICO DE 1,25 CV - CHI DIURNO. AF_03/2016</t>
  </si>
  <si>
    <t>26,24</t>
  </si>
  <si>
    <t>GUINDASTE HIDRÁULICO AUTOPROPELIDO, COM LANÇA TELESCÓPICA 40 M, CAPACIDADE MÁXIMA 60 T, POTÊNCIA 260 KW - CHI DIURNO. AF_03/2016</t>
  </si>
  <si>
    <t>176,65</t>
  </si>
  <si>
    <t>GUINDAUTO HIDRÁULICO, CAPACIDADE MÁXIMA DE CARGA 3300 KG, MOMENTO MÁXIMO DE CARGA 5,8 TM, ALCANCE MÁXIMO HORIZONTAL 7,60 M, INCLUSIVE CAMINHÃO TOCO PBT 16.000 KG, POTÊNCIA DE 189 CV - CHI DIURNO. AF_03/2016</t>
  </si>
  <si>
    <t>73,39</t>
  </si>
  <si>
    <t>MÁQUINA JATO DE PRESSAO PORTÁTIL, CAMARA DE 1 SAIDA, CAPACIDADE 280 L, DIAMETRO 670 MM, BICO DE JATO CURTO VENTURI DE 5/16" , MANGUEIRA DE 1" COM COMPRESSOR DE AR REBOCÁVEL 189 PCM E MOTOR DIESEL 63 CV - CHI DIURNO. AF_05/2023</t>
  </si>
  <si>
    <t>31,96</t>
  </si>
  <si>
    <t>GERADOR PORTÁTIL MONOFÁSICO, POTÊNCIA 5500 VA, MOTOR A GASOLINA, POTÊNCIA DO MOTOR 13 CV - CHI DIURNO. AF_03/2016</t>
  </si>
  <si>
    <t>GRUPO GERADOR REBOCÁVEL, POTÊNCIA 66 KVA, MOTOR A DIESEL - CHI DIURNO. AF_03/2016</t>
  </si>
  <si>
    <t>6,07</t>
  </si>
  <si>
    <t>GRUPO GERADOR ESTACIONÁRIO, POTÊNCIA 150 KVA, MOTOR A DIESEL- CHI DIURNO. AF_03/2016</t>
  </si>
  <si>
    <t>8,60</t>
  </si>
  <si>
    <t>USINA DE MISTURA ASFÁLTICA À QUENTE, TIPO CONTRA FLUXO, PROD 40 A 80 TON/HORA - CHI DIURNO. AF_05/2023</t>
  </si>
  <si>
    <t>346,21</t>
  </si>
  <si>
    <t>USINA DE ASFALTO À FRIO, CAPACIDADE DE 40 A 60 TON/HORA, ELÉTRICA POTÊNCIA 30 CV - CHI DIURNO. AF_05/2023</t>
  </si>
  <si>
    <t>152,08</t>
  </si>
  <si>
    <t>USINA MISTURADORA DE SOLOS, CAPACIDADE DE 200 A 500 TON/H, POTENCIA 75KW - CHI DIURNO. AF_07/2016</t>
  </si>
  <si>
    <t>234,94</t>
  </si>
  <si>
    <t>DISTRIBUIDOR DE AGREGADOS AUTOPROPELIDO, CAP 3 M3, A DIESEL, POTÊNCIA 176CV - CHI DIURNO. AF_07/2016</t>
  </si>
  <si>
    <t>52,13</t>
  </si>
  <si>
    <t>TALHA MANUAL DE CORRENTE, CAPACIDADE DE 2 TON. COM ELEVAÇÃO DE 3 M - CHI DIURNO. AF_07/2016</t>
  </si>
  <si>
    <t>0,04</t>
  </si>
  <si>
    <t>GRUA ASCENCIONAL, LANÇA DE 42 M, CAPACIDADE DE 1,5 T A 30 M, ALTURA ATÉ 39 M - CHI DIURNO. AF_05/2023</t>
  </si>
  <si>
    <t>93,18</t>
  </si>
  <si>
    <t>MARTELO DEMOLIDOR PNEUMÁTICO MANUAL, 32 KG - CHI DIURNO. AF_09/2016</t>
  </si>
  <si>
    <t>27,65</t>
  </si>
  <si>
    <t>COMPACTADOR DE SOLOS DE PERCUSÃO (SOQUETE) COM MOTOR A GASOLINA, POTÊNCIA 3 CV - CHI DIURNO. AF_09/2016</t>
  </si>
  <si>
    <t>0,90</t>
  </si>
  <si>
    <t>RÉGUA VIBRATÓRIA DUPLA PARA CONCRETO, PESO DE 60KG, COMPRIMENTO 4 M, COM MOTOR A GASOLINA, POTÊNCIA 5,5 HP - CHI DIURNO. AF_09/2016</t>
  </si>
  <si>
    <t>0,60</t>
  </si>
  <si>
    <t>POLIDORA DE PISO (POLITRIZ), PESO DE 100KG, DIÂMETRO 450 MM, MOTOR ELÉTRICO, POTÊNCIA 4 HP - CHI DIURNO. AF_05/2023</t>
  </si>
  <si>
    <t>DESEMPENADEIRA DE CONCRETO, PESO DE 78 KG, 4 PÁS, MOTOR A GASOLINA, POTÊNCIA 5,5 HP - CHI DIURNO. AF_05/2023</t>
  </si>
  <si>
    <t>0,72</t>
  </si>
  <si>
    <t>PERFURATRIZ PNEUMATICA MANUAL DE PESO MEDIO, MARTELETE, 18KG, COMPRIMENTO MÁXIMO DE CURSO DE 6 M, DIAMETRO DO PISTAO DE 5,5 CM - CHI DIURNO. AF_11/2016</t>
  </si>
  <si>
    <t>27,30</t>
  </si>
  <si>
    <t>ROLO COMPACTADOR VIBRATORIO TANDEM, ACO LISO, POTENCIA 125 HP, PESO SEM/COM LASTRO 10,20/11,65 T, LARGURA DE TRABALHO 1,73 M - CHI DIURNO. AF_11/2016</t>
  </si>
  <si>
    <t>88,38</t>
  </si>
  <si>
    <t>PERFURATRIZ MANUAL, TORQUE MAXIMO 55 KGF.M, POTENCIA 5 CV, COM DIAMETRO MAXIMO 8 1/2" - CHI DIURNO. AF_11/2016</t>
  </si>
  <si>
    <t>35,14</t>
  </si>
  <si>
    <t>PERFURATRIZ SOBRE ESTEIRA, TORQUE MÁXIMO 600 KGF, POTÊNCIA ENTRE 50 E 60 HP, DIÂMETRO MÁXIMO 10" - CHI DIURNO. AF_11/2016</t>
  </si>
  <si>
    <t>96,45</t>
  </si>
  <si>
    <t>ESCAVADEIRA HIDRAULICA SOBRE ESTEIRA, EQUIPADA COM CLAMSHELL, COM CAPACIDADE DA CAÇAMBA ENTRE 1,20 E 1,50 M3, PESO OPERACIONAL ENTRE 20,00 E 22,00 TON, POTENCIA LIQUIDA ENTRE 150 E 160 HP - CHI DIURNO. AF_11/2016</t>
  </si>
  <si>
    <t>115,14</t>
  </si>
  <si>
    <t>GRUPO GERADOR COM CARENAGEM, MOTOR DIESEL POTÊNCIA STANDART ENTRE 250 E 260 KVA - CHI DIURNO. AF_12/2016</t>
  </si>
  <si>
    <t>13,75</t>
  </si>
  <si>
    <t>TRATOR DE PNEUS COM POTÊNCIA DE 122 CV, TRAÇÃO 4X4, COM VASSOURA MECÂNICA ACOPLADA - CHI DIURNO. AF_02/2017</t>
  </si>
  <si>
    <t>58,53</t>
  </si>
  <si>
    <t>TRATOR DE PNEUS COM POTÊNCIA DE 122 CV, TRAÇÃO 4X4, COM GRADE DE DISCOS ACOPLADA - CHI DIURNO. AF_02/2017</t>
  </si>
  <si>
    <t>58,28</t>
  </si>
  <si>
    <t>TRATOR DE PNEUS COM POTÊNCIA DE 85 CV, TRAÇÃO 4X4, COM GRADE DE DISCOS ACOPLADA - CHI DIURNO. AF_02/2017</t>
  </si>
  <si>
    <t>51,52</t>
  </si>
  <si>
    <t>CAMINHÃO BASCULANTE 10 M3, TRUCADO, POTÊNCIA 230 CV, INCLUSIVE CAÇAMBA METÁLICA, COM DISTRIBUIDOR DE AGREGADOS ACOPLADO - CHI DIURNO. AF_02/2017</t>
  </si>
  <si>
    <t>86,05</t>
  </si>
  <si>
    <t>TRATOR DE PNEUS COM POTÊNCIA DE 85 CV, TRAÇÃO 4X4, COM VASSOURA MECÂNICA ACOPLADA - CHI DIURNO. AF_02/2017</t>
  </si>
  <si>
    <t>51,77</t>
  </si>
  <si>
    <t>MINICARREGADEIRA SOBRE RODAS POTENCIA 47HP CAPACIDADE OPERACAO 646 KG, COM VASSOURA MECÂNICA ACOPLADA - CHI DIURNO. AF_03/2017</t>
  </si>
  <si>
    <t>66,37</t>
  </si>
  <si>
    <t>MÁQUINA DEMARCADORA DE FAIXA DE TRÁFEGO À FRIO, AUTOPROPELIDA, POTÊNCIA 38 HP - CHI DIURNO. AF_07/2016</t>
  </si>
  <si>
    <t>92,46</t>
  </si>
  <si>
    <t>MINIESCAVADEIRA SOBRE ESTEIRAS, POTÊNCIA LÍQUIDA DE *30* HP, PESO OPERACIONAL DE *3.500* KG - CHI DIURNO. AF_04/2017</t>
  </si>
  <si>
    <t>72,67</t>
  </si>
  <si>
    <t>ROLO COMPACTADOR DE PNEUS, ESTÁTICO, PRESSÃO VARIÁVEL, POTÊNCIA 110 HP, PESO SEM/COM LASTRO 10,8/27 T, LARGURA DE ROLAGEM 2,30 M - CHI DIURNO. AF_06/2017</t>
  </si>
  <si>
    <t>95,01</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</si>
  <si>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</si>
  <si>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AF_05/2023</t>
  </si>
  <si>
    <t>0,27</t>
  </si>
  <si>
    <t>USINA DE MISTURA ASFÁLTICA À QUENTE, TIPO CONTRA FLUXO, PROD 100 A 140 TON/HORA - CHI DIURNO. AF_12/2019</t>
  </si>
  <si>
    <t>287,49</t>
  </si>
  <si>
    <t>USINA DE ASFALTO, TIPO GRAVIMÉTRICA, PROD 150 TON/HORA - CHI DIURNO. AF_12/2019</t>
  </si>
  <si>
    <t>570,38</t>
  </si>
  <si>
    <t>MARTELO DEMOLIDOR ELÉTRICO, COM POTÊNCIA DE 2.000 W, 1.000 IMPACTOS POR MINUTO, PESO DE 30 KG -  CHI DIURNO. AF_01/2021</t>
  </si>
  <si>
    <t>PERFURATRIZ HIDRÁULICA SOBRE ESTEIRA, TORQUE MÁXIMO 161 KNM, PROFUNDIDADE MÁXIMA 54 M, DIÂMETRO MÁXIMO 1500 MM, POTÊNCIA MOTOR 268 HP - CHI DIURNO. AF_04/2019</t>
  </si>
  <si>
    <t>470,52</t>
  </si>
  <si>
    <t>PERFURATRIZ PARA EXECUÇÃO DE ESTACAS SECANTES, TIPO HÉLICE CONTÍNUA COM CABEÇOTE DUPLO E TUBO METÁLICO - CHI DIURNO. AF_04/2019</t>
  </si>
  <si>
    <t>642,67</t>
  </si>
  <si>
    <t>PERFURATRIZ HIDRÁULICA SOBRE ESTEIRA, TORQUE MÁXIMO 98 KNM, PROFUNDIDADE MÁXIMA 25 M, DIÂMETRO MÁXIMO 115 MM, POTÊNCIA MOTOR 190 HP - CHI DIURNO. AF_02/2021</t>
  </si>
  <si>
    <t>243,15</t>
  </si>
  <si>
    <t>PERFURATRIZ ROTATIVA SOBRE ESTEIRA, TORQUE MAXIMO 2500 KGM, POTENCIA 110 HP, MOTOR DIESEL - CHI DIURNO. AF_05/2017</t>
  </si>
  <si>
    <t>143,85</t>
  </si>
  <si>
    <t>PERFURATRIZ PARA FURO DIRECIONAL HORIZONTAL (HDD) COM CAPACIDADE ATÉ 89 KN, POTÊNCIA 24,8 HP A 80 HP (INCLUSO FERRAMENTAS E LOCALIZADOR) - CHI DIURNO. AF_05/2023</t>
  </si>
  <si>
    <t>216,49</t>
  </si>
  <si>
    <t>PERFURATRIZ PARA FURO DIRECIONAL HORIZONTAL (HDD) COM CAPACIDADE DE 90 KN A 200 KN, POTÊNCIA 100 HP A 160 HP (INCLUSO FERRAMENTAS E LOCALIZADOR) - CHI DIURNO. AF_05/2023</t>
  </si>
  <si>
    <t>459,49</t>
  </si>
  <si>
    <t>PERFURATRIZ PARA FURO DIRECIONAL HORIZONTAL (HDD) COM CAPACIDADE DE 201 KN A 560 KN, POTÊNCIA 200 HP A 260 HP (INCLUSO FERRAMENTAS E LOCALIZADOR) - CHI DIURNO. AF_05/2023</t>
  </si>
  <si>
    <t>617,80</t>
  </si>
  <si>
    <t>TERMOFUSORA PARA TUBOS E CONEXÕES EM PPR COM DIÂMETROS DE 20 A 63 MM, POTÊNCIA DE 800 W, TENSAO 220 V - CHI DIURNO. AF_05/2022</t>
  </si>
  <si>
    <t>0,07</t>
  </si>
  <si>
    <t>TERMOFUSORA PARA TUBOS E CONEXÕES EM PPR COM DIÂMETROS DE 75 A 110 MM, POTÊNCIA DE *1100* W, TENSÃO 220 V - CHI DIURNO. AF_05/2022</t>
  </si>
  <si>
    <t>0,09</t>
  </si>
  <si>
    <t>PERFURATRIZ DE COROA DIAMANTADA PARA CONCRETO, DIÂMETRO ATÉ 250 MM, MOTOR ELÉTRICO 220 V, POTÊNCIA 2.500 W - CHI DIURNO. AF_05/2023</t>
  </si>
  <si>
    <t>29,91</t>
  </si>
  <si>
    <t>ESCAVADEIRA HIDRÁULICA DE BRAÇO LONGO (LONGO ALCANCE) SOBRE ESTEIRAS, CAÇAMBA 0,52 M3, PESO OPERACIONAL 24 T, POTÊNCIA LÍQUIDA 155 HP - CHI DIURNO. AF_06/2023</t>
  </si>
  <si>
    <t>110,26</t>
  </si>
  <si>
    <t>ROLO COMPACTADOR VIBRATÓRIO PÉ DE CARNEIRO PARA SOLOS, POTÊNCIA 80 HP, PESO OPERACIONAL SEM/COM LASTRO 7,4 / 8,8 T, LARGURA DE TRABALHO 1,68 M - MANUTENÇÃO. AF_02/2016</t>
  </si>
  <si>
    <t>H</t>
  </si>
  <si>
    <t>41,71</t>
  </si>
  <si>
    <t>ESCAVADEIRA HIDRÁULICA SOBRE ESTEIRAS, CAÇAMBA 0,80 M3, PESO OPERACIONAL 17 T, POTENCIA BRUTA 111 HP - DEPRECIAÇÃO. AF_06/2014</t>
  </si>
  <si>
    <t>46,35</t>
  </si>
  <si>
    <t>ESCAVADEIRA HIDRÁULICA SOBRE ESTEIRAS, CAÇAMBA 0,80 M3, PESO OPERACIONAL 17 T, POTENCIA BRUTA 111 HP - JUROS. AF_06/2014</t>
  </si>
  <si>
    <t>12,25</t>
  </si>
  <si>
    <t>ESCAVADEIRA HIDRÁULICA SOBRE ESTEIRAS, CAÇAMBA 0,80 M3, PESO OPERACIONAL 17 T, POTENCIA BRUTA 111 HP - MANUTENÇÃO. AF_06/2014</t>
  </si>
  <si>
    <t>57,94</t>
  </si>
  <si>
    <t>ESCAVADEIRA HIDRÁULICA SOBRE ESTEIRAS, CAÇAMBA 0,80 M3, PESO OPERACIONAL 17 T, POTENCIA BRUTA 111 HP - MATERIAIS NA OPERAÇÃO. AF_06/2014</t>
  </si>
  <si>
    <t>64,29</t>
  </si>
  <si>
    <t>GRADE DE DISCO CONTROLE REMOTO REBOCÁVEL, COM 24 DISCOS 24" X 6 MM COM PNEUS PARA TRANSPORTE - MANUTENÇÃO. AF_06/2014</t>
  </si>
  <si>
    <t>2,23</t>
  </si>
  <si>
    <t>RETROESCAVADEIRA SOBRE RODAS COM CARREGADEIRA, TRAÇÃO 4X4, POTÊNCIA LÍQ. 88 HP, CAÇAMBA CARREG. CAP. MÍN. 1 M3, CAÇAMBA RETRO CAP. 0,26 M3, PESO OPERACIONAL MÍN. 6.674 KG, PROFUNDIDADE ESCAVAÇÃO MÁX. 4,37 M - MANUTENÇÃO. AF_06/2014</t>
  </si>
  <si>
    <t>31,92</t>
  </si>
  <si>
    <t>RETROESCAVADEIRA SOBRE RODAS COM CARREGADEIRA, TRAÇÃO 4X2, POTÊNCIA LÍQ. 79 HP, CAÇAMBA CARREG. CAP. MÍN. 1 M3, CAÇAMBA RETRO CAP. 0,20 M3, PESO OPERACIONAL MÍN. 6.570 KG, PROFUNDIDADE ESCAVAÇÃO MÁX. 4,37 M - MANUTENÇÃO. AF_06/2014</t>
  </si>
  <si>
    <t>28,39</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</si>
  <si>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</si>
  <si>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</si>
  <si>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40,11</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</si>
  <si>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</si>
  <si>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</si>
  <si>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20,50</t>
  </si>
  <si>
    <t>CAMINHÃO BASCULANTE 6 M3, PESO BRUTO TOTAL 16.000 KG, CARGA ÚTIL MÁXIMA 13.071 KG, DISTÂNCIA ENTRE EIXOS 4,80 M, POTÊNCIA 230 CV INCLUSIVE CAÇAMBA METÁLICA - MANUTENÇÃO. AF_06/2014</t>
  </si>
  <si>
    <t>40,02</t>
  </si>
  <si>
    <t>USINA DE CONCRETO FIXA, CAPACIDADE NOMINAL DE 90 A 120 M3/H, SEM SILO - MATERIAIS NA OPERAÇÃO. AF_07/2016</t>
  </si>
  <si>
    <t>18,32</t>
  </si>
  <si>
    <t>CAMINHÃO TOCO, PBT 16.000 KG, CARGA ÚTIL MÁX. 10.685 KG, DIST. ENTRE EIXOS 4,8 M, POTÊNCIA 189 CV, INCLUSIVE CARROCERIA FIXA ABERTA DE MADEIRA P/ TRANSPORTE GERAL DE CARGA SECA, DIMEN. APROX. 2,5 X 7,00 X 0,50 M - MANUTENÇÃO. AF_06/2014</t>
  </si>
  <si>
    <t>38,48</t>
  </si>
  <si>
    <t>USINA MISTURADORA DE SOLOS, CAPACIDADE DE 200 A 500 TON/H, POTENCIA 75KW - MANUTENÇÃO. AF_07/2016</t>
  </si>
  <si>
    <t>78,94</t>
  </si>
  <si>
    <t>VIBROACABADORA DE ASFALTO SOBRE ESTEIRAS, LARGURA DE PAVIMENTAÇÃO 1,90 M A 5,30 M, POTÊNCIA 105 HP CAPACIDADE 450 T/H - MANUTENÇÃO. AF_11/2014</t>
  </si>
  <si>
    <t>138,42</t>
  </si>
  <si>
    <t>VIBROACABADORA DE ASFALTO SOBRE ESTEIRAS, LARGURA DE PAVIMENTAÇÃO 1,90 M A 5,30 M, POTÊNCIA 105 HP CAPACIDADE 450 T/H - MATERIAIS NA OPERAÇÃO. AF_11/2014</t>
  </si>
  <si>
    <t>88,83</t>
  </si>
  <si>
    <t>TRATOR DE PNEUS, POTÊNCIA 85 CV, TRAÇÃO 4X4, PESO COM LASTRO DE 4.675 KG - MANUTENÇÃO. AF_06/2014</t>
  </si>
  <si>
    <t>16,00</t>
  </si>
  <si>
    <t>TRATOR DE PNEUS, POTÊNCIA 85 CV, TRAÇÃO 4X4, PESO COM LASTRO DE 4.675 KG - MATERIAIS NA OPERAÇÃO. AF_06/2014</t>
  </si>
  <si>
    <t>67,22</t>
  </si>
  <si>
    <t>TRATOR DE ESTEIRAS, POTÊNCIA 170 HP, PESO OPERACIONAL 19 T, CAÇAMBA 5,2 M3 - MATERIAIS NA OPERAÇÃO. AF_06/2014</t>
  </si>
  <si>
    <t>106,02</t>
  </si>
  <si>
    <t>TRATOR DE ESTEIRAS, POTÊNCIA 150 HP, PESO OPERACIONAL 16,7 T, COM RODA MOTRIZ ELEVADA E LÂMINA 3,18 M3 - MATERIAIS NA OPERAÇÃO. AF_06/2014</t>
  </si>
  <si>
    <t>93,54</t>
  </si>
  <si>
    <t>TRATOR DE ESTEIRAS, POTÊNCIA 347 HP, PESO OPERACIONAL 38,5 T, COM LÂMINA 8,70 M3 - MATERIAIS NA OPERAÇÃO. AF_06/2014</t>
  </si>
  <si>
    <t>216,35</t>
  </si>
  <si>
    <t>TRATOR DE ESTEIRAS, POTÊNCIA 100 HP, PESO OPERACIONAL 9,4 T, COM LÂMINA 2,19 M3 - MANUTENÇÃO. AF_06/2014</t>
  </si>
  <si>
    <t>60,04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</si>
  <si>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</si>
  <si>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</si>
  <si>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49,26</t>
  </si>
  <si>
    <t>ROLO COMPACTADOR VIBRATÓRIO TANDEM AÇO LISO, POTÊNCIA 58 HP, PESO SEM/COM LASTRO 6,5 / 9,4 T, LARGURA DE TRABALHO 1,2 M - MATERIAIS NA OPERAÇÃO. AF_06/2014</t>
  </si>
  <si>
    <t>40,77</t>
  </si>
  <si>
    <t>RETROESCAVADEIRA SOBRE RODAS COM CARREGADEIRA, TRAÇÃO 4X4, POTÊNCIA LÍQ. 72 HP, CAÇAMBA CARREG. CAP. MÍN. 0,79 M3, CAÇAMBA RETRO CAP. 0,18 M3, PESO OPERACIONAL MÍN. 7.140 KG, PROFUNDIDADE ESCAVAÇÃO MÁX. 4,50 M - MANUTENÇÃO. AF_06/2014</t>
  </si>
  <si>
    <t>30,80</t>
  </si>
  <si>
    <t>RETROESCAVADEIRA SOBRE RODAS COM CARREGADEIRA, TRAÇÃO 4X4, POTÊNCIA LÍQ. 72 HP, CAÇAMBA CARREG. CAP. MÍN. 0,79 M3, CAÇAMBA RETRO CAP. 0,18 M3, PESO OPERACIONAL MÍN. 7.140 KG, PROFUNDIDADE ESCAVAÇÃO MÁX. 4,50 M - MATERIAIS NA OPERAÇÃO. AF_06/2014</t>
  </si>
  <si>
    <t>41,67</t>
  </si>
  <si>
    <t>ROLO COMPACTADOR VIBRATÓRIO PÉ DE CARNEIRO, OPERADO POR CONTROLE REMOTO, POTÊNCIA 12,5 KW, PESO OPERACIONAL 1,675 T, LARGURA DE TRABALHO 0,85 M - DEPRECIAÇÃO. AF_02/2016</t>
  </si>
  <si>
    <t>43,80</t>
  </si>
  <si>
    <t>ROLO COMPACTADOR VIBRATÓRIO PÉ DE CARNEIRO, OPERADO POR CONTROLE REMOTO, POTÊNCIA 12,5 KW, PESO OPERACIONAL 1,675 T, LARGURA DE TRABALHO 0,85 M - MANUTENÇÃO. AF_02/2016</t>
  </si>
  <si>
    <t>54,81</t>
  </si>
  <si>
    <t>USINA DE LAMA ASFÁLTICA, PROD 30 A 50 T/H, SILO DE AGREGADO 7 M3, RESERVATÓRIOS PARA EMULSÃO E ÁGUA DE 2,3 M3 CADA, MISTURADOR TIPO PUG MILL A SER MONTADO SOBRE CAMINHÃO - MANUTENÇÃO. AF_10/2014</t>
  </si>
  <si>
    <t>42,78</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</si>
  <si>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</si>
  <si>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</si>
  <si>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157,78</t>
  </si>
  <si>
    <t>CAMINHÃO TOCO, PESO BRUTO TOTAL 14.300 KG, CARGA ÚTIL MÁXIMA 9590 KG, DISTÂNCIA ENTRE EIXOS 4,76 M, POTÊNCIA 185 CV (NÃO INCLUI CARROCERIA) - MANUTENÇÃO. AF_06/2014</t>
  </si>
  <si>
    <t>33,02</t>
  </si>
  <si>
    <t>CAMINHÃO TOCO, PESO BRUTO TOTAL 16.000 KG, CARGA ÚTIL MÁXIMA DE 10.685 KG, DISTÂNCIA ENTRE EIXOS 4,80 M, POTÊNCIA 189 CV EXCLUSIVE CARROCERIA - MANUTENÇÃO. AF_06/2014</t>
  </si>
  <si>
    <t>36,26</t>
  </si>
  <si>
    <t>CAMINHÃO PIPA 10.000 L TRUCADO, PESO BRUTO TOTAL 23.000 KG, CARGA ÚTIL MÁXIMA 15.935 KG, DISTÂNCIA ENTRE EIXOS 4,8 M, POTÊNCIA 230 CV, INCLUSIVE TANQUE DE AÇO PARA TRANSPORTE DE ÁGUA - MANUTENÇÃO. AF_06/2014</t>
  </si>
  <si>
    <t>51,62</t>
  </si>
  <si>
    <t>ESPARGIDOR DE ASFALTO PRESSURIZADO COM TANQUE DE 2500 L, REBOCÁVEL COM MOTOR A GASOLINA POTÊNCIA 3,4 HP - MANUTENÇÃO. AF_07/2014</t>
  </si>
  <si>
    <t>4,64</t>
  </si>
  <si>
    <t>ESPARGIDOR DE ASFALTO PRESSURIZADO COM TANQUE DE 2500 L, REBOCÁVEL COM MOTOR A GASOLINA POTÊNCIA 3,4 HP - MATERIAIS NA OPERAÇÃO. AF_07/2014</t>
  </si>
  <si>
    <t>2,86</t>
  </si>
  <si>
    <t>MOTONIVELADORA POTÊNCIA BÁSICA LÍQUIDA (PRIMEIRA MARCHA) 125 HP, PESO BRUTO 13032 KG, LARGURA DA LÂMINA DE 3,7 M - MANUTENÇÃO. AF_06/2014</t>
  </si>
  <si>
    <t>75,23</t>
  </si>
  <si>
    <t>PÁ CARREGADEIRA SOBRE RODAS, POTÊNCIA 197 HP, CAPACIDADE DA CAÇAMBA 2,5 A 3,5 M3, PESO OPERACIONAL 18338 KG - MATERIAIS NA OPERAÇÃO. AF_06/2014</t>
  </si>
  <si>
    <t>70,20</t>
  </si>
  <si>
    <t>COMPRESSOR DE AR REBOCÁVEL, VAZÃO 189 PCM, PRESSÃO EFETIVA DE TRABALHO 102 PSI, MOTOR DIESEL, POTÊNCIA 63 CV - MANUTENÇÃO. AF_06/2015</t>
  </si>
  <si>
    <t>6,65</t>
  </si>
  <si>
    <t>BOMBA SUBMERSÍVEL ELÉTRICA TRIFÁSICA, POTÊNCIA 2,96 HP, Ø ROTOR 144 MM SEMI-ABERTO, BOCAL DE SAÍDA Ø 2", HM/Q = 2 MCA / 38,8 M3/H A 28 MCA / 5 M3/H - MANUTENÇÃO. AF_06/2014</t>
  </si>
  <si>
    <t>0,42</t>
  </si>
  <si>
    <t>TANQUE DE ASFALTO ESTACIONÁRIO COM SERPENTINA, CAPACIDADE 30.000 L - DEPRECIAÇÃO. AF_05/2023</t>
  </si>
  <si>
    <t>4,70</t>
  </si>
  <si>
    <t>TANQUE DE ASFALTO ESTACIONÁRIO COM SERPENTINA, CAPACIDADE 30.000 L - JUROS. AF_05/2023</t>
  </si>
  <si>
    <t>1,63</t>
  </si>
  <si>
    <t>TANQUE DE ASFALTO ESTACIONÁRIO COM SERPENTINA, CAPACIDADE 30.000 L - MANUTENÇÃO. AF_05/2023</t>
  </si>
  <si>
    <t>5,88</t>
  </si>
  <si>
    <t>TANQUE DE ASFALTO ESTACIONÁRIO COM SERPENTINA, CAPACIDADE 30.000 L - MATERIAIS NA OPERAÇÃO. AF_05/2023</t>
  </si>
  <si>
    <t>255,88</t>
  </si>
  <si>
    <t>ROLO COMPACTADOR DE PNEUS ESTÁTICO, PRESSÃO VARIÁVEL, POTÊNCIA 111 HP, PESO SEM/COM LASTRO 9,5 / 26 T, LARGURA DE TRABALHO 1,90 M - DEPRECIAÇÃO. AF_07/2014</t>
  </si>
  <si>
    <t>50,10</t>
  </si>
  <si>
    <t>ROLO COMPACTADOR DE PNEUS ESTÁTICO, PRESSÃO VARIÁVEL, POTÊNCIA 111 HP, PESO SEM/COM LASTRO 9,5 / 26 T, LARGURA DE TRABALHO 1,90 M - JUROS. AF_07/2014</t>
  </si>
  <si>
    <t>13,44</t>
  </si>
  <si>
    <t>ROLO COMPACTADOR DE PNEUS ESTÁTICO, PRESSÃO VARIÁVEL, POTÊNCIA 111 HP, PESO SEM/COM LASTRO 9,5 / 26 T, LARGURA DE TRABALHO 1,90 M - MANUTENÇÃO. AF_07/2014</t>
  </si>
  <si>
    <t>62,69</t>
  </si>
  <si>
    <t>MOTOBOMBA TRASH (PARA ÁGUA SUJA) AUTO ESCORVANTE, MOTOR GASOLINA DE 6,41 HP, DIÂMETROS DE SUCÇÃO X RECALQUE: 3" X 3", HM/Q = 10 MCA / 60 M3/H A 23 MCA / 0 M3/H - DEPRECIAÇÃO. AF_10/2014</t>
  </si>
  <si>
    <t>0,31</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</si>
  <si>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</si>
  <si>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</si>
  <si>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0,34</t>
  </si>
  <si>
    <t>MOTOBOMBA TRASH (PARA ÁGUA SUJA) AUTO ESCORVANTE, MOTOR GASOLINA DE 6,41 HP, DIÂMETROS DE SUCÇÃO X RECALQUE: 3" X 3", HM/Q = 10 MCA / 60 M3/H A 23 MCA / 0 M3/H - MATERIAIS NA OPERAÇÃO. AF_10/2014</t>
  </si>
  <si>
    <t>24,19</t>
  </si>
  <si>
    <t>ROLO COMPACTADOR PE DE CARNEIRO VIBRATORIO, POTENCIA 125 HP, PESO OPERACIONAL SEM/COM LASTRO 11,95 / 13,30 T, IMPACTO DINAMICO 38,5 / 22,5 T, LARGURA DE TRABALHO 2,15 M - DEPRECIAÇÃO. AF_06/2014</t>
  </si>
  <si>
    <t>44,43</t>
  </si>
  <si>
    <t>ROLO COMPACTADOR PE DE CARNEIRO VIBRATORIO, POTENCIA 125 HP, PESO OPERACIONAL SEM/COM LASTRO 11,95 / 13,30 T, IMPACTO DINAMICO 38,5 / 22,5 T, LARGURA DE TRABALHO 2,15 M - JUROS. AF_06/2014</t>
  </si>
  <si>
    <t>12,00</t>
  </si>
  <si>
    <t>ROLO COMPACTADOR PE DE CARNEIRO VIBRATORIO, POTENCIA 125 HP, PESO OPERACIONAL SEM/COM LASTRO 11,95 / 13,30 T, IMPACTO DINAMICO 38,5 / 22,5 T, LARGURA DE TRABALHO 2,15 M - MANUTENÇÃO. AF_06/2014</t>
  </si>
  <si>
    <t>55,61</t>
  </si>
  <si>
    <t>ROLO COMPACTADOR PE DE CARNEIRO VIBRATORIO, POTENCIA 125 HP, PESO OPERACIONAL SEM/COM LASTRO 11,95 / 13,30 T, IMPACTO DINAMICO 38,5 / 22,5 T, LARGURA DE TRABALHO 2,15 M - MATERIAIS NA OPERAÇÃO. AF_06/2014</t>
  </si>
  <si>
    <t>89,07</t>
  </si>
  <si>
    <t>CAMINHÃO BASCULANTE 6 M3 TOCO, PESO BRUTO TOTAL 16.000 KG, CARGA ÚTIL MÁXIMA 11.130 KG, DISTÂNCIA ENTRE EIXOS 5,36 M, POTÊNCIA 185 CV, INCLUSIVE CAÇAMBA METÁLICA - DEPRECIAÇÃO. AF_06/2014</t>
  </si>
  <si>
    <t>22,97</t>
  </si>
  <si>
    <t>CAMINHÃO BASCULANTE 6 M3 TOCO, PESO BRUTO TOTAL 16.000 KG, CARGA ÚTIL MÁXIMA 11.130 KG, DISTÂNCIA ENTRE EIXOS 5,36 M, POTÊNCIA 185 CV, INCLUSIVE CAÇAMBA METÁLICA - JUROS. AF_06/2014</t>
  </si>
  <si>
    <t>8,84</t>
  </si>
  <si>
    <t>CAMINHÃO BASCULANTE 6 M3 TOCO, PESO BRUTO TOTAL 16.000 KG, CARGA ÚTIL MÁXIMA 11.130 KG, DISTÂNCIA ENTRE EIXOS 5,36 M, POTÊNCIA 185 CV, INCLUSIVE CAÇAMBA METÁLICA - MANUTENÇÃO. AF_06/2014</t>
  </si>
  <si>
    <t>41,40</t>
  </si>
  <si>
    <t>CAMINHÃO BASCULANTE 6 M3 TOCO, PESO BRUTO TOTAL 16.000 KG, CARGA ÚTIL MÁXIMA 11.130 KG, DISTÂNCIA ENTRE EIXOS 5,36 M, POTÊNCIA 185 CV, INCLUSIVE CAÇAMBA METÁLICA - MATERIAIS NA OPERAÇÃO. AF_06/2014</t>
  </si>
  <si>
    <t>81,31</t>
  </si>
  <si>
    <t>TRATOR DE PNEUS, POTÊNCIA 122 CV, TRAÇÃO 4X4, PESO COM LASTRO DE 4.510 KG - DEPRECIAÇÃO. AF_06/2014</t>
  </si>
  <si>
    <t>19,96</t>
  </si>
  <si>
    <t>TRATOR DE PNEUS, POTÊNCIA 122 CV, TRAÇÃO 4X4, PESO COM LASTRO DE 4.510 KG - JUROS. AF_06/2014</t>
  </si>
  <si>
    <t>5,39</t>
  </si>
  <si>
    <t>TRATOR DE PNEUS, POTÊNCIA 122 CV, TRAÇÃO 4X4, PESO COM LASTRO DE 4.510 KG - MANUTENÇÃO. AF_06/2014</t>
  </si>
  <si>
    <t>21,83</t>
  </si>
  <si>
    <t>TRATOR DE PNEUS, POTÊNCIA 122 CV, TRAÇÃO 4X4, PESO COM LASTRO DE 4.510 KG - MATERIAIS NA OPERAÇÃO. AF_06/2014</t>
  </si>
  <si>
    <t>96,47</t>
  </si>
  <si>
    <t>RETROESCAVADEIRA SOBRE RODAS COM CARREGADEIRA, TRAÇÃO 4X4, POTÊNCIA LÍQ. 88 HP, CAÇAMBA CARREG. CAP. MÍN. 1 M3, CAÇAMBA RETRO CAP. 0,26 M3, PESO OPERACIONAL MÍN. 6.674 KG, PROFUNDIDADE ESCAVAÇÃO MÁX. 4,37 M - MATERIAIS NA OPERAÇÃO. AF_06/2014</t>
  </si>
  <si>
    <t>50,92</t>
  </si>
  <si>
    <t>ROLO COMPACTADOR VIBRATÓRIO DE UM CILINDRO AÇO LISO, POTÊNCIA 80 HP, PESO OPERACIONAL MÁXIMO 8,1 T, IMPACTO DINÂMICO 16,15 / 9,5 T, LARGURA DE TRABALHO 1,68 M - MATERIAIS NA OPERAÇÃO. AF_06/2014</t>
  </si>
  <si>
    <t>57,01</t>
  </si>
  <si>
    <t>CAMINHÃO BASCULANTE 6 M3, PESO BRUTO TOTAL 16.000 KG, CARGA ÚTIL MÁXIMA 13.071 KG, DISTÂNCIA ENTRE EIXOS 4,80 M, POTÊNCIA 230 CV INCLUSIVE CAÇAMBA METÁLICA - MATERIAIS NA OPERAÇÃO. AF_06/2014</t>
  </si>
  <si>
    <t>101,07</t>
  </si>
  <si>
    <t>USINA DE CONCRETO FIXA, CAPACIDADE NOMINAL DE 90 A 120 M3/H, SEM SILO - MANUTENÇÃO. AF_07/2016</t>
  </si>
  <si>
    <t>35,62</t>
  </si>
  <si>
    <t>CAMINHÃO TOCO, PBT 16.000 KG, CARGA ÚTIL MÁX. 10.685 KG, DIST. ENTRE EIXOS 4,8 M, POTÊNCIA 189 CV, INCLUSIVE CARROCERIA FIXA ABERTA DE MADEIRA P/ TRANSPORTE GERAL DE CARGA SECA, DIMEN. APROX. 2,5 X 7,00 X 0,50 M - MATERIAIS NA OPERAÇÃO. AF_06/2014</t>
  </si>
  <si>
    <t>116,23</t>
  </si>
  <si>
    <t>VASSOURA MECÂNICA REBOCÁVEL COM ESCOVA CILÍNDRICA, LARGURA ÚTIL DE VARRIMENTO DE 2,44 M - MANUTENÇÃO. AF_06/2014</t>
  </si>
  <si>
    <t>TRATOR DE ESTEIRAS, POTÊNCIA 170 HP, PESO OPERACIONAL 19 T, CAÇAMBA 5,2 M3 - MANUTENÇÃO. AF_06/2014</t>
  </si>
  <si>
    <t>77,36</t>
  </si>
  <si>
    <t>TRATOR DE ESTEIRAS, POTÊNCIA 150 HP, PESO OPERACIONAL 16,7 T, COM RODA MOTRIZ ELEVADA E LÂMINA 3,18 M3 - MANUTENÇÃO. AF_06/2014</t>
  </si>
  <si>
    <t>77,84</t>
  </si>
  <si>
    <t>TRATOR DE ESTEIRAS, POTÊNCIA 347 HP, PESO OPERACIONAL 38,5 T, COM LÂMINA 8,70 M3 - MANUTENÇÃO. AF_06/2014</t>
  </si>
  <si>
    <t>254,96</t>
  </si>
  <si>
    <t>TRATOR DE ESTEIRAS, POTÊNCIA 100 HP, PESO OPERACIONAL 9,4 T, COM LÂMINA 2,19 M3 - MATERIAIS NA OPERAÇÃO. AF_06/2014</t>
  </si>
  <si>
    <t>62,32</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</si>
  <si>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</si>
  <si>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</si>
  <si>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113,78</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</si>
  <si>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</si>
  <si>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</si>
  <si>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191,99</t>
  </si>
  <si>
    <t>GRADE DE DISCO REBOCÁVEL COM 20 DISCOS 24" X 6 MM COM PNEUS PARA TRANSPORTE - DEPRECIAÇÃO. AF_06/2014</t>
  </si>
  <si>
    <t>2,52</t>
  </si>
  <si>
    <t>GRADE DE DISCO REBOCÁVEL COM 20 DISCOS 24" X 6 MM COM PNEUS PARA TRANSPORTE - MANUTENÇÃO. AF_06/2014</t>
  </si>
  <si>
    <t>1,75</t>
  </si>
  <si>
    <t>MOTONIVELADORA POTÊNCIA BÁSICA LÍQUIDA (PRIMEIRA MARCHA) 125 HP, PESO BRUTO 13032 KG, LARGURA DA LÂMINA DE 3,7 M - MATERIAIS NA OPERAÇÃO. AF_06/2014</t>
  </si>
  <si>
    <t>83,52</t>
  </si>
  <si>
    <t>PÁ CARREGADEIRA SOBRE RODAS, POTÊNCIA LÍQUIDA 128 HP, CAPACIDADE DA CAÇAMBA 1,7 A 2,8 M3, PESO OPERACIONAL 11632 KG - MANUTENÇÃO. AF_06/2014</t>
  </si>
  <si>
    <t>46,55</t>
  </si>
  <si>
    <t>PÁ CARREGADEIRA SOBRE RODAS, POTÊNCIA LÍQUIDA 128 HP, CAPACIDADE DA CAÇAMBA 1,7 A 2,8 M3, PESO OPERACIONAL 11632 KG - MATERIAIS NA OPERAÇÃO. AF_06/2014</t>
  </si>
  <si>
    <t>45,61</t>
  </si>
  <si>
    <t>PÁ CARREGADEIRA SOBRE RODAS, POTÊNCIA 197 HP, CAPACIDADE DA CAÇAMBA 2,5 A 3,5 M3, PESO OPERACIONAL 18338 KG - MANUTENÇÃO. AF_06/2014</t>
  </si>
  <si>
    <t>64,54</t>
  </si>
  <si>
    <t>MARTELETE OU ROMPEDOR PNEUMÁTICO MANUAL, 28 KG, COM SILENCIADOR - MANUTENÇÃO. AF_07/2016</t>
  </si>
  <si>
    <t>2,19</t>
  </si>
  <si>
    <t>COMPRESSOR DE AR REBOCÁVEL, VAZÃO 189 PCM, PRESSÃO EFETIVA DE TRABALHO 102 PSI, MOTOR DIESEL, POTÊNCIA 63 CV - MATERIAIS NA OPERAÇÃO. AF_06/2015</t>
  </si>
  <si>
    <t>47,04</t>
  </si>
  <si>
    <t>BOMBA SUBMERSÍVEL ELÉTRICA TRIFÁSICA, POTÊNCIA 2,96 HP, Ø ROTOR 144 MM SEMI-ABERTO, BOCAL DE SAÍDA Ø 2", HM/Q = 2 MCA / 38,8 M3/H A 28 MCA / 5 M3/H - MATERIAIS NA OPERAÇÃO. AF_06/2014</t>
  </si>
  <si>
    <t>1,48</t>
  </si>
  <si>
    <t>CAMINHÃO PIPA 6.000 L, PESO BRUTO TOTAL 13.000 KG, DISTÂNCIA ENTRE EIXOS 4,80 M, POTÊNCIA 189 CV INCLUSIVE TANQUE DE AÇO PARA TRANSPORTE DE ÁGUA, CAPACIDADE 6 M3 - MANUTENÇÃO. AF_06/2014</t>
  </si>
  <si>
    <t>36,88</t>
  </si>
  <si>
    <t>ROLO COMPACTADOR DE PNEUS ESTÁTICO, PRESSÃO VARIÁVEL, POTÊNCIA 111 HP, PESO SEM/COM LASTRO 9,5 / 26 T, LARGURA DE TRABALHO 1,90 M - MATERIAIS NA OPERAÇÃO. AF_07/2014</t>
  </si>
  <si>
    <t>GRUPO GERADOR ESTACIONÁRIO, MOTOR DIESEL POTÊNCIA 170 KVA - DEPRECIAÇÃO. AF_02/2016</t>
  </si>
  <si>
    <t>7,15</t>
  </si>
  <si>
    <t>GRUPO GERADOR ESTACIONÁRIO, MOTOR DIESEL POTÊNCIA 170 KVA - MANUTENÇÃO. AF_02/2016</t>
  </si>
  <si>
    <t>6,38</t>
  </si>
  <si>
    <t>ROLO COMPACTADOR VIBRATÓRIO PÉ DE CARNEIRO PARA SOLOS, POTÊNCIA 80 HP, PESO OPERACIONAL SEM/COM LASTRO 7,4 / 8,8 T, LARGURA DE TRABALHO 1,68 M - DEPRECIAÇÃO. AF_02/2016</t>
  </si>
  <si>
    <t>33,33</t>
  </si>
  <si>
    <t>GRUPO GERADOR ESTACIONÁRIO, MOTOR DIESEL POTÊNCIA 170 KVA - MATERIAIS NA OPERAÇÃO. AF_02/2016</t>
  </si>
  <si>
    <t>177,72</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</si>
  <si>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</si>
  <si>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</si>
  <si>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</si>
  <si>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35,09</t>
  </si>
  <si>
    <t>CAMINHÃO TOCO, PBT 14.300 KG, CARGA ÚTIL MÁX. 9.710 KG, DIST. ENTRE EIXOS 3,56 M, POTÊNCIA 185 CV, INCLUSIVE CARROCERIA FIXA ABERTA DE MADEIRA P/ TRANSPORTE GERAL DE CARGA SECA, DIMEN. APROX. 2,50 X 6,50 X 0,50 M - MATERIAIS NA OPERAÇÃO. AF_06/2014</t>
  </si>
  <si>
    <t>154,44</t>
  </si>
  <si>
    <t>ESPARGIDOR DE ASFALTO PRESSURIZADO, TANQUE 6 M3 COM ISOLAÇÃO TÉRMICA, AQUECIDO COM 2 MAÇARICOS, COM BARRA ESPARGIDORA 3,60 M, MONTADO SOBRE CAMINHÃO  TOCO, PBT 14.300 KG, POTÊNCIA 185 CV - MANUTENÇÃO. AF_08/2015</t>
  </si>
  <si>
    <t>42,81</t>
  </si>
  <si>
    <t>GRUPO DE SOLDAGEM COM GERADOR A DIESEL 60 CV PARA SOLDA ELÉTRICA, SOBRE 04 RODAS, COM MOTOR 4 CILINDROS 600 A - DEPRECIAÇÃO. AF_02/2016</t>
  </si>
  <si>
    <t>9,52</t>
  </si>
  <si>
    <t>GRUPO DE SOLDAGEM COM GERADOR A DIESEL 60 CV PARA SOLDA ELÉTRICA, SOBRE 04 RODAS, COM MOTOR 4 CILINDROS 600 A - MANUTENÇÃO. AF_02/2016</t>
  </si>
  <si>
    <t>8,50</t>
  </si>
  <si>
    <t>GRUPO DE SOLDAGEM COM GERADOR A DIESEL 60 CV PARA SOLDA ELÉTRICA, SOBRE 04 RODAS, COM MOTOR 4 CILINDROS 600 A - MATERIAIS NA OPERAÇÃO. AF_02/2016</t>
  </si>
  <si>
    <t>50,08</t>
  </si>
  <si>
    <t>GRUPO DE SOLDAGEM COM GERADOR A DIESEL 60 CV PARA SOLDA ELÉTRICA, SOBRE 04 RODAS, COM MOTOR 4 CILINDROS 600 A - JUROS. AF_02/2016</t>
  </si>
  <si>
    <t>3,35</t>
  </si>
  <si>
    <t>GRADE DE DISCO REBOCÁVEL COM 20 DISCOS 24" X 6 MM COM PNEUS PARA TRANSPORTE - JUROS. AF_06/2014</t>
  </si>
  <si>
    <t>0,69</t>
  </si>
  <si>
    <t>BETONEIRA CAPACIDADE NOMINAL 400 L, CAPACIDADE DE MISTURA 310 L, MOTOR A DIESEL POTÊNCIA 5,0 CV, SEM CARREGADOR - DEPRECIAÇÃO. AF_05/2023</t>
  </si>
  <si>
    <t>BETONEIRA CAPACIDADE NOMINAL 400 L, CAPACIDADE DE MISTURA 310 L, MOTOR A DIESEL POTÊNCIA 5,0 CV, SEM CARREGADOR - JUROS. AF_05/2023</t>
  </si>
  <si>
    <t>BETONEIRA CAPACIDADE NOMINAL 400 L, CAPACIDADE DE MISTURA 310 L, MOTOR A DIESEL POTÊNCIA 5,0 CV, SEM CARREGADOR - MANUTENÇÃO. AF_05/2023</t>
  </si>
  <si>
    <t>0,52</t>
  </si>
  <si>
    <t>BETONEIRA CAPACIDADE NOMINAL 400 L, CAPACIDADE DE MISTURA 310 L, MOTOR A DIESEL POTÊNCIA 5,0 CV, SEM CARREGADOR - MATERIAIS NA OPERAÇÃO. AF_05/2023</t>
  </si>
  <si>
    <t>4,17</t>
  </si>
  <si>
    <t>MISTURADOR DE ARGAMASSA, EIXO HORIZONTAL, CAPACIDADE DE MISTURA 300 KG, MOTOR ELÉTRICO POTÊNCIA 5 CV - DEPRECIAÇÃO. AF_05/2023</t>
  </si>
  <si>
    <t>0,81</t>
  </si>
  <si>
    <t>MISTURADOR DE ARGAMASSA, EIXO HORIZONTAL, CAPACIDADE DE MISTURA 300 KG, MOTOR ELÉTRICO POTÊNCIA 5 CV - JUROS. AF_05/2023</t>
  </si>
  <si>
    <t>0,18</t>
  </si>
  <si>
    <t>MISTURADOR DE ARGAMASSA, EIXO HORIZONTAL, CAPACIDADE DE MISTURA 300 KG, MOTOR ELÉTRICO POTÊNCIA 5 CV - MANUTENÇÃO. AF_05/2023</t>
  </si>
  <si>
    <t>0,89</t>
  </si>
  <si>
    <t>MISTURADOR DE ARGAMASSA, EIXO HORIZONTAL, CAPACIDADE DE MISTURA 300 KG, MOTOR ELÉTRICO POTÊNCIA 5 CV - MATERIAIS NA OPERAÇÃO. AF_05/2023</t>
  </si>
  <si>
    <t>2,41</t>
  </si>
  <si>
    <t>MISTURADOR DE ARGAMASSA, EIXO HORIZONTAL, CAPACIDADE DE MISTURA 600 KG, MOTOR ELÉTRICO POTÊNCIA 7,5 CV - DEPRECIAÇÃO. AF_05/2023</t>
  </si>
  <si>
    <t>MISTURADOR DE ARGAMASSA, EIXO HORIZONTAL, CAPACIDADE DE MISTURA 600 KG, MOTOR ELÉTRICO POTÊNCIA 7,5 CV - JUROS. AF_05/2023</t>
  </si>
  <si>
    <t>0,22</t>
  </si>
  <si>
    <t>MISTURADOR DE ARGAMASSA, EIXO HORIZONTAL, CAPACIDADE DE MISTURA 600 KG, MOTOR ELÉTRICO POTÊNCIA 7,5 CV - MANUTENÇÃO. AF_05/2023</t>
  </si>
  <si>
    <t>1,05</t>
  </si>
  <si>
    <t>MISTURADOR DE ARGAMASSA, EIXO HORIZONTAL, CAPACIDADE DE MISTURA 600 KG, MOTOR ELÉTRICO POTÊNCIA 7,5 CV - MATERIAIS NA OPERAÇÃO. AF_05/2023</t>
  </si>
  <si>
    <t>3,61</t>
  </si>
  <si>
    <t>MISTURADOR DE ARGAMASSA, EIXO HORIZONTAL, CAPACIDADE DE MISTURA 160 KG, MOTOR ELÉTRICO POTÊNCIA 3 CV - DEPRECIAÇÃO. AF_05/2023</t>
  </si>
  <si>
    <t>MISTURADOR DE ARGAMASSA, EIXO HORIZONTAL, CAPACIDADE DE MISTURA 160 KG, MOTOR ELÉTRICO POTÊNCIA 3 CV - JUROS. AF_05/2023</t>
  </si>
  <si>
    <t>MISTURADOR DE ARGAMASSA, EIXO HORIZONTAL, CAPACIDADE DE MISTURA 160 KG, MOTOR ELÉTRICO POTÊNCIA 3 CV - MANUTENÇÃO. AF_05/2023</t>
  </si>
  <si>
    <t>0,84</t>
  </si>
  <si>
    <t>MISTURADOR DE ARGAMASSA, EIXO HORIZONTAL, CAPACIDADE DE MISTURA 160 KG, MOTOR ELÉTRICO POTÊNCIA 3 CV - MATERIAIS NA OPERAÇÃO. AF_05/2023</t>
  </si>
  <si>
    <t>1,44</t>
  </si>
  <si>
    <t>PROJETOR DE ARGAMASSA, CAPACIDADE DE PROJEÇÃO 1,5 M3/H, ALCANCE DE 30 ATÉ 60 M, MOTOR ELÉTRICO POTÊNCIA 7,5 HP - DEPRECIAÇÃO. AF_06/2014</t>
  </si>
  <si>
    <t>5,00</t>
  </si>
  <si>
    <t>PROJETOR DE ARGAMASSA, CAPACIDADE DE PROJEÇÃO 1,5 M3/H, ALCANCE DE 30 ATÉ 60 M, MOTOR ELÉTRICO POTÊNCIA 7,5 HP - JUROS. AF_06/2014</t>
  </si>
  <si>
    <t>1,15</t>
  </si>
  <si>
    <t>PROJETOR DE ARGAMASSA, CAPACIDADE DE PROJEÇÃO 1,5 M3/H, ALCANCE DE 30 ATÉ 60 M, MOTOR ELÉTRICO POTÊNCIA 7,5 HP - MANUTENÇÃO. AF_06/2014</t>
  </si>
  <si>
    <t>6,26</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</si>
  <si>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</si>
  <si>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</si>
  <si>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6,63</t>
  </si>
  <si>
    <t>PROJETOR DE ARGAMASSA, CAPACIDADE DE PROJEÇÃO 2 M3/H, ALCANCE ATÉ 50 M, MOTOR ELÉTRICO POTÊNCIA 7,5 HP - JUROS. AF_06/2014</t>
  </si>
  <si>
    <t>1,53</t>
  </si>
  <si>
    <t>PROJETOR DE ARGAMASSA, CAPACIDADE DE PROJEÇÃO 2 M3/H, ALCANCE ATÉ 50 M, MOTOR ELÉTRICO POTÊNCIA 7,5 HP - MANUTENÇÃO. AF_06/2014</t>
  </si>
  <si>
    <t>8,29</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</si>
  <si>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</si>
  <si>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</si>
  <si>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3,71</t>
  </si>
  <si>
    <t>ESPARGIDOR DE ASFALTO PRESSURIZADO COM TANQUE DE 2500 L, REBOCÁVEL COM MOTOR A GASOLINA POTÊNCIA 3,4 HP - JUROS. AF_07/2014</t>
  </si>
  <si>
    <t>1,28</t>
  </si>
  <si>
    <t>BETONEIRA CAPACIDADE NOMINAL DE 400 L, CAPACIDADE DE MISTURA 280 L, MOTOR ELÉTRICO TRIFÁSICO POTÊNCIA DE 2 CV, SEM CARREGADOR - DEPRECIAÇÃO. AF_05/2023</t>
  </si>
  <si>
    <t>BETONEIRA CAPACIDADE NOMINAL DE 400 L, CAPACIDADE DE MISTURA 280 L, MOTOR ELÉTRICO TRIFÁSICO POTÊNCIA DE 2 CV, SEM CARREGADOR - JUROS. AF_05/2023</t>
  </si>
  <si>
    <t>BETONEIRA CAPACIDADE NOMINAL DE 400 L, CAPACIDADE DE MISTURA 280 L, MOTOR ELÉTRICO TRIFÁSICO POTÊNCIA DE 2 CV, SEM CARREGADOR - MANUTENÇÃO. AF_05/2023</t>
  </si>
  <si>
    <t>0,33</t>
  </si>
  <si>
    <t>BETONEIRA CAPACIDADE NOMINAL DE 400 L, CAPACIDADE DE MISTURA 280 L, MOTOR ELÉTRICO TRIFÁSICO POTÊNCIA DE 2 CV, SEM CARREGADOR - MATERIAIS NA OPERAÇÃO. AF_05/2023</t>
  </si>
  <si>
    <t>TRATOR DE ESTEIRAS, POTÊNCIA 125 HP, PESO OPERACIONAL 12,9 T, COM LÂMINA 2,7 M3 - DEPRECIAÇÃO. AF_10/2014</t>
  </si>
  <si>
    <t>35,15</t>
  </si>
  <si>
    <t>TRATOR DE ESTEIRAS, POTÊNCIA 125 HP, PESO OPERACIONAL 12,9 T, COM LÂMINA 2,7 M3 - JUROS. AF_10/2014</t>
  </si>
  <si>
    <t>15,48</t>
  </si>
  <si>
    <t>TRATOR DE ESTEIRAS, POTÊNCIA 125 HP, PESO OPERACIONAL 12,9 T, COM LÂMINA 2,7 M3 - MANUTENÇÃO. AF_10/2014</t>
  </si>
  <si>
    <t>62,84</t>
  </si>
  <si>
    <t>TRATOR DE ESTEIRAS, POTÊNCIA 125 HP, PESO OPERACIONAL 12,9 T, COM LÂMINA 2,7 M3 - MATERIAIS NA OPERAÇÃO. AF_10/2014</t>
  </si>
  <si>
    <t>77,96</t>
  </si>
  <si>
    <t>USINA DE LAMA ASFÁLTICA, PROD 30 A 50 T/H, SILO DE AGREGADO 7 M3, RESERVATÓRIOS PARA EMULSÃO E ÁGUA DE 2,3 M3 CADA, MISTURADOR TIPO PUG MILL A SER MONTADO SOBRE CAMINHÃO - DEPRECIAÇÃO. AF_10/2014</t>
  </si>
  <si>
    <t>22,82</t>
  </si>
  <si>
    <t>USINA DE LAMA ASFÁLTICA, PROD 30 A 50 T/H, SILO DE AGREGADO 7 M3, RESERVATÓRIOS PARA EMULSÃO E ÁGUA DE 2,3 M3 CADA, MISTURADOR TIPO PUG MILL A SER MONTADO SOBRE CAMINHÃO - JUROS. AF_10/2014</t>
  </si>
  <si>
    <t>9,38</t>
  </si>
  <si>
    <t>MOTOBOMBA CENTRÍFUGA, MOTOR A GASOLINA, POTÊNCIA 5,42 HP, BOCAIS 1 1/2" X 1", DIÂMETRO ROTOR 143 MM HM/Q = 6 MCA / 16,8 M3/H A 38 MCA / 6,6 M3/H - DEPRECIAÇÃO. AF_06/2014</t>
  </si>
  <si>
    <t>0,25</t>
  </si>
  <si>
    <t>MOTOBOMBA CENTRÍFUGA, MOTOR A GASOLINA, POTÊNCIA 5,42 HP, BOCAIS 1 1/2" X 1", DIÂMETRO ROTOR 143 MM HM/Q = 6 MCA / 16,8 M3/H A 38 MCA / 6,6 M3/H - JUROS. AF_06/2014</t>
  </si>
  <si>
    <t>0,05</t>
  </si>
  <si>
    <t>GRADE DE DISCO CONTROLE REMOTO REBOCÁVEL, COM 24 DISCOS 24" X 6 MM COM PNEUS PARA TRANSPORTE - DEPRECIAÇÃO. AF_06/2014</t>
  </si>
  <si>
    <t>GRADE DE DISCO CONTROLE REMOTO REBOCÁVEL, COM 24 DISCOS 24" X 6 MM COM PNEUS PARA TRANSPORTE - JUROS. AF_06/2014</t>
  </si>
  <si>
    <t>0,88</t>
  </si>
  <si>
    <t>RETROESCAVADEIRA SOBRE RODAS COM CARREGADEIRA, TRAÇÃO 4X4, POTÊNCIA LÍQ. 88 HP, CAÇAMBA CARREG. CAP. MÍN. 1 M3, CAÇAMBA RETRO CAP. 0,26 M3, PESO OPERACIONAL MÍN. 6.674 KG, PROFUNDIDADE ESCAVAÇÃO MÁX. 4,37 M - DEPRECIAÇÃO. AF_06/2014</t>
  </si>
  <si>
    <t>25,54</t>
  </si>
  <si>
    <t>RETROESCAVADEIRA SOBRE RODAS COM CARREGADEIRA, TRAÇÃO 4X4, POTÊNCIA LÍQ. 88 HP, CAÇAMBA CARREG. CAP. MÍN. 1 M3, CAÇAMBA RETRO CAP. 0,26 M3, PESO OPERACIONAL MÍN. 6.674 KG, PROFUNDIDADE ESCAVAÇÃO MÁX. 4,37 M - JUROS. AF_06/2014</t>
  </si>
  <si>
    <t>6,75</t>
  </si>
  <si>
    <t>RETROESCAVADEIRA SOBRE RODAS COM CARREGADEIRA, TRAÇÃO 4X2, POTÊNCIA LÍQ. 79 HP, CAÇAMBA CARREG. CAP. MÍN. 1 M3, CAÇAMBA RETRO CAP. 0,20 M3, PESO OPERACIONAL MÍN. 6.570 KG, PROFUNDIDADE ESCAVAÇÃO MÁX. 4,37 M - DEPRECIAÇÃO. AF_06/2014</t>
  </si>
  <si>
    <t>22,71</t>
  </si>
  <si>
    <t>RETROESCAVADEIRA SOBRE RODAS COM CARREGADEIRA, TRAÇÃO 4X2, POTÊNCIA LÍQ. 79 HP, CAÇAMBA CARREG. CAP. MÍN. 1 M3, CAÇAMBA RETRO CAP. 0,20 M3, PESO OPERACIONAL MÍN. 6.570 KG, PROFUNDIDADE ESCAVAÇÃO MÁX. 4,37 M - JUROS. AF_06/2014</t>
  </si>
  <si>
    <t>6,00</t>
  </si>
  <si>
    <t>ESCAVADEIRA HIDRÁULICA SOBRE ESTEIRAS, CAÇAMBA 1,20 M3, PESO OPERACIONAL 21 T, POTÊNCIA BRUTA 155 HP - DEPRECIAÇÃO. AF_06/2014</t>
  </si>
  <si>
    <t>52,45</t>
  </si>
  <si>
    <t>ESCAVADEIRA HIDRÁULICA SOBRE ESTEIRAS, CAÇAMBA 1,20 M3, PESO OPERACIONAL 21 T, POTÊNCIA BRUTA 155 HP - JUROS. AF_06/2014</t>
  </si>
  <si>
    <t>13,86</t>
  </si>
  <si>
    <t>ESCAVADEIRA HIDRÁULICA SOBRE ESTEIRAS, CAÇAMBA 1,20 M3, PESO OPERACIONAL 21 T, POTÊNCIA BRUTA 155 HP - MANUTENÇÃO. AF_06/2014</t>
  </si>
  <si>
    <t>65,56</t>
  </si>
  <si>
    <t>ESCAVADEIRA HIDRÁULICA SOBRE ESTEIRAS, CAÇAMBA 1,20 M3, PESO OPERACIONAL 21 T, POTÊNCIA BRUTA 155 HP - MATERIAIS NA OPERAÇÃO. AF_06/2014</t>
  </si>
  <si>
    <t>89,72</t>
  </si>
  <si>
    <t>TRATOR DE ESTEIRAS, POTÊNCIA 150 HP, PESO OPERACIONAL 16,7 T, COM RODA MOTRIZ ELEVADA E LÂMINA 3,18 M3 - DEPRECIAÇÃO. AF_06/2014</t>
  </si>
  <si>
    <t>43,54</t>
  </si>
  <si>
    <t>TRATOR DE ESTEIRAS, POTÊNCIA 150 HP, PESO OPERACIONAL 16,7 T, COM RODA MOTRIZ ELEVADA E LÂMINA 3,18 M3 - JUROS. AF_06/2014</t>
  </si>
  <si>
    <t>19,18</t>
  </si>
  <si>
    <t>RETROESCAVADEIRA SOBRE RODAS COM CARREGADEIRA, TRAÇÃO 4X4, POTÊNCIA LÍQ. 72 HP, CAÇAMBA CARREG. CAP. MÍN. 0,79 M3, CAÇAMBA RETRO CAP. 0,18 M3, PESO OPERACIONAL MÍN. 7.140 KG, PROFUNDIDADE ESCAVAÇÃO MÁX. 4,50 M - DEPRECIAÇÃO. AF_06/2014</t>
  </si>
  <si>
    <t>24,64</t>
  </si>
  <si>
    <t>RETROESCAVADEIRA SOBRE RODAS COM CARREGADEIRA, TRAÇÃO 4X4, POTÊNCIA LÍQ. 72 HP, CAÇAMBA CARREG. CAP. MÍN. 0,79 M3, CAÇAMBA RETRO CAP. 0,18 M3, PESO OPERACIONAL MÍN. 7.140 KG, PROFUNDIDADE ESCAVAÇÃO MÁX. 4,50 M - JUROS. AF_06/2014</t>
  </si>
  <si>
    <t>6,51</t>
  </si>
  <si>
    <t>TRATOR DE ESTEIRAS, POTÊNCIA 347 HP, PESO OPERACIONAL 38,5 T, COM LÂMINA 8,70 M3 - DEPRECIAÇÃO. AF_06/2014</t>
  </si>
  <si>
    <t>142,61</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</si>
  <si>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</si>
  <si>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</si>
  <si>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</si>
  <si>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0,98</t>
  </si>
  <si>
    <t>TRATOR DE ESTEIRAS, POTÊNCIA 170 HP, PESO OPERACIONAL 19 T, CAÇAMBA 5,2 M3 - DEPRECIAÇÃO. AF_06/2014</t>
  </si>
  <si>
    <t>43,27</t>
  </si>
  <si>
    <t>TRATOR DE ESTEIRAS, POTÊNCIA 170 HP, PESO OPERACIONAL 19 T, CAÇAMBA 5,2 M3 - JUROS. AF_06/2014</t>
  </si>
  <si>
    <t>19,06</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</si>
  <si>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</si>
  <si>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</si>
  <si>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AF_05/2023</t>
  </si>
  <si>
    <t>3,82</t>
  </si>
  <si>
    <t>TANQUE DE ASFALTO ESTACIONÁRIO COM MAÇARICO, CAPACIDADE 20.000 L - JUROS. AF_05/2023</t>
  </si>
  <si>
    <t>1,32</t>
  </si>
  <si>
    <t>TANQUE DE ASFALTO ESTACIONÁRIO COM MAÇARICO, CAPACIDADE 20.000 L - MANUTENÇÃO. AF_05/2023</t>
  </si>
  <si>
    <t>4,78</t>
  </si>
  <si>
    <t>TANQUE DE ASFALTO ESTACIONÁRIO COM MAÇARICO, CAPACIDADE 20.000 L - MATERIAIS NA OPERAÇÃO. AF_05/2023</t>
  </si>
  <si>
    <t>170,59</t>
  </si>
  <si>
    <t>TRATOR DE ESTEIRAS, POTÊNCIA 100 HP, PESO OPERACIONAL 9,4 T, COM LÂMINA 2,19 M3 - DEPRECIAÇÃO. AF_06/2014</t>
  </si>
  <si>
    <t>33,58</t>
  </si>
  <si>
    <t>TRATOR DE ESTEIRAS, POTÊNCIA 100 HP, PESO OPERACIONAL 9,4 T, COM LÂMINA 2,19 M3 - JUROS. AF_06/2014</t>
  </si>
  <si>
    <t>14,79</t>
  </si>
  <si>
    <t>TRATOR DE PNEUS, POTÊNCIA 85 CV, TRAÇÃO 4X4, PESO COM LASTRO DE 4.675 KG - DEPRECIAÇÃO. AF_06/2014</t>
  </si>
  <si>
    <t>14,63</t>
  </si>
  <si>
    <t>TRATOR DE PNEUS, POTÊNCIA 85 CV, TRAÇÃO 4X4, PESO COM LASTRO DE 4.675 KG - JUROS. AF_06/2014</t>
  </si>
  <si>
    <t>3,92</t>
  </si>
  <si>
    <t>PÁ CARREGADEIRA SOBRE RODAS, POTÊNCIA LÍQUIDA 128 HP, CAPACIDADE DA CAÇAMBA 1,7 A 2,8 M3, PESO OPERACIONAL 11632 KG - DEPRECIAÇÃO. AF_06/2014</t>
  </si>
  <si>
    <t>37,24</t>
  </si>
  <si>
    <t>PÁ CARREGADEIRA SOBRE RODAS, POTÊNCIA LÍQUIDA 128 HP, CAPACIDADE DA CAÇAMBA 1,7 A 2,8 M3, PESO OPERACIONAL 11632 KG - JUROS. AF_06/2014</t>
  </si>
  <si>
    <t>9,84</t>
  </si>
  <si>
    <t>PÁ CARREGADEIRA SOBRE RODAS, POTÊNCIA 197 HP, CAPACIDADE DA CAÇAMBA 2,5 A 3,5 M3, PESO OPERACIONAL 18338 KG - DEPRECIAÇÃO. AF_06/2014</t>
  </si>
  <si>
    <t>51,63</t>
  </si>
  <si>
    <t>PÁ CARREGADEIRA SOBRE RODAS, POTÊNCIA 197 HP, CAPACIDADE DA CAÇAMBA 2,5 A 3,5 M3, PESO OPERACIONAL 18338 KG - JUROS. AF_06/2014</t>
  </si>
  <si>
    <t>13,64</t>
  </si>
  <si>
    <t>ROLO COMPACTADOR VIBRATÓRIO DE UM CILINDRO AÇO LISO, POTÊNCIA 80 HP, PESO OPERACIONAL MÁXIMO 8,1 T, IMPACTO DINÂMICO 16,15 / 9,5 T, LARGURA DE TRABALHO 1,68 M - DEPRECIAÇÃO. AF_06/2014</t>
  </si>
  <si>
    <t>32,05</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</si>
  <si>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</si>
  <si>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</si>
  <si>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30,00</t>
  </si>
  <si>
    <t>BATE-ESTACAS POR GRAVIDADE, POTÊNCIA DE 160 HP, PESO DO MARTELO ATÉ 3 TONELADAS - JUROS. AF_11/2014</t>
  </si>
  <si>
    <t>9,25</t>
  </si>
  <si>
    <t>BATE-ESTACAS POR GRAVIDADE, POTÊNCIA DE 160 HP, PESO DO MARTELO ATÉ 3 TONELADAS - MANUTENÇÃO. AF_11/2014</t>
  </si>
  <si>
    <t>28,16</t>
  </si>
  <si>
    <t>BATE-ESTACAS POR GRAVIDADE, POTÊNCIA DE 160 HP, PESO DO MARTELO ATÉ 3 TONELADAS - MATERIAIS NA OPERAÇÃO. AF_11/2014</t>
  </si>
  <si>
    <t>92,65</t>
  </si>
  <si>
    <t>BETONEIRA CAPACIDADE NOMINAL DE 600 L, CAPACIDADE DE MISTURA 360 L, MOTOR ELÉTRICO TRIFÁSICO POTÊNCIA DE 4 CV, SEM CARREGADOR - DEPRECIAÇÃO. AF_05/2023</t>
  </si>
  <si>
    <t>1,24</t>
  </si>
  <si>
    <t>BETONEIRA CAPACIDADE NOMINAL DE 600 L, CAPACIDADE DE MISTURA 360 L, MOTOR ELÉTRICO TRIFÁSICO POTÊNCIA DE 4 CV, SEM CARREGADOR - JUROS. AF_05/2023</t>
  </si>
  <si>
    <t>0,28</t>
  </si>
  <si>
    <t>BETONEIRA CAPACIDADE NOMINAL DE 600 L, CAPACIDADE DE MISTURA 360 L, MOTOR ELÉTRICO TRIFÁSICO POTÊNCIA DE 4 CV, SEM CARREGADOR - MANUTENÇÃO. AF_05/2023</t>
  </si>
  <si>
    <t>1,36</t>
  </si>
  <si>
    <t>BETONEIRA CAPACIDADE NOMINAL DE 600 L, CAPACIDADE DE MISTURA 360 L, MOTOR ELÉTRICO TRIFÁSICO POTÊNCIA DE 4 CV, SEM CARREGADOR - MATERIAIS NA OPERAÇÃO. AF_05/2023</t>
  </si>
  <si>
    <t>1,92</t>
  </si>
  <si>
    <t>MOTONIVELADORA POTÊNCIA BÁSICA LÍQUIDA (PRIMEIRA MARCHA) 125 HP, PESO BRUTO 13032 KG, LARGURA DA LÂMINA DE 3,7 M - DEPRECIAÇÃO. AF_06/2014</t>
  </si>
  <si>
    <t>46,80</t>
  </si>
  <si>
    <t>MOTONIVELADORA POTÊNCIA BÁSICA LÍQUIDA (PRIMEIRA MARCHA) 125 HP, PESO BRUTO 13032 KG, LARGURA DA LÂMINA DE 3,7 M - JUROS. AF_06/2014</t>
  </si>
  <si>
    <t>16,49</t>
  </si>
  <si>
    <t>FRESADORA DE ASFALTO A FRIO SOBRE RODAS, LARGURA FRESAGEM DE 1,0 M, POTÊNCIA 208 HP - DEPRECIAÇÃO. AF_11/2014</t>
  </si>
  <si>
    <t>120,11</t>
  </si>
  <si>
    <t>FRESADORA DE ASFALTO A FRIO SOBRE RODAS, LARGURA FRESAGEM DE 1,0 M, POTÊNCIA 208 HP - JUROS. AF_11/2014</t>
  </si>
  <si>
    <t>36,78</t>
  </si>
  <si>
    <t>FRESADORA DE ASFALTO A FRIO SOBRE RODAS, LARGURA FRESAGEM DE 1,0 M, POTÊNCIA 208 HP - MANUTENÇÃO. AF_11/2014</t>
  </si>
  <si>
    <t>214,25</t>
  </si>
  <si>
    <t>FRESADORA DE ASFALTO A FRIO SOBRE RODAS, LARGURA FRESAGEM DE 1,0 M, POTÊNCIA 208 HP - MATERIAIS NA OPERAÇÃO. AF_11/2014</t>
  </si>
  <si>
    <t>166,74</t>
  </si>
  <si>
    <t>FRESADORA DE ASFALTO A FRIO SOBRE RODAS, LARGURA FRESAGEM DE 2,0 M, POTÊNCIA 550 HP - DEPRECIAÇÃO. AF_11/2014</t>
  </si>
  <si>
    <t>280,58</t>
  </si>
  <si>
    <t>FRESADORA DE ASFALTO A FRIO SOBRE RODAS, LARGURA FRESAGEM DE 2,0 M, POTÊNCIA 550 HP - JUROS. AF_11/2014</t>
  </si>
  <si>
    <t>85,91</t>
  </si>
  <si>
    <t>FRESADORA DE ASFALTO A FRIO SOBRE RODAS, LARGURA FRESAGEM DE 2,0 M, POTÊNCIA 550 HP - MANUTENÇÃO. AF_11/2014</t>
  </si>
  <si>
    <t>500,48</t>
  </si>
  <si>
    <t>FRESADORA DE ASFALTO A FRIO SOBRE RODAS, LARGURA FRESAGEM DE 2,0 M, POTÊNCIA 550 HP - MATERIAIS NA OPERAÇÃO. AF_11/2014</t>
  </si>
  <si>
    <t>440,94</t>
  </si>
  <si>
    <t>VIBROACABADORA DE ASFALTO SOBRE ESTEIRAS, LARGURA DE PAVIMENTAÇÃO 1,90 M A 5,30 M, POTÊNCIA 105 HP CAPACIDADE 450 T/H - DEPRECIAÇÃO. AF_11/2014</t>
  </si>
  <si>
    <t>86,11</t>
  </si>
  <si>
    <t>VIBROACABADORA DE ASFALTO SOBRE ESTEIRAS, LARGURA DE PAVIMENTAÇÃO 1,90 M A 5,30 M, POTÊNCIA 105 HP CAPACIDADE 450 T/H - JUROS. AF_11/2014</t>
  </si>
  <si>
    <t>30,35</t>
  </si>
  <si>
    <t>RECICLADORA DE ASFALTO A FRIO SOBRE RODAS, LARGURA FRESAGEM DE 2,0 M, POTÊNCIA 422 HP - DEPRECIAÇÃO. AF_11/2014</t>
  </si>
  <si>
    <t>243,81</t>
  </si>
  <si>
    <t>RECICLADORA DE ASFALTO A FRIO SOBRE RODAS, LARGURA FRESAGEM DE 2,0 M, POTÊNCIA 422 HP - JUROS. AF_11/2014</t>
  </si>
  <si>
    <t>74,65</t>
  </si>
  <si>
    <t>RECICLADORA DE ASFALTO A FRIO SOBRE RODAS, LARGURA FRESAGEM DE 2,0 M, POTÊNCIA 422 HP - MANUTENÇÃO. AF_11/2014</t>
  </si>
  <si>
    <t>434,89</t>
  </si>
  <si>
    <t>RECICLADORA DE ASFALTO A FRIO SOBRE RODAS, LARGURA FRESAGEM DE 2,0 M, POTÊNCIA 422 HP - MATERIAIS NA OPERAÇÃO. AF_11/2014</t>
  </si>
  <si>
    <t>375,87</t>
  </si>
  <si>
    <t>VIBROACABADORA DE ASFALTO SOBRE ESTEIRAS, LARGURA DE PAVIMENTAÇÃO 2,13 M A 4,55 M, POTÊNCIA 100 HP, CAPACIDADE 400 T/H - DEPRECIAÇÃO. AF_11/2014</t>
  </si>
  <si>
    <t>70,56</t>
  </si>
  <si>
    <t>VIBROACABADORA DE ASFALTO SOBRE ESTEIRAS, LARGURA DE PAVIMENTAÇÃO 2,13 M A 4,55 M, POTÊNCIA 100 HP, CAPACIDADE 400 T/H - JUROS. AF_11/2014</t>
  </si>
  <si>
    <t>24,87</t>
  </si>
  <si>
    <t>VIBROACABADORA DE ASFALTO SOBRE ESTEIRAS, LARGURA DE PAVIMENTAÇÃO 2,13 M A 4,55 M, POTÊNCIA 100 HP, CAPACIDADE 400 T/H - MANUTENÇÃO. AF_11/2014</t>
  </si>
  <si>
    <t>113,43</t>
  </si>
  <si>
    <t>VIBROACABADORA DE ASFALTO SOBRE ESTEIRAS, LARGURA DE PAVIMENTAÇÃO 2,13 M A 4,55 M, POTÊNCIA 100 HP, CAPACIDADE 400 T/H - MATERIAIS NA OPERAÇÃO. AF_11/2014</t>
  </si>
  <si>
    <t>84,59</t>
  </si>
  <si>
    <t>GUINDAUTO HIDRÁULICO, CAPACIDADE MÁXIMA DE CARGA 6200 KG, MOMENTO MÁXIMO DE CARGA 11,7 TM, ALCANCE MÁXIMO HORIZONTAL 9,70 M, INCLUSIVE CAMINHÃO TOCO PBT 16.000 KG, POTÊNCIA DE 189 CV - DEPRECIAÇÃO. AF_06/2014</t>
  </si>
  <si>
    <t>27,32</t>
  </si>
  <si>
    <t>GUINDAUTO HIDRÁULICO, CAPACIDADE MÁXIMA DE CARGA 6200 KG, MOMENTO MÁXIMO DE CARGA 11,7 TM, ALCANCE MÁXIMO HORIZONTAL 9,70 M, INCLUSIVE CAMINHÃO TOCO PBT 16.000 KG, POTÊNCIA DE 189 CV - JUROS. AF_06/2014</t>
  </si>
  <si>
    <t>10,03</t>
  </si>
  <si>
    <t>GUINDAUTO HIDRÁULICO, CAPACIDADE MÁXIMA DE CARGA 6200 KG, MOMENTO MÁXIMO DE CARGA 11,7 TM, ALCANCE MÁXIMO HORIZONTAL 9,70 M, INCLUSIVE CAMINHÃO TOCO PBT 16.000 KG, POTÊNCIA DE 189 CV - MANUTENÇÃO. AF_06/2014</t>
  </si>
  <si>
    <t>46,24</t>
  </si>
  <si>
    <t>CAMINHÃO TOCO, PBT 16.000 KG, CARGA ÚTIL MÁX. 10.685 KG, DIST. ENTRE EIXOS 4,8 M, POTÊNCIA 189 CV, INCLUSIVE CARROCERIA FIXA ABERTA DE MADEIRA P/ TRANSPORTE GERAL DE CARGA SECA, DIMEN. APROX. 2,5 X 7,00 X 0,50 M - DEPRECIAÇÃO. AF_06/2014</t>
  </si>
  <si>
    <t>21,11</t>
  </si>
  <si>
    <t>CAMINHÃO TOCO, PBT 16.000 KG, CARGA ÚTIL MÁX. 10.685 KG, DIST. ENTRE EIXOS 4,8 M, POTÊNCIA 189 CV, INCLUSIVE CARROCERIA FIXA ABERTA DE MADEIRA P/ TRANSPORTE GERAL DE CARGA SECA, DIMEN. APROX. 2,5 X 7,00 X 0,50 M - JUROS. AF_06/2014</t>
  </si>
  <si>
    <t>8,41</t>
  </si>
  <si>
    <t>CAMINHÃO TOCO, PBT 16.000 KG, CARGA ÚTIL MÁX. 10.685 KG, DIST. ENTRE EIXOS 4,8 M, POTÊNCIA 189 CV, INCLUSIVE CARROCERIA FIXA ABERTA DE MADEIRA P/ TRANSPORTE GERAL DE CARGA SECA, DIMEN. APROX. 2,5 X 7,00 X 0,50 M - IMPOSTOS E SEGUROS. AF_06/2014</t>
  </si>
  <si>
    <t>3,39</t>
  </si>
  <si>
    <t>GUINDASTE HIDRÁULICO AUTOPROPELIDO, COM LANÇA TELESCÓPICA 28,80 M, CAPACIDADE MÁXIMA 30 T, POTÊNCIA 97 KW, TRAÇÃO 4 X 4 - DEPRECIAÇÃO. AF_11/2014</t>
  </si>
  <si>
    <t>52,21</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</si>
  <si>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</si>
  <si>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</si>
  <si>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7,44</t>
  </si>
  <si>
    <t>GUINDASTE HIDRÁULICO AUTOPROPELIDO, COM LANÇA TELESCÓPICA 28,80 M, CAPACIDADE MÁXIMA 30 T, POTÊNCIA 97 KW, TRAÇÃO 4 X 4 - MANUTENÇÃO. AF_11/2014</t>
  </si>
  <si>
    <t>83,94</t>
  </si>
  <si>
    <t>GUINDASTE HIDRÁULICO AUTOPROPELIDO, COM LANÇA TELESCÓPICA 28,80 M, CAPACIDADE MÁXIMA 30 T, POTÊNCIA 97 KW, TRAÇÃO 4 X 4 - MATERIAIS NA OPERAÇÃO. AF_11/2014</t>
  </si>
  <si>
    <t>28,95</t>
  </si>
  <si>
    <t>BETONEIRA CAPACIDADE NOMINAL DE 600 L, CAPACIDADE DE MISTURA 440 L, MOTOR A DIESEL POTÊNCIA 10 CV, COM CARREGADOR - DEPRECIAÇÃO. AF_05/2023</t>
  </si>
  <si>
    <t>1,51</t>
  </si>
  <si>
    <t>BETONEIRA CAPACIDADE NOMINAL DE 600 L, CAPACIDADE DE MISTURA 440 L, MOTOR A DIESEL POTÊNCIA 10 CV, COM CARREGADOR - JUROS. AF_05/2023</t>
  </si>
  <si>
    <t>0,35</t>
  </si>
  <si>
    <t>BETONEIRA CAPACIDADE NOMINAL DE 600 L, CAPACIDADE DE MISTURA 440 L, MOTOR A DIESEL POTÊNCIA 10 CV, COM CARREGADOR - MANUTENÇÃO. AF_05/2023</t>
  </si>
  <si>
    <t>1,89</t>
  </si>
  <si>
    <t>BETONEIRA CAPACIDADE NOMINAL DE 600 L, CAPACIDADE DE MISTURA 440 L, MOTOR A DIESEL POTÊNCIA 10 CV, COM CARREGADOR - MATERIAIS NA OPERAÇÃO. AF_05/2023</t>
  </si>
  <si>
    <t>8,35</t>
  </si>
  <si>
    <t>ROLO COMPACTADOR VIBRATÓRIO TANDEM AÇO LISO, POTÊNCIA 58 HP, PESO SEM/COM LASTRO 6,5 / 9,4 T, LARGURA DE TRABALHO 1,2 M - DEPRECIAÇÃO. AF_06/2014</t>
  </si>
  <si>
    <t>39,36</t>
  </si>
  <si>
    <t>ROLO COMPACTADOR VIBRATÓRIO TANDEM AÇO LISO, POTÊNCIA 58 HP, PESO SEM/COM LASTRO 6,5 / 9,4 T, LARGURA DE TRABALHO 1,2 M - JUROS. AF_06/2014</t>
  </si>
  <si>
    <t>10,56</t>
  </si>
  <si>
    <t>CAMINHÃO BASCULANTE 14 M3, COM CAVALO MECÂNICO DE CAPACIDADE MÁXIMA DE TRAÇÃO COMBINADO DE 36000 KG, POTÊNCIA 286 CV, INCLUSIVE SEMIREBOQUE COM CAÇAMBA METÁLICA - DEPRECIAÇÃO. AF_12/2014</t>
  </si>
  <si>
    <t>40,32</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</si>
  <si>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</si>
  <si>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</si>
  <si>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5,73</t>
  </si>
  <si>
    <t>CAMINHÃO BASCULANTE 14 M3, COM CAVALO MECÂNICO DE CAPACIDADE MÁXIMA DE TRAÇÃO COMBINADO DE 36000 KG, POTÊNCIA 286 CV, INCLUSIVE SEMIREBOQUE COM CAÇAMBA METÁLICA - MANUTENÇÃO. AF_12/2014</t>
  </si>
  <si>
    <t>68,97</t>
  </si>
  <si>
    <t>CAMINHÃO BASCULANTE 14 M3, COM CAVALO MECÂNICO DE CAPACIDADE MÁXIMA DE TRAÇÃO COMBINADO DE 36000 KG, POTÊNCIA 286 CV, INCLUSIVE SEMIREBOQUE COM CAÇAMBA METÁLICA - MATERIAIS NA OPERAÇÃO. AF_12/2014</t>
  </si>
  <si>
    <t>175,93</t>
  </si>
  <si>
    <t>CAMINHÃO BASCULANTE 18 M3, COM CAVALO MECÂNICO DE CAPACIDADE MÁXIMA DE TRAÇÃO COMBINADO DE 45000 KG, POTÊNCIA 330 CV, INCLUSIVE SEMIREBOQUE COM CAÇAMBA METÁLICA - DEPRECIAÇÃO. AF_12/2014</t>
  </si>
  <si>
    <t>43,16</t>
  </si>
  <si>
    <t>CAMINHÃO BASCULANTE 18 M3, COM CAVALO MECÂNICO DE CAPACIDADE MÁXIMA DE TRAÇÃO COMBINADO DE 45000 KG, POTÊNCIA 330 CV, INCLUSIVE SEMIREBOQUE COM CAÇAMBA METÁLICA - JUROS. AF_12/2014</t>
  </si>
  <si>
    <t>14,92</t>
  </si>
  <si>
    <t>CAMINHÃO BASCULANTE 18 M3, COM CAVALO MECÂNICO DE CAPACIDADE MÁXIMA DE TRAÇÃO COMBINADO DE 45000 KG, POTÊNCIA 330 CV, INCLUSIVE SEMIREBOQUE COM CAÇAMBA METÁLICA - IMPOSTOS E SEGUROS. AF_12/2014</t>
  </si>
  <si>
    <t>6,02</t>
  </si>
  <si>
    <t>CAMINHÃO BASCULANTE 18 M3, COM CAVALO MECÂNICO DE CAPACIDADE MÁXIMA DE TRAÇÃO COMBINADO DE 45000 KG, POTÊNCIA 330 CV, INCLUSIVE SEMIREBOQUE COM CAÇAMBA METÁLICA - MANUTENÇÃO. AF_12/2014</t>
  </si>
  <si>
    <t>73,11</t>
  </si>
  <si>
    <t>CAMINHÃO BASCULANTE 18 M3, COM CAVALO MECÂNICO DE CAPACIDADE MÁXIMA DE TRAÇÃO COMBINADO DE 45000 KG, POTÊNCIA 330 CV, INCLUSIVE SEMIREBOQUE COM CAÇAMBA METÁLICA - MATERIAIS NA OPERAÇÃO. AF_12/2014</t>
  </si>
  <si>
    <t>202,98</t>
  </si>
  <si>
    <t>VIBRADOR DE IMERSÃO, DIÂMETRO DE PONTEIRA 45MM, MOTOR ELÉTRICO TRIFÁSICO POTÊNCIA DE 2 CV - DEPRECIAÇÃO. AF_06/2015</t>
  </si>
  <si>
    <t>0,43</t>
  </si>
  <si>
    <t>VIBRADOR DE IMERSÃO, DIÂMETRO DE PONTEIRA 45MM, MOTOR ELÉTRICO TRIFÁSICO POTÊNCIA DE 2 CV - JUROS. AF_06/2015</t>
  </si>
  <si>
    <t>0,10</t>
  </si>
  <si>
    <t>VIBRADOR DE IMERSÃO, DIÂMETRO DE PONTEIRA 45MM, MOTOR ELÉTRICO TRIFÁSICO POTÊNCIA DE 2 CV - MANUTENÇÃO. AF_06/2015</t>
  </si>
  <si>
    <t>VIBRADOR DE IMERSÃO, DIÂMETRO DE PONTEIRA 45MM, MOTOR ELÉTRICO TRIFÁSICO POTÊNCIA DE 2 CV - MATERIAIS NA OPERAÇÃO. AF_06/2015</t>
  </si>
  <si>
    <t>0,40</t>
  </si>
  <si>
    <t>PERFURATRIZ MANUAL, TORQUE MÁXIMO 83 N.M, POTÊNCIA 5 CV, COM DIÂMETRO MÁXIMO 4" - DEPRECIAÇÃO. AF_06/2015</t>
  </si>
  <si>
    <t>2,34</t>
  </si>
  <si>
    <t>PERFURATRIZ MANUAL, TORQUE MÁXIMO 83 N.M, POTÊNCIA 5 CV, COM DIÂMETRO MÁXIMO 4" - JUROS. AF_06/2015</t>
  </si>
  <si>
    <t>0,54</t>
  </si>
  <si>
    <t>PERFURATRIZ MANUAL, TORQUE MÁXIMO 83 N.M, POTÊNCIA 5 CV, COM DIÂMETRO MÁXIMO 4" - MANUTENÇÃO. AF_06/2015</t>
  </si>
  <si>
    <t>2,92</t>
  </si>
  <si>
    <t>PERFURATRIZ MANUAL, TORQUE MÁXIMO 83 N.M, POTÊNCIA 5 CV, COM DIÂMETRO MÁXIMO 4" - MATERIAIS NA OPERAÇÃO. AF_06/2015</t>
  </si>
  <si>
    <t>PERFURATRIZ SOBRE ESTEIRA, TORQUE MÁXIMO 600 KGF, PESO MÉDIO 1000 KG, POTÊNCIA 20 HP, DIÂMETRO MÁXIMO 10" - DEPRECIAÇÃO. AF_06/2015</t>
  </si>
  <si>
    <t>52,86</t>
  </si>
  <si>
    <t>PERFURATRIZ SOBRE ESTEIRA, TORQUE MÁXIMO 600 KGF, PESO MÉDIO 1000 KG, POTÊNCIA 20 HP, DIÂMETRO MÁXIMO 10" - JUROS. AF_06/2015</t>
  </si>
  <si>
    <t>PERFURATRIZ SOBRE ESTEIRA, TORQUE MÁXIMO 600 KGF, PESO MÉDIO 1000 KG, POTÊNCIA 20 HP, DIÂMETRO MÁXIMO 10" - MANUTENÇÃO. AF_06/2015</t>
  </si>
  <si>
    <t>66,15</t>
  </si>
  <si>
    <t>PERFURATRIZ SOBRE ESTEIRA, TORQUE MÁXIMO 600 KGF, PESO MÉDIO 1000 KG, POTÊNCIA 20 HP, DIÂMETRO MÁXIMO 10" - MATERIAIS NA OPERAÇÃO. AF_06/2015</t>
  </si>
  <si>
    <t>1,14</t>
  </si>
  <si>
    <t>MISTURADOR DUPLO HORIZONTAL DE ALTA TURBULÊNCIA, CAPACIDADE / VOLUME 2 X 500 LITROS, MOTORES ELÉTRICOS MÍNIMO 5 CV CADA, PARA NATA CIMENTO, ARGAMASSA E OUTROS - DEPRECIAÇÃO. AF_06/2015</t>
  </si>
  <si>
    <t>3,85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</si>
  <si>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</si>
  <si>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</si>
  <si>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4,21</t>
  </si>
  <si>
    <t>MISTURADOR DUPLO HORIZONTAL DE ALTA TURBULÊNCIA, CAPACIDADE / VOLUME 2 X 500 LITROS, MOTORES ELÉTRICOS MÍNIMO 5 CV CADA, PARA NATA CIMENTO, ARGAMASSA E OUTROS - MATERIAIS NA OPERAÇÃO. AF_06/2015</t>
  </si>
  <si>
    <t>4,82</t>
  </si>
  <si>
    <t>BOMBA TRIPLEX, PARA INJEÇÃO DE NATA DE CIMENTO, VAZÃO MÁXIMA DE 100 LITROS/MINUTO, PRESSÃO MÁXIMA DE 70 BAR - DEPRECIAÇÃO. AF_06/2015</t>
  </si>
  <si>
    <t>5,75</t>
  </si>
  <si>
    <t>BOMBA TRIPLEX, PARA INJEÇÃO DE NATA DE CIMENTO, VAZÃO MÁXIMA DE 100 LITROS/MINUTO, PRESSÃO MÁXIMA DE 70 BAR - JUROS. AF_06/2015</t>
  </si>
  <si>
    <t>1,33</t>
  </si>
  <si>
    <t>BOMBA TRIPLEX, PARA INJEÇÃO DE NATA DE CIMENTO, VAZÃO MÁXIMA DE 100 LITROS/MINUTO, PRESSÃO MÁXIMA DE 70 BAR - MANUTENÇÃO. AF_06/2015</t>
  </si>
  <si>
    <t>6,29</t>
  </si>
  <si>
    <t>BOMBA TRIPLEX, PARA INJEÇÃO DE NATA DE CIMENTO, VAZÃO MÁXIMA DE 100 LITROS/MINUTO, PRESSÃO MÁXIMA DE 70 BAR - MATERIAIS NA OPERAÇÃO. AF_06/2015</t>
  </si>
  <si>
    <t>12,53</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</si>
  <si>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</si>
  <si>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</si>
  <si>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0,20</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</si>
  <si>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</si>
  <si>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</si>
  <si>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7,51</t>
  </si>
  <si>
    <t>BOMBA DE PROJEÇÃO DE CONCRETO SECO, POTÊNCIA 10 CV, VAZÃO 3 M3/H - DEPRECIAÇÃO. AF_06/2015</t>
  </si>
  <si>
    <t>3,74</t>
  </si>
  <si>
    <t>BOMBA DE PROJEÇÃO DE CONCRETO SECO, POTÊNCIA 10 CV, VAZÃO 3 M3/H - JUROS. AF_06/2015</t>
  </si>
  <si>
    <t>0,86</t>
  </si>
  <si>
    <t>BOMBA DE PROJEÇÃO DE CONCRETO SECO, POTÊNCIA 10 CV, VAZÃO 3 M3/H - MANUTENÇÃO. AF_06/2015</t>
  </si>
  <si>
    <t>BOMBA DE PROJEÇÃO DE CONCRETO SECO, POTÊNCIA 10 CV, VAZÃO 3 M3/H - MATERIAIS NA OPERAÇÃO. AF_06/2015</t>
  </si>
  <si>
    <t>4,94</t>
  </si>
  <si>
    <t>BOMBA DE PROJEÇÃO DE CONCRETO SECO, POTÊNCIA 10 CV, VAZÃO 6 M3/H - DEPRECIAÇÃO. AF_06/2015</t>
  </si>
  <si>
    <t>4,01</t>
  </si>
  <si>
    <t>BOMBA DE PROJEÇÃO DE CONCRETO SECO, POTÊNCIA 10 CV, VAZÃO 6 M3/H - JUROS. AF_06/2015</t>
  </si>
  <si>
    <t>0,92</t>
  </si>
  <si>
    <t>BOMBA DE PROJEÇÃO DE CONCRETO SECO, POTÊNCIA 10 CV, VAZÃO 6 M3/H - MANUTENÇÃO. AF_06/2015</t>
  </si>
  <si>
    <t>4,38</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</si>
  <si>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</si>
  <si>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AF_05/2023</t>
  </si>
  <si>
    <t>7,14</t>
  </si>
  <si>
    <t>PROJETOR PNEUMÁTICO DE ARGAMASSA PARA CHAPISCO E REBOCO COM RECIPIENTE ACOPLADO, TIPO CANEQUINHA, COM COMPRESSOR DE AR REBOCÁVEL VAZÃO 89 PCM E MOTOR DIESEL DE 20 CV - JUROS. AF_05/2023</t>
  </si>
  <si>
    <t>1,90</t>
  </si>
  <si>
    <t>PROJETOR PNEUMÁTICO DE ARGAMASSA PARA CHAPISCO E REBOCO COM RECIPIENTE ACOPLADO, TIPO CANEQUINHA, COM COMPRESSOR DE AR REBOCÁVEL VAZÃO 89 PCM E MOTOR DIESEL DE 20 CV - MANUTENÇÃO. AF_05/2023</t>
  </si>
  <si>
    <t>8,93</t>
  </si>
  <si>
    <t>PROJETOR PNEUMÁTICO DE ARGAMASSA PARA CHAPISCO E REBOCO COM RECIPIENTE ACOPLADO, TIPO CANEQUINHA, COM COMPRESSOR DE AR REBOCÁVEL VAZÃO 89 PCM E MOTOR DIESEL DE 20 CV - MATERIAIS NA OPERAÇÃO. AF_05/2023</t>
  </si>
  <si>
    <t>PERFURATRIZ COM TORRE METÁLICA PARA EXECUÇÃO DE ESTACA HÉLICE CONTÍNUA, PROFUNDIDADE MÁXIMA DE 30 M, DIÂMETRO MÁXIMO DE 800 MM, POTÊNCIA INSTALADA DE 268 HP, MESA ROTATIVA COM TORQUE MÁXIMO DE 170 KNM - DEPRECIAÇÃO. AF_06/2015</t>
  </si>
  <si>
    <t>238,49</t>
  </si>
  <si>
    <t>PERFURATRIZ COM TORRE METÁLICA PARA EXECUÇÃO DE ESTACA HÉLICE CONTÍNUA, PROFUNDIDADE MÁXIMA DE 30 M, DIÂMETRO MÁXIMO DE 800 MM, POTÊNCIA INSTALADA DE 268 HP, MESA ROTATIVA COM TORQUE MÁXIMO DE 170 KNM - JUROS. AF_06/2015</t>
  </si>
  <si>
    <t>63,98</t>
  </si>
  <si>
    <t>PERFURATRIZ COM TORRE METÁLICA PARA EXECUÇÃO DE ESTACA HÉLICE CONTÍNUA, PROFUNDIDADE MÁXIMA DE 30 M, DIÂMETRO MÁXIMO DE 800 MM, POTÊNCIA INSTALADA DE 268 HP, MESA ROTATIVA COM TORQUE MÁXIMO DE 170 KNM - MANUTENÇÃO. AF_06/2015</t>
  </si>
  <si>
    <t>298,45</t>
  </si>
  <si>
    <t>PERFURATRIZ COM TORRE METÁLICA PARA EXECUÇÃO DE ESTACA HÉLICE CONTÍNUA, PROFUNDIDADE MÁXIMA DE 30 M, DIÂMETRO MÁXIMO DE 800 MM, POTÊNCIA INSTALADA DE 268 HP, MESA ROTATIVA COM TORQUE MÁXIMO DE 170 KNM - MATERIAIS NA OPERAÇÃO. AF_06/2015</t>
  </si>
  <si>
    <t>119,34</t>
  </si>
  <si>
    <t>PERFURATRIZ HIDRÁULICA SOBRE CAMINHÃO COM TRADO CURTO ACOPLADO, PROFUNDIDADE MÁXIMA DE 20 M, DIÂMETRO MÁXIMO DE 1500 MM, POTÊNCIA INSTALADA DE 137 HP, MESA ROTATIVA COM TORQUE MÁXIMO DE 30 KNM - DEPRECIAÇÃO. AF_06/2015</t>
  </si>
  <si>
    <t>97,51</t>
  </si>
  <si>
    <t>PERFURATRIZ HIDRÁULICA SOBRE CAMINHÃO COM TRADO CURTO ACOPLADO, PROFUNDIDADE MÁXIMA DE 20 M, DIÂMETRO MÁXIMO DE 1500 MM, POTÊNCIA INSTALADA DE 137 HP, MESA ROTATIVA COM TORQUE MÁXIMO DE 30 KNM - JUROS. AF_06/2015</t>
  </si>
  <si>
    <t>29,47</t>
  </si>
  <si>
    <t>PERFURATRIZ HIDRÁULICA SOBRE CAMINHÃO COM TRADO CURTO ACOPLADO, PROFUNDIDADE MÁXIMA DE 20 M, DIÂMETRO MÁXIMO DE 1500 MM, POTÊNCIA INSTALADA DE 137 HP, MESA ROTATIVA COM TORQUE MÁXIMO DE 30 KNM - MANUTENÇÃO. AF_06/2015</t>
  </si>
  <si>
    <t>136,45</t>
  </si>
  <si>
    <t>PERFURATRIZ HIDRÁULICA SOBRE CAMINHÃO COM TRADO CURTO ACOPLADO, PROFUNDIDADE MÁXIMA DE 20 M, DIÂMETRO MÁXIMO DE 1500 MM, POTÊNCIA INSTALADA DE 137 HP, MESA ROTATIVA COM TORQUE MÁXIMO DE 30 KNM - MATERIAIS NA OPERAÇÃO. AF_06/2015</t>
  </si>
  <si>
    <t>91,52</t>
  </si>
  <si>
    <t>MANIPULADOR TELESCÓPICO, POTÊNCIA DE 85 HP, CAPACIDADE DE CARGA DE 3.500 KG, ALTURA MÁXIMA DE ELEVAÇÃO DE 12,3 M - DEPRECIAÇÃO. AF_05/2023</t>
  </si>
  <si>
    <t>39,46</t>
  </si>
  <si>
    <t>MANIPULADOR TELESCÓPICO, POTÊNCIA DE 85 HP, CAPACIDADE DE CARGA DE 3.500 KG, ALTURA MÁXIMA DE ELEVAÇÃO DE 12,3 M - JUROS. AF_05/2023</t>
  </si>
  <si>
    <t>9,12</t>
  </si>
  <si>
    <t>MANIPULADOR TELESCÓPICO, POTÊNCIA DE 85 HP, CAPACIDADE DE CARGA DE 3.500 KG, ALTURA MÁXIMA DE ELEVAÇÃO DE 12,3 M - MANUTENÇÃO. AF_05/2023</t>
  </si>
  <si>
    <t>MANIPULADOR TELESCÓPICO, POTÊNCIA DE 85 HP, CAPACIDADE DE CARGA DE 3.500 KG, ALTURA MÁXIMA DE ELEVAÇÃO DE 12,3 M - MATERIAIS NA OPERAÇÃO. AF_05/2023</t>
  </si>
  <si>
    <t>56,77</t>
  </si>
  <si>
    <t>MINICARREGADEIRA SOBRE RODAS, POTÊNCIA LÍQUIDA DE 47 HP, CAPACIDADE NOMINAL DE OPERAÇÃO DE 646 KG - DEPRECIAÇÃO. AF_06/2015</t>
  </si>
  <si>
    <t>28,80</t>
  </si>
  <si>
    <t>MINICARREGADEIRA SOBRE RODAS, POTÊNCIA LÍQUIDA DE 47 HP, CAPACIDADE NOMINAL DE OPERAÇÃO DE 646 KG - JUROS. AF_06/2015</t>
  </si>
  <si>
    <t>MINICARREGADEIRA SOBRE RODAS, POTÊNCIA LÍQUIDA DE 47 HP, CAPACIDADE NOMINAL DE OPERAÇÃO DE 646 KG - MANUTENÇÃO. AF_06/2015</t>
  </si>
  <si>
    <t>36,00</t>
  </si>
  <si>
    <t>MINICARREGADEIRA SOBRE RODAS, POTÊNCIA LÍQUIDA DE 47 HP, CAPACIDADE NOMINAL DE OPERAÇÃO DE 646 KG - MATERIAIS NA OPERAÇÃO. AF_06/2015</t>
  </si>
  <si>
    <t>39,76</t>
  </si>
  <si>
    <t>COMPRESSOR DE AR REBOCÁVEL, VAZÃO 189 PCM, PRESSÃO EFETIVA DE TRABALHO 102 PSI, MOTOR DIESEL, POTÊNCIA 63 CV - DEPRECIAÇÃO. AF_06/2015</t>
  </si>
  <si>
    <t>5,32</t>
  </si>
  <si>
    <t>COMPRESSOR DE AR REBOCÁVEL, VAZÃO 189 PCM, PRESSÃO EFETIVA DE TRABALHO 102 PSI, MOTOR DIESEL, POTÊNCIA 63 CV - JUROS. AF_06/2015</t>
  </si>
  <si>
    <t>1,42</t>
  </si>
  <si>
    <t>COMPRESSOR DE AR REBOCÁVEL, VAZÃO 89 PCM, PRESSÃO EFETIVA DE TRABALHO 102 PSI, MOTOR DIESEL, POTÊNCIA 20 CV - DEPRECIAÇÃO. AF_06/2015</t>
  </si>
  <si>
    <t>7,10</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</si>
  <si>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</si>
  <si>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</si>
  <si>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8,89</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</si>
  <si>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</si>
  <si>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</si>
  <si>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7,12</t>
  </si>
  <si>
    <t>COMPRESSOR DE AR REBOCAVEL, VAZÃO 250 PCM, PRESSAO DE TRABALHO 102 PSI, MOTOR A DIESEL POTÊNCIA 81 CV - JUROS. AF_06/2015</t>
  </si>
  <si>
    <t>1,91</t>
  </si>
  <si>
    <t>COMPRESSOR DE AR REBOCAVEL, VAZÃO 250 PCM, PRESSAO DE TRABALHO 102 PSI, MOTOR A DIESEL POTÊNCIA 81 CV - MANUTENÇÃO. AF_06/2015</t>
  </si>
  <si>
    <t>8,91</t>
  </si>
  <si>
    <t>COMPRESSOR DE AR REBOCAVEL, VAZÃO 250 PCM, PRESSAO DE TRABALHO 102 PSI, MOTOR A DIESEL POTÊNCIA 81 CV - MATERIAIS NA OPERAÇÃO. AF_06/2015</t>
  </si>
  <si>
    <t>60,47</t>
  </si>
  <si>
    <t>COMPRESSOR DE AR REBOCÁVEL, VAZÃO 748 PCM, PRESSÃO EFETIVA DE TRABALHO 102 PSI, MOTOR DIESEL, POTÊNCIA 210 CV - DEPRECIAÇÃO. AF_06/2015</t>
  </si>
  <si>
    <t>18,09</t>
  </si>
  <si>
    <t>COMPRESSOR DE AR REBOCÁVEL, VAZÃO 748 PCM, PRESSÃO EFETIVA DE TRABALHO 102 PSI, MOTOR DIESEL, POTÊNCIA 210 CV - JUROS. AF_06/2015</t>
  </si>
  <si>
    <t>4,85</t>
  </si>
  <si>
    <t>COMPRESSOR DE AR REBOCÁVEL, VAZÃO 748 PCM, PRESSÃO EFETIVA DE TRABALHO 102 PSI, MOTOR DIESEL, POTÊNCIA 210 CV - MANUTENÇÃO. AF_06/2015</t>
  </si>
  <si>
    <t>22,63</t>
  </si>
  <si>
    <t>COMPRESSOR DE AR REBOCÁVEL, VAZÃO 748 PCM, PRESSÃO EFETIVA DE TRABALHO 102 PSI, MOTOR DIESEL, POTÊNCIA 210 CV - MATERIAIS NA OPERAÇÃO. AF_06/2015</t>
  </si>
  <si>
    <t>156,89</t>
  </si>
  <si>
    <t>COMPRESSOR DE AR REBOCAVEL, VAZÃO 400 PCM, PRESSAO DE TRABALHO 102 PSI, MOTOR A DIESEL POTÊNCIA 110 CV - DEPRECIAÇÃO. AF_06/2015</t>
  </si>
  <si>
    <t>8,45</t>
  </si>
  <si>
    <t>COMPRESSOR DE AR REBOCAVEL, VAZÃO 400 PCM, PRESSAO DE TRABALHO 102 PSI, MOTOR A DIESEL POTÊNCIA 110 CV - JUROS. AF_06/2015</t>
  </si>
  <si>
    <t>2,26</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</si>
  <si>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</si>
  <si>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</si>
  <si>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82,14</t>
  </si>
  <si>
    <t>PERFURATRIZ HIDRÁULICA SOBRE CAMINHÃO COM TRADO CURTO ACOPLADO, PROFUNDIDADE MÁXIMA DE 20 M, DIÂMETRO MÁXIMO DE 1500 MM, POTÊNCIA INSTALADA DE 137 HP, MESA ROTATIVA COM TORQUE MÁXIMO DE 30 KNM - IMPOSTOS E SEGUROS. AF_06/2015</t>
  </si>
  <si>
    <t>11,94</t>
  </si>
  <si>
    <t>CAMINHÃO TRUCADO (C/ TERCEIRO EIXO) ELETRÔNICO - POTÊNCIA 231CV - PBT = 22000KG - DIST. ENTRE EIXOS 5170 MM - INCLUI CARROCERIA FIXA ABERTA DE MADEIRA - DEPRECIAÇÃO. AF_06/2015</t>
  </si>
  <si>
    <t>24,77</t>
  </si>
  <si>
    <t>CAMINHÃO TRUCADO (C/ TERCEIRO EIXO) ELETRÔNICO - POTÊNCIA 231CV - PBT = 22000KG - DIST. ENTRE EIXOS 5170 MM - INCLUI CARROCERIA FIXA ABERTA DE MADEIRA - JUROS. AF_06/2015</t>
  </si>
  <si>
    <t>9,93</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</si>
  <si>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</si>
  <si>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</si>
  <si>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45,41</t>
  </si>
  <si>
    <t>CAMINHÃO TRUCADO (C/ TERCEIRO EIXO) ELETRÔNICO - POTÊNCIA 231CV - PBT = 22000KG - DIST. ENTRE EIXOS 5170 MM - INCLUI CARROCERIA FIXA ABERTA DE MADEIRA - MATERIAIS NA OPERAÇÃO. AF_06/2015</t>
  </si>
  <si>
    <t>146,38</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</si>
  <si>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</si>
  <si>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</si>
  <si>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0,16</t>
  </si>
  <si>
    <t>PLACA VIBRATÓRIA REVERSÍVEL COM MOTOR 4 TEMPOS A GASOLINA, FORÇA CENTRÍFUGA DE 25 KN (2500 KGF), POTÊNCIA 5,5 CV - MANUTENÇÃO. AF_08/2015</t>
  </si>
  <si>
    <t>0,75</t>
  </si>
  <si>
    <t>PLACA VIBRATÓRIA REVERSÍVEL COM MOTOR 4 TEMPOS A GASOLINA, FORÇA CENTRÍFUGA DE 25 KN (2500 KGF), POTÊNCIA 5,5 CV - MATERIAIS NA OPERAÇÃO. AF_08/2015</t>
  </si>
  <si>
    <t>8,58</t>
  </si>
  <si>
    <t>CORTADORA DE PISO COM MOTOR 4 TEMPOS A GASOLINA, POTÊNCIA DE 13 HP, COM DISCO DE CORTE DIAMANTADO SEGMENTADO PARA CONCRETO, DIÂMETRO DE 350 MM, FURO DE 1" (14 X 1") - DEPRECIAÇÃO. AF_08/2015</t>
  </si>
  <si>
    <t>0,79</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</si>
  <si>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</si>
  <si>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</si>
  <si>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</si>
  <si>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8,64</t>
  </si>
  <si>
    <t>CAMINHÃO TOCO, PESO BRUTO TOTAL 14.300 KG, CARGA ÚTIL MÁXIMA 9590 KG, DISTÂNCIA ENTRE EIXOS 4,76 M, POTÊNCIA 185 CV (NÃO INCLUI CARROCERIA) - DEPRECIAÇÃO. AF_06/2014</t>
  </si>
  <si>
    <t>17,61</t>
  </si>
  <si>
    <t>CAMINHÃO TOCO, PESO BRUTO TOTAL 14.300 KG, CARGA ÚTIL MÁXIMA 9590 KG, DISTÂNCIA ENTRE EIXOS 4,76 M, POTÊNCIA 185 CV (NÃO INCLUI CARROCERIA) - JUROS. AF_06/2014</t>
  </si>
  <si>
    <t>7,24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</si>
  <si>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</si>
  <si>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</si>
  <si>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20,99</t>
  </si>
  <si>
    <t>CAMINHÃO PIPA 6.000 L, PESO BRUTO TOTAL 13.000 KG, DISTÂNCIA ENTRE EIXOS 4,80 M, POTÊNCIA 189 CV INCLUSIVE TANQUE DE AÇO PARA TRANSPORTE DE ÁGUA, CAPACIDADE 6 M3 - JUROS. AF_06/2014</t>
  </si>
  <si>
    <t>8,03</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</si>
  <si>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</si>
  <si>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</si>
  <si>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22,21</t>
  </si>
  <si>
    <t>CAMINHÃO BASCULANTE 6 M3, PESO BRUTO TOTAL 16.000 KG, CARGA ÚTIL MÁXIMA 13.071 KG, DISTÂNCIA ENTRE EIXOS 4,80 M, POTÊNCIA 230 CV INCLUSIVE CAÇAMBA METÁLICA - JUROS. AF_06/2014</t>
  </si>
  <si>
    <t>8,52</t>
  </si>
  <si>
    <t>CAMINHÃO BASCULANTE 6 M3, PESO BRUTO TOTAL 16.000 KG, CARGA ÚTIL MÁXIMA 13.071 KG, DISTÂNCIA ENTRE EIXOS 4,80 M, POTÊNCIA 230 CV INCLUSIVE CAÇAMBA METÁLICA - IMPOSTOS E SEGUROS. AF_06/2014</t>
  </si>
  <si>
    <t>3,44</t>
  </si>
  <si>
    <t>CAMINHÃO TOCO, PESO BRUTO TOTAL 16.000 KG, CARGA ÚTIL MÁXIMA DE 10.685 KG, DISTÂNCIA ENTRE EIXOS 4,80 M, POTÊNCIA 189 CV EXCLUSIVE CARROCERIA - DEPRECIAÇÃO. AF_06/2014</t>
  </si>
  <si>
    <t>19,34</t>
  </si>
  <si>
    <t>CAMINHÃO TOCO, PESO BRUTO TOTAL 16.000 KG, CARGA ÚTIL MÁXIMA DE 10.685 KG, DISTÂNCIA ENTRE EIXOS 4,80 M, POTÊNCIA 189 CV EXCLUSIVE CARROCERIA - JUROS. AF_06/2014</t>
  </si>
  <si>
    <t>7,95</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</si>
  <si>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</si>
  <si>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</si>
  <si>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29,22</t>
  </si>
  <si>
    <t>CAMINHÃO BASCULANTE 10 M3, TRUCADO CABINE SIMPLES, PESO BRUTO TOTAL 23.000 KG, CARGA ÚTIL MÁXIMA 15.935 KG, DISTÂNCIA ENTRE EIXOS 4,80 M, POTÊNCIA 230 CV INCLUSIVE CAÇAMBA METÁLICA - JUROS. AF_06/2014</t>
  </si>
  <si>
    <t>11,21</t>
  </si>
  <si>
    <t>CAMINHÃO BASCULANTE 10 M3, TRUCADO CABINE SIMPLES, PESO BRUTO TOTAL 23.000 KG, CARGA ÚTIL MÁXIMA 15.935 KG, DISTÂNCIA ENTRE EIXOS 4,80 M, POTÊNCIA 230 CV INCLUSIVE CAÇAMBA METÁLICA - IMPOSTOS E SEGUROS. AF_06/2014</t>
  </si>
  <si>
    <t>4,53</t>
  </si>
  <si>
    <t>CAMINHÃO BASCULANTE 10 M3, TRUCADO CABINE SIMPLES, PESO BRUTO TOTAL 23.000 KG, CARGA ÚTIL MÁXIMA 15.935 KG, DISTÂNCIA ENTRE EIXOS 4,80 M, POTÊNCIA 230 CV INCLUSIVE CAÇAMBA METÁLICA - MANUTENÇÃO. AF_06/2014</t>
  </si>
  <si>
    <t>52,56</t>
  </si>
  <si>
    <t>CAMINHÃO BASCULANTE 10 M3, TRUCADO CABINE SIMPLES, PESO BRUTO TOTAL 23.000 KG, CARGA ÚTIL MÁXIMA 15.935 KG, DISTÂNCIA ENTRE EIXOS 4,80 M, POTÊNCIA 230 CV INCLUSIVE CAÇAMBA METÁLICA - MATERIAIS NA OPERAÇÃO. AF_06/2014</t>
  </si>
  <si>
    <t>141,48</t>
  </si>
  <si>
    <t>CAMINHÃO TOCO, PBT 14.300 KG, CARGA ÚTIL MÁX. 9.710 KG, DIST. ENTRE EIXOS 3,56 M, POTÊNCIA 185 CV, INCLUSIVE CARROCERIA FIXA ABERTA DE MADEIRA P/ TRANSPORTE GERAL DE CARGA SECA, DIMEN. APROX. 2,50 X 6,50 X 0,50 M - DEPRECIAÇÃO. AF_06/2014</t>
  </si>
  <si>
    <t>19,26</t>
  </si>
  <si>
    <t>CAMINHÃO TOCO, PBT 14.300 KG, CARGA ÚTIL MÁX. 9.710 KG, DIST. ENTRE EIXOS 3,56 M, POTÊNCIA 185 CV, INCLUSIVE CARROCERIA FIXA ABERTA DE MADEIRA P/ TRANSPORTE GERAL DE CARGA SECA, DIMEN. APROX. 2,50 X 6,50 X 0,50 M - JUROS. AF_06/2014</t>
  </si>
  <si>
    <t>7,67</t>
  </si>
  <si>
    <t>CAMINHÃO TOCO, PBT 14.300 KG, CARGA ÚTIL MÁX. 9.710 KG, DIST. ENTRE EIXOS 3,56 M, POTÊNCIA 185 CV, INCLUSIVE CARROCERIA FIXA ABERTA DE MADEIRA P/ TRANSPORTE GERAL DE CARGA SECA, DIMEN. APROX. 2,50 X 6,50 X 0,50 M - IMPOSTOS E SEGUROS. AF_06/2014</t>
  </si>
  <si>
    <t>3,09</t>
  </si>
  <si>
    <t>CAMINHÃO PIPA 10.000 L TRUCADO, PESO BRUTO TOTAL 23.000 KG, CARGA ÚTIL MÁXIMA 15.935 KG, DISTÂNCIA ENTRE EIXOS 4,8 M, POTÊNCIA 230 CV, INCLUSIVE TANQUE DE AÇO PARA TRANSPORTE DE ÁGUA - DEPRECIAÇÃO. AF_06/2014</t>
  </si>
  <si>
    <t>29,11</t>
  </si>
  <si>
    <t>CAMINHÃO PIPA 10.000 L TRUCADO, PESO BRUTO TOTAL 23.000 KG, CARGA ÚTIL MÁXIMA 15.935 KG, DISTÂNCIA ENTRE EIXOS 4,8 M, POTÊNCIA 230 CV, INCLUSIVE TANQUE DE AÇO PARA TRANSPORTE DE ÁGUA - JUROS. AF_06/2014</t>
  </si>
  <si>
    <t>11,25</t>
  </si>
  <si>
    <t>CAMINHÃO PIPA 10.000 L TRUCADO, PESO BRUTO TOTAL 23.000 KG, CARGA ÚTIL MÁXIMA 15.935 KG, DISTÂNCIA ENTRE EIXOS 4,8 M, POTÊNCIA 230 CV, INCLUSIVE TANQUE DE AÇO PARA TRANSPORTE DE ÁGUA - IMPOSTOS E SEGUROS. AF_06/2014</t>
  </si>
  <si>
    <t>4,54</t>
  </si>
  <si>
    <t>CAMINHÃO BASCULANTE 6 M3 TOCO, PESO BRUTO TOTAL 16.000 KG, CARGA ÚTIL MÁXIMA 11.130 KG, DISTÂNCIA ENTRE EIXOS 5,36 M, POTÊNCIA 185 CV, INCLUSIVE CAÇAMBA METÁLICA - IMPOSTOS E SEGUROS. AF_06/2014</t>
  </si>
  <si>
    <t>3,57</t>
  </si>
  <si>
    <t>GUINDAUTO HIDRÁULICO, CAPACIDADE MÁXIMA DE CARGA 6200 KG, MOMENTO MÁXIMO DE CARGA 11,7 TM, ALCANCE MÁXIMO HORIZONTAL 9,70 M, INCLUSIVE CAMINHÃO TOCO PBT 16.000 KG, POTÊNCIA DE 189 CV - IMPOSTOS E SEGUROS. AF_08/2015</t>
  </si>
  <si>
    <t>4,05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</si>
  <si>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</si>
  <si>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AF_05/2023</t>
  </si>
  <si>
    <t>25,48</t>
  </si>
  <si>
    <t>ESPARGIDOR DE ASFALTO PRESSURIZADO, TANQUE 6 M3 COM ISOLAÇÃO TÉRMICA, AQUECIDO COM 2 MAÇARICOS, COM BARRA ESPARGIDORA 3,60 M, MONTADO SOBRE CAMINHÃO  TOCO, PBT 14.300 KG, POTÊNCIA 185 CV - JUROS. AF_05/2023</t>
  </si>
  <si>
    <t>9,97</t>
  </si>
  <si>
    <t>ESPARGIDOR DE ASFALTO PRESSURIZADO, TANQUE 6 M3 COM ISOLAÇÃO TÉRMICA, AQUECIDO COM 2 MAÇARICOS, COM BARRA ESPARGIDORA 3,60 M, MONTADO SOBRE CAMINHÃO  TOCO, PBT 14.300 KG, POTÊNCIA 185 CV - IMPOSTOS E SEGUROS. AF_05/2023</t>
  </si>
  <si>
    <t>4,02</t>
  </si>
  <si>
    <t>ESPARGIDOR DE ASFALTO PRESSURIZADO, TANQUE 6 M3 COM ISOLAÇÃO TÉRMICA, AQUECIDO COM 2 MAÇARICOS, COM BARRA ESPARGIDORA 3,60 M, MONTADO SOBRE CAMINHÃO  TOCO, PBT 14.300 KG, POTÊNCIA 185 CV - MATERIAIS NA OPERAÇÃO. AF_05/2023</t>
  </si>
  <si>
    <t>COMPACTADOR DE SOLOS DE PERCUSSÃO (SOQUETE) COM MOTOR A GASOLINA 4 TEMPOS, POTÊNCIA 4 CV - DEPRECIAÇÃO. AF_08/2015</t>
  </si>
  <si>
    <t>COMPACTADOR DE SOLOS DE PERCUSSÃO (SOQUETE) COM MOTOR A GASOLINA 4 TEMPOS, POTÊNCIA 4 CV - JUROS. AF_08/2015</t>
  </si>
  <si>
    <t>0,23</t>
  </si>
  <si>
    <t>COMPACTADOR DE SOLOS DE PERCUSSÃO (SOQUETE) COM MOTOR A GASOLINA 4 TEMPOS, POTÊNCIA 4 CV - MANUTENÇÃO. AF_08/2015</t>
  </si>
  <si>
    <t>1,11</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</si>
  <si>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</si>
  <si>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</si>
  <si>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21,63</t>
  </si>
  <si>
    <t>GUINDAUTO HIDRÁULICO, CAPACIDADE MÁXIMA DE CARGA 6500 KG, MOMENTO MÁXIMO DE CARGA 5,8 TM, ALCANCE MÁXIMO HORIZONTAL 7,60 M, INCLUSIVE CAMINHÃO TOCO PBT 9.700 KG, POTÊNCIA DE 160 CV - JUROS. AF_08/2015</t>
  </si>
  <si>
    <t>8,04</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</si>
  <si>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</si>
  <si>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</si>
  <si>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37,02</t>
  </si>
  <si>
    <t>GUINDAUTO HIDRÁULICO, CAPACIDADE MÁXIMA DE CARGA 6500 KG, MOMENTO MÁXIMO DE CARGA 5,8 TM, ALCANCE MÁXIMO HORIZONTAL 7,60 M, INCLUSIVE CAMINHÃO TOCO PBT 9.700 KG, POTÊNCIA DE 160 CV - MATERIAIS NA OPERAÇÃO. AF_08/2015</t>
  </si>
  <si>
    <t>133,54</t>
  </si>
  <si>
    <t>CAMINHÃO DE TRANSPORTE DE MATERIAL ASFÁLTICO 30.000 L, COM CAVALO MECÂNICO DE CAPACIDADE MÁXIMA DE TRAÇÃO COMBINADO DE 66.000 KG, POTÊNCIA 360 CV, INCLUSIVE TANQUE DE ASFALTO COM SERPENTINA - DEPRECIAÇÃO. AF_08/2015</t>
  </si>
  <si>
    <t>41,47</t>
  </si>
  <si>
    <t>CAMINHÃO DE TRANSPORTE DE MATERIAL ASFÁLTICO 30.000 L, COM CAVALO MECÂNICO DE CAPACIDADE MÁXIMA DE TRAÇÃO COMBINADO DE 66.000 KG, POTÊNCIA 360 CV, INCLUSIVE TANQUE DE ASFALTO COM SERPENTINA - JUROS. AF_08/2015</t>
  </si>
  <si>
    <t>16,74</t>
  </si>
  <si>
    <t>CAMINHÃO DE TRANSPORTE DE MATERIAL ASFÁLTICO 30.000 L, COM CAVALO MECÂNICO DE CAPACIDADE MÁXIMA DE TRAÇÃO COMBINADO DE 66.000 KG, POTÊNCIA 360 CV, INCLUSIVE TANQUE DE ASFALTO COM SERPENTINA - IMPOSTOS E SEGUROS. AF_08/2015</t>
  </si>
  <si>
    <t>6,77</t>
  </si>
  <si>
    <t>CAMINHÃO DE TRANSPORTE DE MATERIAL ASFÁLTICO 30.000 L, COM CAVALO MECÂNICO DE CAPACIDADE MÁXIMA DE TRAÇÃO COMBINADO DE 66.000 KG, POTÊNCIA 360 CV, INCLUSIVE TANQUE DE ASFALTO COM SERPENTINA - MANUTENÇÃO. AF_08/2015</t>
  </si>
  <si>
    <t>74,81</t>
  </si>
  <si>
    <t>CAMINHÃO DE TRANSPORTE DE MATERIAL ASFÁLTICO 30.000 L, COM CAVALO MECÂNICO DE CAPACIDADE MÁXIMA DE TRAÇÃO COMBINADO DE 66.000 KG, POTÊNCIA 360 CV, INCLUSIVE TANQUE DE ASFALTO COM SERPENTINA - MATERIAIS NA OPERAÇÃO. AF_08/2015</t>
  </si>
  <si>
    <t>300,52</t>
  </si>
  <si>
    <t>SERRA CIRCULAR DE BANCADA COM MOTOR ELÉTRICO POTÊNCIA DE 5HP, COM COIFA PARA DISCO 10" - DEPRECIAÇÃO. AF_08/2015</t>
  </si>
  <si>
    <t>SERRA CIRCULAR DE BANCADA COM MOTOR ELÉTRICO POTÊNCIA DE 5HP, COM COIFA PARA DISCO 10" - JUROS. AF_08/2015</t>
  </si>
  <si>
    <t>0,01</t>
  </si>
  <si>
    <t>SERRA CIRCULAR DE BANCADA COM MOTOR ELÉTRICO POTÊNCIA DE 5HP, COM COIFA PARA DISCO 10" - MANUTENÇÃO. AF_08/2015</t>
  </si>
  <si>
    <t>SERRA CIRCULAR DE BANCADA COM MOTOR ELÉTRICO POTÊNCIA DE 5HP, COM COIFA PARA DISCO 10" - MATERIAIS NA OPERAÇÃO. AF_08/2015</t>
  </si>
  <si>
    <t>1,04</t>
  </si>
  <si>
    <t>DISTRIBUIDOR DE AGREGADOS REBOCAVEL, CAPACIDADE 1,9 M³, LARGURA DE TRABALHO 3,66 M - DEPRECIAÇÃO. AF_11/2015</t>
  </si>
  <si>
    <t>6,47</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</si>
  <si>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</si>
  <si>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</si>
  <si>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AF_05/2023</t>
  </si>
  <si>
    <t>44,82</t>
  </si>
  <si>
    <t>CAMINHÃO PARA EQUIPAMENTO DE LIMPEZA A SUCÇÃO COM CAMINHÃO TRUCADO DE PESO BRUTO TOTAL 23000 KG, CARGA ÚTIL MÁXIMA 15935 KG, DISTÂNCIA ENTRE EIXOS 4,80 M, POTÊNCIA 230 CV, INCLUSIVE LIMPADORA A SUCÇÃO, TANQUE 12000 L - JUROS. AF_05/2023</t>
  </si>
  <si>
    <t>14,05</t>
  </si>
  <si>
    <t>CAMINHÃO PARA EQUIPAMENTO DE LIMPEZA A SUCÇÃO COM CAMINHÃO TRUCADO DE PESO BRUTO TOTAL 23000 KG, CARGA ÚTIL MÁXIMA 15935 KG, DISTÂNCIA ENTRE EIXOS 4,80 M, POTÊNCIA 230 CV, INCLUSIVE LIMPADORA A SUCÇÃO, TANQUE 12000 L - IMPOSTOS E SEGUROS. AF_05/2023</t>
  </si>
  <si>
    <t>CAMINHÃO PARA EQUIPAMENTO DE LIMPEZA A SUCÇÃO COM CAMINHÃO TRUCADO DE PESO BRUTO TOTAL 23000 KG, CARGA ÚTIL MÁXIMA 15935 KG, DISTÂNCIA ENTRE EIXOS 4,80 M, POTÊNCIA 230 CV, INCLUSIVE LIMPADORA A SUCÇÃO, TANQUE 12000 L - MANUTENÇÃO. AF_05/2023</t>
  </si>
  <si>
    <t>70,75</t>
  </si>
  <si>
    <t>CAMINHÃO PARA EQUIPAMENTO DE LIMPEZA A SUCÇÃO COM CAMINHÃO TRUCADO DE PESO BRUTO TOTAL 23000 KG, CARGA ÚTIL MÁX. 15935 KG, DISTÂNCIA ENTRE EIXOS 4,80 M, POTÊNCIA 230 CV, INCLUSIVE LIMPADORA A SUCÇÃO, TANQUE 12000 L - MATERIAIS NA OPERAÇÃO. AF_05/2023</t>
  </si>
  <si>
    <t>PENEIRA ROTATIVA COM MOTOR ELÉTRICO TRIFÁSICO DE 2 CV, CILINDRO DE 1 M X 0,60 M, COM FUROS DE 3,17 MM - DEPRECIAÇÃO. AF_05/2023</t>
  </si>
  <si>
    <t>PENEIRA ROTATIVA COM MOTOR ELÉTRICO TRIFÁSICO DE 2 CV, CILINDRO DE 1 M X 0,60 M, COM FUROS DE 3,17 MM - JUROS. AF_05/2023</t>
  </si>
  <si>
    <t>PENEIRA ROTATIVA COM MOTOR ELÉTRICO TRIFÁSICO DE 2 CV, CILINDRO DE 1 M X 0,60 M, COM FUROS DE 3,17 MM - MANUTENÇÃO. AF_05/2023</t>
  </si>
  <si>
    <t>1,12</t>
  </si>
  <si>
    <t>PENEIRA ROTATIVA COM MOTOR ELÉTRICO TRIFÁSICO DE 2 CV, CILINDRO DE 1 M X 0,60 M, COM FUROS DE 3,17 MM - MATERIAIS NA OPERAÇÃO. AF_05/2023</t>
  </si>
  <si>
    <t>DOSADOR DE AREIA, CAPACIDADE DE 26 LITROS - DEPRECIAÇÃO. AF_05/2023</t>
  </si>
  <si>
    <t>DOSADOR DE AREIA, CAPACIDADE DE 26 LITROS - JUROS. AF_05/2023</t>
  </si>
  <si>
    <t>DOSADOR DE AREIA, CAPACIDADE DE 26 LITROS - MANUTENÇÃO. AF_05/2023</t>
  </si>
  <si>
    <t>0,15</t>
  </si>
  <si>
    <t>CAMINHONETE COM MOTOR A DIESEL, POTÊNCIA 180 CV, CABINE DUPLA, 4X4 - DEPRECIAÇÃO. AF_11/2015</t>
  </si>
  <si>
    <t>12,74</t>
  </si>
  <si>
    <t>CAMINHONETE COM MOTOR A DIESEL, POTÊNCIA 180 CV, CABINE DUPLA, 4X4 - JUROS. AF_11/2015</t>
  </si>
  <si>
    <t>3,93</t>
  </si>
  <si>
    <t>CAMINHONETE COM MOTOR A DIESEL, POTÊNCIA 180 CV, CABINE DUPLA, 4X4 - IMPOSTOS E SEGUROS. AF_11/2015</t>
  </si>
  <si>
    <t>1,59</t>
  </si>
  <si>
    <t>CAMINHONETE COM MOTOR A DIESEL, POTÊNCIA 180 CV, CABINE DUPLA, 4X4 - MANUTENÇÃO. AF_11/2015</t>
  </si>
  <si>
    <t>15,93</t>
  </si>
  <si>
    <t>CAMINHONETE COM MOTOR A DIESEL, POTÊNCIA 180 CV, CABINE DUPLA, 4X4 - MATERIAIS NA OPERAÇÃO. AF_11/2015</t>
  </si>
  <si>
    <t>35,16</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</si>
  <si>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</si>
  <si>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</si>
  <si>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</si>
  <si>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0,58</t>
  </si>
  <si>
    <t>CAMINHONETE CABINE SIMPLES COM MOTOR 1.6 FLEX, CÂMBIO MANUAL, POTÊNCIA 101/104 CV, 2 PORTAS - MANUTENÇÃO. AF_11/2015</t>
  </si>
  <si>
    <t>CAMINHONETE CABINE SIMPLES COM MOTOR 1.6 FLEX, CÂMBIO MANUAL, POTÊNCIA 101/104 CV, 2 PORTAS - MATERIAIS NA OPERAÇÃO. AF_11/2015</t>
  </si>
  <si>
    <t>39,87</t>
  </si>
  <si>
    <t>CAMINHÃO DE TRANSPORTE DE MATERIAL ASFÁLTICO 20.000 L, COM CAVALO MECÂNICO DE CAPACIDADE MÁXIMA DE TRAÇÃO COMBINADO DE 45.000 KG, POTÊNCIA 330 CV, INCLUSIVE TANQUE DE ASFALTO COM MAÇARICO - DEPRECIAÇÃO. AF_12/2015</t>
  </si>
  <si>
    <t>30,19</t>
  </si>
  <si>
    <t>CAMINHÃO DE TRANSPORTE DE MATERIAL ASFÁLTICO 20.000 L, COM CAVALO MECÂNICO DE CAPACIDADE MÁXIMA DE TRAÇÃO COMBINADO DE 45.000 KG, POTÊNCIA 330 CV, INCLUSIVE TANQUE DE ASFALTO COM MAÇARICO - JUROS. AF_12/2015</t>
  </si>
  <si>
    <t>12,16</t>
  </si>
  <si>
    <t>CAMINHÃO DE TRANSPORTE DE MATERIAL ASFÁLTICO 20.000 L, COM CAVALO MECÂNICO DE CAPACIDADE MÁXIMA DE TRAÇÃO COMBINADO DE 45.000 KG, POTÊNCIA 330 CV, INCLUSIVE TANQUE DE ASFALTO COM MAÇARICO - IMPOSTOS E SEGUROS. AF_12/2015</t>
  </si>
  <si>
    <t>4,91</t>
  </si>
  <si>
    <t>CAMINHÃO DE TRANSPORTE DE MATERIAL ASFÁLTICO 20.000 L, COM CAVALO MECÂNICO DE CAPACIDADE MÁXIMA DE TRAÇÃO COMBINADO DE 45.000 KG, POTÊNCIA 330 CV, INCLUSIVE TANQUE DE ASFALTO COM MAÇARICO - MANUTENÇÃO. AF_12/2015</t>
  </si>
  <si>
    <t>54,23</t>
  </si>
  <si>
    <t>CAMINHÃO DE TRANSPORTE DE MATERIAL ASFÁLTICO 20.000 L, COM CAVALO MECÂNICO DE CAPACIDADE MÁXIMA DE TRAÇÃO COMBINADO DE 45.000 KG, POTÊNCIA 330 CV, INCLUSIVE TANQUE DE ASFALTO COM MAÇARICO - MATERIAIS NA OPERAÇÃO. AF_12/2015</t>
  </si>
  <si>
    <t>275,51</t>
  </si>
  <si>
    <t>APARELHO PARA CORTE E SOLDA OXI-ACETILENO SOBRE RODAS, INCLUSIVE CILINDROS E MAÇARICOS - DEPRECIAÇÃO. AF_05/2023</t>
  </si>
  <si>
    <t>0,14</t>
  </si>
  <si>
    <t>APARELHO PARA CORTE E SOLDA OXI-ACETILENO SOBRE RODAS, INCLUSIVE CILINDROS E MAÇARICOS - JUROS. AF_05/2023</t>
  </si>
  <si>
    <t>0,03</t>
  </si>
  <si>
    <t>APARELHO PARA CORTE E SOLDA OXI-ACETILENO SOBRE RODAS, INCLUSIVE CILINDROS E MAÇARICOS - MANUTENÇÃO. AF_05/2023</t>
  </si>
  <si>
    <t>APARELHO PARA CORTE E SOLDA OXI-ACETILENO SOBRE RODAS, INCLUSIVE CILINDROS E MAÇARICOS - MATERIAIS NA OPERAÇÃO. AF_05/2023</t>
  </si>
  <si>
    <t>99,09</t>
  </si>
  <si>
    <t>MÁQUINA EXTRUSORA DE CONCRETO PARA GUIAS E SARJETAS, MOTOR A DIESEL, POTÊNCIA 14 CV - DEPRECIAÇÃO. AF_12/2015</t>
  </si>
  <si>
    <t>4,30</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</si>
  <si>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</si>
  <si>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</si>
  <si>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</si>
  <si>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</si>
  <si>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1,80</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</si>
  <si>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</si>
  <si>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</si>
  <si>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</si>
  <si>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365,69</t>
  </si>
  <si>
    <t>PERFURATRIZ COM TORRE METÁLICA PARA EXECUÇÃO DE ESTACA HÉLICE CONTÍNUA, PROFUNDIDADE MÁXIMA DE 32 M, DIÂMETRO MÁXIMO DE 1000 MM, POTÊNCIA INSTALADA DE 350 HP, MESA ROTATIVA COM TORQUE MÁXIMO DE 263 KNM - JUROS. AF_01/2016</t>
  </si>
  <si>
    <t>98,11</t>
  </si>
  <si>
    <t>PERFURATRIZ COM TORRE METÁLICA PARA EXECUÇÃO DE ESTACA HÉLICE CONTÍNUA, PROFUNDIDADE MÁXIMA DE 32 M, DIÂMETRO MÁXIMO DE 1000 MM, POTÊNCIA INSTALADA DE 350 HP, MESA ROTATIVA COM TORQUE MÁXIMO DE 263 KNM - MANUTENÇÃO. AF_01/2016</t>
  </si>
  <si>
    <t>457,62</t>
  </si>
  <si>
    <t>PERFURATRIZ COM TORRE METÁLICA PARA EXECUÇÃO DE ESTACA HÉLICE CONTÍNUA, PROFUNDIDADE MÁXIMA DE 32 M, DIÂMETRO MÁXIMO DE 1000 MM, POTÊNCIA INSTALADA DE 350 HP, MESA ROTATIVA COM TORQUE MÁXIMO DE 263 KNM - MATERIAIS NA OPERAÇÃO. AF_01/2016</t>
  </si>
  <si>
    <t>155,87</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</si>
  <si>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</si>
  <si>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</si>
  <si>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0,08</t>
  </si>
  <si>
    <t>BETONEIRA CAPACIDADE NOMINAL 400 L, CAPACIDADE DE MISTURA 310 L, MOTOR A GASOLINA POTÊNCIA 5,5 CV, SEM CARREGADOR - MANUTENÇÃO. AF_02/2016</t>
  </si>
  <si>
    <t>0,48</t>
  </si>
  <si>
    <t>BETONEIRA CAPACIDADE NOMINAL 400 L, CAPACIDADE DE MISTURA 310 L, MOTOR A GASOLINA POTÊNCIA 5,5 CV, SEM CARREGADOR - MATERIAIS NA OPERAÇÃO. AF_02/2016</t>
  </si>
  <si>
    <t>4,58</t>
  </si>
  <si>
    <t>GRUPO GERADOR ESTACIONÁRIO, MOTOR DIESEL POTÊNCIA 170 KVA - JUROS. AF_02/2016</t>
  </si>
  <si>
    <t>ROLO COMPACTADOR VIBRATÓRIO REBOCÁVEL, CILINDRO DE AÇO LISO, POTÊNCIA DE TRAÇÃO DE 65 CV, PESO 4,7 T, IMPACTO DINÂMICO 18,3 T, LARGURA DE TRABALHO 1,67 M - JUROS. AF_02/2016</t>
  </si>
  <si>
    <t>2,59</t>
  </si>
  <si>
    <t>ROLO COMPACTADOR VIBRATÓRIO PÉ DE CARNEIRO, OPERADO POR CONTROLE REMOTO, POTÊNCIA 12,5 KW, PESO OPERACIONAL 1,675 T, LARGURA DE TRABALHO 0,85 M - JUROS. AF_02/2016</t>
  </si>
  <si>
    <t>11,75</t>
  </si>
  <si>
    <t>ROLO COMPACTADOR VIBRATÓRIO PÉ DE CARNEIRO, OPERADO POR CONTROLE REMOTO, POTÊNCIA 12,5 KW, PESO OPERACIONAL 1,675 T, LARGURA DE TRABALHO 0,85 M - MATERIAIS NA OPERAÇÃO. AF_02/2016</t>
  </si>
  <si>
    <t>GRUA ASCENCIONAL, LANÇA DE 30 M, CAPACIDADE DE 1,0 T A 30 M, ALTURA ATÉ 39 M   DEPRECIAÇÃO. AF_05/2023</t>
  </si>
  <si>
    <t>26,87</t>
  </si>
  <si>
    <t>GRUA ASCENCIONAL, LANÇA DE 30 M, CAPACIDADE DE 1,0 T A 30 M, ALTURA ATÉ 39 M   JUROS. AF_05/2023</t>
  </si>
  <si>
    <t>10,07</t>
  </si>
  <si>
    <t>GRUA ASCENCIONAL, LANÇA DE 30 M, CAPACIDADE DE 1,0 T A 30 M, ALTURA ATÉ 39 M   MANUTENÇÃO. AF_05/2023</t>
  </si>
  <si>
    <t>26,12</t>
  </si>
  <si>
    <t>GRUA ASCENCIONAL, LANÇA DE 30 M, CAPACIDADE DE 1,0 T A 30 M, ALTURA ATÉ 39 M   MATERIAIS NA OPERAÇÃO. AF_05/2023</t>
  </si>
  <si>
    <t>7,19</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</si>
  <si>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</si>
  <si>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</si>
  <si>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</si>
  <si>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</si>
  <si>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</si>
  <si>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100,42</t>
  </si>
  <si>
    <t>GUINDASTE HIDRÁULICO AUTOPROPELIDO, COM LANÇA TELESCÓPICA 40 M, CAPACIDADE MÁXIMA 60 T, POTÊNCIA 260 KW - JUROS. AF_03/2016</t>
  </si>
  <si>
    <t>35,39</t>
  </si>
  <si>
    <t>GUINDASTE HIDRÁULICO AUTOPROPELIDO, COM LANÇA TELESCÓPICA 40 M, CAPACIDADE MÁXIMA 60 T, POTÊNCIA 260 KW - MANUTENÇÃO. AF_03/2016</t>
  </si>
  <si>
    <t>161,42</t>
  </si>
  <si>
    <t>GUINDASTE HIDRÁULICO AUTOPROPELIDO, COM LANÇA TELESCÓPICA 40 M, CAPACIDADE MÁXIMA 60 T, POTÊNCIA 260 KW - MATERIAIS NA OPERAÇÃO. AF_03/2016</t>
  </si>
  <si>
    <t>10,01</t>
  </si>
  <si>
    <t>GUINDASTE HIDRÁULICO AUTOPROPELIDO, COM LANÇA TELESCÓPICA 40 M, CAPACIDADE MÁXIMA 60 T, POTÊNCIA 260 KW - IMPOSTOS E SEGUROS. AF_03/2016</t>
  </si>
  <si>
    <t>14,30</t>
  </si>
  <si>
    <t>GUINDAUTO HIDRÁULICO, CAPACIDADE MÁXIMA DE CARGA 3300 KG, MOMENTO MÁXIMO DE CARGA 5,8 TM, ALCANCE MÁXIMO HORIZONTAL 7,60 M, INCLUSIVE CAMINHÃO TOCO PBT 16.000 KG, POTÊNCIA DE 189 CV - DEPRECIAÇÃO. AF_03/2016</t>
  </si>
  <si>
    <t>25,01</t>
  </si>
  <si>
    <t>GUINDAUTO HIDRÁULICO, CAPACIDADE MÁXIMA DE CARGA 3300 KG, MOMENTO MÁXIMO DE CARGA 5,8 TM, ALCANCE MÁXIMO HORIZONTAL 7,60 M, INCLUSIVE CAMINHÃO TOCO PBT 16.000 KG, POTÊNCIA DE 189 CV - JUROS. AF_03/2016</t>
  </si>
  <si>
    <t>9,43</t>
  </si>
  <si>
    <t>GUINDAUTO HIDRÁULICO, CAPACIDADE MÁXIMA DE CARGA 3300 KG, MOMENTO MÁXIMO DE CARGA 5,8 TM, ALCANCE MÁXIMO HORIZONTAL 7,60 M, INCLUSIVE CAMINHÃO TOCO PBT 16.000 KG, POTÊNCIA DE 189 CV - IMPOSTOS E SEGUROS. AF_03/2016</t>
  </si>
  <si>
    <t>3,80</t>
  </si>
  <si>
    <t>GUINDAUTO HIDRÁULICO, CAPACIDADE MÁXIMA DE CARGA 3300 KG, MOMENTO MÁXIMO DE CARGA 5,8 TM, ALCANCE MÁXIMO HORIZONTAL 7,60 M, INCLUSIVE CAMINHÃO TOCO PBT 16.000 KG, POTÊNCIA DE 189 CV - MANUTENÇÃO. AF_03/2016</t>
  </si>
  <si>
    <t>43,35</t>
  </si>
  <si>
    <t>GUINDAUTO HIDRÁULICO, CAPACIDADE MÁXIMA DE CARGA 3300 KG, MOMENTO MÁXIMO DE CARGA 5,8 TM, ALCANCE MÁXIMO HORIZONTAL 7,60 M, INCLUSIVE CAMINHÃO TOCO PBT 16.000 KG, POTÊNCIA DE 189 CV - MATERIAIS NA OPERAÇÃO. AF_03/2016</t>
  </si>
  <si>
    <t>MÁQUINA JATO DE PRESSAO PORTÁTIL, CAMARA DE 1 SAIDA, CAPACIDADE 280 L, DIAMETRO 670 MM, BICO DE JATO CURTO VENTURI DE 5/16" , MANGUEIRA DE 1" COM COMPRESSOR DE AR REBOCÁVEL 189 PCM E MOTOR DIESEL 63 CV - DEPRECIAÇÃO. AF_05/2023</t>
  </si>
  <si>
    <t>7,84</t>
  </si>
  <si>
    <t>MÁQUINA JATO DE PRESSAO PORTÁTIL, CAMARA DE 1 SAIDA, CAPACIDADE 280 L, DIAMETRO 670 MM, BICO DE JATO CURTO VENTURI DE 5/16" , MANGUEIRA DE 1" COM COMPRESSOR DE AR REBOCÁVEL 189 PCM E MOTOR DIESEL 63 CV - JUROS. AF_05/2023</t>
  </si>
  <si>
    <t>2,00</t>
  </si>
  <si>
    <t>MÁQUINA JATO DE PRESSAO PORTÁTIL, CAMARA DE 1 SAIDA, CAPACIDADE 280 L, DIAMETRO 670 MM, BICO DE JATO CURTO VENTURI DE 5/16" , MANGUEIRA DE 1" COM COMPRESSOR DE AR REBOCÁVEL 189 PCM E MOTOR DIESEL 63 CV - MANUTENÇÃO. AF_05/2023</t>
  </si>
  <si>
    <t>9,41</t>
  </si>
  <si>
    <t>MÁQUINA JATO DE PRESSAO PORTÁTIL, CAMARA DE 1 SAIDA, CAPACIDADE 280 L, DIAMETRO 670 MM, BICO DE JATO CURTO VENTURI DE 5/16" , MANGUEIRA DE 1" COM COMPRESSOR DE AR REBOCÁVEL 189 PCM E MOTOR DIESEL 63 CV - MATERIAIS NA OPERAÇÃO. AF_05/2023</t>
  </si>
  <si>
    <t>GERADOR PORTÁTIL MONOFÁSICO, POTÊNCIA 5500 VA, MOTOR A GASOLINA, POTÊNCIA DO MOTOR 13 CV - DEPRECIAÇÃO. AF_03/2016</t>
  </si>
  <si>
    <t>GERADOR PORTÁTIL MONOFÁSICO, POTÊNCIA 5500 VA, MOTOR A GASOLINA, POTÊNCIA DO MOTOR 13 CV - JUROS. AF_03/2016</t>
  </si>
  <si>
    <t>0,12</t>
  </si>
  <si>
    <t>GERADOR PORTÁTIL MONOFÁSICO, POTÊNCIA 5500 VA, MOTOR A GASOLINA, POTÊNCIA DO MOTOR 13 CV - MANUTENÇÃO. AF_03/2016</t>
  </si>
  <si>
    <t>GERADOR PORTÁTIL MONOFÁSICO, POTÊNCIA 5500 VA, MOTOR A GASOLINA, POTÊNCIA DO MOTOR 13 CV - MATERIAIS NA OPERAÇÃO. AF_03/2016</t>
  </si>
  <si>
    <t>10,84</t>
  </si>
  <si>
    <t>GRUPO GERADOR REBOCÁVEL, POTÊNCIA 66 KVA, MOTOR A DIESEL - DEPRECIAÇÃO. AF_03/2016</t>
  </si>
  <si>
    <t>4,49</t>
  </si>
  <si>
    <t>GRUPO GERADOR REBOCÁVEL, POTÊNCIA 66 KVA, MOTOR A DIESEL - JUROS. AF_03/2016</t>
  </si>
  <si>
    <t>1,58</t>
  </si>
  <si>
    <t>GRUPO GERADOR REBOCÁVEL, POTÊNCIA 66 KVA, MOTOR A DIESEL - MANUTENÇÃO. AF_03/2016</t>
  </si>
  <si>
    <t>GRUPO GERADOR REBOCÁVEL, POTÊNCIA 66 KVA, MOTOR A DIESEL - MATERIAIS NA OPERAÇÃO. AF_03/2016</t>
  </si>
  <si>
    <t>66,92</t>
  </si>
  <si>
    <t>GRUPO GERADOR ESTACIONÁRIO, POTÊNCIA 150 KVA, MOTOR A DIESEL- DEPRECIAÇÃO. AF_03/2016</t>
  </si>
  <si>
    <t>6,36</t>
  </si>
  <si>
    <t>GRUPO GERADOR ESTACIONÁRIO, POTÊNCIA 150 KVA, MOTOR A DIESEL- JUROS. AF_03/2016</t>
  </si>
  <si>
    <t>2,24</t>
  </si>
  <si>
    <t>GRUPO GERADOR ESTACIONÁRIO, POTÊNCIA 150 KVA, MOTOR A DIESEL- MANUTENÇÃO. AF_03/2016</t>
  </si>
  <si>
    <t>GRUPO GERADOR ESTACIONÁRIO, POTÊNCIA 150 KVA, MOTOR A DIESEL- MATERIAIS NA OPERAÇÃO. AF_03/2016</t>
  </si>
  <si>
    <t>159,93</t>
  </si>
  <si>
    <t>USINA DE MISTURA ASFÁLTICA À QUENTE, TIPO CONTRA FLUXO, PROD 40 A 80 TON/HORA - DEPRECIAÇÃO. AF_05/2023</t>
  </si>
  <si>
    <t>157,32</t>
  </si>
  <si>
    <t>USINA DE MISTURA ASFÁLTICA À QUENTE, TIPO CONTRA FLUXO, PROD 40 A 80 TON/HORA - JUROS. AF_05/2023</t>
  </si>
  <si>
    <t>48,36</t>
  </si>
  <si>
    <t>USINA DE MISTURA ASFÁLTICA À QUENTE, TIPO CONTRA FLUXO, PROD 40 A 80 TON/HORA - MANUTENÇÃO. AF_05/2023</t>
  </si>
  <si>
    <t>196,80</t>
  </si>
  <si>
    <t>USINA DE MISTURA ASFÁLTICA À QUENTE, TIPO CONTRA FLUXO, PROD 40 A 80 TON/HORA - MATERIAIS NA OPERAÇÃO. AF_05/2023</t>
  </si>
  <si>
    <t>2.149,20</t>
  </si>
  <si>
    <t>USINA DE ASFALTO À FRIO, CAPACIDADE DE 40 A 60 TON/HORA, ELÉTRICA POTÊNCIA 30 CV - DEPRECIAÇÃO. AF_05/2023</t>
  </si>
  <si>
    <t>8,83</t>
  </si>
  <si>
    <t>USINA DE ASFALTO À FRIO, CAPACIDADE DE 40 A 60 TON/HORA, ELÉTRICA POTÊNCIA 30 CV - JUROS. AF_05/2023</t>
  </si>
  <si>
    <t>USINA DE ASFALTO À FRIO, CAPACIDADE DE 40 A 60 TON/HORA, ELÉTRICA POTÊNCIA 30 CV - MANUTENÇÃO. AF_05/2023</t>
  </si>
  <si>
    <t>USINA DE ASFALTO À FRIO, CAPACIDADE DE 40 A 60 TON/HORA, ELÉTRICA POTÊNCIA 30 CV - MATERIAIS NA OPERAÇÃO. AF_05/2023</t>
  </si>
  <si>
    <t>112,05</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</si>
  <si>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</si>
  <si>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</si>
  <si>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</si>
  <si>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32,55</t>
  </si>
  <si>
    <t>USINA DE CONCRETO FIXA, CAPACIDADE NOMINAL DE 90 A 120 M3/H, SEM SILO - JUROS. AF_07/2016</t>
  </si>
  <si>
    <t>10,04</t>
  </si>
  <si>
    <t>USINA MISTURADORA DE SOLOS, CAPACIDADE DE 200 A 500 TON/H, POTENCIA 75KW - DEPRECIAÇÃO. AF_07/2016</t>
  </si>
  <si>
    <t>72,15</t>
  </si>
  <si>
    <t>USINA MISTURADORA DE SOLOS, CAPACIDADE DE 200 A 500 TON/H, POTENCIA 75KW - JUROS. AF_07/2016</t>
  </si>
  <si>
    <t>22,26</t>
  </si>
  <si>
    <t>USINA MISTURADORA DE SOLOS, CAPACIDADE DE 200 A 500 TON/H, POTENCIA 75KW - MATERIAIS NA OPERAÇÃO. AF_07/2016</t>
  </si>
  <si>
    <t>49,08</t>
  </si>
  <si>
    <t>DISTRIBUIDOR DE AGREGADOS AUTOPROPELIDO, CAP 3 M3, A DIESEL, POTÊNCIA 176CV - DEPRECIAÇÃO. AF_07/2016</t>
  </si>
  <si>
    <t>17,87</t>
  </si>
  <si>
    <t>DISTRIBUIDOR DE AGREGADOS AUTOPROPELIDO, C/AP 3 M3, A DIESEL, POTÊNCIA 176CV - JUROS. AF_07/2016</t>
  </si>
  <si>
    <t>5,51</t>
  </si>
  <si>
    <t>DISTRIBUIDOR DE AGREGADOS AUTOPROPELIDO, CAP 3 M3, A DIESEL, POTÊNCIA 176CV - MANUTENÇÃO. AF_07/2016</t>
  </si>
  <si>
    <t>19,56</t>
  </si>
  <si>
    <t>DISTRIBUIDOR DE AGREGADOS AUTOPROPELIDO, CAP 3 M3, A DIESEL, POTÊNCIA 176CV - MATERIAIS NA OPERAÇÃO. AF_07/2016</t>
  </si>
  <si>
    <t>146,92</t>
  </si>
  <si>
    <t>MÁQUINA DEMARCADORA DE FAIXA DE TRÁFEGO À FRIO, AUTOPROPELIDA, POTÊNCIA 38 HP - DEPRECIAÇÃO. AF_07/2016</t>
  </si>
  <si>
    <t>47,90</t>
  </si>
  <si>
    <t>MÁQUINA DEMARCADORA DE FAIXA DE TRÁFEGO À FRIO, AUTOPROPELIDA, POTÊNCIA 38 HP - JUROS. AF_07/2016</t>
  </si>
  <si>
    <t>17,36</t>
  </si>
  <si>
    <t>MÁQUINA DEMARCADORA DE FAIXA DE TRÁFEGO À FRIO, AUTOPROPELIDA, POTÊNCIA 38 HP - MANUTENÇÃO. AF_07/2016</t>
  </si>
  <si>
    <t>56,38</t>
  </si>
  <si>
    <t>MÁQUINA DEMARCADORA DE FAIXA DE TRÁFEGO À FRIO, AUTOPROPELIDA, POTÊNCIA 38 HP - MATERIAIS NA OPERAÇÃO. AF_07/2016</t>
  </si>
  <si>
    <t>32,17</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</si>
  <si>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</si>
  <si>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</si>
  <si>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</si>
  <si>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0,02</t>
  </si>
  <si>
    <t>GRUA ASCENCIONAL, LANÇA DE 42 M, CAPACIDADE DE 1,5 T A 30 M, ALTURA ATÉ 39 M   DEPRECIAÇÃO. AF_05/2023</t>
  </si>
  <si>
    <t>54,13</t>
  </si>
  <si>
    <t>GRUA ASCENCIONAL, LANCA DE 42 M, CAPACIDADE DE 1,5 T A 30 M, ALTURA ATE 39 M   JUROS. AF_05/2023</t>
  </si>
  <si>
    <t>12,51</t>
  </si>
  <si>
    <t>GRUA ASCENCIONAL, LANCA DE 42 M, CAPACIDADE DE 1,5 T A 30 M, ALTURA ATE 39 M   MANUTENÇÃO. AF_05/2023</t>
  </si>
  <si>
    <t>59,20</t>
  </si>
  <si>
    <t>GRUA ASCENCIONAL, LANCA DE 42 M, CAPACIDADE DE 1,5 T A 30 M, ALTURA ATE 39 M   MATERIAIS NA OPERAÇÃO. AF_05/2023</t>
  </si>
  <si>
    <t>PULVERIZADOR DE TINTA ELÉTRICO/MÁQUINA DE PINTURA AIRLESS, VAZÃO 2 L/MIN - MATERIAIS NA OPERAÇÃO. AF_05/2023</t>
  </si>
  <si>
    <t>MARTELO DEMOLIDOR PNEUMÁTICO MANUAL, 32 KG - DEPRECIAÇÃO. AF_09/2016</t>
  </si>
  <si>
    <t>1,56</t>
  </si>
  <si>
    <t>MARTELO DEMOLIDOR PNEUMÁTICO MANUAL, 32 KG - JUROS. AF_09/2016</t>
  </si>
  <si>
    <t>0,36</t>
  </si>
  <si>
    <t>MARTELO DEMOLIDOR PNEUMÁTICO MANUAL, 32 KG - MANUTENÇÃO. AF_09/2016</t>
  </si>
  <si>
    <t>1,95</t>
  </si>
  <si>
    <t>COMPACTADOR DE SOLOS DE PERCUSÃO (SOQUETE) COM MOTOR A GASOLINA, POTÊNCIA 3 CV - DEPRECIAÇÃO. AF_09/2016</t>
  </si>
  <si>
    <t>0,71</t>
  </si>
  <si>
    <t>COMPACTADOR DE SOLOS DE PERCUSÃO (SOQUETE) COM MOTOR A GASOLINA, POTÊNCIA 3 CV - JUROS. AF_09/2016</t>
  </si>
  <si>
    <t>0,19</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</si>
  <si>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</si>
  <si>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</si>
  <si>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</si>
  <si>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</si>
  <si>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</si>
  <si>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</si>
  <si>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AF_05/2023</t>
  </si>
  <si>
    <t>0,49</t>
  </si>
  <si>
    <t>POLIDORA DE PISO (POLITRIZ), PESO DE 100KG, DIÂMETRO 450 MM, MOTOR ELÉTRICO, POTÊNCIA 4 HP - JUROS. AF_05/2023</t>
  </si>
  <si>
    <t>0,11</t>
  </si>
  <si>
    <t>POLIDORA DE PISO (POLITRIZ), PESO DE 100KG, DIÂMETRO 450 MM, MOTOR ELÉTRICO, POTÊNCIA 4 HP - MANUTENÇÃO. AF_05/2023</t>
  </si>
  <si>
    <t>POLIDORA DE PISO (POLITRIZ), PESO DE 100KG, DIÂMETRO 450 MM, MOTOR ELÉTRICO, POTÊNCIA 4 HP - MATERIAIS NA OPERAÇÃO. AF_05/2023</t>
  </si>
  <si>
    <t>DESEMPENADEIRA DE CONCRETO, PESO DE 78 KG, 4 PÁS, MOTOR A GASOLINA, POTÊNCIA 5,5 HP - DEPRECIAÇÃO. AF_05/2023</t>
  </si>
  <si>
    <t>DESEMPENADEIRA DE CONCRETO, PESO DE 78 KG, 4 PÁS, MOTOR A GASOLINA, POTÊNCIA 5,5 HP - JUROS. AF_05/2023</t>
  </si>
  <si>
    <t>DESEMPENADEIRA DE CONCRETO, PESO DE 78 KG, 4 PÁS, MOTOR A GASOLINA, POTÊNCIA 5,5 HP - MANUTENÇÃO. AF_05/2023</t>
  </si>
  <si>
    <t>DESEMPENADEIRA DE CONCRETO, PESO DE 78 KG, 4 PÁS, MOTOR A GASOLINA, POTÊNCIA 5,5 HP   MATERIAIS NA OPERAÇÃO. AF_05/2023</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</si>
  <si>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</si>
  <si>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</si>
  <si>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0,29</t>
  </si>
  <si>
    <t>PERFURATRIZ PNEUMATICA MANUAL DE PESO MEDIO, MARTELETE, 18KG, COMPRIMENTO MÁXIMO DE CURSO DE 6 M, DIAMETRO DO PISTAO DE 5,5 CM - MANUTENÇÃO. AF_11/2016</t>
  </si>
  <si>
    <t>1,60</t>
  </si>
  <si>
    <t>ROLO COMPACTADOR VIBRATORIO TANDEM, ACO LISO, POTENCIA 125 HP, PESO SEM/COM LASTRO 10,20/11,65 T, LARGURA DE TRABALHO 1,73 M - DEPRECIAÇÃO. AF_11/2016</t>
  </si>
  <si>
    <t>47,95</t>
  </si>
  <si>
    <t>ROLO COMPACTADOR VIBRATORIO TANDEM, ACO LISO, POTENCIA 125 HP, PESO SEM/COM LASTRO 10,20/11,65 T, LARGURA DE TRABALHO 1,73 M - JUROS. AF_11/2016</t>
  </si>
  <si>
    <t>12,86</t>
  </si>
  <si>
    <t>ROLO COMPACTADOR VIBRATORIO TANDEM, ACO LISO, POTENCIA 125 HP, PESO SEM/COM LASTRO 10,20/11,65 T, LARGURA DE TRABALHO 1,73 M - MANUTENÇÃO. AF_11/2016</t>
  </si>
  <si>
    <t>60,01</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</si>
  <si>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</si>
  <si>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</si>
  <si>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</si>
  <si>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1,20</t>
  </si>
  <si>
    <t>PERFURATRIZ MANUAL, TORQUE MAXIMO 55 KGF.M, POTENCIA 5 CV, COM DIAMETRO MAXIMO 8 1/2" - MANUTENÇÃO. AF_11/2016</t>
  </si>
  <si>
    <t>6,49</t>
  </si>
  <si>
    <t>PERFURATRIZ MANUAL, TORQUE MAXIMO 55 KGF.M, POTENCIA 5 CV, COM DIAMETRO MAXIMO 8 1/2" - MATERIAIS NA OPERAÇÃO. AF_11/2016</t>
  </si>
  <si>
    <t>PERFURATRIZ SOBRE ESTEIRA, TORQUE MÁXIMO 600 KGF, POTÊNCIA ENTRE 50 E 60 HP, DIÂMETRO MÁXIMO 10" - DEPRECIAÇÃO. AF_11/2016</t>
  </si>
  <si>
    <t>53,38</t>
  </si>
  <si>
    <t>PERFURATRIZ SOBRE ESTEIRA, TORQUE MÁXIMO 600 KGF, POTÊNCIA ENTRE 50 E 60 HP, DIÂMETRO MÁXIMO 10" - JUROS. AF_11/2016</t>
  </si>
  <si>
    <t>PERFURATRIZ SOBRE ESTEIRA, TORQUE MÁXIMO 600 KGF, POTÊNCIA ENTRE 50 E 60 HP, DIÂMETRO MÁXIMO 10" - MANUTENÇÃO. AF_11/2016</t>
  </si>
  <si>
    <t>66,80</t>
  </si>
  <si>
    <t>PERFURATRIZ SOBRE ESTEIRA, TORQUE MÁXIMO 600 KGF, POTÊNCIA ENTRE 50 E 60 HP, DIÂMETRO MÁXIMO 10" - MATERIAIS NA OPERAÇÃO. AF_11/2016</t>
  </si>
  <si>
    <t>3,15</t>
  </si>
  <si>
    <t>ESCAVADEIRA HIDRAULICA SOBRE ESTEIRA, EQUIPADA COM CLAMSHELL, COM CAPACIDADE DA CAÇAMBA ENTRE 1,20 E 1,50 M3, PESO OPERACIONAL ENTRE 20,00 E 22,00 TON, POTENCIA LIQUIDA ENTRE 150 E 160 HP - DEPRECIAÇÃO. AF_11/2016</t>
  </si>
  <si>
    <t>64,19</t>
  </si>
  <si>
    <t>ESCAVADEIRA HIDRAULICA SOBRE ESTEIRA, EQUIPADA COM CLAMSHELL, COM CAPACIDADE DA CAÇAMBA ENTRE 1,20 E 1,50 M3, PESO OPERACIONAL ENTRE 20,00 E 22,00 TON, POTENCIA LIQUIDA ENTRE 150 E 160 HP - JUROS. AF_11/2016</t>
  </si>
  <si>
    <t>16,96</t>
  </si>
  <si>
    <t>ESCAVADEIRA HIDRAULICA SOBRE ESTEIRA, EQUIPADA COM CLAMSHELL, COM CAPACIDADE DA CAÇAMBA ENTRE 1,20 E 1,50 M3, PESO OPERACIONAL ENTRE 20,00 E 22,00 TON, POTENCIA LIQUIDA ENTRE 150 E 160 HP - MANUTENÇÃO. AF_11/2016</t>
  </si>
  <si>
    <t>80,24</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</si>
  <si>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</si>
  <si>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</si>
  <si>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3,58</t>
  </si>
  <si>
    <t>GRUPO GERADOR COM CARENAGEM, MOTOR DIESEL POTÊNCIA STANDART ENTRE 250 E 260 KVA - MANUTENÇÃO. AF_12/2016</t>
  </si>
  <si>
    <t>9,08</t>
  </si>
  <si>
    <t>GRUPO GERADOR COM CARENAGEM, MOTOR DIESEL POTÊNCIA STANDART ENTRE 250 E 260 KVA - MATERIAIS NA OPERAÇÃO. AF_12/2016</t>
  </si>
  <si>
    <t>272,47</t>
  </si>
  <si>
    <t>GRUPO GERADOR COM CARENAGEM, MOTOR DIESEL POTÊNCIA STANDART ENTRE 250 E 260 KVA - DEPRECIAÇÃO. AF_12/2016</t>
  </si>
  <si>
    <t>10,17</t>
  </si>
  <si>
    <t>TRATOR DE PNEUS COM POTÊNCIA DE 122 CV, TRAÇÃO 4X4, COM VASSOURA MECÂNICA ACOPLADA - DEPRECIAÇÃO. AF_02/2017</t>
  </si>
  <si>
    <t>23,49</t>
  </si>
  <si>
    <t>TRATOR DE PNEUS COM POTÊNCIA DE 122 CV, TRAÇÃO 4X4, COM VASSOURA MECÂNICA ACOPLADA - JUROS. AF_02/2017</t>
  </si>
  <si>
    <t>TRATOR DE PNEUS COM POTÊNCIA DE 122 CV, TRAÇÃO 4X4, COM VASSOURA MECÂNICA ACOPLADA - MANUTENÇÃO. AF_02/2017</t>
  </si>
  <si>
    <t>25,70</t>
  </si>
  <si>
    <t>TRATOR DE PNEUS COM POTÊNCIA DE 122 CV, TRAÇÃO 4X4, COM VASSOURA MECÂNICA ACOPLADA - MATERIAIS NA OPERAÇÃO. AF_02/2017</t>
  </si>
  <si>
    <t>TRATOR DE PNEUS COM POTÊNCIA DE 122 CV, TRAÇÃO 4X4, COM GRADE DE DISCOS ACOPLADA - DEPRECIAÇÃO. AF_02/2017</t>
  </si>
  <si>
    <t>23,29</t>
  </si>
  <si>
    <t>TRATOR DE PNEUS COM POTÊNCIA DE 122 CV, TRAÇÃO 4X4, COM GRADE DE DISCOS ACOPLADA - JUROS. AF_02/2017</t>
  </si>
  <si>
    <t>6,24</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</si>
  <si>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</si>
  <si>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</si>
  <si>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</si>
  <si>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17,96</t>
  </si>
  <si>
    <t>TRATOR DE PNEUS COM POTÊNCIA DE 85 CV, TRAÇÃO 4X4, COM GRADE DE DISCOS ACOPLADA - JUROS. AF_02/2017</t>
  </si>
  <si>
    <t>4,81</t>
  </si>
  <si>
    <t>TRATOR DE PNEUS COM POTÊNCIA DE 85 CV, TRAÇÃO 4X4, COM GRADE DE DISCOS ACOPLADA - MANUTENÇÃO. AF_02/2017</t>
  </si>
  <si>
    <t>19,65</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</si>
  <si>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</si>
  <si>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</si>
  <si>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35,69</t>
  </si>
  <si>
    <t>CAMINHÃO BASCULANTE 10 M3, TRUCADO, POTÊNCIA 230 CV, INCLUSIVE CAÇAMBA METÁLICA, COM DISTRIBUIDOR DE AGREGADOS ACOPLADO - JUROS. AF_02/2017</t>
  </si>
  <si>
    <t>12,54</t>
  </si>
  <si>
    <t>CAMINHÃO BASCULANTE 10 M3, TRUCADO, POTÊNCIA 230 CV, INCLUSIVE CAÇAMBA METÁLICA, COM DISTRIBUIDOR DE AGREGADOS ACOPLADO - IMPOSTOS E SEGUROS. AF_02/2017</t>
  </si>
  <si>
    <t>5,04</t>
  </si>
  <si>
    <t>CAMINHÃO BASCULANTE 10 M3, TRUCADO, POTÊNCIA 230 CV, INCLUSIVE CAÇAMBA METÁLICA, COM DISTRIBUIDOR DE AGREGADOS ACOPLADO - MANUTENÇÃO. AF_02/2017</t>
  </si>
  <si>
    <t>57,95</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</si>
  <si>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</si>
  <si>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</si>
  <si>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18,16</t>
  </si>
  <si>
    <t>MINICARREGADEIRA SOBRE RODAS POTENCIA 47HP CAPACIDADE OPERACAO 646 KG, COM VASSOURA MECÂNICA ACOPLADA - DEPRECIAÇÃO. AF_03/2017</t>
  </si>
  <si>
    <t>32,51</t>
  </si>
  <si>
    <t>TRATOR DE PNEUS COM POTÊNCIA DE 85 CV, TRAÇÃO 4X4, COM VASSOURA MECÂNICA ACOPLADA - JUROS. AF_03/2017</t>
  </si>
  <si>
    <t>4,86</t>
  </si>
  <si>
    <t>TRATOR DE PNEUS COM POTÊNCIA DE 85 CV, TRAÇÃO 4X4, COM VASSOURA MECÂNICA ACOPLADA - MANUTENÇÃO. AF_03/2017</t>
  </si>
  <si>
    <t>19,87</t>
  </si>
  <si>
    <t>TRATOR DE PNEUS COM POTÊNCIA DE 85 CV, TRAÇÃO 4X4, COM VASSOURA MECÂNICA ACOPLADA - MATERIAIS NA OPERAÇÃO. AF_03/2017</t>
  </si>
  <si>
    <t>MINICARREGADEIRA SOBRE RODAS POTENCIA 47HP CAPACIDADE OPERACAO 646 KG, COM VASSOURA MECÂNICA ACOPLADA - JUROS. AF_03/2017</t>
  </si>
  <si>
    <t>6,66</t>
  </si>
  <si>
    <t>MINICARREGADEIRA SOBRE RODAS POTENCIA 47HP CAPACIDADE OPERACAO 646 KG, COM VASSOURA MECÂNICA ACOPLADA - MANUTENÇÃO. AF_03/2017</t>
  </si>
  <si>
    <t>40,64</t>
  </si>
  <si>
    <t>MINICARREGADEIRA SOBRE RODAS POTENCIA 47HP CAPACIDADE OPERACAO 646 KG, COM VASSOURA MECÂNICA ACOPLADA - MATERIAIS NA OPERAÇÃO. AF_03/2017</t>
  </si>
  <si>
    <t>MINIESCAVADEIRA SOBRE ESTEIRAS, POTÊNCIA LÍQUIDA DE *30* HP, PESO OPERACIONAL DE *3.500* KG - DEPRECIAÇÃO. AF_04/2017</t>
  </si>
  <si>
    <t>30,60</t>
  </si>
  <si>
    <t>MINIESCAVADEIRA SOBRE ESTEIRAS, POTÊNCIA LÍQUIDA DE *30* HP, PESO OPERACIONAL DE *3.500* KG - JUROS. AF_04/2017</t>
  </si>
  <si>
    <t>8,08</t>
  </si>
  <si>
    <t>MINIESCAVADEIRA SOBRE ESTEIRAS, POTÊNCIA LÍQUIDA DE *30* HP, PESO OPERACIONAL DE *3.500* KG - MANUTENÇÃO. AF_04/2017</t>
  </si>
  <si>
    <t>38,25</t>
  </si>
  <si>
    <t>MINIESCAVADEIRA SOBRE ESTEIRAS, POTÊNCIA LÍQUIDA DE *30* HP, PESO OPERACIONAL DE *3.500* KG - MATERIAIS NA OPERAÇÃO. AF_04/2017</t>
  </si>
  <si>
    <t>17,37</t>
  </si>
  <si>
    <t>PERFURATRIZ ROTATIVA SOBRE ESTEIRA, TORQUE MAXIMO 2500 KGM, POTENCIA 110 HP, MOTOR DIESEL - MATERIAIS NA OPERAÇÃO. AF_05/2017</t>
  </si>
  <si>
    <t>49,01</t>
  </si>
  <si>
    <t>ROLO COMPACTADOR DE PNEUS, ESTÁTICO, PRESSÃO VARIÁVEL, POTÊNCIA 110 HP, PESO SEM/COM LASTRO 10,8/27 T, LARGURA DE ROLAGEM 2,30 M - MATERIAIS NA OPERAÇÃO. AF_06/2017</t>
  </si>
  <si>
    <t>63,69</t>
  </si>
  <si>
    <t>ROLO COMPACTADOR DE PNEUS, ESTÁTICO, PRESSÃO VARIÁVEL, POTÊNCIA 110 HP, PESO SEM/COM LASTRO 10,8/27 T, LARGURA DE ROLAGEM 2,30 M - MANUTENÇÃO. AF_06/2017</t>
  </si>
  <si>
    <t>66,55</t>
  </si>
  <si>
    <t>ROLO COMPACTADOR DE PNEUS, ESTÁTICO, PRESSÃO VARIÁVEL, POTÊNCIA 110 HP, PESO SEM/COM LASTRO 10,8/27 T, LARGURA DE ROLAGEM 2,30 M - JUROS. AF_06/2017</t>
  </si>
  <si>
    <t>14,26</t>
  </si>
  <si>
    <t>ROLO COMPACTADOR DE PNEUS, ESTÁTICO, PRESSÃO VARIÁVEL, POTÊNCIA 110 HP, PESO SEM/COM LASTRO 10,8/27 T, LARGURA DE ROLAGEM 2,30 M - DEPRECIAÇÃO. AF_06/2017</t>
  </si>
  <si>
    <t>53,18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</si>
  <si>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</si>
  <si>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</si>
  <si>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</si>
  <si>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</si>
  <si>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3,53</t>
  </si>
  <si>
    <t>LAVADORA DE ALTA PRESSAO (LAVA-JATO) PARA AGUA FRIA, PRESSAO DE OPERACAO ENTRE 1400 E 1900 LIB/POL2, VAZAO MAXIMA ENTRE 400 E 700 L/H - DEPRECIAÇÃO. AF_05/2023</t>
  </si>
  <si>
    <t>LAVADORA DE ALTA PRESSAO (LAVA-JATO) PARA AGUA FRIA, PRESSAO DE OPERACAO ENTRE 1400 E 1900 LIB/POL2, VAZAO MAXIMA ENTRE 400 E 700 L/H - JUROS. AF_05/2023</t>
  </si>
  <si>
    <t>LAVADORA DE ALTA PRESSAO (LAVA-JATO) PARA AGUA FRIA, PRESSAO DE OPERACAO ENTRE 1400 E 1900 LIB/POL2, VAZAO MAXIMA ENTRE 400 E 700 L/H - MANUTENÇÃO. AF_05/2023</t>
  </si>
  <si>
    <t>LAVADORA DE ALTA PRESSAO (LAVA-JATO) PARA AGUA FRIA, PRESSAO DE OPERACAO ENTRE 1400 E 1900 LIB/POL2, VAZAO MAXIMA ENTRE 400 E 700 L/H - MATERIAIS NA OPERAÇÃO. AF_05/2023</t>
  </si>
  <si>
    <t>3,40</t>
  </si>
  <si>
    <t>USINA DE MISTURA ASFÁLTICA À QUENTE, TIPO CONTRA FLUXO, PROD 100 A 140 TON/HORA - DEPRECIAÇÃO. AF_12/2019</t>
  </si>
  <si>
    <t>193,24</t>
  </si>
  <si>
    <t>USINA DE MISTURA ASFÁLTICA À QUENTE, TIPO CONTRA FLUXO, PROD 100 A 140 TON/HORA - JUROS. AF_12/2019</t>
  </si>
  <si>
    <t>59,40</t>
  </si>
  <si>
    <t>USINA DE MISTURA ASFÁLTICA À QUENTE, TIPO CONTRA FLUXO, PROD 100 A 140 TON/HORA - MANUTENÇÃO. AF_12/2019</t>
  </si>
  <si>
    <t>241,74</t>
  </si>
  <si>
    <t>USINA DE MISTURA ASFÁLTICA À QUENTE, TIPO CONTRA FLUXO, PROD 100 A 140 TON/HORA - MATERIAIS NA OPERAÇÃO. AF_12/2019</t>
  </si>
  <si>
    <t>4.298,40</t>
  </si>
  <si>
    <t>USINA DE ASFALTO, TIPO GRAVIMÉTRICA, PROD 150 TON/HORA - DEPRECIAÇÃO. AF_12/2019</t>
  </si>
  <si>
    <t>395,96</t>
  </si>
  <si>
    <t>USINA DE ASFALTO, TIPO GRAVIMÉTRICA, PROD 150 TON/HORA - JUROS. AF_12/2019</t>
  </si>
  <si>
    <t>139,57</t>
  </si>
  <si>
    <t>USINA DE ASFALTO, TIPO GRAVIMÉTRICA, PROD 150 TON/HORA - MANUTENÇÃO. AF_12/2019</t>
  </si>
  <si>
    <t>636,51</t>
  </si>
  <si>
    <t>USINA DE ASFALTO, TIPO GRAVIMÉTRICA, PROD 150 TON/HORA - MATERIAIS NA OPERAÇÃO. AF_12/2019</t>
  </si>
  <si>
    <t>5.373,00</t>
  </si>
  <si>
    <t>MARTELO DEMOLIDOR ELÉTRICO, COM POTÊNCIA DE 2.000 W, 1.000 IMPACTOS POR MINUTO, PESO DE 30 KG - DEPRECIAÇÃO. AF_01/2021</t>
  </si>
  <si>
    <t>0,77</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</si>
  <si>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</si>
  <si>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</si>
  <si>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</si>
  <si>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1,30</t>
  </si>
  <si>
    <t>CALDEIRA A GÁS COM TERMOSTATO, CAPACIDADE 100 LITROS - MATERIAIS NA OPERAÇÃO. AF_05/2023</t>
  </si>
  <si>
    <t>17,74</t>
  </si>
  <si>
    <t>CENTRAL DE LAMA BENTONÍTICA (DEPÓSITO DE BENTONITA, MISTURADOR DE ALTA TURBULÊNCIA, SILOS DE ARMAZENAMENTO DE LAMA E ÁGUA, LABORATÓRIO DE CONTROLE DE QUALIDADE DA LAMA) - MATERIAIS NA OPERAÇÃO. AF_04/2019</t>
  </si>
  <si>
    <t>2,61</t>
  </si>
  <si>
    <t>CONJUNTO MACACO E BOMBA HIDRÁULICA PARA PROTENSAO DE CORDOALHAS, ESFORÇO MAXIMO DE 115 TONELADAS - MATERIAIS NA OPERAÇÃO. AF_05/2023</t>
  </si>
  <si>
    <t>CONJUNTO CILINDRO E BOMBA HIDRÁULICA PARA PROTENSÃO DE MONOBARRAS PARA TIRANTES, ESFORÇO MÁXIMO DE 30 TONELADAS  - MATERIAIS NA OPERAÇÃO. AF_05/2023</t>
  </si>
  <si>
    <t>6,54</t>
  </si>
  <si>
    <t>GUINDASTE HIDRAULICO AUTOPROPELIDO, COM LANÇA TRELIÇADA 40 M, CAPACIDADE MÁXIMA 75 T, EQUIPADO COM CLAMSHELL - MATERIAIS NA OPERAÇÃO. AF_04/2019</t>
  </si>
  <si>
    <t>134,32</t>
  </si>
  <si>
    <t>GUINDASTE SOBRE ESTEIRAS, COM LANÇA TRELIÇADA 40 M, CAPACIDADE MÁXIMA 75 T - MATERIAIS NA OPERAÇÃO. AF_04/2019</t>
  </si>
  <si>
    <t>65,67</t>
  </si>
  <si>
    <t>GUINDASTE SOBRE ESTEIRAS, COM LANÇA TRELIÇADA 40 M, CAPACIDADE MÁXIMA 75 T, EQUIPADO COM CLAMSHELL - MATERIAIS NA OPERAÇÃO. AF_04/2019</t>
  </si>
  <si>
    <t>MÁQUINA FORMER DOBRAS DIVERSAS: 220V/380V TRIFÁSICO OU MONOFÁSICO, CAPACIDADE 0,5-1,27MM, MOTOR 2CV - MATERIAIS NA OPERAÇÃO. AF_05/2023</t>
  </si>
  <si>
    <t>MÁQUINA SOLDA ARCO COM PISTOLA DE SOLDAGEM PARA STUD BOLT DE 5 MM A 22 MM - MATERIAIS NA OPERAÇÃO. AF_05/2023</t>
  </si>
  <si>
    <t>PERFURATRIZ HIDRÁULICA SOBRE ESTEIRA, TORQUE MÁXIMO 161 KNM, PROFUNDIDADE MÁXIMA 54 M, DIÂMETRO MÁXIMO 1500 MM, POTÊNCIA MOTOR 268 HP - DEPRECIAÇÃO. AF_04/2019</t>
  </si>
  <si>
    <t>347,81</t>
  </si>
  <si>
    <t>PERFURATRIZ HIDRÁULICA SOBRE ESTEIRA, TORQUE MÁXIMO 161 KNM, PROFUNDIDADE MÁXIMA 54 M, DIÂMETRO MÁXIMO 1500 MM, POTÊNCIA MOTOR 268 HP - JUROS. AF_04/2019</t>
  </si>
  <si>
    <t>93,96</t>
  </si>
  <si>
    <t>PERFURATRIZ HIDRÁULICA SOBRE ESTEIRA, TORQUE MÁXIMO 161 KNM, PROFUNDIDADE MÁXIMA 54 M, DIÂMETRO MÁXIMO 1500 MM, POTÊNCIA MOTOR 268 HP - MANUTENÇÃO. AF_04/2019</t>
  </si>
  <si>
    <t>435,25</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</si>
  <si>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</si>
  <si>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DEPRECIAÇÃO. AF_04/2019</t>
  </si>
  <si>
    <t>483,34</t>
  </si>
  <si>
    <t>PERFURATRIZ PARA EXECUÇÃO DE ESTACAS SECANTES, TIPO HÉLICE CONTÍNUA COM CABEÇOTE DUPLO E TUBO METÁLICO - JUROS. AF_04/2019</t>
  </si>
  <si>
    <t>130,58</t>
  </si>
  <si>
    <t>PERFURATRIZ PARA EXECUÇÃO DE ESTACAS SECANTES, TIPO HÉLICE CONTÍNUA COM CABEÇOTE DUPLO E TUBO METÁLICO - MANUTENÇÃO. AF_04/2019</t>
  </si>
  <si>
    <t>604,86</t>
  </si>
  <si>
    <t>PERFURATRIZ PARA EXECUÇÃO DE ESTACAS SECANTES, TIPO HÉLICE CONTÍNUA COM CABEÇOTE DUPLO E TUBO METÁLICO - MATERIAIS NA OPERAÇÃO. AF_04/2019</t>
  </si>
  <si>
    <t>179,10</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</si>
  <si>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</si>
  <si>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</si>
  <si>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</si>
  <si>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AF_05/2023</t>
  </si>
  <si>
    <t>11,64</t>
  </si>
  <si>
    <t>UNIDADE DOSADORA AIRLESS TIPO HOT SPRAY - MATERIAIS NA OPERAÇÃO. AF_05/2023</t>
  </si>
  <si>
    <t>3,14</t>
  </si>
  <si>
    <t>ENCERADEIRA INDUSTRIAL, 400 MM, 220V, 1 HP - MATERIAIS NA OPERAÇÃO. AF_05/2023</t>
  </si>
  <si>
    <t>SERRA FITA HORIZONTAL, ELÉTRICA, COM CONTROLE HIDRÁULICO, PAINEL DE COMANDO EM 24 V, MOTOR ELÉTRICO 1,5 CV, DIMENSÕES DA FITA 3880 X 27 X 0,9 MM, TRIFÁSICA - MATERIAIS NA OPERAÇÃO. AF_05/2023</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</si>
  <si>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</si>
  <si>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AF_05/2023</t>
  </si>
  <si>
    <t>TARTARUGA DE OXICORTE CG1, MONOFÁSICA, 220 V, FREQUÊNCIA 50 HZ, VELOCIDADE DE CORTE (MM/MIN) 50 A 750, DIÂMETRO MÍNIMO DO COMPASSO MM 200 - MATERIAIS NA OPERAÇÃO. AF_05/2023</t>
  </si>
  <si>
    <t>BETONEIRA CAPACIDADE NOMINAL DE 250 L, CAPACIDADE DE MISTURA DE 175 L, MOTOR ELÉTRICO MONOFÁSICO POTÊNCIA 1CV - MATERIAIS NA OPERAÇÃO. AF_05/2023</t>
  </si>
  <si>
    <t>RETROESCAVADEIRA SOBRE RODAS COM CARREGADEIRA , PESO OPERACIONAL MÍN. 6,674, POTÊNCIA LÍQ 88 HP, COM MARTELO ROMPEDOR HIDRÁULICO ENTRE  275 A 362 KG - MATERIAIS NA OPERAÇÃO. AF_02/2021</t>
  </si>
  <si>
    <t>39,22</t>
  </si>
  <si>
    <t>PERFURATRIZ HIDRÁULICA SOBRE ESTEIRA, TORQUE MÁXIMO 98 KNM, PROFUNDIDADE MÁXIMA 25 M, DIÂMETRO MÁXIMO 115 MM, POTÊNCIA MOTOR 190 HP - DEPRECIAÇÃO. AF_02/2021</t>
  </si>
  <si>
    <t>168,80</t>
  </si>
  <si>
    <t>PERFURATRIZ HIDRÁULICA SOBRE ESTEIRA, TORQUE MÁXIMO 98 KNM, PROFUNDIDADE MÁXIMA 25 M, DIÂMETRO MÁXIMO 115 MM, POTÊNCIA MOTOR 190 HP - JUROS. AF_02/2021</t>
  </si>
  <si>
    <t>45,60</t>
  </si>
  <si>
    <t>PERFURATRIZ HIDRÁULICA SOBRE ESTEIRA, TORQUE MÁXIMO 98 KNM, PROFUNDIDADE MÁXIMA 25 M, DIÂMETRO MÁXIMO 115 MM, POTÊNCIA MOTOR 190 HP - MANUTENÇÃO. AF_02/2021</t>
  </si>
  <si>
    <t>158,35</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</si>
  <si>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</si>
  <si>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AF_05/2023</t>
  </si>
  <si>
    <t>PERFURATRIZ ROTATIVA SOBRE ESTEIRA, TORQUE MAXIMO 2500 KGM, POTENCIA 110 HP, MOTOR DIESEL - DEPRECIAÇÃO. AF_05/2017</t>
  </si>
  <si>
    <t>90,09</t>
  </si>
  <si>
    <t>PERFURATRIZ ROTATIVA SOBRE ESTEIRA, TORQUE MAXIMO 2500 KGM, POTENCIA 110 HP, MOTOR DIESEL - JUROS. AF_05/2017</t>
  </si>
  <si>
    <t>PERFURATRIZ ROTATIVA SOBRE ESTEIRA, TORQUE MAXIMO 2500 KGM, POTENCIA 110 HP, MOTOR DIESEL - MANUTENÇÃO. AF_05/2017</t>
  </si>
  <si>
    <t>84,51</t>
  </si>
  <si>
    <t>MÁQUINA DEMARCADORA DE FAIXA DE TRÁFEGO À FRIO, TRAÇÃO MANUAL, 4 CV, PRESSÃO MAX 3300 PSI, TANQUE 20 L - MATERIAIS NA OPERAÇÃO. AF_06/2021</t>
  </si>
  <si>
    <t>MÁQUINA PARA SOLDA POR ELETROFUSÃO PARA TUBOS DE POLIETILENO DE ALTA DENSIDADE (PEAD) COM DIÂMETRO EXTERNO DE 20 A 800 MM, POTÊNCIA ENTRE 2750 E 3000 W - MATERIAIS NA OPERAÇÃO. AF_05/2023</t>
  </si>
  <si>
    <t>1,83</t>
  </si>
  <si>
    <t>MÁQUINA PARA SOLDA POR ELETROFUSÃO PARA TUBOS DE POLIETILENO DE ALTA DENSIDADE (PEAD) COM DIÂMETRO EXTERNO DE 20 A 1600 MM, POTÊNCIA DE 3500 W - MATERIAIS NA OPERAÇÃO. AF_05/2023</t>
  </si>
  <si>
    <t>0,51</t>
  </si>
  <si>
    <t>MÁQUINA PARA SOLDA POR TERMOFUSÃO PARA TUBOS DE POLIETILENO DE ALTA DENSIDADE (PEAD) COM DIÂMETRO EXTERNO DE 90 A 315 MM, POTÊNCIA ENTRE 2500 E 5350 W - MATERIAIS NA OPERAÇÃO. AF_05/2023</t>
  </si>
  <si>
    <t>MÁQUINA PARA SOLDA POR TERMOFUSÃO PARA TUBOS DE POLIETILENO DE ALTA DENSIDADE (PEAD) COM DIÂMETRO EXTERNO DE 315 A 630 MM, POTÊNCIA ENTRE 8000 E 12350 W - MATERIAIS NA OPERAÇÃO. AF_05/2023</t>
  </si>
  <si>
    <t>1,46</t>
  </si>
  <si>
    <t>MÁQUINA PARA SOLDA POR TERMOFUSÃO PARA TUBOS DE POLIETILENO DE ALTA DENSIDADE (PEAD) COM DIÂMETRO EXTERNO DE 710 A 1200 MM, POTÊNCIA ENTRE 16000 E 29500 W - MATERIAIS NA OPERAÇÃO. AF_05/2023</t>
  </si>
  <si>
    <t>3,36</t>
  </si>
  <si>
    <t>PERFURATRIZ PARA FURO DIRECIONAL HORIZONTAL (HDD) COM CAPACIDADE ATÉ 89 KN, POTÊNCIA 24,8 HP A 80 HP (INCLUSO FERRAMENTAS E LOCALIZADOR) - DEPRECIAÇÃO. AF_05/2023</t>
  </si>
  <si>
    <t>147,81</t>
  </si>
  <si>
    <t>PERFURATRIZ PARA FURO DIRECIONAL HORIZONTAL (HDD) COM CAPACIDADE ATÉ 89 KN, POTÊNCIA 24,8 HP A 80 HP (INCLUSO FERRAMENTAS E LOCALIZADOR) - JUROS. AF_05/2023</t>
  </si>
  <si>
    <t>39,93</t>
  </si>
  <si>
    <t>PERFURATRIZ PARA FURO DIRECIONAL HORIZONTAL (HDD) COM CAPACIDADE ATÉ 89 KN, POTÊNCIA 24,8 HP A 80 HP (INCLUSO FERRAMENTAS E LOCALIZADOR) - MANUTENÇÃO. AF_05/2023</t>
  </si>
  <si>
    <t>184,98</t>
  </si>
  <si>
    <t>PERFURATRIZ PARA FURO DIRECIONAL HORIZONTAL (HDD) COM CAPACIDADE ATÉ 89 KN, POTÊNCIA 24,8 HP A 80 HP (INCLUSO FERRAMENTAS E LOCALIZADOR) - MATERIAIS NA OPERAÇÃO. AF_05/2023</t>
  </si>
  <si>
    <t>34,98</t>
  </si>
  <si>
    <t>PERFURATRIZ PARA FURO DIRECIONAL HORIZONTAL (HDD) COM CAPACIDADE DE 90 KN A 200 KN, POTÊNCIA 100 HP A 160 HP (INCLUSO FERRAMENTAS E LOCALIZADOR) - DEPRECIAÇÃO. AF_05/2023</t>
  </si>
  <si>
    <t>339,12</t>
  </si>
  <si>
    <t>PERFURATRIZ PARA FURO DIRECIONAL HORIZONTAL (HDD) COM CAPACIDADE DE 90 KN A 200 KN, POTÊNCIA 100 HP A 160 HP (INCLUSO FERRAMENTAS E LOCALIZADOR) - JUROS. AF_05/2023</t>
  </si>
  <si>
    <t>91,62</t>
  </si>
  <si>
    <t>PERFURATRIZ PARA FURO DIRECIONAL HORIZONTAL (HDD) COM CAPACIDADE DE 90 KN A 200 KN, POTÊNCIA 100 HP A 160 HP (INCLUSO FERRAMENTAS E LOCALIZADOR - MANUTENÇÃO. AF_05/2023</t>
  </si>
  <si>
    <t>424,38</t>
  </si>
  <si>
    <t>PERFURATRIZ PARA FURO DIRECIONAL HORIZONTAL (HDD) COM CAPACIDADE DE 90 KN A 200 KN, POTÊNCIA 100 HP A 160 HP (INCLUSO FERRAMENTAS E LOCALIZADOR) - MATERIAIS NA OPERAÇÃO. AF_05/2023</t>
  </si>
  <si>
    <t>86,86</t>
  </si>
  <si>
    <t>PERFURATRIZ PARA FURO DIRECIONAL HORIZONTAL (HDD) COM CAPACIDADE DE 201 KN A 560 KN, POTÊNCIA 200 HP A 260 HP (INCLUSO FERRAMENTAS E LOCALIZADOR) - DEPRECIAÇÃO. AF_05/2023</t>
  </si>
  <si>
    <t>463,76</t>
  </si>
  <si>
    <t>PERFURATRIZ PARA FURO DIRECIONAL HORIZONTAL (HDD) COM CAPACIDADE DE 201 KN A 560 KN, POTÊNCIA 200 HP A 260 HP (INCLUSO FERRAMENTAS E LOCALIZADOR) - JUROS. AF_05/2023</t>
  </si>
  <si>
    <t>125,29</t>
  </si>
  <si>
    <t>PERFURATRIZ PARA FURO DIRECIONAL HORIZONTAL (HDD) COM CAPACIDADE DE 201 KN A 560 KN, POTÊNCIA 200 HP A 260 HP (INCLUSO FERRAMENTAS E LOCALIZADOR) - MANUTENÇÃO. AF_05/2023</t>
  </si>
  <si>
    <t>609,06</t>
  </si>
  <si>
    <t>PERFURATRIZ PARA FURO DIRECIONAL HORIZONTAL (HDD) COM CAPACIDADE DE 201 KN A 560 KN, POTÊNCIA 200 HP A 260 HP (INCLUSO FERRAMENTAS E LOCALIZADOR) - MATERIAIS NA OPERAÇÃO. AF_05/2023</t>
  </si>
  <si>
    <t>102,43</t>
  </si>
  <si>
    <t>MISTURADOR PARA PREPARO DE LAMA ESTABILIZANTE COM CAPACIDADE DE *4000* L, COM BOMBA CENTRÍFUGA 5,5 HP A 23,07 HP, PARA SISTEMA DE FURO DIRECIONAL - MATERIAIS NA OPERAÇÃO. AF_05/2023</t>
  </si>
  <si>
    <t>VARREDEIRA DE GRAMA SINTÉTICA A GASOLINA, 2,4 CV, 4 TEMPOS - MATERIAIS NA OPERAÇÃO. AF_05/2023</t>
  </si>
  <si>
    <t>11,56</t>
  </si>
  <si>
    <t>BATE ESTACA PARA INSTALAÇÃO DE DEFENSAS METÁLICAS (GUARD RAIL) FIXO, INCLUSIVE CAMINHÃO TOCO PBT 9.700 KG, POTÊNCIA DE 160 CV - MATERIAIS NA OPERAÇÃO. AF_05/2023</t>
  </si>
  <si>
    <t>135,39</t>
  </si>
  <si>
    <t>MINI GUINDASTE ARANHA SOBRE ESTEIRAS E LANCA TELESCÓPICA, CAPACIDADE MÁXIMA DE CARGA 3,0 TON, RAIO MÁXIMO DE TRABALHO 8,25 M, ALTURA DE LANÇA DO SOLO 9,2 M, 55 M DE CABO DE AÇO 8 MM, MOTOR ELÉTRICO 220/380 VOLTS - MATERIAIS NA OPERAÇÃO. AF_03/2022</t>
  </si>
  <si>
    <t>3,60</t>
  </si>
  <si>
    <t>CONJUNTO MACACO HIDRÁULICO E CENTRAL DE BOMBEAMENTO MOTORIZADO 1,8 KW PARA PROTENSÃO DE MONOCABOS PARA CONCRETO PROTENDIDO, ESFORÇO MÁXIMO DE 20 TONELADAS  - MATERIAIS NA OPERAÇÃO. AF_05/2022</t>
  </si>
  <si>
    <t>1,17</t>
  </si>
  <si>
    <t>CONJUNTO MACACO HIDRÁULICO E CENTRAL DE BOMBEAMENTO MOTORIZADO 1,8 KW PARA PROTENSÃO DE MONOCABOS PARA CONCRETO PROTENDIDO, ESFORÇO MÁXIMO DE 30 TONELADAS  - MATERIAIS NA OPERAÇÃO.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</si>
  <si>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</si>
  <si>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</si>
  <si>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</si>
  <si>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</si>
  <si>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</si>
  <si>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TERMOFUSORA PARA TUBOS E CONEXÕES EM PPR COM DIÂMETROS DE 75 A 110 MM, POTÊNCIA DE *1100* W, TENSÃO 220 V - JUROS. AF_05/2022</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</si>
  <si>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</si>
  <si>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</si>
  <si>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LIXADEIRA DE PAREDE, COM LED, POTÊNCIA 750 W, FREQUÊNCIA 60 HZ, VELOCIDADE 1000 A 2100 RPM, DIÂMETRO DA LIXA 225 MM - MATERIAIS NA OPERAÇÃO. AF_12/2022</t>
  </si>
  <si>
    <t>MARTELETE PERFURADOR/ ROMPEDOR ELÉTRICO, POTÊNCIA 800 W, 220 V - MATERIAIS NA OPERAÇÃO. AF_05/2023</t>
  </si>
  <si>
    <t>GRUPO GERADOR DIESEL, COM CARENAGEM, POTÊNCIA STANDART ENTRE 400 E 460 KVA, VELOCIDADE DE 1800 RPM, FREQUÊNCIA DE 60 HZ - MATERIAIS NA OPERAÇÃO. AF_05/2023</t>
  </si>
  <si>
    <t>448,46</t>
  </si>
  <si>
    <t>PERFURATRIZ DE COROA DIAMANTADA PARA CONCRETO, DIÂMETRO ATÉ 250 MM, MOTOR ELÉTRICO 220 V, POTÊNCIA 2.500 W - DEPRECIAÇÃO. AF_05/2023</t>
  </si>
  <si>
    <t>0,95</t>
  </si>
  <si>
    <t>PERFURATRIZ DE COROA DIAMANTADA PARA CONCRETO, DIÂMETRO ATÉ 250 MM, MOTOR ELÉTRICO 220 V, POTÊNCIA 2.500 W - JUROS. AF_05/2023</t>
  </si>
  <si>
    <t>0,21</t>
  </si>
  <si>
    <t>PERFURATRIZ DE COROA DIAMANTADA PARA CONCRETO, DIÂMETRO ATÉ 250 MM, MOTOR ELÉTRICO 220 V, POTÊNCIA 2.500 W - MANUTENÇÃO. AF_05/2023</t>
  </si>
  <si>
    <t>PERFURATRIZ DE COROA DIAMANTADA PARA CONCRETO, DIÂMETRO ATÉ 250 MM, MOTOR ELÉTRICO 220 V, POTÊNCIA 2.500 W - MATERIAIS NA OPERAÇÃO. AF_05/2023</t>
  </si>
  <si>
    <t>1,64</t>
  </si>
  <si>
    <t>CAMINHÃO TANQUE PARA HIDROSSEMEADURA, COM CAPACIDADE DE 8.000 LITROS, INCLUINDO BOMBA PARA LANÇAMENTO COM MOTOR DIESEL COM POTÊNCIA DE 105 CV - MATERIAIS NA OPERAÇÃO. AF_06/2023</t>
  </si>
  <si>
    <t>92,29</t>
  </si>
  <si>
    <t>GUINDASTE HIDRÁULICO AUTOPROPELIDO, COM LANÇA TRELICADA 41 M, CAPACIDADE MÁXIMA DE ELEVAÇÃO 43 T, POTÊNCIA 230 KW, EQUIPADO COM CAÇAMBA DE ARRASTO (DRAGLINE) DE 0,76 M3 - MATERIAIS NA OPERAÇÃO. AF_06/2023</t>
  </si>
  <si>
    <t>1.167,13</t>
  </si>
  <si>
    <t>ESCAVADEIRA HIDRÁULICA DE BRAÇO LONGO (LONGO ALCANCE) SOBRE ESTEIRAS, CAÇAMBA 0,52 M3, PESO OPERACIONAL 24 T, POTÊNCIA LÍQUIDA 155 HP - DEPRECIAÇÃO. AF_06/2023</t>
  </si>
  <si>
    <t>60,33</t>
  </si>
  <si>
    <t>ESCAVADEIRA HIDRÁULICA DE BRAÇO LONGO (LONGO ALCANCE) SOBRE ESTEIRAS, CAÇAMBA 0,52 M3, PESO OPERACIONAL 24 T, POTÊNCIA LÍQUIDA 155 HP - JUROS. AF_06/2023</t>
  </si>
  <si>
    <t>15,94</t>
  </si>
  <si>
    <t>ESCAVADEIRA HIDRÁULICA DE BRAÇO LONGO (LONGO ALCANCE) SOBRE ESTEIRAS, CAÇAMBA 0,52 M3, PESO OPERACIONAL 24 T, POTÊNCIA LÍQUIDA 155 HP - MANUTENÇÃO. AF_06/2023</t>
  </si>
  <si>
    <t>75,41</t>
  </si>
  <si>
    <t>ESCAVADEIRA HIDRÁULICA DE BRAÇO LONGO (LONGO ALCANCE) SOBRE ESTEIRAS, CAÇAMBA 0,52 M3, PESO OPERACIONAL 24 T, POTÊNCIA LÍQUIDA 155 HP  - MATERIAIS NA OPERAÇÃO. AF_06/2023</t>
  </si>
  <si>
    <t>GUINDASTE HIDRÁULICO RODOVIÁRIO, LANCA TELESCÓPICA DE *50+20* M, CAPACIDADE MÁXIMA DE 90T, 4 EIXOS, POTÊNCIA 330 KW, MOTOR DIESEL - MATERIAIS NA OPERAÇÃO. AF_01/2024</t>
  </si>
  <si>
    <t>98,50</t>
  </si>
  <si>
    <t>GUINDASTE DERRICK, LANÇA DE *20* M, CARGA MÁXIMA 10T, POTÊNCIA 45 KW - MATERIAIS NA OPERAÇÃO. AF_01/2024</t>
  </si>
  <si>
    <t>29,45</t>
  </si>
  <si>
    <t>INSTALAÇÃO DE TESOURA (INTEIRA OU MEIA), BIAPOIADA, EM MADEIRA NÃO APARELHADA, PARA VÃOS MAIORES OU IGUAIS A 3,0 M E MENORES QUE 6,0 M, INCLUSO IÇAMENTO. AF_07/2019</t>
  </si>
  <si>
    <t>513,00</t>
  </si>
  <si>
    <t>INSTALAÇÃO DE TESOURA (INTEIRA OU MEIA), BIAPOIADA, EM MADEIRA NÃO APARELHADA, PARA VÃOS MAIORES OU IGUAIS A 6,0 M E MENORES QUE 8,0 M, INCLUSO IÇAMENTO. AF_07/2019</t>
  </si>
  <si>
    <t>585,66</t>
  </si>
  <si>
    <t>INSTALAÇÃO DE TESOURA (INTEIRA OU MEIA), BIAPOIADA, EM MADEIRA NÃO APARELHADA, PARA VÃOS MAIORES OU IGUAIS A 8,0 M E MENORES QUE 10,0 M, INCLUSO IÇAMENTO. AF_07/2019</t>
  </si>
  <si>
    <t>656,11</t>
  </si>
  <si>
    <t>INSTALAÇÃO DE TESOURA (INTEIRA OU MEIA), BIAPOIADA, EM MADEIRA NÃO APARELHADA, PARA VÃOS MAIORES OU IGUAIS A 10,0 M E MENORES QUE 12,0 M, INCLUSO IÇAMENTO. AF_07/2019</t>
  </si>
  <si>
    <t>769,53</t>
  </si>
  <si>
    <t>TRAMA DE MADEIRA COMPOSTA POR RIPAS, CAIBROS E TERÇAS PARA TELHADOS DE ATÉ 2 ÁGUAS PARA TELHA DE ENCAIXE DE CERÂMICA OU DE CONCRETO, INCLUSO TRANSPORTE VERTICAL. AF_07/2019</t>
  </si>
  <si>
    <t>86,67</t>
  </si>
  <si>
    <t>TRAMA DE MADEIRA COMPOSTA POR RIPAS, CAIBROS E TERÇAS PARA TELHADOS DE MAIS QUE 2 ÁGUAS PARA TELHA DE ENCAIXE DE CERÂMICA OU DE CONCRETO, INCLUSO TRANSPORTE VERTICAL. AF_07/2019</t>
  </si>
  <si>
    <t>97,56</t>
  </si>
  <si>
    <t>TRAMA DE MADEIRA COMPOSTA POR RIPAS, CAIBROS E TERÇAS PARA TELHADOS DE ATÉ 2 ÁGUAS PARA TELHA CERÂMICA CAPA-CANAL, INCLUSO TRANSPORTE VERTICAL. AF_07/2019</t>
  </si>
  <si>
    <t>93,49</t>
  </si>
  <si>
    <t>TRAMA DE MADEIRA COMPOSTA POR RIPAS, CAIBROS E TERÇAS PARA TELHADOS DE MAIS QUE 2 ÁGUAS PARA TELHA CERÂMICA CAPA-CANAL, INCLUSO TRANSPORTE VERTICAL. AF_07/2019</t>
  </si>
  <si>
    <t>113,81</t>
  </si>
  <si>
    <t>TRAMA DE MADEIRA COMPOSTA POR TERÇAS PARA TELHADOS DE ATÉ 2 ÁGUAS PARA TELHA ONDULADA DE FIBROCIMENTO, METÁLICA, PLÁSTICA OU TERMOACÚSTICA, INCLUSO TRANSPORTE VERTICAL. AF_07/2019</t>
  </si>
  <si>
    <t>26,10</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</si>
  <si>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</si>
  <si>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</si>
  <si>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1.130,23</t>
  </si>
  <si>
    <t>FABRICAÇÃO E INSTALAÇÃO DE TESOURA INTEIRA EM MADEIRA NÃO APARELHADA, VÃO DE 4 M, PARA TELHA CERÂMICA OU DE CONCRETO, INCLUSO IÇAMENTO. AF_07/2019</t>
  </si>
  <si>
    <t>1.392,93</t>
  </si>
  <si>
    <t>FABRICAÇÃO E INSTALAÇÃO DE TESOURA INTEIRA EM MADEIRA NÃO APARELHADA, VÃO DE 5 M, PARA TELHA CERÂMICA OU DE CONCRETO, INCLUSO IÇAMENTO. AF_07/2019</t>
  </si>
  <si>
    <t>1.471,69</t>
  </si>
  <si>
    <t>FABRICAÇÃO E INSTALAÇÃO DE TESOURA INTEIRA EM MADEIRA NÃO APARELHADA, VÃO DE 6 M, PARA TELHA CERÂMICA OU DE CONCRETO, INCLUSO IÇAMENTO. AF_07/2019</t>
  </si>
  <si>
    <t>1.638,96</t>
  </si>
  <si>
    <t>FABRICAÇÃO E INSTALAÇÃO DE TESOURA INTEIRA EM MADEIRA NÃO APARELHADA, VÃO DE 7 M, PARA TELHA CERÂMICA OU DE CONCRETO, INCLUSO IÇAMENTO. AF_07/2019</t>
  </si>
  <si>
    <t>2.057,71</t>
  </si>
  <si>
    <t>FABRICAÇÃO E INSTALAÇÃO DE TESOURA INTEIRA EM MADEIRA NÃO APARELHADA, VÃO DE 8 M, PARA TELHA CERÂMICA OU DE CONCRETO, INCLUSO IÇAMENTO. AF_07/2019</t>
  </si>
  <si>
    <t>2.483,85</t>
  </si>
  <si>
    <t>FABRICAÇÃO E INSTALAÇÃO DE TESOURA INTEIRA EM MADEIRA NÃO APARELHADA, VÃO DE 9 M, PARA TELHA CERÂMICA OU DE CONCRETO, INCLUSO IÇAMENTO. AF_07/2019</t>
  </si>
  <si>
    <t>2.585,57</t>
  </si>
  <si>
    <t>FABRICAÇÃO E INSTALAÇÃO DE TESOURA INTEIRA EM MADEIRA NÃO APARELHADA, VÃO DE 10 M, PARA TELHA CERÂMICA OU DE CONCRETO, INCLUSO IÇAMENTO. AF_07/2019</t>
  </si>
  <si>
    <t>2.816,58</t>
  </si>
  <si>
    <t>FABRICAÇÃO E INSTALAÇÃO DE TESOURA INTEIRA EM MADEIRA NÃO APARELHADA, VÃO DE 11 M, PARA TELHA CERÂMICA OU DE CONCRETO, INCLUSO IÇAMENTO. AF_07/2019</t>
  </si>
  <si>
    <t>3.243,48</t>
  </si>
  <si>
    <t>FABRICAÇÃO E INSTALAÇÃO DE TESOURA INTEIRA EM MADEIRA NÃO APARELHADA, VÃO DE 12 M, PARA TELHA CERÂMICA OU DE CONCRETO, INCLUSO IÇAMENTO. AF_07/2019</t>
  </si>
  <si>
    <t>3.360,28</t>
  </si>
  <si>
    <t>FABRICAÇÃO E INSTALAÇÃO DE TESOURA INTEIRA EM MADEIRA NÃO APARELHADA, VÃO DE 3 M, PARA TELHA ONDULADA DE FIBROCIMENTO, METÁLICA, PLÁSTICA OU TERMOACÚSTICA, INCLUSO IÇAMENTO. AF_07/2019</t>
  </si>
  <si>
    <t>1.114,37</t>
  </si>
  <si>
    <t>FABRICAÇÃO E INSTALAÇÃO DE TESOURA INTEIRA EM MADEIRA NÃO APARELHADA, VÃO DE 4 M, PARA TELHA ONDULADA DE FIBROCIMENTO, METÁLICA, PLÁSTICA OU TERMOACÚSTICA, INCLUSO IÇAMENTO. AF_07/2019</t>
  </si>
  <si>
    <t>1.365,14</t>
  </si>
  <si>
    <t>FABRICAÇÃO E INSTALAÇÃO DE TESOURA INTEIRA EM MADEIRA NÃO APARELHADA, VÃO DE 5 M, PARA TELHA ONDULADA DE FIBROCIMENTO, METÁLICA, PLÁSTICA OU TERMOACÚSTICA, INCLUSO IÇAMENTO. AF_07/2019</t>
  </si>
  <si>
    <t>1.443,89</t>
  </si>
  <si>
    <t>FABRICAÇÃO E INSTALAÇÃO DE TESOURA INTEIRA EM MADEIRA NÃO APARELHADA, VÃO DE 6 M, PARA TELHA ONDULADA DE FIBROCIMENTO, METÁLICA, PLÁSTICA OU TERMOACÚSTICA, INCLUSO IÇAMENTO. AF_07/2019</t>
  </si>
  <si>
    <t>1.623,09</t>
  </si>
  <si>
    <t>FABRICAÇÃO E INSTALAÇÃO DE TESOURA INTEIRA EM MADEIRA NÃO APARELHADA, VÃO DE 7 M, PARA TELHA ONDULADA DE FIBROCIMENTO, METÁLICA, PLÁSTICA OU TERMOACÚSTICA, INCLUSO IÇAMENTO. AF_07/2019</t>
  </si>
  <si>
    <t>2.028,17</t>
  </si>
  <si>
    <t>FABRICAÇÃO E INSTALAÇÃO DE TESOURA INTEIRA EM MADEIRA NÃO APARELHADA, VÃO DE 8 M, PARA TELHA ONDULADA DE FIBROCIMENTO, METÁLICA, PLÁSTICA OU TERMOACÚSTICA, INCLUSO IÇAMENTO. AF_07/2019</t>
  </si>
  <si>
    <t>2.443,61</t>
  </si>
  <si>
    <t>FABRICAÇÃO E INSTALAÇÃO DE TESOURA INTEIRA EM MADEIRA NÃO APARELHADA, VÃO DE 9 M, PARA TELHA ONDULADA DE FIBROCIMENTO, METÁLICA, PLÁSTICA OU TERMOACÚSTICA, INCLUSO IÇAMENTO. AF_07/2019</t>
  </si>
  <si>
    <t>2.546,42</t>
  </si>
  <si>
    <t>FABRICAÇÃO E INSTALAÇÃO DE TESOURA INTEIRA EM MADEIRA NÃO APARELHADA, VÃO DE 10 M, PARA TELHA ONDULADA DE FIBROCIMENTO, METÁLICA, PLÁSTICA OU TERMOACÚSTICA, INCLUSO IÇAMENTO. AF_07/2019</t>
  </si>
  <si>
    <t>2.749,64</t>
  </si>
  <si>
    <t>FABRICAÇÃO E INSTALAÇÃO DE TESOURA INTEIRA EM MADEIRA NÃO APARELHADA, VÃO DE 11 M, PARA TELHA ONDULADA DE FIBROCIMENTO, METÁLICA, PLÁSTICA OU TERMOACÚSTICA, INCLUSO IÇAMENTO. AF_07/2019</t>
  </si>
  <si>
    <t>3.165,20</t>
  </si>
  <si>
    <t>FABRICAÇÃO E INSTALAÇÃO DE TESOURA INTEIRA EM MADEIRA NÃO APARELHADA, VÃO DE 12 M, PARA TELHA ONDULADA DE FIBROCIMENTO, METÁLICA, PLÁSTICA OU TERMOACÚSTICA, INCLUSO IÇAMENTO. AF_07/2019</t>
  </si>
  <si>
    <t>3.264,40</t>
  </si>
  <si>
    <t>FABRICAÇÃO E INSTALAÇÃO DE PONTALETES DE MADEIRA NÃO APARELHADA PARA TELHADOS COM ATÉ 2 ÁGUAS E COM TELHA CERÂMICA OU DE CONCRETO EM EDIFÍCIO RESIDENCIAL TÉRREO, INCLUSO TRANSPORTE VERTICAL. AF_07/2019</t>
  </si>
  <si>
    <t>41,10</t>
  </si>
  <si>
    <t>FABRICAÇÃO E INSTALAÇÃO DE PONTALETES DE MADEIRA NÃO APARELHADA PARA TELHADOS COM ATÉ 2 ÁGUAS E COM TELHA CERÂMICA OU DE CONCRETO EM EDIFÍCIO RESIDENCIAL DE MÚLTIPLOS PAVIMENTOS, INCLUSO TRANSPORTE VERTICAL. AF_07/2019</t>
  </si>
  <si>
    <t>54,79</t>
  </si>
  <si>
    <t>FABRICAÇÃO E INSTALAÇÃO DE PONTALETES DE MADEIRA NÃO APARELHADA PARA TELHADOS COM ATÉ 2 ÁGUAS E COM TELHA CERÂMICA OU DE CONCRETO EM EDIFÍCIO INSTITUCIONAL TÉRREO, INCLUSO TRANSPORTE VERTICAL. AF_07/2019</t>
  </si>
  <si>
    <t>61,99</t>
  </si>
  <si>
    <t>FABRICAÇÃO E INSTALAÇÃO DE PONTALETES DE MADEIRA NÃO APARELHADA PARA TELHADOS COM ATÉ 2 ÁGUAS E COM TELHA ONDULADA DE FIBROCIMENTO, ALUMÍNIO OU PLÁSTICA EM EDIFÍCIO RESIDENCIAL DE MÚLTIPLOS PAVIMENTOS, INCLUSO TRANSPORTE VERTICAL. AF_07/2019</t>
  </si>
  <si>
    <t>27,76</t>
  </si>
  <si>
    <t>FABRICAÇÃO E INSTALAÇÃO DE PONTALETES DE MADEIRA NÃO APARELHADA PARA TELHADOS COM ATÉ 2 ÁGUAS E COM TELHA ONDULADA DE FIBROCIMENTO, ALUMÍNIO OU PLÁSTICA EM EDIFÍCIO INSTITUCIONAL TÉRREO, INCLUSO TRANSPORTE VERTICAL. AF_07/2019</t>
  </si>
  <si>
    <t>29,43</t>
  </si>
  <si>
    <t>FABRICAÇÃO E INSTALAÇÃO DE PONTALETES DE MADEIRA NÃO APARELHADA PARA TELHADOS COM MAIS QUE 2 ÁGUAS E COM TELHA CERÂMICA OU DE CONCRETO EM EDIFÍCIO RESIDENCIAL TÉRREO, INCLUSO TRANSPORTE VERTICAL. AF_07/2019</t>
  </si>
  <si>
    <t>36,64</t>
  </si>
  <si>
    <t>FABRICAÇÃO E INSTALAÇÃO DE PONTALETES DE MADEIRA NÃO APARELHADA PARA TELHADOS COM MAIS QUE 2 ÁGUAS E COM TELHA CERÂMICA OU DE CONCRETO EM EDIFÍCIO RESIDENCIAL DE MÚLTIPLOS PAVIMENTOS. AF_07/2019</t>
  </si>
  <si>
    <t>47,36</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</si>
  <si>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</si>
  <si>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</si>
  <si>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22,31</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</si>
  <si>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</si>
  <si>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</si>
  <si>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26,60</t>
  </si>
  <si>
    <t>RETIRADA E RECOLOCAÇÃO DE CAIBRO EM TELHADOS DE MAIS DE 2 ÁGUAS COM TELHA CERÂMICA OU DE CONCRETO DE ENCAIXE, INCLUSO TRANSPORTE VERTICAL. AF_07/2019</t>
  </si>
  <si>
    <t>22,48</t>
  </si>
  <si>
    <t>RETIRADA E RECOLOCAÇÃO DE RIPA EM TELHADOS DE ATÉ 2 ÁGUAS COM TELHA CERÂMICA CAPA-CANAL, INCLUSO TRANSPORTE VERTICAL. AF_07/2019</t>
  </si>
  <si>
    <t>17,51</t>
  </si>
  <si>
    <t>RETIRADA E RECOLOCAÇÃO DE CAIBRO EM TELHADOS DE ATÉ 2 ÁGUAS COM TELHA CERÂMICA CAPA-CANAL, INCLUSO TRANSPORTE VERTICAL. AF_07/2019</t>
  </si>
  <si>
    <t>22,58</t>
  </si>
  <si>
    <t>RETIRADA E RECOLOCAÇÃO DE RIPA EM TELHADOS DE MAIS DE 2 ÁGUAS COM TELHA CERÂMICA CAPA-CANAL, INCLUSO TRANSPORTE VERTICAL. AF_07/2019</t>
  </si>
  <si>
    <t>20,88</t>
  </si>
  <si>
    <t>RETIRADA E RECOLOCAÇÃO DE CAIBRO EM TELHADOS DE MAIS DE 2 ÁGUAS COM TELHA CERÂMICA CAPA-CANAL, INCLUSO TRANSPORTE VERTICAL. AF_07/2019</t>
  </si>
  <si>
    <t>26,89</t>
  </si>
  <si>
    <t>TELHAMENTO COM TELHA DE CONCRETO DE ENCAIXE, COM ATÉ 2 ÁGUAS, INCLUSO TRANSPORTE VERTICAL. AF_07/2019</t>
  </si>
  <si>
    <t>41,64</t>
  </si>
  <si>
    <t>TELHAMENTO COM TELHA DE CONCRETO DE ENCAIXE, COM MAIS DE 2 ÁGUAS, INCLUSO TRANSPORTE VERTICAL. AF_07/2019</t>
  </si>
  <si>
    <t>44,67</t>
  </si>
  <si>
    <t>TELHAMENTO COM TELHA CERÂMICA DE ENCAIXE, TIPO PORTUGUESA, COM ATÉ 2 ÁGUAS, INCLUSO TRANSPORTE VERTICAL. AF_07/2019</t>
  </si>
  <si>
    <t>62,99</t>
  </si>
  <si>
    <t>TELHAMENTO COM TELHA CERÂMICA DE ENCAIXE, TIPO PORTUGUESA, COM MAIS DE 2 ÁGUAS, INCLUSO TRANSPORTE VERTICAL. AF_07/2019</t>
  </si>
  <si>
    <t>67,01</t>
  </si>
  <si>
    <t>TELHAMENTO COM TELHA CERÂMICA CAPA-CANAL, TIPO COLONIAL, COM ATÉ 2 ÁGUAS, INCLUSO TRANSPORTE VERTICAL. AF_07/2019</t>
  </si>
  <si>
    <t>88,76</t>
  </si>
  <si>
    <t>TELHAMENTO COM TELHA CERÂMICA CAPA-CANAL, TIPO COLONIAL, COM MAIS DE 2 ÁGUAS, INCLUSO TRANSPORTE VERTICAL. AF_07/2019</t>
  </si>
  <si>
    <t>95,59</t>
  </si>
  <si>
    <t>EMBOÇAMENTO COM ARGAMASSA TRAÇO 1:2:9 (CIMENTO, CAL E AREIA). AF_07/2019</t>
  </si>
  <si>
    <t>28,84</t>
  </si>
  <si>
    <t>SUBCOBERTURA COM MANTA PLÁSTICA REVESTIDA POR PELÍCULA DE ALUMÍNO, INCLUSO TRANSPORTE VERTICAL. AF_07/2019</t>
  </si>
  <si>
    <t>AMARRAÇÃO DE TELHAS CERÂMICAS OU DE CONCRETO. AF_07/2019</t>
  </si>
  <si>
    <t>3,19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</si>
  <si>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</si>
  <si>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</si>
  <si>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</si>
  <si>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</si>
  <si>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</si>
  <si>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</si>
  <si>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</si>
  <si>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</si>
  <si>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</si>
  <si>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45,26</t>
  </si>
  <si>
    <t>TELHAMENTO COM TELHA ONDULADA DE FIBROCIMENTO E = 6 MM, COM RECOBRIMENTO LATERAL DE 1 1/4 DE ONDA PARA TELHADO COM INCLINAÇÃO MÁXIMA DE 10°, COM ATÉ 2 ÁGUAS, INCLUSO IÇAMENTO. AF_07/2019</t>
  </si>
  <si>
    <t>48,10</t>
  </si>
  <si>
    <t>TELHAMENTO COM TELHA ESTRUTURAL DE FIBROCIMENTO E= 8 MM, COM ATÉ 2 ÁGUAS, INCLUSO IÇAMENTO. AF_07/2019_PS</t>
  </si>
  <si>
    <t>113,06</t>
  </si>
  <si>
    <t>TELHAMENTO COM TELHA DE AÇO/ALUMÍNIO E = 0,5 MM, COM ATÉ 2 ÁGUAS, INCLUSO IÇAMENTO. AF_07/2019</t>
  </si>
  <si>
    <t>71,97</t>
  </si>
  <si>
    <t>TELHAMENTO COM TELHA METÁLICA TERMOACÚSTICA E = 30 MM, COM ATÉ 2 ÁGUAS, INCLUSO IÇAMENTO. AF_07/2019</t>
  </si>
  <si>
    <t>203,57</t>
  </si>
  <si>
    <t>CUMEEIRA E ESPIGÃO PARA TELHA CERÂMICA EMBOÇADA COM ARGAMASSA TRAÇO 1:2:9 (CIMENTO, CAL E AREIA), PARA TELHADOS COM MAIS DE 2 ÁGUAS, INCLUSO TRANSPORTE VERTICAL. AF_07/2019</t>
  </si>
  <si>
    <t>44,57</t>
  </si>
  <si>
    <t>CUMEEIRA E ESPIGÃO PARA TELHA DE CONCRETO EMBOÇADA COM ARGAMASSA TRAÇO 1:2:9 (CIMENTO, CAL E AREIA), PARA TELHADOS COM MAIS DE 2 ÁGUAS, INCLUSO TRANSPORTE VERTICAL. AF_07/2019</t>
  </si>
  <si>
    <t>57,59</t>
  </si>
  <si>
    <t>CUMEEIRA PARA TELHA CERÂMICA EMBOÇADA COM ARGAMASSA TRAÇO 1:2:9 (CIMENTO, CAL E AREIA) PARA TELHADOS COM ATÉ 2 ÁGUAS, INCLUSO TRANSPORTE VERTICAL. AF_07/2019</t>
  </si>
  <si>
    <t>36,65</t>
  </si>
  <si>
    <t>CUMEEIRA PARA TELHA DE CONCRETO EMBOÇADA COM ARGAMASSA TRAÇO 1:2:9 (CIMENTO, CAL E AREIA) PARA TELHADOS COM ATÉ 2 ÁGUAS, INCLUSO TRANSPORTE VERTICAL. AF_07/2019</t>
  </si>
  <si>
    <t>49,67</t>
  </si>
  <si>
    <t>CUMEEIRA PARA TELHA DE FIBROCIMENTO ONDULADA E = 6 MM, INCLUSO ACESSÓRIOS DE FIXAÇÃO E IÇAMENTO. AF_07/2019</t>
  </si>
  <si>
    <t>76,63</t>
  </si>
  <si>
    <t>CUMEEIRA PARA TELHA DE FIBROCIMENTO ESTRUTURAL E = 6 MM, INCLUSO ACESSÓRIOS DE FIXAÇÃO E IÇAMENTO. AF_07/2019</t>
  </si>
  <si>
    <t>85,20</t>
  </si>
  <si>
    <t>CUMEEIRA SHED PARA TELHA ONDULADA DE FIBROCIMENTO, E = 6 MM, INCLUSO ACESSÓRIOS DE FIXAÇÃO E IÇAMENTO. AF_07/2019</t>
  </si>
  <si>
    <t>82,60</t>
  </si>
  <si>
    <t>RUFO EXTERNO/INTERNO EM CHAPA DE AÇO GALVANIZADO NÚMERO 26, CORTE DE 33 CM, INCLUSO IÇAMENTO. AF_07/2019</t>
  </si>
  <si>
    <t>60,27</t>
  </si>
  <si>
    <t>RETIRADA E RECOLOCAÇÃO DE  TELHA CERÂMICA DE ENCAIXE, COM ATÉ DUAS ÁGUAS, INCLUSO IÇAMENTO. AF_07/2019</t>
  </si>
  <si>
    <t>20,48</t>
  </si>
  <si>
    <t>RETIRADA E RECOLOCAÇÃO DE  TELHA CERÂMICA DE ENCAIXE, COM MAIS DE DUAS ÁGUAS, INCLUSO IÇAMENTO. AF_07/2019</t>
  </si>
  <si>
    <t>24,51</t>
  </si>
  <si>
    <t>RETIRADA E RECOLOCAÇÃO DE  TELHA CERÂMICA CAPA-CANAL, COM ATÉ DUAS ÁGUAS, INCLUSO IÇAMENTO. AF_07/2019</t>
  </si>
  <si>
    <t>RETIRADA E RECOLOCAÇÃO DE  TELHA CERÂMICA CAPA-CANAL, COM MAIS DE DUAS ÁGUAS, INCLUSO IÇAMENTO. AF_07/2019</t>
  </si>
  <si>
    <t>34,69</t>
  </si>
  <si>
    <t>CALHA DE BEIRAL, SEMICIRCULAR DE PVC, DIAMETRO 125 MM, INCLUINDO CABECEIRAS, EMENDAS, BOCAIS, SUPORTES E VEDAÇÕES, EXCLUINDO CONDUTORES, INCLUSO TRANSPORTE VERTICAL. AF_07/2019</t>
  </si>
  <si>
    <t>177,50</t>
  </si>
  <si>
    <t>RUFO EM FIBROCIMENTO PARA TELHA ONDULADA E = 6 MM, ABA DE 26 CM, INCLUSO TRANSPORTE VERTICAL, EXCETO CONTRARRUFO. AF_07/2019</t>
  </si>
  <si>
    <t>58,32</t>
  </si>
  <si>
    <t>CALHA EM CHAPA DE AÇO GALVANIZADO NÚMERO 24, DESENVOLVIMENTO DE 33 CM, INCLUSO TRANSPORTE VERTICAL. AF_07/2019</t>
  </si>
  <si>
    <t>64,97</t>
  </si>
  <si>
    <t>CALHA EM CHAPA DE AÇO GALVANIZADO NÚMERO 24, DESENVOLVIMENTO DE 50 CM, INCLUSO TRANSPORTE VERTICAL. AF_07/2019</t>
  </si>
  <si>
    <t>89,24</t>
  </si>
  <si>
    <t>CALHA EM CHAPA DE AÇO GALVANIZADO NÚMERO 24, DESENVOLVIMENTO DE 100 CM, INCLUSO TRANSPORTE VERTICAL. AF_07/2019</t>
  </si>
  <si>
    <t>172,36</t>
  </si>
  <si>
    <t>RUFO EM CHAPA DE AÇO GALVANIZADO NÚMERO 24, CORTE DE 25 CM, INCLUSO TRANSPORTE VERTICAL. AF_07/2019</t>
  </si>
  <si>
    <t>52,60</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</si>
  <si>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</si>
  <si>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</si>
  <si>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202,14</t>
  </si>
  <si>
    <t>INSTALAÇÃO DE TESOURA (INTEIRA OU MEIA), EM AÇO, PARA VÃOS MAIORES OU IGUAIS A 6,0 M E MENORES QUE 8,0 M, INCLUSO IÇAMENTO. AF_07/2019</t>
  </si>
  <si>
    <t>249,75</t>
  </si>
  <si>
    <t>INSTALAÇÃO DE TESOURA (INTEIRA OU MEIA), EM AÇO, PARA VÃOS MAIORES OU IGUAIS A 8,0 M E MENORES QUE 10,0 M, INCLUSO IÇAMENTO. AF_07/2019</t>
  </si>
  <si>
    <t>296,98</t>
  </si>
  <si>
    <t>INSTALAÇÃO DE TESOURA (INTEIRA OU MEIA), EM AÇO, PARA VÃOS MAIORES OU IGUAIS A 10,0 M E MENORES QUE 12,0 M, INCLUSO IÇAMENTO. AF_07/2019</t>
  </si>
  <si>
    <t>372,91</t>
  </si>
  <si>
    <t>TRAMA DE AÇO COMPOSTA POR RIPAS, CAIBROS E TERÇAS PARA TELHADOS DE ATÉ 2 ÁGUAS PARA TELHA DE ENCAIXE DE CERÂMICA OU DE CONCRETO, INCLUSO TRANSPORTE VERTICAL. AF_07/2019</t>
  </si>
  <si>
    <t>124,64</t>
  </si>
  <si>
    <t>TRAMA DE AÇO COMPOSTA POR RIPAS E CAIBROS PARA TELHADOS DE ATÉ 2 ÁGUAS PARA TELHA DE ENCAIXE DE CERÂMICA OU DE CONCRETO, INCLUSO TRANSPORTE VERTICAL. AF_07/2019</t>
  </si>
  <si>
    <t>69,36</t>
  </si>
  <si>
    <t>TRAMA DE AÇO COMPOSTA POR RIPAS PARA TELHADOS DE ATÉ 2 ÁGUAS PARA TELHA DE ENCAIXE DE CERÂMICA OU DE CONCRETO, INCLUSO TRANSPORTE VERTICAL. AF_07/2019</t>
  </si>
  <si>
    <t>43,96</t>
  </si>
  <si>
    <t>TRAMA DE AÇO COMPOSTA POR RIPAS, CAIBROS E TERÇAS PARA TELHADOS DE MAIS DE 2 ÁGUAS PARA TELHA DE ENCAIXE DE CERÂMICA OU DE CONCRETO, INCLUSO TRANSPORTE VERTICAL. AF_07/2019</t>
  </si>
  <si>
    <t>133,80</t>
  </si>
  <si>
    <t>TRAMA DE AÇO COMPOSTA POR RIPAS E CAIBROS PARA TELHADOS DE MAIS DE 2 ÁGUAS PARA TELHA DE ENCAIXE DE CERÂMICA OU DE CONCRETO, INCLUSO TRANSPORTE VERTICAL. AF_07/2019</t>
  </si>
  <si>
    <t>80,14</t>
  </si>
  <si>
    <t>TRAMA DE AÇO COMPOSTA POR RIPAS PARA TELHADOS DE MAIS DE 2 ÁGUAS PARA TELHA DE ENCAIXE DE CERÂMICA OU DE CONCRETO, INCLUSO TRANSPORTE VERTICAL, INCLUSO TRANSPORTE VERTICAL. AF_07/2019</t>
  </si>
  <si>
    <t>47,88</t>
  </si>
  <si>
    <t>TRAMA DE AÇO COMPOSTA POR RIPAS, CAIBROS E TERÇAS PARA TELHADOS DE ATÉ 2 ÁGUAS PARA TELHA CERÂMICA CAPA-CANAL, INCLUSO TRANSPORTE VERTICAL. AF_07/2019</t>
  </si>
  <si>
    <t>126,88</t>
  </si>
  <si>
    <t>TRAMA DE AÇO COMPOSTA POR RIPAS E CAIBROS PARA TELHADOS DE ATÉ 2 ÁGUAS PARA TELHA CERÂMICA CAPA-CANAL, INCLUSO TRANSPORTE VERTICAL. AF_07/2019</t>
  </si>
  <si>
    <t>63,57</t>
  </si>
  <si>
    <t>TRAMA DE AÇO COMPOSTA POR RIPAS PARA TELHADOS DE ATÉ 2 ÁGUAS PARA TELHA CERÂMICA CAPA-CANAL, INCLUSO TRANSPORTE VERTICAL. AF_07/2019</t>
  </si>
  <si>
    <t>34,77</t>
  </si>
  <si>
    <t>TRAMA DE AÇO COMPOSTA POR RIPAS, CAIBROS E TERÇAS PARA TELHADOS DE MAIS DE 2 ÁGUAS PARA TELHA CERÂMICA CAPA-CANAL, INCLUSO TRANSPORTE VERTICAL. AF_07/2019</t>
  </si>
  <si>
    <t>136,43</t>
  </si>
  <si>
    <t>TRAMA DE AÇO COMPOSTA POR RIPAS E CAIBROS PARA TELHADOS DE MAIS DE 2 ÁGUAS PARA TELHA CERÂMICA CAPA-CANAL, INCLUSO TRANSPORTE VERTICAL. AF_07/2019</t>
  </si>
  <si>
    <t>68,91</t>
  </si>
  <si>
    <t>TRAMA DE AÇO COMPOSTA POR RIPAS PARA TELHADOS DE MAIS DE 2 ÁGUAS PARA TELHA CERÂMICA CAPA-CANAL, INCLUSO TRANSPORTE VERTICAL. AF_07/2019</t>
  </si>
  <si>
    <t>37,90</t>
  </si>
  <si>
    <t>TRAMA DE AÇO COMPOSTA POR TERÇAS PARA TELHADOS DE ATÉ 2 ÁGUAS PARA TELHA ONDULADA DE FIBROCIMENTO, METÁLICA, PLÁSTICA OU TERMOACÚSTICA, INCLUSO TRANSPORTE VERTICAL. AF_07/2019</t>
  </si>
  <si>
    <t>47,63</t>
  </si>
  <si>
    <t>TRAMA DE AÇO COMPOSTA POR TERÇAS PARA TELHADOS DE ATÉ 2 ÁGUAS PARA TELHA ESTRUTURAL DE FIBROCIMENTO, INCLUSO TRANSPORTE VERTICAL. AF_07/2019</t>
  </si>
  <si>
    <t>49,49</t>
  </si>
  <si>
    <t>FABRICAÇÃO E INSTALAÇÃO DE TESOURA INTEIRA EM AÇO, VÃO DE 3 M, PARA TELHA CERÂMICA OU DE CONCRETO, INCLUSO IÇAMENTO. AF_07/2019</t>
  </si>
  <si>
    <t>710,48</t>
  </si>
  <si>
    <t>FABRICAÇÃO E INSTALAÇÃO DE TESOURA INTEIRA EM AÇO, VÃO DE 4 M, PARA TELHA CERÂMICA OU DE CONCRETO, INCLUSO IÇAMENTO. AF_07/2019</t>
  </si>
  <si>
    <t>826,54</t>
  </si>
  <si>
    <t>FABRICAÇÃO E INSTALAÇÃO DE TESOURA INTEIRA EM AÇO, VÃO DE 5 M, PARA TELHA CERÂMICA OU DE CONCRETO, INCLUSO IÇAMENTO. AF_07/2019</t>
  </si>
  <si>
    <t>942,59</t>
  </si>
  <si>
    <t>FABRICAÇÃO E INSTALAÇÃO DE TESOURA INTEIRA EM AÇO, VÃO DE 6 M, PARA TELHA CERÂMICA OU DE CONCRETO, INCLUSO IÇAMENTO. AF_07/2019</t>
  </si>
  <si>
    <t>1.195,09</t>
  </si>
  <si>
    <t>FABRICAÇÃO E INSTALAÇÃO DE TESOURA INTEIRA EM AÇO, VÃO DE 7 M, PARA TELHA CERÂMICA OU DE CONCRETO, INCLUSO IÇAMENTO. AF_07/2019</t>
  </si>
  <si>
    <t>1.311,14</t>
  </si>
  <si>
    <t>FABRICAÇÃO E INSTALAÇÃO DE TESOURA INTEIRA EM AÇO, VÃO DE 8 M, PARA TELHA CERÂMICA OU DE CONCRETO, INCLUSO IÇAMENTO. AF_07/2019</t>
  </si>
  <si>
    <t>1.474,43</t>
  </si>
  <si>
    <t>FABRICAÇÃO E INSTALAÇÃO DE TESOURA INTEIRA EM AÇO, VÃO DE 9 M, PARA TELHA CERÂMICA OU DE CONCRETO, INCLUSO IÇAMENTO. AF_07/2019</t>
  </si>
  <si>
    <t>1.708,69</t>
  </si>
  <si>
    <t>FABRICAÇÃO E INSTALAÇÃO DE TESOURA INTEIRA EM AÇO, VÃO DE 10 M, PARA TELHA CERÂMICA OU DE CONCRETO, INCLUSO IÇAMENTO. AF_07/2019</t>
  </si>
  <si>
    <t>1.905,64</t>
  </si>
  <si>
    <t>FABRICAÇÃO E INSTALAÇÃO DE TESOURA INTEIRA EM AÇO, VÃO DE 11 M, PARA TELHA CERÂMICA OU DE CONCRETO, INCLUSO IÇAMENTO. AF_07/2019</t>
  </si>
  <si>
    <t>2.021,69</t>
  </si>
  <si>
    <t>FABRICAÇÃO E INSTALAÇÃO DE TESOURA INTEIRA EM AÇO, VÃO DE 12 M, PARA TELHA CERÂMICA OU DE CONCRETO, INCLUSO IÇAMENTO. AF_07/2019</t>
  </si>
  <si>
    <t>2.167,10</t>
  </si>
  <si>
    <t>FABRICAÇÃO E INSTALAÇÃO DE TESOURA INTEIRA EM AÇO, VÃO DE 3 M, PARA TELHA ONDULADA DE FIBROCIMENTO, METÁLICA, PLÁSTICA OU TERMOACÚSTICA, INCLUSO IÇAMENTO. AF_07/2019</t>
  </si>
  <si>
    <t>FABRICAÇÃO E INSTALAÇÃO DE TESOURA INTEIRA EM AÇO, VÃO DE 4 M, PARA TELHA ONDULADA DE FIBROCIMENTO, METÁLICA, PLÁSTICA OU TERMOACÚSTICA, INCLUSO IÇAMENTO. AF_07/2019</t>
  </si>
  <si>
    <t>797,18</t>
  </si>
  <si>
    <t>FABRICAÇÃO E INSTALAÇÃO DE TESOURA INTEIRA EM AÇO, VÃO DE 5 M, PARA TELHA ONDULADA DE FIBROCIMENTO, METÁLICA, PLÁSTICA OU TERMOACÚSTICA, INCLUSO IÇAMENTO. AF_07/2019</t>
  </si>
  <si>
    <t>913,24</t>
  </si>
  <si>
    <t>FABRICAÇÃO E INSTALAÇÃO DE TESOURA INTEIRA EM AÇO, VÃO DE 6 M, PARA TELHA ONDULADA DE FIBROCIMENTO, METÁLICA, PLÁSTICA OU TERMOACÚSTICA, INCLUSO IÇAMENTO. AF_07/2019</t>
  </si>
  <si>
    <t>1.136,38</t>
  </si>
  <si>
    <t>FABRICAÇÃO E INSTALAÇÃO DE TESOURA INTEIRA EM AÇO, VÃO DE 7 M, PARA TELHA ONDULADA DE FIBROCIMENTO, METÁLICA, PLÁSTICA OU TERMOACÚSTICA, INCLUSO IÇAMENTO. AF_07/2019</t>
  </si>
  <si>
    <t>1.252,44</t>
  </si>
  <si>
    <t>FABRICAÇÃO E INSTALAÇÃO DE TESOURA INTEIRA EM AÇO, VÃO DE 8 M, PARA TELHA ONDULADA DE FIBROCIMENTO, METÁLICA, PLÁSTICA OU TERMOACÚSTICA, INCLUSO IÇAMENTO, INCLUSO IÇAMENTO. AF_07/2019</t>
  </si>
  <si>
    <t>1.415,72</t>
  </si>
  <si>
    <t>FABRICAÇÃO E INSTALAÇÃO DE TESOURA INTEIRA EM AÇO, VÃO DE 9 M, PARA TELHA ONDULADA DE FIBROCIMENTO, METÁLICA, PLÁSTICA OU TERMOACÚSTICA, INCLUSO IÇAMENTO. AF_07/2019</t>
  </si>
  <si>
    <t>1.591,28</t>
  </si>
  <si>
    <t>FABRICAÇÃO E INSTALAÇÃO DE TESOURA INTEIRA EM AÇO, VÃO DE 10 M, PARA TELHA ONDULADA DE FIBROCIMENTO, METÁLICA, PLÁSTICA OU TERMOACÚSTICA, INCLUSO IÇAMENTO. AF_07/2019</t>
  </si>
  <si>
    <t>1.817,58</t>
  </si>
  <si>
    <t>FABRICAÇÃO E INSTALAÇÃO DE TESOURA INTEIRA EM AÇO, VÃO DE 11 M, PARA TELHA ONDULADA DE FIBROCIMENTO, METÁLICA, PLÁSTICA OU TERMOACÚSTICA, INCLUSO IÇAMENTO. AF_07/2019</t>
  </si>
  <si>
    <t>1.933,63</t>
  </si>
  <si>
    <t>FABRICAÇÃO E INSTALAÇÃO DE TESOURA INTEIRA EM AÇO, VÃO DE 12 M, PARA TELHA ONDULADA DE FIBROCIMENTO, METÁLICA, PLÁSTICA OU TERMOACÚSTICA, INCLUSO IÇAMENTO. AF_07/2019</t>
  </si>
  <si>
    <t>2.049,68</t>
  </si>
  <si>
    <t>FABRICAÇÃO E INSTALAÇÃO DE MEIA TESOURA DE MADEIRA NÃO APARELHADA, COM VÃO DE 3 M, PARA TELHA CERÂMICA OU DE CONCRETO, INCLUSO IÇAMENTO. AF_07/2019</t>
  </si>
  <si>
    <t>1.176,14</t>
  </si>
  <si>
    <t>FABRICAÇÃO E INSTALAÇÃO DE MEIA TESOURA DE MADEIRA NÃO APARELHADA, COM VÃO DE 4 M, PARA TELHA CERÂMICA OU DE CONCRETO, INCLUSO IÇAMENTO. AF_07/2019</t>
  </si>
  <si>
    <t>1.601,09</t>
  </si>
  <si>
    <t>FABRICAÇÃO E INSTALAÇÃO DE MEIA TESOURA DE MADEIRA NÃO APARELHADA, COM VÃO DE 5 M, PARA TELHA CERÂMICA OU DE CONCRETO, INCLUSO IÇAMENTO. AF_07/2019</t>
  </si>
  <si>
    <t>1.682,05</t>
  </si>
  <si>
    <t>FABRICAÇÃO E INSTALAÇÃO DE MEIA TESOURA DE MADEIRA NÃO APARELHADA, COM VÃO DE 6 M, PARA TELHA CERÂMICA OU DE CONCRETO, INCLUSO IÇAMENTO. AF_07/2019</t>
  </si>
  <si>
    <t>1.866,31</t>
  </si>
  <si>
    <t>FABRICAÇÃO E INSTALAÇÃO DE MEIA TESOURA DE MADEIRA NÃO APARELHADA, COM VÃO DE 7 M, PARA TELHA CERÂMICA OU DE CONCRETO, INCLUSO IÇAMENTO. AF_07/2019</t>
  </si>
  <si>
    <t>2.326,43</t>
  </si>
  <si>
    <t>FABRICAÇÃO E INSTALAÇÃO DE MEIA TESOURA DE MADEIRA NÃO APARELHADA, COM VÃO DE 8 M, PARA TELHA CERÂMICA OU DE CONCRETO, INCLUSO IÇAMENTO. AF_07/2019</t>
  </si>
  <si>
    <t>3.002,14</t>
  </si>
  <si>
    <t>FABRICAÇÃO E INSTALAÇÃO DE MEIA TESOURA DE MADEIRA NÃO APARELHADA, COM VÃO DE 9 M, PARA TELHA CERÂMICA OU DE CONCRETO, INCLUSO IÇAMENTO. AF_07/2019</t>
  </si>
  <si>
    <t>3.099,32</t>
  </si>
  <si>
    <t>FABRICAÇÃO E INSTALAÇÃO DE MEIA TESOURA DE MADEIRA NÃO APARELHADA, COM VÃO DE 10 M, PARA TELHA CERÂMICA OU DE CONCRETO, INCLUSO IÇAMENTO. AF_07/2019</t>
  </si>
  <si>
    <t>3.371,61</t>
  </si>
  <si>
    <t>FABRICAÇÃO E INSTALAÇÃO DE MEIA TESOURA DE MADEIRA NÃO APARELHADA, COM VÃO DE 11 M, PARA TELHA CERÂMICA OU DE CONCRETO, INCLUSO IÇAMENTO. AF_07/2019</t>
  </si>
  <si>
    <t>3.890,30</t>
  </si>
  <si>
    <t>FABRICAÇÃO E INSTALAÇÃO DE MEIA TESOURA DE MADEIRA NÃO APARELHADA, COM VÃO DE 12 M, PARA TELHA CERÂMICA OU DE CONCRETO, INCLUSO IÇAMENTO. AF_07/2019</t>
  </si>
  <si>
    <t>4.157,43</t>
  </si>
  <si>
    <t>FABRICAÇÃO E INSTALAÇÃO DE MEIA TESOURA DE MADEIRA NÃO APARELHADA, COM VÃO DE 3 M, PARA TELHA ONDULADA DE FIBROCIMENTO, ALUMÍNIO, PLÁSTICA OU TERMOACÚSTICA, INCLUSO IÇAMENTO. AF_07/2019</t>
  </si>
  <si>
    <t>1.144,41</t>
  </si>
  <si>
    <t>FABRICAÇÃO E INSTALAÇÃO DE MEIA TESOURA DE MADEIRA NÃO APARELHADA, COM VÃO DE 4 M, PARA TELHA ONDULADA DE FIBROCIMENTO, ALUMÍNIO, PLÁSTICA OU TERMOACÚSTICA, INCLUSO IÇAMENTO. AF_07/2019</t>
  </si>
  <si>
    <t>1.561,94</t>
  </si>
  <si>
    <t>FABRICAÇÃO E INSTALAÇÃO DE MEIA TESOURA DE MADEIRA NÃO APARELHADA, COM VÃO DE 5 M, PARA TELHA ONDULADA DE FIBROCIMENTO, ALUMÍNIO, PLÁSTICA OU TERMOACÚSTICA, INCLUSO IÇAMENTO. AF_07/2019</t>
  </si>
  <si>
    <t>1.642,91</t>
  </si>
  <si>
    <t>FABRICAÇÃO E INSTALAÇÃO DE MEIA TESOURA DE MADEIRA NÃO APARELHADA, COM VÃO DE 6 M, PARA TELHA ONDULADA DE FIBROCIMENTO, ALUMÍNIO, PLÁSTICA OU TERMOACÚSTICA, INCLUSO IÇAMENTO. AF_07/2019</t>
  </si>
  <si>
    <t>1.948,43</t>
  </si>
  <si>
    <t>FABRICAÇÃO E INSTALAÇÃO DE MEIA TESOURA DE MADEIRA NÃO APARELHADA, COM VÃO DE 7 M, PARA TELHA ONDULADA DE FIBROCIMENTO, ALUMÍNIO, PLÁSTICA OU TERMOACÚSTICA, INCLUSO IÇAMENTO. AF_07/2019</t>
  </si>
  <si>
    <t>2.222,05</t>
  </si>
  <si>
    <t>FABRICAÇÃO E INSTALAÇÃO DE MEIA TESOURA DE MADEIRA NÃO APARELHADA, COM VÃO DE 8 M, PARA TELHA ONDULADA DE FIBROCIMENTO, ALUMÍNIO, PLÁSTICA OU TERMOACÚSTICA, INCLUSO IÇAMENTO. AF_07/2019</t>
  </si>
  <si>
    <t>2.823,30</t>
  </si>
  <si>
    <t>FABRICAÇÃO E INSTALAÇÃO DE MEIA TESOURA DE MADEIRA NÃO APARELHADA, COM VÃO DE 9 M, PARA TELHA ONDULADA DE FIBROCIMENTO, ALUMÍNIO, PLÁSTICA OU TERMOACÚSTICA, INCLUSO IÇAMENTO. AF_07/2019</t>
  </si>
  <si>
    <t>2.921,57</t>
  </si>
  <si>
    <t>FABRICAÇÃO E INSTALAÇÃO DE MEIA TESOURA DE MADEIRA NÃO APARELHADA, COM VÃO DE 10 M, PARA TELHA ONDULADA DE FIBROCIMENTO, ALUMÍNIO, PLÁSTICA OU TERMOACÚSTICA, INCLUSO IÇAMENTO. AF_07/2019</t>
  </si>
  <si>
    <t>3.138,94</t>
  </si>
  <si>
    <t>FABRICAÇÃO E INSTALAÇÃO DE MEIA TESOURA DE MADEIRA NÃO APARELHADA, COM VÃO DE 11 M, PARA TELHA ONDULADA DE FIBROCIMENTO, ALUMÍNIO, PLÁSTICA OU TERMOACÚSTICA, INCLUSO IÇAMENTO. AF_07/2019</t>
  </si>
  <si>
    <t>3.541,96</t>
  </si>
  <si>
    <t>FABRICAÇÃO E INSTALAÇÃO DE MEIA TESOURA DE MADEIRA NÃO APARELHADA, COM VÃO DE 12 M, PARA TELHA ONDULADA DE FIBROCIMENTO, ALUMÍNIO, PLÁSTICA OU TERMOACÚSTICA, INCLUSO IÇAMENTO. AF_07/2019</t>
  </si>
  <si>
    <t>3.462,74</t>
  </si>
  <si>
    <t>FABRICAÇÃO E INSTALAÇÃO DE TESOURA (INTEIRA OU MEIA) EM AÇO, VÃOS MAIORES OU IGUAIS A 3,0 M E MENORES OU IGUAL A 6,0 M, INCLUSO IÇAMENTO. AF_07/2019</t>
  </si>
  <si>
    <t>KG</t>
  </si>
  <si>
    <t>11,68</t>
  </si>
  <si>
    <t>FABRICAÇÃO E INSTALAÇÃO DE TESOURA (INTEIRA OU MEIA) EM AÇO, VÃOS MAIORES QUE 6,0 M E MENORES QUE 12,0 M, INCLUSO IÇAMENTO. AF_07/2019</t>
  </si>
  <si>
    <t>10,81</t>
  </si>
  <si>
    <t>FABRICAÇÃO E INSTALAÇÃO DE PONTALETES DE MADEIRA NÃO APARELHADA PARA TELHADOS COM ATÉ 2 ÁGUAS E COM TELHA ONDULADA DE FIBROCIMENTO, ALUMÍNIO OU PLÁSTICA EM EDIFÍCIO RESIDENCIAL TÉRREO, INCLUSO TRANSPORTE VERTICAL. AF_07/2019</t>
  </si>
  <si>
    <t>25,67</t>
  </si>
  <si>
    <t>TRAMA DE AÇO COMPOSTA POR TERÇAS PARA TELHADOS DE ATÉ 2 ÁGUAS PARA TELHA ONDULADA DE FIBROCIMENTO, METÁLICA, PLÁSTICA OU TERMOACÚSTICA, INCLUSO TRANSPORTE VERTICAL (EM KG). AF_07/2019</t>
  </si>
  <si>
    <t>10,97</t>
  </si>
  <si>
    <t>TELHAMENTO COM TELHA DE ENCAIXE, TIPO FRANCESA DE VIDRO, COM ATÉ 2 ÁGUAS, INCLUSO TRANSPORTE VERTICAL. AF_07/2019</t>
  </si>
  <si>
    <t>649,07</t>
  </si>
  <si>
    <t>ESGOTAMENTO DE VALA COM BOMBA SUBMERSÍVEL. AF_12/2022</t>
  </si>
  <si>
    <t>39,39</t>
  </si>
  <si>
    <t>INSTALAÇÃO E DESINSTALAÇÃO DE REGISTRO DE PVC PARA SISTEMA DE REBAIXAMENTO DE LENÇOL FREÁTICO POR PONTEIRAS FILTRANTES. AF_12/2022</t>
  </si>
  <si>
    <t>39,55</t>
  </si>
  <si>
    <t>INSTALAÇÃO E DESINSTALAÇÃO DE CONJUNTO DE BOMBAS, À VÁCUO E CENTRÍFUGA, PARA SISTEMA DE REBAIXAMENTO DE LENÇOL FREÁTICO POR PONTEIRAS FILTRANTES (EXCLUI O FORNECIMENTO DE BOMBAS). AF_12/2022</t>
  </si>
  <si>
    <t>33,19</t>
  </si>
  <si>
    <t>PERFURAÇÃO DE SOLO PARA SISTEMA DE REBAIXAMENTO DE LENÇOL FREÁTICO POR POÇOS PROFUNDOS, DIÂMETRO DO POÇO DE 400 MM. AF_12/2022</t>
  </si>
  <si>
    <t>274,96</t>
  </si>
  <si>
    <t>INSTALAÇÃO E RETIRADA DE REVESTIMENTO METÁLICO PARA PERFURAÇÃO DE SOLO PARA SISTEMA DE REBAIXAMENTO DE LENÇOL FREÁTICO POR PORÇOS PROFUNDOS, DIÂMETRO DO POÇO DE 400 MM. AF_12/2022</t>
  </si>
  <si>
    <t>1.466,70</t>
  </si>
  <si>
    <t>INSTALAÇÃO DE MATERIAL GRANULAR FILTRANTE PARA SISTEMA DE REBAIXAMENTO DE LENÇOL FREÁTICO POR POÇOS PROFUNDOSA, DIÂMETRO DO POÇO DE 400 MM. AF_12/2022</t>
  </si>
  <si>
    <t>132,41</t>
  </si>
  <si>
    <t>INSTALAÇÃO E DESINSTALAÇÃO DE SISTEMA DE BOMBA PARA SISTEMA DE REBAIXAMENTO DE LENÇOL FREÁTICO POR POÇOS PROFUNDOS (EXCLUI O FORNECIMENTO DE BOMBA). AF_12/2022</t>
  </si>
  <si>
    <t>861,15</t>
  </si>
  <si>
    <t>DRENO SUBSUPERFICIAL (SEÇÃO 0,40 X 0,40 M), COM TUBO DE PEAD CORRUGADO PERFURADO, DN 100 MM, ENCHIMENTO COM AREIA. AF_07/2021</t>
  </si>
  <si>
    <t>33,47</t>
  </si>
  <si>
    <t>DRENO SUBSUPERFICIAL (SEÇÃO 0,40 X 0,40 M), COM TUBO DE PVC CORRUGADO RÍGIDO PERFURADO, DN 100 MM, ENCHIMENTO COM AREIA. AF_07/2021</t>
  </si>
  <si>
    <t>93,14</t>
  </si>
  <si>
    <t>DRENO SUBSUPERFICIAL (SEÇÃO 0,40 X 0,40 M), COM TUBO DE CONCRETO SIMPLES POROSO, DN 200 MM, ENCHIMENTO COM AREIA. AF_07/2021</t>
  </si>
  <si>
    <t>63,84</t>
  </si>
  <si>
    <t>DRENO SUBSUPERFICIAL (SEÇÃO 0,40 X 0,40 M), CEGO, ENCHIMENTO DE BRITA, ENVOLVIDO COM MANTA GEOTÊXTIL. AF_07/2021</t>
  </si>
  <si>
    <t>45,25</t>
  </si>
  <si>
    <t>DRENO SUBSUPERFICIAL (SEÇÃO 0,40 X 0,40 M), CEGO, ENCHIMENTO DE BRITA. AF_07/2021</t>
  </si>
  <si>
    <t>21,62</t>
  </si>
  <si>
    <t>DRENO SUBSUPERFICIAL (SEÇÃO 0,40 X 0,40 M), COM TUBO DE PEAD CORRUGADO PERFURADO, DN 100 MM, ENCHIMENTO COM BRITA, ENVOLVIDO COM MANTA GEOTÊXTIL. AF_07/2021</t>
  </si>
  <si>
    <t>56,96</t>
  </si>
  <si>
    <t>DRENO SUBSUPERFICIAL (SEÇÃO 0,40 X 0,40 M), COM TUBO DE PVC CORRUGADO RÍGIDO PERFURADO, DN 100 MM, ENCHIMENTO COM BRITA, ENVOLVIDO COM MANTA GEOTÊXTIL. AF_07/2021</t>
  </si>
  <si>
    <t>116,63</t>
  </si>
  <si>
    <t>DRENO SUBSUPERFICIAL (SEÇÃO 0,40 X 0,40 M), COM TUBO DE CONCRETO SIMPLES POROSO, DN 200 MM, ENCHIMENTO COM BRITA, ENVOLVIDO COM MANTA GEOTÊXTIL. AF_07/2021</t>
  </si>
  <si>
    <t>87,35</t>
  </si>
  <si>
    <t>DRENO PROFUNDO (SEÇÃO 0,50 X 1,50 M), COM TUBO DE PEAD CORRUGADO PERFURADO, DN 100 MM, ENCHIMENTO COM AREIA, COM SELO DE ARGILA. AF_07/2021</t>
  </si>
  <si>
    <t>92,07</t>
  </si>
  <si>
    <t>DRENO PROFUNDO (SEÇÃO 0,50 X 1,50 M), COM TUBO DE PVC CORRUGADO RÍGIDO PERFURADO, DN 100 MM, ENCHIMENTO COM AREIA, COM SELO DE ARGILA. AF_07/2021</t>
  </si>
  <si>
    <t>166,64</t>
  </si>
  <si>
    <t>DRENO PROFUNDO (SEÇÃO 0,50 X 1,50 M), COM TUBO DE CONCRETO SIMPLES POROSO, DN 200 MM, ENCHIMENTO COM AREIA, COM SELO DE ARGILA. AF_07/2021</t>
  </si>
  <si>
    <t>151,48</t>
  </si>
  <si>
    <t>DRENO PROFUNDO (SEÇÃO 0,50 X 1,50 M), COM TUBO DE PEAD CORRUGADO PERFURADO, DN 100 MM, ENCHIMENTO COM AREIA. AF_07/2021</t>
  </si>
  <si>
    <t>99,80</t>
  </si>
  <si>
    <t>DRENO PROFUNDO (SEÇÃO 0,50 X 1,50 M), COM TUBO DE PVC CORRUGADO RÍGIDO PERFURADO, DN 100 MM, ENCHIMENTO COM AREIA. AF_07/2021</t>
  </si>
  <si>
    <t>163,18</t>
  </si>
  <si>
    <t>DRENO PROFUNDO (SEÇÃO 0,50 X 1,50 M), COM TUBO DE CONCRETO SIMPLES POROSO, DN 200 MM, ENCHIMENTO COM AREIA. AF_07/2021</t>
  </si>
  <si>
    <t>136,66</t>
  </si>
  <si>
    <t>DRENO PROFUNDO (SEÇÃO 0,50 X 1,50 M), CEGO, ENCHIMENTO DE BRITA, ENVOLVIDO COM MANTA GEOTÊXTIL, COM SELO DE ARGILA. AF_07/2021</t>
  </si>
  <si>
    <t>123,90</t>
  </si>
  <si>
    <t>DRENO PROFUNDO (SEÇÃO 0,50 X 1,50 M), CEGO, ENCHIMENTO DE BRITA, ENVOLVIDO COM MANTA GEOTÊXTIL. AF_07/2021</t>
  </si>
  <si>
    <t>133,47</t>
  </si>
  <si>
    <t>DRENO PROFUNDO (SEÇÃO 0,50 X 1,50 M), COM TUBO DE PEAD CORRUGADO PERFURADO, DN 100 MM, ENCHIMENTO COM BRITA, ENVOLVIDO COM MANTA GEOTÊXTIL, COM SELO DE ARGILA. AF_07/2021</t>
  </si>
  <si>
    <t>136,95</t>
  </si>
  <si>
    <t>DRENO PROFUNDO (SEÇÃO 0,50 X 1,50 M), COM TUBO DE PVC CORRUGADO RÍGIDO PERFURADO, DN 100 MM, ENCHIMENTO COM BRITA, ENVOLVIDO COM MANTA GEOTÊXTIL, COM SELO DE ARGILA. AF_07/2021</t>
  </si>
  <si>
    <t>200,32</t>
  </si>
  <si>
    <t>DRENO PROFUNDO (SEÇÃO 0,50 X 1,50 M), COM TUBO DE CONCRETO SIMPLES POROSO, DN 200 MM, ENCHIMENTO COM BRITA, ENVOLVIDO COM MANTA GEOTÊXTIL, COM SELO DE ARGILA. AF_07/2021</t>
  </si>
  <si>
    <t>178,16</t>
  </si>
  <si>
    <t>DRENO PROFUNDO (SEÇÃO 0,50 X 1,50 M), COM TUBO DE PEAD CORRUGADO PERFURADO, DN 100 MM, ENCHIMENTO COM BRITA, ENVOLVIDO COM MANTA GEOTÊXTIL. AF_07/2021</t>
  </si>
  <si>
    <t>146,51</t>
  </si>
  <si>
    <t>DRENO PROFUNDO (SEÇÃO 0,50 X 1,50 M), COM TUBO DE PVC CORRUGADO RÍGIDO PERFURADO, DN 100 MM, ENCHIMENTO COM BRITA, ENVOLVIDO COM MANTA GEOTÊXTIL. AF_07/2021</t>
  </si>
  <si>
    <t>209,89</t>
  </si>
  <si>
    <t>DRENO PROFUNDO (SEÇÃO 0,50 X 1,50 M), COM TUBO DE CONCRETO SIMPLES POROSO, DN 200 MM, ENCHIMENTO COM BRITA, ENVOLVIDO COM MANTA GEOTÊXTIL. AF_07/2021</t>
  </si>
  <si>
    <t>183,39</t>
  </si>
  <si>
    <t>DRENO ESPINHA DE PEIXE (SEÇÃO 0,40 X 0,40 M), COM TUBO DE PEAD CORRUGADO PERFURADO, DN 100 MM, ENCHIMENTO COM AREIA, INCLUSIVE CONEXÕES. AF_07/2021</t>
  </si>
  <si>
    <t>40,36</t>
  </si>
  <si>
    <t>DRENO ESPINHA DE PEIXE (SEÇÃO 0,40 X 0,40 M), COM TUBO DE PVC CORRUGADO RÍGIDO PERFURADO, DN 100 MM, ENCHIMENTO COM AREIA, INCLUSIVE CONEXÕES. AF_07/2021</t>
  </si>
  <si>
    <t>97,10</t>
  </si>
  <si>
    <t>DRENO ESPINHA DE PEIXE (SEÇÃO (0,40 X 0,40 M), COM TUBO DE PEAD CORRUGADO PERFURADO, DN 100 MM, ENCHIMENTO COM BRITA, ENVOLVIDO COM MANTA GEOTÊXTIL, INCLUSIVE CONEXÕES. AF_07/2021</t>
  </si>
  <si>
    <t>DRENO ESPINHA DE PEIXE (SEÇÃO 0,40 X 0,40 M), COM TUBO DE PVC CORRUGADO RÍGIDO PERFURADO, DN 100 MM, ENCHIMENTO COM BRITA, ENVOLVIDO COM MANTA GEOTÊXTIL, INCLUSIVE CONEXÕES. AF_07/2021</t>
  </si>
  <si>
    <t>120,59</t>
  </si>
  <si>
    <t>DRENO ESPINHA DE PEIXE (SEÇÃO 0,50 X 0,80 M), COM TUBO DE PEAD CORRUGADO PERFURADO, DN 100 MM, ENCHIMENTO COM AREIA, INCLUSIVE CONEXÕES. AF_07/2021</t>
  </si>
  <si>
    <t>71,11</t>
  </si>
  <si>
    <t>DRENO ESPINHA DE PEIXE (SEÇÃO 0,50 X 0,80 M), COM TUBO DE PVC CORRUGADO RÍGIDO PERFURADO, DN 100 MM, ENCHIMENTO COM AREIA, INCLUSIVE CONEXÕES. AF_07/2021</t>
  </si>
  <si>
    <t>127,79</t>
  </si>
  <si>
    <t>DRENO ESPINHA DE PEIXE (SEÇÃO 0,50 X 0,80 M), COM TUBO DE PEAD CORRUGADO PERFURADO, DN 100 MM, ENCHIMENTO COM BRITA, ENVOLVIDO COM MANTA GEOTÊXTIL, INCLUSIVE CONEXÕES. AF_07/2021</t>
  </si>
  <si>
    <t>103,17</t>
  </si>
  <si>
    <t>DRENO ESPINHA DE PEIXE (SEÇÃO 0,50 X 0,80 M), COM TUBO DE PVC CORRUGADO RÍGIDO PERFURADO, DN 100 MM, ENCHIMENTO COM BRITA, ENVOLVIDO COM MANTA GEOTÊXTIL, INCLUSIVE CONEXÕES. AF_07/2021</t>
  </si>
  <si>
    <t>159,85</t>
  </si>
  <si>
    <t>TUBO DE PEAD CORRUGADO PERFURADO, DN 100 MM, PARA DRENO - FORNECIMENTO E ASSENTAMENTO. AF_07/2021</t>
  </si>
  <si>
    <t>12,28</t>
  </si>
  <si>
    <t>TUBO DE PVC CORRUGADO RÍGIDO PERFURADO, DN 100 MM, PARA DRENO - FORNECIMENTO E ASSENTAMENTO. AF_07/2021</t>
  </si>
  <si>
    <t>67,69</t>
  </si>
  <si>
    <t>TUBO DE CONCRETO SIMPLES POROSO, DN 200 MM, PARA DRENO - FORNECIMENTO E ASSENTAMENTO. AF_07/2021</t>
  </si>
  <si>
    <t>46,08</t>
  </si>
  <si>
    <t>LUVA DE PVC, SÉRIE NORMAL, PARA ESGOTO PREDIAL, DN 100 MM, INSTALADA EM DRENO  - FORNECIMENTO E INSTALAÇÃO. AF_07/2021</t>
  </si>
  <si>
    <t>28,09</t>
  </si>
  <si>
    <t>JUNÇÃO SIMPLES DE PVC, 45 GRAUS, SÉRIE NORMAL, PARA ESGOTO PREDIAL, DN 100 MM, INSTALADA EM DRENO - FORNECIMENTO E INSTALAÇÃO. AF_07/2021</t>
  </si>
  <si>
    <t>JUNÇÃO DUPLA DE PVC, SÉRIE NORMAL, PARA ESGOTO PREDIAL, DN 100 X 100 X 100 MM, INSTALADA EM DRENO  - FORNECIMENTO E INSTALAÇÃO. AF_07/2021</t>
  </si>
  <si>
    <t>87,74</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</si>
  <si>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</si>
  <si>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</si>
  <si>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</si>
  <si>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</si>
  <si>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113,53</t>
  </si>
  <si>
    <t>ENCHIMENTO DE BRITA PARA DRENO, LANÇAMENTO MECANIZADO. AF_07/2021</t>
  </si>
  <si>
    <t>112,62</t>
  </si>
  <si>
    <t>ENCHIMENTO DE AREIA PARA DRENO, LANÇAMENTO MANUAL. AF_07/2021</t>
  </si>
  <si>
    <t>127,52</t>
  </si>
  <si>
    <t>ENCHIMENTO DE BRITA PARA DRENO, LANÇAMENTO MANUAL. AF_07/2021</t>
  </si>
  <si>
    <t>126,61</t>
  </si>
  <si>
    <t>DRENO EM MURO DE CONTENÇÃO, EXECUTADO NO PÉ DO MURO, COM TUBO DE PEAD CORRUGADO FLEXÍVEL PERFURADO, ENCHIMENTO COM BRITA, ENVOLVIDO COM MANTA GEOTÊXTIL. AF_07/2021</t>
  </si>
  <si>
    <t>55,05</t>
  </si>
  <si>
    <t>DRENO EM MURO DE CONTENÇÃO, EXECUTADO NO PÉ DO MURO, COM TUBO DE PVC CORRUGADO RÍGIDO PERFURADO, ENCHIMENTO COM BRITA, ENVOLVIDO COM MANTA GEOTÊXTIL. AF_07/2021</t>
  </si>
  <si>
    <t>110,46</t>
  </si>
  <si>
    <t>DRENO BARBACÃ, DN 100 MM, COM MATERIAL DRENANTE. AF_07/2021</t>
  </si>
  <si>
    <t>32,13</t>
  </si>
  <si>
    <t>DRENO BARBACÃ, DN 75 MM, COM MATERIAL DRENANTE. AF_07/2021</t>
  </si>
  <si>
    <t>31,44</t>
  </si>
  <si>
    <t>DRENO BARBACÃ, DN 50 MM, COM MATERIAL DRENANTE. AF_07/2021</t>
  </si>
  <si>
    <t>29,34</t>
  </si>
  <si>
    <t>GEOTÊXTIL NÃO TECIDO 100% POLIÉSTER, RESISTÊNCIA A TRAÇÃO DE 31 KN/M (RT-31), INSTALADO EM DRENO - FORNECIMENTO E INSTALAÇÃO. AF_07/2021</t>
  </si>
  <si>
    <t>MURO DE GABIÃO, ENCHIMENTO COM PEDRA DE MÃO TIPO RACHÃO, DE GRAVIDADE, COM GAIOLAS DE COMPRIMENTO IGUAL A 2 M, PARA MUROS COM ALTURA MENOR OU IGUAL A 4 M - FORNECIMENTO E EXECUÇÃO. AF_03/2024</t>
  </si>
  <si>
    <t>654,47</t>
  </si>
  <si>
    <t>MURO DE GABIÃO, ENCHIMENTO COM PEDRA DE MÃO TIPO RACHÃO, DE GRAVIDADE, COM GAIOLAS DE COMPRIMENTO IGUAL A 5 M, PARA MUROS COM ALTURA MENOR OU IGUAL A 4 M - FORNECIMENTO E EXECUÇÃO. AF_03/2024</t>
  </si>
  <si>
    <t>601,57</t>
  </si>
  <si>
    <t>MURO DE GABIÃO, ENCHIMENTO COM PEDRA DE MÃO TIPO RACHÃO, DE GRAVIDADE, COM GAIOLAS DE COMPRIMENTO IGUAL A 2 M, PARA MUROS COM ALTURA MAIOR QUE 4 M E MENOR OU IGUAL A 6 M - FORNECIMENTO E EXECUÇÃO. AF_03/2024</t>
  </si>
  <si>
    <t>799,20</t>
  </si>
  <si>
    <t>MURO DE GABIÃO, ENCHIMENTO COM PEDRA DE MÃO TIPO RACHÃO, DE GRAVIDADE, COM GAIOLAS DE COMPRIMENTO IGUAL A 5 M, PARA MUROS COM ALTURA MAIOR QUE 4 M E MENOR OU IGUAL A 6 M - FORNECIMENTO E EXECUÇÃO. AF_03/2024</t>
  </si>
  <si>
    <t>719,52</t>
  </si>
  <si>
    <t>MURO DE GABIÃO, ENCHIMENTO COM PEDRA DE MÃO TIPO RACHÃO, DE GRAVIDADE, COM GAIOLAS DE COMPRIMENTO IGUAL A 2 M, PARA MUROS COM ALTURA MAIOR QUE 6 M E MENOR OU IGUAL A 10 M - FORNECIMENTO E EXECUÇÃO. AF_03/2024</t>
  </si>
  <si>
    <t>889,62</t>
  </si>
  <si>
    <t>MURO DE GABIÃO, ENCHIMENTO COM PEDRA DE MÃO TIPO RACHÃO, DE GRAVIDADE, COM GAIOLAS DE COMPRIMENTO IGUAL A 5 M, PARA MUROS COM ALTURA MAIOR QUE 6 M E MENOR OU IGUAL A 10 M- FORNECIMENTO E EXECUÇÃO. AF_03/2024</t>
  </si>
  <si>
    <t>790,80</t>
  </si>
  <si>
    <t>MURO DE GABIÃO, ENCHIMENTO COM PEDRA DE MÃO TIPO RACHÃO, COM SOLO REFORÇADO, PARA MUROS COM ALTURA MENOR OU IGUAL A 4 M - FORNECIMENTO E EXECUÇÃO. AF_03/2024</t>
  </si>
  <si>
    <t>940,43</t>
  </si>
  <si>
    <t>MURO DE GABIÃO, ENCHIMENTO COM PEDRA DE MÃO TIPO RACHÃO, COM SOLO REFORÇADO, PARA MUROS COM ALTURA MAIOR QUE 4 M E MENOR OU IGUAL A 12 M - FORNECIMENTO E EXECUÇÃO. AF_03/2024</t>
  </si>
  <si>
    <t>1.579,26</t>
  </si>
  <si>
    <t>MURO DE GABIÃO, ENCHIMENTO COM PEDRA DE MÃO TIPO RACHÃO, COM SOLO REFORÇADO, PARA MUROS COM ALTURA MAIOR QUE 12 M E MENOR OU IGUAL A 20 M - FORNECIMENTO E EXECUÇÃO. AF_03/2024</t>
  </si>
  <si>
    <t>1.952,76</t>
  </si>
  <si>
    <t>MURO DE GABIÃO, ENCHIMENTO COM PEDRA DE MÃO TIPO RACHÃO, COM SOLO REFORÇADO, PARA MUROS COM ALTURA MAIOR QUE 20 M E MENOR OU IGUAL A 28 M - FORNECIMENTO E EXECUÇÃO. AF_03/2024</t>
  </si>
  <si>
    <t>2.323,60</t>
  </si>
  <si>
    <t>MURO DE GABIÃO, ENCHIMENTO COM RESÍDUO DE CONSTRUÇÃO E DEMOLIÇÃO, DE GRAVIDADE, COM GAIOLA TRAPEZOIDAL DE COMPRIMENTO IGUAL A 2 M, PARA MUROS COM ALTURA MENOR OU IGUAL A 2 M - FORNECIMENTO E EXECUÇÃO. AF_03/2024</t>
  </si>
  <si>
    <t>648,03</t>
  </si>
  <si>
    <t>MURO DE GABIÃO, ENCHIMENTO COM RESÍDUO DE CONSTRUÇÃO E DEMOLIÇÃO, DE GRAVIDADE, COM GAIOLA TRAPEZOIDAL DE COMPRIMENTO IGUAL A 2 M, PARA MUROS COM ALTURA MAIOR QUE 2 M E MENOR OU IGUAL A 4 M - FORNECIMENTO E EXECUÇÃO. AF_03/2024</t>
  </si>
  <si>
    <t>634,78</t>
  </si>
  <si>
    <t>PROTEÇÃO SUPERFICIAL DE CANAL EM GABIÃO TIPO COLCHÃO, ALTURA DE 17 CENTÍMETROS, ENCHIMENTO COM PEDRA DE MÃO TIPO RACHÃO - FORNECIMENTO E EXECUÇÃO. AF_03/2024</t>
  </si>
  <si>
    <t>245,16</t>
  </si>
  <si>
    <t>PROTEÇÃO SUPERFICIAL DE CANAL EM GABIÃO TIPO COLCHÃO, ALTURA DE 23 CENTÍMETROS, ENCHIMENTO COM PEDRA DE MÃO TIPO RACHÃO - FORNECIMENTO E EXECUÇÃO. AF_03/2024</t>
  </si>
  <si>
    <t>PROTEÇÃO SUPERFICIAL DE CANAL EM GABIÃO TIPO COLCHÃO, ALTURA DE 30 CENTÍMETROS, ENCHIMENTO COM PEDRA DE MÃO TIPO RACHÃO - FORNECIMENTO E EXECUÇÃO. AF_03/2024</t>
  </si>
  <si>
    <t>323,04</t>
  </si>
  <si>
    <t>PROTEÇÃO SUPERFICIAL DE CANAL EM GABIÃO TIPO SACO, DIÂMETRO DE 65 CENTÍMETROS, ENCHIMENTO MANUAL COM PEDRA DE MÃO TIPO RACHÃO - FORNECIMENTO E EXECUÇÃO. AF_03/2024</t>
  </si>
  <si>
    <t>663,04</t>
  </si>
  <si>
    <t>EXECUÇÃO DE REVESTIMENTO DE CONCRETO PROJETADO COM ESPESSURA DE 7 CM, ARMADO COM TELA, INCLINAÇÃO MENOR QUE 90°, APLICAÇÃO CONTÍNUA, UTILIZANDO EQUIPAMENTO DE PROJEÇÃO COM 6 M³/H DE CAPACIDADE. AF_07/2024</t>
  </si>
  <si>
    <t>185,47</t>
  </si>
  <si>
    <t>EXECUÇÃO DE REVESTIMENTO DE CONCRETO PROJETADO COM ESPESSURA DE 10 CM, ARMADO COM TELA, INCLINAÇÃO MENOR QUE 90°, APLICAÇÃO CONTÍNUA, UTILIZANDO EQUIPAMENTO DE PROJEÇÃO COM 6 M³/H DE CAPACIDADE. AF_07/2024</t>
  </si>
  <si>
    <t>194,35</t>
  </si>
  <si>
    <t>EXECUÇÃO DE REVESTIMENTO DE CONCRETO PROJETADO COM ESPESSURA DE 7 CM, ARMADO COM TELA, INCLINAÇÃO DE 90°, APLICAÇÃO CONTÍNUA, UTILIZANDO EQUIPAMENTO DE PROJEÇÃO COM 6 M³/H DE CAPACIDADE. AF_07/2024</t>
  </si>
  <si>
    <t>309,62</t>
  </si>
  <si>
    <t>EXECUÇÃO DE REVESTIMENTO DE CONCRETO PROJETADO COM ESPESSURA DE 10 CM, ARMADO COM TELA, INCLINAÇÃO DE 90°, APLICAÇÃO CONTÍNUA, UTILIZANDO EQUIPAMENTO DE PROJEÇÃO COM 6 M³/H DE CAPACIDADE. AF_07/2024</t>
  </si>
  <si>
    <t>316,20</t>
  </si>
  <si>
    <t>EXECUÇÃO DE REVESTIMENTO DE CONCRETO PROJETADO COM ESPESSURA DE 7 CM, ARMADO COM TELA, INCLINAÇÃO MENOR QUE 90°, APLICAÇÃO CONTÍNUA, UTILIZANDO EQUIPAMENTO DE PROJEÇÃO COM 3 M³/H DE CAPACIDADE. AF_07/2024</t>
  </si>
  <si>
    <t>245,53</t>
  </si>
  <si>
    <t>EXECUÇÃO DE REVESTIMENTO DE CONCRETO PROJETADO COM ESPESSURA DE 10 CM, ARMADO COM TELA, INCLINAÇÃO MENOR QUE 90°, APLICAÇÃO CONTÍNUA, UTILIZANDO EQUIPAMENTO DE PROJEÇÃO COM 3 M³/H DE CAPACIDADE. AF_07/2024</t>
  </si>
  <si>
    <t>229,84</t>
  </si>
  <si>
    <t>EXECUÇÃO DE REVESTIMENTO DE CONCRETO PROJETADO COM ESPESSURA DE 7 CM, ARMADO COM TELA, INCLINAÇÃO DE 90°, APLICAÇÃO CONTÍNUA, UTILIZANDO EQUIPAMENTO DE PROJEÇÃO COM 3 M³/H DE CAPACIDADE. AF_07/2024</t>
  </si>
  <si>
    <t>399,01</t>
  </si>
  <si>
    <t>EXECUÇÃO DE REVESTIMENTO DE CONCRETO PROJETADO COM ESPESSURA DE 10 CM, ARMADO COM TELA, INCLINAÇÃO DE 90°, APLICAÇÃO CONTÍNUA, UTILIZANDO EQUIPAMENTO DE PROJEÇÃO COM 3 M³/H DE CAPACIDADE. AF_07/2024</t>
  </si>
  <si>
    <t>362,49</t>
  </si>
  <si>
    <t>EXECUÇÃO DE REVESTIMENTO DE CONCRETO PROJETADO COM ESPESSURA DE 7 CM, ARMADO COM FIBRAS DE AÇO, INCLINAÇÃO MENOR QUE 90°, APLICAÇÃO CONTÍNUA, UTILIZANDO EQUIPAMENTO DE PROJEÇÃO COM 6 M³/H DE CAPACIDADE. AF_07/2024</t>
  </si>
  <si>
    <t>170,86</t>
  </si>
  <si>
    <t>EXECUÇÃO DE REVESTIMENTO DE CONCRETO PROJETADO COM ESPESSURA DE 10 CM, ARMADO COM FIBRAS DE AÇO, INCLINAÇÃO MENOR QUE 90°, APLICAÇÃO CONTÍNUA, UTILIZANDO EQUIPAMENTO DE PROJEÇÃO COM 6 M³/H DE CAPACIDADE. AF_07/2024</t>
  </si>
  <si>
    <t>185,49</t>
  </si>
  <si>
    <t>EXECUÇÃO DE REVESTIMENTO DE CONCRETO PROJETADO COM ESPESSURA DE 7 CM, ARMADO COM FIBRAS DE AÇO, INCLINAÇÃO DE 90°, APLICAÇÃO CONTÍNUA, UTILIZANDO EQUIPAMENTO DE PROJEÇÃO COM 6 M³/H DE CAPACIDADE. AF_07/2024</t>
  </si>
  <si>
    <t>187,37</t>
  </si>
  <si>
    <t>EXECUÇÃO DE REVESTIMENTO DE CONCRETO PROJETADO COM ESPESSURA DE 10 CM, ARMADO COM FIBRAS DE AÇO, INCLINAÇÃO DE 90°, APLICAÇÃO CONTÍNUA, UTILIZANDO EQUIPAMENTO DE PROJEÇÃO COM 6 M³/H DE CAPACIDADE. AF_07/2024</t>
  </si>
  <si>
    <t>198,16</t>
  </si>
  <si>
    <t>EXECUÇÃO DE REVESTIMENTO DE CONCRETO PROJETADO COM ESPESSURA DE 7 CM, ARMADO COM FIBRAS DE AÇO, INCLINAÇÃO MENOR QUE 90°, APLICAÇÃO CONTÍNUA, UTILIZANDO EQUIPAMENTO DE PROJEÇÃO COM 3 M³/H DE CAPACIDADE. AF_07/2024</t>
  </si>
  <si>
    <t>256,07</t>
  </si>
  <si>
    <t>EXECUÇÃO DE REVESTIMENTO DE CONCRETO PROJETADO COM ESPESSURA DE 10 CM, ARMADO COM FIBRAS DE AÇO, INCLINAÇÃO MENOR QUE 90°, APLICAÇÃO CONTÍNUA, UTILIZANDO EQUIPAMENTO DE PROJEÇÃO COM 3 M³/H DE CAPACIDADE. AF_07/2024</t>
  </si>
  <si>
    <t>229,28</t>
  </si>
  <si>
    <t>EXECUÇÃO DE REVESTIMENTO DE CONCRETO PROJETADO COM ESPESSURA DE 7 CM, ARMADO COM FIBRAS DE AÇO, INCLINAÇÃO DE 90°, APLICAÇÃO CONTÍNUA, UTILIZANDO EQUIPAMENTO DE PROJEÇÃO COM 3 M³/H DE CAPACIDADE. AF_07/2024</t>
  </si>
  <si>
    <t>324,81</t>
  </si>
  <si>
    <t>EXECUÇÃO DE REVESTIMENTO DE CONCRETO PROJETADO COM ESPESSURA DE 10 CM, ARMADO COM FIBRAS DE AÇO, INCLINAÇÃO DE 90°, APLICAÇÃO CONTÍNUA, UTILIZANDO EQUIPAMENTO DE PROJEÇÃO COM 3 M³/H DE CAPACIDADE. AF_07/2024</t>
  </si>
  <si>
    <t>256,74</t>
  </si>
  <si>
    <t>EXECUÇÃO DE REVESTIMENTO DE CONCRETO PROJETADO COM ESPESSURA DE 7 CM, ARMADO COM TELA, INCLINAÇÃO MENOR QUE 90°, APLICAÇÃO DESCONTÍNUA, UTILIZANDO EQUIPAMENTO DE PROJEÇÃO COM 6 M³/H DE CAPACIDADE. AF_07/2024</t>
  </si>
  <si>
    <t>205,73</t>
  </si>
  <si>
    <t>EXECUÇÃO DE REVESTIMENTO DE CONCRETO PROJETADO COM ESPESSURA DE 10 CM, ARMADO COM TELA, INCLINAÇÃO MENOR QUE 90°, APLICAÇÃO DESCONTÍNUA, UTILIZANDO EQUIPAMENTO DE PROJEÇÃO COM 6 M³/H DE CAPACIDADE. AF_07/2024</t>
  </si>
  <si>
    <t>216,21</t>
  </si>
  <si>
    <t>EXECUÇÃO DE REVESTIMENTO DE CONCRETO PROJETADO COM ESPESSURA DE 7 CM, ARMADO COM TELA, INCLINAÇÃO DE 90°, APLICAÇÃO DESCONTÍNUA, UTILIZANDO EQUIPAMENTO DE PROJEÇÃO COM 6 M³/H DE CAPACIDADE. AF_07/2024</t>
  </si>
  <si>
    <t>330,33</t>
  </si>
  <si>
    <t>EXECUÇÃO DE REVESTIMENTO DE CONCRETO PROJETADO COM ESPESSURA DE 10 CM, ARMADO COM TELA, INCLINAÇÃO DE 90°, APLICAÇÃO DESCONTÍNUA, UTILIZANDO EQUIPAMENTO DE PROJEÇÃO COM 6 M³/H DE CAPACIDADE. AF_07/2024</t>
  </si>
  <si>
    <t>339,36</t>
  </si>
  <si>
    <t>EXECUÇÃO DE REVESTIMENTO DE CONCRETO PROJETADO COM ESPESSURA DE 7 CM, ARMADO COM TELA, INCLINAÇÃO MENOR QUE 90°, APLICAÇÃO DESCONTÍNUA, UTILIZANDO EQUIPAMENTO DE PROJEÇÃO COM 3 M³/H DE CAPACIDADE. AF_07/2024</t>
  </si>
  <si>
    <t>251,07</t>
  </si>
  <si>
    <t>EXECUÇÃO DE REVESTIMENTO DE CONCRETO PROJETADO COM ESPESSURA DE 10 CM, ARMADO COM TELA, INCLINAÇÃO MENOR QUE 90°, APLICAÇÃO DESCONTÍNUA, UTILIZANDO EQUIPAMENTO DE PROJEÇÃO COM 3 M³/H DE CAPACIDADE. AF_07/2024</t>
  </si>
  <si>
    <t>245,80</t>
  </si>
  <si>
    <t>EXECUÇÃO DE REVESTIMENTO DE CONCRETO PROJETADO COM ESPESSURA DE 7 CM, ARMADO COM TELA, INCLINAÇÃO DE 90°, APLICAÇÃO DESCONTÍNUA, UTILIZANDO EQUIPAMENTO DE PROJEÇÃO COM 3 M³/H DE CAPACIDADE. AF_07/2024</t>
  </si>
  <si>
    <t>394,44</t>
  </si>
  <si>
    <t>EXECUÇÃO DE REVESTIMENTO DE CONCRETO PROJETADO COM ESPESSURA DE 10 CM, ARMADO COM TELA, INCLINAÇÃO DE 90°, APLICAÇÃO DESCONTÍNUA, UTILIZANDO EQUIPAMENTO DE PROJEÇÃO COM 3 M³/H DE CAPACIDADE. AF_07/2024</t>
  </si>
  <si>
    <t>377,25</t>
  </si>
  <si>
    <t>EXECUÇÃO DE REVESTIMENTO DE CONCRETO PROJETADO COM ESPESSURA DE 7 CM, ARMADO COM FIBRAS DE AÇO, INCLINAÇÃO MENOR QUE 90°, APLICAÇÃO DESCONTÍNUA, UTILIZANDO EQUIPAMENTO DE PROJEÇÃO COM 6 M³/H DE CAPACIDADE. AF_07/2024</t>
  </si>
  <si>
    <t>162,62</t>
  </si>
  <si>
    <t>EXECUÇÃO DE REVESTIMENTO DE CONCRETO PROJETADO COM ESPESSURA DE 10 CM, ARMADO COM FIBRAS DE AÇO, INCLINAÇÃO MENOR QUE 90°, APLICAÇÃO DESCONTÍNUA, UTILIZANDO EQUIPAMENTO DE PROJEÇÃO COM 6 M³/H DE CAPACIDADE. AF_07/2024</t>
  </si>
  <si>
    <t>179,60</t>
  </si>
  <si>
    <t>EXECUÇÃO DE REVESTIMENTO DE CONCRETO PROJETADO COM ESPESSURA DE 7 CM, ARMADO COM FIBRAS DE AÇO, INCLINAÇÃO DE 90°, APLICAÇÃO DESCONTÍNUA, UTILIZANDO EQUIPAMENTO DE PROJEÇÃO COM 6 M³/H DE CAPACIDADE. AF_07/2024</t>
  </si>
  <si>
    <t>176,18</t>
  </si>
  <si>
    <t>EXECUÇÃO DE REVESTIMENTO DE CONCRETO PROJETADO COM ESPESSURA DE 10 CM, ARMADO COM FIBRAS DE AÇO, INCLINAÇÃO DE 90°, APLICAÇÃO DESCONTÍNUA, UTILIZANDO EQUIPAMENTO DE PROJEÇÃO COM 6 M³/H DE CAPACIDADE. AF_07/2024</t>
  </si>
  <si>
    <t>190,77</t>
  </si>
  <si>
    <t>EXECUÇÃO DE REVESTIMENTO DE CONCRETO PROJETADO COM ESPESSURA DE 7 CM, ARMADO COM FIBRAS DE AÇO, INCLINAÇÃO MENOR QUE 90°, APLICAÇÃO DESCONTÍNUA, UTILIZANDO EQUIPAMENTO DE PROJEÇÃO COM 3 M³/H DE CAPACIDADE. AF_07/2024</t>
  </si>
  <si>
    <t>223,55</t>
  </si>
  <si>
    <t>EXECUÇÃO DE REVESTIMENTO DE CONCRETO PROJETADO COM ESPESSURA DE 10 CM, ARMADO COM FIBRAS DE AÇO, INCLINAÇÃO MENOR QUE 90°, APLICAÇÃO DESCONTÍNUA, UTILIZANDO EQUIPAMENTO DE PROJEÇÃO COM 3 M³/H DE CAPACIDADE. AF_07/2024</t>
  </si>
  <si>
    <t>215,39</t>
  </si>
  <si>
    <t>EXECUÇÃO DE REVESTIMENTO DE CONCRETO PROJETADO COM ESPESSURA DE 7 CM, ARMADO COM FIBRAS DE AÇO, INCLINAÇÃO DE 90°, APLICAÇÃO DESCONTÍNUA, UTILIZANDO EQUIPAMENTO DE PROJEÇÃO COM 3 M³/H DE CAPACIDADE. AF_07/2024</t>
  </si>
  <si>
    <t>267,13</t>
  </si>
  <si>
    <t>EXECUÇÃO DE REVESTIMENTO DE CONCRETO PROJETADO COM ESPESSURA DE 10 CM, ARMADO COM FIBRAS DE AÇO, INCLINAÇÃO DE 90°, APLICAÇÃO DESCONTÍNUA, UTILIZANDO EQUIPAMENTO DE PROJEÇÃO COM 3 M³/H DE CAPACIDADE. AF_07/2024</t>
  </si>
  <si>
    <t>237,16</t>
  </si>
  <si>
    <t>EXECUÇÃO DE GRAMPO PARA SOLO GRAMPEADO COM COMPRIMENTO MENOR OU IGUAL A 6 M, DIÂMETRO DE 10 CM, PERFURAÇÃO COM EQUIPAMENTO MANUAL E ARMADURA COM DIÂMETRO DE 20 MM. AF_07/2024</t>
  </si>
  <si>
    <t>343,29</t>
  </si>
  <si>
    <t>EXECUÇÃO DE GRAMPO PARA SOLO GRAMPEADO COM COMPRIMENTO MAIOR QUE 6 M E MENOR OU IGUAL A 10 M, DIÂMETRO DE 10 CM, PERFURAÇÃO COM EQUIPAMENTO MANUAL E ARMADURA COM DIÂMETRO DE 20 MM. AF_07/2024</t>
  </si>
  <si>
    <t>274,97</t>
  </si>
  <si>
    <t>EXECUÇÃO DE GRAMPO PARA SOLO GRAMPEADO COM COMPRIMENTO MAIOR QUE 10 M, DIÂMETRO DE 10 CM, PERFURAÇÃO COM EQUIPAMENTO MANUAL E ARMADURA COM DIÂMETRO DE 20 MM. AF_07/2024</t>
  </si>
  <si>
    <t>246,27</t>
  </si>
  <si>
    <t>EXECUÇÃO DE GRAMPO PARA SOLO GRAMPEADO COM COMPRIMENTO MENOR OU IGUAL A 6 M, DIÂMETRO DE 7 CM, PERFURAÇÃO COM EQUIPAMENTO MANUAL E ARMADURA COM DIÂMETRO DE 20 MM. AF_07/2024</t>
  </si>
  <si>
    <t>285,38</t>
  </si>
  <si>
    <t>EXECUÇÃO DE GRAMPO PARA SOLO GRAMPEADO COM COMPRIMENTO MAIOR QUE 6 M E MENOR OU IGUAL A 10 M, DIÂMETRO DE 7 CM, PERFURAÇÃO COM EQUIPAMENTO MANUAL E ARMADURA COM DIÂMETRO DE 20 MM. AF_07/2024</t>
  </si>
  <si>
    <t>228,37</t>
  </si>
  <si>
    <t>EXECUÇÃO DE GRAMPO PARA SOLO GRAMPEADO COM COMPRIMENTO MAIOR QUE 10 M, DIÂMETRO DE 7 CM, PERFURAÇÃO COM EQUIPAMENTO MANUAL E ARMADURA COM DIÂMETRO DE 20 MM. AF_07/2024</t>
  </si>
  <si>
    <t>205,22</t>
  </si>
  <si>
    <t>EXECUÇÃO DE PROTEÇÃO DA CABEÇA DO TIRANTE COM USO DE FÔRMAS METÁLICAS, 50 UTILIZAÇÕES, E CONCRETO FCK =15 MPA. AF_11/2023</t>
  </si>
  <si>
    <t>40,21</t>
  </si>
  <si>
    <t>FABRICAÇÃO, MONTAGEM E DESMONTAGEM DE FÔRMA PARA CORTINA DE CONTENÇÃO, EM CHAPA DE MADEIRA COMPENSADA PLASTIFICADA, E = 18 MM, 10 UTILIZAÇÕES. AF_11/2024</t>
  </si>
  <si>
    <t>39,89</t>
  </si>
  <si>
    <t>ARMAÇÃO DE CORTINA DE CONTENÇÃO EM CONCRETO ARMADO, COM AÇO CA-50 DE 6,3 MM - MONTAGEM. AF_11/2024</t>
  </si>
  <si>
    <t>17,13</t>
  </si>
  <si>
    <t>ARMAÇÃO DE CORTINA DE CONTENÇÃO EM CONCRETO ARMADO, COM AÇO CA-50 DE 8 MM - MONTAGEM. AF_11/2024</t>
  </si>
  <si>
    <t>15,01</t>
  </si>
  <si>
    <t>ARMAÇÃO DE CORTINA DE CONTENÇÃO EM CONCRETO ARMADO, COM AÇO CA-50 DE 10 MM - MONTAGEM. AF_11/2024</t>
  </si>
  <si>
    <t>ARMAÇÃO DE CORTINA DE CONTENÇÃO EM CONCRETO ARMADO, COM AÇO CA-50 DE 12,5 MM - MONTAGEM. AF_11/2024</t>
  </si>
  <si>
    <t>9,50</t>
  </si>
  <si>
    <t>ARMAÇÃO DE CORTINA DE CONTENÇÃO EM CONCRETO ARMADO, COM AÇO CA-50 DE 16 MM - MONTAGEM. AF_11/2024</t>
  </si>
  <si>
    <t>ARMAÇÃO DE CORTINA DE CONTENÇÃO EM CONCRETO ARMADO, COM AÇO CA-50 DE 20 MM - MONTAGEM. AF_11/2024</t>
  </si>
  <si>
    <t>10,12</t>
  </si>
  <si>
    <t>ARMAÇÃO DE CORTINA DE CONTENÇÃO EM CONCRETO ARMADO, COM AÇO CA-50 DE 25 MM - MONTAGEM. AF_11/2024</t>
  </si>
  <si>
    <t>9,95</t>
  </si>
  <si>
    <t>CONCRETAGEM DE CORTINA DE CONTENÇÃO, ATRAVÉS DE BOMBA - LANÇAMENTO, ADENSAMENTO E ACABAMENTO. AF_11/2024</t>
  </si>
  <si>
    <t>564,15</t>
  </si>
  <si>
    <t>EXECUÇÃO DE PERFURAÇÃO PARA TIRANTE, COMPRIMENTO MAIOR OU IGUAL A 14 M E MENOR QUE 22 M, COM DIÂMETRO DE FURO DE 100 MM EXECUTADO COM HASTE E TUBOS DE REVESTIMENTO UTILIZANDO PERFURATRIZ SOBRE ESTEIRA. AF_11/2023</t>
  </si>
  <si>
    <t>83,63</t>
  </si>
  <si>
    <t>EXECUÇÃO DE PERFURAÇÃO PARA TIRANTE, COMPRIMENTO MAIOR OU IGUAL A 22 M E MENOR QUE 30 M, COM DIÂMETRO DE FURO DE 100 MM EXECUTADO COM HASTE E TUBOS DE REVESTIMENTO UTILIZANDO PERFURATRIZ SOBRE ESTEIRA. AF_11/2023</t>
  </si>
  <si>
    <t>70,85</t>
  </si>
  <si>
    <t>EXECUÇÃO DE PERFURAÇÃO PARA TIRANTE, COMPRIMENTO MAIOR OU IGUAL A 6 M E MENOR QUE 14 M, COM DIÂMETRO DE FURO DE 150 MM EXECUTADO COM HASTE E TUBOS DE REVESTIMENTO UTILIZANDO PERFURATRIZ SOBRE ESTEIRA. AF_11/2023</t>
  </si>
  <si>
    <t>116,35</t>
  </si>
  <si>
    <t>EXECUÇÃO DE PERFURAÇÃO PARA TIRANTE, COMPRIMENTO MAIOR OU IGUAL A 14 M E MENOR QUE 22 M, COM DIÂMETRO DE FURO DE 150 MM EXECUTADO COM HASTE E TUBOS DE REVESTIMENTO UTILIZANDO PERFURATRIZ SOBRE ESTEIRA. AF_11/2023</t>
  </si>
  <si>
    <t>92,74</t>
  </si>
  <si>
    <t>EXECUÇÃO DE PERFURAÇÃO PARA TIRANTE, COMPRIMENTO MAIOR OU IGUAL A 6 M E MENOR QUE 14 M, COM DIÂMETRO DE FURO DE 200 MM EXECUTADO COM HASTE E TUBOS DE REVESTIMENTO UTILIZANDO PERFURATRIZ SOBRE ESTEIRA. AF_11/2023</t>
  </si>
  <si>
    <t>133,22</t>
  </si>
  <si>
    <t>EXECUÇÃO DE PERFURAÇÃO PARA TIRANTE, COMPRIMENTO MAIOR OU IGUAL A 14 M E MENOR QUE 22 M, COM DIÂMETRO DE FURO DE 200 MM EXECUTADO COM HASTE E TUBOS DE REVESTIMENTO UTILIZANDO PERFURATRIZ SOBRE ESTEIRA. AF_11/2023</t>
  </si>
  <si>
    <t>106,30</t>
  </si>
  <si>
    <t>EXECUÇÃO DE PERFURAÇÃO PARA TIRANTE, COMPRIMENTO MAIOR OU IGUAL A 22 M E MENOR QUE 30 M, COM DIÂMETRO DE FURO DE 200 MM EXECUTADO COM HASTE E TUBOS DE REVESTIMENTO UTILIZANDO PERFURATRIZ SOBRE ESTEIRA. AF_11/2023</t>
  </si>
  <si>
    <t>89,76</t>
  </si>
  <si>
    <t>EXECUÇÃO DE PERFURAÇÃO PARA TIRANTE, COMPRIMENTO MAIOR OU IGUAL A 6 M E MENOR QUE 14 M, COM DIÂMETRO DE FURO DE 100 MM EXECUTADO COM HASTE UTILIZANDO PERFURATRIZ MANUAL SOBRE BASE DE MONTAGEM. AF_11/2023</t>
  </si>
  <si>
    <t>66,47</t>
  </si>
  <si>
    <t>EXECUÇÃO DE PERFURAÇÃO PARA TIRANTE, COMPRIMENTO MAIOR OU IGUAL A 14 M E MENOR QUE 22 M, COM DIÂMETRO DE FURO DE 100 MM EXECUTADO COM HASTE UTILIZANDO PERFURATRIZ MANUAL SOBRE BASE DE MONTAGEM. AF_11/2023</t>
  </si>
  <si>
    <t>56,52</t>
  </si>
  <si>
    <t>EXECUÇÃO DE PERFURAÇÃO PARA TIRANTE, COMPRIMENTO MAIOR OU IGUAL A 22 M E MENOR QUE 30 M, COM DIÂMETRO DE FURO DE 100 MM EXECUTADO COM HASTE UTILIZANDO PERFURATRIZ MANUAL SOBRE BASE DE MONTAGEM. AF_11/2023</t>
  </si>
  <si>
    <t>49,85</t>
  </si>
  <si>
    <t>EXECUÇÃO DE PERFURAÇÃO PARA TIRANTE, COMPRIMENTO MAIOR OU IGUAL A 6 M E MENOR QUE 14 M, COM DIÂMETRO DE FURO DE 150 MM EXECUTADO COM HASTE UTILIZANDO PERFURATRIZ MANUAL SOBRE BASE DE MONTAGEM. AF_11/2023</t>
  </si>
  <si>
    <t>74,15</t>
  </si>
  <si>
    <t>EXECUÇÃO DE PERFURAÇÃO PARA TIRANTE, COMPRIMENTO MAIOR OU IGUAL A 14 M E MENOR QUE 22 M, COM DIÂMETRO DE FURO DE 150 MM EXECUTADO COM HASTE UTILIZANDO PERFURATRIZ MANUAL SOBRE BASE DE MONTAGEM. AF_11/2023</t>
  </si>
  <si>
    <t>62,68</t>
  </si>
  <si>
    <t>EXECUÇÃO DE PERFURAÇÃO PARA TIRANTE, COMPRIMENTO MAIOR OU IGUAL A 22 M E MENOR QUE 30 M, COM DIÂMETRO DE FURO DE 150 MM EXECUTADO COM HASTE UTILIZANDO PERFURATRIZ MANUAL SOBRE BASE DE MONTAGEM. AF_11/2023</t>
  </si>
  <si>
    <t>55,02</t>
  </si>
  <si>
    <t>EXECUÇÃO DE PERFURAÇÃO PARA TIRANTE, COMPRIMENTO MAIOR OU IGUAL A 14 M E MENOR QUE 22 M, COM DIÂMETRO DE FURO DE 200 MM EXECUTADO COM HASTE UTILIZANDO PERFURATRIZ MANUAL SOBRE BASE DE MONTAGEM. AF_11/2023</t>
  </si>
  <si>
    <t>71,83</t>
  </si>
  <si>
    <t>EXECUÇÃO DE PERFURAÇÃO PARA TIRANTE, COMPRIMENTO MAIOR OU IGUAL A 22 M E MENOR QUE 30 M, COM DIÂMETRO DE FURO DE 200 MM EXECUTADO COM HASTE UTILIZANDO PERFURATRIZ MANUAL SOBRE BASE DE MONTAGEM. AF_11/2023</t>
  </si>
  <si>
    <t>62,63</t>
  </si>
  <si>
    <t>PERFURAÇÃO DE PAREDE DIAFRAGMA COM COROA DIAMANTADA DE DIÂMETRO DE 102 MM. AF_11/2023</t>
  </si>
  <si>
    <t>129,49</t>
  </si>
  <si>
    <t>PERFURAÇÃO DE CORTINA PRÉ-MOLDADA COM MARTELETE ROMPEDOR. AF_11/2023</t>
  </si>
  <si>
    <t>25,79</t>
  </si>
  <si>
    <t>EXECUÇÃO DE LONGARINA, PARA TIRANTES PROVISÓRIOS, COM PERFIL METÁLICO, INCLUINDO CUNHA E SOLIDARIZAÇÃO. AF_11/2023</t>
  </si>
  <si>
    <t>650,65</t>
  </si>
  <si>
    <t>EXECUÇÃO DE LONGARINA, PARA TIRANTES PERMANENTES, COM PERFIL METÁLICO, INCLUINDO CUNHA E SOLIDARIZAÇÃO. AF_11/2023</t>
  </si>
  <si>
    <t>2.353,05</t>
  </si>
  <si>
    <t>EXECUÇÃO DE PERFURAÇÃO PARA TIRANTE, COMPRIMENTO MAIOR OU IGUAL A 22 M E MENOR QUE 30 M, COM DIÂMETRO DE FURO DE 150 MM EXECUTADO COM HASTE E TUBOS DE REVESTIMENTO UTILIZANDO PERFURATRIZ SOBRE ESTEIRA. AF_11/2023</t>
  </si>
  <si>
    <t>78,47</t>
  </si>
  <si>
    <t>EXECUÇÃO DE PERFURAÇÃO PARA TIRANTE, COMPRIMENTO MAIOR OU IGUAL A 6 M E MENOR QUE 14 M, COM DIÂMETRO DE FURO DE 200 MM EXECUTADO COM HASTE UTILIZANDO PERFURATRIZ MANUAL SOBRE BASE DE MONTAGEM. AF_11/2023</t>
  </si>
  <si>
    <t>85,57</t>
  </si>
  <si>
    <t>EXECUÇÃO DE PERFURAÇÃO PARA TIRANTE, COMPRIMENTO MAIOR OU IGUAL A 6 M E MENOR QUE 14 M, COM DIÂMETRO DE FURO DE 100 MM EXECUTADO COM HASTE UTILIZANDO PERFURATRIZ SOBRE ESTEIRA. AF_11/2023</t>
  </si>
  <si>
    <t>48,86</t>
  </si>
  <si>
    <t>EXECUÇÃO DE PERFURAÇÃO PARA TIRANTE, COMPRIMENTO MAIOR OU IGUAL A 14 M E MENOR QUE 22 M, COM DIÂMETRO DE FURO DE 100 MM EXECUTADO COM HASTE UTILIZANDO PERFURATRIZ SOBRE ESTEIRA. AF_11/2023</t>
  </si>
  <si>
    <t>42,49</t>
  </si>
  <si>
    <t>EXECUÇÃO DE PERFURAÇÃO PARA TIRANTE, COMPRIMENTO MAIOR OU IGUAL A 22 M E MENOR QUE 30 M, COM DIÂMETRO DE FURO DE 100 MM EXECUTADO COM HASTE UTILIZANDO PERFURATRIZ SOBRE ESTEIRA. AF_11/2023</t>
  </si>
  <si>
    <t>38,19</t>
  </si>
  <si>
    <t>EXECUÇÃO DE PERFURAÇÃO PARA TIRANTE, COMPRIMENTO MAIOR OU IGUAL A 6 M E MENOR QUE 14 M, COM DIÂMETRO DE FURO DE 200 MM EXECUTADO COM HASTE UTILIZANDO PERFURATRIZ SOBRE ESTEIRA. AF_11/2023</t>
  </si>
  <si>
    <t>57,37</t>
  </si>
  <si>
    <t>EXECUÇÃO DE PERFURAÇÃO PARA TIRANTE, COMPRIMENTO MAIOR OU IGUAL A 14 M E MENOR QUE 22 M, COM DIÂMETRO DE FURO DE 200 MM EXECUTADO COM HASTE UTILIZANDO PERFURATRIZ SOBRE ESTEIRA. AF_11/2023</t>
  </si>
  <si>
    <t>49,34</t>
  </si>
  <si>
    <t>EXECUÇÃO DE PERFURAÇÃO PARA TIRANTE, COMPRIMENTO MAIOR OU IGUAL A 22 M E MENOR QUE 30 M, COM DIÂMETRO DE FURO DE 200 MM EXECUTADO COM HASTE UTILIZANDO PERFURATRIZ SOBRE ESTEIRA. AF_11/2023</t>
  </si>
  <si>
    <t>43,97</t>
  </si>
  <si>
    <t>EXECUÇÃO DE PERFURAÇÃO PARA TIRANTE, COMPRIMENTO MAIOR OU IGUAL A 6 M E MENOR QUE 14 M, COM DIÂMETRO DE FURO DE 100 MM EXECUTADO COM HASTE E TUBOS DE REVESTIMENTO UTILIZANDO PERFURATRIZ SOBRE ESTEIRA. AF_11/2023</t>
  </si>
  <si>
    <t>104,95</t>
  </si>
  <si>
    <t>CANALETA MEIA CANA PRÉ-MOLDADA DE CONCRETO (D = 20 CM) - FORNECIMENTO E INSTALAÇÃO. AF_08/2021</t>
  </si>
  <si>
    <t>40,19</t>
  </si>
  <si>
    <t>CANALETA MEIA CANA PRÉ-MOLDADA DE CONCRETO (D = 30 CM) - FORNECIMENTO E INSTALAÇÃO. AF_08/2021</t>
  </si>
  <si>
    <t>48,72</t>
  </si>
  <si>
    <t>CANALETA MEIA CANA PRÉ-MOLDADA DE CONCRETO (D = 40 CM) - FORNECIMENTO E INSTALAÇÃO. AF_08/2021</t>
  </si>
  <si>
    <t>CANALETA MEIA CANA PRÉ-MOLDADA DE CONCRETO (D = 50 CM) - FORNECIMENTO E INSTALAÇÃO. AF_08/2021</t>
  </si>
  <si>
    <t>91,74</t>
  </si>
  <si>
    <t>CANALETA MEIA CANA PRÉ-MOLDADA DE CONCRETO (D = 60 CM) - FORNECIMENTO E INSTALAÇÃO. AF_08/2021</t>
  </si>
  <si>
    <t>119,60</t>
  </si>
  <si>
    <t>CANALETA MEIA CANA PRÉ-MOLDADA DE CONCRETO (D = 80 CM) - FORNECIMENTO E INSTALAÇÃO. AF_08/2021</t>
  </si>
  <si>
    <t>201,60</t>
  </si>
  <si>
    <t>EXECUÇÃO DE CANALETA DE CONCRETO MOLDADO IN LOCO, ESPESSURA DE 0,07 M, GEOMETRIA TRAPEZOIDAL (DIMENSÕES INTERNAS: B=0,6 M; B=0,147 M; H=0,2 M). AF_08/2021</t>
  </si>
  <si>
    <t>49,53</t>
  </si>
  <si>
    <t>EXECUÇÃO DE CANALETA DE CONCRETO MOLDADO IN LOCO, ESPESSURA DE 0,07 M, GEOMETRIA TRAPEZOIDAL (DIMENSÕES INTERNAS: B=0,9 M; B=0,246 M; H=0,3 M). AF_08/2021</t>
  </si>
  <si>
    <t>69,86</t>
  </si>
  <si>
    <t>EXECUÇÃO DE CANALETA DE CONCRETO MOLDADO IN LOCO, ESPESSURA DE 0,08 M, GEOMETRIA TRAPEZOIDAL (DIMENSÕES INTERNAS: B=1M; B=0,5 M; H=0,25 M). AF_08/2021</t>
  </si>
  <si>
    <t>91,99</t>
  </si>
  <si>
    <t>EXECUÇÃO DE CANALETA DE CONCRETO MOLDADO IN LOCO, ESPESSURA DE 0,08 M, GEOMETRIA TRAPEZOIDAL (DIMENSÕES INTERNAS: B=1,074 M; B=0,534 M; H=0,27 M). AF_08/2021</t>
  </si>
  <si>
    <t>88,36</t>
  </si>
  <si>
    <t>EXECUÇÃO DE CANALETA DE CONCRETO MOLDADO IN LOCO, ESPESSURA DE 0,08 M, GEOMETRIA TRAPEZOIDAL (DIMENSÕES INTERNAS: B=1,4 M; B=0,7 M; H=0,35 M). AF_08/2021</t>
  </si>
  <si>
    <t>111,70</t>
  </si>
  <si>
    <t>EXECUÇÃO DE CANALETA DE CONCRETO MOLDADO IN LOCO, ESPESSURA DE 0,08 M, GEOMETRIA TRAPEZOIDAL (DIMENSÕES INTERNAS: B=1,474 M; B=0,934 M; H=0,27 M). AF_08/2021</t>
  </si>
  <si>
    <t>112,15</t>
  </si>
  <si>
    <t>GRELHA DE FERRO FUNDIDO SIMPLES COM REQUADRO, 150 X 1000 MM, ASSENTADA COM ARGAMASSA 1 : 3 CIMENTO: AREIA - FORNECIMENTO E INSTALAÇÃO. AF_08/2021</t>
  </si>
  <si>
    <t>166,53</t>
  </si>
  <si>
    <t>GRELHA DE FERRO FUNDIDO SIMPLES COM REQUADRO, 200 X 1000 MM, ASSENTADA COM ARGAMASSA 1 : 3 CIMENTO: AREIA - FORNECIMENTO E INSTALAÇÃO. AF_08/2021</t>
  </si>
  <si>
    <t>205,03</t>
  </si>
  <si>
    <t>GRELHA DE FERRO FUNDIDO SIMPLES COM REQUADRO, 300 X 1000 MM, ASSENTADA COM ARGAMASSA 1 : 3 CIMENTO: AREIA - FORNECIMENTO E INSTALAÇÃO. AF_08/2021</t>
  </si>
  <si>
    <t>282,09</t>
  </si>
  <si>
    <t>CAIXA COM GRELHA RETANGULAR DE FERRO FUNDIDO, EM ALVENARIA COM TIJOLOS CERÂMICOS MACIÇOS, DIMENSÕES INTERNAS: 0,15 X 1,00 X 0,3 M. AF_08/2021</t>
  </si>
  <si>
    <t>512,53</t>
  </si>
  <si>
    <t>CAIXA COM GRELHA RETANGULAR DE FERRO FUNDIDO, EM ALVENARIA COM TIJOLOS CERÂMICOS MACIÇOS, DIMENSÕES INTERNAS: 0,20 X 1,00 X 0,4 M. AF_08/2021</t>
  </si>
  <si>
    <t>708,34</t>
  </si>
  <si>
    <t>CAIXA COM GRELHA RETANGULAR DE FERRO FUNDIDO, EM ALVENARIA COM TIJOLOS CERÂMICOS MACIÇOS, DIMENSÕES INTERNAS: 0,30 X 1,00 X 0,5 M. AF_08/2021</t>
  </si>
  <si>
    <t>929,19</t>
  </si>
  <si>
    <t>CAIXA COM GRELHA SIMPLES RETANGULAR, EM CONCRETO PRÉ-MOLDADO, DIMENSÕES INTERNAS: 0,6X1,0X1,0 M. AF_12/2020</t>
  </si>
  <si>
    <t>1.147,73</t>
  </si>
  <si>
    <t>CAIXA COM GRELHA DUPLA RETANGULAR, EM CONCRETO PRÉ-MOLDADO, DIMENSÕES INTERNAS: 0,5X2,2X1,0 M. AF_12/2020</t>
  </si>
  <si>
    <t>2.367,79</t>
  </si>
  <si>
    <t>CAIXA PARA BOCA DE LOBO SIMPLES RETANGULAR, EM CONCRETO PRÉ-MOLDADO, DIMENSÕES INTERNAS: 0,6X1,0X1,2 M. AF_12/2020</t>
  </si>
  <si>
    <t>913,68</t>
  </si>
  <si>
    <t>CAIXA PARA BOCA DE LOBO DUPLA RETANGULAR, EM CONCRETO PRÉ-MOLDADO, DIMENSÕES INTERNAS: 0,6X2,2X1,2 M. AF_12/2020</t>
  </si>
  <si>
    <t>1.928,79</t>
  </si>
  <si>
    <t>CAIXA COM GRELHA SIMPLES RETANGULAR, EM ALVENARIA COM TIJOLOS CERÂMICOS MACIÇOS, DIMENSÕES INTERNAS: 0,5X1X1 M. AF_12/2020</t>
  </si>
  <si>
    <t>1.782,24</t>
  </si>
  <si>
    <t>CAIXA COM GRELHA DUPLA RETANGULAR, EM ALVENARIA COM TIJOLOS CERÂMICOS MACIÇOS, DIMENSÕES INTERNAS: 0,5X2,2X1 M. AF_12/2020</t>
  </si>
  <si>
    <t>3.294,13</t>
  </si>
  <si>
    <t>CAIXA PARA BOCA DE LOBO SIMPLES RETANGULAR, EM ALVENARIA COM TIJOLOS CERÂMICOS MACIÇOS, DIMENSÕES INTERNAS: 0,6X1X1,2 M. AF_12/2020</t>
  </si>
  <si>
    <t>1.739,12</t>
  </si>
  <si>
    <t>CAIXA PARA BOCA DE LOBO DUPLA RETANGULAR, EM ALVENARIA COM TIJOLOS CERÂMICOS MACIÇOS, DIMENSÕES INTERNAS: 0,6X2,2X1,2 M. AF_12/2020</t>
  </si>
  <si>
    <t>3.060,76</t>
  </si>
  <si>
    <t>CAIXA PARA BOCA DE LOBO COMBINADA COM GRELHA RETANGULAR, EM ALVENARIA COM TIJOLOS CERÂMICOS MACIÇOS, DIMENSÕES INTERNAS: 1,3X1X1,2 M. AF_12/2020</t>
  </si>
  <si>
    <t>2.839,26</t>
  </si>
  <si>
    <t>CAIXA PARA BOCA DE LOBO DUPLA COMBINADA COM GRELHA RETANGULAR, EM ALVENARIA COM TIJOLOS CERÂMICOS MACIÇOS, DIMENSÕES INTERNAS: 1,3X2,2X1,2 M. AF_12/2020</t>
  </si>
  <si>
    <t>4.927,92</t>
  </si>
  <si>
    <t>CAIXA COM GRELHA SIMPLES RETANGULAR, EM ALVENARIA COM BLOCOS DE CONCRETO, DIMENSÕES INTERNAS: 0,5X1X1 M. AF_12/2020</t>
  </si>
  <si>
    <t>1.422,33</t>
  </si>
  <si>
    <t>CAIXA COM GRELHA DUPLA RETANGULAR, EM ALVENARIA COM BLOCOS DE CONCRETO, DIMENSÕES INTERNAS: 0,5X2,2X1 M. AF_12/2020</t>
  </si>
  <si>
    <t>3.009,66</t>
  </si>
  <si>
    <t>CAIXA PARA BOCA DE LOBO SIMPLES RETANGULAR, EM ALVENARIA COM BLOCOS DE CONCRETO, DIMENSÕES INTERNAS: 0,6X1X1,2 M. AF_12/2020</t>
  </si>
  <si>
    <t>1.455,55</t>
  </si>
  <si>
    <t>CAIXA PARA BOCA DE LOBO DUPLA RETANGULAR, EM ALVENARIA COM BLOCOS DE CONCRETO, DIMENSÕES INTERNAS: 0,6X2,2X1,2 M. AF_12/2020</t>
  </si>
  <si>
    <t>2.602,66</t>
  </si>
  <si>
    <t>CAIXA PARA BOCA DE LOBO COMBINADA COM GRELHA RETANGULAR, EM ALVENARIA COM BLOCOS DE CONCRETO, DIMENSÕES INTERNAS: 1,3X1X1,2 M. AF_12/2020</t>
  </si>
  <si>
    <t>2.418,18</t>
  </si>
  <si>
    <t>CAIXA PARA BOCA DE LOBO DUPLA COMBINADA COM GRELHA RETANGULAR, EM ALVENARIA COM BLOCOS DE CONCRETO, DIMENSÕES INTERNAS: 1,3X2,2X1,2 M. AF_12/2020</t>
  </si>
  <si>
    <t>4.487,66</t>
  </si>
  <si>
    <t>POÇO DE INSPEÇÃO CIRCULAR PARA ESGOTO, EM CONCRETO PRÉ-MOLDADO, DIÂMETRO INTERNO = 0,60 M, PROFUNDIDADE = 0,90 M, EXCLUINDO TAMPÃO. AF_12/2020_PA</t>
  </si>
  <si>
    <t>486,96</t>
  </si>
  <si>
    <t>POÇO DE INSPEÇÃO CIRCULAR PARA ESGOTO, EM CONCRETO PRÉ-MOLDADO, DIÂMETRO INTERNO = 0,60 M, PROFUNDIDADE = 1,40 M, EXCLUINDO TAMPÃO. AF_12/2020_PA</t>
  </si>
  <si>
    <t>643,54</t>
  </si>
  <si>
    <t>POÇO DE INSPEÇÃO CIRCULAR PARA ESGOTO, EM ALVENARIA COM TIJOLOS CERÂMICOS MACIÇOS, DIÂMETRO INTERNO = 0,60 M, PROFUNDIDADE = 0,95 M, EXCLUINDO TAMPÃO. AF_12/2020_PA</t>
  </si>
  <si>
    <t>1.088,37</t>
  </si>
  <si>
    <t>POÇO DE INSPEÇÃO CIRCULAR PARA ESGOTO, EM ALVENARIA COM TIJOLOS CERÂMICOS MACIÇOS, DIÂMETRO INTERNO = 0,60 M, PROFUNDIDADE = 1,45 M, EXCLUINDO TAMPÃO. AF_12/2020_PA</t>
  </si>
  <si>
    <t>1.568,98</t>
  </si>
  <si>
    <t>BASE PARA POÇO DE VISITA CIRCULAR PARA ESGOTO, EM CONCRETO PRÉ-MOLDADO, DIÂMETRO INTERNO = 0,80 M, PROFUNDIDADE = 1,35 M, EXCLUINDO TAMPÃO. AF_12/2020_PA</t>
  </si>
  <si>
    <t>966,56</t>
  </si>
  <si>
    <t>BASE PARA POÇO DE VISITA CIRCULAR PARA  ESGOTO, EM ALVENARIA COM TIJOLOS CERÂMICOS MACIÇOS, DIÂMETRO INTERNO = 0,80 M, PROFUNDIDADE = 1,40 M, EXCLUINDO TAMPÃO. AF_12/2020_PA</t>
  </si>
  <si>
    <t>2.009,21</t>
  </si>
  <si>
    <t>ACRÉSCIMO PARA POÇO DE VISITA CIRCULAR PARA ESGOTO, EM ALVENARIA COM TIJOLOS CERÂMICOS MACIÇOS, DIÂMETRO INTERNO = 0,8 M. AF_12/2020</t>
  </si>
  <si>
    <t>1.189,64</t>
  </si>
  <si>
    <t>ACRÉSCIMO PARA POÇO DE VISITA CIRCULAR PARA ESGOTO, EM CONCRETO PRÉ-MOLDADO, DIÂMETRO INTERNO = 1 M. AF_12/2020</t>
  </si>
  <si>
    <t>551,47</t>
  </si>
  <si>
    <t>ACRÉSCIMO PARA POÇO DE VISITA CIRCULAR PARA  ESGOTO, EM ALVENARIA COM TIJOLOS CERÂMICOS MACIÇOS, DIÂMETRO INTERNO = 1 M. AF_12/2020</t>
  </si>
  <si>
    <t>1.437,29</t>
  </si>
  <si>
    <t>ACRÉSCIMO PARA POÇO DE VISITA CIRCULAR PARA ESGOTO, EM CONCRETO PRÉ-MOLDADO, DIÂMETRO INTERNO = 1,2 M. AF_12/2020</t>
  </si>
  <si>
    <t>733,91</t>
  </si>
  <si>
    <t>BASE PARA POÇO DE VISITA CIRCULAR PARA  ESGOTO, EM ALVENARIA COM TIJOLOS CERÂMICOS MACIÇOS, DIÂMETRO INTERNO = 1,20 M, PROFUNDIDADE = 1,40 M, EXCLUINDO TAMPÃO. AF_12/2020_PA</t>
  </si>
  <si>
    <t>2.930,71</t>
  </si>
  <si>
    <t>ACRÉSCIMO PARA POÇO DE VISITA CIRCULAR PARA ESGOTO, EM ALVENARIA COM TIJOLOS CERÂMICOS MACIÇOS, DIÂMETRO INTERNO = 1,2 M. AF_12/2020</t>
  </si>
  <si>
    <t>1.684,86</t>
  </si>
  <si>
    <t>ACRÉSCIMO PARA POÇO DE VISITA CIRCULAR PARA  ESGOTO, EM CONCRETO PRÉ-MOLDADO, DIÂMETRO INTERNO = 1,5 M. AF_12/2020</t>
  </si>
  <si>
    <t>1.005,83</t>
  </si>
  <si>
    <t>BASE PARA POÇO DE VISITA CIRCULAR PARA ESGOTO, EM ALVENARIA COM TIJOLOS CERÂMICOS MACIÇOS, DIÂMETRO INTERNO = 1,50 M, PROFUNDIDADE = 1,40 M, EXCLUINDO TAMPÃO. AF_12/2020_PA</t>
  </si>
  <si>
    <t>3.739,23</t>
  </si>
  <si>
    <t>ACRÉSCIMO PARA POÇO DE VISITA CIRCULAR PARA  ESGOTO, EM ALVENARIA COM TIJOLOS CERÂMICOS MACIÇOS, DIÂMETRO INTERNO = 1,5 M. AF_12/2020</t>
  </si>
  <si>
    <t>2.056,33</t>
  </si>
  <si>
    <t>BASE PARA POÇO DE VISITA RETANGULAR PARA  ESGOTO, EM ALVENARIA COM BLOCOS DE CONCRETO, DIMENSÕES INTERNAS = 1X1 M, PROFUNDIDADE = 1,40 M, EXCLUINDO TAMPÃO. AF_12/2020_PA</t>
  </si>
  <si>
    <t>2.570,12</t>
  </si>
  <si>
    <t>ACRÉSCIMO PARA POÇO DE VISITA RETANGULAR PARA ESGOTO, EM ALVENARIA COM BLOCOS DE CONCRETO, DIMENSÕES INTERNAS = 1X1 M. AF_12/2020</t>
  </si>
  <si>
    <t>1.364,37</t>
  </si>
  <si>
    <t>BASE PARA POÇO DE VISITA RETANGULAR PARA ESGOTO, EM ALVENARIA COM BLOCOS DE CONCRETO, DIMENSÕES INTERNAS = 1X1,5 M, PROFUNDIDADE = 1,40 M, EXCLUINDO TAMPÃO. AF_12/2020_PA</t>
  </si>
  <si>
    <t>3.251,95</t>
  </si>
  <si>
    <t>ACRÉSCIMO PARA POÇO DE VISITA RETANGULAR PARA ESGOTO, EM ALVENARIA COM BLOCOS DE CONCRETO, DIMENSÕES INTERNAS = 1X1,5 M. AF_12/2020</t>
  </si>
  <si>
    <t>1.632,08</t>
  </si>
  <si>
    <t>ACRÉSCIMO PARA POÇO DE VISITA RETANGULAR PARA ESGOTO, EM ALVENARIA COM BLOCOS DE CONCRETO, DIMENSÕES INTERNAS = 1X2 M. AF_12/2020</t>
  </si>
  <si>
    <t>1.899,86</t>
  </si>
  <si>
    <t>ACRÉSCIMO PARA POÇO DE VISITA RETANGULAR PARA ESGOTO, EM ALVENARIA COM BLOCOS DE CONCRETO, DIMENSÕES INTERNAS = 1X2,5 M. AF_12/2020</t>
  </si>
  <si>
    <t>2.167,57</t>
  </si>
  <si>
    <t>BASE PARA POÇO DE VISITA RETANGULAR PARA ESGOTO, EM ALVENARIA COM BLOCOS DE CONCRETO, DIMENSÕES INTERNAS = 1X3 M, PROFUNDIDADE = 1,40 M, EXCLUINDO TAMPÃO. AF_12/2020_PA</t>
  </si>
  <si>
    <t>5.332,77</t>
  </si>
  <si>
    <t>ACRÉSCIMO PARA POÇO DE VISITA RETANGULAR PARA ESGOTO, EM ALVENARIA COM BLOCOS DE CONCRETO, DIMENSÕES INTERNAS = 1X3 M. AF_12/2020</t>
  </si>
  <si>
    <t>2.435,33</t>
  </si>
  <si>
    <t>ACRÉSCIMO PARA POÇO DE VISITA RETANGULAR PARA ESGOTO, EM ALVENARIA COM BLOCOS DE CONCRETO, DIMENSÕES INTERNAS = 1X3,5 M. AF_12/2020</t>
  </si>
  <si>
    <t>2.703,13</t>
  </si>
  <si>
    <t>BASE PARA POÇO DE VISITA RETANGULAR PARA ESGOTO, EM ALVENARIA COM BLOCOS DE CONCRETO, DIMENSÕES INTERNAS = 1X4 M, PROFUNDIDADE = 1,40 M, EXCLUINDO TAMPÃO. AF_12/2020_PA</t>
  </si>
  <si>
    <t>6.705,33</t>
  </si>
  <si>
    <t>ACRÉSCIMO PARA POÇO DE VISITA RETANGULAR PARA ESGOTO, EM ALVENARIA COM BLOCOS DE CONCRETO, DIMENSÕES INTERNAS = 1X4 M. AF_12/2020</t>
  </si>
  <si>
    <t>2.970,83</t>
  </si>
  <si>
    <t>BASE PARA POÇO DE VISITA RETANGULAR PARA ESGOTO, EM ALVENARIA COM BLOCOS DE CONCRETO, DIMENSÕES INTERNAS = 1,5X1,5 M, PROFUNDIDADE = 1,45 M, EXCLUINDO TAMPÃO . AF_12/2020_PA</t>
  </si>
  <si>
    <t>4.015,89</t>
  </si>
  <si>
    <t>ACRÉSCIMO PARA POÇO DE VISITA RETANGULAR PARA ESGOTO, EM ALVENARIA COM BLOCOS DE CONCRETO, DIMENSÕES INTERNAS = 1,5X1,5 M. AF_12/2020</t>
  </si>
  <si>
    <t>BASE PARA POÇO DE VISITA RETANGULAR PARA ESGOTO, EM ALVENARIA COM BLOCOS DE CONCRETO, DIMENSÕES INTERNAS = 1,5X2 M, PROFUNDIDADE = 1,40 M, EXCLUINDO TAMPÃO. AF_12/2020_PA</t>
  </si>
  <si>
    <t>4.901,99</t>
  </si>
  <si>
    <t>ACRÉSCIMO PARA POÇO DE VISITA RETANGULAR PARA ESGOTO, EM ALVENARIA COM BLOCOS DE CONCRETO, DIMENSÕES INTERNAS = 1,5X2 M. AF_12/2020</t>
  </si>
  <si>
    <t>BASE PARA POÇO DE VISITA RETANGULAR PARA ESGOTO, EM ALVENARIA COM BLOCOS DE CONCRETO, DIMENSÕES INTERNAS = 1,5X2,5 M, PROFUNDIDADE = 1,40 M, EXCLUINDO TAMPÃO. AF_12/2020_PA</t>
  </si>
  <si>
    <t>5.759,93</t>
  </si>
  <si>
    <t>ACRÉSCIMO PARA POÇO DE VISITA RETANGULAR PARA ESGOTO, EM ALVENARIA COM BLOCOS DE CONCRETO, DIMENSÕES INTERNAS = 1,5X2,5 M. AF_12/2020</t>
  </si>
  <si>
    <t>BASE PARA POÇO DE VISITA RETANGULAR PARA ESGOTO, EM ALVENARIA COM BLOCOS DE CONCRETO, DIMENSÕES INTERNAS = 1,5X3 M, PROFUNDIDADE = 1,40 M, EXCLUINDO TAMPÃO. AF_12/2020_PA</t>
  </si>
  <si>
    <t>6.617,78</t>
  </si>
  <si>
    <t>ACRÉSCIMO PARA POÇO DE VISITA RETANGULAR PARA ESGOTO, EM ALVENARIA COM BLOCOS DE CONCRETO, DIMENSÕES INTERNAS = 1,5X3 M. AF_12/2020</t>
  </si>
  <si>
    <t>BASE PARA POÇO DE VISITA RETANGULAR PARA ESGOTO, EM ALVENARIA COM BLOCOS DE CONCRETO, DIMENSÕES INTERNAS = 1,5X3,5 M, PROFUNDIDADE = 1,40 M, EXCLUINDO TAMPÃO. AF_12/2020_PA</t>
  </si>
  <si>
    <t>7.475,79</t>
  </si>
  <si>
    <t>ACRÉSCIMO PARA POÇO DE VISITA RETANGULAR PARA ESGOTO, EM ALVENARIA COM BLOCOS DE CONCRETO, DIMENSÕES INTERNAS = 1,5X3,5 M. AF_12/2020</t>
  </si>
  <si>
    <t>BASE PARA POÇO DE VISITA RETANGULAR PARA ESGOTO, EM ALVENARIA COM BLOCOS DE CONCRETO, DIMENSÕES INTERNAS = 1,5X4 M, PROFUNDIDADE = 1,40 M, EXCLUINDO TAMPÃO. AF_12/2020_PA</t>
  </si>
  <si>
    <t>8.333,67</t>
  </si>
  <si>
    <t>ACRÉSCIMO PARA POÇO DE VISITA RETANGULAR PARA ESGOTO, EM ALVENARIA COM BLOCOS DE CONCRETO, DIMENSÕES INTERNAS = 1,5X4 M. AF_12/2020</t>
  </si>
  <si>
    <t>3.261,42</t>
  </si>
  <si>
    <t>BASE PARA POÇO DE VISITA RETANGULAR PARA ESGOTO, EM ALVENARIA COM BLOCOS DE CONCRETO, DIMENSÕES INTERNAS = 2X2 M, PROFUNDIDADE = 1,40 M, EXCLUINDO TAMPÃO. AF_12/2020_PA</t>
  </si>
  <si>
    <t>5.918,30</t>
  </si>
  <si>
    <t>ACRÉSCIMO PARA POÇO DE VISITA RETANGULAR PARA ESGOTO, EM ALVENARIA COM BLOCOS DE CONCRETO, DIMENSÕES INTERNAS = 2X2 M. AF_12/2020</t>
  </si>
  <si>
    <t>2.458,21</t>
  </si>
  <si>
    <t>BASE PARA POÇO DE VISITA RETANGULAR PARA ESGOTO, EM ALVENARIA COM BLOCOS DE CONCRETO, DIMENSÕES INTERNAS = 2X2,5 M, PROFUNDIDADE = 1,40 M, EXCLUINDO TAMPÃO. AF_12/2020_PA</t>
  </si>
  <si>
    <t>6.934,93</t>
  </si>
  <si>
    <t>ACRÉSCIMO PARA POÇO DE VISITA RETANGULAR PARA ESGOTO, EM ALVENARIA COM BLOCOS DE CONCRETO, DIMENSÕES INTERNAS = 2X2,5 M. AF_12/2020</t>
  </si>
  <si>
    <t>2.725,94</t>
  </si>
  <si>
    <t>BASE PARA POÇO DE VISITA RETANGULAR PARA ESGOTO, EM ALVENARIA COM BLOCOS DE CONCRETO, DIMENSÕES INTERNAS = 2X3 M, PROFUNDIDADE = 1,40 M, EXCLUINDO TAMPÃO. AF_12/2020_PA</t>
  </si>
  <si>
    <t>8.013,89</t>
  </si>
  <si>
    <t>ACRÉSCIMO PARA POÇO DE VISITA RETANGULAR PARA ESGOTO, EM ALVENARIA COM BLOCOS DE CONCRETO, DIMENSÕES INTERNAS = 2X3 M. AF_12/2020</t>
  </si>
  <si>
    <t>2.993,71</t>
  </si>
  <si>
    <t>BASE PARA POÇO DE VISITA RETANGULAR PARA ESGOTO, EM ALVENARIA COM BLOCOS DE CONCRETO, DIMENSÕES INTERNAS = 2X3,5 M, PROFUNDIDADE = 1,40 M, EXCLUINDO TAMPÃO. AF_12/2020_PA</t>
  </si>
  <si>
    <t>9.038,35</t>
  </si>
  <si>
    <t>ACRÉSCIMO PARA POÇO DE VISITA RETANGULAR PARA ESGOTO, EM ALVENARIA COM BLOCOS DE CONCRETO, DIMENSÕES INTERNAS = 2X3,5 M. AF_12/2020</t>
  </si>
  <si>
    <t>BASE PARA POÇO DE VISITA RETANGULAR PARA ESGOTO, EM ALVENARIA COM BLOCOS DE CONCRETO, DIMENSÕES INTERNAS = 2X4 M, PROFUNDIDADE = 1,40 M, EXCLUINDO TAMPÃO. AF_12/2020_PA</t>
  </si>
  <si>
    <t>10.062,90</t>
  </si>
  <si>
    <t>ACRÉSCIMO PARA POÇO DE VISITA RETANGULAR PARA ESGOTO, EM ALVENARIA COM BLOCOS DE CONCRETO, DIMENSÕES INTERNAS = 2X4 M. AF_12/2020</t>
  </si>
  <si>
    <t>3.533,87</t>
  </si>
  <si>
    <t>BASE PARA POÇO DE VISITA RETANGULAR PARA ESGOTO, EM ALVENARIA COM BLOCOS DE CONCRETO, DIMENSÕES INTERNAS = 2,5X2,5 M, PROFUNDIDADE = 1,40 M, EXCLUINDO TAMPÃO. AF_12/2020_PA</t>
  </si>
  <si>
    <t>8.191,89</t>
  </si>
  <si>
    <t>ACRÉSCIMO PARA POÇO DE VISITA RETANGULAR PARA ESGOTO, EM ALVENARIA COM BLOCOS DE CONCRETO, DIMENSÕES INTERNAS = 2,5X2,5 M. AF_12/2020</t>
  </si>
  <si>
    <t>2.998,48</t>
  </si>
  <si>
    <t>BASE PARA POÇO DE VISITA RETANGULAR PARA ESGOTO, EM ALVENARIA COM BLOCOS DE CONCRETO, DIMENSÕES INTERNAS = 2,5X3 M, PROFUNDIDADE = 1,40 M, EXCLUINDO TAMPÃO. AF_12/2020_PA</t>
  </si>
  <si>
    <t>9.425,17</t>
  </si>
  <si>
    <t>ACRÉSCIMO PARA POÇO DE VISITA RETANGULAR PARA ESGOTO, EM ALVENARIA COM BLOCOS DE CONCRETO, DIMENSÕES INTERNAS = 2,5X3 M. AF_12/2020</t>
  </si>
  <si>
    <t>3.266,20</t>
  </si>
  <si>
    <t>BASE PARA POÇO DE VISITA RETANGULAR PARA ESGOTO, EM ALVENARIA COM BLOCOS DE CONCRETO, DIMENSÕES INTERNAS = 2,5X3,5 M, PROFUNDIDADE = 1,40 M, EXCLUINDO TAMPÃO. AF_12/2020_PA</t>
  </si>
  <si>
    <t>10.658,47</t>
  </si>
  <si>
    <t>ACRÉSCIMO PARA POÇO DE VISITA RETANGULAR PARA ESGOTO, EM ALVENARIA COM BLOCOS DE CONCRETO, DIMENSÕES INTERNAS = 2,5X3,5 M. AF_12/2020</t>
  </si>
  <si>
    <t>BASE PARA POÇO DE VISITA RETANGULAR PARA ESGOTO, EM ALVENARIA COM BLOCOS DE CONCRETO, DIMENSÕES INTERNAS = 2,5X4 M, PROFUNDIDADE = 1,40 M, EXCLUINDO TAMPÃO. AF_12/2020_PA</t>
  </si>
  <si>
    <t>11.891,77</t>
  </si>
  <si>
    <t>ACRÉSCIMO PARA POÇO DE VISITA RETANGULAR PARA ESGOTO, EM ALVENARIA COM BLOCOS DE CONCRETO, DIMENSÕES INTERNAS = 2,5X4 M. AF_12/2020</t>
  </si>
  <si>
    <t>3.806,35</t>
  </si>
  <si>
    <t>BASE PARA POÇO DE VISITA RETANGULAR PARA ESGOTO, EM ALVENARIA COM BLOCOS DE CONCRETO, DIMENSÕES INTERNAS = 3X3 M, PROFUNDIDADE = 1,40 M, EXCLUINDO TAMPÃO. AF_12/2020_PA</t>
  </si>
  <si>
    <t>10.884,04</t>
  </si>
  <si>
    <t>ACRÉSCIMO PARA POÇO DE VISITA RETANGULAR PARA ESGOTO, EM ALVENARIA COM BLOCOS DE CONCRETO, DIMENSÕES INTERNAS = 3X3 M. AF_12/2020</t>
  </si>
  <si>
    <t>3.538,63</t>
  </si>
  <si>
    <t>BASE PARA POÇO DE VISITA RETANGULAR PARA ESGOTO, EM ALVENARIA COM BLOCOS DE CONCRETO, DIMENSÕES INTERNAS = 3X3,5 M, PROFUNDIDADE = 1,40 M, EXCLUINDO TAMPÃO. AF_12/2020_PA</t>
  </si>
  <si>
    <t>12.299,94</t>
  </si>
  <si>
    <t>ACRÉSCIMO PARA POÇO DE VISITA RETANGULAR PARA ESGOTO, EM ALVENARIA COM BLOCOS DE CONCRETO, DIMENSÕES INTERNAS = 3X3,5 M. AF_12/2020</t>
  </si>
  <si>
    <t>BASE PARA POÇO DE VISITA RETANGULAR PARA ESGOTO, EM ALVENARIA COM BLOCOS DE CONCRETO, DIMENSÕES INTERNAS = 3X4 M, PROFUNDIDADE = 1,40 M, EXCLUINDO TAMPÃO. AF_12/2020_PA</t>
  </si>
  <si>
    <t>13.715,85</t>
  </si>
  <si>
    <t>ACRÉSCIMO PARA POÇO DE VISITA RETANGULAR PARA ESGOTO, EM ALVENARIA COM BLOCOS DE CONCRETO, DIMENSÕES INTERNAS = 3X4 M. AF_12/2020</t>
  </si>
  <si>
    <t>4.078,91</t>
  </si>
  <si>
    <t>BASE PARA POÇO DE VISITA RETANGULAR PARA ESGOTO, EM ALVENARIA COM BLOCOS DE CONCRETO, DIMENSÕES INTERNAS = 3,5X3,5 M, PROFUNDIDADE = 1,40 M, EXCLUINDO TAMPÃO. AF_12/2020_PA</t>
  </si>
  <si>
    <t>13.941,51</t>
  </si>
  <si>
    <t>ACRÉSCIMO PARA POÇO DE VISITA RETANGULAR PARA ESGOTO, EM ALVENARIA COM BLOCOS DE CONCRETO, DIMENSÕES INTERNAS = 3,5X3,5 M. AF_12/2020</t>
  </si>
  <si>
    <t>BASE PARA POÇO DE VISITA RETANGULAR PARA ESGOTO, EM ALVENARIA COM BLOCOS DE CONCRETO, DIMENSÕES INTERNAS = 3,5X4 M, PROFUNDIDADE = 1,40 M, EXCLUINDO TAMPÃO. AF_12/2020_PA</t>
  </si>
  <si>
    <t>15.539,89</t>
  </si>
  <si>
    <t>ACRÉSCIMO PARA POÇO DE VISITA RETANGULAR PARA ESGOTO, EM ALVENARIA COM BLOCOS DE CONCRETO, DIMENSÕES INTERNAS = 3,5X4 M. AF_12/2020</t>
  </si>
  <si>
    <t>4.351,37</t>
  </si>
  <si>
    <t>BASE PARA POÇO DE VISITA RETANGULAR PARA ESGOTO, EM ALVENARIA COM BLOCOS DE CONCRETO, DIMENSÕES INTERNAS = 4X4 M, PROFUNDIDADE = 1,45 M, EXCLUINDO TAMPÃO. AF_12/2020_PA</t>
  </si>
  <si>
    <t>17.363,96</t>
  </si>
  <si>
    <t>ACRÉSCIMO PARA POÇO DE VISITA RETANGULAR PARA ESGOTO, EM ALVENARIA COM BLOCOS DE CONCRETO, DIMENSÕES INTERNAS = 4X4 M. AF_12/2020</t>
  </si>
  <si>
    <t>4.577,25</t>
  </si>
  <si>
    <t>CHAMINÉ CIRCULAR PARA POÇO DE VISITA PARA ESGOTO, EM CONCRETO PRÉ-MOLDADO, DIÂMETRO INTERNO = 0,6 M. AF_12/2020</t>
  </si>
  <si>
    <t>305,76</t>
  </si>
  <si>
    <t>CHAMINÉ CIRCULAR PARA POÇO DE VISITA PARA ESGOTO, EM ALVENARIA COM TIJOLOS CERÂMICOS MACIÇOS, DIÂMETRO INTERNO = 0,6 M. AF_12/2020</t>
  </si>
  <si>
    <t>946,75</t>
  </si>
  <si>
    <t>BASE PARA POÇO DE VISITA CIRCULAR PARA  ESGOTO, EM ALVENARIA COM TIJOLOS CERÂMICOS MACIÇOS, DIÂMETRO INTERNO = 1,0 M, PROFUNDIDADE = 1,40 M, EXCLUINDO TAMPÃO. AF_12/2020_PA</t>
  </si>
  <si>
    <t>2.471,94</t>
  </si>
  <si>
    <t>BASE PARA POÇO DE VISITA RETANGULAR PARA ESGOTO, EM ALVENARIA COM BLOCOS DE CONCRETO, DIMENSÕES INTERNAS = 1X3,5 M, PROFUNDIDADE = 1,40 M, EXCLUINDO TAMPÃO. AF_12/2020_PA</t>
  </si>
  <si>
    <t>6.019,01</t>
  </si>
  <si>
    <t>BASE PARA POÇO DE VISITA RETANGULAR PARA ESGOTO, EM ALVENARIA COM BLOCOS DE CONCRETO, DIMENSÕES INTERNAS = 1X2 M, PROFUNDIDADE = 1,40 M, EXCLUINDO TAMPÃO. AF_12/2020_PA</t>
  </si>
  <si>
    <t>3.933,68</t>
  </si>
  <si>
    <t>BASE PARA POÇO DE VISITA RETANGULAR PARA ESGOTO, EM ALVENARIA COM BLOCOS DE CONCRETO, DIMENSÕES INTERNAS = 1X2,5 M, PROFUNDIDADE = 1,40 M, EXCLUINDO TAMPÃO. AF_12/2020_PA</t>
  </si>
  <si>
    <t>4.615,48</t>
  </si>
  <si>
    <t>ACRÉSCIMO PARA POÇO DE VISITA CIRCULAR PARA ESGOTO, EM CONCRETO PRÉ-MOLDADO, DIÂMETRO INTERNO = 0,8 M. AF_12/2020</t>
  </si>
  <si>
    <t>417,76</t>
  </si>
  <si>
    <t>BASE PARA POÇO DE VISITA CIRCULAR PARA ESGOTO, EM CONCRETO PRÉ-MOLDADO, DIÂMETRO INTERNO = 1,0 M, PROFUNDIDADE = 1,35 M, EXCLUINDO TAMPÃO. AF_12/2020_PA</t>
  </si>
  <si>
    <t>1.233,11</t>
  </si>
  <si>
    <t>ACRÉSCIMO PARA POÇO DE VISITA CIRCULAR PARA DRENAGEM, EM CONCRETO PRÉ-MOLDADO, DIÂMETRO INTERNO = 1,2 M. AF_12/2020</t>
  </si>
  <si>
    <t>730,53</t>
  </si>
  <si>
    <t>ACRÉSCIMO PARA POÇO DE VISITA RETANGULAR PARA DRENAGEM, EM ALVENARIA COM BLOCOS DE CONCRETO, DIMENSÕES INTERNAS = 1,5X1,5 M. AF_12/2020</t>
  </si>
  <si>
    <t>1.828,89</t>
  </si>
  <si>
    <t>BASE PARA POÇO DE VISITA CIRCULAR PARA DRENAGEM, EM ALVENARIA COM TIJOLOS CERÂMICOS MACIÇOS, DIÂMETRO INTERNO = 1,2 M, PROFUNDIDADE = 1,40 M, EXCLUINDO TAMPÃO. AF_12/2020_PA</t>
  </si>
  <si>
    <t>2.834,21</t>
  </si>
  <si>
    <t>ACRÉSCIMO PARA POÇO DE VISITA CIRCULAR PARA DRENAGEM, EM ALVENARIA COM TIJOLOS CERÂMICOS MACIÇOS, DIÂMETRO INTERNO = 1,2 M. AF_12/2020</t>
  </si>
  <si>
    <t>1.593,47</t>
  </si>
  <si>
    <t>BASE PARA POÇO DE VISITA RETANGULAR PARA DRENAGEM, EM ALVENARIA COM BLOCOS DE CONCRETO, DIMENSÕES INTERNAS = 1,5X2 M, PROFUNDIDADE = 1,40 M, EXCLUINDO TAMPÃO. AF_12/2020_PA</t>
  </si>
  <si>
    <t>4.786,06</t>
  </si>
  <si>
    <t>ACRÉSCIMO PARA POÇO DE VISITA CIRCULAR PARA DRENAGEM, EM CONCRETO PRÉ-MOLDADO, DIÂMETRO INTERNO = 1,5 M. AF_12/2020</t>
  </si>
  <si>
    <t>1.001,22</t>
  </si>
  <si>
    <t>ACRÉSCIMO PARA POÇO DE VISITA RETANGULAR PARA DRENAGEM, EM ALVENARIA COM BLOCOS DE CONCRETO, DIMENSÕES INTERNAS = 1,5X2 M. AF_12/2020</t>
  </si>
  <si>
    <t>2.086,18</t>
  </si>
  <si>
    <t>BASE PARA POÇO DE VISITA CIRCULAR PARA DRENAGEM, EM ALVENARIA COM TIJOLOS CERÂMICOS MACIÇOS, DIÂMETRO INTERNO = 1,50 M, PROFUNDIDADE = 1,40 M, EXCLUINDO TAMPÃO. AF_12/2020_PA</t>
  </si>
  <si>
    <t>3.622,77</t>
  </si>
  <si>
    <t>ACRÉSCIMO PARA POÇO DE VISITA CIRCULAR PARA DRENAGEM, EM ALVENARIA COM TIJOLOS CERÂMICOS MACIÇOS, DIÂMETRO INTERNO = 1,5 M. AF_12/2020</t>
  </si>
  <si>
    <t>1.950,71</t>
  </si>
  <si>
    <t>BASE PARA POÇO DE VISITA RETANGULAR PARA DRENAGEM, EM ALVENARIA COM BLOCOS DE CONCRETO, DIMENSÕES INTERNAS = 1X1 M, PROFUNDIDADE = 1,40 M, EXCLUINDO TAMPÃO. AF_12/2020_PA</t>
  </si>
  <si>
    <t>2.509,68</t>
  </si>
  <si>
    <t>ACRÉSCIMO PARA POÇO DE VISITA RETANGULAR PARA DRENAGEM, EM ALVENARIA COM BLOCOS DE CONCRETO, DIMENSÕES INTERNAS = 1X1 M. AF_12/2020</t>
  </si>
  <si>
    <t>1.314,27</t>
  </si>
  <si>
    <t>BASE PARA POÇO DE VISITA RETANGULAR PARA DRENAGEM, EM ALVENARIA COM BLOCOS DE CONCRETO, DIMENSÕES INTERNAS = 1,5X2,5 M, PROFUNDIDADE = 1,40 M, EXCLUINDO TAMPÃO. AF_12/2020_PA</t>
  </si>
  <si>
    <t>5.623,10</t>
  </si>
  <si>
    <t>BASE PARA POÇO DE VISITA RETANGULAR PARA DRENAGEM, EM ALVENARIA COM BLOCOS DE CONCRETO, DIMENSÕES INTERNAS = 1X1,5 M, PROFUNDIDADE = 1,40 M, EXCLUINDO TAMPÃO. AF_12/2020_PA</t>
  </si>
  <si>
    <t>3.174,83</t>
  </si>
  <si>
    <t>ACRÉSCIMO PARA POÇO DE VISITA RETANGULAR PARA DRENAGEM, EM ALVENARIA COM BLOCOS DE CONCRETO, DIMENSÕES INTERNAS = 1X1,5 M. AF_12/2020</t>
  </si>
  <si>
    <t>1.571,56</t>
  </si>
  <si>
    <t>ACRÉSCIMO PARA POÇO DE VISITA RETANGULAR PARA DRENAGEM, EM ALVENARIA COM BLOCOS DE CONCRETO, DIMENSÕES INTERNAS = 1,5X2,5 M. AF_12/2020</t>
  </si>
  <si>
    <t>2.343,50</t>
  </si>
  <si>
    <t>BASE PARA POÇO DE VISITA RETANGULAR PARA DRENAGEM, EM ALVENARIA COM BLOCOS DE CONCRETO, DIMENSÕES INTERNAS = 1X2 M, PROFUNDIDADE = 1,40 M, EXCLUINDO TAMPÃO. AF_12/2020_PA</t>
  </si>
  <si>
    <t>3.839,90</t>
  </si>
  <si>
    <t>ACRÉSCIMO PARA POÇO DE VISITA RETANGULAR PARA DRENAGEM, EM ALVENARIA COM BLOCOS DE CONCRETO, DIMENSÕES INTERNAS = 1X2 M. AF_12/2020</t>
  </si>
  <si>
    <t>BASE PARA POÇO DE VISITA RETANGULAR PARA DRENAGEM, EM ALVENARIA COM BLOCOS DE CONCRETO, DIMENSÕES INTERNAS = 1X2,5 M, PROFUNDIDADE = 1,40 M, EXCLUINDO TAMPÃO. AF_12/2020_PA</t>
  </si>
  <si>
    <t>4.505,02</t>
  </si>
  <si>
    <t>POÇO DE INSPEÇÃO CIRCULAR PARA DRENAGEM, EM CONCRETO PRÉ-MOLDADO, DIÂMETRO INTERNO = 0,60 M, PROFUNDIDADE = 0,90 M, EXCLUINDO TAMPÃO. AF_12/2020_PA</t>
  </si>
  <si>
    <t>482,64</t>
  </si>
  <si>
    <t>ACRÉSCIMO PARA POÇO DE VISITA RETANGULAR PARA DRENAGEM, EM ALVENARIA COM BLOCOS DE CONCRETO, DIMENSÕES INTERNAS = 1X2,5 M. AF_12/2020</t>
  </si>
  <si>
    <t>POÇO DE INSPEÇÃO CIRCULAR PARA DRENAGEM, EM CONCRETO PRÉ-MOLDADO, DIÂMETRO INTERNO = 0,60 M, PROFUNDIDADE = 1,40 M, EXCLUINDO TAMPÃO. AF_12/2020_PA</t>
  </si>
  <si>
    <t>638,49</t>
  </si>
  <si>
    <t>BASE PARA POÇO DE VISITA RETANGULAR PARA DRENAGEM, EM ALVENARIA COM BLOCOS DE CONCRETO, DIMENSÕES INTERNAS = 1,5X3 M, PROFUNDIDADE = 1,40 M, EXCLUINDO TAMPÃO. AF_12/2020_PA</t>
  </si>
  <si>
    <t>6.460,03</t>
  </si>
  <si>
    <t>POÇO DE INSPEÇÃO CIRCULAR PARA DRENAGEM, EM ALVENARIA COM TIJOLOS CERÂMICOS MACIÇOS, DIÂMETRO INTERNO = 0,60 M, PROFUNDIDADE = 0,95 M, EXCLUINDO TAMPÃO. AF_12/2020_PA</t>
  </si>
  <si>
    <t>1.044,93</t>
  </si>
  <si>
    <t>POÇO DE INSPEÇÃO CIRCULAR PARA DRENAGEM, EM ALVENARIA COM TIJOLOS CERÂMICOS MACIÇOS, DIÂMETRO INTERNO = 0,60 M, PROFUNDIDADE = 1,45 M, EXCLUINDO TAMPÃO. AF_12/2020_PA</t>
  </si>
  <si>
    <t>1.491,98</t>
  </si>
  <si>
    <t>BASE PARA POÇO DE VISITA RETANGULAR PARA DRENAGEM, EM ALVENARIA COM BLOCOS DE CONCRETO, DIMENSÕES INTERNAS = 1X3 M, PROFUNDIDADE = 1,40 M, EXCLUINDO TAMPÃO. AF_12/2020_PA</t>
  </si>
  <si>
    <t>5.205,64</t>
  </si>
  <si>
    <t>BASE PARA POÇO DE VISITA CIRCULAR PARA DRENAGEM, EM CONCRETO PRÉ-MOLDADO, DIÂMETRO INTERNO = 0,80 M, PROFUNDIDADE = 1,35 M, EXCLUINDO TAMPÃO. AF_12/2020_PA</t>
  </si>
  <si>
    <t>958,08</t>
  </si>
  <si>
    <t>ACRÉSCIMO PARA POÇO DE VISITA RETANGULAR PARA DRENAGEM, EM ALVENARIA COM BLOCOS DE CONCRETO, DIMENSÕES INTERNAS = 1,5X3 M. AF_12/2020</t>
  </si>
  <si>
    <t>2.600,85</t>
  </si>
  <si>
    <t>ACRÉSCIMO PARA POÇO DE VISITA RETANGULAR PARA DRENAGEM, EM ALVENARIA COM BLOCOS DE CONCRETO, DIMENSÕES INTERNAS = 1X3 M. AF_12/2020</t>
  </si>
  <si>
    <t>ACRÉSCIMO PARA POÇO DE VISITA CIRCULAR PARA DRENAGEM, EM CONCRETO PRÉ-MOLDADO, DIÂMETRO INTERNO = 0,8 M. AF_12/2020</t>
  </si>
  <si>
    <t>415,70</t>
  </si>
  <si>
    <t>BASE PARA POÇO DE VISITA RETANGULAR PARA DRENAGEM, EM ALVENARIA COM BLOCOS DE CONCRETO, DIMENSÕES INTERNAS = 1X3,5 M, PROFUNDIDADE = 1,40 M, EXCLUINDO TAMPÃO. AF_12/2020_PA</t>
  </si>
  <si>
    <t>5.875,19</t>
  </si>
  <si>
    <t>BASE PARA POÇO DE VISITA CIRCULAR PARA DRENAGEM, EM ALVENARIA COM TIJOLOS CERÂMICOS MACIÇOS, DIÂMETRO INTERNO = 0,80 M, PROFUNDIDADE = 1,40 M, EXCLUINDO TAMPÃO. AF_12/2020_PA</t>
  </si>
  <si>
    <t>1.933,10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</si>
  <si>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</si>
  <si>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</si>
  <si>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2.881,97</t>
  </si>
  <si>
    <t>ACRÉSCIMO PARA POÇO DE VISITA CIRCULAR PARA DRENAGEM, EM ALVENARIA COM TIJOLOS CERÂMICOS MACIÇOS, DIÂMETRO INTERNO = 0,8 M. AF_12/2020</t>
  </si>
  <si>
    <t>1.117,20</t>
  </si>
  <si>
    <t>BASE PARA POÇO DE VISITA RETANGULAR PARA DRENAGEM, EM ALVENARIA COM BLOCOS DE CONCRETO, DIMENSÕES INTERNAS = 1,5X3,5 M, PROFUNDIDADE = 1,40 M, EXCLUINDO TAMPÃO. AF_12/2020_PA</t>
  </si>
  <si>
    <t>7.297,13</t>
  </si>
  <si>
    <t>BASE PARA POÇO DE VISITA CIRCULAR PARA DRENAGEM, EM CONCRETO PRÉ-MOLDADO, DIÂMETRO INTERNO = 1,0 M, PROFUNDIDADE = 1,35 M, EXCLUINDO TAMPÃO. AF_05/2018_PA</t>
  </si>
  <si>
    <t>1.294,43</t>
  </si>
  <si>
    <t>BASE PARA POÇO DE VISITA RETANGULAR PARA DRENAGEM, EM ALVENARIA COM BLOCOS DE CONCRETO, DIMENSÕES INTERNAS = 1X4 M, PROFUNDIDADE = 1,40 M, EXCLUINDO TAMPÃO. AF_12/2020_PA</t>
  </si>
  <si>
    <t>6.544,84</t>
  </si>
  <si>
    <t>BASE PARA POÇO DE VISITA RETANGULAR PARA DRENAGEM, EM ALVENARIA COM BLOCOS DE CONCRETO, DIMENSÕES INTERNAS = 2,5X3 M, PROFUNDIDADE = 1,40 M, EXCLUINDO TAMPÃO. AF_12/2020_PA</t>
  </si>
  <si>
    <t>9.197,78</t>
  </si>
  <si>
    <t>ACRÉSCIMO PARA POÇO DE VISITA CIRCULAR PARA DRENAGEM, EM CONCRETO PRÉ-MOLDADO, DIÂMETRO INTERNO = 1 M. AF_12/2020</t>
  </si>
  <si>
    <t>548,77</t>
  </si>
  <si>
    <t>ACRÉSCIMO PARA POÇO DE VISITA RETANGULAR PARA DRENAGEM, EM ALVENARIA COM BLOCOS DE CONCRETO, DIMENSÕES INTERNAS = 1X4 M. AF_12/2020</t>
  </si>
  <si>
    <t>2.858,13</t>
  </si>
  <si>
    <t>BASE PARA POÇO DE VISITA RETANGULAR PARA DRENAGEM, EM ALVENARIA COM BLOCOS DE CONCRETO, DIMENSÕES INTERNAS = 1,5X1,5 M, PROFUNDIDADE = 1,40 M, EXCLUINDO TAMPÃO. AF_12/2020_PA</t>
  </si>
  <si>
    <t>3.920,87</t>
  </si>
  <si>
    <t>ACRÉSCIMO PARA POÇO DE VISITA RETANGULAR PARA DRENAGEM, EM ALVENARIA COM BLOCOS DE CONCRETO, DIMENSÕES INTERNAS = 1,5X3,5 M. AF_12/2020</t>
  </si>
  <si>
    <t>BASE PARA POÇO DE VISITA CIRCULAR PARA DRENAGEM, EM ALVENARIA COM TIJOLOS CERÂMICOS MACIÇOS, DIÂMETRO INTERNO = 1,0 M, PROFUNDIDADE = 1,40 M, EXCLUINDO TAMPÃO. AF_12/2020_PA</t>
  </si>
  <si>
    <t>2.385,17</t>
  </si>
  <si>
    <t>ACRÉSCIMO PARA POÇO DE VISITA CIRCULAR PARA DRENAGEM, EM ALVENARIA COM TIJOLOS CERÂMICOS MACIÇOS, DIÂMETRO INTERNO = 1 M. AF_12/2020</t>
  </si>
  <si>
    <t>1.355,38</t>
  </si>
  <si>
    <t>BASE PARA POÇO DE VISITA RETANGULAR PARA DRENAGEM, EM ALVENARIA COM BLOCOS DE CONCRETO, DIMENSÕES INTERNAS = 1,5X4 M, PROFUNDIDADE = 1,40 M, EXCLUINDO TAMPÃO. AF_12/2020_PA</t>
  </si>
  <si>
    <t>8.134,11</t>
  </si>
  <si>
    <t>ACRÉSCIMO PARA POÇO DE VISITA RETANGULAR PARA DRENAGEM, EM ALVENARIA COM BLOCOS DE CONCRETO, DIMENSÕES INTERNAS = 2,5X3 M. AF_12/2020</t>
  </si>
  <si>
    <t>3.139,27</t>
  </si>
  <si>
    <t>ACRÉSCIMO PARA POÇO DE VISITA RETANGULAR PARA DRENAGEM, EM ALVENARIA COM BLOCOS DE CONCRETO, DIMENSÕES INTERNAS = 1,5X4 M. AF_12/2020</t>
  </si>
  <si>
    <t>3.135,14</t>
  </si>
  <si>
    <t>BASE PARA POÇO DE VISITA RETANGULAR PARA DRENAGEM, EM ALVENARIA COM BLOCOS DE CONCRETO, DIMENSÕES INTERNAS = 2,5X3,5 M, PROFUNDIDADE = 1,40 M, EXCLUINDO TAMPÃO. AF_12/2020_PA</t>
  </si>
  <si>
    <t>10.400,53</t>
  </si>
  <si>
    <t>ACRÉSCIMO PARA POÇO DE VISITA RETANGULAR PARA DRENAGEM, EM ALVENARIA COM BLOCOS DE CONCRETO, DIMENSÕES INTERNAS = 2,5X3,5 M. AF_12/2020</t>
  </si>
  <si>
    <t>3.396,50</t>
  </si>
  <si>
    <t>BASE PARA POÇO DE VISITA RETANGULAR PARA DRENAGEM, EM ALVENARIA COM BLOCOS DE CONCRETO, DIMENSÕES INTERNAS = 2,5X4 M, PROFUNDIDADE = 1,40 M, EXCLUINDO TAMPÃO. AF_12/2020_PA</t>
  </si>
  <si>
    <t>11.603,28</t>
  </si>
  <si>
    <t>BASE PARA POÇO DE VISITA RETANGULAR PARA DRENAGEM, EM ALVENARIA COM BLOCOS DE CONCRETO, DIMENSÕES INTERNAS = 2X2 M, PROFUNDIDADE = 1,40 M, EXCLUINDO TAMPÃO. AF_12/2020_PA</t>
  </si>
  <si>
    <t>5.777,07</t>
  </si>
  <si>
    <t>ACRÉSCIMO PARA POÇO DE VISITA RETANGULAR PARA DRENAGEM, EM ALVENARIA COM BLOCOS DE CONCRETO, DIMENSÕES INTERNAS = 2,5X4 M. AF_12/2020</t>
  </si>
  <si>
    <t>3.657,89</t>
  </si>
  <si>
    <t>BASE PARA POÇO DE VISITA RETANGULAR PARA DRENAGEM, EM ALVENARIA COM BLOCOS DE CONCRETO, DIMENSÕES INTERNAS = 3X3 M, PROFUNDIDADE = 1,40 M, EXCLUINDO TAMPÃO. AF_12/2020_PA</t>
  </si>
  <si>
    <t>10.620,27</t>
  </si>
  <si>
    <t>ACRÉSCIMO PARA POÇO DE VISITA RETANGULAR PARA DRENAGEM, EM ALVENARIA COM BLOCOS DE CONCRETO, DIMENSÕES INTERNAS = 3X3 M. AF_12/2020</t>
  </si>
  <si>
    <t>3.400,61</t>
  </si>
  <si>
    <t>BASE PARA POÇO DE VISITA RETANGULAR PARA DRENAGEM, EM ALVENARIA COM BLOCOS DE CONCRETO, DIMENSÕES INTERNAS = 3X3,5 M, PROFUNDIDADE = 1,40 M, EXCLUINDO TAMPÃO. AF_12/2020_PA</t>
  </si>
  <si>
    <t>12.001,16</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</si>
  <si>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</si>
  <si>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</si>
  <si>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2.363,23</t>
  </si>
  <si>
    <t>BASE PARA POÇO DE VISITA RETANGULAR PARA DRENAGEM, EM ALVENARIA COM BLOCOS DE CONCRETO, DIMENSÕES INTERNAS = 3X4 M, PROFUNDIDADE = 1,40 M, EXCLUINDO TAMPÃO. AF_12/2020_PA</t>
  </si>
  <si>
    <t>13.382,06</t>
  </si>
  <si>
    <t>ACRÉSCIMO PARA POÇO DE VISITA RETANGULAR PARA DRENAGEM, EM ALVENARIA COM BLOCOS DE CONCRETO, DIMENSÕES INTERNAS = 3X4 M. AF_12/2020</t>
  </si>
  <si>
    <t>3.919,36</t>
  </si>
  <si>
    <t>BASE PARA POÇO DE VISITA RETANGULAR PARA DRENAGEM, EM ALVENARIA COM BLOCOS DE CONCRETO, DIMENSÕES INTERNAS = 3,5X3,5 M, PROFUNDIDADE = 1,40 M, EXCLUINDO TAMPÃO. AF_12/2020_PA</t>
  </si>
  <si>
    <t>13.601,86</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</si>
  <si>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</si>
  <si>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1,40 M, EXCLUINDO TAMPÃO. AF_12/2020_PA</t>
  </si>
  <si>
    <t>6.769,08</t>
  </si>
  <si>
    <t>BASE PARA POÇO DE VISITA RETANGULAR PARA DRENAGEM, EM ALVENARIA COM BLOCOS DE CONCRETO, DIMENSÕES INTERNAS = 3,5X4 M, PROFUNDIDADE = 1,40 M, EXCLUINDO TAMPÃO. AF_12/2020_PA</t>
  </si>
  <si>
    <t>15.160,80</t>
  </si>
  <si>
    <t>ACRÉSCIMO PARA POÇO DE VISITA RETANGULAR PARA DRENAGEM, EM ALVENARIA COM BLOCOS DE CONCRETO, DIMENSÕES INTERNAS = 3,5X4 M. AF_12/2020</t>
  </si>
  <si>
    <t>4.180,74</t>
  </si>
  <si>
    <t>BASE PARA POÇO DE VISITA RETANGULAR PARA DRENAGEM, EM ALVENARIA COM BLOCOS DE CONCRETO, DIMENSÕES INTERNAS = 4X4 M, PROFUNDIDADE = 1,40 M, EXCLUINDO TAMPÃO. AF_12/2020_PA</t>
  </si>
  <si>
    <t>16.939,57</t>
  </si>
  <si>
    <t>ACRÉSCIMO PARA POÇO DE VISITA RETANGULAR PARA DRENAGEM, EM ALVENARIA COM BLOCOS DE CONCRETO, DIMENSÕES INTERNAS = 2X2,5 M. AF_12/2020</t>
  </si>
  <si>
    <t>2.620,54</t>
  </si>
  <si>
    <t>CHAMINÉ CIRCULAR PARA POÇO DE VISITA PARA DRENAGEM, EM CONCRETO PRÉ-MOLDADO, DIÂMETRO INTERNO = 0,6 M. AF_12/2020</t>
  </si>
  <si>
    <t>304,83</t>
  </si>
  <si>
    <t>CHAMINÉ CIRCULAR PARA POÇO DE VISITA PARA DRENAGEM, EM ALVENARIA COM TIJOLOS CERÂMICOS MACIÇOS, DIÂMETRO INTERNO = 0,6 M. AF_12/2020</t>
  </si>
  <si>
    <t>886,15</t>
  </si>
  <si>
    <t>BASE PARA POÇO DE VISITA RETANGULAR PARA DRENAGEM, EM ALVENARIA COM BLOCOS DE CONCRETO, DIMENSÕES INTERNAS = 2X3 M, PROFUNDIDADE = 1,40 M, EXCLUINDO TAMPÃO. AF_12/2020_PA</t>
  </si>
  <si>
    <t>7.823,40</t>
  </si>
  <si>
    <t>ACRÉSCIMO PARA POÇO DE VISITA RETANGULAR PARA DRENAGEM, EM ALVENARIA COM BLOCOS DE CONCRETO, DIMENSÕES INTERNAS = 2X3 M. AF_12/2020</t>
  </si>
  <si>
    <t>2.877,87</t>
  </si>
  <si>
    <t>BASE PARA POÇO DE VISITA RETANGULAR PARA DRENAGEM, EM ALVENARIA COM BLOCOS DE CONCRETO, DIMENSÕES INTERNAS = 2X3,5 M, PROFUNDIDADE = 1,40 M, EXCLUINDO TAMPÃO. AF_12/2020_PA</t>
  </si>
  <si>
    <t>8.823,24</t>
  </si>
  <si>
    <t>ACRÉSCIMO PARA POÇO DE VISITA RETANGULAR PARA DRENAGEM, EM ALVENARIA COM BLOCOS DE CONCRETO, DIMENSÕES INTERNAS = 2X3,5 M. AF_12/2020</t>
  </si>
  <si>
    <t>BASE PARA POÇO DE VISITA RETANGULAR PARA DRENAGEM, EM ALVENARIA COM BLOCOS DE CONCRETO, DIMENSÕES INTERNAS = 2X4 M, PROFUNDIDADE = 1,40 M, EXCLUINDO TAMPÃO. AF_12/2020_PA</t>
  </si>
  <si>
    <t>9.823,15</t>
  </si>
  <si>
    <t>ACRÉSCIMO PARA POÇO DE VISITA RETANGULAR PARA DRENAGEM, EM ALVENARIA COM BLOCOS DE CONCRETO, DIMENSÕES INTERNAS = 2X4 M. AF_12/2020</t>
  </si>
  <si>
    <t>BASE PARA POÇO DE VISITA RETANGULAR PARA DRENAGEM, EM ALVENARIA COM BLOCOS DE CONCRETO, DIMENSÕES INTERNAS = 2,5X2,5 M, PROFUNDIDADE = 1,40 M, EXCLUINDO TAMPÃO. AF_12/2020_PA</t>
  </si>
  <si>
    <t>7.995,05</t>
  </si>
  <si>
    <t>ACRÉSCIMO PARA POÇO DE VISITA RETANGULAR PARA DRENAGEM, EM ALVENARIA COM BLOCOS DE CONCRETO, DIMENSÕES INTERNAS = 4X4 M. AF_12/2020</t>
  </si>
  <si>
    <t>4.401,92</t>
  </si>
  <si>
    <t>CAIXA COM GRELHA RETANGULAR DE FERRO FUNDIDO, EM ALVENARIA COM TIJOLOS CERÂMICOS MACIÇOS, DIMENSÕES INTERNAS: 0,30 X 1,00 X 1,00. AF_12/2020</t>
  </si>
  <si>
    <t>1.333,87</t>
  </si>
  <si>
    <t>CAIXA COM GRELHA RETANGULAR DE FERRO FUNDIDO, EM ALVENARIA COM BLOCOS DE CONCRETO, DIMENSÕES INTERNAS: 0,30 X 1,00 X 1,00. AF_12/2020</t>
  </si>
  <si>
    <t>954,08</t>
  </si>
  <si>
    <t>CAIXA ENTERRADA DISTRIBUIDORA DE VAZÃO (SUMIDOUROS MÚLTIPLOS), RETANGULAR, EM ALVENARIA COM TIJOLOS MACIÇOS, DIMENSÕES INTERNAS: 0,60 X 0,60 X H=0,50 M. AF_12/2020</t>
  </si>
  <si>
    <t>550,56</t>
  </si>
  <si>
    <t>CAIXA ENTERRADA DISTRIBUIDORA DE VAZÃO (SUMIDOUROS MÚLTIPLOS), RETANGULAR, EM ALVENARIA COM BLOCOS DE CONCRETO, DIMENSÕES INTERNAS: 0,60 X 0,60 X H=0,50 M. AF_12/2020</t>
  </si>
  <si>
    <t>511,08</t>
  </si>
  <si>
    <t>CAIXA ENTERRADA DISTRIBUIDORA DE VAZÃO (SUMIDOUROS MÚLTIPLOS), RETANGULAR, EM CONCRETO PRÉ-MOLDADO, DIMENSÕES INTERNAS: 0,60 X 0,60 X H=0,50 M. AF_12/2020</t>
  </si>
  <si>
    <t>566,49</t>
  </si>
  <si>
    <t>BASE PARA POCO DE VISITA RETANGULAR PARA ESGOTO E DRENAGEM, EM CONCRETO ESTRUTURAL, DIMENSÕES INTERNAS DE 90X150 M, PROFUNDIDADE DE 1,25 M, EXCLUINDO TAMPÃO. AF_12/2020_PA</t>
  </si>
  <si>
    <t>2.702,81</t>
  </si>
  <si>
    <t>BASE PARA POÇO DE VISITA CIRCULAR PARA  ESGOTO, EM CONCRETO PRÉ-MOLDADO, DIÂMETRO INTERNO = 1,20 M, PROFUNDIDADE = 1,60 M, EXCLUINDO TAMPÃO. AF_12/2020_PA</t>
  </si>
  <si>
    <t>1.693,05</t>
  </si>
  <si>
    <t>BASE PARA POÇO DE VISITA CIRCULAR PARA  ESGOTO, EM CONCRETO PRÉ-MOLDADO, DIÂMETRO INTERNO = 1,50 M, PROFUNDIDADE = 1,35 M, EXCLUINDO TAMPÃO. AF_12/2020_PA</t>
  </si>
  <si>
    <t>2.610,60</t>
  </si>
  <si>
    <t>BASE PARA POÇO DE VISITA CIRCULAR PARA DRENAGEM, EM CONCRETO PRÉ-MOLDADO, DIÂMETRO INTERNO = 1,50 M, PROFUNDIDADE = 1,35 M, EXCLUINDO TAMPÃO. AF_12/2020_PA</t>
  </si>
  <si>
    <t>2.572,32</t>
  </si>
  <si>
    <t>BASE PARA POÇO DE VISITA CIRCULAR PARA DRENAGEM, EM CONCRETO PRÉ-MOLDADO, DIÂMETRO INTERNO = 1,20 M, PROFUNDIDADE = 1,60 M, EXCLUINDO TAMPÃO. AF_05/2021_PA</t>
  </si>
  <si>
    <t>1.630,12</t>
  </si>
  <si>
    <t>GUIA (MEIO-FIO) CONCRETO, MOLDADA  IN LOCO  EM TRECHO RETO COM EXTRUSORA, 13 CM BASE X 22 CM ALTURA. AF_01/2024</t>
  </si>
  <si>
    <t>34,50</t>
  </si>
  <si>
    <t>GUIA (MEIO-FIO) CONCRETO, MOLDADA  IN LOCO  EM TRECHO CURVO COM EXTRUSORA, 13 CM BASE X 22 CM ALTURA. AF_01/2024</t>
  </si>
  <si>
    <t>39,81</t>
  </si>
  <si>
    <t>GUIA (MEIO-FIO) CONCRETO, MOLDADA  IN LOCO  EM TRECHO RETO COM EXTRUSORA, 15 CM BASE X 30 CM ALTURA. AF_01/2024</t>
  </si>
  <si>
    <t>GUIA (MEIO-FIO) CONCRETO, MOLDADA  IN LOCO  EM TRECHO CURVO COM EXTRUSORA, 15 CM BASE X 30 CM ALTURA. AF_01/2024</t>
  </si>
  <si>
    <t>51,59</t>
  </si>
  <si>
    <t>GUIA (MEIO-FIO) E SARJETA CONJUGADOS DE CONCRETO, MOLDADA  IN LOCO  EM TRECHO RETO COM EXTRUSORA, 45 CM BASE (15 CM BASE DA GUIA + 30 CM BASE DA SARJETA) X 22 CM ALTURA. AF_01/2024</t>
  </si>
  <si>
    <t>53,83</t>
  </si>
  <si>
    <t>GUIA (MEIO-FIO) E SARJETA CONJUGADOS DE CONCRETO, MOLDADA  IN LOCO  EM TRECHO CURVO COM EXTRUSORA, 45 CM BASE (15 CM BASE DA GUIA + 30 CM BASE DA SARJETA) X 22 CM ALTURA. AF_01/2024</t>
  </si>
  <si>
    <t>60,53</t>
  </si>
  <si>
    <t>GUIA (MEIO-FIO) E SARJETA CONJUGADOS DE CONCRETO, MOLDADA  IN LOCO  EM TRECHO RETO COM EXTRUSORA, 60 CM BASE (15 CM BASE DA GUIA + 45 CM BASE DA SARJETA) X 26 CM ALTURA. AF_01/2024</t>
  </si>
  <si>
    <t>76,07</t>
  </si>
  <si>
    <t>GUIA (MEIO-FIO) E SARJETA CONJUGADOS DE CONCRETO, MOLDADA IN LOCO  EM TRECHO CURVO COM EXTRUSORA, 60 CM BASE (15 CM BASE DA GUIA + 45 CM BASE DA SARJETA) X 26 CM ALTURA. AF_01/2024</t>
  </si>
  <si>
    <t>85,39</t>
  </si>
  <si>
    <t>GUIA (MEIO-FIO) E SARJETA CONJUGADOS DE CONCRETO, MOLDADA  IN LOCO  EM TRECHO RETO COM EXTRUSORA, 65 CM BASE (15 CM BASE DA GUIA + 50 CM BASE DA SARJETA) X 26 CM ALTURA. AF_01/2024</t>
  </si>
  <si>
    <t>92,90</t>
  </si>
  <si>
    <t>GUIA (MEIO-FIO) E SARJETA CONJUGADOS DE CONCRETO, MOLDADA  IN LOCO  EM TRECHO CURVO COM EXTRUSORA, 65 CM BASE (15 CM BASE DA GUIA + 50 CM BASE DA SARJETA) X 26 CM ALTURA. AF_01/2024</t>
  </si>
  <si>
    <t>105,33</t>
  </si>
  <si>
    <t>ASSENTAMENTO DE GUIA (MEIO-FIO) EM TRECHO RETO, CONFECCIONADA EM CONCRETO PRÉ-FABRICADO, DIMENSÕES 100X15X13X30 CM (COMPRIMENTO X BASE INFERIOR X BASE SUPERIOR X ALTURA). AF_01/2024</t>
  </si>
  <si>
    <t>44,18</t>
  </si>
  <si>
    <t>ASSENTAMENTO DE GUIA (MEIO-FIO) EM TRECHO CURVO, CONFECCIONADA EM CONCRETO PRÉ-FABRICADO, DIMENSÕES 100X15X13X30 CM (COMPRIMENTO X BASE INFERIOR X BASE SUPERIOR X ALTURA). AF_01/2024</t>
  </si>
  <si>
    <t>47,37</t>
  </si>
  <si>
    <t>ASSENTAMENTO DE GUIA (MEIO-FIO) EM TRECHO RETO, CONFECCIONADA EM CONCRETO PRÉ-FABRICADO, DIMENSÕES 100X15X13X20 CM (COMPRIMENTO X BASE INFERIOR X BASE SUPERIOR X ALTURA). AF_01/2024</t>
  </si>
  <si>
    <t>ASSENTAMENTO DE GUIA (MEIO-FIO) EM TRECHO CURVO, CONFECCIONADA EM CONCRETO PRÉ-FABRICADO, DIMENSÕES 100X15X13X20 CM (COMPRIMENTO X BASE INFERIOR X BASE SUPERIOR X ALTURA). AF_01/2024</t>
  </si>
  <si>
    <t>43,40</t>
  </si>
  <si>
    <t>ASSENTAMENTO DE GUIA (MEIO-FIO) EM TRECHO RETO, CONFECCIONADA EM CONCRETO PRÉ-FABRICADO, DIMENSÕES 80X08X08X25 CM (COMPRIMENTO X BASE INFERIOR X BASE SUPERIOR X ALTURA). AF_01/2024</t>
  </si>
  <si>
    <t>35,56</t>
  </si>
  <si>
    <t>ASSENTAMENTO DE GUIA (MEIO-FIO) EM TRECHO CURVO, CONFECCIONADA EM CONCRETO PRÉ-FABRICADO, DIMENSÕES 80X08X08X25 CM (COMPRIMENTO X BASE INFERIOR X BASE SUPERIOR X ALTURA). AF_01/2024</t>
  </si>
  <si>
    <t>38,75</t>
  </si>
  <si>
    <t>ASSENTAMENTO DE GUIA (MEIO-FIO) EM TRECHO RETO, CONFECCIONADA EM CONCRETO PRÉ-FABRICADO, DIMENSÕES 39X6,5X6,5X19 CM (COMPRIMENTO X BASE INFERIOR X BASE SUPERIOR X ALTURA), PARA DELIMITAÇÃO DE JARDINS, PRAÇAS OU PASSEIOS. AF_01/2024</t>
  </si>
  <si>
    <t>42,23</t>
  </si>
  <si>
    <t>ASSENTAMENTO DE GUIA (MEIO-FIO) EM TRECHO CURVO, CONFECCIONADA EM CONCRETO PRÉ-FABRICADO, DIMENSÕES 39X6,5X6,5X19 CM (COMPRIMENTO X BASE INFERIOR X BASE SUPERIOR X ALTURA), PARA DELIMITAÇÃO DE JARDINS, PRAÇAS OU PASSEIOS. AF_01/2024</t>
  </si>
  <si>
    <t>45,42</t>
  </si>
  <si>
    <t>EXECUÇÃO DE SARJETA DE CONCRETO USINADO, MOLDADA  IN LOCO  EM TRECHO RETO, 30 CM BASE X 15 CM ALTURA. AF_01/2024</t>
  </si>
  <si>
    <t>40,60</t>
  </si>
  <si>
    <t>EXECUÇÃO DE SARJETA DE CONCRETO USINADO, MOLDADA  IN LOCO  EM TRECHO CURVO, 30 CM BASE X 15 CM ALTURA. AF_01/2024</t>
  </si>
  <si>
    <t>49,02</t>
  </si>
  <si>
    <t>EXECUÇÃO DE SARJETA DE CONCRETO USINADO, MOLDADA  IN LOCO  EM TRECHO RETO, 45 CM BASE X 15 CM ALTURA. AF_01/2024</t>
  </si>
  <si>
    <t>54,39</t>
  </si>
  <si>
    <t>EXECUÇÃO DE SARJETA DE CONCRETO USINADO, MOLDADA  IN LOCO  EM TRECHO CURVO, 45 CM BASE X 15 CM ALTURA. AF_01/2024</t>
  </si>
  <si>
    <t>EXECUÇÃO DE SARJETA DE CONCRETO USINADO, MOLDADA  IN LOCO  EM TRECHO RETO, 60 CM BASE X 15 CM ALTURA. AF_01/2024</t>
  </si>
  <si>
    <t>70,79</t>
  </si>
  <si>
    <t>EXECUÇÃO DE SARJETA DE CONCRETO USINADO, MOLDADA  IN LOCO  EM TRECHO CURVO, 60 CM BASE X 15 CM ALTURA. AF_01/2024</t>
  </si>
  <si>
    <t>79,23</t>
  </si>
  <si>
    <t>EXECUÇÃO DE SARJETA DE CONCRETO USINADO, MOLDADA  IN LOCO  EM TRECHO RETO, 30 CM BASE X 10 CM ALTURA. AF_01/2024</t>
  </si>
  <si>
    <t>31,24</t>
  </si>
  <si>
    <t>EXECUÇÃO DE SARJETA DE CONCRETO USINADO, MOLDADA  IN LOCO  EM TRECHO CURVO, 30 CM BASE X 10 CM ALTURA. AF_01/2024</t>
  </si>
  <si>
    <t>38,73</t>
  </si>
  <si>
    <t>EXECUÇÃO DE SARJETA DE CONCRETO USINADO, MOLDADA  IN LOCO  EM TRECHO RETO, 45 CM BASE X 10 CM ALTURA. AF_01/2024</t>
  </si>
  <si>
    <t>39,78</t>
  </si>
  <si>
    <t>EXECUÇÃO DE SARJETA DE CONCRETO USINADO, MOLDADA  IN LOCO  EM TRECHO CURVO, 45 CM BASE X 10 CM ALTURA. AF_01/2024</t>
  </si>
  <si>
    <t>47,28</t>
  </si>
  <si>
    <t>EXECUÇÃO DE SARJETA DE CONCRETO USINADO, MOLDADA  IN LOCO  EM TRECHO RETO, 60 CM BASE X 10 CM ALTURA. AF_01/2024</t>
  </si>
  <si>
    <t>48,89</t>
  </si>
  <si>
    <t>EXECUÇÃO DE SARJETA DE CONCRETO USINADO, MOLDADA  IN LOCO  EM TRECHO CURVO, 60 CM BASE X 10 CM ALTURA. AF_01/2024</t>
  </si>
  <si>
    <t>56,39</t>
  </si>
  <si>
    <t>EXECUÇÃO DE SARJETÃO DE CONCRETO USINADO, MOLDADA  IN LOCO  EM TRECHO RETO, 100 CM BASE X 20 CM ALTURA. AF_01/2024</t>
  </si>
  <si>
    <t>158,65</t>
  </si>
  <si>
    <t>EXECUÇÃO DE ESCORAS DE CONCRETO PARA CONTENÇÃO DE GUIAS PRÉ-FABRICADAS. AF_01/2024</t>
  </si>
  <si>
    <t>ADUELA/ GALERIA FECHADA PRE-MOLDADA DE CONCRETO ARMADO, SECAO QUADRANGULAR INTERNA DE 1,50 X 1,50 M (L X A), MISULA DE 20 X 20 CM, C = 1,00 M, ESPESSURA MIN = 15 CM, TB-45 E FCK DO CONCRETO = 30 MPA   FORNECIMENTO E ASSENTAMENTO. AF_01/2023</t>
  </si>
  <si>
    <t>4.187,24</t>
  </si>
  <si>
    <t>ADUELA/ GALERIA FECHADA PRE-MOLDADA DE CONCRETO ARMADO, SECAO QUADRANGULAR INTERNA DE 2,00 X 2,00 M (L X A), MISULA DE 20 X 20 CM, C = 1,00 M, ESPESSURA MIN = 15 CM, TB-45 E FCK DO CONCRETO = 30 MPA   FORNECIMENTO E ASSENTAMENTO. AF_01/2023</t>
  </si>
  <si>
    <t>5.236,01</t>
  </si>
  <si>
    <t>ADUELA/ GALERIA FECHADA PRE-MOLDADA DE CONCRETO ARMADO, SECAO QUADRANGULAR INTERNA DE 2,50 X 2,50 M (L X A), MISULA DE 20 X 20 CM, C = 1,00 M, ESPESSURA MIN = 15 CM, TB-45 E FCK DO CONCRETO = 30 MPA   FORNECIMENTO E ASSENTAMENTO. AF_01/2023</t>
  </si>
  <si>
    <t>7.073,02</t>
  </si>
  <si>
    <t>ADUELA/ GALERIA FECHADA PRE-MOLDADA DE CONCRETO ARMADO, SECAO QUADRANGULAR INTERNA DE 3,00 X 3,00 M (L X A), MISULA DE 20 X 20 CM, C = 1,00 M, ESPESSURA MIN = 20 CM, TB-45 E FCK DO CONCRETO = 30 MPA   FORNECIMENTO E ASSENTAMENTO. AF_01/2023</t>
  </si>
  <si>
    <t>8.473,69</t>
  </si>
  <si>
    <t>APLICAÇÃO DE MANTA GEOTÊXTIL NAS JUNTAS RÍGIDAS DE ADUELAS PRÉ-MOLDADAS DE CONCRETO ARMADO. AF_01/2023</t>
  </si>
  <si>
    <t>25,78</t>
  </si>
  <si>
    <t>FABRICAÇÃO, MONTAGEM E DESMONTAGEM DE FÔRMA PARA BOCA PARA BUEIRO, EM CHAPA DE MADEIRA COMPENSADA RESINADA, E = 17 MM, 2 UTILIZAÇÕES. AF_07/2021</t>
  </si>
  <si>
    <t>92,94</t>
  </si>
  <si>
    <t>ARMAÇÃO DE MURO ALA E MURO TESTA UTILIZANDO AÇO CA-50 DE 6,3 MM - MONTAGEM. AF_07/2021</t>
  </si>
  <si>
    <t>14,64</t>
  </si>
  <si>
    <t>ARMAÇÃO DE MURO ALA E MURO TESTA UTILIZANDO AÇO CA-50 DE 8 MM - MONTAGEM. AF_07/2021</t>
  </si>
  <si>
    <t>13,39</t>
  </si>
  <si>
    <t>ARMAÇÃO DE MURO ALA E MURO TESTA UTILIZANDO AÇO CA-50 DE 10 MM - MONTAGEM. AF_07/2021</t>
  </si>
  <si>
    <t>11,79</t>
  </si>
  <si>
    <t>ARMAÇÃO DE MURO ALA E MURO TESTA UTILIZANDO AÇO CA-50 DE 12,5 MM - MONTAGEM. AF_07/2021</t>
  </si>
  <si>
    <t>9,86</t>
  </si>
  <si>
    <t>ARMAÇÃO DE MURO ALA E MURO TESTA UTILIZANDO AÇO CA-50 DE 16 MM - MONTAGEM. AF_07/2021</t>
  </si>
  <si>
    <t>9,18</t>
  </si>
  <si>
    <t>ARMAÇÃO DE MURO ALA E MURO TESTA UTILIZANDO AÇO CA-50 DE 20 MM - MONTAGEM. AF_07/2021</t>
  </si>
  <si>
    <t>ARMAÇÃO DE SOLEIRA UTILIZANDO AÇO CA-50 DE 6,3 MM - MONTAGEM. AF_07/2021</t>
  </si>
  <si>
    <t>ARMAÇÃO DE SOLEIRA UTILIZANDO AÇO CA-50 DE 8 MM - MONTAGEM. AF_07/2021</t>
  </si>
  <si>
    <t>12,48</t>
  </si>
  <si>
    <t>CONCRETAGEM DE BOCA PARA BUEIRO, FCK = 20 MPA, COM USO DE BOMBA - LANÇAMENTO, ADENSAMENTO E ACABAMENTO. AF_07/2021</t>
  </si>
  <si>
    <t>553,38</t>
  </si>
  <si>
    <t>BOCA PARA BUEIRO SIMPLES TUBULAR D = 40 CM EM CONCRETO, ALAS COM ESCONSIDADE DE 0°, INCLUINDO FÔRMAS E MATERIAIS. AF_07/2021</t>
  </si>
  <si>
    <t>1.020,00</t>
  </si>
  <si>
    <t>BOCA PARA BUEIRO SIMPLES TUBULAR D = 60 CM EM CONCRETO, ALAS COM ESCONSIDADE DE 0°, INCLUINDO FÔRMAS E MATERIAIS. AF_07/2021</t>
  </si>
  <si>
    <t>2.087,01</t>
  </si>
  <si>
    <t>BOCA PARA BUEIRO SIMPLES TUBULAR D = 80 CM EM CONCRETO, ALAS COM ESCONSIDADE DE 0°, INCLUINDO FÔRMAS E MATERIAIS. AF_07/2021</t>
  </si>
  <si>
    <t>3.492,25</t>
  </si>
  <si>
    <t>BOCA PARA BUEIRO SIMPLES TUBULAR D = 100 CM EM CONCRETO, ALAS COM ESCONSIDADE DE 0°, INCLUINDO FÔRMAS E MATERIAIS. AF_07/2021</t>
  </si>
  <si>
    <t>5.231,24</t>
  </si>
  <si>
    <t>BOCA PARA BUEIRO SIMPLES TUBULAR D = 120 CM EM CONCRETO, ALAS COM ESCONSIDADE DE 0°, INCLUINDO FÔRMAS E MATERIAIS. AF_07/2021</t>
  </si>
  <si>
    <t>7.338,60</t>
  </si>
  <si>
    <t>BOCA PARA BUEIRO SIMPLES TUBULAR D = 150 CM EM CONCRETO, ALAS COM ESCONSIDADE DE 0°, INCLUINDO FÔRMAS E MATERIAIS. AF_07/2021</t>
  </si>
  <si>
    <t>12.700,96</t>
  </si>
  <si>
    <t>BOCA PARA BUEIRO DUPLO TUBULAR D = 80 CM EM CONCRETO, ALAS COM ESCONSIDADE DE 0°, INCLUINDO FÔRMAS E MATERIAIS. AF_07/2021</t>
  </si>
  <si>
    <t>4.234,98</t>
  </si>
  <si>
    <t>BOCA PARA BUEIRO DUPLO TUBULAR D = 100 CM EM CONCRETO, ALAS COM ESCONSIDADE DE 0°, INCLUINDO FÔRMAS E MATERIAIS. AF_07/2021</t>
  </si>
  <si>
    <t>6.339,55</t>
  </si>
  <si>
    <t>BOCA PARA BUEIRO DUPLO TUBULAR D = 120 CM EM CONCRETO, ALAS COM ESCONSIDADE DE 0°, INCLUINDO FÔRMAS E MATERIAIS. AF_07/2021</t>
  </si>
  <si>
    <t>8.904,84</t>
  </si>
  <si>
    <t>BOCA PARA BUEIRO DUPLO TUBULAR D = 150 CM EM CONCRETO, ALAS COM ESCONSIDADE DE 0°, INCLUINDO FÔRMAS E MATERIAIS. AF_07/2021</t>
  </si>
  <si>
    <t>15.429,40</t>
  </si>
  <si>
    <t>BOCA PARA BUEIRO TRIPLO TUBULAR D = 100 CM EM CONCRETO, ALAS COM ESCONSIDADE DE 0°, INCLUINDO FÔRMAS E MATERIAIS. AF_07/2021</t>
  </si>
  <si>
    <t>7.872,14</t>
  </si>
  <si>
    <t>BOCA PARA BUEIRO TRIPLO TUBULAR D = 120 CM EM CONCRETO, ALAS COM ESCONSIDADE DE 0°, INCLUINDO FÔRMAS E MATERIAIS. AF_07/2021</t>
  </si>
  <si>
    <t>11.009,66</t>
  </si>
  <si>
    <t>BOCA PARA BUEIRO TRIPLO TUBULAR D = 150 CM EM CONCRETO, ALAS COM ESCONSIDADE DE 0°, INCLUINDO FÔRMAS E MATERIAIS. AF_07/2021</t>
  </si>
  <si>
    <t>18.893,42</t>
  </si>
  <si>
    <t>BOCA PARA BUEIRO SIMPLES TUBULAR D = 60 CM EM CONCRETO, ALAS COM ESCONSIDADE DE 30°, INCLUINDO FÔRMAS E MATERIAIS. AF_07/2021</t>
  </si>
  <si>
    <t>2.543,98</t>
  </si>
  <si>
    <t>BOCA PARA BUEIRO SIMPLES TUBULAR D = 80 CM EM CONCRETO, ALAS COM ESCONSIDADE DE 30°, INCLUINDO FÔRMAS E MATERIAIS. AF_07/2021</t>
  </si>
  <si>
    <t>4.415,54</t>
  </si>
  <si>
    <t>BOCA PARA BUEIRO SIMPLES TUBULAR D = 100 CM EM CONCRETO, ALAS COM ESCONSIDADE DE 30°, INCLUINDO FÔRMAS E MATERIAIS. AF_07/2021</t>
  </si>
  <si>
    <t>7.029,86</t>
  </si>
  <si>
    <t>BOCA PARA BUEIRO SIMPLES TUBULAR D = 120 CM EM CONCRETO, ALAS COM ESCONSIDADE DE 30°, INCLUINDO FÔRMAS E MATERIAIS. AF_07/2021</t>
  </si>
  <si>
    <t>10.400,41</t>
  </si>
  <si>
    <t>BOCA PARA BUEIRO SIMPLES TUBULAR D = 150 CM EM CONCRETO, ALAS COM ESCONSIDADE DE 30°, INCLUINDO FÔRMAS E MATERIAIS. AF_07/2021</t>
  </si>
  <si>
    <t>19.763,33</t>
  </si>
  <si>
    <t>BOCA PARA BUEIRO DUPLO TUBULAR D = 100 CM EM CONCRETO, ALAS COM ESCONSIDADE DE 30°, INCLUINDO FÔRMAS E MATERIAIS. AF_07/2021</t>
  </si>
  <si>
    <t>9.818,24</t>
  </si>
  <si>
    <t>BOCA PARA BUEIRO DUPLO TUBULAR D = 120 CM EM CONCRETO, ALAS COM ESCONSIDADE DE 30°, INCLUINDO FÔRMAS E MATERIAIS. AF_07/2021</t>
  </si>
  <si>
    <t>14.571,33</t>
  </si>
  <si>
    <t>BOCA PARA BUEIRO DUPLO TUBULAR D = 150 CM EM CONCRETO, ALAS COM ESCONSIDADE DE 30°, INCLUINDO FÔRMAS E MATERIAIS. AF_07/2021</t>
  </si>
  <si>
    <t>27.094,47</t>
  </si>
  <si>
    <t>BOCA PARA BUEIRO TRIPLO TUBULAR D = 100 CM EM CONCRETO, ALAS COM ESCONSIDADE DE 30°, INCLUINDO FÔRMAS E MATERIAIS. AF_07/2021</t>
  </si>
  <si>
    <t>12.620,51</t>
  </si>
  <si>
    <t>BOCA PARA BUEIRO TRIPLO TUBULAR D = 120 CM EM CONCRETO, ALAS COM ESCONSIDADE DE 30°, INCLUINDO FÔRMAS E MATERIAIS. AF_07/2021</t>
  </si>
  <si>
    <t>18.763,33</t>
  </si>
  <si>
    <t>BOCA PARA BUEIRO TRIPLO TUBULAR D = 150 CM EM CONCRETO, ALAS COM ESCONSIDADE DE 30°, INCLUINDO FÔRMAS E MATERIAIS. AF_07/2021</t>
  </si>
  <si>
    <t>34.567,34</t>
  </si>
  <si>
    <t>BOCA PARA BUEIRO SIMPLES CELULAR 150 X 150 CM EM CONCRETO, ALAS COM ESCONSIDADE DE 30°, INCLUINDO FÔRMAS E MATERIAIS. AF_07/2021</t>
  </si>
  <si>
    <t>12.124,54</t>
  </si>
  <si>
    <t>BOCA PARA BUEIRO SIMPLES CELULAR 200 X 200 CM EM CONCRETO, ALAS COM ESCONSIDADE DE 30°, INCLUINDO FÔRMAS E MATERIAIS. AF_07/2021</t>
  </si>
  <si>
    <t>18.673,01</t>
  </si>
  <si>
    <t>BOCA PARA BUEIRO SIMPLES CELULAR 250 X 250 CM EM CONCRETO, ALAS COM ESCONSIDADE DE 30°, INCLUINDO FÔRMAS E MATERIAIS. AF_07/2021</t>
  </si>
  <si>
    <t>25.946,20</t>
  </si>
  <si>
    <t>BOCA PARA BUEIRO SIMPLES CELULAR 300 X 300 CM EM CONCRETO, ALAS COM ESCONSIDADE DE 30°, INCLUINDO FÔRMAS E MATERIAIS. AF_07/2021</t>
  </si>
  <si>
    <t>36.493,62</t>
  </si>
  <si>
    <t>BOCA PARA BUEIRO DUPLO CELULAR 150 X 150 CM EM CONCRETO, ALAS COM ESCONSIDADE DE 30°, INCLUINDO FÔRMAS E MATERIAIS. AF_07/2021</t>
  </si>
  <si>
    <t>15.093,02</t>
  </si>
  <si>
    <t>BOCA PARA BUEIRO DUPLO CELULAR 200 X 200 CM EM CONCRETO, ALAS COM ESCONSIDADE DE 30°, INCLUINDO FÔRMAS E MATERIAIS. AF_07/2021</t>
  </si>
  <si>
    <t>22.685,11</t>
  </si>
  <si>
    <t>BOCA PARA BUEIRO DUPLO CELULAR 250 X 250 CM EM CONCRETO, ALAS COM ESCONSIDADE DE 30°, INCLUINDO FÔRMAS E MATERIAIS. AF_07/2021</t>
  </si>
  <si>
    <t>31.727,24</t>
  </si>
  <si>
    <t>BOCA PARA BUEIRO DUPLO CELULAR 300 X 300 CM EM CONCRETO, ALAS COM ESCONSIDADE DE 30°, INCLUINDO FÔRMAS E MATERIAIS. AF_07/2021</t>
  </si>
  <si>
    <t>44.219,84</t>
  </si>
  <si>
    <t>BOCA PARA BUEIRO TRIPLO CELULAR 150 X 150 CM EM CONCRETO, ALAS COM ESCONSIDADE DE 30°, INCLUINDO FÔRMAS E MATERIAIS. AF_07/2021</t>
  </si>
  <si>
    <t>17.455,54</t>
  </si>
  <si>
    <t>BOCA PARA BUEIRO TRIPLO CELULAR 200 X 200 CM EM CONCRETO, ALAS COM ESCONSIDADE DE 30°, INCLUINDO FÔRMAS E MATERIAIS. AF_07/2021</t>
  </si>
  <si>
    <t>26.747,09</t>
  </si>
  <si>
    <t>BOCA PARA BUEIRO TRIPLO CELULAR 250 X 250 CM EM CONCRETO, ALAS COM ESCONSIDADE DE 30°, INCLUINDO FÔRMAS E MATERIAIS. AF_07/2021</t>
  </si>
  <si>
    <t>37.389,89</t>
  </si>
  <si>
    <t>BOCA PARA BUEIRO TRIPLO CELULAR 300 X 300 CM EM CONCRETO, ALAS COM ESCONSIDADE DE 30°, INCLUINDO FÔRMAS E MATERIAIS. AF_07/2021</t>
  </si>
  <si>
    <t>52.473,39</t>
  </si>
  <si>
    <t>BOCA PARA BUEIRO SIMPLES TUBULAR D = 40 CM EM GABIÃO, ALAS COM ESCONSIDADE DE 45°, INCLUINDO FÔRMAS E MATERIAIS. AF_07/2021</t>
  </si>
  <si>
    <t>8.041,46</t>
  </si>
  <si>
    <t>BOCA PARA BUEIRO SIMPLES TUBULAR D = 60 CM EM GABIÃO, ALAS COM ESCONSIDADE DE 45°, INCLUINDO FÔRMAS E MATERIAIS. AF_07/2021</t>
  </si>
  <si>
    <t>BOCA PARA BUEIRO SIMPLES TUBULAR D = 80 CM EM GABIÃO, ALAS COM ESCONSIDADE DE 45°, INCLUINDO FÔRMAS E MATERIAIS. AF_07/2021</t>
  </si>
  <si>
    <t>11.968,28</t>
  </si>
  <si>
    <t>BOCA PARA BUEIRO SIMPLES TUBULAR D = 100 CM EM GABIÃO, ALAS COM ESCONSIDADE DE 45°, INCLUINDO FÔRMAS E MATERIAIS. AF_07/2021</t>
  </si>
  <si>
    <t>BOCA PARA BUEIRO SIMPLES TUBULAR D = 120 CM EM GABIÃO, ALAS COM ESCONSIDADE DE 45°, INCLUINDO FÔRMAS E MATERIAIS. AF_07/2021</t>
  </si>
  <si>
    <t>18.092,41</t>
  </si>
  <si>
    <t>BOCA PARA BUEIRO SIMPLES TUBULAR D = 150 CM EM GABIÃO, ALAS COM ESCONSIDADE DE 45°, INCLUINDO FÔRMAS E MATERIAIS. AF_07/2021</t>
  </si>
  <si>
    <t>26.681,45</t>
  </si>
  <si>
    <t>BOCA PARA BUEIRO DUPLO TUBULAR D = 40 CM EM GABIÃO, ALAS COM ESCONSIDADE DE 45°, INCLUINDO FÔRMAS E MATERIAIS. AF_07/2021</t>
  </si>
  <si>
    <t>BOCA PARA BUEIRO DUPLO TUBULAR D = 60 CM EM GABIÃO, ALAS COM ESCONSIDADE DE 45°, INCLUINDO FÔRMAS E MATERIAIS. AF_07/2021</t>
  </si>
  <si>
    <t>9.257,07</t>
  </si>
  <si>
    <t>BOCA PARA BUEIRO DUPLO TUBULAR D = 80 CM EM GABIÃO, ALAS COM ESCONSIDADE DE 45°, INCLUINDO FÔRMAS E MATERIAIS. AF_07/2021</t>
  </si>
  <si>
    <t>13.674,74</t>
  </si>
  <si>
    <t>BOCA PARA BUEIRO DUPLO TUBULAR D = 100 CM EM GABIÃO, ALAS COM ESCONSIDADE DE 45°, INCLUINDO FÔRMAS E MATERIAIS. AF_07/2021</t>
  </si>
  <si>
    <t>15.169,60</t>
  </si>
  <si>
    <t>BOCA PARA BUEIRO DUPLO TUBULAR D = 120 CM EM GABIÃO, ALAS COM ESCONSIDADE DE 45°, INCLUINDO FÔRMAS E MATERIAIS. AF_07/2021</t>
  </si>
  <si>
    <t>20.078,13</t>
  </si>
  <si>
    <t>BOCA PARA BUEIRO DUPLO TUBULAR D = 150 CM EM GABIÃO, ALAS COM ESCONSIDADE DE 45°, INCLUINDO FÔRMAS E MATERIAIS. AF_07/2021</t>
  </si>
  <si>
    <t>30.975,97</t>
  </si>
  <si>
    <t>BOCA PARA BUEIRO TRIPLO TUBULAR D = 40 CM EM GABIÃO, ALAS COM ESCONSIDADE DE 45°, INCLUINDO FÔRMAS E MATERIAIS. AF_07/2021</t>
  </si>
  <si>
    <t>BOCA PARA BUEIRO TRIPLO TUBULAR D = 60 CM EM GABIÃO, ALAS COM ESCONSIDADE DE 45°, INCLUINDO FÔRMAS E MATERIAIS. AF_07/2021</t>
  </si>
  <si>
    <t>10.261,08</t>
  </si>
  <si>
    <t>BOCA PARA BUEIRO TRIPLO TUBULAR D = 80 CM EM GABIÃO, ALAS COM ESCONSIDADE DE 45°, INCLUINDO FÔRMAS E MATERIAIS. AF_07/2021</t>
  </si>
  <si>
    <t>BOCA PARA BUEIRO TRIPLO TUBULAR D = 100 CM EM GABIÃO, ALAS COM ESCONSIDADE DE 45°, INCLUINDO FÔRMAS E MATERIAIS. AF_07/2021</t>
  </si>
  <si>
    <t>16.624,78</t>
  </si>
  <si>
    <t>BOCA PARA BUEIRO TRIPLO TUBULAR D = 120 CM EM GABIÃO, ALAS COM ESCONSIDADE DE 45°, INCLUINDO FÔRMAS E MATERIAIS. AF_07/2021</t>
  </si>
  <si>
    <t>21.825,79</t>
  </si>
  <si>
    <t>BOCA PARA BUEIRO TRIPLO TUBULAR D = 150 CM EM GABIÃO, ALAS COM ESCONSIDADE DE 45°, INCLUINDO FÔRMAS E MATERIAIS. AF_07/2021</t>
  </si>
  <si>
    <t>35.931,74</t>
  </si>
  <si>
    <t>BOCA PARA BUEIRO SIMPLES CELULAR 150 X 150 CM EM GABIÃO, ALAS COM ESCONSIDADE DE 45°, INCLUINDO FÔRMAS E MATERIAIS. AF_07/2021</t>
  </si>
  <si>
    <t>29.111,13</t>
  </si>
  <si>
    <t>BOCA PARA BUEIRO SIMPLES CELULAR 200 X 200 CM EM GABIÃO, ALAS COM ESCONSIDADE DE 45°, INCLUINDO FÔRMAS E MATERIAIS. AF_07/2021</t>
  </si>
  <si>
    <t>47.228,13</t>
  </si>
  <si>
    <t>BOCA PARA BUEIRO SIMPLES CELULAR 250 X 250 CM EM GABIÃO, ALAS COM ESCONSIDADE DE 45°, INCLUINDO FÔRMAS E MATERIAIS. AF_07/2021</t>
  </si>
  <si>
    <t>63.452,78</t>
  </si>
  <si>
    <t>BOCA PARA BUEIRO SIMPLES CELULAR 300 X 300 CM EM GABIÃO, ALAS COM ESCONSIDADE DE 45°, INCLUINDO FÔRMAS E MATERIAIS. AF_07/2021</t>
  </si>
  <si>
    <t>90.704,78</t>
  </si>
  <si>
    <t>BOCA PARA BUEIRO DUPLO CELULAR 150 X 150 CM EM GABIÃO, ALAS COM ESCONSIDADE DE 45°, INCLUINDO FÔRMAS E MATERIAIS. AF_07/2021</t>
  </si>
  <si>
    <t>31.095,33</t>
  </si>
  <si>
    <t>BOCA PARA BUEIRO DUPLO CELULAR 200 X 200 CM EM GABIÃO, ALAS COM ESCONSIDADE DE 45°, INCLUINDO FÔRMAS E MATERIAIS. AF_07/2021</t>
  </si>
  <si>
    <t>49.994,90</t>
  </si>
  <si>
    <t>BOCA PARA BUEIRO DUPLO CELULAR 250 X 250 CM EM GABIÃO, ALAS COM ESCONSIDADE DE 45°, INCLUINDO FÔRMAS E MATERIAIS. AF_07/2021</t>
  </si>
  <si>
    <t>70.855,65</t>
  </si>
  <si>
    <t>BOCA PARA BUEIRO DUPLO CELULAR 300 X 300 CM EM GABIÃO, ALAS COM ESCONSIDADE DE 45°, INCLUINDO FÔRMAS E MATERIAIS. AF_07/2021</t>
  </si>
  <si>
    <t>86.590,92</t>
  </si>
  <si>
    <t>BOCA PARA BUEIRO TRIPLO CELULAR 150 X 150 CM EM GABIÃO, ALAS COM ESCONSIDADE DE 45°, INCLUINDO FÔRMAS E MATERIAIS. AF_07/2021</t>
  </si>
  <si>
    <t>31.749,80</t>
  </si>
  <si>
    <t>BOCA PARA BUEIRO TRIPLO CELULAR 200 X 200 CM EM GABIÃO, ALAS COM ESCONSIDADE DE 45°, INCLUINDO FÔRMAS E MATERIAIS. AF_07/2021</t>
  </si>
  <si>
    <t>54.915,16</t>
  </si>
  <si>
    <t>BOCA PARA BUEIRO TRIPLO CELULAR 250 X 250 CM EM GABIÃO, ALAS COM ESCONSIDADE DE 45°, INCLUINDO FÔRMAS E MATERIAIS. AF_07/2021</t>
  </si>
  <si>
    <t>76.832,82</t>
  </si>
  <si>
    <t>BOCA PARA BUEIRO TRIPLO CELULAR 300 X 300 CM EM GABIÃO, ALAS COM ESCONSIDADE DE 45°, INCLUINDO FÔRMAS E MATERIAIS. AF_07/2021</t>
  </si>
  <si>
    <t>92.066,66</t>
  </si>
  <si>
    <t>ESCORAMENTO DE VALA, TIPO PONTALETEAMENTO, COM PROFUNDIDADE DE 0 A 1,5 M, LARGURA MENOR QUE 1,5 M. AF_08/2020</t>
  </si>
  <si>
    <t>26,21</t>
  </si>
  <si>
    <t>ESCORAMENTO DE VALA, TIPO PONTALETEAMENTO, COM PROFUNDIDADE DE 0 A 1,5 M, LARGURA MAIOR OU IGUAL A 1,5 M E MENOR QUE 2,5 M. AF_08/2020</t>
  </si>
  <si>
    <t>35,78</t>
  </si>
  <si>
    <t>ESCORAMENTO DE VALA, TIPO PONTALETEAMENTO, COM PROFUNDIDADE DE 1,5 A 3,0 M, LARGURA MENOR QUE 1,5 M. AF_08/2020</t>
  </si>
  <si>
    <t>20,49</t>
  </si>
  <si>
    <t>ESCORAMENTO DE VALA, TIPO PONTALETEAMENTO, COM PROFUNDIDADE DE 1,5 A 3,0 M, LARGURA MAIOR OU IGUAL A 1,5 M E MENOR QUE 2,5 M. AF_08/2020</t>
  </si>
  <si>
    <t>ESCORAMENTO DE VALA, TIPO PONTALETEAMENTO, COM PROFUNDIDADE DE 3,0 A 4,5 M, LARGURA MENOR QUE 1,5 M. AF_08/2020</t>
  </si>
  <si>
    <t>15,58</t>
  </si>
  <si>
    <t>ESCORAMENTO DE VALA, TIPO PONTALETEAMENTO, COM PROFUNDIDADE DE 3,0 A 4,5 M, LARGURA MAIOR OU IGUAL A 1,5 M E MENOR QUE 2,5 M. AF_08/2020</t>
  </si>
  <si>
    <t>25,33</t>
  </si>
  <si>
    <t>ESCORAMENTO DE VALA, TIPO DESCONTÍNUO, COM PROFUNDIDADE DE 0 A 1,5 M, LARGURA MENOR QUE 1,5 M. AF_08/2020</t>
  </si>
  <si>
    <t>46,22</t>
  </si>
  <si>
    <t>ESCORAMENTO DE VALA, TIPO DESCONTÍNUO, COM PROFUNDIDADE DE 0 A 1,5 M, LARGURA MAIOR OU IGUAL A 1,5 M E MENOR QUE 2,5 M. AF_08/2020</t>
  </si>
  <si>
    <t>58,49</t>
  </si>
  <si>
    <t>ESCORAMENTO DE VALA, TIPO DESCONTÍNUO, COM PROFUNDIDADE DE 1,5 M A 3,0 M, LARGURA MENOR QUE 1,5 M. AF_08/2020</t>
  </si>
  <si>
    <t>38,02</t>
  </si>
  <si>
    <t>ESCORAMENTO DE VALA, TIPO DESCONTÍNUO, COM PROFUNDIDADE DE 1,5 A 3,0 M, LARGURA MAIOR OU IGUAL A 1,5 M E MENOR QUE 2,5 M. AF_08/2020</t>
  </si>
  <si>
    <t>50,30</t>
  </si>
  <si>
    <t>ESCORAMENTO DE VALA, TIPO DESCONTÍNUO, COM PROFUNDIDADE DE 3,0 A 4,5 M, LARGURA MENOR QUE 1,5 M. AF_08/2020</t>
  </si>
  <si>
    <t>33,32</t>
  </si>
  <si>
    <t>ESCORAMENTO DE VALA, TIPO DESCONTÍNUO, COM PROFUNDIDADE DE 3,0 A 4,5 M, LARGURA MAIOR OU IGUAL A 1,5 E MENOR QUE 2,5 M. AF_08/2020</t>
  </si>
  <si>
    <t>45,76</t>
  </si>
  <si>
    <t>ESCORAMENTO DE VALA, TIPO CONTÍNUO, COM PROFUNDIDADE DE 0 A 1,5 M, LARGURA MENOR QUE 1,5 M. AF_08/2020</t>
  </si>
  <si>
    <t>75,83</t>
  </si>
  <si>
    <t>ESCORAMENTO DE VALA, TIPO CONTÍNUO, COM PROFUNDIDADE DE 0 A 1,5 M, LARGURA MAIOR OU IGUAL A 1,5 M E MENOR QUE 2,5 M. AF_08/2020</t>
  </si>
  <si>
    <t>94,95</t>
  </si>
  <si>
    <t>ESCORAMENTO DE VALA, TIPO CONTÍNUO, COM PROFUNDIDADE DE 1,5 M A 3,0 M, LARGURA MENOR QUE 1,5 M. AF_08/2020</t>
  </si>
  <si>
    <t>62,06</t>
  </si>
  <si>
    <t>ESCORAMENTO DE VALA, TIPO CONTÍNUO, COM PROFUNDIDADE DE 1,5 A 3,0 M, LARGURA MAIOR OU IGUAL A 1,5 M E MENOR QUE 2,5 M. AF_08/2020</t>
  </si>
  <si>
    <t>81,20</t>
  </si>
  <si>
    <t>ESCORAMENTO DE VALA, TIPO CONTÍNUO, COM PROFUNDIDADE DE 3,0 A 4,5 M, LARGURA MENOR QUE 1,5 M. AF_08/2020</t>
  </si>
  <si>
    <t>53,11</t>
  </si>
  <si>
    <t>ESCORAMENTO DE VALA, TIPO CONTÍNUO, COM PROFUNDIDADE DE 3,0 A 4,5 M, LARGURA MAIOR OU IGUAL A 1,5 E MENOR QUE 2,5 M. AF_08/2020</t>
  </si>
  <si>
    <t>72,42</t>
  </si>
  <si>
    <t>ESCORAMENTO DE VALA, TIPO CONTÍNUO COM PERFIL METÁLICO "U", COM PROFUNDIDADE DE 0 A 1,5 M, LARGURA MENOR QUE 1,5 M. AF_08/2020</t>
  </si>
  <si>
    <t>101,70</t>
  </si>
  <si>
    <t>ESCORAMENTO DE VALA,TIPO CONTÍNUO COM PERFIL METÁLICO "U", COM PROFUNDIDADE DE 0 A 1,5 M, LARGURA MAIOR OU IGUAL A 1,5 E MENOR QUE 2,5 M. AF_08/2020</t>
  </si>
  <si>
    <t>148,30</t>
  </si>
  <si>
    <t>ESCORAMENTO DE VALA, TIPO CONTÍNUO COM PERFIL METÁLICO "U", COM PROFUNDIDADE DE 1,5 A 3,0 M, LARGURA MENOR QUE 1,5 M. AF_08/2020</t>
  </si>
  <si>
    <t>76,94</t>
  </si>
  <si>
    <t>ESCORAMENTO DE VALA, TIPO CONTÍNUO COM PERFIL METÁLICO "U", COM PROFUNDIDADE DE 1,5 A 3,0 M, LARGURA MAIOR OU IGUAL 1,5 M E MENOR QUE 2,5 M. AF_08/2020</t>
  </si>
  <si>
    <t>123,54</t>
  </si>
  <si>
    <t>ESCORAMENTO DE VALA, TIPO CONTÍNUO COM PERFIL METÁLICO "U", COM PROFUNDIDADE DE 3,0 A 4,5 M, LARGURA MENOR QUE 1,5 M. AF_08/2020</t>
  </si>
  <si>
    <t>53,97</t>
  </si>
  <si>
    <t>ESCORAMENTO DE VALA, TIPO CONTÍNUO COM PERFIL METÁLICO "U", COM PROFUNDIDADE DE 3,0 A 4,5 M, LARGURA MAIOR OU IGUAL A 1,5 M E MENOR QUE 2,5 M. AF_08/2020</t>
  </si>
  <si>
    <t>100,71</t>
  </si>
  <si>
    <t>ESCORAMENTO DE VALA, TIPO BLINDAGEM, COM PROFUNDIDADE DE 0 A 1,5 M, LARGURA MENOR QUE 1,5 M - EXECUÇÃO, NÃO INCLUI MATERIAL. AF_08/2020</t>
  </si>
  <si>
    <t>19,10</t>
  </si>
  <si>
    <t>ESCORAMENTO DE VALA, TIPO BLINDAGEM COM PROFUNDIDADE DE 0 A 1,5 M, LARGURA MAIOR OU IGUAL A 1,5 M E MENOR QUE 2,5 M - EXECUÇÃO, NÃO INCLUI MATERIAL. AF_08/2020</t>
  </si>
  <si>
    <t>28,29</t>
  </si>
  <si>
    <t>ESCORAMENTO DE VALA, TIPO BLINDAGEM, COM PROFUNDIDADE DE 1,5 A 3,0 M, LARGURA MENOR QUE 1,5 M - EXECUÇÃO, NÃO INCLUI MATERIAL. AF_08/2020</t>
  </si>
  <si>
    <t>14,17</t>
  </si>
  <si>
    <t>ESCORAMENTO DE VALA, TIPO BLINDAGEM, COM PROFUNDIDADE DE 1,5 A 3,0 M, LARGURA MAIOR OU IGUAL A 1,5 M E MENOR QUE 2,5 M - EXECUÇÃO, NÃO INCLUI MATERIAL. AF_08/2020</t>
  </si>
  <si>
    <t>23,35</t>
  </si>
  <si>
    <t>ESCORAMENTO DE VALA, TIPO BLINDAGEM, COM PROFUNDIDADE DE 3,0 A 4,5 M, LARGURA MENOR QUE 1,5 M - EXECUÇÃO, NÃO INCLUI MATERIAL. AF_08/2020</t>
  </si>
  <si>
    <t>9,27</t>
  </si>
  <si>
    <t>ESCORAMENTO DE VALA, TIPO BLINDAGEM, COM PROFUNDIDADE DE 3,0 A 4,5 M, LARGURA MAIOR OU IGUAL A 1,5 M E MENOR QUE 2,5 M - EXECUÇÃO, NÃO INCLUI MATERIAL. AF_08/2020</t>
  </si>
  <si>
    <t>18,45</t>
  </si>
  <si>
    <t>KIT DE PORTA-PRONTA DE MADEIRA EM ACABAMENTO MELAMÍNICO BRANCO, FOLHA LEVE OU MÉDIA, 60X210CM, EXCLUSIVE FECHADURA, FIXAÇÃO COM PREENCHIMENTO PARCIAL DE ESPUMA EXPANSIVA - FORNECIMENTO E INSTALAÇÃO. AF_12/2019</t>
  </si>
  <si>
    <t>897,46</t>
  </si>
  <si>
    <t>KIT DE PORTA-PRONTA DE MADEIRA EM ACABAMENTO MELAMÍNICO BRANCO, FOLHA LEVE OU MÉDIA, 70X210CM, EXCLUSIVE FECHADURA, FIXAÇÃO COM PREENCHIMENTO PARCIAL DE ESPUMA EXPANSIVA - FORNECIMENTO E INSTALAÇÃO. AF_12/2019</t>
  </si>
  <si>
    <t>899,53</t>
  </si>
  <si>
    <t>KIT DE PORTA-PRONTA DE MADEIRA EM ACABAMENTO MELAMÍNICO BRANCO, FOLHA LEVE OU MÉDIA, 80X210CM, EXCLUSIVE FECHADURA, FIXAÇÃO COM PREENCHIMENTO PARCIAL DE ESPUMA EXPANSIVA - FORNECIMENTO E INSTALAÇÃO. AF_12/2019</t>
  </si>
  <si>
    <t>928,00</t>
  </si>
  <si>
    <t>KIT DE PORTA-PRONTA DE MADEIRA EM ACABAMENTO MELAMÍNICO BRANCO, FOLHA PESADA OU SUPERPESADA, 80X210CM, FIXAÇÃO COM PREENCHIMENTO PARCIAL DE ESPUMA EXPANSIVA - FORNECIMENTO E INSTALAÇÃO. AF_12/2019</t>
  </si>
  <si>
    <t>1.088,54</t>
  </si>
  <si>
    <t>KIT DE PORTA-PRONTA DE MADEIRA EM ACABAMENTO MELAMÍNICO BRANCO, FOLHA PESADA OU SUPERPESADA, 90X210CM, FIXAÇÃO COM PREENCHIMENTO TOTAL DE ESPUMA EXPANSIVA - FORNECIMENTO E INSTALAÇÃO. AF_12/2019</t>
  </si>
  <si>
    <t>1.146,28</t>
  </si>
  <si>
    <t>KIT DE PORTA-PRONTA DE MADEIRA EM ACABAMENTO MELAMÍNICO BRANCO, FOLHA LEVE OU MÉDIA, E BATENTE METÁLICO, 60X210CM, FIXAÇÃO COM ARGAMASSA - FORNECIMENTO E INSTALAÇÃO. AF_12/2019</t>
  </si>
  <si>
    <t>779,67</t>
  </si>
  <si>
    <t>KIT DE PORTA-PRONTA DE MADEIRA EM ACABAMENTO MELAMÍNICO BRANCO, FOLHA LEVE OU MÉDIA, E BATENTE METÁLICO, 70X210CM, FIXAÇÃO COM ARGAMASSA - FORNECIMENTO E INSTALAÇÃO. AF_12/2019</t>
  </si>
  <si>
    <t>788,21</t>
  </si>
  <si>
    <t>KIT DE PORTA-PRONTA DE MADEIRA EM ACABAMENTO MELAMÍNICO BRANCO, FOLHA LEVE OU MÉDIA, E BATENTE METÁLICO, 80X210CM, FIXAÇÃO COM ARGAMASSA - FORNECIMENTO E INSTALAÇÃO. AF_12/2019</t>
  </si>
  <si>
    <t>796,74</t>
  </si>
  <si>
    <t>KIT DE PORTA-PRONTA DE MADEIRA EM ACABAMENTO MELAMÍNICO BRANCO, FOLHA LEVE OU MÉDIA, E BATENTE METÁLICO, 90X210CM, FIXAÇÃO COM ARGAMASSA - FORNECIMENTO E INSTALAÇÃO. AF_12/2019</t>
  </si>
  <si>
    <t>805,26</t>
  </si>
  <si>
    <t>KIT DE PORTA-PRONTA DE MADEIRA EM ACABAMENTO MELAMÍNICO BRANCO, FOLHA PESADA OU SUPERPESADA, E BATENTE METÁLICO, 80X210CM, FIXAÇÃO COM ARGAMASSA - FORNECIMENTO E INSTALAÇÃO. AF_12/2019</t>
  </si>
  <si>
    <t>1.164,99</t>
  </si>
  <si>
    <t>KIT DE PORTA-PRONTA DE MADEIRA EM ACABAMENTO MELAMÍNICO BRANCO, FOLHA PESADA OU SUPERPESADA, E BATENTE METÁLICO, 90X210CM, FIXAÇÃO COM ARGAMASSA - FORNECIMENTO E INSTALAÇÃO. AF_12/2019</t>
  </si>
  <si>
    <t>1.202,90</t>
  </si>
  <si>
    <t>BATENTE PARA PORTA DE MADEIRA, PADRÃO MÉDIO - FORNECIMENTO E MONTAGEM. AF_12/2019</t>
  </si>
  <si>
    <t>398,26</t>
  </si>
  <si>
    <t>BATENTE PARA PORTA DE MADEIRA, FIXAÇÃO COM ARGAMASSA, PADRÃO MÉDIO - FORNECIMENTO E INSTALAÇÃO. AF_12/2019</t>
  </si>
  <si>
    <t>498,86</t>
  </si>
  <si>
    <t>PORTA DE MADEIRA PARA PINTURA, SEMI-OCA (LEVE OU MÉDIA), 60X210CM, ESPESSURA DE 3,5CM, INCLUSO DOBRADIÇAS - FORNECIMENTO E INSTALAÇÃO. AF_12/2019</t>
  </si>
  <si>
    <t>389,58</t>
  </si>
  <si>
    <t>PORTA DE MADEIRA PARA PINTURA, SEMI-OCA (LEVE OU MÉDIA), 70X210CM, ESPESSURA DE 3,5CM, INCLUSO DOBRADIÇAS - FORNECIMENTO E INSTALAÇÃO. AF_12/2019</t>
  </si>
  <si>
    <t>397,26</t>
  </si>
  <si>
    <t>PORTA DE MADEIRA PARA PINTURA, SEMI-OCA (LEVE OU MÉDIA), 80X210CM, ESPESSURA DE 3,5CM, INCLUSO DOBRADIÇAS - FORNECIMENTO E INSTALAÇÃO. AF_12/2019</t>
  </si>
  <si>
    <t>423,53</t>
  </si>
  <si>
    <t>PORTA DE MADEIRA PARA PINTURA, SEMI-OCA (LEVE OU MÉDIA), 90X210CM, ESPESSURA DE 3,5CM, INCLUSO DOBRADIÇAS - FORNECIMENTO E INSTALAÇÃO. AF_12/2019</t>
  </si>
  <si>
    <t>510,88</t>
  </si>
  <si>
    <t>PORTA DE MADEIRA PARA PINTURA, SEMI-OCA (PESADA OU SUPERPESADA), 80X210CM, ESPESSURA DE 3,5CM, INCLUSO DOBRADIÇAS - FORNECIMENTO E INSTALAÇÃO. AF_12/2019</t>
  </si>
  <si>
    <t>713,13</t>
  </si>
  <si>
    <t>PORTA DE MADEIRA, MACIÇA (PESADA OU SUPERPESADA), 90X210CM, ESPESSURA DE 3,5CM, INCLUSO DOBRADIÇAS - FORNECIMENTO E INSTALAÇÃO. AF_12/2019</t>
  </si>
  <si>
    <t>789,65</t>
  </si>
  <si>
    <t>FECHADURA DE EMBUTIR COM CILINDRO, EXTERNA, COMPLETA, ACABAMENTO PADRÃO MÉDIO, INCLUSO EXECUÇÃO DE FURO - FORNECIMENTO E INSTALAÇÃO. AF_12/2019</t>
  </si>
  <si>
    <t>197,50</t>
  </si>
  <si>
    <t>FECHADURA DE EMBUTIR PARA PORTA DE BANHEIRO, COMPLETA, ACABAMENTO PADRÃO MÉDIO, INCLUSO EXECUÇÃO DE FURO - FORNECIMENTO E INSTALAÇÃO. AF_12/2019</t>
  </si>
  <si>
    <t>172,91</t>
  </si>
  <si>
    <t>KIT DE PORTA DE MADEIRA PARA PINTURA, SEMI-OCA (LEVE OU MÉDIA), PADRÃO MÉDIO, 60X210CM, ESPESSURA DE 3,5CM, ITENS INCLUSOS: DOBRADIÇAS, MONTAGEM E INSTALAÇÃO DO BATENTE, FECHADURA COM EXECUÇÃO DO FURO - FORNECIMENTO E INSTALAÇÃO. AF_12/2019</t>
  </si>
  <si>
    <t>1.203,71</t>
  </si>
  <si>
    <t>KIT DE PORTA DE MADEIRA PARA PINTURA, SEMI-OCA (LEVE OU MÉDIA), PADRÃO MÉDIO, 70X210CM, ESPESSURA DE 3,5CM, ITENS INCLUSOS: DOBRADIÇAS, MONTAGEM E INSTALAÇÃO DO BATENTE, FECHADURA COM EXECUÇÃO DO FURO - FORNECIMENTO E INSTALAÇÃO. AF_12/2019</t>
  </si>
  <si>
    <t>1.214,36</t>
  </si>
  <si>
    <t>KIT DE PORTA DE MADEIRA PARA PINTURA, SEMI-OCA (LEVE OU MÉDIA), PADRÃO MÉDIO, 80X210CM, ESPESSURA DE 3,5CM, ITENS INCLUSOS: DOBRADIÇAS, MONTAGEM E INSTALAÇÃO DO BATENTE, FECHADURA COM EXECUÇÃO DO FURO - FORNECIMENTO E INSTALAÇÃO. AF_12/2019</t>
  </si>
  <si>
    <t>1.268,19</t>
  </si>
  <si>
    <t>KIT DE PORTA DE MADEIRA PARA PINTURA, SEMI-OCA (LEVE OU MÉDIA), PADRÃO MÉDIO, 90X210CM, ESPESSURA DE 3,5CM, ITENS INCLUSOS: DOBRADIÇAS, MONTAGEM E INSTALAÇÃO DO BATENTE, FECHADURA COM EXECUÇÃO DO FURO - FORNECIMENTO E INSTALAÇÃO. AF_12/2019</t>
  </si>
  <si>
    <t>1.358,50</t>
  </si>
  <si>
    <t>KIT DE PORTA DE MADEIRA PARA PINTURA, SEMI-OCA (PESADA OU SUPERPESADA), PADRÃO MÉDIO, 80X210CM, ESPESSURA DE 3,5CM, ITENS INCLUSOS: DOBRADIÇAS, MONTAGEM E INSTALAÇÃO DO BATENTE, FECHADURA COM EXECUÇÃO DO FURO - FORNECIMENTO E INSTALAÇÃO. AF_12/2019</t>
  </si>
  <si>
    <t>1.557,79</t>
  </si>
  <si>
    <t>KIT DE PORTA DE MADEIRA PARA PINTURA, SEMI-OCA (PESADA OU SUPERPESADA), PADRÃO MÉDIO, 90X210CM, ESPESSURA DE 3,5CM, ITENS INCLUSOS: DOBRADIÇAS, MONTAGEM E INSTALAÇÃO DO BATENTE, FECHADURA COM EXECUÇÃO DO FURO - FORNECIMENTO E INSTALAÇÃO. AF_12/2019</t>
  </si>
  <si>
    <t>1.637,27</t>
  </si>
  <si>
    <t>KIT DE PORTA DE MADEIRA PARA PINTURA, SEMI-OCA (LEVE OU MÉDIA), PADRÃO MÉDIO, 60X210CM, ESPESSURA DE 3,5CM, ITENS INCLUSOS: DOBRADIÇAS, MONTAGEM E INSTALAÇÃO DO BATENTE, SEM FECHADURA - FORNECIMENTO E INSTALAÇÃO. AF_12/2019</t>
  </si>
  <si>
    <t>1.030,80</t>
  </si>
  <si>
    <t>KIT DE PORTA DE MADEIRA PARA PINTURA, SEMI-OCA (LEVE OU MÉDIA), PADRÃO MÉDIO, 70X210CM, ESPESSURA DE 3,5CM, ITENS INCLUSOS: DOBRADIÇAS, MONTAGEM E INSTALAÇÃO DO BATENTE, SEM FECHADURA - FORNECIMENTO E INSTALAÇÃO. AF_12/2019</t>
  </si>
  <si>
    <t>1.041,45</t>
  </si>
  <si>
    <t>KIT DE PORTA DE MADEIRA PARA PINTURA, SEMI-OCA (LEVE OU MÉDIA), PADRÃO MÉDIO, 80X210CM, ESPESSURA DE 3,5CM, ITENS INCLUSOS: DOBRADIÇAS, MONTAGEM E INSTALAÇÃO DO BATENTE, SEM FECHADURA - FORNECIMENTO E INSTALAÇÃO. AF_12/2019</t>
  </si>
  <si>
    <t>1.070,69</t>
  </si>
  <si>
    <t>KIT DE PORTA DE MADEIRA PARA PINTURA, SEMI-OCA (LEVE OU MÉDIA), PADRÃO MÉDIO, 90X210CM, ESPESSURA DE 3,5CM, ITENS INCLUSOS: DOBRADIÇAS, MONTAGEM E INSTALAÇÃO DO BATENTE, SEM FECHADURA - FORNECIMENTO E INSTALAÇÃO. AF_12/2019</t>
  </si>
  <si>
    <t>1.161,00</t>
  </si>
  <si>
    <t>KIT DE PORTA DE MADEIRA PARA PINTURA, SEMI-OCA (PESADA OU SUPERPESADA), PADRÃO MÉDIO, 80X210CM, ESPESSURA DE 3,5CM, ITENS INCLUSOS: DOBRADIÇAS, MONTAGEM E INSTALAÇÃO DO BATENTE, SEM FECHADURA - FORNECIMENTO E INSTALAÇÃO. AF_12/2019</t>
  </si>
  <si>
    <t>1.360,29</t>
  </si>
  <si>
    <t>KIT DE PORTA DE MADEIRA PARA PINTURA, SEMI-OCA (PESADA OU SUPERPESADA), PADRÃO MÉDIO, 90X210CM, ESPESSURA DE 3,5CM, ITENS INCLUSOS: DOBRADIÇAS, MONTAGEM E INSTALAÇÃO DO BATENTE, SEM FECHADURA - FORNECIMENTO E INSTALAÇÃO. AF_12/2019</t>
  </si>
  <si>
    <t>1.439,77</t>
  </si>
  <si>
    <t>PORTA DE MADEIRA PARA VERNIZ, SEMI-OCA (LEVE OU MÉDIA), 60X210CM, ESPESSURA DE 3,5CM, INCLUSO DOBRADIÇAS - FORNECIMENTO E INSTALAÇÃO. AF_12/2019</t>
  </si>
  <si>
    <t>401,81</t>
  </si>
  <si>
    <t>PORTA DE MADEIRA PARA VERNIZ, SEMI-OCA (LEVE OU MÉDIA), 70X210CM, ESPESSURA DE 3,5CM, INCLUSO DOBRADIÇAS - FORNECIMENTO E INSTALAÇÃO. AF_12/2019</t>
  </si>
  <si>
    <t>410,07</t>
  </si>
  <si>
    <t>PORTA DE MADEIRA PARA VERNIZ, SEMI-OCA (LEVE OU MÉDIA), 80X210CM, ESPESSURA DE 3,5CM, INCLUSO DOBRADIÇAS - FORNECIMENTO E INSTALAÇÃO. AF_12/2019</t>
  </si>
  <si>
    <t>473,18</t>
  </si>
  <si>
    <t>PORTA DE MADEIRA PARA VERNIZ, SEMI-OCA (LEVE OU MÉDIA), 90X210CM, ESPESSURA DE 3,5CM, INCLUSO DOBRADIÇAS - FORNECIMENTO E INSTALAÇÃO. AF_12/2019</t>
  </si>
  <si>
    <t>521,72</t>
  </si>
  <si>
    <t>KIT DE PORTA DE MADEIRA PARA VERNIZ, SEMI-OCA (LEVE OU MÉDIA), PADRÃO MÉDIO, 60X210CM, ESPESSURA DE 3,5CM, ITENS INCLUSOS: DOBRADIÇAS, MONTAGEM E INSTALAÇÃO DO BATENTE, SEM FECHADURA - FORNECIMENTO E INSTALAÇÃO. AF_12/2019</t>
  </si>
  <si>
    <t>1.043,03</t>
  </si>
  <si>
    <t>KIT DE PORTA DE MADEIRA PARA VERNIZ, SEMI-OCA (LEVE OU MÉDIA), PADRÃO MÉDIO, 70X210CM, ESPESSURA DE 3,5CM, ITENS INCLUSOS: DOBRADIÇAS, MONTAGEM E INSTALAÇÃO DO BATENTE, SEM FECHADURA - FORNECIMENTO E INSTALAÇÃO. AF_12/2019</t>
  </si>
  <si>
    <t>1.054,26</t>
  </si>
  <si>
    <t>KIT DE PORTA DE MADEIRA PARA VERNIZ, SEMI-OCA (LEVE OU MÉDIA), PADRÃO MÉDIO, 80X210CM, ESPESSURA DE 3,5CM, ITENS INCLUSOS: DOBRADIÇAS, MONTAGEM E INSTALAÇÃO DO BATENTE, SEM FECHADURA - FORNECIMENTO E INSTALAÇÃO. AF_12/2019</t>
  </si>
  <si>
    <t>1.120,34</t>
  </si>
  <si>
    <t>KIT DE PORTA DE MADEIRA PARA VERNIZ, SEMI-OCA (LEVE OU MÉDIA), PADRÃO MÉDIO, 90X210CM, ESPESSURA DE 3,5CM, ITENS INCLUSOS: DOBRADIÇAS, MONTAGEM E INSTALAÇÃO DO BATENTE, SEM FECHADURA - FORNECIMENTO E INSTALAÇÃO. AF_12/2019</t>
  </si>
  <si>
    <t>1.171,84</t>
  </si>
  <si>
    <t>BATENTE PARA PORTA DE MADEIRA, PADRÃO POPULAR - FORNECIMENTO E MONTAGEM. AF_12/2019</t>
  </si>
  <si>
    <t>292,14</t>
  </si>
  <si>
    <t>BATENTE PARA PORTA DE MADEIRA, FIXAÇÃO COM ARGAMASSA, PADRÃO POPULAR. FORNECIMENTO E INSTALAÇÃO. AF_12/2019</t>
  </si>
  <si>
    <t>392,74</t>
  </si>
  <si>
    <t>PORTA DE MADEIRA FRISADA, SEMI-OCA (LEVE OU MÉDIA), 60X210CM, ESPESSURA DE 3CM, INCLUSO DOBRADIÇAS - FORNECIMENTO E INSTALAÇÃO. AF_12/2019</t>
  </si>
  <si>
    <t>412,40</t>
  </si>
  <si>
    <t>PORTA DE MADEIRA FRISADA, SEMI-OCA (LEVE OU MÉDIA), 70X210CM, ESPESSURA DE 3CM, INCLUSO DOBRADIÇAS - FORNECIMENTO E INSTALAÇÃO. AF_12/2019</t>
  </si>
  <si>
    <t>439,66</t>
  </si>
  <si>
    <t>PORTA DE MADEIRA FRISADA, SEMI-OCA (LEVE OU MÉDIA), 80X210CM, ESPESSURA DE 3,5CM, INCLUSO DOBRADIÇAS - FORNECIMENTO E INSTALAÇÃO. AF_12/2019</t>
  </si>
  <si>
    <t>480,24</t>
  </si>
  <si>
    <t>PORTA DE MADEIRA TIPO VENEZIANA, 80X210CM, ESPESSURA DE 3CM, INCLUSO DOBRADIÇAS - FORNECIMENTO E INSTALAÇÃO. AF_12/2019</t>
  </si>
  <si>
    <t>941,51</t>
  </si>
  <si>
    <t>PORTA DE MADEIRA, TIPO MEXICANA, MACIÇA (PESADA OU SUPERPESADA), 80X210CM, ESPESSURA DE 3,5CM, INCLUSO DOBRADIÇAS - FORNECIMENTO E INSTALAÇÃO. AF_12/2019</t>
  </si>
  <si>
    <t>1.301,86</t>
  </si>
  <si>
    <t>FECHADURA DE EMBUTIR COM CILINDRO, EXTERNA, COMPLETA, ACABAMENTO PADRÃO POPULAR, INCLUSO EXECUÇÃO DE FURO - FORNECIMENTO E INSTALAÇÃO. AF_12/2019</t>
  </si>
  <si>
    <t>121,18</t>
  </si>
  <si>
    <t>FECHADURA DE EMBUTIR PARA PORTA DE BANHEIRO, COMPLETA, ACABAMENTO PADRÃO POPULAR, INCLUSO EXECUÇÃO DE FURO - FORNECIMENTO E INSTALAÇÃO. AF_12/2019</t>
  </si>
  <si>
    <t>120,40</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</si>
  <si>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</si>
  <si>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</si>
  <si>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102,69</t>
  </si>
  <si>
    <t>KIT DE PORTA DE MADEIRA PARA PINTURA, SEMI-OCA (LEVE OU MÉDIA), PADRÃO POPULAR, 60X210CM, ESPESSURA DE 3,5CM, ITENS INCLUSOS: DOBRADIÇAS, MONTAGEM E INSTALAÇÃO DO BATENTE, FECHADURA COM EXECUÇÃO DO FURO - FORNECIMENTO E INSTALAÇÃO. AF_12/2019</t>
  </si>
  <si>
    <t>999,20</t>
  </si>
  <si>
    <t>KIT DE PORTA DE MADEIRA PARA PINTURA, SEMI-OCA (LEVE OU MÉDIA), PADRÃO POPULAR, 70X210CM, ESPESSURA DE 3,5CM, ITENS INCLUSOS: DOBRADIÇAS, MONTAGEM E INSTALAÇÃO DO BATENTE, FECHADURA COM EXECUÇÃO DO FURO - FORNECIMENTO E INSTALAÇÃO. AF_12/2019</t>
  </si>
  <si>
    <t>991,18</t>
  </si>
  <si>
    <t>KIT DE PORTA DE MADEIRA PARA PINTURA, SEMI-OCA (LEVE OU MÉDIA), PADRÃO POPULAR, 80X210CM, ESPESSURA DE 3,5CM, ITENS INCLUSOS: DOBRADIÇAS, MONTAGEM E INSTALAÇÃO DO BATENTE, FECHADURA COM EXECUÇÃO DO FURO - FORNECIMENTO E INSTALAÇÃO. AF_12/2019</t>
  </si>
  <si>
    <t>1.037,95</t>
  </si>
  <si>
    <t>KIT DE PORTA DE MADEIRA PARA PINTURA, SEMI-OCA (LEVE OU MÉDIA), PADRÃO POPULAR, 90X210CM, ESPESSURA DE 3,5CM, ITENS INCLUSOS: DOBRADIÇAS, MONTAGEM E INSTALAÇÃO DO BATENTE, FECHADURA COM EXECUÇÃO DO FURO - FORNECIMENTO E INSTALAÇÃO. AF_12/2019</t>
  </si>
  <si>
    <t>1.127,31</t>
  </si>
  <si>
    <t>KIT DE PORTA DE MADEIRA PARA PINTURA, SEMI-OCA (PESADA OU SUPERPESADA), PADRÃO POPULAR, 80X210CM, ESPESSURA DE 3,5CM, ITENS INCLUSOS: DOBRADIÇAS, MONTAGEM E INSTALAÇÃO DO BATENTE, FECHADURA COM EXECUÇÃO DO FURO - FORNECIMENTO E INSTALAÇÃO. AF_12/2019</t>
  </si>
  <si>
    <t>1.327,55</t>
  </si>
  <si>
    <t>KIT DE PORTA DE MADEIRA PARA PINTURA, SEMI-OCA (PESADA OU SUPERPESADA), PADRÃO POPULAR, 90X210CM, ESPESSURA DE 3,5CM, ITENS INCLUSOS: DOBRADIÇAS, MONTAGEM E INSTALAÇÃO DO BATENTE, FECHADURA COM EXECUÇÃO DO FURO - FORNECIMENTO E INSTALAÇÃO. AF_12/2019</t>
  </si>
  <si>
    <t>1.406,08</t>
  </si>
  <si>
    <t>KIT DE PORTA DE MADEIRA PARA PINTURA, SEMI-OCA (LEVE OU MÉDIA), PADRÃO POPULAR, 60X210CM, ESPESSURA DE 3,5CM, ITENS INCLUSOS: DOBRADIÇAS, MONTAGEM E INSTALAÇÃO DO BATENTE, SEM FECHADURA - FORNECIMENTO E INSTALAÇÃO. AF_12/2019</t>
  </si>
  <si>
    <t>878,80</t>
  </si>
  <si>
    <t>KIT DE PORTA DE MADEIRA PARA PINTURA, SEMI-OCA (LEVE OU MÉDIA), PADRÃO POPULAR, 70X210CM, ESPESSURA DE 3,5CM, ITENS INCLUSOS: DOBRADIÇAS, MONTAGEM E INSTALAÇÃO DO BATENTE, SEM FECHADURA - FORNECIMENTO E INSTALAÇÃO. AF_12/2019</t>
  </si>
  <si>
    <t>888,49</t>
  </si>
  <si>
    <t>KIT DE PORTA DE MADEIRA PARA PINTURA, SEMI-OCA (LEVE OU MÉDIA), PADRÃO POPULAR, 80X210CM, ESPESSURA DE 3,5CM, ITENS INCLUSOS: DOBRADIÇAS, MONTAGEM E INSTALAÇÃO DO BATENTE, SEM FECHADURA - FORNECIMENTO E INSTALAÇÃO. AF_12/2019</t>
  </si>
  <si>
    <t>916,77</t>
  </si>
  <si>
    <t>KIT DE PORTA DE MADEIRA PARA PINTURA, SEMI-OCA (LEVE OU MÉDIA), PADRÃO POPULAR, 90X210CM, ESPESSURA DE 3,5CM, ITENS INCLUSOS: DOBRADIÇAS, MONTAGEM E INSTALAÇÃO DO BATENTE, SEM FECHADURA - FORNECIMENTO E INSTALAÇÃO. AF_12/2019</t>
  </si>
  <si>
    <t>1.006,13</t>
  </si>
  <si>
    <t>KIT DE PORTA DE MADEIRA PARA PINTURA, SEMI-OCA (PESADA OU SUPERPESADA), PADRÃO POPULAR, 80X210CM, ESPESSURA DE 3,5CM, ITENS INCLUSOS: DOBRADIÇAS, MONTAGEM E INSTALAÇÃO DO BATENTE, SEM FECHADURA - FORNECIMENTO E INSTALAÇÃO. AF_12/2019</t>
  </si>
  <si>
    <t>1.206,37</t>
  </si>
  <si>
    <t>KIT DE PORTA DE MADEIRA PARA PINTURA, SEMI-OCA (PESADA OU SUPERPESADA), PADRÃO POPULAR, 90X210CM, ESPESSURA DE 3,5CM, ITENS INCLUSOS: DOBRADIÇAS, MONTAGEM E INSTALAÇÃO DO BATENTE, SEM FECHADURA - FORNECIMENTO E INSTALAÇÃO. AF_12/2019</t>
  </si>
  <si>
    <t>1.284,90</t>
  </si>
  <si>
    <t>KIT DE PORTA DE MADEIRA PARA VERNIZ, SEMI-OCA (LEVE OU MÉDIA), PADRÃO POPULAR, 60X210CM, ESPESSURA DE 3,5CM, ITENS INCLUSOS: DOBRADIÇAS, MONTAGEM E INSTALAÇÃO DO BATENTE, SEM FECHADURA - FORNECIMENTO E INSTALAÇÃO. AF_12/2019</t>
  </si>
  <si>
    <t>891,03</t>
  </si>
  <si>
    <t>KIT DE PORTA DE MADEIRA PARA VERNIZ, SEMI-OCA (LEVE OU MÉDIA), PADRÃO POPULAR, 70X210CM, ESPESSURA DE 3,5CM, ITENS INCLUSOS: DOBRADIÇAS, MONTAGEM E INSTALAÇÃO DO BATENTE, SEM FECHADURA - FORNECIMENTO E INSTALAÇÃO. AF_12/2019</t>
  </si>
  <si>
    <t>901,30</t>
  </si>
  <si>
    <t>KIT DE PORTA DE MADEIRA PARA VERNIZ, SEMI-OCA (LEVE OU MÉDIA), PADRÃO POPULAR, 80X210CM, ESPESSURA DE 3,5CM, ITENS INCLUSOS: DOBRADIÇAS, MONTAGEM E INSTALAÇÃO DO BATENTE, SEM FECHADURA - FORNECIMENTO E INSTALAÇÃO. AF_12/2019</t>
  </si>
  <si>
    <t>966,42</t>
  </si>
  <si>
    <t>KIT DE PORTA DE MADEIRA PARA VERNIZ, SEMI-OCA (LEVE OU MÉDIA), PADRÃO POPULAR, 90X210CM, ESPESSURA DE 3,5CM, ITENS INCLUSOS: DOBRADIÇAS, MONTAGEM E INSTALAÇÃO DO BATENTE, SEM FECHADURA - FORNECIMENTO E INSTALAÇÃO. AF_12/2019</t>
  </si>
  <si>
    <t>1.016,97</t>
  </si>
  <si>
    <t>KIT DE PORTA DE MADEIRA FRISADA, SEMI-OCA (LEVE OU MÉDIA), PADRÃO MÉDIO 60X210CM, ESPESSURA DE 3CM, ITENS INCLUSOS: DOBRADIÇAS, MONTAGEM E INSTALAÇÃO DO BATENTE, SEM FECHADURA - FORNECIMENTO E INSTALAÇÃO. AF_12/2019</t>
  </si>
  <si>
    <t>1.053,62</t>
  </si>
  <si>
    <t>KIT DE PORTA DE MADEIRA FRISADA, SEMI-OCA (LEVE OU MÉDIA), PADRÃO POPULAR, 60X210CM, ESPESSURA DE 3CM, ITENS INCLUSOS: DOBRADIÇAS, MONTAGEM E INSTALAÇÃO DO BATENTE, SEM FECHADURA - FORNECIMENTO E INSTALAÇÃO. AF_12/2019</t>
  </si>
  <si>
    <t>901,62</t>
  </si>
  <si>
    <t>KIT DE PORTA DE MADEIRA FRISADA, SEMI-OCA (LEVE OU MÉDIA), PADRÃO MÉDIO, 70X210CM, ESPESSURA DE 3CM, ITENS INCLUSOS: DOBRADIÇAS, MONTAGEM E INSTALAÇÃO DO BATENTE, SEM FECHADURA - FORNECIMENTO E INSTALAÇÃO. AF_12/2019</t>
  </si>
  <si>
    <t>1.083,85</t>
  </si>
  <si>
    <t>KIT DE PORTA DE MADEIRA FRISADA, SEMI-OCA (LEVE OU MÉDIA), PADRÃO POPULAR, 70X210CM, ESPESSURA DE 3CM, ITENS INCLUSOS: DOBRADIÇAS, MONTAGEM E INSTALAÇÃO DO BATENTE, SEM FECHADURA - FORNECIMENTO E INSTALAÇÃO. AF_12/2019</t>
  </si>
  <si>
    <t>930,89</t>
  </si>
  <si>
    <t>KIT DE PORTA DE MADEIRA FRISADA, SEMI-OCA (LEVE OU MÉDIA), PADRÃO MÉDIO, 80X210CM, ESPESSURA DE 3,5CM, ITENS INCLUSOS: DOBRADIÇAS, MONTAGEM E INSTALAÇÃO DO BATENTE, SEM FECHADURA - FORNECIMENTO E INSTALAÇÃO. AF_12/2019</t>
  </si>
  <si>
    <t>1.127,40</t>
  </si>
  <si>
    <t>KIT DE PORTA DE MADEIRA FRISADA, SEMI-OCA (LEVE OU MÉDIA), PADRÃO POPULAR, 80X210CM, ESPESSURA DE 3,5CM, ITENS INCLUSOS: DOBRADIÇAS, MONTAGEM E INSTALAÇÃO DO BATENTE, SEM FECHADURA - FORNECIMENTO E INSTALAÇÃO. AF_12/2019</t>
  </si>
  <si>
    <t>973,48</t>
  </si>
  <si>
    <t>KIT DE PORTA DE MADEIRA TIPO VENEZIANA, PADRÃO MÉDIO, 80X210CM, ESPESSURA DE 3CM, ITENS INCLUSOS: DOBRADIÇAS, MONTAGEM E INSTALAÇÃO DO BATENTE, SEM FECHADURA - FORNECIMENTO E INSTALAÇÃO. AF_12/2019</t>
  </si>
  <si>
    <t>1.588,67</t>
  </si>
  <si>
    <t>KIT DE PORTA DE MADEIRA TIPO VENEZIANA, PADRÃO POPULAR, 80X210CM, ESPESSURA DE 3CM, ITENS INCLUSOS: DOBRADIÇAS, MONTAGEM E INSTALAÇÃO DO BATENTE, SEM FECHADURA - FORNECIMENTO E INSTALAÇÃO. AF_12/2019</t>
  </si>
  <si>
    <t>1.434,75</t>
  </si>
  <si>
    <t>KIT DE PORTA DE MADEIRA TIPO MEXICANA, MACIÇA (PESADA OU SUPERPESADA), PADRÃO MÉDIO, 80X210CM, ESPESSURA DE 3CM, ITENS INCLUSOS: DOBRADIÇAS, MONTAGEM E INSTALAÇÃO DO BATENTE, SEM FECHADURA - FORNECIMENTO E INSTALAÇÃO. AF_12/2019</t>
  </si>
  <si>
    <t>1.949,02</t>
  </si>
  <si>
    <t>KIT DE PORTA DE MADEIRA TIPO MEXICANA, MACIÇA (PESADA OU SUPERPESADA), PADRÃO POPULAR, 80X210CM, ESPESSURA DE 3CM, ITENS INCLUSOS: DOBRADIÇAS, MONTAGEM E INSTALAÇÃO DO BATENTE, SEM FECHADURA - FORNECIMENTO E INSTALAÇÃO. AF_12/2019</t>
  </si>
  <si>
    <t>1.795,10</t>
  </si>
  <si>
    <t>ALIZAR DE 5X1,5CM PARA PORTA FIXADO COM PREGOS, PADRÃO MÉDIO - FORNECIMENTO E INSTALAÇÃO. AF_12/2019</t>
  </si>
  <si>
    <t>14,83</t>
  </si>
  <si>
    <t>ALIZAR DE 5X1,5CM PARA PORTA FIXADO COM PREGOS, PADRÃO POPULAR - FORNECIMENTO E INSTALAÇÃO. AF_12/2019</t>
  </si>
  <si>
    <t>10,05</t>
  </si>
  <si>
    <t>KIT DE PORTA-PRONTA DE MADEIRA EM ACABAMENTO MELAMÍNICO BRANCO, FOLHA LEVE OU MÉDIA, 90X210, EXCLUSIVE FECHADURA, FIXAÇÃO COM PREENCHIMENTO TOTAL DE ESPUMA EXPANSIVA - FORNECIMENTO E INSTALAÇÃO. AF_12/2019</t>
  </si>
  <si>
    <t>1.020,01</t>
  </si>
  <si>
    <t>BATENTE PARA PORTA COM BANDEIRA, FIXAÇÃO COM PARAFUSO E BUCHA. AF_12/2019</t>
  </si>
  <si>
    <t>239,90</t>
  </si>
  <si>
    <t>KIT DE PORTA DE MADEIRA PARA VERNIZ, SEMI-OCA (LEVE OU MÉDIA), PADRÃO MÉDIO, 60X210CM, ESPESSURA DE 3,5CM, ITENS INCLUSOS: DOBRADIÇAS, MONTAGEM E INSTALAÇÃO DE BATENTE, FECHADURA COM EXECUÇÃO DO FURO - FORNECIMENTO E INSTALAÇÃO. AF_12/2019</t>
  </si>
  <si>
    <t>1.215,94</t>
  </si>
  <si>
    <t>KIT DE PORTA DE MADEIRA PARA VERNIZ, SEMI-OCA (LEVE OU MÉDIA), PADRÃO POPULAR, 60X210CM, ESPESSURA DE 3,5CM, ITENS INCLUSOS: DOBRADIÇAS, MONTAGEM E INSTALAÇÃO DE BATENTE, FECHADURA COM EXECUÇÃO DO FURO - FORNECIMENTO E INSTALAÇÃO. AF_12/2019</t>
  </si>
  <si>
    <t>1.011,43</t>
  </si>
  <si>
    <t>KIT DE PORTA DE MADEIRA PARA VERNIZ, SEMI-OCA (LEVE OU MÉDIA), PADRÃO MÉDIO, 70X210CM, ESPESSURA DE 3,5CM, ITENS INCLUSOS: DOBRADIÇAS, MONTAGEM E INSTALAÇÃO DE BATENTE, FECHADURA COM EXECUÇÃO DO FURO - FORNECIMENTO E INSTALAÇÃO. AF_12/2019</t>
  </si>
  <si>
    <t>1.227,17</t>
  </si>
  <si>
    <t>KIT DE PORTA DE MADEIRA FRISADA, SEMI-OCA (LEVE OU MÉDIA), PADRÃO MÉDIO, 70X210CM, ESPESSURA DE 3CM, ITENS INCLUSOS: DOBRADIÇAS, MONTAGEM E INSTALAÇÃO DE BATENTE, FECHADURA COM EXECUÇÃO DO FURO - FORNECIMENTO E INSTALAÇÃO. AF_12/2019</t>
  </si>
  <si>
    <t>1.256,76</t>
  </si>
  <si>
    <t>KIT DE PORTA DE MADEIRA FRISADA, SEMI-OCA (LEVE OU MÉDIA), PADRÃO POPULAR, 70X210CM, ESPESSURA DE 3CM, ITENS INCLUSOS: DOBRADIÇAS, MONTAGEM E INSTALAÇÃO DE BATENTE, FECHADURA COM EXECUÇÃO DO FURO - FORNECIMENTO E INSTALAÇÃO. AF_12/2019</t>
  </si>
  <si>
    <t>1.033,58</t>
  </si>
  <si>
    <t>KIT DE PORTA DE MADEIRA PARA VERNIZ, SEMI-OCA (LEVE OU MÉDIA), PADRÃO MÉDIO, 80X210CM, ESPESSURA DE 3,5CM, ITENS INCLUSOS: DOBRADIÇAS, MONTAGEM E INSTALAÇÃO DE BATENTE, FECHADURA COM EXECUÇÃO DO FURO - FORNECIMENTO E INSTALAÇÃO. AF_12/2019</t>
  </si>
  <si>
    <t>1.317,84</t>
  </si>
  <si>
    <t>KIT DE PORTA DE MADEIRA PARA VERNIZ, SEMI-OCA (LEVE OU MÉDIA), PADRÃO POPULAR, 80X210CM, ESPESSURA DE 3,5CM, ITENS INCLUSOS: DOBRADIÇAS, MONTAGEM E INSTALAÇÃO DE BATENTE, FECHADURA COM EXECUÇÃO DO FURO - FORNECIMENTO E INSTALAÇÃO. AF_12/2019</t>
  </si>
  <si>
    <t>1.087,60</t>
  </si>
  <si>
    <t>KIT DE PORTA DE MADEIRA PARA VERNIZ, SEMI-OCA (LEVE OU MÉDIA), PADRÃO MÉDIO, 90X210CM, ESPESSURA DE 3,5CM, ITENS INCLUSOS: DOBRADIÇAS, MONTAGEM E INSTALAÇÃO DE BATENTE, FECHADURA COM EXECUÇÃO DO FURO - FORNECIMENTO E INSTALAÇÃO. AF_12/2019</t>
  </si>
  <si>
    <t>1.369,34</t>
  </si>
  <si>
    <t>KIT DE PORTA DE MADEIRA PARA VERNIZ, SEMI-OCA (LEVE OU MÉDIA), PADRÃO POPULAR, 90X210CM, ESPESSURA DE 3CM, ITENS INCLUSOS: DOBRADIÇAS, MONTAGEM E INSTALAÇÃO DE BATENTE, FECHADURA COM EXECUÇÃO DO FURO - FORNECIMENTO E INSTALAÇÃO. AF_12/2019</t>
  </si>
  <si>
    <t>1.138,15</t>
  </si>
  <si>
    <t>KIT DE PORTA DE MADEIRA FRISADA, SEMI-OCA (LEVE OU MÉDIA), PADRÃO MÉDIO, 60X210CM, ESPESSURA DE 3,5CM, ITENS INCLUSOS: DOBRADIÇAS, MONTAGEM E INSTALAÇÃO DE BATENTE, FECHADURA COM EXECUÇÃO DO FURO - FORNECIMENTO E INSTALAÇÃO. AF_12/2019</t>
  </si>
  <si>
    <t>1.226,53</t>
  </si>
  <si>
    <t>KIT DE PORTA DE MADEIRA FRISADA, SEMI-OCA (LEVE OU MÉDIA), PADRÃO POPULAR, 60X210CM, ESPESSURA DE 3CM, ITENS INCLUSOS: DOBRADIÇAS, MONTAGEM E INSTALAÇÃO DE BATENTE, FECHADURA COM EXECUÇÃO DO FURO - FORNECIMENTO E INSTALAÇÃO. AF_12/2019</t>
  </si>
  <si>
    <t>1.022,02</t>
  </si>
  <si>
    <t>KIT DE PORTA DE MADEIRA FRISADA, SEMI-OCA (LEVE OU MÉDIA), PADRÃO MÉDIO, 80X210CM, ESPESSURA DE 3,5CM, ITENS INCLUSOS: DOBRADIÇAS, MONTAGEM E INSTALAÇÃO DE BATENTE, FECHADURA COM EXECUÇÃO DO FURO - FORNECIMENTO E INSTALAÇÃO. AF_12/2019</t>
  </si>
  <si>
    <t>1.324,90</t>
  </si>
  <si>
    <t>KIT DE PORTA DE MADEIRA FRISADA, SEMI-OCA (LEVE OU MÉDIA), PADRÃO POPULAR, 80X210CM, ESPESSURA DE 3,5CM, ITENS INCLUSOS: DOBRADIÇAS, MONTAGEM E INSTALAÇÃO DE BATENTE, FECHADURA COM EXECUÇÃO DO FURO - FORNECIMENTO E INSTALAÇÃO. AF_12/2019</t>
  </si>
  <si>
    <t>1.094,66</t>
  </si>
  <si>
    <t>KIT DE PORTA DE MADEIRA TIPO VENEZIANA, 80X210CM (ESPESSURA DE 3CM), PADRÃO MÉDIO, ITENS INCLUSOS: DOBRADIÇAS, MONTAGEM E INSTALAÇÃO DE BATENTE, FECHADURA COM EXECUÇÃO DO FURO - FORNECIMENTO E INSTALAÇÃO. AF_12/2019</t>
  </si>
  <si>
    <t>1.786,17</t>
  </si>
  <si>
    <t>KIT DE PORTA DE MADEIRA TIPO VENEZIANA, 80X210CM (ESPESSURA DE 3CM), PADRÃO POPULAR, ITENS INCLUSOS: DOBRADIÇAS, MONTAGEM E INSTALAÇÃO DE BATENTE, FECHADURA COM EXECUÇÃO DO FURO - FORNECIMENTO E INSTALAÇÃO. AF_12/2019</t>
  </si>
  <si>
    <t>1.555,93</t>
  </si>
  <si>
    <t>KIT DE PORTA DE MADEIRA TIPO MEXICANA, MACIÇA (PESADA OU SUPERPESADA), PADRÃO MÉDIO, 80X210CM, ESPESSURA DE 3,5CM, ITENS INCLUSOS: DOBRADIÇAS, MONTAGEM E INSTALAÇÃO DE BATENTE, FECHADURA COM EXECUÇÃO DO FURO - FORNECIMENTO E INSTALAÇÃO. AF_12/2019</t>
  </si>
  <si>
    <t>2.146,52</t>
  </si>
  <si>
    <t>KIT DE PORTA DE MADEIRA TIPO MEXICANA, MACIÇA (PESADA OU SUPERPESADA), PADRÃO POPULAR, 80X210CM, ESPESSURA DE 3,5CM, ITENS INCLUSOS: DOBRADIÇAS, MONTAGEM E INSTALAÇÃO DE BATENTE, FECHADURA COM EXECUÇÃO DO FURO - FORNECIMENTO E INSTALAÇÃO. AF_12/2019</t>
  </si>
  <si>
    <t>1.916,28</t>
  </si>
  <si>
    <t>RECOLOCAÇÃO DE FOLHAS DE PORTA DE MADEIRA LEVE OU MÉDIA DE 60CM DE LARGURA, CONSIDERANDO REAPROVEITAMENTO DO MATERIAL. AF_12/2019</t>
  </si>
  <si>
    <t>70,44</t>
  </si>
  <si>
    <t>RECOLOCAÇÃO DE FOLHAS DE PORTA DE MADEIRA LEVE OU MÉDIA DE 70CM DE LARGURA, CONSIDERANDO REAPROVEITAMENTO DO MATERIAL. AF_12/2019</t>
  </si>
  <si>
    <t>78,36</t>
  </si>
  <si>
    <t>RECOLOCAÇÃO DE FOLHAS DE PORTA DE MADEIRA LEVE OU MÉDIA DE 80CM DE LARGURA, CONSIDERANDO REAPROVEITAMENTO DO MATERIAL. AF_12/2019</t>
  </si>
  <si>
    <t>86,35</t>
  </si>
  <si>
    <t>RECOLOCAÇÃO DE FOLHAS DE PORTA DE MADEIRA LEVE OU MÉDIA DE 90CM DE LARGURA, CONSIDERANDO REAPROVEITAMENTO DO MATERIAL. AF_12/2019</t>
  </si>
  <si>
    <t>94,31</t>
  </si>
  <si>
    <t>RECOLOCAÇÃO DE FOLHAS DE PORTA DE MADEIRA PESADA OU SUPERPESADA DE 80CM DE LARGURA, CONSIDERANDO REAPROVEITAMENTO DO MATERIAL. AF_12/2019</t>
  </si>
  <si>
    <t>112,16</t>
  </si>
  <si>
    <t>PORTA DE MADEIRA COMPENSADA LISA PARA PINTURA, 120X210X3,5CM, 2 FOLHAS, INCLUSO ADUELA 2A, ALIZAR 2A E DOBRADIÇAS. AF_12/2019</t>
  </si>
  <si>
    <t>991,32</t>
  </si>
  <si>
    <t>KIT DE PORTA DE MADEIRA PARA VERNIZ, SEMI-OCA (LEVE OU MÉDIA), PADRÃO POPULAR, 70X210CM, ESPESSURA DE 3,5CM, ITENS INCLUSOS: DOBRADIÇAS, MONTAGEM E INSTALAÇÃO DE BATENTE, FECHADURA COM EXECUÇÃO DO FURO - FORNECIMENTO E INSTALAÇÃO. AF_12/2019</t>
  </si>
  <si>
    <t>1.003,99</t>
  </si>
  <si>
    <t>JANELA DE MADEIRA (CEDRINHO/ANGELIM OU EQUIV.) DE ABRIR COM 4 FOLHAS (2 VENEZIANAS E 2 GUILHOTINAS), COM BATENTE, ALIZAR E FERRAGENS, EXCLUSIVE VIDROS, ACABAMENTO E CONTRAMARCO, FIXAÇÃO C/ PARAFUSO E ESPUMA - FORNECIMENTO E INSTALAÇÃO. AF_11/2024</t>
  </si>
  <si>
    <t>797,39</t>
  </si>
  <si>
    <t>JANELA DE MADEIRA (PINUS/EUCALIPTO OU EQUIV.) DE ABRIR COM 4 FOLHAS (2 VENEZIANAS E 2 GUILHOTINAS), COM BATENTE, ALIZAR E FERRAGENS, EXCLUSIVE VIDROS, ACABAMENTO E CONTRAMARCO, FIXAÇÃO C/ PARAFUSO E ESPUMA - FORNECIMENTO E INSTALAÇÃO. AF_11/2024</t>
  </si>
  <si>
    <t>639,04</t>
  </si>
  <si>
    <t>JANELA DE MADEIRA (IMBUIA/CEDRO OU EQUIV.) DE ABRIR COM 4 FOLHAS (2 VENEZIANAS E 2 GUILHOTINAS), COM BATENTE, ALIZAR E FERRAGENS, EXCLUSIVE VIDROS, ACABAMENTO E CONTRAMARCO, FIXAÇÃO C/ PARAFUSO E ESPUMA - FORNECIMENTO E INSTALAÇÃO. AF_11/2024</t>
  </si>
  <si>
    <t>1.021,26</t>
  </si>
  <si>
    <t>JANELA DE MADEIRA (CEDRINHO/ANGELIM OU EQUIV.) TIPO MAXIM-AR, PARA VIDRO, COM BATENTE, ALIZAR E FERRAGENS, EXCLUSIVE VIDRO, ACABAMENTO E CONTRAMARCO, FIXAÇÃO C/ PARAFUSO E ESPUMA - FORNECIMENTO E INSTALAÇÃO. AF_11/2024</t>
  </si>
  <si>
    <t>1.207,09</t>
  </si>
  <si>
    <t>JANELA DE MADEIRA (PINUS/EUCALIPTO OU EQUIV.) TIPO BASCULANTE COM 2 FOLHAS PARA VIDRO, COM BATENTE, ALIZAR E FERRAGENS, EXCLUSIVE VIDROS, ACABAMENTO E CONTRAMARCO, FIXAÇÃO C/ PARAFUSO E ESPUMA - FORNECIMENTO E INSTALAÇÃO. AF_11/2024</t>
  </si>
  <si>
    <t>845,76</t>
  </si>
  <si>
    <t>JANELA DE MADEIRA (CEDRINHO/ANGELIM OU EQUIV.) DE CORRER COM 6 FOLHAS (4 VENEZ. FIXAS E 2 DE CORRER), COM BATENTE, ALIZAR E FERRAGENS, EXCLUSIVE VIDROS, ACABAMENTO E CONTRAMARCO, FIXAÇÃO C/ PARAFUSO E ESPUMA - FORNECIMENTO E INSTALAÇÃO. AF_11/2024</t>
  </si>
  <si>
    <t>987,86</t>
  </si>
  <si>
    <t>JANELA DE MADEIRA (IMBUIA/CEDRO OU EQUIV) DE CORRER COM 6 FOLHAS (4 VENEZ. FIXAS E 2 DE CORRER), COM BATENTE, ALIZAR E FERRAGENS, EXCLUSIVE VIDROS, ACABAMENTO E CONTRAMARCO, FIXAÇÃO C/ PARAFUSO E ESPUMA - FORNECIMENTO E INSTALAÇÃO. AF_11/2024</t>
  </si>
  <si>
    <t>1.215,64</t>
  </si>
  <si>
    <t>JANELA DE MADEIRA (PINUS/EUCALIPTO OU EQUIV.) DE CORRER COM 6 FOLHAS (4 VENEZ. FIXAS E 2 DE CORRER), COM BATENTE, ALIZAR E FERRAGENS, EXCLUSIVE VIDROS, ACABAMENTO E CONTRAMARCO, FIXAÇÃO C/ PARAFUSO E ESPUMA - FORNECIMENTO E INSTALAÇÃO. AF_11/2024</t>
  </si>
  <si>
    <t>800,45</t>
  </si>
  <si>
    <t>PORTA DE FERRO, DE ABRIR, TIPO GRADE COM CHAPA, COM GUARNIÇÕES. AF_12/2019</t>
  </si>
  <si>
    <t>640,18</t>
  </si>
  <si>
    <t>JANELA DE AÇO TIPO BASCULANTE PARA VIDROS, COM BATENTE, FERRAGENS E PINTURA ANTICORROSIVA, EXCLUSIVE VIDROS, ACABAMENTO, ALIZAR E CONTRAMARCO, FIXAÇÃO COM ARGAMASSA. FORNECIMENTO E INSTALAÇÃO. AF_11/2024</t>
  </si>
  <si>
    <t>719,78</t>
  </si>
  <si>
    <t>JANELA DE AÇO DE CORRER COM 4 FOLHAS PARA VIDRO, COM BATENTE, FERRAGENS E PINTURA ANTICORROSIVA, EXCLUSIVE VIDROS, ALIZAR E CONTRAMARCO, FIXAÇÃO COM ARGAMASSA. FORNECIMENTO E INSTALAÇÃO. AF_11/2024</t>
  </si>
  <si>
    <t>601,35</t>
  </si>
  <si>
    <t>CONTRAMARCO DE AÇO, FIXAÇÃO COM ARGAMASSA - FORNECIMENTO E INSTALAÇÃO. AF_11/2024</t>
  </si>
  <si>
    <t>67,75</t>
  </si>
  <si>
    <t>CONTRAMARCO DE AÇO, FIXAÇÃO COM PARAFUSO - FORNECIMENTO E INSTALAÇÃO. AF_11/2024</t>
  </si>
  <si>
    <t>79,82</t>
  </si>
  <si>
    <t>JANELA DE AÇO GALVANIZADO TIPO MAXIM-AR, COM BATENTE, FERRAGENS, PINTURA ANTICORROSIVA E GRADE, 1 FOLHA, EXCLUSIVE ALIZAR E CONTRAMARCO, FIXAÇÃO COM ARGAMASSA - FORNECIMENTO E INSTALAÇÃO. AF_11/2024</t>
  </si>
  <si>
    <t>1.025,88</t>
  </si>
  <si>
    <t>GUARDA-CORPO DE AÇO GALVANIZADO DE 1,10M, MONTANTES TUBULARES DE 1.1/4" ESPAÇADOS DE 1,20M, TRAVESSA SUPERIOR DE 1.1/2", GRADIL FORMADO POR TUBOS HORIZONTAIS DE 1" E VERTICAIS DE 3/4", FIXADO COM CHUMBADOR MECÂNICO. AF_04/2019_PS</t>
  </si>
  <si>
    <t>629,22</t>
  </si>
  <si>
    <t>GUARDA-CORPO DE AÇO GALVANIZADO DE 1,10M DE ALTURA, MONTANTES TUBULARES DE 1.1/2  ESPAÇADOS DE 1,20M, TRAVESSA SUPERIOR DE 2 , GRADIL FORMADO POR BARRAS CHATAS EM FERRO DE 32X4,8MM, FIXADO COM CHUMBADOR MECÂNICO. AF_04/2019_PS</t>
  </si>
  <si>
    <t>533,79</t>
  </si>
  <si>
    <t>GUARDA-CORPO PANORÂMICO COM PERFIS DE ALUMÍNIO E VIDRO LAMINADO 8 MM, FIXADO COM CHUMBADOR MECÂNICO. AF_04/2019_PS</t>
  </si>
  <si>
    <t>1.274,87</t>
  </si>
  <si>
    <t>CORRIMÃO SIMPLES, DIÂMETRO EXTERNO = 1 1/2", EM AÇO GALVANIZADO. AF_04/2019_PS</t>
  </si>
  <si>
    <t>114,02</t>
  </si>
  <si>
    <t>CORRIMÃO SIMPLES, DIÂMETRO EXTERNO = 1 1/2", EM ALUMÍNIO. AF_04/2019_PS</t>
  </si>
  <si>
    <t>101,60</t>
  </si>
  <si>
    <t>GRADIL EM FERRO FIXADO EM VÃOS DE JANELAS, FORMADO POR BARRAS CHATAS DE 25X4,8 MM. AF_04/2019</t>
  </si>
  <si>
    <t>675,53</t>
  </si>
  <si>
    <t>GRADIL EM ALUMÍNIO FIXADO EM VÃOS DE JANELAS, FORMADO POR TUBOS DE 3/4". AF_04/2019</t>
  </si>
  <si>
    <t>674,11</t>
  </si>
  <si>
    <t>PORTA CORTA-FOGO 90X210X4CM - FORNECIMENTO E INSTALAÇÃO. AF_12/2019</t>
  </si>
  <si>
    <t>1.623,33</t>
  </si>
  <si>
    <t>PORTA DE ALUMÍNIO DE ABRIR COM LAMBRI, COM GUARNIÇÃO, FIXAÇÃO COM PARAFUSOS - FORNECIMENTO E INSTALAÇÃO. AF_12/2019</t>
  </si>
  <si>
    <t>855,37</t>
  </si>
  <si>
    <t>PORTA EM ALUMÍNIO DE ABRIR TIPO VENEZIANA COM GUARNIÇÃO, FIXAÇÃO COM PARAFUSOS - FORNECIMENTO E INSTALAÇÃO. AF_12/2019</t>
  </si>
  <si>
    <t>669,41</t>
  </si>
  <si>
    <t>PORTA DE ALUMÍNIO DE ABRIR PARA VIDRO SEM GUARNIÇÃO, 87X210CM, FIXAÇÃO COM PARAFUSOS, INCLUSIVE VIDROS - FORNECIMENTO E INSTALAÇÃO. AF_12/2019</t>
  </si>
  <si>
    <t>835,90</t>
  </si>
  <si>
    <t>PORTA EM AÇO DE ABRIR PARA VIDRO SEM GUARNIÇÃO, 87X210CM, FIXAÇÃO COM PARAFUSOS, EXCLUSIVE VIDROS - FORNECIMENTO E INSTALAÇÃO. AF_12/2019</t>
  </si>
  <si>
    <t>750,03</t>
  </si>
  <si>
    <t>PORTA EM AÇO DE ABRIR TIPO VENEZIANA SEM GUARNIÇÃO, 87X210CM, FIXAÇÃO COM PARAFUSOS - FORNECIMENTO E INSTALAÇÃO. AF_12/2019</t>
  </si>
  <si>
    <t>684,16</t>
  </si>
  <si>
    <t>PORTA DE CORRER DE ALUMÍNIO, COM DUAS FOLHAS PARA VIDRO, INCLUSO VIDRO LISO INCOLOR, FECHADURA E PUXADOR, SEM ALIZAR. AF_12/2019</t>
  </si>
  <si>
    <t>469,80</t>
  </si>
  <si>
    <t>MOLA HIDRAULICA DE PISO PARA PORTA DE VIDRO TEMPERADO. AF_01/2021</t>
  </si>
  <si>
    <t>1.063,11</t>
  </si>
  <si>
    <t>JOGO DE FERRAGENS CROMADAS PARA PORTA DE VIDRO TEMPERADO, UMA FOLHA COMPOSTO DE DOBRADICAS SUPERIOR E INFERIOR, TRINCO, FECHADURA, CONTRA FECHADURA COM CAPUCHINHO SEM MOLA E PUXADOR. AF_01/2021</t>
  </si>
  <si>
    <t>284,68</t>
  </si>
  <si>
    <t>PUXADOR CENTRAL PARA ESQUADRIA DE MADEIRA. AF_12/2019</t>
  </si>
  <si>
    <t>33,76</t>
  </si>
  <si>
    <t>PORTA CADEADO ZINCADO OXIDADO PRETO COM CADEADO DE AÇO INOX, LARGURA DE *50* MM. AF_12/2019</t>
  </si>
  <si>
    <t>70,11</t>
  </si>
  <si>
    <t>TARJETA TIPO LIVRE/OCUPADO PARA PORTA DE BANHEIRO. AF_12/2019</t>
  </si>
  <si>
    <t>83,33</t>
  </si>
  <si>
    <t>CREMONA EM LATÃO CROMADO OU POLIDO, COMPLETA. AF_12/2019</t>
  </si>
  <si>
    <t>77,50</t>
  </si>
  <si>
    <t>FECHO DE EMBUTIR TIPO UNHA 22CM. AF_12/2019</t>
  </si>
  <si>
    <t>148,33</t>
  </si>
  <si>
    <t>FECHO DE EMBUTIR TIPO UNHA 40CM. AF_12/2019</t>
  </si>
  <si>
    <t>184,35</t>
  </si>
  <si>
    <t>DOBRADIÇA EM AÇO/FERRO, 3" X 21/2", E=1,9 A 2MM, SEN ANEL, CROMADO OU ZINCADO, TAMPA BOLA, COM PARAFUSOS. AF_12/2019</t>
  </si>
  <si>
    <t>60,34</t>
  </si>
  <si>
    <t>DOBRADIÇA TIPO VAI E VEM EM LATÃO POLIDO 3". AF_12/2019</t>
  </si>
  <si>
    <t>163,17</t>
  </si>
  <si>
    <t>INSTALAÇÃO DE VIDRO LISO INCOLOR, E = 3 MM, EM ESQUADRIA DE MADEIRA, FIXADO COM BAGUETE. AF_01/2021</t>
  </si>
  <si>
    <t>204,17</t>
  </si>
  <si>
    <t>INSTALAÇÃO DE VIDRO LISO, E = 4 MM, EM ESQUADRIA DE MADEIRA, FIXADO COM BAGUETE. AF_01/2021</t>
  </si>
  <si>
    <t>226,67</t>
  </si>
  <si>
    <t>INSTALAÇÃO DE VIDRO LISO FUME, E = 4 MM, EM ESQUADRIA DE MADEIRA, FIXADO COM BAGUETE. AF_01/2021</t>
  </si>
  <si>
    <t>286,66</t>
  </si>
  <si>
    <t>INSTALAÇÃO DE VIDRO LISO INCOLOR, E = 5 MM, EM ESQUADRIA DE MADEIRA, FIXADO COM BAGUETE. AF_01/2021</t>
  </si>
  <si>
    <t>247,51</t>
  </si>
  <si>
    <t>INSTALAÇÃO DE VIDRO LISO FUME, E = 5 MM, EM ESQUADRIA DE MADEIRA, FIXADO COM BAGUETE. AF_01/2021</t>
  </si>
  <si>
    <t>296,58</t>
  </si>
  <si>
    <t>INSTALAÇÃO DE VIDRO LISO INCOLOR, E = 6 MM, EM ESQUADRIA DE MADEIRA, FIXADO COM BAGUETE. AF_01/2021</t>
  </si>
  <si>
    <t>283,74</t>
  </si>
  <si>
    <t>INSTALAÇÃO DE VIDRO LISO FUME, E = 6 MM, EM ESQUADRIA DE MADEIRA, FIXADO COM BAGUETE. AF_01/2021</t>
  </si>
  <si>
    <t>388,74</t>
  </si>
  <si>
    <t>INSTALAÇÃO DE VIDRO LISO INCOLOR, E = 8 MM, EM ESQUADRIA DE MADEIRA, FIXADO COM BAGUETE. AF_01/2021</t>
  </si>
  <si>
    <t>393,36</t>
  </si>
  <si>
    <t>INSTALAÇÃO DE VIDRO LISO INCOLOR, E = 10 MM, EM ESQUADRIA DE MADEIRA, FIXADO COM BAGUETE. AF_01/2021</t>
  </si>
  <si>
    <t>468,69</t>
  </si>
  <si>
    <t>INSTALAÇÃO DE VIDRO IMPRESSO, E = 4 MM, EM ESQUADRIA DE MADEIRA, FIXADO COM BAGUETE. AF_01/2021</t>
  </si>
  <si>
    <t>196,66</t>
  </si>
  <si>
    <t>INSTALAÇÃO DE VIDRO LISO INCOLOR, E = 3 MM, EM ESQUADRIA DE ALUMÍNIO OU PVC, FIXADO COM BAGUETE. AF_01/2021_PS</t>
  </si>
  <si>
    <t>312,29</t>
  </si>
  <si>
    <t>INSTALAÇÃO DE VIDRO LISO INCOLOR, E = 4 MM, EM ESQUADRIA DE ALUMÍNIO OU PVC, FIXADO COM BAGUETE. AF_01/2021_PS</t>
  </si>
  <si>
    <t>334,79</t>
  </si>
  <si>
    <t>INSTALAÇÃO DE VIDRO LISO FUME, E = 4 MM, EM ESQUADRIA DE ALUMÍNIO OU PVC, FIXADO COM BAGUETE. AF_01/2021_PS</t>
  </si>
  <si>
    <t>394,78</t>
  </si>
  <si>
    <t>INSTALAÇÃO DE VIDRO LISO INCOLOR, E = 5 MM, EM ESQUADRIA DE ALUMÍNIO OU PVC, FIXADO COM BAGUETE. AF_01/2021_PS</t>
  </si>
  <si>
    <t>335,73</t>
  </si>
  <si>
    <t>INSTALAÇÃO DE VIDRO LISO FUME, E = 5 MM, EM ESQUADRIA DE ALUMÍNIO OU PVC, FIXADO COM BAGUETE. AF_01/2021_PS</t>
  </si>
  <si>
    <t>384,80</t>
  </si>
  <si>
    <t>INSTALAÇÃO DE VIDRO LISO INCOLOR, E = 6 MM, EM ESQUADRIA DE ALUMÍNIO OU PVC, FIXADO COM BAGUETE. AF_01/2021_PS</t>
  </si>
  <si>
    <t>352,07</t>
  </si>
  <si>
    <t>INSTALAÇÃO DE VIDRO LISO FUME, E = 6 MM, EM ESQUADRIA DE ALUMÍNIO OU PVC, FIXADO COM BAGUETE. AF_01/2021_PS</t>
  </si>
  <si>
    <t>457,07</t>
  </si>
  <si>
    <t>INSTALAÇÃO DE VIDRO LISO INCOLOR, E = 8 MM, EM ESQUADRIA DE ALUMÍNIO OU PVC, FIXADO COM BAGUETE. AF_01/2021_PS</t>
  </si>
  <si>
    <t>443,99</t>
  </si>
  <si>
    <t>INSTALAÇÃO DE VIDRO LISO INCOLOR, E = 10 MM, EM ESQUADRIA DE ALUMÍNIO OU PVC, FIXADO COM BAGUETE. AF_01/2021_PS</t>
  </si>
  <si>
    <t>512,77</t>
  </si>
  <si>
    <t>INSTALAÇÃO DE VIDRO IMPRESSO, E = 4 MM, EM ESQUADRIA DE ALUMÍNIO OU PVC, FIXADO COM BAGUETE. AF_01/2021_PS</t>
  </si>
  <si>
    <t>304,78</t>
  </si>
  <si>
    <t>INSTALAÇÃO DE VIDRO ARAMADO, E = 6 MM, EM ESQUADRIA DE ALUMÍNIO OU PVC, FIXADO COM BAGUETE. AF_01/2021_PS</t>
  </si>
  <si>
    <t>575,73</t>
  </si>
  <si>
    <t>INSTALAÇÃO DE VIDRO ARAMADO, E = 7 MM, EM ESQUADRIA DE ALUMÍNIO OU PVC, FIXADO COM BAGUETE. AF_01/2021_PS</t>
  </si>
  <si>
    <t>562,06</t>
  </si>
  <si>
    <t>INSTALAÇÃO DE VIDRO LAMINADO, E = 8 MM (4+4), ENCAIXADO EM PERFIL U. AF_01/2021_PS</t>
  </si>
  <si>
    <t>1.044,42</t>
  </si>
  <si>
    <t>INSTALAÇÃO DE VIDRO LAMINADO, E = 12 MM (4+4+4), ENCAIXADO EM PERFIL U. AF_01/2021_PS</t>
  </si>
  <si>
    <t>2.112,38</t>
  </si>
  <si>
    <t>INSTALAÇÃO DE VIDRO LAMINADO, E = 15 MM (5+5+5), ENCAIXADO EM PERFIL U. AF_01/2021_PS</t>
  </si>
  <si>
    <t>2.426,70</t>
  </si>
  <si>
    <t>INSTALAÇÃO DE VIDRO TEMPERADO, E = 6 MM, ENCAIXADO EM PERFIL U. AF_01/2021_PS</t>
  </si>
  <si>
    <t>414,82</t>
  </si>
  <si>
    <t>INSTALAÇÃO DE VIDRO TEMPERADO, E = 8 MM, ENCAIXADO EM PERFIL U. AF_01/2021_PS</t>
  </si>
  <si>
    <t>486,49</t>
  </si>
  <si>
    <t>INSTALAÇÃO DE VIDRO TEMPERADO, E = 10 MM, ENCAIXADO EM PERFIL U. AF_01/2021_PS</t>
  </si>
  <si>
    <t>582,21</t>
  </si>
  <si>
    <t>PORTA PIVOTANTE DE VIDRO TEMPERADO, 90X210 CM, ESPESSURA 10 MM, INCLUSIVE ACESSÓRIOS. AF_01/2021</t>
  </si>
  <si>
    <t>1.224,36</t>
  </si>
  <si>
    <t>PORTA PIVOTANTE DE VIDRO TEMPERADO, 2 FOLHAS DE 90X210 CM, ESPESSURA DE 10MM, INCLUSIVE ACESSÓRIOS. AF_01/2021</t>
  </si>
  <si>
    <t>2.462,25</t>
  </si>
  <si>
    <t>PORTA DE ABRIR COM MOLA HIDRÁULICA, EM VIDRO TEMPERADO, 90X210 CM, ESPESSURA 10 MM, INCLUSIVE ACESSÓRIOS. AF_01/2021</t>
  </si>
  <si>
    <t>2.262,32</t>
  </si>
  <si>
    <t>PORTA DE ABRIR COM MOLA HIDRÁULICA, EM VIDRO TEMPERADO, 2 FOLHAS DE 90X210 CM, ESPESSURA DD 10MM, INCLUSIVE ACESSÓRIOS. AF_01/2021</t>
  </si>
  <si>
    <t>4.537,78</t>
  </si>
  <si>
    <t>REMOÇÃO DE VIDRO LISO COMUM DE ESQUADRIA COM BAGUETE DE MADEIRA. AF_01/2021</t>
  </si>
  <si>
    <t>20,79</t>
  </si>
  <si>
    <t>REMOÇÃO DE VIDRO LISO COMUM DE ESQUADRIA COM BAGUETE DE ALUMÍNIO OU PVC. AF_01/2021</t>
  </si>
  <si>
    <t>25,26</t>
  </si>
  <si>
    <t>REMOÇÃO DE VIDRO TEMPERADO FIXADO EM PERFIL U. AF_01/2021</t>
  </si>
  <si>
    <t>18,03</t>
  </si>
  <si>
    <t>JANELA DE ALUMÍNIO TIPO MAXIM-AR, COM VIDROS, BATENTE E FERRAGENS, EXCLUSIVE ALIZAR, ACABAMENTO E CONTRAMARCO, FIXAÇÃO COM PARAFUSO. FORNECIMENTO E INSTALAÇÃO. AF_11/2024</t>
  </si>
  <si>
    <t>687,16</t>
  </si>
  <si>
    <t>JANELA DE ALUMÍNIO DE CORRER COM 2 FOLHAS PARA VIDROS, COM VIDROS, BATENTE, ACABAMENTO COM ACETATO OU BRILHANTE E FERRAGENS, EXCLUSIVE ALIZAR E CONTRAMARCO, FIXAÇÃO COM PARAFUSO. FORNECIMENTO E INSTALAÇÃO. AF_11/2024</t>
  </si>
  <si>
    <t>362,94</t>
  </si>
  <si>
    <t>JANELA DE ALUMÍNIO DE CORRER COM 3 FOLHAS (2 VENEZIANAS E 1 PARA VIDRO), COM VIDROS, BATENTE E FERRAGENS, EXCLUSIVE ACABAMENTO, ALIZAR E CONTRAMARCO, FIXAÇÃO COM PARAFUSO. FORNECIMENTO E INSTALAÇÃO. AF_11/2024</t>
  </si>
  <si>
    <t>519,58</t>
  </si>
  <si>
    <t>JANELA DE ALUMÍNIO DE CORRER COM 4 FOLHAS PARA VIDROS, COM VIDROS, BATENTE E FERRAGENS, EXCLUSIVE ACABAMENTO, ALIZAR E CONTRAMARCO, FIXAÇÃO COM PARAFUSO. FORNECIMENTO E INSTALAÇÃO. AF_11/2024</t>
  </si>
  <si>
    <t>404,35</t>
  </si>
  <si>
    <t>CONTRAMARCO DE ALUMÍNIO, FIXAÇÃO COM ARGAMASSA - FORNECIMENTO E INSTALAÇÃO. AF_11/2024</t>
  </si>
  <si>
    <t>21,84</t>
  </si>
  <si>
    <t>CONTRAMARCO DE ALUMÍNIO, FIXAÇÃO COM PARAFUSO - FORNECIMENTO E INSTALAÇÃO. AF_11/2024</t>
  </si>
  <si>
    <t>29,14</t>
  </si>
  <si>
    <t>JANELA FIXA DE ALUMÍNIO PARA VIDRO, COM VIDRO, BATENTE E FERRAGENS, EXCLUSIVE ACABAMENTO, ALIZAR E CONTRAMARCO, FIXAÇÃO COM PARAFUSO - FORNECIMENTO E INSTALAÇÃO. AF_11/2024</t>
  </si>
  <si>
    <t>789,70</t>
  </si>
  <si>
    <t>GUARNIÇÃO DE ALUMÍNIO - FORNECIMENTO E INSTALAÇÃO. AF_11/2024</t>
  </si>
  <si>
    <t>32,04</t>
  </si>
  <si>
    <t>TUBULÃO A CÉU ABERTO, DIÂMETRO DO FUSTE DE 70CM, ESCAVAÇÃO MANUAL, SEM ALARGAMENTO DE BASE, CONCRETO FEITO EM OBRA E LANÇADO COM JERICA. AF_05/2020_PA</t>
  </si>
  <si>
    <t>1.214,61</t>
  </si>
  <si>
    <t>TUBULÃO A CÉU ABERTO, DIÂMETRO DO FUSTE DE 80CM, ESCAVAÇÃO MANUAL, SEM ALARGAMENTO DE BASE, CONCRETO FEITO EM OBRA E LANÇADO COM JERICA. AF_05/2020_PA</t>
  </si>
  <si>
    <t>1.143,17</t>
  </si>
  <si>
    <t>TUBULÃO A CÉU ABERTO, DIÂMETRO DO FUSTE DE 100CM, ESCAVAÇÃO MANUAL, SEM ALARGAMENTO DE BASE, CONCRETO FEITO EM OBRA E LANÇADO COM JERICA. AF_05/2020_PA</t>
  </si>
  <si>
    <t>1.050,92</t>
  </si>
  <si>
    <t>TUBULÃO A CÉU ABERTO, DIÂMETRO DO FUSTE DE 120CM, ESCAVAÇÃO MANUAL, SEM ALARGAMENTO DE BASE, CONCRETO FEITO EM OBRA E LANÇADO COM JERICA. AF_05/2020_PA</t>
  </si>
  <si>
    <t>958,17</t>
  </si>
  <si>
    <t>TUBULÃO A CÉU ABERTO, DIÂMETRO DO FUSTE DE 70CM, ESCAVAÇÃO MECÂNICA, SEM ALARGAMENTO DE BASE, CONCRETO FEITO EM OBRA E LANÇADO COM JERICA. AF_05/2020_PA</t>
  </si>
  <si>
    <t>842,28</t>
  </si>
  <si>
    <t>TUBULÃO A CÉU ABERTO, DIÂMETRO DO FUSTE DE 80CM, ESCAVAÇÃO MECÂNICA, SEM ALARGAMENTO DE BASE, CONCRETO FEITO EM OBRA E LANÇADO COM JERICA (EXCLUSIVE MOBILIZAÇÃO E DESMOBILIZAÇÃO). AF_05/2020_PA</t>
  </si>
  <si>
    <t>820,68</t>
  </si>
  <si>
    <t>TUBULÃO A CÉU ABERTO, DIÂMETRO DO FUSTE DE 100CM, ESCAVAÇÃO MECÂNICA, SEM ALARGAMENTO DE BASE, CONCRETO FEITO EM OBRA E LANÇADO COM JERICA (EXCLUSIVE MOBILIZAÇÃO E DESMOBILIZAÇÃO). AF_05/2020_PA</t>
  </si>
  <si>
    <t>797,14</t>
  </si>
  <si>
    <t>TUBULÃO A CÉU ABERTO, DIÂMETRO DO FUSTE DE 120CM, ESCAVAÇÃO MECÂNICA, SEM ALARGAMENTO DE BASE, CONCRETO FEITO EM OBRA E LANÇADO COM JERICA (EXCLUSIVE MOBILIZAÇÃO E DESMOBILIZAÇÃO). AF_05/2020_PA</t>
  </si>
  <si>
    <t>749,02</t>
  </si>
  <si>
    <t>TUBULÃO A CÉU ABERTO, DIÂMETRO DO FUSTE DE 70CM, ESCAVAÇÃO MANUAL, SEM ALARGAMENTO DE BASE, CONCRETO USINADO E LANÇADO COM BOMBA OU DIRETAMENTE DO CAMINHÃO (EXCLUSIVE BOMBEAMENTO). AF_05/2020_PA</t>
  </si>
  <si>
    <t>1.223,56</t>
  </si>
  <si>
    <t>TUBULÃO A CÉU ABERTO, DIÂMETRO DO FUSTE DE 80CM, ESCAVAÇÃO MANUAL, SEM ALARGAMENTO DE BASE, CONCRETO USINADO E LANÇADO COM BOMBA OU DIRETAMENTE DO CAMINHÃO (EXCLUSIVE BOMBEAMENTO). AF_05/2020_PA</t>
  </si>
  <si>
    <t>1.152,27</t>
  </si>
  <si>
    <t>TUBULÃO A CÉU ABERTO, DIÂMETRO DO FUSTE DE 100CM, ESCAVAÇÃO MANUAL, SEM ALARGAMENTO DE BASE, CONCRETO USINADO E LANÇADO COM BOMBA OU DIRETAMENTE DO CAMINHÃO (EXCLUSIVE BOMBEAMENTO). AF_05/2020_PA</t>
  </si>
  <si>
    <t>1.060,74</t>
  </si>
  <si>
    <t>TUBULÃO A CÉU ABERTO, DIÂMETRO DO FUSTE DE 120CM, ESCAVAÇÃO MANUAL, SEM ALARGAMENTO DE BASE, CONCRETO USINADO E LANÇADO COM BOMBA OU DIRETAMENTE DO CAMINHÃO (EXCLUSIVE BOMBEAMENTO). AF_05/2020_PA</t>
  </si>
  <si>
    <t>968,21</t>
  </si>
  <si>
    <t>TUBULÃO A CÉU ABERTO, DIÂMETRO DO FUSTE DE 70CM, ESCAVAÇÃO MECÂNICA, SEM ALARGAMENTO DE BASE, CONCRETO USINADO E LANÇADO COM BOMBA OU DIRETAMENTE DO CAMINHÃO (EXCLUSIVE BOMBEAMENTO, MOBILIZAÇÃO E DESMOBILIZAÇÃO). AF_05/2020_PA</t>
  </si>
  <si>
    <t>845,34</t>
  </si>
  <si>
    <t>TUBULÃO A CÉU ABERTO, DIÂMETRO DO FUSTE DE 80CM, ESCAVAÇÃO MECÂNICA, SEM ALARGAMENTO DE BASE, CONCRETO USINADO E LANÇADO COM BOMBA OU DIRETAMENTE DO CAMINHÃO (EXCLUSIVE BOMBEAMENTO, MOBILIZAÇÃO E DESMOBILIZAÇÃO). AF_05/2020_PA</t>
  </si>
  <si>
    <t>824,21</t>
  </si>
  <si>
    <t>TUBULÃO A CÉU ABERTO, DIÂMETRO DO FUSTE DE 100CM, ESCAVAÇÃO MECÂNICA, SEM ALARGAMENTO DE BASE, CONCRETO USINADO E LANÇADO COM BOMBA OU DIRETAMENTE DO CAMINHÃO (EXCLUSIVE BOMBEAMENTO, MOBILIZAÇÃO E DESMOBILIZAÇÃO). AF_05/2020_PA</t>
  </si>
  <si>
    <t>802,05</t>
  </si>
  <si>
    <t>TUBULÃO A CÉU ABERTO, DIÂMETRO DO FUSTE DE 120CM, ESCAVAÇÃO MECÂNICA, SEM ALARGAMENTO DE BASE, CONCRETO USINADO E LANÇADO COM BOMBA OU DIRETAMENTE DO CAMINHÃO (EXCLUSIVE BOMBEAMENTO, MOBILIZAÇÃO E DESMOBILIZAÇÃO). AF_05/2020_PA</t>
  </si>
  <si>
    <t>754,83</t>
  </si>
  <si>
    <t>ALARGAMENTO DE BASE DE TUBULÃO A CÉU ABERTO, ESCAVAÇÃO MANUAL, CONCRETO FEITO EM OBRA E LANÇADO COM JERICA. AF_05/2020</t>
  </si>
  <si>
    <t>846,02</t>
  </si>
  <si>
    <t>ALARGAMENTO DE BASE DE TUBULÃO A CÉU ABERTO, ESCAVAÇÃO MANUAL, CONCRETO USINADO E LANÇADO COM BOMBA OU DIRETAMENTE DO CAMINHÃO (EXCLUSIVE BOMBEAMENTO). AF_05/2020</t>
  </si>
  <si>
    <t>860,48</t>
  </si>
  <si>
    <t>ARRASAMENTO MECANICO DE ESTACA DE CONCRETO ARMADO, DIAMETROS DE ATÉ 40 CM. AF_05/2021</t>
  </si>
  <si>
    <t>19,63</t>
  </si>
  <si>
    <t>ARRASAMENTO MECANICO DE ESTACA DE CONCRETO ARMADO, DIAMETROS DE 41 CM A 60 CM. AF_05/2021</t>
  </si>
  <si>
    <t>ARRASAMENTO MECANICO DE ESTACA DE CONCRETO ARMADO, DIAMETROS DE 61 CM A 80 CM. AF_05/2021</t>
  </si>
  <si>
    <t>53,59</t>
  </si>
  <si>
    <t>ARRASAMENTO MECANICO DE ESTACA DE CONCRETO ARMADO, DIAMETROS DE 81 CM A 100 CM. AF_05/2021</t>
  </si>
  <si>
    <t>83,16</t>
  </si>
  <si>
    <t>ARRASAMENTO MECANICO DE ESTACA DE CONCRETO ARMADO, DIAMETROS DE 101 CM A 150 CM. AF_05/2021</t>
  </si>
  <si>
    <t>152,71</t>
  </si>
  <si>
    <t>ARRASAMENTO MECÂNICO DE ESTACA METÁLICA, PERFIL LAMINADO TIPO  I  FAMÍLIA 250. AF_05/2021</t>
  </si>
  <si>
    <t>25,66</t>
  </si>
  <si>
    <t>ARRASAMENTO MECÂNICO DE ESTACA METÁLICA, PERFIL LAMINADO TIPO  H - FAMÍLIA 250. AF_05/2021</t>
  </si>
  <si>
    <t>37,23</t>
  </si>
  <si>
    <t>ARRASAMENTO MECÂNICO DE ESTACA METÁLICA, PERFIL LAMINADO TIPO  H - FAMÍLIA 310. AF_05/2021</t>
  </si>
  <si>
    <t>47,20</t>
  </si>
  <si>
    <t>ESTACA HÉLICE CONTÍNUA, DIÂMETRO DE 30 CM, INCLUSO CONCRETO FCK=30MPA E ARMADURA MÍNIMA (EXCLUSIVE BOMBEAMENTO, MOBILIZAÇÃO E DESMOBILIZAÇÃO). AF_12/2019_PA</t>
  </si>
  <si>
    <t>131,30</t>
  </si>
  <si>
    <t>ESTACA HÉLICE CONTÍNUA , DIÂMETRO DE 50 CM, INCLUSO CONCRETO FCK=30MPA E ARMADURA MÍNIMA (EXCLUSIVE BOMBEAMENTO, MOBILIZAÇÃO E DESMOBILIZAÇÃO). AF_12/2019_PA</t>
  </si>
  <si>
    <t>242,78</t>
  </si>
  <si>
    <t>ESTACA HÉLICE CONTÍNUA, DIÂMETRO DE 70 CM, INCLUSO CONCRETO FCK=30MPA E ARMADURA MÍNIMA (EXCLUSIVE BOMBEAMENTO, MOBILIZAÇÃO E DESMOBILIZAÇÃO). AF_12/2019_PA</t>
  </si>
  <si>
    <t>396,77</t>
  </si>
  <si>
    <t>ESTACA HÉLICE CONTÍNUA, DIÂMETRO DE 80 CM, INCLUSO CONCRETO FCK=30MPA E ARMADURA MÍNIMA (EXCLUSIVE BOMBEAMENTO, MOBILIZAÇÃO E DESMOBILIZAÇÃO). AF_12/2019_PA</t>
  </si>
  <si>
    <t>530,60</t>
  </si>
  <si>
    <t>ESTACA HÉLICE CONTÍNUA, DIÂMETRO DE 90 CM, INCLUSO CONCRETO FCK=30MPA E ARMADURA MÍNIMA (EXCLUSIVE BOMBEAMENTO, MOBILIZAÇÃO E DESMOBILIZAÇÃO). AF_12/2019_PA</t>
  </si>
  <si>
    <t>612,40</t>
  </si>
  <si>
    <t>ESTACA PRÉ-MOLDADA DE CONCRETO, SEÇÃO QUADRADA, CAPACIDADE DE 25 TONELADAS, INCLUSO EMENDA (EXCLUSIVE MOBILIZAÇÃO E DESMOBILIZAÇÃO). AF_12/2019</t>
  </si>
  <si>
    <t>117,01</t>
  </si>
  <si>
    <t>ESTACA PRÉ-MOLDADA DE CONCRETO SEÇÃO QUADRADA, CAPACIDADE DE 50 TONELADAS, INCLUSO EMENDA (EXCLUSIVE MOBILIZAÇÃO E DESMOBILIZAÇÃO). AF_12/2019</t>
  </si>
  <si>
    <t>150,68</t>
  </si>
  <si>
    <t>ESTACA PRÉ-MOLDADA DE CONCRETO CENTRIFUGADO, SEÇÃO CIRCULAR, CAPACIDADE DE 100 TONELADAS, INCLUSO EMENDA (EXCLUSIVE MOBILIZAÇÃO E DESMOBILIZAÇÃO). AF_12/2019</t>
  </si>
  <si>
    <t>345,33</t>
  </si>
  <si>
    <t>ESTACA METÁLICA PARA FUNDAÇÃO, UTILIZANDO PERFIL LAMINADO HP250X62 (EXCLUSIVE MOBILIZAÇÃO E DESMOBILIZAÇÃO). AF_01/2020</t>
  </si>
  <si>
    <t>12,08</t>
  </si>
  <si>
    <t>ESTACA METÁLICA PARA FUNDAÇÃO, UTILIZANDO PERFIL LAMINADO HP310X79 (EXCLUSIVE MOBILIZAÇÃO E DESMOBILIZAÇÃO). AF_01/2020</t>
  </si>
  <si>
    <t>11,89</t>
  </si>
  <si>
    <t>ESTACA METÁLICA PARA CONTENÇÃO, UTILIZANDO PERFIL LAMINADO W250X32,7 (EXCLUSIVE MOBILIZAÇÃO E DESMOBILIZAÇÃO). AF_01/2020</t>
  </si>
  <si>
    <t>12,60</t>
  </si>
  <si>
    <t>ESTACA METÁLICA PARA CONTENÇÃO, UTILIZANDO PERFIL LAMINADO W250X38,5 (EXCLUSIVE MOBILIZAÇÃO E DESMOBILIZAÇÃO). AF_01/2020</t>
  </si>
  <si>
    <t>12,38</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</si>
  <si>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</si>
  <si>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AF_01/2020_PA</t>
  </si>
  <si>
    <t>57,41</t>
  </si>
  <si>
    <t>ESTACA ESCAVADA MECANICAMENTE, SEM FLUIDO ESTABILIZANTE, COM 40CM DE DIÂMETRO, CONCRETO LANÇADO POR CAMINHÃO BETONEIRA (EXCLUSIVE MOBILIZAÇÃO E DESMOBILIZAÇÃO). AF_01/2020_PA</t>
  </si>
  <si>
    <t>108,89</t>
  </si>
  <si>
    <t>ESTACA ESCAVADA MECANICAMENTE, SEM FLUIDO ESTABILIZANTE, COM 60CM DE DIÂMETRO, CONCRETO LANÇADO POR CAMINHÃO BETONEIRA (EXCLUSIVE MOBILIZAÇÃO E DESMOBILIZAÇÃO). AF_01/2020_PA</t>
  </si>
  <si>
    <t>ESTACA ESCAVADA MECANICAMENTE, SEM FLUIDO ESTABILIZANTE, COM 25CM DE DIÂMETRO, CONCRETO LANÇADO MANUALMENTE (EXCLUSIVE MOBILIZAÇÃO E DESMOBILIZAÇÃO). AF_01/2020_PA</t>
  </si>
  <si>
    <t>87,71</t>
  </si>
  <si>
    <t>ESTACA ESCAVADA MECANICAMENTE, SEM FLUIDO ESTABILIZANTE, COM 60CM DE DIÂMETRO, CONCRETO LANÇADO POR BOMBA LANÇA (EXCLUSIVE BOMBEAMENTO, MOBILIZAÇÃO E DESMOBILIZAÇÃO). AF_01/2020_PA</t>
  </si>
  <si>
    <t>237,15</t>
  </si>
  <si>
    <t>ESTACA BROCA DE CONCRETO, DIÂMETRO DE 20CM, ESCAVAÇÃO MANUAL COM TRADO CONCHA, COM ARMADURA DE ARRANQUE. AF_05/2020</t>
  </si>
  <si>
    <t>60,99</t>
  </si>
  <si>
    <t>ESTACA BROCA DE CONCRETO, DIÂMETRO DE 25CM, ESCAVAÇÃO MANUAL COM TRADO CONCHA, COM ARMADURA DE ARRANQUE. AF_05/2020</t>
  </si>
  <si>
    <t>86,54</t>
  </si>
  <si>
    <t>ESTACA BROCA DE CONCRETO, DIÂMETRO DE 30CM, ESCAVAÇÃO MANUAL COM TRADO CONCHA, COM ARMADURA DE ARRANQUE. AF_05/2020</t>
  </si>
  <si>
    <t>117,99</t>
  </si>
  <si>
    <t>ESTACA BROCA DE CONCRETO, DIÂMETRO DE 30CM, ESCAVAÇÃO MANUAL COM TRADO CONCHA, INTEIRAMENTE ARMADA. AF_05/2020_PA</t>
  </si>
  <si>
    <t>145,63</t>
  </si>
  <si>
    <t>ARRASAMENTO MECÂNICO DE ESTACA BARRETE DE CONCRETO ARMADO, SEÇÃO DE 0,40 X 2,50 M. AF_05/2021</t>
  </si>
  <si>
    <t>125,98</t>
  </si>
  <si>
    <t>ARRASAMENTO MECÂNICO DE ESTACA BARRETE DE CONCRETO ARMADO, SEÇÃO DE 0,60 X 2,50 M. AF_05/2021</t>
  </si>
  <si>
    <t>184,82</t>
  </si>
  <si>
    <t>ARRASAMENTO MECÂNICO DE ESTACA BARRETE DE CONCRETO ARMADO, SEÇÃO DE 0,80 X 2,50 M. AF_05/2021</t>
  </si>
  <si>
    <t>243,64</t>
  </si>
  <si>
    <t>LASTRO DE CONCRETO MAGRO, APLICADO EM PISOS, LAJES SOBRE SOLO OU RADIERS, ESPESSURA DE 3 CM. AF_01/2024</t>
  </si>
  <si>
    <t>17,34</t>
  </si>
  <si>
    <t>LASTRO DE CONCRETO MAGRO, APLICADO EM PISOS, LAJES SOBRE SOLO OU RADIERS, ESPESSURA DE 5 CM. AF_01/2024</t>
  </si>
  <si>
    <t>32,99</t>
  </si>
  <si>
    <t>LASTRO DE CONCRETO MAGRO, APLICADO EM BLOCOS DE COROAMENTO OU SAPATAS. AF_01/2024</t>
  </si>
  <si>
    <t>727,54</t>
  </si>
  <si>
    <t>LASTRO DE CONCRETO MAGRO, APLICADO EM BLOCOS DE COROAMENTO OU SAPATAS, ESPESSURA DE 3 CM. AF_01/2024</t>
  </si>
  <si>
    <t>18,21</t>
  </si>
  <si>
    <t>LASTRO DE CONCRETO MAGRO, APLICADO EM BLOCOS DE COROAMENTO OU SAPATAS, ESPESSURA DE 5 CM. AF_01/2024</t>
  </si>
  <si>
    <t>36,37</t>
  </si>
  <si>
    <t>LASTRO DE CONCRETO MAGRO, APLICADO EM PISOS, LAJES SOBRE SOLO OU RADIERS. AF_01/2024</t>
  </si>
  <si>
    <t>660,03</t>
  </si>
  <si>
    <t>LASTRO COM MATERIAL GRANULAR, APLICAÇÃO EM BLOCOS DE COROAMENTO, ESPESSURA DE *5 CM*. AF_01/2024</t>
  </si>
  <si>
    <t>203,40</t>
  </si>
  <si>
    <t>LASTRO COM MATERIAL GRANULAR, APLICADO EM PISOS OU LAJES SOBRE SOLO, ESPESSURA DE *5 CM*. AF_01/2024</t>
  </si>
  <si>
    <t>187,07</t>
  </si>
  <si>
    <t>LASTRO COM MATERIAL GRANULAR, APLICADO EM BLOCOS DE COROAMENTO, ESPESSURA DE *10 CM*. AF_01/2024</t>
  </si>
  <si>
    <t>174,12</t>
  </si>
  <si>
    <t>LASTRO COM MATERIAL GRANULAR (PEDRA BRITADA N.2), APLICADO EM PISOS OU LAJES SOBRE SOLO, ESPESSURA DE *10 CM*. AF_01/2024</t>
  </si>
  <si>
    <t>157,80</t>
  </si>
  <si>
    <t>ESCAVAÇÃO MANUAL DE VIGA DE BORDA PARA RADIER. AF_09/2021</t>
  </si>
  <si>
    <t>76,72</t>
  </si>
  <si>
    <t>COMPACTAÇÃO MECÂNICA DE SOLO PARA EXECUÇÃO DE RADIER, PISO DE CONCRETO OU LAJE SOBRE SOLO, COM COMPACTADOR DE SOLOS A PERCUSSÃO. AF_09/2021</t>
  </si>
  <si>
    <t>3,89</t>
  </si>
  <si>
    <t>COMPACTAÇÃO MECÂNICA DE SOLO PARA EXECUÇÃO DE RADIER, PISO DE CONCRETO OU LAJE SOBRE SOLO, COM COMPACTADOR DE SOLOS TIPO PLACA VIBRATÓRIA. AF_09/2021</t>
  </si>
  <si>
    <t>0,82</t>
  </si>
  <si>
    <t>FABRICAÇÃO, MONTAGEM E DESMONTAGEM DE FORMA PARA RADIER, PISO DE CONCRETO OU LAJE SOBRE SOLO, EM MADEIRA SERRADA, 4 UTILIZAÇÕES. AF_09/2021</t>
  </si>
  <si>
    <t>145,50</t>
  </si>
  <si>
    <t>CAMADA SEPARADORA PARA EXECUÇÃO DE RADIER, PISO DE CONCRETO OU LAJE SOBRE SOLO, EM LONA PLÁSTICA. AF_09/2021</t>
  </si>
  <si>
    <t>1,74</t>
  </si>
  <si>
    <t>ARMAÇÃO PARA EXECUÇÃO DE RADIER, PISO DE CONCRETO OU LAJE SOBRE SOLO, COM USO DE TELA Q-92. AF_09/2021</t>
  </si>
  <si>
    <t>15,91</t>
  </si>
  <si>
    <t>ARMAÇÃO PARA EXECUÇÃO DE RADIER, PISO DE CONCRETO OU LAJE SOBRE SOLO, COM USO DE TELA Q-113. AF_09/2021</t>
  </si>
  <si>
    <t>14,51</t>
  </si>
  <si>
    <t>ARMAÇÃO PARA EXECUÇÃO DE RADIER, PISO DE CONCRETO OU LAJE SOBRE SOLO, COM USO DE TELA Q-138. AF_09/2021</t>
  </si>
  <si>
    <t>14,20</t>
  </si>
  <si>
    <t>ARMAÇÃO PARA EXECUÇÃO DE RADIER, PISO DE CONCRETO OU LAJE SOBRE SOLO, COM USO DE TELA Q-159. AF_09/2021</t>
  </si>
  <si>
    <t>13,74</t>
  </si>
  <si>
    <t>ARMAÇÃO PARA EXECUÇÃO DE RADIER, PISO DE CONCRETO OU LAJE SOBRE SOLO, COM USO DE TELA Q-196. AF_09/2021</t>
  </si>
  <si>
    <t>13,25</t>
  </si>
  <si>
    <t>ARMAÇÃO PARA EXECUÇÃO DE RADIER, PISO DE CONCRETO OU LAJE SOBRE SOLO, COM USO DE TELA Q-283. AF_09/2021</t>
  </si>
  <si>
    <t>CONCRETAGEM DE RADIER, PISO DE CONCRETO OU LAJE SOBRE SOLO, FCK 30 MPA - LANÇAMENTO, ADENSAMENTO E ACABAMENTO. AF_09/2021</t>
  </si>
  <si>
    <t>534,47</t>
  </si>
  <si>
    <t>ACABAMENTO POLIDO PARA PISO DE CONCRETO ARMADO OU LAJE SOBRE SOLO DE ALTA RESISTÊNCIA. AF_09/2021</t>
  </si>
  <si>
    <t>37,71</t>
  </si>
  <si>
    <t>EXECUÇÃO DE RADIER, ESPESSURA DE 10 CM, FCK = 30 MPA, COM USO DE FORMAS EM MADEIRA SERRADA. AF_09/2021</t>
  </si>
  <si>
    <t>160,52</t>
  </si>
  <si>
    <t>EXECUÇÃO DE RADIER, ESPESSURA DE 15 CM, FCK = 30 MPA, COM USO DE FORMAS EM MADEIRA SERRADA. AF_09/2021</t>
  </si>
  <si>
    <t>200,40</t>
  </si>
  <si>
    <t>EXECUÇÃO DE RADIER, ESPESSURA DE 20 CM, FCK = 30 MPA, COM USO DE FORMAS EM MADEIRA SERRADA. AF_09/2021</t>
  </si>
  <si>
    <t>236,80</t>
  </si>
  <si>
    <t>LASTRO COM MATERIAL GRANULAR (PEDRA BRITADA N.3), APLICADO EM PISOS OU LAJES SOBRE SOLO, ESPESSURA DE *10 CM*. AF_01/2024</t>
  </si>
  <si>
    <t>152,18</t>
  </si>
  <si>
    <t>LASTRO COM MATERIAL GRANULAR (AREIA MÉDIA), APLICADO EM PISOS OU LAJES SOBRE SOLO, ESPESSURA DE *10 CM*. AF_01/2024</t>
  </si>
  <si>
    <t>157,58</t>
  </si>
  <si>
    <t>LASTRO COM MATERIAL GRANULAR (PEDRA BRITADA N.1 E PEDRA BRITADA N.2), APLICADO EM PISOS OU LAJES SOBRE SOLO, ESPESSURA DE *10 CM*. AF_01/2024</t>
  </si>
  <si>
    <t>157,55</t>
  </si>
  <si>
    <t>EXECUÇÃO DE RADIER, ESPESSURA DE 25 CM, FCK = 30 MPA, COM USO DE FORMAS EM MADEIRA SERRADA. AF_09/2021</t>
  </si>
  <si>
    <t>279,60</t>
  </si>
  <si>
    <t>EXECUÇÃO DE RADIER, ESPESSURA DE 30 CM, FCK = 30 MPA, COM USO DE FORMAS EM MADEIRA SERRADA. AF_09/2021</t>
  </si>
  <si>
    <t>337,74</t>
  </si>
  <si>
    <t>EXECUÇÃO DE PISO DE CONCRETO, SEM ACABAMENTO SUPERFICIAL, ESPESSURA DE 15 CM, FCK = 30 MPA, COM USO DE FORMAS EM MADEIRA SERRADA. AF_09/2021</t>
  </si>
  <si>
    <t>157,33</t>
  </si>
  <si>
    <t>EXECUÇÃO DE PISO DE CONCRETO, COM ACABAMENTO SUPERFICIAL, ESPESSURA DE 15 CM, FCK = 30 MPA, COM USO DE FORMAS EM MADEIRA SERRADA. AF_09/2021</t>
  </si>
  <si>
    <t>195,04</t>
  </si>
  <si>
    <t>EXECUÇÃO DE LAJE SOBRE SOLO, ESPESSURA DE 10 CM, FCK = 30 MPA, COM USO DE FORMAS EM MADEIRA SERRADA. AF_09/2021</t>
  </si>
  <si>
    <t>138,72</t>
  </si>
  <si>
    <t>EXECUÇÃO DE LAJE SOBRE SOLO, ESPESSURA DE 15 CM, FCK = 30 MPA, COM USO DE FORMAS EM MADEIRA SERRADA. AF_09/2021</t>
  </si>
  <si>
    <t>178,61</t>
  </si>
  <si>
    <t>EXECUÇÃO DE LAJE SOBRE SOLO, ESPESSURA DE 20 CM, FCK = 30 MPA, COM USO DE FORMAS EM MADEIRA SERRADA. AF_09/2021</t>
  </si>
  <si>
    <t>215,00</t>
  </si>
  <si>
    <t>EXECUÇÃO DE LAJE SOBRE SOLO, ESPESSURA DE 25 CM, FCK = 30 MPA, COM USO DE FORMAS EM MADEIRA SERRADA. AF_09/2021</t>
  </si>
  <si>
    <t>257,80</t>
  </si>
  <si>
    <t>EXECUÇÃO DE LAJE SOBRE SOLO, ESPESSURA DE 30 CM, FCK = 30 MPA, COM USO DE FORMAS EM MADEIRA SERRADA. AF_09/2021</t>
  </si>
  <si>
    <t>315,95</t>
  </si>
  <si>
    <t>FABRICAÇÃO DE FÔRMA PARA PILARES E ESTRUTURAS SIMILARES, EM CHAPA DE MADEIRA COMPENSADA RESINADA, E = 17 MM. AF_09/2020</t>
  </si>
  <si>
    <t>145,43</t>
  </si>
  <si>
    <t>FABRICAÇÃO DE FÔRMA PARA PILARES E ESTRUTURAS SIMILARES, EM CHAPA DE MADEIRA COMPENSADA PLASTIFICADA, E = 18 MM. AF_09/2020</t>
  </si>
  <si>
    <t>180,61</t>
  </si>
  <si>
    <t>FABRICAÇÃO DE FÔRMA PARA VIGAS, EM CHAPA DE MADEIRA COMPENSADA RESINADA, E = 17 MM. AF_09/2020</t>
  </si>
  <si>
    <t>105,70</t>
  </si>
  <si>
    <t>FABRICAÇÃO DE FÔRMA PARA VIGAS, EM CHAPA DE MADEIRA COMPENSADA PLASTIFICADA, E = 18 MM. AF_09/2020</t>
  </si>
  <si>
    <t>135,87</t>
  </si>
  <si>
    <t>FABRICAÇÃO DE FÔRMA PARA LAJES, EM CHAPA DE MADEIRA COMPENSADA RESINADA, E = 17 MM. AF_09/2020</t>
  </si>
  <si>
    <t>FABRICAÇÃO DE FÔRMA PARA LAJES, EM CHAPA DE MADEIRA COMPENSADA PLASTIFICADA, E = 18 MM. AF_09/2020</t>
  </si>
  <si>
    <t>68,55</t>
  </si>
  <si>
    <t>FABRICAÇÃO DE FÔRMA PARA PILARES E ESTRUTURAS SIMILARES, EM MADEIRA SERRADA, E=25 MM. AF_09/2020</t>
  </si>
  <si>
    <t>121,58</t>
  </si>
  <si>
    <t>FABRICAÇÃO DE FÔRMA PARA VIGAS, COM MADEIRA SERRADA, E = 25 MM. AF_09/2020</t>
  </si>
  <si>
    <t>186,79</t>
  </si>
  <si>
    <t>FABRICAÇÃO DE FÔRMA PARA LAJES, EM MADEIRA SERRADA, E=25 MM. AF_09/2020</t>
  </si>
  <si>
    <t>119,77</t>
  </si>
  <si>
    <t>FABRICAÇÃO DE ESCORAS DE VIGA DO TIPO GARFO, EM MADEIRA. AF_09/2020</t>
  </si>
  <si>
    <t>32,66</t>
  </si>
  <si>
    <t>FABRICAÇÃO DE ESCORAS DO TIPO PONTALETE, EM MADEIRA, PARA PÉ-DIREITO SIMPLES. AF_09/2020</t>
  </si>
  <si>
    <t>14,28</t>
  </si>
  <si>
    <t>MONTAGEM E DESMONTAGEM DE FÔRMA DE PILARES RETANGULARES E ESTRUTURAS SIMILARES, PÉ-DIREITO SIMPLES, EM MADEIRA SERRADA, 1 UTILIZAÇÃO. AF_09/2020</t>
  </si>
  <si>
    <t>230,34</t>
  </si>
  <si>
    <t>MONTAGEM E DESMONTAGEM DE FÔRMA DE PILARES RETANGULARES E ESTRUTURAS SIMILARES, PÉ-DIREITO SIMPLES, EM MADEIRA SERRADA, 2 UTILIZAÇÕES. AF_09/2020</t>
  </si>
  <si>
    <t>158,33</t>
  </si>
  <si>
    <t>MONTAGEM E DESMONTAGEM DE FÔRMA DE PILARES RETANGULARES E ESTRUTURAS SIMILARES, PÉ-DIREITO SIMPLES, EM MADEIRA SERRADA, 4 UTILIZAÇÕES. AF_09/2020</t>
  </si>
  <si>
    <t>105,77</t>
  </si>
  <si>
    <t>MONTAGEM E DESMONTAGEM DE FÔRMA DE PILARES RETANGULARES E ESTRUTURAS SIMILARES, PÉ-DIREITO SIMPLES, EM CHAPA DE MADEIRA COMPENSADA RESINADA, 2 UTILIZAÇÕES. AF_09/2020</t>
  </si>
  <si>
    <t>135,53</t>
  </si>
  <si>
    <t>MONTAGEM E DESMONTAGEM DE FÔRMA DE PILARES RETANGULARES E ESTRUTURAS SIMILARES, PÉ-DIREITO DUPLO, EM CHAPA DE MADEIRA COMPENSADA RESINADA, 2 UTILIZAÇÕES. AF_09/2020</t>
  </si>
  <si>
    <t>161,00</t>
  </si>
  <si>
    <t>MONTAGEM E DESMONTAGEM DE FÔRMA DE PILARES RETANGULARES E ESTRUTURAS SIMILARES, PÉ-DIREITO SIMPLES, EM CHAPA DE MADEIRA COMPENSADA RESINADA, 4 UTILIZAÇÕES. AF_09/2020</t>
  </si>
  <si>
    <t>88,37</t>
  </si>
  <si>
    <t>MONTAGEM E DESMONTAGEM DE FÔRMA DE PILARES RETANGULARES E ESTRUTURAS SIMILARES, PÉ-DIREITO DUPLO, EM CHAPA DE MADEIRA COMPENSADA RESINADA, 4 UTILIZAÇÕES. AF_09/2020</t>
  </si>
  <si>
    <t>107,89</t>
  </si>
  <si>
    <t>MONTAGEM E DESMONTAGEM DE FÔRMA DE PILARES RETANGULARES E ESTRUTURAS SIMILARES, PÉ-DIREITO SIMPLES, EM CHAPA DE MADEIRA COMPENSADA RESINADA, 6 UTILIZAÇÕES. AF_09/2020</t>
  </si>
  <si>
    <t>73,47</t>
  </si>
  <si>
    <t>MONTAGEM E DESMONTAGEM DE FÔRMA DE PILARES RETANGULARES E ESTRUTURAS SIMILARES, PÉ-DIREITO DUPLO, EM CHAPA DE MADEIRA COMPENSADA RESINADA, 6 UTILIZAÇÕES. AF_09/2020</t>
  </si>
  <si>
    <t>90,45</t>
  </si>
  <si>
    <t>MONTAGEM E DESMONTAGEM DE FÔRMA DE PILARES RETANGULARES E ESTRUTURAS SIMILARES, PÉ-DIREITO SIMPLES, EM CHAPA DE MADEIRA COMPENSADA RESINADA, 8 UTILIZAÇÕES. AF_09/2020</t>
  </si>
  <si>
    <t>65,93</t>
  </si>
  <si>
    <t>MONTAGEM E DESMONTAGEM DE FÔRMA DE PILARES RETANGULARES E ESTRUTURAS SIMILARES, PÉ-DIREITO DUPLO, EM CHAPA DE MADEIRA COMPENSADA RESINADA, 8 UTILIZAÇÕES. AF_09/2020</t>
  </si>
  <si>
    <t>81,67</t>
  </si>
  <si>
    <t>MONTAGEM E DESMONTAGEM DE FÔRMA DE PILARES RETANGULARES E ESTRUTURAS SIMILARES, PÉ-DIREITO SIMPLES, EM CHAPA DE MADEIRA COMPENSADA PLASTIFICADA, 10 UTILIZAÇÕES. AF_09/2020</t>
  </si>
  <si>
    <t>61,86</t>
  </si>
  <si>
    <t>MONTAGEM E DESMONTAGEM DE FÔRMA DE PILARES RETANGULARES E ESTRUTURAS SIMILARES, PÉ-DIREITO DUPLO, EM CHAPA DE MADEIRA COMPENSADA PLASTIFICADA, 10 UTILIZAÇÕES. AF_09/2020</t>
  </si>
  <si>
    <t>76,80</t>
  </si>
  <si>
    <t>MONTAGEM E DESMONTAGEM DE FÔRMA DE PILARES RETANGULARES E ESTRUTURAS SIMILARES, PÉ-DIREITO SIMPLES, EM CHAPA DE MADEIRA COMPENSADA PLASTIFICADA, 12 UTILIZAÇÕES. AF_09/2020</t>
  </si>
  <si>
    <t>59,07</t>
  </si>
  <si>
    <t>MONTAGEM E DESMONTAGEM DE FÔRMA DE PILARES RETANGULARES E ESTRUTURAS SIMILARES, PÉ-DIREITO DUPLO, EM CHAPA DE MADEIRA COMPENSADA PLASTIFICADA, 12 UTILIZAÇÕES. AF_09/2020</t>
  </si>
  <si>
    <t>73,51</t>
  </si>
  <si>
    <t>MONTAGEM E DESMONTAGEM DE FÔRMA DE PILARES RETANGULARES E ESTRUTURAS SIMILARES, PÉ-DIREITO SIMPLES, EM CHAPA DE MADEIRA COMPENSADA PLASTIFICADA, 14 UTILIZAÇÕES. AF_09/2020</t>
  </si>
  <si>
    <t>57,06</t>
  </si>
  <si>
    <t>MONTAGEM E DESMONTAGEM DE FÔRMA DE PILARES RETANGULARES E ESTRUTURAS SIMILARES, PÉ-DIREITO DUPLO, EM CHAPA DE MADEIRA COMPENSADA PLASTIFICADA, 14 UTILIZAÇÕES. AF_09/2020</t>
  </si>
  <si>
    <t>71,15</t>
  </si>
  <si>
    <t>MONTAGEM E DESMONTAGEM DE FÔRMA DE PILARES RETANGULARES E ESTRUTURAS SIMILARES, PÉ-DIREITO SIMPLES, EM CHAPA DE MADEIRA COMPENSADA PLASTIFICADA, 18 UTILIZAÇÕES. AF_09/2020</t>
  </si>
  <si>
    <t>52,87</t>
  </si>
  <si>
    <t>MONTAGEM E DESMONTAGEM DE FÔRMA DE PILARES RETANGULARES E ESTRUTURAS SIMILARES, PÉ-DIREITO DUPLO, EM CHAPA DE MADEIRA COMPENSADA PLASTIFICADA, 18 UTILIZAÇÕES. AF_09/2020</t>
  </si>
  <si>
    <t>66,45</t>
  </si>
  <si>
    <t>MONTAGEM E DESMONTAGEM DE FÔRMA DE VIGA, ESCORAMENTO COM PONTALETE DE MADEIRA, PÉ-DIREITO SIMPLES, EM MADEIRA SERRADA, 1 UTILIZAÇÃO. AF_09/2020</t>
  </si>
  <si>
    <t>321,84</t>
  </si>
  <si>
    <t>MONTAGEM E DESMONTAGEM DE FÔRMA DE VIGA, ESCORAMENTO COM PONTALETE DE MADEIRA, PÉ-DIREITO SIMPLES, EM MADEIRA SERRADA, 2 UTILIZAÇÕES. AF_09/2020</t>
  </si>
  <si>
    <t>222,62</t>
  </si>
  <si>
    <t>MONTAGEM E DESMONTAGEM DE FÔRMA DE VIGA, ESCORAMENTO COM PONTALETE DE MADEIRA, PÉ-DIREITO SIMPLES, EM MADEIRA SERRADA, 4 UTILIZAÇÕES. AF_09/2020</t>
  </si>
  <si>
    <t>172,15</t>
  </si>
  <si>
    <t>MONTAGEM E DESMONTAGEM DE FÔRMA DE VIGA, ESCORAMENTO COM GARFO DE MADEIRA, PÉ-DIREITO DUPLO, EM CHAPA DE MADEIRA RESINADA, 2 UTILIZAÇÕES. AF_09/2020</t>
  </si>
  <si>
    <t>258,36</t>
  </si>
  <si>
    <t>MONTAGEM E DESMONTAGEM DE FÔRMA DE VIGA, ESCORAMENTO METÁLICO, PÉ-DIREITO DUPLO, EM CHAPA DE MADEIRA RESINADA, 2 UTILIZAÇÕES. AF_09/2020</t>
  </si>
  <si>
    <t>330,67</t>
  </si>
  <si>
    <t>MONTAGEM E DESMONTAGEM DE FÔRMA DE VIGA, ESCORAMENTO COM GARFO DE MADEIRA, PÉ-DIREITO SIMPLES, EM CHAPA DE MADEIRA RESINADA, 2 UTILIZAÇÕES. AF_09/2020</t>
  </si>
  <si>
    <t>175,49</t>
  </si>
  <si>
    <t>MONTAGEM E DESMONTAGEM DE FÔRMA DE VIGA, ESCORAMENTO METÁLICO, PÉ-DIREITO SIMPLES, EM CHAPA DE MADEIRA RESINADA, 2 UTILIZAÇÕES. AF_09/2020</t>
  </si>
  <si>
    <t>184,22</t>
  </si>
  <si>
    <t>MONTAGEM E DESMONTAGEM DE FÔRMA DE VIGA, ESCORAMENTO COM GARFO DE MADEIRA, PÉ-DIREITO DUPLO, EM CHAPA DE MADEIRA RESINADA, 4 UTILIZAÇÕES. AF_09/2020</t>
  </si>
  <si>
    <t>221,34</t>
  </si>
  <si>
    <t>MONTAGEM E DESMONTAGEM DE FÔRMA DE VIGA, ESCORAMENTO METÁLICO, PÉ-DIREITO DUPLO, EM CHAPA DE MADEIRA RESINADA, 4 UTILIZAÇÕES. AF_09/2020</t>
  </si>
  <si>
    <t>302,05</t>
  </si>
  <si>
    <t>MONTAGEM E DESMONTAGEM DE FÔRMA DE VIGA, ESCORAMENTO COM GARFO DE MADEIRA, PÉ-DIREITO SIMPLES, EM CHAPA DE MADEIRA RESINADA, 4 UTILIZAÇÕES. AF_09/2020</t>
  </si>
  <si>
    <t>144,18</t>
  </si>
  <si>
    <t>MONTAGEM E DESMONTAGEM DE FÔRMA DE VIGA, ESCORAMENTO METÁLICO, PÉ-DIREITO SIMPLES, EM CHAPA DE MADEIRA RESINADA, 4 UTILIZAÇÕES. AF_09/2020</t>
  </si>
  <si>
    <t>155,60</t>
  </si>
  <si>
    <t>MONTAGEM E DESMONTAGEM DE FÔRMA DE VIGA, ESCORAMENTO COM GARFO DE MADEIRA, PÉ-DIREITO DUPLO, EM CHAPA DE MADEIRA RESINADA, 6 UTILIZAÇÕES. AF_09/2020</t>
  </si>
  <si>
    <t>193,28</t>
  </si>
  <si>
    <t>MONTAGEM E DESMONTAGEM DE FÔRMA DE VIGA, ESCORAMENTO METÁLICO, PÉ-DIREITO DUPLO, EM CHAPA DE MADEIRA RESINADA, 6 UTILIZAÇÕES. AF_09/2020</t>
  </si>
  <si>
    <t>283,89</t>
  </si>
  <si>
    <t>MONTAGEM E DESMONTAGEM DE FÔRMA DE VIGA, ESCORAMENTO COM GARFO DE MADEIRA, PÉ-DIREITO SIMPLES, EM CHAPA DE MADEIRA RESINADA, 6 UTILIZAÇÕES. AF_09/2020</t>
  </si>
  <si>
    <t>123,26</t>
  </si>
  <si>
    <t>MONTAGEM E DESMONTAGEM DE FÔRMA DE VIGA, ESCORAMENTO METÁLICO, PÉ-DIREITO SIMPLES, EM CHAPA DE MADEIRA RESINADA, 6 UTILIZAÇÕES. AF_09/2020</t>
  </si>
  <si>
    <t>131,86</t>
  </si>
  <si>
    <t>MONTAGEM E DESMONTAGEM DE FÔRMA DE VIGA, ESCORAMENTO COM GARFO DE MADEIRA, PÉ-DIREITO DUPLO, EM CHAPA DE MADEIRA RESINADA, 8 UTILIZAÇÕES. AF_09/2020</t>
  </si>
  <si>
    <t>178,59</t>
  </si>
  <si>
    <t>MONTAGEM E DESMONTAGEM DE FÔRMA DE VIGA, ESCORAMENTO METÁLICO, PÉ-DIREITO DUPLO, EM CHAPA DE MADEIRA RESINADA, 8 UTILIZAÇÕES. AF_09/2020</t>
  </si>
  <si>
    <t>272,09</t>
  </si>
  <si>
    <t>MONTAGEM E DESMONTAGEM DE FÔRMA DE VIGA, ESCORAMENTO COM GARFO DE MADEIRA, PÉ-DIREITO SIMPLES, EM CHAPA DE MADEIRA RESINADA, 8 UTILIZAÇÕES. AF_09/2020</t>
  </si>
  <si>
    <t>112,02</t>
  </si>
  <si>
    <t>MONTAGEM E DESMONTAGEM DE FÔRMA DE VIGA, ESCORAMENTO METÁLICO, PÉ-DIREITO SIMPLES, EM CHAPA DE MADEIRA RESINADA, 8 UTILIZAÇÕES. AF_09/2020</t>
  </si>
  <si>
    <t>126,80</t>
  </si>
  <si>
    <t>MONTAGEM E DESMONTAGEM DE FÔRMA DE VIGA, ESCORAMENTO COM GARFO DE MADEIRA, PÉ-DIREITO DUPLO, EM CHAPA DE MADEIRA PLASTIFICADA, 10 UTILIZAÇÕES. AF_09/2020</t>
  </si>
  <si>
    <t>143,52</t>
  </si>
  <si>
    <t>MONTAGEM E DESMONTAGEM DE FÔRMA DE VIGA, ESCORAMENTO METÁLICO, PÉ-DIREITO DUPLO, EM CHAPA DE MADEIRA PLASTIFICADA, 10 UTILIZAÇÕES. AF_09/2020</t>
  </si>
  <si>
    <t>264,61</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</si>
  <si>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</si>
  <si>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</si>
  <si>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119,89</t>
  </si>
  <si>
    <t>MONTAGEM E DESMONTAGEM DE FÔRMA DE VIGA, ESCORAMENTO COM GARFO DE MADEIRA, PÉ-DIREITO DUPLO, EM CHAPA DE MADEIRA PLASTIFICADA, 12 UTILIZAÇÕES. AF_09/2020</t>
  </si>
  <si>
    <t>131,00</t>
  </si>
  <si>
    <t>MONTAGEM E DESMONTAGEM DE FÔRMA DE VIGA, ESCORAMENTO METÁLICO, PÉ-DIREITO DUPLO, EM CHAPA DE MADEIRA PLASTIFICADA, 12 UTILIZAÇÕES. AF_09/2020</t>
  </si>
  <si>
    <t>257,74</t>
  </si>
  <si>
    <t>MONTAGEM E DESMONTAGEM DE FÔRMA DE VIGA, ESCORAMENTO COM GARFO DE MADEIRA, PÉ-DIREITO SIMPLES, EM CHAPA DE MADEIRA PLASTIFICADA, 12 UTILIZAÇÕES. AF_09/2020</t>
  </si>
  <si>
    <t>84,64</t>
  </si>
  <si>
    <t>MONTAGEM E DESMONTAGEM DE FÔRMA DE VIGA, ESCORAMENTO METÁLICO, PÉ-DIREITO SIMPLES, EM CHAPA DE MADEIRA PLASTIFICADA, 12 UTILIZAÇÕES. AF_09/2020</t>
  </si>
  <si>
    <t>113,98</t>
  </si>
  <si>
    <t>MONTAGEM E DESMONTAGEM DE FÔRMA DE VIGA, ESCORAMENTO COM GARFO DE MADEIRA, PÉ-DIREITO DUPLO, EM CHAPA DE MADEIRA PLASTIFICADA, 14 UTILIZAÇÕES. AF_09/2020</t>
  </si>
  <si>
    <t>120,80</t>
  </si>
  <si>
    <t>MONTAGEM E DESMONTAGEM DE FÔRMA DE VIGA, ESCORAMENTO METÁLICO, PÉ-DIREITO DUPLO, EM CHAPA DE MADEIRA PLASTIFICADA, 14 UTILIZAÇÕES. AF_09/2020</t>
  </si>
  <si>
    <t>251,78</t>
  </si>
  <si>
    <t>MONTAGEM E DESMONTAGEM DE FÔRMA DE VIGA, ESCORAMENTO COM GARFO DE MADEIRA, PÉ-DIREITO SIMPLES, EM CHAPA DE MADEIRA PLASTIFICADA, 14 UTILIZAÇÕES. AF_09/2020</t>
  </si>
  <si>
    <t>78,13</t>
  </si>
  <si>
    <t>MONTAGEM E DESMONTAGEM DE FÔRMA DE VIGA, ESCORAMENTO METÁLICO, PÉ-DIREITO SIMPLES, EM CHAPA DE MADEIRA PLASTIFICADA, 14 UTILIZAÇÕES. AF_09/2020</t>
  </si>
  <si>
    <t>108,94</t>
  </si>
  <si>
    <t>MONTAGEM E DESMONTAGEM DE FÔRMA DE VIGA, ESCORAMENTO COM GARFO DE MADEIRA, PÉ-DIREITO DUPLO, EM CHAPA DE MADEIRA PLASTIFICADA, 18 UTILIZAÇÕES. AF_09/2020</t>
  </si>
  <si>
    <t>99,20</t>
  </si>
  <si>
    <t>MONTAGEM E DESMONTAGEM DE FÔRMA DE VIGA, ESCORAMENTO METÁLICO, PÉ-DIREITO DUPLO, EM CHAPA DE MADEIRA PLASTIFICADA, 18 UTILIZAÇÕES. AF_09/2020</t>
  </si>
  <si>
    <t>240,16</t>
  </si>
  <si>
    <t>MONTAGEM E DESMONTAGEM DE FÔRMA DE VIGA, ESCORAMENTO COM GARFO DE MADEIRA, PÉ-DIREITO SIMPLES, EM CHAPA DE MADEIRA PLASTIFICADA, 18 UTILIZAÇÕES. AF_09/2020</t>
  </si>
  <si>
    <t>64,33</t>
  </si>
  <si>
    <t>MONTAGEM E DESMONTAGEM DE FÔRMA DE VIGA, ESCORAMENTO METÁLICO, PÉ-DIREITO SIMPLES, EM CHAPA DE MADEIRA PLASTIFICADA, 18 UTILIZAÇÕES. AF_09/2020</t>
  </si>
  <si>
    <t>98,97</t>
  </si>
  <si>
    <t>MONTAGEM E DESMONTAGEM DE FÔRMA DE LAJE MACIÇA, PÉ-DIREITO SIMPLES, EM MADEIRA SERRADA, 1 UTILIZAÇÃO. AF_09/2020</t>
  </si>
  <si>
    <t>363,10</t>
  </si>
  <si>
    <t>MONTAGEM E DESMONTAGEM DE FÔRMA DE LAJE MACIÇA, PÉ-DIREITO SIMPLES, EM MADEIRA SERRADA, 2 UTILIZAÇÕES. AF_09/2020</t>
  </si>
  <si>
    <t>249,73</t>
  </si>
  <si>
    <t>MONTAGEM E DESMONTAGEM DE FÔRMA DE LAJE MACIÇA, PÉ-DIREITO SIMPLES, EM MADEIRA SERRADA, 4 UTILIZAÇÕES. AF_09/2020</t>
  </si>
  <si>
    <t>177,54</t>
  </si>
  <si>
    <t>MONTAGEM E DESMONTAGEM DE FÔRMA DE LAJE NERVURADA COM CUBETA E ASSOALHO, PÉ-DIREITO DUPLO, EM CHAPA DE MADEIRA COMPENSADA RESINADA, 8 UTILIZAÇÕES. AF_09/2020</t>
  </si>
  <si>
    <t>114,84</t>
  </si>
  <si>
    <t>MONTAGEM E DESMONTAGEM DE FÔRMA DE LAJE NERVURADA COM CUBETA E ASSOALHO, PÉ-DIREITO SIMPLES, EM CHAPA DE MADEIRA COMPENSADA RESINADA, 8 UTILIZAÇÕES. AF_09/2020</t>
  </si>
  <si>
    <t>74,25</t>
  </si>
  <si>
    <t>MONTAGEM E DESMONTAGEM DE FÔRMA DE LAJE NERVURADA COM CUBETA E ASSOALHO, PÉ-DIREITO DUPLO, EM CHAPA DE MADEIRA COMPENSADA RESINADA, 10 UTILIZAÇÕES. AF_09/2020</t>
  </si>
  <si>
    <t>109,25</t>
  </si>
  <si>
    <t>MONTAGEM E DESMONTAGEM DE FÔRMA DE LAJE NERVURADA COM CUBETA E ASSOALHO, PÉ-DIREITO SIMPLES, EM CHAPA DE MADEIRA COMPENSADA RESINADA, 10 UTILIZAÇÕES. AF_09/2020</t>
  </si>
  <si>
    <t>69,88</t>
  </si>
  <si>
    <t>MONTAGEM E DESMONTAGEM DE FÔRMA DE LAJE NERVURADA COM CUBETA E ASSOALHO, PÉ-DIREITO DUPLO, EM CHAPA DE MADEIRA COMPENSADA RESINADA, 12 UTILIZAÇÕES. AF_09/2020</t>
  </si>
  <si>
    <t>104,50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</si>
  <si>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</si>
  <si>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</si>
  <si>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100,53</t>
  </si>
  <si>
    <t>MONTAGEM E DESMONTAGEM DE FÔRMA DE LAJE NERVURADA COM CUBETA E ASSOALHO, PÉ-DIREITO SIMPLES, EM CHAPA DE MADEIRA COMPENSADA RESINADA, 14 UTILIZAÇÕES. AF_09/2020</t>
  </si>
  <si>
    <t>63,20</t>
  </si>
  <si>
    <t>MONTAGEM E DESMONTAGEM DE FÔRMA DE LAJE NERVURADA COM CUBETA E ASSOALHO, PÉ-DIREITO DUPLO, EM CHAPA DE MADEIRA COMPENSADA RESINADA, 18 UTILIZAÇÕES. AF_09/2020</t>
  </si>
  <si>
    <t>93,36</t>
  </si>
  <si>
    <t>MONTAGEM E DESMONTAGEM DE FÔRMA DE LAJE NERVURADA COM CUBETA E ASSOALHO, PÉ-DIREITO SIMPLES, EM CHAPA DE MADEIRA COMPENSADA RESINADA, 18 UTILIZAÇÕES. AF_09/2020</t>
  </si>
  <si>
    <t>57,78</t>
  </si>
  <si>
    <t>MONTAGEM E DESMONTAGEM DE FÔRMA DE LAJE MACIÇA, PÉ-DIREITO DUPLO, EM CHAPA DE MADEIRA COMPENSADA RESINADA, 2 UTILIZAÇÕES. AF_09/2020</t>
  </si>
  <si>
    <t>104,72</t>
  </si>
  <si>
    <t>MONTAGEM E DESMONTAGEM DE FÔRMA DE LAJE MACIÇA, PÉ-DIREITO SIMPLES, EM CHAPA DE MADEIRA COMPENSADA RESINADA, 2 UTILIZAÇÕES. AF_09/2020</t>
  </si>
  <si>
    <t>62,03</t>
  </si>
  <si>
    <t>MONTAGEM E DESMONTAGEM DE FÔRMA DE LAJE MACIÇA, PÉ-DIREITO DUPLO, EM CHAPA DE MADEIRA COMPENSADA RESINADA, 4 UTILIZAÇÕES. AF_09/2020</t>
  </si>
  <si>
    <t>91,94</t>
  </si>
  <si>
    <t>MONTAGEM E DESMONTAGEM DE FÔRMA DE LAJE MACIÇA, PÉ-DIREITO SIMPLES, EM CHAPA DE MADEIRA COMPENSADA RESINADA, 4 UTILIZAÇÕES. AF_09/2020</t>
  </si>
  <si>
    <t>50,55</t>
  </si>
  <si>
    <t>MONTAGEM E DESMONTAGEM DE FÔRMA DE LAJE MACIÇA, PÉ-DIREITO DUPLO, EM CHAPA DE MADEIRA COMPENSADA RESINADA, 6 UTILIZAÇÕES. AF_09/2020</t>
  </si>
  <si>
    <t>85,11</t>
  </si>
  <si>
    <t>MONTAGEM E DESMONTAGEM DE FÔRMA DE LAJE MACIÇA, PÉ-DIREITO SIMPLES, EM CHAPA DE MADEIRA COMPENSADA RESINADA, 6 UTILIZAÇÕES. AF_09/2020</t>
  </si>
  <si>
    <t>44,97</t>
  </si>
  <si>
    <t>MONTAGEM E DESMONTAGEM DE FÔRMA DE LAJE MACIÇA, PÉ-DIREITO DUPLO, EM CHAPA DE MADEIRA COMPENSADA RESINADA, 8 UTILIZAÇÕES. AF_09/2020</t>
  </si>
  <si>
    <t>80,37</t>
  </si>
  <si>
    <t>MONTAGEM E DESMONTAGEM DE FÔRMA DE LAJE MACIÇA, PÉ-DIREITO SIMPLES, EM CHAPA DE MADEIRA COMPENSADA RESINADA, 8 UTILIZAÇÕES. AF_09/2020</t>
  </si>
  <si>
    <t>41,36</t>
  </si>
  <si>
    <t>MONTAGEM E DESMONTAGEM DE FÔRMA DE LAJE MACIÇA, PÉ-DIREITO DUPLO, EM CHAPA DE MADEIRA COMPENSADA PLASTIFICADA, 10 UTILIZAÇÕES. AF_09/2020</t>
  </si>
  <si>
    <t>79,20</t>
  </si>
  <si>
    <t>MONTAGEM E DESMONTAGEM DE FÔRMA DE LAJE MACIÇA, PÉ-DIREITO SIMPLES, EM CHAPA DE MADEIRA COMPENSADA PLASTIFICADA, 10 UTILIZAÇÕES. AF_09/2020</t>
  </si>
  <si>
    <t>41,24</t>
  </si>
  <si>
    <t>MONTAGEM E DESMONTAGEM DE FÔRMA DE LAJE MACIÇA, PÉ-DIREITO DUPLO, EM CHAPA DE MADEIRA COMPENSADA PLASTIFICADA, 12 UTILIZAÇÕES. AF_09/2020</t>
  </si>
  <si>
    <t>75,93</t>
  </si>
  <si>
    <t>MONTAGEM E DESMONTAGEM DE FÔRMA DE LAJE MACIÇA, PÉ-DIREITO SIMPLES, EM CHAPA DE MADEIRA COMPENSADA PLASTIFICADA, 12 UTILIZAÇÕES. AF_09/2020</t>
  </si>
  <si>
    <t>38,95</t>
  </si>
  <si>
    <t>MONTAGEM E DESMONTAGEM DE FÔRMA DE LAJE MACIÇA, PÉ-DIREITO DUPLO, EM CHAPA DE MADEIRA COMPENSADA PLASTIFICADA, 14 UTILIZAÇÕES. AF_09/2020</t>
  </si>
  <si>
    <t>73,07</t>
  </si>
  <si>
    <t>MONTAGEM E DESMONTAGEM DE FÔRMA DE LAJE MACIÇA, PÉ-DIREITO SIMPLES, EM CHAPA DE MADEIRA COMPENSADA PLASTIFICADA, 14 UTILIZAÇÕES. AF_09/2020</t>
  </si>
  <si>
    <t>36,98</t>
  </si>
  <si>
    <t>MONTAGEM E DESMONTAGEM DE FÔRMA DE LAJE MACIÇA, PÉ-DIREITO DUPLO, EM CHAPA DE MADEIRA COMPENSADA PLASTIFICADA, 18 UTILIZAÇÕES. AF_09/2020</t>
  </si>
  <si>
    <t>67,64</t>
  </si>
  <si>
    <t>MONTAGEM E DESMONTAGEM DE FÔRMA DE LAJE MACIÇA, PÉ-DIREITO SIMPLES, EM CHAPA DE MADEIRA COMPENSADA PLASTIFICADA, 18 UTILIZAÇÕES. AF_09/2020</t>
  </si>
  <si>
    <t>33,12</t>
  </si>
  <si>
    <t>FABRICAÇÃO DE FÔRMA PARA PILARES CIRCULARES, EM CHAPA DE MADEIRA COMPENSADA RESINADA, PÉ-DIREITO SIMPLES. AF_05/2024</t>
  </si>
  <si>
    <t>131,10</t>
  </si>
  <si>
    <t>MONTAGEM E DESMONTAGEM DE FÔRMA DE PILARES CIRCULARES, PÉ-DIREITO SIMPLES, EM MADEIRA, 2 UTILIZAÇÕES. AF_05/2024</t>
  </si>
  <si>
    <t>135,27</t>
  </si>
  <si>
    <t>FABRICAÇÃO, MONTAGEM E DESMONTAGEM DE FÔRMA PARA SAPATA, EM MADEIRA SERRADA, E=25 MM, 1 UTILIZAÇÃO. AF_01/2024</t>
  </si>
  <si>
    <t>258,04</t>
  </si>
  <si>
    <t>FABRICAÇÃO, MONTAGEM E DESMONTAGEM DE FÔRMA PARA VIGA BALDRAME, EM MADEIRA SERRADA, E=25 MM, 1 UTILIZAÇÃO. AF_01/2024</t>
  </si>
  <si>
    <t>138,35</t>
  </si>
  <si>
    <t>FABRICAÇÃO, MONTAGEM E DESMONTAGEM DE FÔRMA PARA BLOCO DE COROAMENTO, EM MADEIRA SERRADA, E=25 MM, 2 UTILIZAÇÕES. AF_01/2024</t>
  </si>
  <si>
    <t>104,97</t>
  </si>
  <si>
    <t>FABRICAÇÃO, MONTAGEM E DESMONTAGEM DE FÔRMA PARA SAPATA, EM MADEIRA SERRADA, E=25 MM, 2 UTILIZAÇÕES. AF_01/2024</t>
  </si>
  <si>
    <t>178,91</t>
  </si>
  <si>
    <t>FABRICAÇÃO, MONTAGEM E DESMONTAGEM DE FÔRMA PARA VIGA BALDRAME, EM MADEIRA SERRADA, E=25 MM, 2 UTILIZAÇÕES. AF_01/2024</t>
  </si>
  <si>
    <t>FABRICAÇÃO, MONTAGEM E DESMONTAGEM DE FÔRMA PARA BLOCO DE COROAMENTO, EM MADEIRA SERRADA, E=25 MM, 4 UTILIZAÇÕES. AF_01/2024</t>
  </si>
  <si>
    <t>80,11</t>
  </si>
  <si>
    <t>FABRICAÇÃO, MONTAGEM E DESMONTAGEM DE FÔRMA PARA SAPATA, EM MADEIRA SERRADA, E=25 MM, 4 UTILIZAÇÕES. AF_01/2024</t>
  </si>
  <si>
    <t>137,73</t>
  </si>
  <si>
    <t>FABRICAÇÃO, MONTAGEM E DESMONTAGEM DE FÔRMA PARA VIGA BALDRAME, EM MADEIRA SERRADA, E=25 MM, 4 UTILIZAÇÕES. AF_01/2024</t>
  </si>
  <si>
    <t>68,75</t>
  </si>
  <si>
    <t>FABRICAÇÃO, MONTAGEM E DESMONTAGEM DE FÔRMA PARA BLOCO DE COROAMENTO, EM CHAPA DE MADEIRA COMPENSADA RESINADA, E=17 MM, 2 UTILIZAÇÕES. AF_01/2024</t>
  </si>
  <si>
    <t>177,51</t>
  </si>
  <si>
    <t>FABRICAÇÃO, MONTAGEM E DESMONTAGEM DE FÔRMA PARA SAPATA, EM CHAPA DE MADEIRA COMPENSADA RESINADA, E=17 MM, 2 UTILIZAÇÕES. AF_01/2024</t>
  </si>
  <si>
    <t>243,99</t>
  </si>
  <si>
    <t>FABRICAÇÃO, MONTAGEM E DESMONTAGEM DE FÔRMA PARA VIGA BALDRAME, EM CHAPA DE MADEIRA COMPENSADA RESINADA, E=17 MM, 2 UTILIZAÇÕES. AF_01/2024</t>
  </si>
  <si>
    <t>126,18</t>
  </si>
  <si>
    <t>FABRICAÇÃO, MONTAGEM E DESMONTAGEM DE FÔRMA PARA BLOCO DE COROAMENTO, EM CHAPA DE MADEIRA COMPENSADA RESINADA, E=17 MM, 4 UTILIZAÇÕES. AF_01/2024</t>
  </si>
  <si>
    <t>129,53</t>
  </si>
  <si>
    <t>FABRICAÇÃO, MONTAGEM E DESMONTAGEM DE FÔRMA PARA SAPATA, EM CHAPA DE MADEIRA COMPENSADA RESINADA, E=17 MM, 4 UTILIZAÇÕES. AF_01/2024</t>
  </si>
  <si>
    <t>184,07</t>
  </si>
  <si>
    <t>FABRICAÇÃO, MONTAGEM E DESMONTAGEM DE FÔRMA PARA VIGA BALDRAME, EM CHAPA DE MADEIRA COMPENSADA RESINADA, E=17 MM, 4 UTILIZAÇÕES. AF_01/2024</t>
  </si>
  <si>
    <t>97,19</t>
  </si>
  <si>
    <t>ARMAÇÃO DE BLOCO UTILIZANDO AÇO CA-60 DE 5 MM - MONTAGEM. AF_01/2024</t>
  </si>
  <si>
    <t>20,85</t>
  </si>
  <si>
    <t>FABRICAÇÃO DE ESCORAS DO TIPO PONTALETE, EM MADEIRA, PARA PÉ-DIREITO DUPLO. AF_09/2020</t>
  </si>
  <si>
    <t>23,64</t>
  </si>
  <si>
    <t>ESCORAMENTO DE FÔRMAS DE LAJE EM MADEIRA NÃO APARELHADA, PÉ-DIREITO SIMPLES, INCLUSO TRAVAMENTO, 4 UTILIZAÇÕES. AF_09/2020</t>
  </si>
  <si>
    <t>17,29</t>
  </si>
  <si>
    <t>ESCORAMENTO DE FÔRMAS DE LAJE EM MADEIRA NÃO APARELHADA, PÉ-DIREITO DUPLO, INCLUSO TRAVAMENTO, 4 UTILIZAÇÕES. AF_09/2020</t>
  </si>
  <si>
    <t>25,86</t>
  </si>
  <si>
    <t>FABRICAÇÃO DE FÔRMA PARA ESCADAS, COM 2 LANCES EM "U" E LAJE PLANA, EM CHAPA DE MADEIRA COMPENSADA PLASTIFICADA, E=18 MM. AF_11/2020</t>
  </si>
  <si>
    <t>162,22</t>
  </si>
  <si>
    <t>FABRICAÇÃO DE FÔRMA PARA ESCADAS, COM 2 LANCES EM "U" E LAJE PLANA, EM CHAPA DE MADEIRA COMPENSADA RESINADA, E= 17 MM. AF_11/2020</t>
  </si>
  <si>
    <t>130,68</t>
  </si>
  <si>
    <t>FABRICAÇÃO DE FÔRMA PARA ESCADAS, COM 2 LANCES EM "U" E LAJE PLANA, EM MADEIRA SERRADA, E=25 MM. AF_11/2020</t>
  </si>
  <si>
    <t>227,49</t>
  </si>
  <si>
    <t>MONTAGEM E DESMONTAGEM DE FÔRMA PARA ESCADAS, COM 2 LANCES EM "U" E LAJE PLANA, EM MADEIRA SERRADA, 1 UTILIZAÇÃO. AF_11/2020</t>
  </si>
  <si>
    <t>520,42</t>
  </si>
  <si>
    <t>MONTAGEM E DESMONTAGEM DE FÔRMA PARA ESCADAS, COM 2 LANCES EM "U"  E LAJE PLANA, EM MADEIRA SERRADA, 2 UTILIZAÇÕES. AF_11/2020</t>
  </si>
  <si>
    <t>441,08</t>
  </si>
  <si>
    <t>MONTAGEM E DESMONTAGEM DE FÔRMA PARA ESCADAS, COM 2 LANCES EM "U" E LAJE PLANA, EM CHAPA DE MADEIRA COMPENSADA RESINADA, 2 UTILIZAÇÕES. AF_11/2020</t>
  </si>
  <si>
    <t>309,31</t>
  </si>
  <si>
    <t>MONTAGEM E DESMONTAGEM DE FÔRMA PARA ESCADAS, COM 2 LANCES EM "U" E LAJE PLANA, EM CHAPA DE MADEIRA COMPENSADA RESINADA, 4 UTILIZAÇÕES. AF_11/2020</t>
  </si>
  <si>
    <t>285,49</t>
  </si>
  <si>
    <t>MONTAGEM E DESMONTAGEM DE FÔRMA PARA ESCADAS, COM 2 LANCES EM "U" E LAJE PLANA, EM CHAPA DE MADEIRA COMPENSADA PLASTIFICADA, 6 UTILIZAÇÕES. AF_11/2020</t>
  </si>
  <si>
    <t>246,54</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</si>
  <si>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</si>
  <si>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</si>
  <si>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207,63</t>
  </si>
  <si>
    <t>FABRICAÇÃO DE FÔRMA PARA ESCADAS, COM 2 LANCES EM "U" E LAJE CASCATA, EM CHAPA DE MADEIRA COMPENSADA PLASTIFICADA, E=18 MM. AF_11/2020</t>
  </si>
  <si>
    <t>167,27</t>
  </si>
  <si>
    <t>FABRICAÇÃO DE FÔRMA PARA ESCADAS, COM 2 LANCES EM "U" E LAJE CASCATA, EM CHAPA DE MADEIRA COMPENSADA RESINADA, E= 17 MM. AF_11/2020</t>
  </si>
  <si>
    <t>FABRICAÇÃO DE FÔRMA PARA ESCADAS, COM 2 LANCES EM "U" E LAJE CASCATA, EM MADEIRA SERRADA, E=25 MM. AF_11/2020</t>
  </si>
  <si>
    <t>269,46</t>
  </si>
  <si>
    <t>FABRICAÇÃO DE FÔRMA PARA ESCADAS, COM 2 LANCES EM "L" E LAJE PLANA, EM CHAPA DE MADEIRA COMPENSADA PLASTIFICADA, E=18 MM. AF_11/2020</t>
  </si>
  <si>
    <t>170,29</t>
  </si>
  <si>
    <t>FABRICAÇÃO DE FÔRMA PARA ESCADAS, COM 2 LANCES EM "L" E LAJE PLANA, EM CHAPA DE MADEIRA COMPENSADA RESINADA, E= 17 MM. AF_11/2020</t>
  </si>
  <si>
    <t>139,14</t>
  </si>
  <si>
    <t>FABRICAÇÃO DE FÔRMA PARA ESCADAS, COM 2 LANCES EM "L" E LAJE PLANA, EM MADEIRA SERRADA, E=25 MM. AF_11/2020</t>
  </si>
  <si>
    <t>244,94</t>
  </si>
  <si>
    <t>FABRICAÇÃO DE FÔRMA PARA ESCADAS, COM 2 LANCES EM "L" E LAJE CASCATA, EM CHAPA DE MADEIRA COMPENSADA PLASTIFICADA, E=18 MM. AF_11/2020</t>
  </si>
  <si>
    <t>169,44</t>
  </si>
  <si>
    <t>FABRICAÇÃO DE FÔRMA PARA ESCADAS, COM 2 LANCES EM "L" E LAJE CASCATA, EM CHAPA DE MADEIRA COMPENSADA RESINADA, E= 17 MM. AF_11/2020</t>
  </si>
  <si>
    <t>FABRICAÇÃO DE FÔRMA PARA ESCADAS, COM 2 LANCES EM "L" E LAJE CASCATA, EM MADEIRA SERRADA, E=25 MM. AF_11/2020</t>
  </si>
  <si>
    <t>316,75</t>
  </si>
  <si>
    <t>FABRICAÇÃO DE FÔRMA PARA ESCADAS, COM 1 LANCE E LAJE PLANA, EM CHAPA DE MADEIRA COMPENSADA PLASTIFICADA, E=18 MM. AF_11/2020</t>
  </si>
  <si>
    <t>178,81</t>
  </si>
  <si>
    <t>FABRICAÇÃO DE FÔRMA PARA ESCADAS, COM 1 LANCE E LAJE PLANA, EM CHAPA DE MADEIRA COMPENSADA RESINADA, E= 17 MM. AF_11/2020</t>
  </si>
  <si>
    <t>FABRICAÇÃO DE FÔRMA PARA ESCADAS, COM 1 LANCE E LAJE PLANA, EM MADEIRA SERRADA, E=25 MM. AF_11/2020</t>
  </si>
  <si>
    <t>263,39</t>
  </si>
  <si>
    <t>FABRICAÇÃO DE FÔRMA PARA ESCADAS, COM 1 LANCE E LAJE CASCATA, EM CHAPA DE MADEIRA COMPENSADA PLASTIFICADA, E=18 MM. AF_11/2020</t>
  </si>
  <si>
    <t>168,67</t>
  </si>
  <si>
    <t>FABRICAÇÃO DE FÔRMA PARA ESCADAS, COM 1 LANCE E LAJE CASCATA, EM CHAPA DE MADEIRA COMPENSADA RESINADA, E= 17 MM. AF_11/2020</t>
  </si>
  <si>
    <t>129,47</t>
  </si>
  <si>
    <t>FABRICAÇÃO DE FÔRMA PARA ESCADAS, COM 1 LANCE E LAJE CASCATA, EM MADEIRA SERRADA, E=25 MM. AF_11/2020</t>
  </si>
  <si>
    <t>339,56</t>
  </si>
  <si>
    <t>MONTAGEM E DESMONTAGEM DE FÔRMA PARA ESCADAS, COM 2 LANCES EM "U" E LAJE CASCATA, EM MADEIRA SERRADA, 1 UTILIZAÇÃO. AF_11/2020</t>
  </si>
  <si>
    <t>538,27</t>
  </si>
  <si>
    <t>MONTAGEM E DESMONTAGEM DE FÔRMA PARA ESCADAS, COM 2 LANCES EM "U" E LAJE CASCATA, EM MADEIRA SERRADA, 2 UTILIZAÇÕES. AF_11/2020</t>
  </si>
  <si>
    <t>462,41</t>
  </si>
  <si>
    <t>MONTAGEM E DESMONTAGEM DE FÔRMA PARA ESCADAS, COM 2 LANCES EM "U" E LAJE CASCATA, EM CHAPA DE MADEIRA COMPENSADA RESINADA, 2 UTILIZAÇÕES. AF_11/2020</t>
  </si>
  <si>
    <t>297,84</t>
  </si>
  <si>
    <t>MONTAGEM E DESMONTAGEM DE FÔRMA PARA ESCADAS, COM 2 LANCES EM "U" E LAJE CASCATA, EM CHAPA DE MADEIRA COMPENSADA RESINADA, 4 UTILIZAÇÕES. AF_11/2020</t>
  </si>
  <si>
    <t>271,86</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</si>
  <si>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</si>
  <si>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</si>
  <si>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212,69</t>
  </si>
  <si>
    <t>MONTAGEM E DESMONTAGEM DE FÔRMA PARA ESCADAS, COM 2 LANCES EM "U" E LAJE CASCATA, EM CHAPA DE MADEIRA COMPENSADA PLASTIFICADA, 10 UTILIZAÇÕES. AF_11/2020</t>
  </si>
  <si>
    <t>197,34</t>
  </si>
  <si>
    <t>MONTAGEM E DESMONTAGEM DE FÔRMA PARA ESCADAS, COM 2 LANCES EM "L" E LAJE PLANA, EM MADEIRA SERRADA, 1 UTILIZAÇÃO. AF_11/2020</t>
  </si>
  <si>
    <t>516,27</t>
  </si>
  <si>
    <t>MONTAGEM E DESMONTAGEM DE FÔRMA PARA ESCADAS, COM 2 LANCES EM "L" E LAJE PLANA, EM MADEIRA SERRADA, 2 UTILIZAÇÕES. AF_11/2020</t>
  </si>
  <si>
    <t>429,85</t>
  </si>
  <si>
    <t>MONTAGEM E DESMONTAGEM DE FÔRMA PARA ESCADAS, COM 2 LANCES EM "L" E LAJE PLANA, EM CHAPA DE MADEIRA COMPENSADA RESINADA, 2 UTILIZAÇÕES. AF_11/2020</t>
  </si>
  <si>
    <t>310,99</t>
  </si>
  <si>
    <t>MONTAGEM E DESMONTAGEM DE FÔRMA PARA ESCADAS, COM 2 LANCES EM "L" E LAJE PLANA, EM CHAPA DE MADEIRA COMPENSADA RESINADA, 4 UTILIZAÇÕES. AF_11/2020</t>
  </si>
  <si>
    <t>284,24</t>
  </si>
  <si>
    <t>MONTAGEM E DESMONTAGEM DE FÔRMA PARA ESCADAS, COM 2 LANCES EM "L" E LAJE PLANA, EM CHAPA DE MADEIRA COMPENSADA PLASTIFICADA, 6 UTILIZAÇÕES. AF_11/2020</t>
  </si>
  <si>
    <t>242,96</t>
  </si>
  <si>
    <t>MONTAGEM E DESMONTAGEM DE FÔRMA PARA ESCADAS, COM 2 LANCES EM "L" E LAJE PLANA, EM CHAPA DE MADEIRA COMPENSADA PLASTIFICADA, 8 UTILIZAÇÕES. AF_11/2020</t>
  </si>
  <si>
    <t>218,16</t>
  </si>
  <si>
    <t>MONTAGEM E DESMONTAGEM DE FÔRMA PARA ESCADAS, COM 2 LANCES EM "L" E LAJE PLANA, EM CHAPA DE MADEIRA COMPENSADA PLASTIFICADA, 10 UTILIZAÇÕES. AF_11/2020</t>
  </si>
  <si>
    <t>204,30</t>
  </si>
  <si>
    <t>MONTAGEM E DESMONTAGEM DE FÔRMA PARA ESCADAS, COM 2 LANCES EM "L" E LAJE CASCATA, EM MADEIRA SERRADA, 1 UTILIZAÇÃO. AF_11/2020</t>
  </si>
  <si>
    <t>585,64</t>
  </si>
  <si>
    <t>MONTAGEM E DESMONTAGEM DE FÔRMA PARA ESCADAS, COM 2 LANCES EM "L" E LAJE CASCATA, EM MADEIRA SERRADA, 2 UTILIZAÇÕES. AF_11/2020</t>
  </si>
  <si>
    <t>489,46</t>
  </si>
  <si>
    <t>MONTAGEM E DESMONTAGEM DE FÔRMA PARA ESCADAS, COM 2 LANCES EM "L" E LAJE CASCATA, EM CHAPA DE MADEIRA COMPENSADA RESINADA, 2 UTILIZAÇÕES. AF_11/2020</t>
  </si>
  <si>
    <t>297,11</t>
  </si>
  <si>
    <t>MONTAGEM E DESMONTAGEM DE FÔRMA PARA ESCADAS, COM 2 LANCES EM "L" E LAJE CASCATA, EM CHAPA DE MADEIRA COMPENSADA RESINADA, 4 UTILIZAÇÕES. AF_11/2020</t>
  </si>
  <si>
    <t>269,06</t>
  </si>
  <si>
    <t>MONTAGEM E DESMONTAGEM DE FÔRMA PARA ESCADAS, COM 2 LANCES EM "L" E LAJE CASCATA, EM CHAPA DE MADEIRA COMPENSADA PLASTIFICADA, 6 UTILIZAÇÕES. AF_11/2020</t>
  </si>
  <si>
    <t>232,46</t>
  </si>
  <si>
    <t>MONTAGEM E DESMONTAGEM DE FÔRMA PARA ESCADAS, COM 2 LANCES EM "L" E LAJE CASCATA, EM CHAPA DE MADEIRA COMPENSADA PLASTIFICADA, 8 UTILIZAÇÕES. AF_11/2020</t>
  </si>
  <si>
    <t>207,75</t>
  </si>
  <si>
    <t>MONTAGEM E DESMONTAGEM DE FÔRMA PARA ESCADAS, COM 2 LANCES EM "L" E LAJE CASCATA, EM CHAPA DE MADEIRA COMPENSADA PLASTIFICADA, 10 UTILIZAÇÕES. AF_11/2020</t>
  </si>
  <si>
    <t>193,95</t>
  </si>
  <si>
    <t>MONTAGEM E DESMONTAGEM DE FÔRMA PARA ESCADAS, COM 1 LANCE E LAJE PLANA, EM MADEIRA SERRADA, 1 UTILIZAÇÃO. AF_11/2020</t>
  </si>
  <si>
    <t>540,83</t>
  </si>
  <si>
    <t>MONTAGEM E DESMONTAGEM DE FÔRMA PARA ESCADAS, COM 1 LANCE E LAJE PLANA, EM MADEIRA SERRADA, 2 UTILIZAÇÕES. AF_11/2020</t>
  </si>
  <si>
    <t>448,99</t>
  </si>
  <si>
    <t>MONTAGEM E DESMONTAGEM DE FÔRMA PARA ESCADAS, COM 1 LANCE E LAJE PLANA, EM CHAPA DE MADEIRA COMPENSADA RESINADA, 2 UTILIZAÇÕES. AF_11/2020</t>
  </si>
  <si>
    <t>309,26</t>
  </si>
  <si>
    <t>MONTAGEM E DESMONTAGEM DE FÔRMA PARA ESCADAS, COM 1 LANCE E LAJE PLANA, EM CHAPA DE MADEIRA COMPENSADA RESINADA, 4 UTILIZAÇÕES. AF_11/2020</t>
  </si>
  <si>
    <t>279,59</t>
  </si>
  <si>
    <t>MONTAGEM E DESMONTAGEM DE FÔRMA PARA ESCADAS, COM 1 LANCE E LAJE PLANA, EM CHAPA DE MADEIRA COMPENSADA PLASTIFICADA, 6 UTILIZAÇÕES. AF_11/2020</t>
  </si>
  <si>
    <t>239,56</t>
  </si>
  <si>
    <t>MONTAGEM E DESMONTAGEM DE FÔRMA PARA ESCADAS, COM 1 LANCE E LAJE PLANA, EM CHAPA DE MADEIRA COMPENSADA PLASTIFICADA, 8 UTILIZAÇÕES. AF_11/2020</t>
  </si>
  <si>
    <t>215,61</t>
  </si>
  <si>
    <t>MONTAGEM E DESMONTAGEM DE FÔRMA PARA ESCADAS, COM 1 LANCE E LAJE PLANA, EM CHAPA DE MADEIRA COMPENSADA PLASTIFICADA, 10 UTILIZAÇÕES. AF_11/2020</t>
  </si>
  <si>
    <t>201,24</t>
  </si>
  <si>
    <t>MONTAGEM E DESMONTAGEM DE FÔRMA PARA ESCADAS, COM 1 LANCE E LAJE CASCATA, EM MADEIRA SERRADA, 1 UTILIZAÇÃO. AF_11/2020</t>
  </si>
  <si>
    <t>598,61</t>
  </si>
  <si>
    <t>MONTAGEM E DESMONTAGEM DE FÔRMA PARA ESCADAS, COM 1 LANCE E LAJE CASCATA, EM MADEIRA SERRADA, 2 UTILIZAÇÕES. AF_11/2020</t>
  </si>
  <si>
    <t>509,18</t>
  </si>
  <si>
    <t>MONTAGEM E DESMONTAGEM DE FÔRMA PARA ESCADAS, COM 1 LANCE E LAJE CASCATA, EM CHAPA DE MADEIRA COMPENSADA RESINADA, 2 UTILIZAÇÕES. AF_11/2020</t>
  </si>
  <si>
    <t>288,29</t>
  </si>
  <si>
    <t>MONTAGEM E DESMONTAGEM DE FÔRMA PARA ESCADAS, COM 1 LANCE E LAJE CASCATA, EM CHAPA DE MADEIRA COMPENSADA RESINADA, 4 UTILIZAÇÕES. AF_11/2020</t>
  </si>
  <si>
    <t>256,27</t>
  </si>
  <si>
    <t>MONTAGEM E DESMONTAGEM DE FÔRMA PARA ESCADAS, COM 1 LANCE E LAJE CASCATA, EM CHAPA DE MADEIRA COMPENSADA PLASTIFICADA, 6 UTILIZAÇÕES. AF_11/2020</t>
  </si>
  <si>
    <t>221,63</t>
  </si>
  <si>
    <t>MONTAGEM E DESMONTAGEM DE FÔRMA PARA ESCADAS, COM 1 LANCE E LAJE CASCATA, EM CHAPA DE MADEIRA COMPENSADA PLASTIFICADA, 8 UTILIZAÇÕES. AF_11/2020</t>
  </si>
  <si>
    <t>197,01</t>
  </si>
  <si>
    <t>MONTAGEM E DESMONTAGEM DE FÔRMA PARA ESCADAS, COM 1 LANCE E LAJE CASCATA, EM CHAPA DE MADEIRA COMPENSADA PLASTIFICADA, 10 UTILIZAÇÕES. AF_11/2020</t>
  </si>
  <si>
    <t>183,25</t>
  </si>
  <si>
    <t>MONTAGEM E DESMONTAGEM DE FÔRMA PARA ESCADA DUPLA COM 2 LANCES EM "X" E LAJE PLANA, EM MADEIRA SERRADA, 1 UTILIZAÇÃO. AF_11/2020</t>
  </si>
  <si>
    <t>501,39</t>
  </si>
  <si>
    <t>MONTAGEM E DESMONTAGEM DE FÔRMA PARA ESCADA DUPLA COM 2 LANCES EM "X" E LAJE PLANA, EM MADEIRA SERRADA, 2 UTILIZAÇÕES. AF_11/2020</t>
  </si>
  <si>
    <t>419,89</t>
  </si>
  <si>
    <t>MONTAGEM E DESMONTAGEM DE FÔRMA PARA ESCADA DUPLA COM 2 LANCES EM "X" E LAJE PLANA, EM CHAPA DE MADEIRA COMPENSADA RESINADA, 2 UTILIZAÇÕES. AF_11/2020</t>
  </si>
  <si>
    <t>285,84</t>
  </si>
  <si>
    <t>MONTAGEM E DESMONTAGEM DE FÔRMA PARA ESCADA DUPLA COM 2 LANCES EM "X" E LAJE PLANA, EM CHAPA DE MADEIRA COMPENSADA RESINADA, 4 UTILIZAÇÕES. AF_11/2020</t>
  </si>
  <si>
    <t>265,02</t>
  </si>
  <si>
    <t>MONTAGEM E DESMONTAGEM DE FÔRMA PARA ESCADA DUPLA COM 2 LANCES EM "X" E LAJE PLANA, EM CHAPA DE MADEIRA COMPENSADA PLASTIFICADA, 6 UTILIZAÇÕES. AF_11/2020</t>
  </si>
  <si>
    <t>226,45</t>
  </si>
  <si>
    <t>MONTAGEM E DESMONTAGEM DE FÔRMA PARA ESCADA DUPLA COM 2 LANCES EM "X" E LAJE PLANA, EM CHAPA DE MADEIRA COMPENSADA PLASTIFICADA, 8 UTILIZAÇÕES. AF_11/2020</t>
  </si>
  <si>
    <t>202,43</t>
  </si>
  <si>
    <t>MONTAGEM E DESMONTAGEM DE FÔRMA PARA ESCADA DUPLA COM 2 LANCES EM "X" E LAJE PLANA, EM CHAPA DE MADEIRA COMPENSADA PLASTIFICADA, 10 UTILIZAÇÕES. AF_11/2020</t>
  </si>
  <si>
    <t>189,04</t>
  </si>
  <si>
    <t>MONTAGEM E DESMONTAGEM DE FÔRMA PARA ESCADA DUPLA COM 2 LANCES EM "X" E LAJE CASCATA, EM MADEIRA SERRADA, 1 UTILIZAÇÃO. AF_11/2020</t>
  </si>
  <si>
    <t>529,72</t>
  </si>
  <si>
    <t>MONTAGEM E DESMONTAGEM DE FÔRMA PARA ESCADA DUPLA COM 2 LANCES EM "X" E LAJE CASCATA, EM MADEIRA SERRADA, 2 UTILIZAÇÕES. AF_11/2020</t>
  </si>
  <si>
    <t>452,71</t>
  </si>
  <si>
    <t>MONTAGEM E DESMONTAGEM DE FÔRMA PARA ESCADA DUPLA COM 2 LANCES EM "X" E LAJE CASCATA, EM CHAPA DE MADEIRA COMPENSADA RESINADA, 2 UTILIZAÇÕES. AF_11/2020</t>
  </si>
  <si>
    <t>264,08</t>
  </si>
  <si>
    <t>MONTAGEM E DESMONTAGEM DE FÔRMA PARA ESCADA DUPLA COM 2 LANCES EM "X" E LAJE CASCATA, EM CHAPA DE MADEIRA COMPENSADA RESINADA, 4 UTILIZAÇÕES. AF_11/2020</t>
  </si>
  <si>
    <t>241,96</t>
  </si>
  <si>
    <t>MONTAGEM E DESMONTAGEM DE FÔRMA PARA ESCADA DUPLA COM 2 LANCES EM "X" E LAJE CASCATA, EM CHAPA DE MADEIRA COMPENSADA PLASTIFICADA, 6 UTILIZAÇÕES. AF_11/2020</t>
  </si>
  <si>
    <t>209,57</t>
  </si>
  <si>
    <t>MONTAGEM E DESMONTAGEM DE FÔRMA PARA ESCADA DUPLA COM 2 LANCES EM "X" E LAJE CASCATA, EM CHAPA DE MADEIRA COMPENSADA PLASTIFICADA, 8 UTILIZAÇÕES. AF_11/2020</t>
  </si>
  <si>
    <t>186,90</t>
  </si>
  <si>
    <t>MONTAGEM E DESMONTAGEM DE FÔRMA PARA ESCADA DUPLA COM 2 LANCES EM "X" E LAJE CASCATA, EM CHAPA DE MADEIRA COMPENSADA PLASTIFICADA, 10 UTILIZAÇÕES. AF_11/2020</t>
  </si>
  <si>
    <t>178,73</t>
  </si>
  <si>
    <t>ESCADA EM CONCRETO ARMADO MOLDADO IN LOCO, FCK 25 MPA, COM 1 LANCE E LAJE PLANA, FÔRMA EM CHAPA DE MADEIRA COMPENSADA RESINADA. AF_11/2020_PA</t>
  </si>
  <si>
    <t>3.585,55</t>
  </si>
  <si>
    <t>ESCADA EM CONCRETO ARMADO MOLDADO IN LOCO, FCK 25 MPA, COM 2 LANCES EM  U  E LAJE PLANA, FÔRMA EM CHAPA DE MADEIRA COMPENSADA RESINADA. AF_11/2020_PA</t>
  </si>
  <si>
    <t>4.307,64</t>
  </si>
  <si>
    <t>ESCADA EM CONCRETO ARMADO MOLDADO IN LOCO, FCK 25 MPA, COM 2 LANCES EM  L  E LAJE PLANA, FÔRMA EM CHAPA DE MADEIRA COMPENSADA RESINADA. AF_11/2020_PA</t>
  </si>
  <si>
    <t>4.472,68</t>
  </si>
  <si>
    <t>ESCADA EM CONCRETO ARMADO MOLDADO IN LOCO, FCK 25 MPA, COM 2 LANCES EM  X  E LAJE PLANA, FÔRMA EM CHAPA DE MADEIRA COMPENSADA RESINADA. AF_11/2020_PA</t>
  </si>
  <si>
    <t>4.573,66</t>
  </si>
  <si>
    <t>ESCADA EM CONCRETO ARMADO MOLDADO IN LOCO, FCK 25 MPA, COM 1 LANCE E LAJE CASCATA, FÔRMA EM CHAPA DE MADEIRA COMPENSADA RESINADA. AF_11/2020_PA</t>
  </si>
  <si>
    <t>4.966,77</t>
  </si>
  <si>
    <t>ESCADA EM CONCRETO ARMADO MOLDADO IN LOCO, FCK 25 MPA, COM 2 LANCES EM  U  E LAJE CASCATA, FÔRMA EM CHAPA DE MADEIRA COMPENSADA RESINADA. AF_11/2020_PA</t>
  </si>
  <si>
    <t>5.088,80</t>
  </si>
  <si>
    <t>ESCADA EM CONCRETO ARMADO MOLDADO IN LOCO, FCK 25 MPA, COM 2 LANCES EM  L  E LAJE CASCATA, FÔRMA EM CHAPA DE MADEIRA COMPENSADA RESINADA. AF_11/2020_PA</t>
  </si>
  <si>
    <t>4.886,49</t>
  </si>
  <si>
    <t>ESCADA EM CONCRETO ARMADO MOLDADO IN LOCO, FCK 25 MPA, COM 2 LANCES EM  X  E LAJE CASCATA, FÔRMA EM CHAPA DE MADEIRA COMPENSADA RESINADA. AF_11/2020_PA</t>
  </si>
  <si>
    <t>4.258,61</t>
  </si>
  <si>
    <t>FABRICAÇÃO DE FÔRMA PARA ESCADA DUPLA COM 2 LANCES EM "X" E LAJE PLANA, EM CHAPA DE MADEIRA COMPENSADA PLASTIFICADA, E=18 MM. AF_11/2020</t>
  </si>
  <si>
    <t>172,16</t>
  </si>
  <si>
    <t>FABRICAÇÃO DE FÔRMA PARA ESCADA DUPLA COM 2 LANCES EM "X" E LAJE PLANA, EM CHAPA DE MADEIRA COMPENSADA RESINADA, E= 17 MM. AF_11/2020</t>
  </si>
  <si>
    <t>139,46</t>
  </si>
  <si>
    <t>FABRICAÇÃO DE FÔRMA PARA ESCADA DUPLA COM 2 LANCES EM X E LAJE PLANA, EM MADEIRA SERRADA, E=25 MM. AF_11/2020</t>
  </si>
  <si>
    <t>245,07</t>
  </si>
  <si>
    <t>FABRICAÇÃO DE FÔRMA PARA ESCADA DUPLA COM 2 LANCES EM "X" E LAJE CASCATA, EM CHAPA DE MADEIRA COMPENSADA PLASTIFICADA, E=18 MM. AF_11/2020</t>
  </si>
  <si>
    <t>159,88</t>
  </si>
  <si>
    <t>FABRICAÇÃO DE FÔRMA PARA ESCADA DUPLA COM 2 LANCES EM "X" E LAJE CASCATA, EM CHAPA DE MADEIRA COMPENSADA RESINADA, E= 17 MM. AF_11/2020</t>
  </si>
  <si>
    <t>122,78</t>
  </si>
  <si>
    <t>FABRICAÇÃO DE FÔRMA PARA ESCADA DUPLA COM 2 LANCES EM X E LAJE CASCATA, EM MADEIRA SERRADA, E=25 MM. AF_11/2020</t>
  </si>
  <si>
    <t>286,96</t>
  </si>
  <si>
    <t>MONTAGEM E DESMONTAGEM DE FÔRMA DE LAJE MACIÇA, PÉ-DIREITO SIMPLES, EM CHAPA DE MADEIRA COMPENSADA RESINADA E CIMBRAMENTO DE MADEIRA, 2 UTILIZAÇÕES. AF_03/2022</t>
  </si>
  <si>
    <t>115,83</t>
  </si>
  <si>
    <t>MONTAGEM E DESMONTAGEM DE FÔRMA DE LAJE MACIÇA, PÉ-DIREITO SIMPLES, EM CHAPA DE MADEIRA COMPENSADA RESINADA E CIMBRAMENTO DE MADEIRA, 4 UTILIZAÇÕES. AF_03/2022</t>
  </si>
  <si>
    <t>78,76</t>
  </si>
  <si>
    <t>MONTAGEM E DESMONTAGEM DE FÔRMA DE LAJE MACIÇA, PÉ-DIREITO SIMPLES, EM CHAPA DE MADEIRA COMPENSADA RESINADA E CIMBRAMENTO DE MADEIRA, 6 UTILIZAÇÕES. AF_03/2022</t>
  </si>
  <si>
    <t>67,87</t>
  </si>
  <si>
    <t>MONTAGEM E DESMONTAGEM DE FÔRMA DE LAJE MACIÇA, PÉ-DIREITO SIMPLES, EM CHAPA DE MADEIRA COMPENSADA RESINADA E CIMBRAMENTO DE MADEIRA, 8 UTILIZAÇÕES. AF_03/2022</t>
  </si>
  <si>
    <t>59,95</t>
  </si>
  <si>
    <t>FABRICAÇÃO, MONTAGEM E DESMONTAGEM DE FÔRMA PARA SAPATA CORRIDA, EM MADEIRA SERRADA, E=25 MM, 1 UTILIZAÇÃO. AF_01/2024</t>
  </si>
  <si>
    <t>154,40</t>
  </si>
  <si>
    <t>FABRICAÇÃO, MONTAGEM E DESMONTAGEM DE FÔRMA PARA SAPATA CORRIDA, EM MADEIRA SERRADA, E=25 MM, 2 UTILIZAÇÕES. AF_01/2024</t>
  </si>
  <si>
    <t>101,13</t>
  </si>
  <si>
    <t>FABRICAÇÃO, MONTAGEM E DESMONTAGEM DE FÔRMA PARA SAPATA CORRIDA, EM MADEIRA SERRADA, E=25 MM, 4 UTILIZAÇÕES. AF_01/2024</t>
  </si>
  <si>
    <t>73,44</t>
  </si>
  <si>
    <t>FABRICAÇÃO, MONTAGEM E DESMONTAGEM DE FÔRMA PARA SAPATA CORRIDA, EM CHAPA DE MADEIRA COMPENSADA RESINADA, E=17 MM, 2 UTILIZAÇÕES. AF_01/2024</t>
  </si>
  <si>
    <t>144,45</t>
  </si>
  <si>
    <t>FABRICAÇÃO, MONTAGEM E DESMONTAGEM DE FÔRMA PARA SAPATA CORRIDA, EM CHAPA DE MADEIRA COMPENSADA RESINADA, E=17 MM, 4 UTILIZAÇÕES. AF_01/2024</t>
  </si>
  <si>
    <t>87,82</t>
  </si>
  <si>
    <t>FABRICAÇÃO DE FÔRMA PARA PILARES CIRCULARES, EM CHAPA DE MADEIRA COMPENSADA RESINADA, PÉ-DIREITO DUPLO. AF_05/2024</t>
  </si>
  <si>
    <t>157,35</t>
  </si>
  <si>
    <t>MONTAGEM E DESMONTAGEM DE FÔRMA DE PILARES CIRCULARES, PÉ-DIREITO DUPLO, EM MADEIRA, 2 UTILIZAÇÕES. AF_05/2024</t>
  </si>
  <si>
    <t>188,56</t>
  </si>
  <si>
    <t>ARMADURAS</t>
  </si>
  <si>
    <t>ARMAÇÃO VERTICAL DE ALVENARIA ESTRUTURAL; DIÂMETRO DE 10,0 MM. AF_09/2021</t>
  </si>
  <si>
    <t>10,68</t>
  </si>
  <si>
    <t>ARMAÇÃO VERTICAL DE ALVENARIA ESTRUTURAL; DIÂMETRO DE 12,5 MM. AF_09/2021</t>
  </si>
  <si>
    <t>8,57</t>
  </si>
  <si>
    <t>ARMAÇÃO DE CINTA DE ALVENARIA ESTRUTURAL; DIÂMETRO DE 10,0 MM. AF_09/2021</t>
  </si>
  <si>
    <t>10,06</t>
  </si>
  <si>
    <t>ARMAÇÃO DE VERGA E CONTRAVERGA DE ALVENARIA ESTRUTURAL; DIÂMETRO DE 8,0 MM. AF_09/2021</t>
  </si>
  <si>
    <t>16,89</t>
  </si>
  <si>
    <t>ARMAÇÃO DE VERGA E CONTRAVERGA DE ALVENARIA ESTRUTURAL; DIÂMETRO DE 10,0 MM. AF_09/2021</t>
  </si>
  <si>
    <t>13,28</t>
  </si>
  <si>
    <t>ARMAÇÃO DO SISTEMA DE PAREDES DE CONCRETO, EXECUTADA EM PAREDES DE EDIFICAÇÕES MULTIFAMILIARES, TELA Q-138. AF_12/2024_PS</t>
  </si>
  <si>
    <t>10,40</t>
  </si>
  <si>
    <t>ARMAÇÃO DO SISTEMA DE PAREDES DE CONCRETO, EXECUTADA EM PAREDES DE EDIFICAÇÕES UNIFAMILIARES OU MULTIFAMILIARES, TELA Q-92. AF_12/2024_PS</t>
  </si>
  <si>
    <t>10,41</t>
  </si>
  <si>
    <t>ARMAÇÃO DO SISTEMA DE PAREDES DE CONCRETO, EXECUTADA EM PAREDES DE EDIFICAÇÕES UNIFAMILIARES, TELA Q-61. AF_12/2024_PS</t>
  </si>
  <si>
    <t>10,69</t>
  </si>
  <si>
    <t>ARMAÇÃO DO SISTEMA DE PAREDES DE CONCRETO, EXECUTADA COMO ARMADURA POSITIVA DE LAJES, TELA Q-138. AF_12/2024</t>
  </si>
  <si>
    <t>10,34</t>
  </si>
  <si>
    <t>ARMAÇÃO DO SISTEMA DE PAREDES DE CONCRETO, EXECUTADA COMO ARMADURA NEGATIVA DE LAJES, TELA T-196. AF_12/2024</t>
  </si>
  <si>
    <t>ARMAÇÃO DO SISTEMA DE PAREDES DE CONCRETO, EXECUTADA COMO ARMADURA POSITIVA DE LAJES, TELA Q-113. AF_12/2024</t>
  </si>
  <si>
    <t>ARMAÇÃO DO SISTEMA DE PAREDES DE CONCRETO, EXECUTADA COMO ARMADURA NEGATIVA DE LAJES, TELA L-159. AF_12/2024</t>
  </si>
  <si>
    <t>8,11</t>
  </si>
  <si>
    <t>ARMAÇÃO DO SISTEMA DE PAREDES DE CONCRETO, EXECUTADA EM PLATIBANDAS, TELA Q-92. AF_12/2024_PS</t>
  </si>
  <si>
    <t>11,66</t>
  </si>
  <si>
    <t>ARMAÇÃO DO SISTEMA DE PAREDES DE CONCRETO, EXECUTADA COMO REFORÇO, VERGALHÃO DE 6,3 MM DE DIÂMETRO. AF_12/2024</t>
  </si>
  <si>
    <t>12,06</t>
  </si>
  <si>
    <t>ARMAÇÃO DO SISTEMA DE PAREDES DE CONCRETO, EXECUTADA COMO REFORÇO, VERGALHÃO DE 8,0 MM DE DIÂMETRO. AF_12/2024</t>
  </si>
  <si>
    <t>11,07</t>
  </si>
  <si>
    <t>ARMAÇÃO DO SISTEMA DE PAREDES DE CONCRETO, EXECUTADA COMO REFORÇO, VERGALHÃO DE 10,0 MM DE DIÂMETRO. AF_12/2024</t>
  </si>
  <si>
    <t>9,82</t>
  </si>
  <si>
    <t>ARMAÇÃO DE PILAR OU VIGA DE ESTRUTURA CONVENCIONAL DE CONCRETO ARMADO UTILIZANDO AÇO CA-60 DE 5,0 MM - MONTAGEM. AF_06/2022</t>
  </si>
  <si>
    <t>ARMAÇÃO DE PILAR OU VIGA DE ESTRUTURA CONVENCIONAL DE CONCRETO ARMADO UTILIZANDO AÇO CA-50 DE 6,3 MM - MONTAGEM. AF_06/2022</t>
  </si>
  <si>
    <t>13,20</t>
  </si>
  <si>
    <t>ARMAÇÃO DE PILAR OU VIGA DE ESTRUTURA CONVENCIONAL DE CONCRETO ARMADO UTILIZANDO AÇO CA-50 DE 8,0 MM - MONTAGEM. AF_06/2022</t>
  </si>
  <si>
    <t>12,23</t>
  </si>
  <si>
    <t>ARMAÇÃO DE PILAR OU VIGA DE ESTRUTURA CONVENCIONAL DE CONCRETO ARMADO UTILIZANDO AÇO CA-50 DE 10,0 MM - MONTAGEM. AF_06/2022</t>
  </si>
  <si>
    <t>10,82</t>
  </si>
  <si>
    <t>ARMAÇÃO DE PILAR OU VIGA DE ESTRUTURA CONVENCIONAL DE CONCRETO ARMADO UTILIZANDO AÇO CA-50 DE 12,5 MM - MONTAGEM. AF_06/2022</t>
  </si>
  <si>
    <t>ARMAÇÃO DE PILAR OU VIGA DE ESTRUTURA CONVENCIONAL DE CONCRETO ARMADO UTILIZANDO AÇO CA-50 DE 16,0 MM - MONTAGEM. AF_06/2022</t>
  </si>
  <si>
    <t>8,71</t>
  </si>
  <si>
    <t>ARMAÇÃO DE PILAR OU VIGA DE ESTRUTURA CONVENCIONAL DE CONCRETO ARMADO UTILIZANDO AÇO CA-50 DE 20,0 MM - MONTAGEM. AF_06/2022</t>
  </si>
  <si>
    <t>ARMAÇÃO DE PILAR OU VIGA DE ESTRUTURA CONVENCIONAL DE CONCRETO ARMADO UTILIZANDO AÇO CA-50 DE 25,0 MM - MONTAGEM. AF_06/2022</t>
  </si>
  <si>
    <t>ARMAÇÃO DE LAJE DE ESTRUTURA CONVENCIONAL DE CONCRETO ARMADO UTILIZANDO AÇO CA-60 DE 4,2 MM - MONTAGEM. AF_06/2022</t>
  </si>
  <si>
    <t>15,78</t>
  </si>
  <si>
    <t>ARMAÇÃO DE LAJE DE ESTRUTURA CONVENCIONAL DE CONCRETO ARMADO UTILIZANDO AÇO CA-60 DE 5,0 MM - MONTAGEM. AF_06/2022</t>
  </si>
  <si>
    <t>13,65</t>
  </si>
  <si>
    <t>ARMAÇÃO DE LAJE DE ESTRUTURA CONVENCIONAL DE CONCRETO ARMADO UTILIZANDO AÇO CA-50 DE 6,3 MM - MONTAGEM. AF_06/2022</t>
  </si>
  <si>
    <t>ARMAÇÃO DE LAJE DE ESTRUTURA CONVENCIONAL DE CONCRETO ARMADO UTILIZANDO AÇO CA-50 DE 8,0 MM - MONTAGEM. AF_06/2022</t>
  </si>
  <si>
    <t>11,67</t>
  </si>
  <si>
    <t>ARMAÇÃO DE LAJE DE ESTRUTURA CONVENCIONAL DE CONCRETO ARMADO UTILIZANDO AÇO CA-50 DE 10,0 MM - MONTAGEM. AF_06/2022</t>
  </si>
  <si>
    <t>10,31</t>
  </si>
  <si>
    <t>ARMAÇÃO DE LAJE DE ESTRUTURA CONVENCIONAL DE CONCRETO ARMADO UTILIZANDO AÇO CA-50 DE 12,5 MM - MONTAGEM. AF_06/2022</t>
  </si>
  <si>
    <t>ARMAÇÃO DE LAJE DE ESTRUTURA CONVENCIONAL DE CONCRETO ARMADO UTILIZANDO AÇO CA-50 DE 16,0 MM - MONTAGEM. AF_06/2022</t>
  </si>
  <si>
    <t>ARMAÇÃO DE LAJE DE ESTRUTURA CONVENCIONAL DE CONCRETO ARMADO UTILIZANDO AÇO CA-50 DE 20,0 MM - MONTAGEM. AF_06/2022</t>
  </si>
  <si>
    <t>9,69</t>
  </si>
  <si>
    <t>CORTE E DOBRA DE AÇO CA-50, DIÂMETRO DE 25,0 MM. AF_06/2022</t>
  </si>
  <si>
    <t>8,77</t>
  </si>
  <si>
    <t>CORTE E DOBRA DE AÇO CA-60, DIÂMETRO DE 4,2 MM. AF_06/2022</t>
  </si>
  <si>
    <t>10,98</t>
  </si>
  <si>
    <t>CORTE E DOBRA DE AÇO CA-60, DIÂMETRO DE 5,0 MM. AF_06/2022</t>
  </si>
  <si>
    <t>CORTE E DOBRA DE AÇO CA-50, DIÂMETRO DE 6,3 MM. AF_06/2022</t>
  </si>
  <si>
    <t>9,72</t>
  </si>
  <si>
    <t>CORTE E DOBRA DE AÇO CA-50, DIÂMETRO DE 8,0 MM. AF_06/2022</t>
  </si>
  <si>
    <t>9,58</t>
  </si>
  <si>
    <t>CORTE E DOBRA DE AÇO CA-50, DIÂMETRO DE 10,0 MM. AF_06/2022</t>
  </si>
  <si>
    <t>8,81</t>
  </si>
  <si>
    <t>CORTE E DOBRA DE AÇO CA-50, DIÂMETRO DE 12,5 MM. AF_06/2022</t>
  </si>
  <si>
    <t>7,54</t>
  </si>
  <si>
    <t>CORTE E DOBRA DE AÇO CA-50, DIÂMETRO DE 16,0 MM. AF_06/2022</t>
  </si>
  <si>
    <t>7,45</t>
  </si>
  <si>
    <t>CORTE E DOBRA DE AÇO CA-50, DIÂMETRO DE 20,0 MM. AF_06/2022</t>
  </si>
  <si>
    <t>CORTE E DOBRA DE AÇO CA-25, DIÂMETRO DE 6,3 MM. AF_06/2022</t>
  </si>
  <si>
    <t>9,29</t>
  </si>
  <si>
    <t>CORTE E DOBRA DE AÇO CA-25, DIÂMETRO DE 8,0 MM. AF_06/2022</t>
  </si>
  <si>
    <t>8,94</t>
  </si>
  <si>
    <t>CORTE E DOBRA DE AÇO CA-25, DIÂMETRO DE 10,0 MM. AF_06/2022</t>
  </si>
  <si>
    <t>9,57</t>
  </si>
  <si>
    <t>CORTE E DOBRA DE AÇO CA-25, DIÂMETRO DE 12,5 MM. AF_06/2022</t>
  </si>
  <si>
    <t>9,37</t>
  </si>
  <si>
    <t>CORTE E DOBRA DE AÇO CA-25, DIÂMETRO DE 16,0 MM. AF_06/2022</t>
  </si>
  <si>
    <t>9,26</t>
  </si>
  <si>
    <t>CORTE E DOBRA DE AÇO CA-25, DIÂMETRO DE 20,0 MM. AF_06/2022</t>
  </si>
  <si>
    <t>9,45</t>
  </si>
  <si>
    <t>CORTE E DOBRA DE AÇO CA-25, DIÂMETRO DE 25,0 MM. AF_06/2022</t>
  </si>
  <si>
    <t>ARMAÇÃO UTILIZANDO AÇO CA-25 DE 6,3 MM - MONTAGEM. AF_06/2022</t>
  </si>
  <si>
    <t>13,31</t>
  </si>
  <si>
    <t>ARMAÇÃO UTILIZANDO AÇO CA-25 DE 8,0 MM - MONTAGEM. AF_06/2022</t>
  </si>
  <si>
    <t>ARMAÇÃO UTILIZANDO AÇO CA-25 DE 10,0 MM - MONTAGEM. AF_06/2022</t>
  </si>
  <si>
    <t>12,05</t>
  </si>
  <si>
    <t>ARMAÇÃO UTILIZANDO AÇO CA-25 DE 12,5 MM - MONTAGEM. AF_06/2022</t>
  </si>
  <si>
    <t>11,32</t>
  </si>
  <si>
    <t>ARMAÇÃO UTILIZANDO AÇO CA-25 DE 16,0 MM - MONTAGEM. AF_06/2022</t>
  </si>
  <si>
    <t>10,75</t>
  </si>
  <si>
    <t>ARMAÇÃO UTILIZANDO AÇO CA-25 DE 20,0 MM - MONTAGEM. AF_06/2022</t>
  </si>
  <si>
    <t>10,60</t>
  </si>
  <si>
    <t>ARMAÇÃO UTILIZANDO AÇO CA-25 DE 25,0 MM - MONTAGEM. AF_06/2022</t>
  </si>
  <si>
    <t>10,32</t>
  </si>
  <si>
    <t>ARMAÇÃO DE ESTRUTURAS DIVERSAS DE CONCRETO ARMADO, EXCETO VIGAS, PILARES, LAJES E FUNDAÇÕES, UTILIZANDO AÇO CA-60 DE 5,0 MM - MONTAGEM. AF_06/2022</t>
  </si>
  <si>
    <t>17,25</t>
  </si>
  <si>
    <t>ARMAÇÃO DE ESTRUTURAS DIVERSAS DE CONCRETO ARMADO, EXCETO VIGAS, PILARES, LAJES E FUNDAÇÕES, UTILIZANDO AÇO CA-50 DE 6,3 MM - MONTAGEM. AF_06/2022</t>
  </si>
  <si>
    <t>15,41</t>
  </si>
  <si>
    <t>ARMAÇÃO DE ESTRUTURAS DIVERSAS DE CONCRETO ARMADO, EXCETO VIGAS, PILARES, LAJES E FUNDAÇÕES, UTILIZANDO AÇO CA-50 DE 8,0 MM - MONTAGEM. AF_06/2022</t>
  </si>
  <si>
    <t>13,80</t>
  </si>
  <si>
    <t>ARMAÇÃO DE ESTRUTURAS DIVERSAS DE CONCRETO ARMADO, EXCETO VIGAS, PILARES, LAJES E FUNDAÇÕES, UTILIZANDO AÇO CA-50 DE 10,0 MM - MONTAGEM. AF_06/2022</t>
  </si>
  <si>
    <t>11,91</t>
  </si>
  <si>
    <t>ARMAÇÃO DE ESTRUTURAS DIVERSAS DE CONCRETO ARMADO, EXCETO VIGAS, PILARES, LAJES E FUNDAÇÕES, UTILIZANDO AÇO CA-50 DE 12,5 MM - MONTAGEM. AF_06/2022</t>
  </si>
  <si>
    <t>9,77</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</si>
  <si>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</si>
  <si>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</si>
  <si>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10,28</t>
  </si>
  <si>
    <t>ARMAÇÃO DE ESTRUTURAS DIVERSAS DE CONCRETO ARMADO, EXCETO VIGAS, PILARES, LAJES E FUNDAÇÕES, UTILIZANDO AÇO CA-50 DE 25,0 MM - MONTAGEM. AF_06/2022</t>
  </si>
  <si>
    <t>CORTE E DOBRA DE AÇO CA-50, DIÂMETRO DE 32 MM. AF_06/2022</t>
  </si>
  <si>
    <t>MONTAGEM DE ARMADURA DE ESTACAS, DIÂMETRO = 8,0 MM. AF_09/2021_PS</t>
  </si>
  <si>
    <t>12,47</t>
  </si>
  <si>
    <t>MONTAGEM DE ARMADURA DE ESTACAS, DIÂMETRO = 10,0 MM. AF_09/2021_PS</t>
  </si>
  <si>
    <t>10,44</t>
  </si>
  <si>
    <t>MONTAGEM DE ARMADURA DE ESTACAS, DIÂMETRO = 12,5 MM. AF_09/2021_PS</t>
  </si>
  <si>
    <t>8,65</t>
  </si>
  <si>
    <t>MONTAGEM DE ARMADURA DE ESTACAS, DIÂMETRO = 16,0 MM. AF_09/2021_PS</t>
  </si>
  <si>
    <t>MONTAGEM DE ARMADURA DE ESTACAS, DIÂMETRO = 20,0 MM. AF_09/2021_PS</t>
  </si>
  <si>
    <t>MONTAGEM DE ARMADURA DE ESTACAS, DIÂMETRO = 25,0 MM. AF_09/2021_PS</t>
  </si>
  <si>
    <t>9,49</t>
  </si>
  <si>
    <t>MONTAGEM DE ARMADURA DE ESTACAS, DIÂMETRO = 32,0 MM. AF_09/2021_PS</t>
  </si>
  <si>
    <t>10,29</t>
  </si>
  <si>
    <t>MONTAGEM DE ARMADURA TRANSVERSAL DE ESTACAS DE SEÇÃO CIRCULAR, DIÂMETRO = 5,0 MM. AF_09/2021_PS</t>
  </si>
  <si>
    <t>16,33</t>
  </si>
  <si>
    <t>MONTAGEM DE ARMADURA TRANSVERSAL DE ESTACAS DE SEÇÃO CIRCULAR, DIÂMETRO = 6,30 MM. AF_09/2021_PS</t>
  </si>
  <si>
    <t>14,07</t>
  </si>
  <si>
    <t>MONTAGEM DE ARMADURA TRANVERSAL DE ESTACAS DE SEÇÃO RETANGULAR, DIÂMETRO = 5,0 MM. AF_09/2021_PS</t>
  </si>
  <si>
    <t>MONTAGEM DE ARMADURA TRANSVERSAL DE ESTACAS DE SEÇÃO RETANGULAR, DIÂMETRO = 6,30 MM. AF_09/2021_PS</t>
  </si>
  <si>
    <t>ARMAÇÃO DE ESCADA, DE UMA ESTRUTURA CONVENCIONAL DE CONCRETO ARMADO UTILIZANDO AÇO CA-60 DE 5,0 MM - MONTAGEM. AF_11/2020</t>
  </si>
  <si>
    <t>23,13</t>
  </si>
  <si>
    <t>ARMAÇÃO DE ESCADA, DE UMA ESTRUTURA CONVENCIONAL DE CONCRETO ARMADO UTILIZANDO AÇO CA-50 DE 6,3 MM - MONTAGEM. AF_11/2020</t>
  </si>
  <si>
    <t>20,67</t>
  </si>
  <si>
    <t>ARMAÇÃO DE ESCADA, DE UMA ESTRUTURA CONVENCIONAL DE CONCRETO ARMADO UTILIZANDO AÇO CA-50 DE 8,0 MM - MONTAGEM. AF_11/2020</t>
  </si>
  <si>
    <t>16,29</t>
  </si>
  <si>
    <t>ARMAÇÃO DE ESCADA, DE UMA ESTRUTURA CONVENCIONAL DE CONCRETO ARMADO UTILIZANDO AÇO CA-50 DE 10,0 MM - MONTAGEM. AF_11/2020</t>
  </si>
  <si>
    <t>ARMAÇÃO DE ESCADA, DE UMA ESTRUTURA CONVENCIONAL DE CONCRETO ARMADO UTILIZANDO AÇO CA-50 DE 12,5 MM - MONTAGEM. AF_11/2020</t>
  </si>
  <si>
    <t>9,59</t>
  </si>
  <si>
    <t>ARMAÇÃO DE ESCADA, DE UMA ESTRUTURA CONVENCIONAL DE CONCRETO ARMADO UTILIZANDO AÇO CA-50 DE 16,0 MM - MONTAGEM. AF_11/2020</t>
  </si>
  <si>
    <t>8,25</t>
  </si>
  <si>
    <t>ARMAÇÃO DE BLOCO UTILIZANDO AÇO CA-50 DE 6,3 MM - MONTAGEM. AF_01/2024</t>
  </si>
  <si>
    <t>18,44</t>
  </si>
  <si>
    <t>ARMAÇÃO DE BLOCO UTILIZANDO AÇO CA-50 DE 8 MM - MONTAGEM. AF_01/2024</t>
  </si>
  <si>
    <t>16,36</t>
  </si>
  <si>
    <t>ARMAÇÃO DE BLOCO UTILIZANDO AÇO CA-50 DE 10 MM - MONTAGEM. AF_01/2024</t>
  </si>
  <si>
    <t>ARMAÇÃO DO SISTEMA DE PAREDES DE CONCRETO, EXECUTADA COMO ARMADURA POSITIVA DE LAJES, TELA Q-159. AF_12/2024</t>
  </si>
  <si>
    <t>10,26</t>
  </si>
  <si>
    <t>ARMAÇÃO DO SISTEMA DE PAREDES DE CONCRETO, EXECUTADA COMO ARMADURA POSITIVA DE LAJES, TELA Q-196. AF_12/2024</t>
  </si>
  <si>
    <t>10,27</t>
  </si>
  <si>
    <t>ARMAÇÃO DO SISTEMA DE PAREDES DE CONCRETO, EXECUTADA COMO REFORÇO, VERGALHÃO DE 5,0 MM DE DIÂMETRO. AF_12/2024</t>
  </si>
  <si>
    <t>11,80</t>
  </si>
  <si>
    <t>ARMAÇÃO DO SISTEMA DE PAREDES DE CONCRETO, EXECUTADA COMO REFORÇO, VERGALHÃO DE 12,5 MM DE DIÂMETRO. AF_12/2024</t>
  </si>
  <si>
    <t>8,44</t>
  </si>
  <si>
    <t>ARMAÇÃO DE CINTA DE ALVENARIA ESTRUTURAL; DIÂMETRO DE 12,5 MM. AF_09/2021</t>
  </si>
  <si>
    <t>8,17</t>
  </si>
  <si>
    <t>ARMAÇÃO VERTICAL DE ALVENARIA ESTRUTURAL; DIÂMETRO DE 16,0 MM. AF_09/2021</t>
  </si>
  <si>
    <t>7,82</t>
  </si>
  <si>
    <t>ARMAÇÃO DE VERGA E CONTRAVERGA DE ALVENARIA ESTRUTURAL; DIÂMETRO DE 16,0 MM. AF_09/2021</t>
  </si>
  <si>
    <t>ARMAÇÃO DE CINTA DE ALVENARIA ESTRUTURAL; DIÂMETRO DE 16,0 MM. AF_09/2021</t>
  </si>
  <si>
    <t>7,58</t>
  </si>
  <si>
    <t>ARMAÇÃO DE VERGA E CONTRAVERGA DE ALVENARIA ESTRUTURAL; DIÂMETRO DE 12,5 MM. AF_09/2021</t>
  </si>
  <si>
    <t>10,24</t>
  </si>
  <si>
    <t>ARMAÇÃO DE ESTRUTURAS DIVERSAS DE CONCRETO ARMADO, EXCETO VIGAS, PILARES, LAJES E FUNDAÇÕES, UTILIZANDO AÇO CA-50 DE 32,0 MM - MONTAGEM. AF_06/2022</t>
  </si>
  <si>
    <t>10,45</t>
  </si>
  <si>
    <t>ARMAÇÃO DE PILAR OU VIGA DE ESTRUTURA CONVENCIONAL DE CONCRETO ARMADO UTILIZANDO AÇO CA-50 DE 32,0 MM. AF_06/2022</t>
  </si>
  <si>
    <t>10,46</t>
  </si>
  <si>
    <t>ARMAÇÃO DE PILAR OU VIGA DE ESTRUTURA DE CONCRETO ARMADO EMBUTIDA EM ALVENARIA DE VEDAÇÃO UTILIZANDO AÇO CA-50 DE 16,0 MM - MONTAGEM. AF_06/2022</t>
  </si>
  <si>
    <t>9,98</t>
  </si>
  <si>
    <t>ARMAÇÃO DE PILAR OU VIGA DE ESTRUTURA DE CONCRETO ARMADO EMBUTIDA EM ALVENARIA DE VEDAÇÃO UTILIZANDO AÇO CA-50 DE 12,5 MM - MONTAGEM. AF_06/2022</t>
  </si>
  <si>
    <t>10,73</t>
  </si>
  <si>
    <t>ARMAÇÃO DE PILAR OU VIGA DE ESTRUTURA DE CONCRETO ARMADO EMBUTIDA EM ALVENARIA DE VEDAÇÃO UTILIZANDO AÇO CA-50 DE 10,0 MM - MONTAGEM. AF_06/2022</t>
  </si>
  <si>
    <t>12,77</t>
  </si>
  <si>
    <t>ARMAÇÃO DE PILAR OU VIGA DE ESTRUTURA DE CONCRETO ARMADO EMBUTIDA EM ALVENARIA DE VEDAÇÃO UTILIZANDO AÇO CA-50 DE 8,0 MM - MONTAGEM. AF_06/2022</t>
  </si>
  <si>
    <t>ARMAÇÃO DE PILAR OU VIGA DE ESTRUTURA DE CONCRETO ARMADO EMBUTIDA EM ALVENARIA DE VEDAÇÃO UTILIZANDO AÇO CA-50 DE 6,3 MM - MONTAGEM. AF_06/2022</t>
  </si>
  <si>
    <t>18,37</t>
  </si>
  <si>
    <t>ARMAÇÃO DE PILAR OU VIGA DE ESTRUTURA DE CONCRETO ARMADO EMBUTIDA EM ALVENARIA DE VEDAÇÃO UTILIZANDO AÇO CA-60 DE 5,0 MM - MONTAGEM. AF_06/2022</t>
  </si>
  <si>
    <t>21,26</t>
  </si>
  <si>
    <t>ARMAÇÃO DE BLOCO E SAPATA UTILIZANDO AÇO CA-50 DE 25 MM - MONTAGEM. AF_01/2024</t>
  </si>
  <si>
    <t>ARMAÇÃO DE SAPATA ISOLADA, VIGA BALDRAME E SAPATA CORRIDA UTILIZANDO AÇO CA-50 DE 6,3 MM - MONTAGEM. AF_01/2024</t>
  </si>
  <si>
    <t>15,74</t>
  </si>
  <si>
    <t>ARMAÇÃO DE SAPATA ISOLADA, VIGA BALDRAME E SAPATA CORRIDA UTILIZANDO AÇO CA-50 DE 8 MM - MONTAGEM. AF_01/2024</t>
  </si>
  <si>
    <t>14,39</t>
  </si>
  <si>
    <t>ARMAÇÃO DE SAPATA ISOLADA, VIGA BALDRAME E SAPATA CORRIDA UTILIZANDO AÇO CA-50 DE 10 MM - MONTAGEM. AF_01/2024</t>
  </si>
  <si>
    <t>12,73</t>
  </si>
  <si>
    <t>ARMAÇÃO DE BLOCO, SAPATA ISOLADA, VIGA BALDRAME E SAPATA CORRIDA UTILIZANDO AÇO CA-50 DE 12,5 MM - MONTAGEM. AF_01/2024</t>
  </si>
  <si>
    <t>10,76</t>
  </si>
  <si>
    <t>ARMAÇÃO DE BLOCO, SAPATA ISOLADA, VIGA BALDRAME E SAPATA CORRIDA UTILIZANDO AÇO CA-50 DE 16 MM - MONTAGEM. AF_01/2024</t>
  </si>
  <si>
    <t>ARMAÇÃO DE BLOCO, SAPATA ISOLADA E SAPATA CORRIDA UTILIZANDO AÇO CA-50 DE 20 MM - MONTAGEM. AF_01/2024</t>
  </si>
  <si>
    <t>10,94</t>
  </si>
  <si>
    <t>ARMAÇÃO DO SISTEMA DE PAREDES DE CONCRETO, EXECUTADA EM PAREDES DE EDIFICAÇÕES MULTIFAMILIARES, TELA Q-283. AF_12/2024_PS</t>
  </si>
  <si>
    <t>CONCRETOS</t>
  </si>
  <si>
    <t>GRAUTEAMENTO VERTICAL EM ALVENARIA ESTRUTURAL. AF_09/2021</t>
  </si>
  <si>
    <t>973,04</t>
  </si>
  <si>
    <t>GRAUTEAMENTO DE CINTA INTERMEDIÁRIA OU DE CONTRAVERGA EM ALVENARIA ESTRUTURAL. AF_09/2021</t>
  </si>
  <si>
    <t>808,10</t>
  </si>
  <si>
    <t>GRAUTEAMENTO DE CINTA SUPERIOR OU DE VERGA EM ALVENARIA ESTRUTURAL. AF_09/2021</t>
  </si>
  <si>
    <t>930,85</t>
  </si>
  <si>
    <t>GRAUTE FGK=15 MPA; TRAÇO 1:0,04:2,2:2,5 (EM MASSA SECA DE CIMENTO/CAL/AREIA GROSSA/BRITA 0) - PREPARO MECÂNICO COM BETONEIRA 400 L. AF_09/2021</t>
  </si>
  <si>
    <t>433,25</t>
  </si>
  <si>
    <t>GRAUTE FGK=20 MPA; TRAÇO 1:0,04:1,8:2,1 (EM MASSA SECA DE CIMENTO/ CAL/ AREIA GROSSA/ BRITA 0) - PREPARO MECÂNICO COM BETONEIRA 400 L. AF_09/2021</t>
  </si>
  <si>
    <t>479,15</t>
  </si>
  <si>
    <t>GRAUTE FGK=25 MPA; TRAÇO 1:0,02:1,3:1,6 (EM MASSA SECA DE CIMENTO/ CAL/ AREIA GROSSA/ BRITA 0) - PREPARO MECÂNICO COM BETONEIRA 400 L. AF_09/2021</t>
  </si>
  <si>
    <t>527,81</t>
  </si>
  <si>
    <t>GRAUTE FGK=30 MPA; TRAÇO 1:0,02:0,9:1,2 (EM MASSA SECA DE CIMENTO/ CAL/ AREIA GROSSA/ BRITA 0) - PREPARO MECÂNICO COM BETONEIRA 400 L. AF_09/2021</t>
  </si>
  <si>
    <t>608,60</t>
  </si>
  <si>
    <t>GRAUTE FGK=15 MPA; TRAÇO 1:2,2:2,5:0,3 (EM MASSA SECA DE CIMENTO/ AREIA GROSSA/ BRITA 0/ ADITIVO) - PREPARO MECÂNICO COM BETONEIRA 400 L. AF_09/2021</t>
  </si>
  <si>
    <t>423,08</t>
  </si>
  <si>
    <t>GRAUTE FGK=20 MPA; TRAÇO 1:1,8:2,1:0,4 (EM MASSA SECA DE CIMENTO/ AREIA GROSSA/ BRITA 0/ ADITIVO) - PREPARO MECÂNICO COM BETONEIRA 400 L. AF_09/2021</t>
  </si>
  <si>
    <t>469,06</t>
  </si>
  <si>
    <t>GRAUTE FGK=25 MPA; TRAÇO 1:1,3:1,6:0,4 (EM MASSA SECA DE CIMENTO/ AREIA GROSSA/ BRITA 0/ ADITIVO) - PREPARO MECÂNICO COM BETONEIRA 400 L. AF_09/2021</t>
  </si>
  <si>
    <t>521,63</t>
  </si>
  <si>
    <t>GRAUTE FGK=30 MPA; TRAÇO 1:0,9:1,2:0,6 (EM MASSA SECA DE CIMENTO/ AREIA GROSSA/ BRITA 0/ ADITIVO) - PREPARO MECÂNICO COM BETONEIRA 400 L. AF_09/2021</t>
  </si>
  <si>
    <t>608,59</t>
  </si>
  <si>
    <t>CONCRETO MAGRO PARA LASTRO, TRAÇO 1:4,5:4,5 (EM MASSA SECA DE CIMENTO/ AREIA MÉDIA/ BRITA 1) - PREPARO MECÂNICO COM BETONEIRA 400 L. AF_05/2021</t>
  </si>
  <si>
    <t>337,63</t>
  </si>
  <si>
    <t>CONCRETO FCK = 15MPA, TRAÇO 1:3,4:3,5 (EM MASSA SECA DE CIMENTO/ AREIA MÉDIA/ BRITA 1) - PREPARO MECÂNICO COM BETONEIRA 400 L. AF_05/2021</t>
  </si>
  <si>
    <t>371,88</t>
  </si>
  <si>
    <t>CONCRETO FCK = 20MPA, TRAÇO 1:2,7:3 (EM MASSA SECA DE CIMENTO/ AREIA MÉDIA/ BRITA 1) - PREPARO MECÂNICO COM BETONEIRA 400 L. AF_05/2021</t>
  </si>
  <si>
    <t>407,64</t>
  </si>
  <si>
    <t>CONCRETO FCK = 25MPA, TRAÇO 1:2,3:2,7 (EM MASSA SECA DE CIMENTO/ AREIA MÉDIA/ BRITA 1) - PREPARO MECÂNICO COM BETONEIRA 400 L. AF_05/2021</t>
  </si>
  <si>
    <t>419,80</t>
  </si>
  <si>
    <t>CONCRETO FCK = 30MPA, TRAÇO 1:2,1:2,5 (EM MASSA SECA DE CIMENTO/ AREIA MÉDIA/ BRITA 1) - PREPARO MECÂNICO COM BETONEIRA 400 L. AF_05/2021</t>
  </si>
  <si>
    <t>433,21</t>
  </si>
  <si>
    <t>CONCRETO FCK = 40MPA, TRAÇO 1:1,6:1,9 (EM MASSA SECA DE CIMENTO/ AREIA MÉDIA/ BRITA 1) - PREPARO MECÂNICO COM BETONEIRA 400 L. AF_05/2021</t>
  </si>
  <si>
    <t>493,42</t>
  </si>
  <si>
    <t>CONCRETO MAGRO PARA LASTRO, TRAÇO 1:4,5:4,5 (EM MASSA SECA DE CIMENTO/ AREIA MÉDIA/ BRITA 1) - PREPARO MECÂNICO COM BETONEIRA 600 L. AF_05/2021</t>
  </si>
  <si>
    <t>331,91</t>
  </si>
  <si>
    <t>CONCRETO FCK = 15MPA, TRAÇO 1:3,4:3,5 (EM MASSA SECA DE CIMENTO/ AREIA MÉDIA/ BRITA 1) - PREPARO MECÂNICO COM BETONEIRA 600 L. AF_05/2021</t>
  </si>
  <si>
    <t>362,77</t>
  </si>
  <si>
    <t>CONCRETO FCK = 20MPA, TRAÇO 1:2,7:3 (EM MASSA SECA DE CIMENTO/ AREIA MÉDIA/ BRITA 1) - PREPARO MECÂNICO COM BETONEIRA 600 L. AF_05/2021</t>
  </si>
  <si>
    <t>390,41</t>
  </si>
  <si>
    <t>CONCRETO FCK = 25MPA, TRAÇO 1:2,3:2,7 (EM MASSA SECA DE CIMENTO/ AREIA MÉDIA/ BRITA 1) - PREPARO MECÂNICO COM BETONEIRA 600 L. AF_05/2021</t>
  </si>
  <si>
    <t>410,13</t>
  </si>
  <si>
    <t>CONCRETO FCK = 30MPA, TRAÇO 1:2,1:2,5 (EM MASSA SECA DE CIMENTO/ AREIA MÉDIA/ BRITA 1) - PREPARO MECÂNICO COM BETONEIRA 600 L. AF_05/2021</t>
  </si>
  <si>
    <t>423,58</t>
  </si>
  <si>
    <t>CONCRETO FCK = 40MPA, TRAÇO 1:1,6:1,9 (EM MASSA SECA DE CIMENTO/ AREIA MÉDIA/ BRITA 1) - PREPARO MECÂNICO COM BETONEIRA 600 L. AF_05/2021</t>
  </si>
  <si>
    <t>481,17</t>
  </si>
  <si>
    <t>CONCRETO MAGRO PARA LASTRO, TRAÇO 1:4,5:4,5 (EM MASSA SECA DE CIMENTO/ AREIA MÉDIA/ BRITA 1) - PREPARO MANUAL. AF_05/2021</t>
  </si>
  <si>
    <t>410,45</t>
  </si>
  <si>
    <t>CONCRETO FCK = 15MPA, TRAÇO 1:3,4:3,5 (EM MASSA SECA DE CIMENTO/ AREIA MÉDIA/ BRITA 1) - PREPARO MANUAL. AF_05/2021</t>
  </si>
  <si>
    <t>440,37</t>
  </si>
  <si>
    <t>CONCRETAGEM DE BLOCO DE COROAMENTO OU VIGA BALDRAME, FCK 30 MPA, COM USO DE JERICA - LANÇAMENTO, ADENSAMENTO E ACABAMENTO. AF_01/2024</t>
  </si>
  <si>
    <t>641,70</t>
  </si>
  <si>
    <t>CONCRETAGEM DE SAPATA, FCK 30 MPA, COM USO DE JERICA - LANÇAMENTO, ADENSAMENTO E ACABAMENTO. AF_01/2024</t>
  </si>
  <si>
    <t>808,80</t>
  </si>
  <si>
    <t>CONCRETAGEM DE BLOCO DE COROAMENTO OU VIGA BALDRAME, FCK 30 MPA, COM USO DE BOMBA - LANÇAMENTO, ADENSAMENTO E ACABAMENTO. AF_01/2024</t>
  </si>
  <si>
    <t>616,56</t>
  </si>
  <si>
    <t>CONCRETAGEM DE SAPATA, FCK 30 MPA, COM USO DE BOMBA - LANÇAMENTO, ADENSAMENTO E ACABAMENTO. AF_01/2024</t>
  </si>
  <si>
    <t>648,84</t>
  </si>
  <si>
    <t>CONCRETAGEM DE EDIFICAÇÕES (PAREDES E LAJES) FEITAS COM SISTEMA DE FÔRMAS MANUSEÁVEIS, COM CONCRETO USINADO AUTOADENSÁVEL FCK 25 MPA - LANÇAMENTO E ACABAMENTO. AF_09/2024</t>
  </si>
  <si>
    <t>561,56</t>
  </si>
  <si>
    <t>CONCRETAGEM DE LAJES EM EDIFICAÇÕES UNIFAMILIARES FEITAS COM SISTEMA DE FÔRMAS MANUSEÁVEIS, COM CONCRETO USINADO BOMBEÁVEL FCK 25 MPA - LANÇAMENTO, ADENSAMENTO E ACABAMENTO. AF_09/2024</t>
  </si>
  <si>
    <t>628,78</t>
  </si>
  <si>
    <t>CONCRETAGEM DE PAREDES EM EDIFICAÇÕES UNIFAMILIARES FEITAS COM SISTEMA DE FÔRMAS MANUSEÁVEIS, COM CONCRETO USINADO BOMBEÁVEL FCK 25 MPA - LANÇAMENTO, ADENSAMENTO E ACABAMENTO. AF_09/2024</t>
  </si>
  <si>
    <t>614,27</t>
  </si>
  <si>
    <t>CONCRETAGEM DE PLATIBANDA EM EDIFICAÇÕES UNIFAMILIARES FEITAS COM SISTEMA DE FÔRMAS MANUSEÁVEIS, COM CONCRETO USINADO BOMBEÁVEL FCK 25 MPA - LANÇAMENTO, ADENSAMENTO E ACABAMENTO. AF_09/2024</t>
  </si>
  <si>
    <t>670,11</t>
  </si>
  <si>
    <t>CONCRETAGEM DE LAJES EM EDIFICAÇÕES MULTIFAMILIARES FEITAS COM SISTEMA DE FÔRMAS MANUSEÁVEIS, COM CONCRETO USINADO BOMBEÁVEL FCK 25 MPA - LANÇAMENTO, ADENSAMENTO E ACABAMENTO. AF_09/2024</t>
  </si>
  <si>
    <t>632,87</t>
  </si>
  <si>
    <t>CONCRETAGEM DE PAREDES EM EDIFICAÇÕES MULTIFAMILIARES FEITAS COM SISTEMA DE FÔRMAS MANUSEÁVEIS, COM CONCRETO USINADO BOMBEÁVEL FCK 25 MPA - LANÇAMENTO, ADENSAMENTO E ACABAMENTO. AF_09/2024</t>
  </si>
  <si>
    <t>617,21</t>
  </si>
  <si>
    <t>CONCRETAGEM DE PLATIBANDA EM EDIFICAÇÕES MULTIFAMILIARES FEITAS COM SISTEMA DE FÔRMAS MANUSEÁVEIS, COM CONCRETO USINADO BOMBEÁVEL FCK 25 MPA - LANÇAMENTO, ADENSAMENTO E ACABAMENTO. AF_09/2024</t>
  </si>
  <si>
    <t>693,41</t>
  </si>
  <si>
    <t>CONCRETAGEM DE PLATIBANDA EM EDIFICAÇÕES UNIFAMILIARES FEITAS COM SISTEMA DE FÔRMAS MANUSEÁVEIS, COM CONCRETO USINADO AUTOADENSÁVEL FCK 25 MPA - LANÇAMENTO E ACABAMENTO. AF_09/2024</t>
  </si>
  <si>
    <t>598,32</t>
  </si>
  <si>
    <t>CONCRETAGEM DE PLATIBANDA EM EDIFICAÇÕES MULTIFAMILIARES FEITAS COM SISTEMA DE FÔRMAS MANUSEÁVEIS, COM CONCRETO USINADO AUTOADENSÁVEL FCK 25 MPA - LANÇAMENTO E ACABAMENTO. AF_09/2024</t>
  </si>
  <si>
    <t>605,90</t>
  </si>
  <si>
    <t>CONCRETAGEM DE EDIFICAÇÕES (PAREDES E LAJES) FEITAS COM SISTEMA DE FÔRMAS MANUSEÁVEIS, COM CONCRETO USINADO BOMBEÁVEL FCK 25 MPA - LANÇAMENTO, ADENSAMENTO E ACABAMENTO. AF_09/2024</t>
  </si>
  <si>
    <t>621,43</t>
  </si>
  <si>
    <t>CONCRETO MAGRO PARA LASTRO, TRAÇO 1:4,5:4,5 (EM MASSA SECA DE CIMENTO/ AREIA MÉDIA/ SEIXO ROLADO) - PREPARO MECÂNICO COM BETONEIRA 400 L. AF_05/2021</t>
  </si>
  <si>
    <t>451,14</t>
  </si>
  <si>
    <t>CONCRETO FCK = 15MPA, TRAÇO 1:3,4:3,4 (EM MASSA SECA DE CIMENTO/ AREIA MÉDIA/ SEIXO ROLADO) - PREPARO MECÂNICO COM BETONEIRA 400 L. AF_05/2021</t>
  </si>
  <si>
    <t>482,96</t>
  </si>
  <si>
    <t>CONCRETO FCK = 20MPA, TRAÇO 1:2,6:2,9 (EM MASSA SECA DE CIMENTO/ AREIA MÉDIA/ SEIXO ROLADO) - PREPARO MECÂNICO COM BETONEIRA 400 L. AF_05/2021</t>
  </si>
  <si>
    <t>523,32</t>
  </si>
  <si>
    <t>CONCRETO FCK = 25MPA, TRAÇO 1:2,2:2,5 (EM MASSA SECA DE CIMENTO/ AREIA MÉDIA/ SEIXO ROLADO) - PREPARO MECÂNICO COM BETONEIRA 400 L. AF_05/2021</t>
  </si>
  <si>
    <t>533,26</t>
  </si>
  <si>
    <t>CONCRETO FCK = 30MPA, TRAÇO 1:1,9:2,3 (EM MASSA SECA DE CIMENTO/ AREIA MÉDIA/ SEIXO ROLADO) - PREPARO MECÂNICO COM BETONEIRA 400 L. AF_05/2021</t>
  </si>
  <si>
    <t>565,41</t>
  </si>
  <si>
    <t>CONCRETO FCK = 40MPA, TRAÇO 1:1,4:1,8 (EM MASSA SECA DE CIMENTO/ AREIA MÉDIA/ SEIXO ROLADO) - PREPARO MECÂNICO COM BETONEIRA 400 L. AF_05/2021</t>
  </si>
  <si>
    <t>604,78</t>
  </si>
  <si>
    <t>CONCRETO MAGRO PARA LASTRO, TRAÇO 1:4,5:4,5 (EM MASSA SECA DE CIMENTO/ AREIA MÉDIA/ SEIXO ROLADO) - PREPARO MECÂNICO COM BETONEIRA 600 L. AF_05/2021</t>
  </si>
  <si>
    <t>445,70</t>
  </si>
  <si>
    <t>CONCRETO FCK = 15MPA, TRAÇO 1:3,4:3,4 (EM MASSA SECA DE CIMENTO/ AREIA MÉDIA/ SEIXO ROLADO) - PREPARO MECÂNICO COM BETONEIRA 600 L. AF_05/2021</t>
  </si>
  <si>
    <t>474,24</t>
  </si>
  <si>
    <t>CONCRETO FCK = 20MPA, TRAÇO 1:2,6:2,9 (EM MASSA SECA DE CIMENTO/ AREIA MÉDIA/ SEIXO ROLADO) - PREPARO MECÂNICO COM BETONEIRA 600 L. AF_05/2021</t>
  </si>
  <si>
    <t>506,25</t>
  </si>
  <si>
    <t>CONCRETO FCK = 25MPA, TRAÇO 1:2,2:2,5 (EM MASSA SECA DE CIMENTO/ AREIA MÉDIA/ SEIXO ROLADO) - PREPARO MECÂNICO COM BETONEIRA 600 L. AF_05/2021</t>
  </si>
  <si>
    <t>527,90</t>
  </si>
  <si>
    <t>CONCRETO FCK = 30MPA, TRAÇO 1:1,9:2,3 (EM MASSA SECA DE CIMENTO/ AREIA MÉDIA/ SEIXO ROLADO) - PREPARO MECÂNICO COM BETONEIRA 600 L. AF_05/2021</t>
  </si>
  <si>
    <t>554,26</t>
  </si>
  <si>
    <t>CONCRETO FCK = 40MPA, TRAÇO 1:1,4:1,8 (EM MASSA SECA DE CIMENTO/ AREIA MÉDIA/ SEIXO ROLADO) - PREPARO MECÂNICO COM BETONEIRA 600 L. AF_05/2021</t>
  </si>
  <si>
    <t>601,85</t>
  </si>
  <si>
    <t>CONCRETO MAGRO PARA LASTRO, TRAÇO 1:4,5:4,5 (EM MASSA SECA DE CIMENTO/ AREIA MÉDIA/ SEIXO ROLADO) - PREPARO MANUAL. AF_05/2021</t>
  </si>
  <si>
    <t>525,83</t>
  </si>
  <si>
    <t>CONCRETO FCK = 15MPA, TRAÇO 1:3,4:3,4 (EM MASSA SECA DE CIMENTO/ AREIA MÉDIA/ SEIXO ROLADO) - PREPARO MANUAL. AF_05/2021</t>
  </si>
  <si>
    <t>551,92</t>
  </si>
  <si>
    <t>CONCRETO CICLÓPICO FCK = 15MPA, 30% PEDRA DE MÃO EM VOLUME REAL, INCLUSIVE LANÇAMENTO. AF_05/2021</t>
  </si>
  <si>
    <t>554,48</t>
  </si>
  <si>
    <t>CONCRETAGEM DE ESCADAS EM EDIFICAÇÕES MULTIFAMILIARES FEITAS COM SISTEMA DE FÔRMAS MANUSEÁVEIS COM CONCRETO USINADO BOMBEÁVEL, FCK 25 MPA - LANÇAMENTO, ADENSAMENTO E ACABAMENTO. AF_09/2024</t>
  </si>
  <si>
    <t>702,57</t>
  </si>
  <si>
    <t>CONCRETAGEM DE ESCADAS EM EDIFICAÇÕES MULTIFAMILIARES FEITAS COM SISTEMA DE FÔRMAS MANUSEÁVEIS COM CONCRETO USINADO AUTOADENSÁVEL, FCK 25 MPA - LANÇAMENTO E ACABAMENTO. AF_09/2024</t>
  </si>
  <si>
    <t>584,59</t>
  </si>
  <si>
    <t>CONCRETAGEM DE PILARES, FCK = 25 MPA,  COM USO DE BALDES - LANÇAMENTO, ADENSAMENTO E ACABAMENTO. AF_02/2022</t>
  </si>
  <si>
    <t>892,02</t>
  </si>
  <si>
    <t>LANÇAMENTO COM USO DE BALDES, ADENSAMENTO E ACABAMENTO DE CONCRETO EM ESTRUTURAS. AF_02/2022</t>
  </si>
  <si>
    <t>344,51</t>
  </si>
  <si>
    <t>CONCRETAGEM DE PILARES, FCK = 25 MPA, COM USO DE GRUA - LANÇAMENTO, ADENSAMENTO E ACABAMENTO. AF_02/2022</t>
  </si>
  <si>
    <t>603,35</t>
  </si>
  <si>
    <t>CONCRETAGEM DE PILARES, FCK = 25 MPA, COM USO DE BOMBA - LANÇAMENTO, ADENSAMENTO E ACABAMENTO. AF_02/2022_PS</t>
  </si>
  <si>
    <t>565,13</t>
  </si>
  <si>
    <t>LANÇAMENTO COM USO DE BOMBA, ADENSAMENTO E ACABAMENTO DE CONCRETO EM ESTRUTURAS. AF_02/2022</t>
  </si>
  <si>
    <t>49,13</t>
  </si>
  <si>
    <t>CONCRETAGEM DE VIGAS E LAJES, FCK=25 MPA, PARA LAJES PREMOLDADAS COM USO DE BOMBA - LANÇAMENTO, ADENSAMENTO E ACABAMENTO. AF_02/2022_PS</t>
  </si>
  <si>
    <t>587,14</t>
  </si>
  <si>
    <t>CONCRETAGEM DE VIGAS E LAJES, FCK=25 MPA, PARA LAJES MACIÇAS OU NERVURADAS COM USO DE BOMBA - LANÇAMENTO, ADENSAMENTO E ACABAMENTO. AF_02/2022_PS</t>
  </si>
  <si>
    <t>564,48</t>
  </si>
  <si>
    <t>CONCRETAGEM DE VIGAS E LAJES, FCK=25 MPA, PARA LAJES PREMOLDADAS COM JERICAS EM ELEVADOR DE CABO EM EDIFICAÇÃO DE MULTIPAVIMENTOS ATÉ 16 ANDARES - LANÇAMENTO, ADENSAMENTO E ACABAMENTO. AF_02/2022</t>
  </si>
  <si>
    <t>961,47</t>
  </si>
  <si>
    <t>CONCRETAGEM DE VIGAS E LAJES, FCK=25 MPA, PARA LAJES MACIÇAS OU NERVURADAS COM JERICAS EM ELEVADOR DE CABO EM EDIFICAÇÃO DE MULTIPAVIMENTOS ATÉ 16 ANDARES  - LANÇAMENTO, ADENSAMENTO E ACABAMENTO. AF_02/2022</t>
  </si>
  <si>
    <t>762,13</t>
  </si>
  <si>
    <t>CONCRETAGEM DE VIGAS E LAJES, FCK=25 MPA, PARA LAJES PREMOLDADAS COM JERICAS EM CREMALHEIRA EM EDIFICAÇÃO DE MULTIPAVIMENTOS ATÉ 16 ANDARES  - LANÇAMENTO, ADENSAMENTO E ACABAMENTO. AF_02/2022</t>
  </si>
  <si>
    <t>850,81</t>
  </si>
  <si>
    <t>CONCRETAGEM DE VIGAS E LAJES, FCK=25 MPA, PARA LAJES MACIÇAS OU NERVURADAS COM JERICAS EM CREMALHEIRA EM EDIFICAÇÃO DE MULTIPAVIMENTOS ATÉ 16 ANDARES - LANÇAMENTO, ADENSAMENTO E ACABAMENTO. AF_02/2022</t>
  </si>
  <si>
    <t>713,10</t>
  </si>
  <si>
    <t>CONCRETAGEM DE VIGAS E LAJES, FCK=25 MPA, PARA LAJES PREMOLDADAS COM GRUA DE CAÇAMBA DE 350 L EM EDIFICAÇÃO DE MULTIPAVIMENTOS ATÉ 16 ANDARES - LANÇAMENTO, ADENSAMENTO E ACABAMENTO. AF_02/2022</t>
  </si>
  <si>
    <t>761,48</t>
  </si>
  <si>
    <t>CONCRETAGEM DE VIGAS E LAJES, FCK=25 MPA, PARA LAJES MACIÇAS OU NERVURADAS COM GRUA DE CAÇAMBA DE 500 L EM EDIFICAÇÃO DE MULTIPAVIMENTOS ATÉ 16 ANDARES - LANÇAMENTO, ADENSAMENTO E ACABAMENTO. AF_02/2022</t>
  </si>
  <si>
    <t>631,84</t>
  </si>
  <si>
    <t>CONCRETAGEM DE VIGAS E LAJES, FCK=25 MPA, PARA QUALQUER TIPO DE LAJE COM BALDES EM EDIFICAÇÃO TÉRREA - LANÇAMENTO, ADENSAMENTO E ACABAMENTO. AF_02/2022</t>
  </si>
  <si>
    <t>914,21</t>
  </si>
  <si>
    <t>CONCRETAGEM DE VIGAS E LAJES, FCK=25 MPA, PARA QUALQUER TIPO DE LAJE COM BALDES EM EDIFICAÇÃO DE MULTIPAVIMENTOS ATÉ 04 ANDARES - LANÇAMENTO, ADENSAMENTO E ACABAMENTO. AF_02/2022</t>
  </si>
  <si>
    <t>1.249,87</t>
  </si>
  <si>
    <t>CONCRETAGEM DE RESERVATÓRIOS, FCK=25 MPA, COM USO DE BOMBA - LANÇAMENTO, ADENSAMENTO E ACABAMENTO. AF_02/2022_PS</t>
  </si>
  <si>
    <t>584,27</t>
  </si>
  <si>
    <t>CONCRETAGEM DE MURETAS, FCK=25 MPA, COM USO DE BOMBA - LANÇAMENTO, ADENSAMENTO E ACABAMENTO. AF_02/2022_PS</t>
  </si>
  <si>
    <t>569,69</t>
  </si>
  <si>
    <t>CONCRETAGEM DE ESCADAS, FCK=25 MPA, COM USO DE BOMBA - LANÇAMENTO, ADENSAMENTO E ACABAMENTO. AF_02/2022_PS</t>
  </si>
  <si>
    <t>635,14</t>
  </si>
  <si>
    <t>CONCRETAGEM DE PILARES, FCK=25 MPA, COM USO DE JERICAS EM ELEVADOR DE CABO - LANÇAMENTO, ADENSAMENTO E ACABAMENTO. AF_02/2022</t>
  </si>
  <si>
    <t>1.037,20</t>
  </si>
  <si>
    <t>CONCRETAGEM DE PILARES, FCK=25 MPA, COM USO DE JERICAS EM CREMALHEIRA - LANÇAMENTO, ADENSAMENTO E ACABAMENTO. AF_02/2022</t>
  </si>
  <si>
    <t>753,89</t>
  </si>
  <si>
    <t>ARMAÇÃO DE SAPATA ISOLADA, VIGA BALDRAME E SAPATA CORRIDA UTILIZANDO AÇO CA-60 DE 5 MM - MONTAGEM. AF_01/2024</t>
  </si>
  <si>
    <t>17,27</t>
  </si>
  <si>
    <t>CONCRETAGEM DE SAPATA CORRIDA, FCK 30 MPA, COM USO DE JERICA - LANÇAMENTO, ADENSAMENTO E ACABAMENTO. AF_01/2024</t>
  </si>
  <si>
    <t>700,15</t>
  </si>
  <si>
    <t>CONCRETAGEM DE SAPATA CORRIDA, FCK 30 MPA, COM USO DE BOMBA - LANÇAMENTO, ADENSAMENTO E ACABAMENTO. AF_01/2024</t>
  </si>
  <si>
    <t>LAJE PRÉ-MOLDADA UNIDIRECIONAL, BIAPOIADA, PARA PISO, ENCHIMENTO EM CERÂMICA, VIGOTA CONVENCIONAL, ALTURA TOTAL DA LAJE (ENCHIMENTO+CAPA) = (8+4). AF_11/2020_PA</t>
  </si>
  <si>
    <t>178,80</t>
  </si>
  <si>
    <t>LAJE PRÉ-MOLDADA UNIDIRECIONAL, BIAPOIADA, PARA FORRO, ENCHIMENTO EM CERÂMICA, VIGOTA CONVENCIONAL, ALTURA TOTAL DA LAJE (ENCHIMENTO+CAPA) = (8+3). AF_11/2020_PA</t>
  </si>
  <si>
    <t>167,61</t>
  </si>
  <si>
    <t>EMBASAMENTOS</t>
  </si>
  <si>
    <t>ALVENARIA DE EMBASAMENTO COM BLOCO ESTRUTURAL DE CONCRETO, DE 14X19X29CM E ARGAMASSA DE ASSENTAMENTO COM PREPARO EM BETONEIRA. AF_05/2020</t>
  </si>
  <si>
    <t>1.001,90</t>
  </si>
  <si>
    <t>ALVENARIA DE EMBASAMENTO COM BLOCO ESTRUTURAL DE CERÂMICA, DE 14X19X29CM E ARGAMASSA DE ASSENTAMENTO COM PREPARO EM BETONEIRA. AF_05/2020</t>
  </si>
  <si>
    <t>670,41</t>
  </si>
  <si>
    <t>TRATAMENTO DE JUNTA DE DILATAÇÃO, COM TARUGO DE POLIETILENO E SELANTE PU, INCLUSO PREENCHIMENTO COM ESPUMA EXPANSIVA PU. AF_09/2023</t>
  </si>
  <si>
    <t>73,22</t>
  </si>
  <si>
    <t>TRATAMENTO DE JUNTA DE DILATAÇÃO COM MANTA ASFÁLTICA ADERIDA COM MAÇARICO. AF_09/2023</t>
  </si>
  <si>
    <t>23,65</t>
  </si>
  <si>
    <t>TRATAMENTO DE JUNTA SERRADA, COM TARUGO DE POLIETILENO E SELANTE À BASE DE SILICONE. AF_09/2023</t>
  </si>
  <si>
    <t>50,51</t>
  </si>
  <si>
    <t>VERGA PRÉ-MOLDADA COM ATÉ 1,5 M DE VÃO, ESPESSURA DE *20* CM. AF_03/2024</t>
  </si>
  <si>
    <t>27,45</t>
  </si>
  <si>
    <t>VERGA MOLDADA IN LOCO EM CONCRETO, ESPESSURA DE *20* CM. AF_03/2024</t>
  </si>
  <si>
    <t>75,79</t>
  </si>
  <si>
    <t>VERGA MOLDADA IN LOCO COM UTILIZAÇÃO DE BLOCOS CANALETA, ESPESSURA DE *20* CM. AF_03/2024</t>
  </si>
  <si>
    <t>67,89</t>
  </si>
  <si>
    <t>CONTRAVERGA PRÉ-MOLDADA, ESPESSURA DE *20* CM. AF_03/2024</t>
  </si>
  <si>
    <t>26,65</t>
  </si>
  <si>
    <t>CONTRAVERGA MOLDADA IN LOCO EM CONCRETO, ESPESSURA DE *20* CM. AF_03/2024</t>
  </si>
  <si>
    <t>55,19</t>
  </si>
  <si>
    <t>CONTRAVERGA MOLDADA IN LOCO COM UTILIZAÇÃO DE BLOCOS CANALETA, ESPESSURA DE *20* CM. AF_03/2024</t>
  </si>
  <si>
    <t>46,83</t>
  </si>
  <si>
    <t>FIXAÇÃO (ENCUNHAMENTO) DE ALVENARIA DE VEDAÇÃO COM ARGAMASSA APLICADA COM BISNAGA. AF_03/2024</t>
  </si>
  <si>
    <t>FIXAÇÃO (ENCUNHAMENTO) DE ALVENARIA DE VEDAÇÃO COM TIJOLO MACIÇO. AF_03/2024</t>
  </si>
  <si>
    <t>28,52</t>
  </si>
  <si>
    <t>FIXAÇÃO (ENCUNHAMENTO) DE ALVENARIA DE VEDAÇÃO COM ESPUMA DE POLIURETANO EXPANSIVA. AF_03/2024</t>
  </si>
  <si>
    <t>13,23</t>
  </si>
  <si>
    <t>CINTA DE AMARRAÇÃO DE ALVENARIA MOLDADA IN LOCO COM UTILIZAÇÃO DE BLOCOS CANALETA, ESPESSURA DE *20* CM. AF_03/2024</t>
  </si>
  <si>
    <t>66,29</t>
  </si>
  <si>
    <t>VERGA PRÉ-MOLDADA COM ATÉ 1,5 M DE VÃO, ESPESSURA DE *15* CM. AF_03/2024</t>
  </si>
  <si>
    <t>24,10</t>
  </si>
  <si>
    <t>VERGA PRÉ-MOLDADA COM ATÉ 1,5 M DE VÃO, ESPESSURA DE *10* CM. AF_03/2024</t>
  </si>
  <si>
    <t>21,44</t>
  </si>
  <si>
    <t>VERGA MOLDADA IN LOCO EM CONCRETO, ESPESSURA DE *15* CM. AF_03/2024</t>
  </si>
  <si>
    <t>64,64</t>
  </si>
  <si>
    <t>VERGA MOLDADA IN LOCO EM CONCRETO, ESPESSURA DE *10* CM. AF_03/2024</t>
  </si>
  <si>
    <t>53,45</t>
  </si>
  <si>
    <t>VERGA MOLDADA IN LOCO COM UTILIZAÇÃO DE BLOCOS CANALETA, ESPESSURA DE *15* CM. AF_03/2024</t>
  </si>
  <si>
    <t>56,31</t>
  </si>
  <si>
    <t>VERGA MOLDADA IN LOCO COM UTILIZAÇÃO DE BLOCOS CANALETA, ESPESSURA DE *10* CM. AF_03/2024</t>
  </si>
  <si>
    <t>CONTRAVERGA PRÉ-MOLDADA, ESPESSURA DE *15* CM. AF_03/2024</t>
  </si>
  <si>
    <t>23,71</t>
  </si>
  <si>
    <t>CONTRAVERGA PRÉ-MOLDADA, ESPESSURA DE *10* CM. AF_03/2024</t>
  </si>
  <si>
    <t>CONTRAVERGA MOLDADA IN LOCO EM CONCRETO, ESPESSURA DE *15* CM. AF_03/2024</t>
  </si>
  <si>
    <t>48,05</t>
  </si>
  <si>
    <t>CONTRAVERGA MOLDADA IN LOCO EM CONCRETO, ESPESSURA DE *10* CM. AF_03/2024</t>
  </si>
  <si>
    <t>40,93</t>
  </si>
  <si>
    <t>CONTRAVERGA MOLDADA IN LOCO COM UTILIZAÇÃO DE BLOCOS CANALETA, ESPESSURA DE *15* CM. AF_03/2024</t>
  </si>
  <si>
    <t>44,68</t>
  </si>
  <si>
    <t>CONTRAVERGA MOLDADA IN LOCO COM UTILIZAÇÃO DE BLOCOS CANALETA, ESPESSURA DE *10* CM. AF_03/2024</t>
  </si>
  <si>
    <t>30,70</t>
  </si>
  <si>
    <t>CINTA DE AMARRAÇÃO DE ALVENARIA MOLDADA IN LOCO COM UTILIZAÇÃO DE BLOCOS CANALETA, ESPESSURA DE *15* CM. AF_03/2024</t>
  </si>
  <si>
    <t>55,17</t>
  </si>
  <si>
    <t>CINTA DE AMARRAÇÃO DE ALVENARIA MOLDADA IN LOCO COM UTILIZAÇÃO DE BLOCOS CANALETA, ESPESSURA DE *10* CM. AF_03/2024</t>
  </si>
  <si>
    <t>39,92</t>
  </si>
  <si>
    <t>VERGA PRÉ-FABRICADA COM ATÉ 1,5 M DE VÃO, ESPESSURA DE *20* CM. AF_03/2024</t>
  </si>
  <si>
    <t>67,70</t>
  </si>
  <si>
    <t>VERGA PRÉ-FABRICADA COM ATÉ 1,5 M DE VÃO, ESPESSURA DE *15* CM. AF_03/2024</t>
  </si>
  <si>
    <t>48,82</t>
  </si>
  <si>
    <t>VERGA PRÉ-FABRICADA COM ATÉ 1,5 M DE VÃO, ESPESSURA DE *10* CM. AF_03/2024</t>
  </si>
  <si>
    <t>33,05</t>
  </si>
  <si>
    <t>CONTRAVERGA PRÉ-FABRICADA, ESPESSURA DE *20* CM. AF_03/2024</t>
  </si>
  <si>
    <t>67,49</t>
  </si>
  <si>
    <t>CONTRAVERGA PRÉ-FABRICADA, ESPESSURA DE *15* CM. AF_03/2024</t>
  </si>
  <si>
    <t>48,59</t>
  </si>
  <si>
    <t>CONTRAVERGA PRÉ-FABRICADA, ESPESSURA DE *10* CM. AF_03/2024</t>
  </si>
  <si>
    <t>32,88</t>
  </si>
  <si>
    <t>PEÇA RETANGULAR PRÉ-MOLDADA, VOLUME DE CONCRETO DE ATÉ 10 LITROS, TAXA DE AÇO APROXIMADA DE 30KG/M³. AF_03/2024</t>
  </si>
  <si>
    <t>3.492,38</t>
  </si>
  <si>
    <t>PEÇA RETANGULAR PRÉ-MOLDADA, VOLUME DE CONCRETO DE 10 A 30 LITROS, TAXA DE AÇO APROXIMADA DE 30KG/M³. AF_03/2024</t>
  </si>
  <si>
    <t>3.066,45</t>
  </si>
  <si>
    <t>PEÇA RETANGULAR PRÉ-MOLDADA, VOLUME DE CONCRETO DE 30 A 100 LITROS, TAXA DE AÇO APROXIMADA DE 30KG/M³. AF_03/2024</t>
  </si>
  <si>
    <t>2.468,68</t>
  </si>
  <si>
    <t>PEÇA RETANGULAR PRÉ-MOLDADA, VOLUME DE CONCRETO ACIMA DE 100 LITROS, TAXA DE AÇO APROXIMADA DE 30KG/M³. AF_03/2024</t>
  </si>
  <si>
    <t>1.416,16</t>
  </si>
  <si>
    <t>PEÇA RETANGULAR PRÉ-MOLDADA, VOLUME DE CONCRETO DE 30 A 70 LITROS, TAXA DE AÇO APROXIMADA DE 70KG/M³. AF_03/2024</t>
  </si>
  <si>
    <t>3.227,70</t>
  </si>
  <si>
    <t>PEÇA CIRCULAR PRÉ-MOLDADA, VOLUME DE CONCRETO DE 10 A 30 LITROS, TAXA DE FIBRA DE POLIPROPILENO APROXIMADA DE 6 KG/M³. AF_03/2024_PS</t>
  </si>
  <si>
    <t>3.906,47</t>
  </si>
  <si>
    <t>PEÇA CIRCULAR PRÉ-MOLDADA, VOLUME DE CONCRETO DE 30 A 100 LITROS, TAXA DE AÇO APROXIMADA DE 30KG/M³. AF_03/2024</t>
  </si>
  <si>
    <t>2.818,11</t>
  </si>
  <si>
    <t>PEÇA CIRCULAR PRÉ-MOLDADA, VOLUME DE CONCRETO ACIMA DE 100 LITROS, TAXA DE AÇO APROXIMADA DE 30KG/M³. AF_03/2024</t>
  </si>
  <si>
    <t>1.913,80</t>
  </si>
  <si>
    <t>CONTENÇÃO EM CORTINA COM ESTACAS ESPAÇADAS COM 30 CM DE DIÂMETRO E PROFUNDIDADE MENOR OU IGUAL A 10 M. AF_06/2018</t>
  </si>
  <si>
    <t>140,57</t>
  </si>
  <si>
    <t>CONTENÇÃO EM CORTINA COM ESTACAS ESPAÇADAS COM 30 CM DE DIÂMETRO E PROFUNDIDADE MAIOR QUE 10 M E MENOR OU IGUAL A 15 M. AF_06/2018</t>
  </si>
  <si>
    <t>107,10</t>
  </si>
  <si>
    <t>CONTENÇÃO EM CORTINA COM ESTACAS ESPAÇADAS COM 30 CM DE DIÂMETRO E PROFUNDIDADE MAIOR QUE 15 M. AF_06/2018</t>
  </si>
  <si>
    <t>97,91</t>
  </si>
  <si>
    <t>CONTENÇÃO EM CORTINA COM ESTACAS ESPAÇADAS COM 40 CM DE DIÂMETRO E PROFUNDIDADE MENOR OU IGUAL A 10 M. AF_06/2018</t>
  </si>
  <si>
    <t>134,98</t>
  </si>
  <si>
    <t>CONTENÇÃO EM CORTINA COM ESTACAS ESPAÇADAS COM 40 CM DE DIÂMETRO E PROFUNDIDADE MAIOR QUE 10 M E MENOR OU IGUAL A 15 M. AF_06/2018</t>
  </si>
  <si>
    <t>121,08</t>
  </si>
  <si>
    <t>CONTENÇÃO EM CORTINA COM ESTACAS ESPAÇADAS COM 40 CM DE DIÂMETRO E PROFUNDIDADE MAIOR QUE 15 M. AF_06/2018</t>
  </si>
  <si>
    <t>114,09</t>
  </si>
  <si>
    <t>CONTENÇÃO EM CORTINA COM ESTACAS ESPAÇADAS COM 50 CM DE DIÂMETRO E PROFUNDIDADE MENOR OU IGUAL A 10 M. AF_06/2018</t>
  </si>
  <si>
    <t>CONTENÇÃO EM CORTINA COM ESTACAS ESPAÇADAS COM 50 CM DE DIÂMETRO E PROFUNDIDADE MAIOR QUE 10 M E MENOR OU IGUAL A 15 M. AF_06/2018</t>
  </si>
  <si>
    <t>139,52</t>
  </si>
  <si>
    <t>CONTENÇÃO EM CORTINA COM ESTACAS ESPAÇADAS COM 50 CM DE DIÂMETRO E PROFUNDIDADE MAIOR QUE 15 M. AF_06/2018</t>
  </si>
  <si>
    <t>133,86</t>
  </si>
  <si>
    <t>CONTENÇÃO EM CORTINA COM ESTACAS ESPAÇADAS COM 60 CM DE DIÂMETRO E PROFUNDIDADE MENOR OU IGUAL A 10 M. AF_06/2018</t>
  </si>
  <si>
    <t>168,34</t>
  </si>
  <si>
    <t>CONTENÇÃO EM CORTINA COM ESTACAS ESPAÇADAS COM 60 CM DE DIÂMETRO E PROFUNDIDADE MAIOR QUE 10 M E MENOR OU IGUAL A 15 M. AF_06/2018</t>
  </si>
  <si>
    <t>158,94</t>
  </si>
  <si>
    <t>CONTENÇÃO EM CORTINA COM ESTACAS ESPAÇADAS COM 60 CM DE DIÂMETRO E PROFUNDIDADE MAIOR QUE 15 M. AF_06/2018</t>
  </si>
  <si>
    <t>154,12</t>
  </si>
  <si>
    <t>CONTENÇÃO EM CORTINA COM ESTACAS SECANTES COM 40 CM DE DIÂMETRO E PROFUNDIDADE MENOR OU IGUAL A 10 M. AF_06/2018</t>
  </si>
  <si>
    <t>612,22</t>
  </si>
  <si>
    <t>CONTENÇÃO EM CORTINA COM ESTACAS SECANTES COM 40 CM DE DIÂMETRO E PROFUNDIDADE MAIOR QUE 10 M E MENOR OU IGUAL A 15 M. AF_06/2018</t>
  </si>
  <si>
    <t>522,37</t>
  </si>
  <si>
    <t>CONTENÇÃO EM CORTINA COM ESTACAS SECANTES COM 40 CM DE DIÂMETRO E PROFUNDIDADE MAIOR QUE 15 M. AF_06/2018</t>
  </si>
  <si>
    <t>477,27</t>
  </si>
  <si>
    <t>CONTENÇÃO EM CORTINA COM ESTACAS SECANTES COM 50 CM DE DIÂMETRO E PROFUNDIDADE MENOR OU IGUAL A 10 M. AF_06/2018</t>
  </si>
  <si>
    <t>637,48</t>
  </si>
  <si>
    <t>CONTENÇÃO EM CORTINA COM ESTACAS SECANTES COM 50 CM DE DIÂMETRO E PROFUNDIDADE MAIOR QUE 15 M. AF_06/2018</t>
  </si>
  <si>
    <t>530,04</t>
  </si>
  <si>
    <t>EXECUÇÃO DE MURETA GUIA PARA CONTENÇÃO/ FUNDAÇÃO COM 30 CM DE ESPESSURA. AF_06/2018</t>
  </si>
  <si>
    <t>650,18</t>
  </si>
  <si>
    <t>EXECUÇÃO DE MURETA GUIA PARA CONTENÇÃO/ FUNDAÇÃO COM 40 CM DE ESPESSURA. AF_06/2018</t>
  </si>
  <si>
    <t>660,79</t>
  </si>
  <si>
    <t>EXECUÇÃO DE MURETA GUIA PARA CONTENÇÃO/ FUNDAÇÃO COM 50 CM DE ESPESSURA. AF_06/2018</t>
  </si>
  <si>
    <t>671,41</t>
  </si>
  <si>
    <t>EXECUÇÃO DE MURETA GUIA PARA CONTENÇÃO/ FUNDAÇÃO COM 60 CM DE ESPESSURA. AF_06/2018</t>
  </si>
  <si>
    <t>682,02</t>
  </si>
  <si>
    <t>EXECUÇÃO DE MURETA GUIA PARA CONTENÇÃO/ FUNDAÇÃO COM 80 CM DE ESPESSURA. AF_06/2018</t>
  </si>
  <si>
    <t>703,25</t>
  </si>
  <si>
    <t>SOLDA DE TOPO EM CHAPA/PERFIL/TUBO DE AÇO CHANFRADO, ESPESSURA=1/4''. AF_06/2018</t>
  </si>
  <si>
    <t>86,17</t>
  </si>
  <si>
    <t>SOLDA DE TOPO EM CHAPA/PERFIL/TUBO DE AÇO CHANFRADO, ESPESSURA=5/16''. AF_06/2018</t>
  </si>
  <si>
    <t>104,55</t>
  </si>
  <si>
    <t>SOLDA DE TOPO EM CHAPA/PERFIL/TUBO DE AÇO CHANFRADO, ESPESSURA=3/8''. AF_06/2018</t>
  </si>
  <si>
    <t>126,94</t>
  </si>
  <si>
    <t>SOLDA DE TOPO EM CHAPA/PERFIL/TUBO DE AÇO CHANFRADO, ESPESSURA=1/2''. AF_06/2018</t>
  </si>
  <si>
    <t>185,44</t>
  </si>
  <si>
    <t>SOLDA DE TOPO EM CHAPA/PERFIL/TUBO DE AÇO CHANFRADO, ESPESSURA=5/8''. AF_06/2018</t>
  </si>
  <si>
    <t>256,10</t>
  </si>
  <si>
    <t>SOLDA DE TOPO EM CHAPA/PERFIL/TUBO DE AÇO CHANFRADO, ESPESSURA=3/4''. AF_06/2018</t>
  </si>
  <si>
    <t>344,13</t>
  </si>
  <si>
    <t>VIGA METÁLICA EM PERFIL LAMINADO OU SOLDADO EM AÇO ESTRUTURAL, COM CONEXÕES PARAFUSADAS, INCLUSOS MÃO DE OBRA, TRANSPORTE E IÇAMENTO UTILIZANDO GUINDASTE - FORNECIMENTO E INSTALAÇÃO. AF_01/2020_PSA</t>
  </si>
  <si>
    <t>15,84</t>
  </si>
  <si>
    <t>VIGA METÁLICA EM PERFIL LAMINADO OU SOLDADO EM AÇO ESTRUTURAL, COM CONEXÕES SOLDADAS, INCLUSOS MÃO DE OBRA, TRANSPORTE E IÇAMENTO UTILIZANDO GUINDASTE - FORNECIMENTO E INSTALAÇÃO. AF_01/2020_PA</t>
  </si>
  <si>
    <t>15,70</t>
  </si>
  <si>
    <t>PILAR METÁLICO PERFIL LAMINADO/SOLDADO EM AÇO ESTRUTURAL, COM CONEXÕES PARAFUSADAS, INCLUSOS MÃO DE OBRA, TRANSPORTE E IÇAMENTO UTILIZANDO GUINDASTE - FORNECIMENTO E INSTALAÇÃO. AF_01/2020_PSA</t>
  </si>
  <si>
    <t>13,88</t>
  </si>
  <si>
    <t>PILAR METÁLICO PERFIL LAMINADO OU SOLDADO EM AÇO ESTRUTURAL, COM CONEXÕES SOLDADAS, INCLUSOS MÃO DE OBRA, TRANSPORTE E IÇAMENTO UTILIZANDO GUINDASTE - FORNECIMENTO E INSTALAÇÃO. AF_01/2020_PA</t>
  </si>
  <si>
    <t>14,24</t>
  </si>
  <si>
    <t>CONTRAVENTAMENTO COM CANTONEIRAS DE AÇO, ABAS IGUAIS, COM CONEXÕES PARAFUSADAS, INCLUSOS MÃO DE OBRA, TRANSPORTE E IÇAMENTO UTILIZANDO TALHA MANUAL, PARA EDIFÍCIOS DE ATÉ 2 PAVIMENTOS - FORNECIMENTO E INSTALAÇÃO. AF_01/2020_PSA</t>
  </si>
  <si>
    <t>16,37</t>
  </si>
  <si>
    <t>CONTRAVENTAMENTO COM CANTONEIRAS DE AÇO, ABAS IGUAIS, COM CONEXÕES SOLDADAS, INCLUSOS MÃO DE OBRA, TRANSPORTE E IÇAMENTO UTILIZANDO TALHA MANUAL, PARA EDIFÍCIOS DE ATÉ 2 PAVIMENTOS - FORNECIMENTO E INSTALAÇÃO. AF_01/2020_PA</t>
  </si>
  <si>
    <t>CONTRAVENTAMENTO COM CANTONEIRAS DE AÇO, ABAS IGUAIS, COM CONEXÕES PARAFUSADAS, INCLUSOS MÃO DE OBRA, TRANSPORTE E IÇAMENTO UTILIZANDO GUINDASTE, PARA EDIFÍCIOS DE 3 A 5 PAVIMENTOS - FORNECIMENTO E INSTALAÇÃO. AF_01/2020_PSA</t>
  </si>
  <si>
    <t>22,22</t>
  </si>
  <si>
    <t>CONTRAVENTAMENTO COM CANTONEIRAS DE AÇO, ABAS IGUAIS, COM CONEXÕES SOLDADAS, INCLUSOS MÃO DE OBRA, TRANSPORTE E IÇAMENTO UTILIZANDO GUINDASTE, PARA EDIFÍCIOS DE 3 A 5 PAVIMENTOS - FORNECIMENTO E INSTALAÇÃO. AF_01/2020_PA</t>
  </si>
  <si>
    <t>21,46</t>
  </si>
  <si>
    <t>CONTRAVENTAMENTO COM CANTONEIRAS DE AÇO, ABAS IGUAIS, COM CONEXÕES PARAFUSADAS, INCLUSOS MÃO DE OBRA, TRANSPORTE E IÇAMENTO UTILIZANDO GRUA, PARA EDIFÍCIOS DE 6 A 10 PAVIMENTOS - FORNECIMENTO E INSTALAÇÃO. AF_01/2020_PSA</t>
  </si>
  <si>
    <t>17,05</t>
  </si>
  <si>
    <t>CONTRAVENTAMENTO COM CANTONEIRAS DE AÇO, ABAS IGUAIS, COM CONEXÕES SOLDADAS, INCLUSOS MÃO DE OBRA, TRANSPORTE E IÇAMENTO UTILIZANDO GRUA, PARA EDIFÍCIOS DE 6 A 10 PAVIMENTOS - FORNECIMENTO E INSTALAÇÃO. AF_01/2020_PA</t>
  </si>
  <si>
    <t>ESTRUTURA TRELIÇADA DE COBERTURA, TIPO ARCO, COM LIGAÇÕES SOLDADAS, INCLUSOS PERFIS METÁLICOS, CHAPAS METÁLICAS, MÃO DE OBRA E TRANSPORTE COM GUINDASTE - FORNECIMENTO E INSTALAÇÃO. AF_01/2020_PSA</t>
  </si>
  <si>
    <t>19,42</t>
  </si>
  <si>
    <t>ESTRUTURA TRELIÇADA DE COBERTURA, TIPO SHED, COM LIGAÇÕES SOLDADAS, INCLUSOS PERFIS METÁLICOS, CHAPAS METÁLICAS, MÃO DE OBRA E TRANSPORTE COM GUINDASTE - FORNECIMENTO E INSTALAÇÃO. AF_01/2020_PSA</t>
  </si>
  <si>
    <t>11,47</t>
  </si>
  <si>
    <t>ESTRUTURA TRELIÇADA DE COBERTURA, TIPO FINK, COM LIGAÇÕES SOLDADAS, INCLUSOS PERFIS METÁLICOS, CHAPAS METÁLICAS, MÃO DE OBRA E TRANSPORTE COM GUINDASTE - FORNECIMENTO E INSTALAÇÃO. AF_01/2020_PSA</t>
  </si>
  <si>
    <t>12,97</t>
  </si>
  <si>
    <t>ESTRUTURA TRELIÇADA DE COBERTURA, TIPO ARCO, COM LIGAÇÕES PARAFUSADAS, INCLUSOS PERFIS METÁLICOS, CHAPAS METÁLICAS, MÃO DE OBRA E TRANSPORTE COM GUINDASTE - FORNECIMENTO E INSTALAÇÃO. AF_01/2020_PSA</t>
  </si>
  <si>
    <t>19,52</t>
  </si>
  <si>
    <t>ESTRUTURA TRELIÇADA DE COBERTURA, TIPO SHED, COM LIGAÇÕES PARAFUSADAS, INCLUSOS PERFIS METÁLICOS, CHAPAS METÁLICAS, MÃO DE OBRA E TRANSPORTE COM GUINDASTE - FORNECIMENTO E INSTALAÇÃO. AF_01/2020_PSA</t>
  </si>
  <si>
    <t>11,40</t>
  </si>
  <si>
    <t>ESTRUTURA TRELIÇADA DE COBERTURA, TIPO FINK, COM LIGAÇÕES PARAFUSADAS, INCLUSOS PERFIS METÁLICOS, CHAPAS METÁLICAS, MÃO DE OBRA E TRANSPORTE COM GUINDASTE - FORNECIMENTO E INSTALAÇÃO. AF_01/2020_PSA</t>
  </si>
  <si>
    <t>12,89</t>
  </si>
  <si>
    <t>FABRICAÇÃO, MONTAGEM E DESMONTAGEM DE FÔRMA PARA ESCADA HIDRÁULICA, EM CHAPA DE MADEIRA COMPENSADA RESINADA, E = 17 MM, 3 UTILIZAÇÕES. AF_08/2022</t>
  </si>
  <si>
    <t>82,58</t>
  </si>
  <si>
    <t>FABRICAÇÃO, MONTAGEM E DESMONTAGEM DE FÔRMA PARA BACIA DE DISSIPAÇÃO, EM MADEIRA SERRADA, E = 25 MM, 2 UTILIZAÇÕES. AF_08/2022</t>
  </si>
  <si>
    <t>54,97</t>
  </si>
  <si>
    <t>ARMAÇÃO DE DESCIDA D'ÁGUA UTILIZANDO AÇO CA-60 DE 5 MM - MONTAGEM. AF_08/2022</t>
  </si>
  <si>
    <t>16,75</t>
  </si>
  <si>
    <t>CONCRETAGEM DE DISSIPADOR DE ENERGIA, CONCRETO USINADO, FCK = 20 MPA, COM USO DE BOMBA - LANÇAMENTO, ADENSAMENTO E ACABAMENTO. AF_08/2022</t>
  </si>
  <si>
    <t>574,48</t>
  </si>
  <si>
    <t>PEDRA DE MÃO FIXADA COM CONCRETO PARA BACIA DE DISSIPAÇÃO, 40% DE CONCRETO EM VOLUME, FCK = 20 MPA, COM USO DE JERICA E PREPARO EM BETONEIRA DE 600 L - AREIA, BRITA E PEDRA DE MÃO COMERCIAIS - LANÇAMENTO, ADENSAMENTO E ACABAMENTO. AF_08/2022</t>
  </si>
  <si>
    <t>387,50</t>
  </si>
  <si>
    <t>PEDRA ARGAMASSADA COM CIMENTO E AREIA 1:3, 40% DE ARGAMASSA EM VOLUME - AREIA E PEDRA DE MÃO COMERCIAIS - FORNECIMENTO E ASSENTAMENTO. AF_08/2022</t>
  </si>
  <si>
    <t>479,82</t>
  </si>
  <si>
    <t>CONCRETAGEM DE DISSIPADOR DE ENERGIA, FCK = 20 MPA, COM USO DE JERICAS E PREPARO EM BETONEIRA DE 600 L - AREIA E BRITA COMERCIAIS - LANÇAMENTO, ADENSAMENTO E ACABAMENTO. AF_08/2022</t>
  </si>
  <si>
    <t>584,54</t>
  </si>
  <si>
    <t>ESCADA HIDRÁULICA, LARGURA ATÉ 1M, TIPO DESCIDA D'ÁGUA DE CORTE OU ATERRO EM DEGRAUS (DCD 02, 04 E DAD 02), EM CONCRETO USINADO, FCK = 20 MPA, LANÇADO COM BOMBA, INCLUINDO ARMAÇÃO, MATERIAIS E FÔRMAS (3 UTILIZAÇÕES). AF_08/2022</t>
  </si>
  <si>
    <t>1.611,64</t>
  </si>
  <si>
    <t>ESCADA HIDRÁULICA, LARGURA DE 1 A 4,1 M, TIPO DESCIDA D'ÁGUA DE ATERRO EM DEGRAUS (DAD 04, 06, 08, 10, 12, 14, 16, 18), EM CONCRETO USINADO, FCK = 20 MPA, LANÇADO COM BOMBA, INCLUINDO ARMAÇÃO, MATERIAIS E FÔRMAS (3 UTILIZAÇÕES). AF_08/2022</t>
  </si>
  <si>
    <t>1.289,36</t>
  </si>
  <si>
    <t>BACIA DE DISSIPAÇÃO, TIPO BACIA EM PEDRA DE MÃO ARGAMASSADA (DES 01, 02, 03, 04), LANÇADO MANUALMENTE, INCLUINDO MATERIAIS E FÔRMAS (2 UTILIZAÇÕES). AF_08/2022</t>
  </si>
  <si>
    <t>BACIA DE DISSIPAÇÃO, TIPO BACIA COM DENTES DE CONCRETO (01), COM PREPARO MANUAL, FCK = 20 MPA, LANÇADO MANUALMENTE, INCLUINDO MATERIAIS E FÔRMAS (2 UTILIZAÇÕES). AF_08/2022</t>
  </si>
  <si>
    <t>1.134,30</t>
  </si>
  <si>
    <t>BACIA DE DISSIPAÇÃO, LARGURA ATÉ 1 M, TIPO BACIA EM PEDRA DE MÃO FIXADA COM CONCRETO (DEB 01, 02), COM PREPARO MANUAL, FCK = 20 MPA, LANÇADO MANUALMENTE, INCLUINDO MATERIAIS E FÔRMAS (2 UTILIZAÇÕES). AF_08/2022</t>
  </si>
  <si>
    <t>705,04</t>
  </si>
  <si>
    <t>BACIA DE DISSIPAÇÃO, LARGURA DE 1 A 4 M, TIPO BACIA EM PEDRA DE MÃO FIXADA COM CONCRETO (DEB 03, 04, 05, 06), COM PREPARO MANUAL, FCK = 20 MPA, LANÇADO MANUALMENTE, INCLUINDO MATERIAIS E FÔRMAS (2 UTILIZAÇÕES). AF_08/2022</t>
  </si>
  <si>
    <t>519,26</t>
  </si>
  <si>
    <t>BACIA DE DISSIPAÇÃO, LARGURA DE 4 A 9,2 M, TIPO BACIA EM PEDRA DE MÃO FIXADA COM CONCRETO (DEB 07, 08, 09, 10, 11, 12, 13), COM PREPARO MANUAL, FCK = 20 MPA, LANÇADO MANUALMENTE, INCLUINDO MATERIAIS E FÔRMAS (2 UTILIZAÇÕES). AF_08/2022</t>
  </si>
  <si>
    <t>492,03</t>
  </si>
  <si>
    <t>DESCIDA D'ÁGUA RÁPIDA (DAR 03), EM CONCRETO USINADO, FCK = 20 MPA, LANÇADO COM BOMBA, INCLUINDO ARMAÇÃO, MATERIAIS E FÔRMAS (2 UTILIZAÇÕES). AF_08/2022</t>
  </si>
  <si>
    <t>1.441,66</t>
  </si>
  <si>
    <t>VIGA DE MADEIRA SERRADA, PINUS OU EQUIVALENTE DA REGIÃO, SEÇÃO RETANGULAR 7,5 X 10 CM. AF_03/2024</t>
  </si>
  <si>
    <t>53,33</t>
  </si>
  <si>
    <t>PILAR DE MADEIRA ROLIÇA, EUCALIPTO OU EQUIVALENTE DA REGIÃO, FIXADO COM VERGALHÃO, DIÂMETRO DE 12 A 15 CM, APOIO ARTICULADO, COMPRIMENTO DE 3 M. AF_03/2024</t>
  </si>
  <si>
    <t>VIGA DE MADEIRA SERRADA, PINUS OU EQUIVALENTE DA REGIÃO, SEÇÃO RETANGULAR 7,5 X 15 CM. AF_03/2024</t>
  </si>
  <si>
    <t>60,42</t>
  </si>
  <si>
    <t>PILAR DE MADEIRA ROLIÇA, EUCALIPTO OU EQUIVALENTE DA REGIÃO, FIXADO COM VERGALHÃO, DIÂMETRO DE 12 A 15 CM, APOIO ARTICULADO, COMPRIMENTO DE 6 M. AF_03/2024</t>
  </si>
  <si>
    <t>PILAR DE MADEIRA ROLIÇA, EUCALIPTO OU EQUIVALENTE DA REGIÃO, FIXADO COM VERGALHÃO, DIÂMETRO DE 21 A 29 CM, APOIO ARTICULADO, COMPRIMENTO DE 3 M. AF_03/2024</t>
  </si>
  <si>
    <t>188,53</t>
  </si>
  <si>
    <t>PILAR DE MADEIRA ROLIÇA, EUCALIPTO OU EQUIVALENTE DA REGIÃO, FIXADO COM VERGALHÃO, DIÂMETRO DE 21 A 29 CM, APOIO ARTICULADO, COMPRIMENTO DE 6 M. AF_03/2024</t>
  </si>
  <si>
    <t>177,42</t>
  </si>
  <si>
    <t>PILAR DE MADEIRA ROLIÇA, EUCALIPTO OU EQUIVALENTE DA REGIÃO, FIXADO COM VERGALHÃO, DIÂMETRO DE 30 A 34 CM, APOIO ARTICULADO, COMPRIMENTO DE 3 M. AF_03/2024</t>
  </si>
  <si>
    <t>258,84</t>
  </si>
  <si>
    <t>PILAR DE MADEIRA ROLIÇA, EUCALIPTO OU EQUIVALENTE DA REGIÃO, FIXADO COM VERGALHÃO, DIÂMETRO DE 30 A 34 CM, APOIO ARTICULADO, COMPRIMENTO DE 6 M. AF_03/2024</t>
  </si>
  <si>
    <t>248,52</t>
  </si>
  <si>
    <t>PILAR DE MADEIRA SERRADA, MAÇARANDUBA OU EQUIVALENTE DA REGIÃO, NÃO APARELHADO, FIXADO COM VERGALHÃO, SEÇÃO QUADRADA 10 X 10 CM, APOIO ARTICULADO, COMPRIMENTO DE 3 M. AF_03/2024</t>
  </si>
  <si>
    <t>103,96</t>
  </si>
  <si>
    <t>PILAR DE MADEIRA SERRADA, MAÇARANDUBA OU EQUIVALENTE DA REGIÃO, NÃO APARELHADO, FIXADO COM VERGALHÃO, SEÇÃO QUADRADA 10 X 10 CM, APOIO ARTICULADO, COMPRIMENTO DE 6 M. AF_03/2024</t>
  </si>
  <si>
    <t>89,50</t>
  </si>
  <si>
    <t>PILAR DE MADEIRA SERRADA, MAÇARANDUBA OU EQUIVALENTE DA REGIÃO, NÃO APARELHADO, FIXADO COM VERGALHÃO, SEÇÃO QUADRADA 15 X 15 CM, APOIO ARTICULADO, COMPRIMENTO DE 3 M. AF_03/2024</t>
  </si>
  <si>
    <t>174,05</t>
  </si>
  <si>
    <t>PILAR DE MADEIRA SERRADA, MAÇARANDUBA OU EQUIVALENTE DA REGIÃO, NÃO APARELHADO, FIXADO COM VERGALHÃO, SEÇÃO QUADRADA 15 X 15 CM, APOIO ARTICULADO, COMPRIMENTO DE 6 M. AF_03/2024</t>
  </si>
  <si>
    <t>159,59</t>
  </si>
  <si>
    <t>PILAR DE MADEIRA SERRADA, MAÇARANDUBA OU EQUIVALENTE DA REGIÃO, NÃO APARELHADO, FIXADO COM VERGALHÃO, SEÇÃO QUADRADA 20 X 20 CM, APOIO ARTICULADO, COMPRIMENTO DE 3 M. AF_03/2024</t>
  </si>
  <si>
    <t>272,12</t>
  </si>
  <si>
    <t>PILAR DE MADEIRA SERRADA, MAÇARANDUBA OU EQUIVALENTE DA REGIÃO, NÃO APARELHADO, FIXADO COM VERGALHÃO, SEÇÃO QUADRADA 20 X 20 CM, APOIO ARTICULADO, COMPRIMENTO DE 6 M. AF_03/2024</t>
  </si>
  <si>
    <t>VIGA DE MADEIRA SERRADA, MAÇARANDUBA OU EQUIVALENTE DA REGIÃO, APARELHADA, SEÇÃO RETANGULAR 6 X 12 CM. AF_03/2024</t>
  </si>
  <si>
    <t>69,39</t>
  </si>
  <si>
    <t>VIGA DE MADEIRA SERRADA, MAÇARANDUBA OU EQUIVALENTE DA REGIÃO, APARELHADA, SEÇÃO RETANGULAR 6 X 16 CM. AF_03/2024</t>
  </si>
  <si>
    <t>80,46</t>
  </si>
  <si>
    <t>VIGA DE MADEIRA SERRADA, MAÇARANDUBA OU EQUIVALENTE DA REGIÃO, NÃO APARELHADA, SEÇÃO RETANGULAR 6 X 12 CM. AF_03/2024</t>
  </si>
  <si>
    <t>72,38</t>
  </si>
  <si>
    <t>VIGA DE MADEIRA SERRADA, MAÇARANDUBA OU EQUIVALENTE DA REGIÃO, NÃO APARELHADA, SEÇÃO RETANGULAR 6 X 16 CM. AF_03/2024</t>
  </si>
  <si>
    <t>81,82</t>
  </si>
  <si>
    <t>VIGA DE MADEIRA SERRADA, MAÇARANDUBA OU EQUIVALENTE DA REGIÃO, NÃO APARELHADA, SEÇÃO RETANGULAR 6 X 20 CM. AF_03/2024</t>
  </si>
  <si>
    <t>101,92</t>
  </si>
  <si>
    <t>VIGA DE MADEIRA SERRADA, MAÇARANDUBA OU EQUIVALENTE DA REGIÃO, NÃO APARELHADA, SEÇÃO RETANGULAR 8 X 16 CM. AF_03/2024</t>
  </si>
  <si>
    <t>106,59</t>
  </si>
  <si>
    <t>VIGA DE MADEIRA SERRADA, MAÇARANDUBA OU EQUIVALENTE DA REGIÃO, NÃO APARELHADA, SEÇÃO RETANGULAR 6 X 25 CM. AF_03/2024</t>
  </si>
  <si>
    <t>94,63</t>
  </si>
  <si>
    <t>VIGA DE MADEIRA SERRADA, MAÇARANDUBA OU EQUIVALENTE DA REGIÃO, NÃO APARELHADA, SEÇÃO RETANGULAR 6 X 30 CM. AF_03/2024</t>
  </si>
  <si>
    <t>106,43</t>
  </si>
  <si>
    <t>VIGA DE MADEIRA SERRADA, MAÇARANDUBA OU EQUIVALENTE DA REGIÃO, NÃO APARELHADA, SEÇÃO RETANGULAR 6 X 40 CM. AF_03/2024</t>
  </si>
  <si>
    <t>193,49</t>
  </si>
  <si>
    <t>VIGA DE MADEIRA SERRADA, MAÇARANDUBA OU EQUIVALENTE DA REGIÃO, APARELHADA, SEÇÃO RETANGULAR 8 X 30 CM. AF_03/2024</t>
  </si>
  <si>
    <t>178,48</t>
  </si>
  <si>
    <t>PISO DE MADEIRA, SOBRE VIGOTAS DE MADEIRA SEÇÃO 7,5 X 15 CM. AF_03/2024</t>
  </si>
  <si>
    <t>464,27</t>
  </si>
  <si>
    <t>VIGA DE MADEIRA SERRADA, MAÇARANDUBA OU EQUIVALENTE DA REGIÃO, APARELHADA, SEÇÃO RETANGULAR 7,5 X 23 CM. AF_03/2024</t>
  </si>
  <si>
    <t>141,21</t>
  </si>
  <si>
    <t>VIGA DE MADEIRA SERRADA, MAÇARANDUBA OU EQUIVALENTE DA REGIÃO, NÃO APARELHADA, SEÇÃO RETANGULAR 7,5 X 23 CM. AF_03/2024</t>
  </si>
  <si>
    <t>153,72</t>
  </si>
  <si>
    <t>VIGA DE MADEIRA SERRADA, MAÇARANDUBA OU EQUIVALENTE DA REGIÃO, NÃO APARELHADA, SEÇÃO RETANGULAR 8 X 30 CM. AF_03/2024</t>
  </si>
  <si>
    <t>155,97</t>
  </si>
  <si>
    <t>PILAR DE MADEIRA ROLIÇA, EUCALIPTO OU EQUIVALENTE DA REGIÃO, FIXADO COM VERGALHÃO, DIÂMETRO DE 16 A 20 CM, APOIO ARTICULADO, COMPRIMENTO DE 3 M. AF_03/2024</t>
  </si>
  <si>
    <t>93,03</t>
  </si>
  <si>
    <t>PILAR DE MADEIRA ROLIÇA, EUCALIPTO OU EQUIVALENTE DA REGIÃO, FIXADO COM VERGALHÃO, DIÂMETRO DE 16 A 20 CM, APOIO ARTICULADO, COMPRIMENTO DE 6 M. AF_03/2024</t>
  </si>
  <si>
    <t>81,79</t>
  </si>
  <si>
    <t>VIGA DE MADEIRA ROLIÇA, EUCALIPTO OU EQUIVALENTE DA REGIÃO, DIÂMETRO DE 12 A 15 CM. AF_03/2024</t>
  </si>
  <si>
    <t>81,15</t>
  </si>
  <si>
    <t>VIGA DE MADEIRA ROLIÇA, EUCALIPTO OU EQUIVALENTE DA REGIÃO, DIÂMETRO DE 16 A 20 CM. AF_03/2024</t>
  </si>
  <si>
    <t>113,45</t>
  </si>
  <si>
    <t>VIGA DE MADEIRA ROLIÇA, EUCALIPTO OU EQUIVALENTE DA REGIÃO, DIÂMETRO DE 21 A 29 CM. AF_03/2024</t>
  </si>
  <si>
    <t>215,41</t>
  </si>
  <si>
    <t>VIGA DE MADEIRA ROLIÇA, EUCALIPTO OU EQUIVALENTE DA REGIÃO, DIÂMETRO DE 30 A 34 CM. AF_03/2024</t>
  </si>
  <si>
    <t>294,12</t>
  </si>
  <si>
    <t>IMPERMEABILIZAÇÃO DE SUPERFÍCIE COM ARGAMASSA DE CIMENTO E AREIA, COM ADITIVO IMPERMEABILIZANTE, E = 1,5CM. AF_09/2023</t>
  </si>
  <si>
    <t>50,05</t>
  </si>
  <si>
    <t>IMPERMEABILIZAÇÃO DE SUPERFÍCIE COM ARGAMASSA POLIMÉRICA / MEMBRANA ACRÍLICA, 3 DEMÃOS. AF_09/2023</t>
  </si>
  <si>
    <t>33,25</t>
  </si>
  <si>
    <t>IMPERMEABILIZAÇÃO DE SUPERFÍCIE COM ARGAMASSA POLIMÉRICA / MEMBRANA ACRÍLICA, 4 DEMÃOS, REFORÇADA COM VÉU DE POLIÉSTER (MAV). AF_09/2023</t>
  </si>
  <si>
    <t>61,08</t>
  </si>
  <si>
    <t>TRATAMENTO DE RALO OU PONTO EMERGENTE COM ARGAMASSA POLIMÉRICA / MEMBRANA ACRÍLICA REFORÇADO COM TELA DE POLIÉSTER (MAV). AF_09/2023</t>
  </si>
  <si>
    <t>10,00</t>
  </si>
  <si>
    <t>TRATAMENTO DE RODAPÉ COM TELA DE POLIÉSTER. AF_09/2023</t>
  </si>
  <si>
    <t>5,21</t>
  </si>
  <si>
    <t>IMPERMEABILIZAÇÃO DE SUPERFÍCIE COM MANTA ASFÁLTICA, UMA CAMADA, INCLUSIVE APLICAÇÃO DE PRIMER ASFÁLTICO, E=4MM. AF_09/2023</t>
  </si>
  <si>
    <t>126,20</t>
  </si>
  <si>
    <t>IMPERMEABILIZAÇÃO DE SUPERFÍCIE COM MANTA ASFÁLTICA, DUAS CAMADAS, INCLUSIVE APLICAÇÃO DE PRIMER ASFÁLTICO, E=3MM E E=4MM. AF_09/2023</t>
  </si>
  <si>
    <t>213,02</t>
  </si>
  <si>
    <t>IMPERMEABILIZAÇÃO DE SUPERFÍCIE COM MEMBRANA À BASE DE POLIURETANO, 2 DEMÃOS. AF_09/2023</t>
  </si>
  <si>
    <t>175,90</t>
  </si>
  <si>
    <t>IMPERMEABILIZAÇÃO DE SUPERFÍCIE COM MEMBRANA À BASE DE RESINA ACRÍLICA, 3 DEMÃOS. AF_09/2023</t>
  </si>
  <si>
    <t>48,22</t>
  </si>
  <si>
    <t>IMPERMEABILIZAÇÃO DE SUPERFÍCIE COM EMULSÃO ASFÁLTICA, 2 DEMÃOS. AF_09/2023</t>
  </si>
  <si>
    <t>42,58</t>
  </si>
  <si>
    <t>PROTEÇÃO MECÂNICA DE SUPERFÍCIE HORIZONTAL COM ARGAMASSA DE CIMENTO E AREIA, TRAÇO 1:3, E=2CM. AF_09/2023</t>
  </si>
  <si>
    <t>37,27</t>
  </si>
  <si>
    <t>PROTEÇÃO MECÂNICA DE SUPERFÍCIE VERTICAL COM ARGAMASSA DE CIMENTO E AREIA, TRAÇO 1:3, E=2CM. AF_09/2023</t>
  </si>
  <si>
    <t>50,47</t>
  </si>
  <si>
    <t>PROTEÇÃO MECÂNICA DE SUPERFICIE HORIZONTAL COM ARGAMASSA DE CIMENTO E AREIA, TRAÇO 1:3, E=3CM. AF_09/2023</t>
  </si>
  <si>
    <t>53,28</t>
  </si>
  <si>
    <t>PROTEÇÃO MECÂNICA DE SUPERFÍCIE VERTICAL COM ARGAMASSA DE CIMENTO E AREIA, TRAÇO 1:3, E=3CM. AF_09/2023</t>
  </si>
  <si>
    <t>66,48</t>
  </si>
  <si>
    <t>PROTEÇÃO MECÂNICA DE SUPERFICIE HORIZONTAL COM ARGAMASSA DE CIMENTO E AREIA, TRAÇO 1:3, E=4CM. AF_09/2023</t>
  </si>
  <si>
    <t>68,54</t>
  </si>
  <si>
    <t>PROTEÇÃO MECÂNICA DE SUPERFÍCIE VERTICAL COM ARGAMASSA DE CIMENTO E AREIA, TRAÇO 1:3, E=4CM. AF_09/2023</t>
  </si>
  <si>
    <t>81,74</t>
  </si>
  <si>
    <t>PROTEÇÃO MECÂNICA DE SUPERFICIE HORIZONTAL COM ARGAMASSA DE CIMENTO E AREIA, TRAÇO 1:3, E=5CM. AF_09/2023</t>
  </si>
  <si>
    <t>84,55</t>
  </si>
  <si>
    <t>PROTEÇÃO MECÂNICA DE SUPERFÍCIE VERTICAL COM ARGAMASSA DE CIMENTO E AREIA, TRAÇO 1:3, E=5CM. AF_09/2023</t>
  </si>
  <si>
    <t>97,74</t>
  </si>
  <si>
    <t>PROTEÇÃO MECÂNICA DE SUPERFICIE HORIZONTAL COM CONCRETO 15 MPA, E=4CM. AF_09/2023</t>
  </si>
  <si>
    <t>44,08</t>
  </si>
  <si>
    <t>PROTEÇÃO MECÂNICA DE SUPERFICIE HORIZONTAL COM CONCRETO 15 MPA, E=5CM. AF_09/2023</t>
  </si>
  <si>
    <t>54,12</t>
  </si>
  <si>
    <t>PROTEÇÃO MECÂNICA DE SUPERFÍCIE VERTICAL COM CONCRETO 15 MPA, E=5CM. AF_09/2023</t>
  </si>
  <si>
    <t>66,70</t>
  </si>
  <si>
    <t>ELETRODUTO FLEXÍVEL CORRUGADO, PVC, DN 20 MM (1/2"), PARA CIRCUITOS TERMINAIS, INSTALADO EM FORRO - FORNECIMENTO E INSTALAÇÃO. AF_03/2023_PA</t>
  </si>
  <si>
    <t>19,35</t>
  </si>
  <si>
    <t>ELETRODUTO FLEXÍVEL CORRUGADO REFORÇADO, PVC, DN 20 MM (1/2"), PARA CIRCUITOS TERMINAIS, INSTALADO EM FORRO - FORNECIMENTO E INSTALAÇÃO. AF_03/2023_PA</t>
  </si>
  <si>
    <t>19,89</t>
  </si>
  <si>
    <t>ELETRODUTO FLEXÍVEL CORRUGADO, PVC, DN 25 MM (3/4"), PARA CIRCUITOS TERMINAIS, INSTALADO EM FORRO - FORNECIMENTO E INSTALAÇÃO. AF_03/2023_PA</t>
  </si>
  <si>
    <t>20,28</t>
  </si>
  <si>
    <t>ELETRODUTO FLEXÍVEL CORRUGADO REFORÇADO, PVC, DN 25 MM (3/4"), PARA CIRCUITOS TERMINAIS, INSTALADO EM FORRO - FORNECIMENTO E INSTALAÇÃO. AF_03/2023_PA</t>
  </si>
  <si>
    <t>21,67</t>
  </si>
  <si>
    <t>ELETRODUTO FLEXÍVEL CORRUGADO, PVC, DN 32 MM (1"), PARA CIRCUITOS TERMINAIS, INSTALADO EM FORRO - FORNECIMENTO E INSTALAÇÃO. AF_03/2023_PA</t>
  </si>
  <si>
    <t>23,11</t>
  </si>
  <si>
    <t>ELETRODUTO FLEXÍVEL CORRUGADO REFORÇADO, PVC, DN 32 MM (1"), PARA CIRCUITOS TERMINAIS, INSTALADO EM FORRO - FORNECIMENTO E INSTALAÇÃO. AF_03/2023_PA</t>
  </si>
  <si>
    <t>26,33</t>
  </si>
  <si>
    <t>ELETRODUTO FLEXÍVEL LISO, PEAD, DN 32 MM (1"), PARA CIRCUITOS TERMINAIS, INSTALADO EM FORRO - FORNECIMENTO E INSTALAÇÃO. AF_03/2023_PA</t>
  </si>
  <si>
    <t>21,74</t>
  </si>
  <si>
    <t>ELETRODUTO FLEXÍVEL CORRUGADO, PEAD, DN 40 MM (1 1/4"), PARA CIRCUITOS TERMINAIS, INSTALADO EM FORRO - FORNECIMENTO E INSTALAÇÃO. AF_03/2023_PA</t>
  </si>
  <si>
    <t>24,59</t>
  </si>
  <si>
    <t>ELETRODUTO FLEXÍVEL LISO, PEAD, DN 40 MM (1 1/4"), PARA CIRCUITOS TERMINAIS, INSTALADO EM FORRO - FORNECIMENTO E INSTALAÇÃO. AF_03/2023_PA</t>
  </si>
  <si>
    <t>23,86</t>
  </si>
  <si>
    <t>ELETRODUTO FLEXÍVEL CORRUGADO REFORÇADO, PVC, DN 20 MM (1/2"), PARA CIRCUITOS TERMINAIS, INSTALADO EM LAJE - FORNECIMENTO E INSTALAÇÃO. AF_03/2023</t>
  </si>
  <si>
    <t>ELETRODUTO FLEXÍVEL CORRUGADO REFORÇADO, PVC, DN 25 MM (3/4"), PARA CIRCUITOS TERMINAIS, INSTALADO EM LAJE - FORNECIMENTO E INSTALAÇÃO. AF_03/2023</t>
  </si>
  <si>
    <t>ELETRODUTO FLEXÍVEL CORRUGADO REFORÇADO, PVC, DN 32 MM (1"), PARA CIRCUITOS TERMINAIS, INSTALADO EM LAJE - FORNECIMENTO E INSTALAÇÃO. AF_03/2023</t>
  </si>
  <si>
    <t>13,55</t>
  </si>
  <si>
    <t>ELETRODUTO FLEXÍVEL LISO, PEAD, DN 32 MM (1"), PARA CIRCUITOS TERMINAIS, INSTALADO EM LAJE - FORNECIMENTO E INSTALAÇÃO. AF_03/2023</t>
  </si>
  <si>
    <t>8,96</t>
  </si>
  <si>
    <t>ELETRODUTO FLEXÍVEL CORRUGADO, PEAD, DN 40 MM (1 1/4"), PARA CIRCUITOS TERMINAIS, INSTALADO EM LAJE - FORNECIMENTO E INSTALAÇÃO. AF_03/2023</t>
  </si>
  <si>
    <t>11,76</t>
  </si>
  <si>
    <t>ELETRODUTO FLEXÍVEL LISO, PEAD, DN 40 MM (1 1/4"), PARA CIRCUITOS TERMINAIS, INSTALADO EM LAJE - FORNECIMENTO E INSTALAÇÃO. AF_03/2023</t>
  </si>
  <si>
    <t>ELETRODUTO FLEXÍVEL CORRUGADO, PVC, DN 20 MM (1/2"), PARA CIRCUITOS TERMINAIS, INSTALADO EM PAREDE - FORNECIMENTO E INSTALAÇÃO. AF_03/2023</t>
  </si>
  <si>
    <t>10,58</t>
  </si>
  <si>
    <t>ELETRODUTO FLEXÍVEL CORRUGADO REFORÇADO, PVC, DN 20 MM (1/2"), PARA CIRCUITOS TERMINAIS, INSTALADO EM PAREDE - FORNECIMENTO E INSTALAÇÃO. AF_03/2023</t>
  </si>
  <si>
    <t>11,08</t>
  </si>
  <si>
    <t>ELETRODUTO FLEXÍVEL CORRUGADO, PVC, DN 25 MM (3/4"), PARA CIRCUITOS TERMINAIS, INSTALADO EM PAREDE - FORNECIMENTO E INSTALAÇÃO. AF_03/2023</t>
  </si>
  <si>
    <t>11,45</t>
  </si>
  <si>
    <t>ELETRODUTO FLEXÍVEL CORRUGADO REFORÇADO, PVC, DN 25 MM (3/4"), PARA CIRCUITOS TERMINAIS, INSTALADO EM PAREDE - FORNECIMENTO E INSTALAÇÃO. AF_03/2023</t>
  </si>
  <si>
    <t>ELETRODUTO FLEXÍVEL CORRUGADO, PVC, DN 32 MM (1"), PARA CIRCUITOS TERMINAIS, INSTALADO EM PAREDE - FORNECIMENTO E INSTALAÇÃO. AF_03/2023</t>
  </si>
  <si>
    <t>14,19</t>
  </si>
  <si>
    <t>ELETRODUTO FLEXÍVEL CORRUGADO REFORÇADO, PVC, DN 32 MM (1"), PARA CIRCUITOS TERMINAIS, INSTALADO EM PAREDE - FORNECIMENTO E INSTALAÇÃO. AF_03/2023</t>
  </si>
  <si>
    <t>17,17</t>
  </si>
  <si>
    <t>ELETRODUTO FLEXÍVEL LISO, PEAD, DN 32 MM (1"), PARA CIRCUITOS TERMINAIS, INSTALADO EM PAREDE - FORNECIMENTO E INSTALAÇÃO. AF_03/2023</t>
  </si>
  <si>
    <t>12,93</t>
  </si>
  <si>
    <t>ELETRODUTO FLEXÍVEL CORRUGADO, PEAD, DN 40 MM (1 1/4"), PARA CIRCUITOS TERMINAIS, INSTALADO EM PAREDE - FORNECIMENTO E INSTALAÇÃO. AF_03/2023</t>
  </si>
  <si>
    <t>15,59</t>
  </si>
  <si>
    <t>ELETRODUTO FLEXÍVEL LISO, PEAD, DN 40 MM (1 1/4"), PARA CIRCUITOS TERMINAIS, INSTALADO EM PAREDE - FORNECIMENTO E INSTALAÇÃO. AF_03/2023</t>
  </si>
  <si>
    <t>ELETRODUTO RÍGIDO ROSCÁVEL, PVC, DN 20 MM (1/2"), PARA CIRCUITOS TERMINAIS, INSTALADO EM FORRO - FORNECIMENTO E INSTALAÇÃO. AF_03/2023</t>
  </si>
  <si>
    <t>ELETRODUTO RÍGIDO ROSCÁVEL, PVC, DN 25 MM (3/4"), PARA CIRCUITOS TERMINAIS, INSTALADO EM FORRO - FORNECIMENTO E INSTALAÇÃO. AF_03/2023</t>
  </si>
  <si>
    <t>12,63</t>
  </si>
  <si>
    <t>ELETRODUTO RÍGIDO ROSCÁVEL, PVC, DN 32 MM (1"), PARA CIRCUITOS TERMINAIS, INSTALADO EM FORRO - FORNECIMENTO E INSTALAÇÃO. AF_03/2023</t>
  </si>
  <si>
    <t>16,60</t>
  </si>
  <si>
    <t>ELETRODUTO RÍGIDO ROSCÁVEL, PVC, DN 40 MM (1 1/4"), PARA CIRCUITOS TERMINAIS, INSTALADO EM FORRO - FORNECIMENTO E INSTALAÇÃO. AF_03/2023</t>
  </si>
  <si>
    <t>20,54</t>
  </si>
  <si>
    <t>ELETRODUTO RÍGIDO ROSCÁVEL, PVC, DN 20 MM (1/2"), PARA CIRCUITOS TERMINAIS, INSTALADO EM LAJE - FORNECIMENTO E INSTALAÇÃO. AF_03/2023</t>
  </si>
  <si>
    <t>9,13</t>
  </si>
  <si>
    <t>ELETRODUTO RÍGIDO ROSCÁVEL, PVC, DN 25 MM (3/4"), PARA CIRCUITOS TERMINAIS, INSTALADO EM LAJE - FORNECIMENTO E INSTALAÇÃO. AF_03/2023</t>
  </si>
  <si>
    <t>ELETRODUTO RÍGIDO ROSCÁVEL, PVC, DN 32 MM (1"), PARA CIRCUITOS TERMINAIS, INSTALADO EM LAJE - FORNECIMENTO E INSTALAÇÃO. AF_03/2023</t>
  </si>
  <si>
    <t>14,96</t>
  </si>
  <si>
    <t>ELETRODUTO RÍGIDO ROSCÁVEL, PVC, DN 40 MM (1 1/4"), PARA CIRCUITOS TERMINAIS, INSTALADO EM LAJE - FORNECIMENTO E INSTALAÇÃO. AF_03/2023</t>
  </si>
  <si>
    <t>18,84</t>
  </si>
  <si>
    <t>ELETRODUTO RÍGIDO ROSCÁVEL, PVC, DN 20 MM (1/2"), PARA CIRCUITOS TERMINAIS, INSTALADO EM PAREDE - FORNECIMENTO E INSTALAÇÃO. AF_03/2023</t>
  </si>
  <si>
    <t>14,69</t>
  </si>
  <si>
    <t>ELETRODUTO RÍGIDO ROSCÁVEL, PVC, DN 25 MM (3/4"), PARA CIRCUITOS TERMINAIS, INSTALADO EM PAREDE - FORNECIMENTO E INSTALAÇÃO. AF_03/2023</t>
  </si>
  <si>
    <t>16,54</t>
  </si>
  <si>
    <t>ELETRODUTO RÍGIDO ROSCÁVEL, PVC, DN 32 MM (1"), PARA CIRCUITOS TERMINAIS, INSTALADO EM PAREDE - FORNECIMENTO E INSTALAÇÃO. AF_03/2023</t>
  </si>
  <si>
    <t>20,51</t>
  </si>
  <si>
    <t>ELETRODUTO RÍGIDO ROSCÁVEL, PVC, DN 40 MM (1 1/4"), PARA CIRCUITOS TERMINAIS, INSTALADO EM PAREDE - FORNECIMENTO E INSTALAÇÃO. AF_03/2023</t>
  </si>
  <si>
    <t>24,40</t>
  </si>
  <si>
    <t>ELETRODUTO RÍGIDO ROSCÁVEL, PVC, DN 50 MM (1 1/2"), PARA REDE ENTERRADA DE DISTRIBUIÇÃO DE ENERGIA ELÉTRICA - FORNECIMENTO E INSTALAÇÃO. AF_12/2021</t>
  </si>
  <si>
    <t>19,01</t>
  </si>
  <si>
    <t>ELETRODUTO RÍGIDO ROSCÁVEL, PVC, DN 60 MM (2"), PARA REDE ENTERRADA DE DISTRIBUIÇÃO DE ENERGIA ELÉTRICA - FORNECIMENTO E INSTALAÇÃO. AF_12/2021</t>
  </si>
  <si>
    <t>27,42</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</si>
  <si>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</si>
  <si>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</si>
  <si>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45,79</t>
  </si>
  <si>
    <t>ELETRODUTO RÍGIDO ROSCÁVEL, PVC, DN 110 MM (4"), PARA REDE ENTERRADA DE DISTRIBUIÇÃO DE ENERGIA ELÉTRICA - FORNECIMENTO E INSTALAÇÃO. AF_12/2021</t>
  </si>
  <si>
    <t>68,35</t>
  </si>
  <si>
    <t>ELETRODUTO RÍGIDO SOLDÁVEL, PVC, DN 20 MM (1/2"), APARENTE - FORNECIMENTO E INSTALAÇÃO. AF_10/2022_PA</t>
  </si>
  <si>
    <t>ELETRODUTO RÍGIDO SOLDÁVEL, PVC, DN 25 MM (3/4"), APARENTE - FORNECIMENTO E INSTALAÇÃO. AF_10/2022_PA</t>
  </si>
  <si>
    <t>22,56</t>
  </si>
  <si>
    <t>ELETRODUTO RÍGIDO SOLDÁVEL, PVC, DN 32 MM (1"), APARENTE - FORNECIMENTO E INSTALAÇÃO. AF_10/2022_PA</t>
  </si>
  <si>
    <t>29,54</t>
  </si>
  <si>
    <t>ELETRODUTO FLEXÍVEL CORRUGADO, PEAD, DN 50 (1 1/2"), PARA REDE ENTERRADA DE DISTRIBUIÇÃO DE ENERGIA ELÉTRICA - FORNECIMENTO E INSTALAÇÃO. AF_12/2021</t>
  </si>
  <si>
    <t>9,99</t>
  </si>
  <si>
    <t>ELETRODUTO FLEXÍVEL CORRUGADO, PEAD, DN 63 (2"), PARA REDE ENTERRADA DE DISTRIBUIÇÃO DE ENERGIA ELÉTRICA - FORNECIMENTO E INSTALAÇÃO. AF_12/2021</t>
  </si>
  <si>
    <t>14,22</t>
  </si>
  <si>
    <t>ELETRODUTO FLEXÍVEL CORRUGADO, PEAD, DN 90 (3"), PARA REDE ENTERRADA DE DISTRIBUIÇÃO DE ENERGIA ELÉTRICA - FORNECIMENTO E INSTALAÇÃO. AF_12/2021</t>
  </si>
  <si>
    <t>21,18</t>
  </si>
  <si>
    <t>ELETRODUTO FLEXÍVEL CORRUGADO, PEAD, DN 100 (4"), PARA REDE ENTERRADA DE DISTRIBUIÇÃO DE ENERGIA ELÉTRICA - FORNECIMENTO E INSTALAÇÃO. AF_12/2021</t>
  </si>
  <si>
    <t>26,94</t>
  </si>
  <si>
    <t>LUVA PARA ELETRODUTO, PVC, ROSCÁVEL, DN 20 MM (1/2"), PARA CIRCUITOS TERMINAIS, INSTALADA EM FORRO - FORNECIMENTO E INSTALAÇÃO. AF_03/2023</t>
  </si>
  <si>
    <t>8,80</t>
  </si>
  <si>
    <t>LUVA PARA ELETRODUTO, PVC, ROSCÁVEL, DN 25 MM (3/4"), PARA CIRCUITOS TERMINAIS, INSTALADA EM FORRO - FORNECIMENTO E INSTALAÇÃO. AF_03/2023</t>
  </si>
  <si>
    <t>10,19</t>
  </si>
  <si>
    <t>LUVA PARA ELETRODUTO, PVC, ROSCÁVEL, DN 32 MM (1"), PARA CIRCUITOS TERMINAIS, INSTALADA EM FORRO - FORNECIMENTO E INSTALAÇÃO. AF_03/2023</t>
  </si>
  <si>
    <t>12,13</t>
  </si>
  <si>
    <t>LUVA PARA ELETRODUTO, PVC, ROSCÁVEL, DN 40 MM (1 1/4"), PARA CIRCUITOS TERMINAIS, INSTALADA EM FORRO - FORNECIMENTO E INSTALAÇÃO. AF_03/2023</t>
  </si>
  <si>
    <t>LUVA PARA ELETRODUTO, PVC, ROSCÁVEL, DN 20 MM (1/2"), PARA CIRCUITOS TERMINAIS, INSTALADA EM LAJE - FORNECIMENTO E INSTALAÇÃO. AF_03/2023</t>
  </si>
  <si>
    <t>6,84</t>
  </si>
  <si>
    <t>LUVA PARA ELETRODUTO, PVC, ROSCÁVEL, DN 25 MM (3/4"), PARA CIRCUITOS TERMINAIS, INSTALADA EM LAJE - FORNECIMENTO E INSTALAÇÃO. AF_03/2023</t>
  </si>
  <si>
    <t>8,24</t>
  </si>
  <si>
    <t>LUVA PARA ELETRODUTO, PVC, ROSCÁVEL, DN 32 MM (1"), PARA CIRCUITOS TERMINAIS, INSTALADA EM LAJE - FORNECIMENTO E INSTALAÇÃO. AF_03/2023</t>
  </si>
  <si>
    <t>LUVA PARA ELETRODUTO, PVC, ROSCÁVEL, DN 40 MM (1 1/4"), PARA CIRCUITOS TERMINAIS, INSTALADA EM LAJE - FORNECIMENTO E INSTALAÇÃO. AF_03/2023</t>
  </si>
  <si>
    <t>12,67</t>
  </si>
  <si>
    <t>LUVA PARA ELETRODUTO, PVC, ROSCÁVEL, DN 20 MM (1/2"), PARA CIRCUITOS TERMINAIS, INSTALADA EM PAREDE - FORNECIMENTO E INSTALAÇÃO. AF_03/2023</t>
  </si>
  <si>
    <t>12,83</t>
  </si>
  <si>
    <t>LUVA PARA ELETRODUTO, PVC, ROSCÁVEL, DN 25 MM (3/4"), PARA CIRCUITOS TERMINAIS, INSTALADA EM PAREDE - FORNECIMENTO E INSTALAÇÃO. AF_03/2023</t>
  </si>
  <si>
    <t>LUVA PARA ELETRODUTO, PVC, ROSCÁVEL, DN 32 MM (1"), PARA CIRCUITOS TERMINAIS, INSTALADA EM PAREDE - FORNECIMENTO E INSTALAÇÃO. AF_03/2023</t>
  </si>
  <si>
    <t>16,11</t>
  </si>
  <si>
    <t>LUVA PARA ELETRODUTO, PVC, ROSCÁVEL, DN 40 MM (1 1/4"), PARA CIRCUITOS TERMINAIS, INSTALADA EM PAREDE - FORNECIMENTO E INSTALAÇÃO. AF_03/2023</t>
  </si>
  <si>
    <t>18,54</t>
  </si>
  <si>
    <t>CURVA 90 GRAUS PARA ELETRODUTO, PVC, ROSCÁVEL, DN 20 MM (1/2"), PARA CIRCUITOS TERMINAIS, INSTALADA EM FORRO - FORNECIMENTO E INSTALAÇÃO. AF_03/2023</t>
  </si>
  <si>
    <t>14,46</t>
  </si>
  <si>
    <t>CURVA 180 GRAUS PARA ELETRODUTO, PVC, ROSCÁVEL, DN 20 MM (1/2"), PARA CIRCUITOS TERMINAIS, INSTALADA EM FORRO - FORNECIMENTO E INSTALAÇÃO. AF_03/2023</t>
  </si>
  <si>
    <t>CURVA 90 GRAUS PARA ELETRODUTO, PVC, ROSCÁVEL, DN 25 MM (3/4"), PARA CIRCUITOS TERMINAIS, INSTALADA EM FORRO - FORNECIMENTO E INSTALAÇÃO. AF_03/2023</t>
  </si>
  <si>
    <t>16,12</t>
  </si>
  <si>
    <t>CURVA 180 GRAUS PARA ELETRODUTO, PVC, ROSCÁVEL, DN 25 MM (3/4"), PARA CIRCUITOS TERMINAIS, INSTALADA EM FORRO - FORNECIMENTO E INSTALAÇÃO. AF_03/2023</t>
  </si>
  <si>
    <t>17,72</t>
  </si>
  <si>
    <t>CURVA 90 GRAUS PARA ELETRODUTO, PVC, ROSCÁVEL, DN 32 MM (1"), PARA CIRCUITOS TERMINAIS, INSTALADA EM FORRO - FORNECIMENTO E INSTALAÇÃO. AF_03/2023</t>
  </si>
  <si>
    <t>CURVA 180 GRAUS PARA ELETRODUTO, PVC, ROSCÁVEL, DN 32 MM (1"), PARA CIRCUITOS TERMINAIS, INSTALADA EM FORRO - FORNECIMENTO E INSTALAÇÃO. AF_03/2023</t>
  </si>
  <si>
    <t>CURVA 90 GRAUS PARA ELETRODUTO, PVC, ROSCÁVEL, DN 40 MM (1 1/4"), PARA CIRCUITOS TERMINAIS, INSTALADA EM FORRO - FORNECIMENTO E INSTALAÇÃO. AF_03/2023</t>
  </si>
  <si>
    <t>22,55</t>
  </si>
  <si>
    <t>CURVA 180 GRAUS PARA ELETRODUTO, PVC, ROSCÁVEL, DN 40 MM (1 1/4"), PARA CIRCUITOS TERMINAIS, INSTALADA EM FORRO - FORNECIMENTO E INSTALAÇÃO. AF_03/2023</t>
  </si>
  <si>
    <t>24,29</t>
  </si>
  <si>
    <t>CURVA 90 GRAUS PARA ELETRODUTO, PVC, ROSCÁVEL, DN 20 MM (1/2"), PARA CIRCUITOS TERMINAIS, INSTALADA EM LAJE - FORNECIMENTO E INSTALAÇÃO. AF_03/2023</t>
  </si>
  <si>
    <t>11,50</t>
  </si>
  <si>
    <t>CURVA 180 GRAUS PARA ELETRODUTO, PVC, ROSCÁVEL, DN 20 MM (1/2"), PARA CIRCUITOS TERMINAIS, INSTALADA EM LAJE - FORNECIMENTO E INSTALAÇÃO. AF_03/2023</t>
  </si>
  <si>
    <t>11,26</t>
  </si>
  <si>
    <t>CURVA 90 GRAUS PARA ELETRODUTO, PVC, ROSCÁVEL, DN 25 MM (3/4"), PARA CIRCUITOS TERMINAIS, INSTALADA EM LAJE - FORNECIMENTO E INSTALAÇÃO. AF_03/2023</t>
  </si>
  <si>
    <t>13,14</t>
  </si>
  <si>
    <t>CURVA 180 GRAUS PARA ELETRODUTO, PVC, ROSCÁVEL, DN 25 MM (3/4"), PARA CIRCUITOS TERMINAIS, INSTALADA EM LAJE - FORNECIMENTO E INSTALAÇÃO. AF_03/2023</t>
  </si>
  <si>
    <t>14,74</t>
  </si>
  <si>
    <t>CURVA 90 GRAUS PARA ELETRODUTO, PVC, ROSCÁVEL, DN 32 MM (1"), PARA CIRCUITOS TERMINAIS, INSTALADA EM LAJE - FORNECIMENTO E INSTALAÇÃO. AF_03/2023</t>
  </si>
  <si>
    <t>16,59</t>
  </si>
  <si>
    <t>CURVA 180 GRAUS PARA ELETRODUTO, PVC, ROSCÁVEL, DN 32 MM (1"), PARA CIRCUITOS TERMINAIS, INSTALADA EM LAJE - FORNECIMENTO E INSTALAÇÃO. AF_03/2023</t>
  </si>
  <si>
    <t>18,22</t>
  </si>
  <si>
    <t>CURVA 90 GRAUS PARA ELETRODUTO, PVC, ROSCÁVEL, DN 40 MM (1 1/4"), PARA CIRCUITOS TERMINAIS, INSTALADA EM LAJE - FORNECIMENTO E INSTALAÇÃO. AF_03/2023</t>
  </si>
  <si>
    <t>19,66</t>
  </si>
  <si>
    <t>CURVA 180 GRAUS PARA ELETRODUTO, PVC, ROSCÁVEL, DN 40 MM (1 1/4"), PARA CIRCUITOS TERMINAIS, INSTALADA EM LAJE - FORNECIMENTO E INSTALAÇÃO. AF_03/2023</t>
  </si>
  <si>
    <t>21,40</t>
  </si>
  <si>
    <t>CURVA 90 GRAUS PARA ELETRODUTO, PVC, ROSCÁVEL, DN 20 MM (1/2"), PARA CIRCUITOS TERMINAIS, INSTALADA EM PAREDE - FORNECIMENTO E INSTALAÇÃO. AF_03/2023</t>
  </si>
  <si>
    <t>20,53</t>
  </si>
  <si>
    <t>CURVA 180 GRAUS PARA ELETRODUTO, PVC, ROSCÁVEL, DN 20 MM (1/2"), PARA CIRCUITOS TERMINAIS, INSTALADA EM PAREDE - FORNECIMENTO E INSTALAÇÃO. AF_03/2023</t>
  </si>
  <si>
    <t>20,29</t>
  </si>
  <si>
    <t>CURVA 90 GRAUS PARA ELETRODUTO, PVC, ROSCÁVEL, DN 25 MM (3/4"), PARA CIRCUITOS TERMINAIS, INSTALADA EM PAREDE - FORNECIMENTO E INSTALAÇÃO. AF_03/2023</t>
  </si>
  <si>
    <t>22,12</t>
  </si>
  <si>
    <t>CURVA 180 GRAUS PARA ELETRODUTO, PVC, ROSCÁVEL, DN 25 MM (3/4"), PARA CIRCUITOS TERMINAIS, INSTALADA EM PAREDE - FORNECIMENTO E INSTALAÇÃO. AF_03/2023</t>
  </si>
  <si>
    <t>23,72</t>
  </si>
  <si>
    <t>CURVA 90 GRAUS PARA ELETRODUTO, PVC, ROSCÁVEL, DN 32 MM (1"), PARA CIRCUITOS TERMINAIS, INSTALADA EM PAREDE - FORNECIMENTO E INSTALAÇÃO. AF_03/2023</t>
  </si>
  <si>
    <t>25,49</t>
  </si>
  <si>
    <t>CURVA 180 GRAUS PARA ELETRODUTO, PVC, ROSCÁVEL, DN 32 MM (1"), PARA CIRCUITOS TERMINAIS, INSTALADA EM PAREDE - FORNECIMENTO E INSTALAÇÃO. AF_03/2023</t>
  </si>
  <si>
    <t>27,12</t>
  </si>
  <si>
    <t>CURVA 90 GRAUS PARA ELETRODUTO, PVC, ROSCÁVEL, DN 40 MM (1 1/4"), PARA CIRCUITOS TERMINAIS, INSTALADA EM PAREDE - FORNECIMENTO E INSTALAÇÃO. AF_03/2023</t>
  </si>
  <si>
    <t>28,42</t>
  </si>
  <si>
    <t>CURVA 180 GRAUS PARA ELETRODUTO, PVC, ROSCÁVEL, DN 40 MM (1 1/4"), PARA CIRCUITOS TERMINAIS, INSTALADA EM PAREDE - FORNECIMENTO E INSTALAÇÃO. AF_03/2023</t>
  </si>
  <si>
    <t>30,16</t>
  </si>
  <si>
    <t>LUVA PARA ELETRODUTO, PVC, ROSCÁVEL, DN 50 MM (1 1/2"), PARA REDE ENTERRADA DE DISTRIBUIÇÃO DE ENERGIA ELÉTRICA - FORNECIMENTO E INSTALAÇÃO. AF_12/2021</t>
  </si>
  <si>
    <t>18,00</t>
  </si>
  <si>
    <t>LUVA PARA ELETRODUTO, PVC, ROSCÁVEL, DN 60 MM (2"), PARA REDE ENTERRADA DE DISTRIBUIÇÃO DE ENERGIA ELÉTRICA - FORNECIMENTO E INSTALAÇÃO. AF_12/2021</t>
  </si>
  <si>
    <t>21,55</t>
  </si>
  <si>
    <t>LUVA PARA ELETRODUTO, PVC, ROSCÁVEL, DN 75 MM (2 1/2"), PARA REDE ENTERRADA DE DISTRIBUIÇÃO DE ENERGIA ELÉTRICA - FORNECIMENTO E INSTALAÇÃO. AF_12/2021</t>
  </si>
  <si>
    <t>30,08</t>
  </si>
  <si>
    <t>LUVA PARA ELETRODUTO, PVC, ROSCÁVEL, DN 85 MM (3"), PARA REDE ENTERRADA DE DISTRIBUIÇÃO DE ENERGIA ELÉTRICA - FORNECIMENTO E INSTALAÇÃO. AF_12/2021</t>
  </si>
  <si>
    <t>35,54</t>
  </si>
  <si>
    <t>LUVA PARA ELETRODUTO, PVC, ROSCÁVEL, DN 110 MM (4"), PARA REDE ENTERRADA DE DISTRIBUIÇÃO DE ENERGIA ELÉTRICA - FORNECIMENTO E INSTALAÇÃO. AF_12/2021</t>
  </si>
  <si>
    <t>50,67</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</si>
  <si>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</si>
  <si>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</si>
  <si>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33,60</t>
  </si>
  <si>
    <t>CURVA 90 GRAUS PARA ELETRODUTO, PVC, ROSCÁVEL, DN 75 MM (2 1/2"), PARA REDE ENTERRADA DE DISTRIBUIÇÃO DE ENERGIA ELÉTRICA - FORNECIMENTO E INSTALAÇÃO. AF_12/2021</t>
  </si>
  <si>
    <t>50,37</t>
  </si>
  <si>
    <t>CURVA 90 GRAUS PARA ELETRODUTO, PVC, ROSCÁVEL, DN 85 MM (3"), PARA REDE ENTERRADA DE DISTRIBUIÇÃO DE ENERGIA ELÉTRICA - FORNECIMENTO E INSTALAÇÃO. AF_12/2021</t>
  </si>
  <si>
    <t>53,81</t>
  </si>
  <si>
    <t>CURVA 90 GRAUS PARA ELETRODUTO, PVC, ROSCÁVEL, DN 110 MM (4"), PARA REDE ENTERRADA DE DISTRIBUIÇÃO DE ENERGIA ELÉTRICA - FORNECIMENTO E INSTALAÇÃO. AF_12/2021</t>
  </si>
  <si>
    <t>81,70</t>
  </si>
  <si>
    <t>CURVA 135 GRAUS PARA ELETRODUTO, PVC, ROSCÁVEL, DN 25 MM (3/4"), PARA CIRCUITOS TERMINAIS, INSTALADA EM FORRO - FORNECIMENTO E INSTALAÇÃO. AF_03/2023</t>
  </si>
  <si>
    <t>CURVA 135 GRAUS PARA ELETRODUTO, PVC, ROSCÁVEL, DN 25 MM (3/4"), PARA CIRCUITOS TERMINAIS, INSTALADA EM LAJE - FORNECIMENTO E INSTALAÇÃO. AF_03/2023</t>
  </si>
  <si>
    <t>12,96</t>
  </si>
  <si>
    <t>CURVA 135 GRAUS PARA ELETRODUTO, PVC, ROSCÁVEL, DN 25 MM (3/4"), PARA CIRCUITOS TERMINAIS, INSTALADA EM PAREDE - FORNECIMENTO E INSTALAÇÃO. AF_03/2023</t>
  </si>
  <si>
    <t>21,94</t>
  </si>
  <si>
    <t>CONDULETE DE PVC, TIPO E, PARA ELETRODUTO DE PVC SOLDÁVEL DN 20 MM (1/2''), APARENTE - FORNECIMENTO E INSTALAÇÃO. AF_10/2022</t>
  </si>
  <si>
    <t>22,45</t>
  </si>
  <si>
    <t>CABO DE COBRE FLEXÍVEL ISOLADO, 1,5 MM², ANTI-CHAMA 450/750 V, PARA CIRCUITOS TERMINAIS - FORNECIMENTO E INSTALAÇÃO. AF_03/2023</t>
  </si>
  <si>
    <t>CABO DE COBRE FLEXÍVEL ISOLADO, 1,5 MM², ANTI-CHAMA 0,6/1,0 KV, PARA CIRCUITOS TERMINAIS - FORNECIMENTO E INSTALAÇÃO. AF_03/2023</t>
  </si>
  <si>
    <t>3,91</t>
  </si>
  <si>
    <t>CABO DE COBRE FLEXÍVEL ISOLADO, 2,5 MM², ANTI-CHAMA 450/750 V, PARA CIRCUITOS TERMINAIS - FORNECIMENTO E INSTALAÇÃO. AF_03/2023</t>
  </si>
  <si>
    <t>CABO DE COBRE FLEXÍVEL ISOLADO, 2,5 MM², ANTI-CHAMA 0,6/1,0 KV, PARA CIRCUITOS TERMINAIS - FORNECIMENTO E INSTALAÇÃO. AF_03/2023</t>
  </si>
  <si>
    <t>CABO DE COBRE FLEXÍVEL ISOLADO, 4 MM², ANTI-CHAMA 450/750 V, PARA CIRCUITOS TERMINAIS - FORNECIMENTO E INSTALAÇÃO. AF_03/2023</t>
  </si>
  <si>
    <t>CABO DE COBRE FLEXÍVEL ISOLADO, 4 MM², ANTI-CHAMA 0,6/1,0 KV, PARA CIRCUITOS TERMINAIS - FORNECIMENTO E INSTALAÇÃO. AF_03/2023</t>
  </si>
  <si>
    <t>7,59</t>
  </si>
  <si>
    <t>CABO DE COBRE FLEXÍVEL ISOLADO, 6 MM², ANTI-CHAMA 450/750 V, PARA CIRCUITOS TERMINAIS - FORNECIMENTO E INSTALAÇÃO. AF_03/2023</t>
  </si>
  <si>
    <t>9,92</t>
  </si>
  <si>
    <t>CABO DE COBRE FLEXÍVEL ISOLADO, 6 MM², ANTI-CHAMA 0,6/1,0 KV, PARA CIRCUITOS TERMINAIS - FORNECIMENTO E INSTALAÇÃO. AF_03/2023</t>
  </si>
  <si>
    <t>10,64</t>
  </si>
  <si>
    <t>CABO DE COBRE FLEXÍVEL ISOLADO, 10 MM², ANTI-CHAMA 450/750 V, PARA CIRCUITOS TERMINAIS - FORNECIMENTO E INSTALAÇÃO. AF_03/2023</t>
  </si>
  <si>
    <t>17,48</t>
  </si>
  <si>
    <t>CABO DE COBRE FLEXÍVEL ISOLADO, 10 MM², ANTI-CHAMA 0,6/1,0 KV, PARA CIRCUITOS TERMINAIS - FORNECIMENTO E INSTALAÇÃO. AF_03/2023</t>
  </si>
  <si>
    <t>16,91</t>
  </si>
  <si>
    <t>CABO DE COBRE FLEXÍVEL ISOLADO, 16 MM², ANTI-CHAMA 450/750 V, PARA CIRCUITOS TERMINAIS - FORNECIMENTO E INSTALAÇÃO. AF_03/2023</t>
  </si>
  <si>
    <t>25,31</t>
  </si>
  <si>
    <t>CABO DE COBRE FLEXÍVEL ISOLADO, 16 MM², ANTI-CHAMA 0,6/1,0 KV, PARA CIRCUITOS TERMINAIS - FORNECIMENTO E INSTALAÇÃO. AF_03/2023</t>
  </si>
  <si>
    <t>26,41</t>
  </si>
  <si>
    <t>CABO DE COBRE FLEXÍVEL ISOLADO, 10 MM², ANTI-CHAMA 450/750 V, PARA DISTRIBUIÇÃO - FORNECIMENTO E INSTALAÇÃO. AF_10/2020</t>
  </si>
  <si>
    <t>10,83</t>
  </si>
  <si>
    <t>CABO DE COBRE FLEXÍVEL ISOLADO, 10 MM², ANTI-CHAMA 0,6/1,0 KV, PARA DISTRIBUIÇÃO - FORNECIMENTO E INSTALAÇÃO. AF_10/2020</t>
  </si>
  <si>
    <t>10,36</t>
  </si>
  <si>
    <t>CABO DE COBRE FLEXÍVEL ISOLADO, 16 MM², ANTI-CHAMA 450/750 V, PARA DISTRIBUIÇÃO - FORNECIMENTO E INSTALAÇÃO. AF_10/2020</t>
  </si>
  <si>
    <t>15,45</t>
  </si>
  <si>
    <t>CABO DE COBRE FLEXÍVEL ISOLADO, 16 MM², ANTI-CHAMA 0,6/1,0 KV, PARA DISTRIBUIÇÃO - FORNECIMENTO E INSTALAÇÃO. AF_10/2020</t>
  </si>
  <si>
    <t>16,35</t>
  </si>
  <si>
    <t>CABO DE COBRE FLEXÍVEL ISOLADO, 25 MM², ANTI-CHAMA 0,6/1,0 KV, PARA REDE ENTERRADA DE DISTRIBUIÇÃO DE ENERGIA ELÉTRICA - FORNECIMENTO E INSTALAÇÃO. AF_12/2021</t>
  </si>
  <si>
    <t>27,78</t>
  </si>
  <si>
    <t>CABO DE COBRE FLEXÍVEL ISOLADO, 35 MM², ANTI-CHAMA 0,6/1,0 KV, PARA REDE ENTERRADA DE DISTRIBUIÇÃO DE ENERGIA ELÉTRICA - FORNECIMENTO E INSTALAÇÃO. AF_12/2021</t>
  </si>
  <si>
    <t>38,14</t>
  </si>
  <si>
    <t>CABO DE COBRE FLEXÍVEL ISOLADO, 50 MM², ANTI-CHAMA 0,6/1,0 KV, PARA REDE ENTERRADA DE DISTRIBUIÇÃO DE ENERGIA ELÉTRICA - FORNECIMENTO E INSTALAÇÃO. AF_12/2021</t>
  </si>
  <si>
    <t>55,04</t>
  </si>
  <si>
    <t>CABO DE COBRE FLEXÍVEL ISOLADO, 70 MM², ANTI-CHAMA 0,6/1,0 KV, PARA REDE ENTERRADA DE DISTRIBUIÇÃO DE ENERGIA ELÉTRICA - FORNECIMENTO E INSTALAÇÃO. AF_12/2021</t>
  </si>
  <si>
    <t>75,94</t>
  </si>
  <si>
    <t>CABO DE COBRE FLEXÍVEL ISOLADO, 95 MM², ANTI-CHAMA 0,6/1,0 KV, PARA REDE ENTERRADA DE DISTRIBUIÇÃO DE ENERGIA ELÉTRICA - FORNECIMENTO E INSTALAÇÃO. AF_12/2021</t>
  </si>
  <si>
    <t>98,04</t>
  </si>
  <si>
    <t>CABO DE COBRE FLEXÍVEL ISOLADO, 120 MM², ANTI-CHAMA 0,6/1,0 KV, PARA REDE ENTERRADA DE DISTRIBUIÇÃO DE ENERGIA ELÉTRICA - FORNECIMENTO E INSTALAÇÃO. AF_12/2021</t>
  </si>
  <si>
    <t>127,13</t>
  </si>
  <si>
    <t>CABO DE COBRE FLEXÍVEL ISOLADO, 150 MM², ANTI-CHAMA 0,6/1,0 KV, PARA REDE ENTERRADA DE DISTRIBUIÇÃO DE ENERGIA ELÉTRICA - FORNECIMENTO E INSTALAÇÃO. AF_12/2021</t>
  </si>
  <si>
    <t>153,74</t>
  </si>
  <si>
    <t>CABO DE COBRE FLEXÍVEL ISOLADO, 185 MM², ANTI-CHAMA 0,6/1,0 KV, PARA REDE ENTERRADA DE DISTRIBUIÇÃO DE ENERGIA ELÉTRICA - FORNECIMENTO E INSTALAÇÃO. AF_12/2021</t>
  </si>
  <si>
    <t>188,26</t>
  </si>
  <si>
    <t>CABO DE COBRE FLEXÍVEL ISOLADO, 240 MM², ANTI-CHAMA 0,6/1,0 KV, PARA REDE ENTERRADA DE DISTRIBUIÇÃO DE ENERGIA ELÉTRICA - FORNECIMENTO E INSTALAÇÃO. AF_12/2021</t>
  </si>
  <si>
    <t>248,95</t>
  </si>
  <si>
    <t>CABO DE COBRE FLEXÍVEL ISOLADO, 300 MM², ANTI-CHAMA 0,6/1,0 KV, PARA REDE ENTERRADA DE DISTRIBUIÇÃO DE ENERGIA ELÉTRICA - FORNECIMENTO E INSTALAÇÃO. AF_12/2021</t>
  </si>
  <si>
    <t>321,55</t>
  </si>
  <si>
    <t>CABO DE COBRE ISOLADO, 10 MM², ANTI-CHAMA 450/750 V, INSTALADO EM ELETROCALHA OU PERFILADO - FORNECIMENTO E INSTALAÇÃO. AF_10/2020</t>
  </si>
  <si>
    <t>10,48</t>
  </si>
  <si>
    <t>CABO DE COBRE ISOLADO, 10 MM², ANTI-CHAMA 0,6/1 KV, INSTALADO EM ELETROCALHA OU PERFILADO - FORNECIMENTO E INSTALAÇÃO. AF_10/2020</t>
  </si>
  <si>
    <t>CABO DE COBRE ISOLADO, 16 MM², ANTI-CHAMA 450/750 V, INSTALADO EM ELETROCALHA OU PERFILADO - FORNECIMENTO E INSTALAÇÃO. AF_10/2020</t>
  </si>
  <si>
    <t>15,06</t>
  </si>
  <si>
    <t>CABO DE COBRE ISOLADO, 16 MM², ANTI-CHAMA 0,6/1 KV, INSTALADO EM ELETROCALHA OU PERFILADO - FORNECIMENTO E INSTALAÇÃO. AF_10/2020</t>
  </si>
  <si>
    <t>15,96</t>
  </si>
  <si>
    <t>CABO DE COBRE ISOLADO, 25 MM², ANTI-CHAMA 450/750 V, INSTALADO EM ELETROCALHA OU PERFILADO - FORNECIMENTO E INSTALAÇÃO. AF_10/2020</t>
  </si>
  <si>
    <t>23,59</t>
  </si>
  <si>
    <t>CABO DE COBRE ISOLADO, 25 MM², ANTI-CHAMA 0,6/1 KV, INSTALADO EM ELETROCALHA OU PERFILADO - FORNECIMENTO E INSTALAÇÃO. AF_10/2020</t>
  </si>
  <si>
    <t>CAIXA OCTOGONAL 4" X 4", PVC, INSTALADA EM LAJE - FORNECIMENTO E INSTALAÇÃO. AF_03/2023</t>
  </si>
  <si>
    <t>19,94</t>
  </si>
  <si>
    <t>CAIXA OCTOGONAL 3" X 3", PVC, INSTALADA EM LAJE - FORNECIMENTO E INSTALAÇÃO. AF_03/2023</t>
  </si>
  <si>
    <t>CAIXA RETANGULAR 4" X 2" ALTA (2,00 M DO PISO), PVC, INSTALADA EM PAREDE - FORNECIMENTO E INSTALAÇÃO. AF_03/2023</t>
  </si>
  <si>
    <t>39,52</t>
  </si>
  <si>
    <t>CAIXA RETANGULAR 4" X 2" MÉDIA (1,30 M DO PISO), PVC, INSTALADA EM PAREDE - FORNECIMENTO E INSTALAÇÃO. AF_03/2023</t>
  </si>
  <si>
    <t>22,06</t>
  </si>
  <si>
    <t>CAIXA RETANGULAR 4" X 2" BAIXA (0,30 M DO PISO), PVC, INSTALADA EM PAREDE - FORNECIMENTO E INSTALAÇÃO. AF_03/2023</t>
  </si>
  <si>
    <t>13,50</t>
  </si>
  <si>
    <t>CAIXA RETANGULAR 4" X 4" ALTA (2,00 M DO PISO), PVC, INSTALADA EM PAREDE - FORNECIMENTO E INSTALAÇÃO. AF_03/2023</t>
  </si>
  <si>
    <t>42,89</t>
  </si>
  <si>
    <t>CAIXA RETANGULAR 4" X 4" MÉDIA (1,30 M DO PISO), PVC, INSTALADA EM PAREDE - FORNECIMENTO E INSTALAÇÃO. AF_03/2023</t>
  </si>
  <si>
    <t>24,83</t>
  </si>
  <si>
    <t>CAIXA RETANGULAR 4" X 4" BAIXA (0,30 M DO PISO), PVC, INSTALADA EM PAREDE - FORNECIMENTO E INSTALAÇÃO. AF_03/2023</t>
  </si>
  <si>
    <t>CAIXA OCTOGONAL 4" X 4", METÁLICA, INSTALADA EM LAJE - FORNECIMENTO E INSTALAÇÃO. AF_03/2023</t>
  </si>
  <si>
    <t>17,88</t>
  </si>
  <si>
    <t>CAIXA SEXTAVADA 3" X 3", METÁLICA, INSTALADA EM LAJE - FORNECIMENTO E INSTALAÇÃO. AF_03/2023</t>
  </si>
  <si>
    <t>CAIXA RETANGULAR 4" X 2" ALTA (2,00 M DO PISO), METÁLICA, INSTALADA EM PAREDE - FORNECIMENTO E INSTALAÇÃO. AF_03/2023</t>
  </si>
  <si>
    <t>38,97</t>
  </si>
  <si>
    <t>CAIXA RETANGULAR 4" X 2" MÉDIA (1,30 M DO PISO), METÁLICA, INSTALADA EM PAREDE - FORNECIMENTO E INSTALAÇÃO. AF_03/2023</t>
  </si>
  <si>
    <t>21,51</t>
  </si>
  <si>
    <t>CAIXA RETANGULAR 4" X 2" BAIXA (0,30 M DO PISO), METÁLICA, INSTALADA EM PAREDE - FORNECIMENTO E INSTALAÇÃO. AF_03/2023</t>
  </si>
  <si>
    <t>12,95</t>
  </si>
  <si>
    <t>CAIXA RETANGULAR 4" X 4" ALTA (2,00 M DO PISO), METÁLICA, INSTALADA EM PAREDE - FORNECIMENTO E INSTALAÇÃO. AF_03/2023</t>
  </si>
  <si>
    <t>41,98</t>
  </si>
  <si>
    <t>CAIXA RETANGULAR 4" X 4" MÉDIA (1,30 M DO PISO), METÁLICA, INSTALADA EM PAREDE - FORNECIMENTO E INSTALAÇÃO. AF_03/2023</t>
  </si>
  <si>
    <t>23,92</t>
  </si>
  <si>
    <t>CAIXA RETANGULAR 4" X 4" BAIXA (0,30 M DO PISO), METÁLICA, INSTALADA EM PAREDE - FORNECIMENTO E INSTALAÇÃO. AF_03/2023</t>
  </si>
  <si>
    <t>15,02</t>
  </si>
  <si>
    <t>CONDULETE DE ALUMÍNIO, TIPO B, PARA ELETRODUTO DE AÇO GALVANIZADO DN 20 MM (3/4''), APARENTE - FORNECIMENTO E INSTALAÇÃO. AF_10/2022</t>
  </si>
  <si>
    <t>CONDULETE DE ALUMÍNIO, TIPO C, PARA ELETRODUTO DE AÇO GALVANIZADO DN 20 MM (3/4''), APARENTE - FORNECIMENTO E INSTALAÇÃO. AF_10/2022</t>
  </si>
  <si>
    <t>33,30</t>
  </si>
  <si>
    <t>CONDULETE DE ALUMÍNIO, TIPO E, PARA ELETRODUTO DE AÇO GALVANIZADO DN 20 MM (3/4''), APARENTE - FORNECIMENTO E INSTALAÇÃO. AF_10/2022</t>
  </si>
  <si>
    <t>27,64</t>
  </si>
  <si>
    <t>CONDULETE DE ALUMÍNIO, TIPO B, PARA ELETRODUTO DE AÇO GALVANIZADO DN 25 MM (1''), APARENTE - FORNECIMENTO E INSTALAÇÃO. AF_10/2022</t>
  </si>
  <si>
    <t>35,17</t>
  </si>
  <si>
    <t>CONDULETE DE ALUMÍNIO, TIPO C, PARA ELETRODUTO DE AÇO GALVANIZADO DN 25 MM (1''), APARENTE - FORNECIMENTO E INSTALAÇÃO. AF_10/2022</t>
  </si>
  <si>
    <t>40,34</t>
  </si>
  <si>
    <t>CONDULETE DE ALUMÍNIO, TIPO E, ELETRODUTO DE AÇO GALVANIZADO DN 25 MM (1''), APARENTE - FORNECIMENTO E INSTALAÇÃO. AF_10/2022</t>
  </si>
  <si>
    <t>37,41</t>
  </si>
  <si>
    <t>CONDULETE DE ALUMÍNIO, TIPO E, PARA ELETRODUTO DE AÇO GALVANIZADO DN 32 MM (1 1/4''), APARENTE - FORNECIMENTO E INSTALAÇÃO. AF_10/2022</t>
  </si>
  <si>
    <t>44,27</t>
  </si>
  <si>
    <t>CONDULETE DE ALUMÍNIO, TIPO LR, PARA ELETRODUTO DE AÇO GALVANIZADO DN 20 MM (3/4''), APARENTE - FORNECIMENTO E INSTALAÇÃO. AF_10/2022</t>
  </si>
  <si>
    <t>33,78</t>
  </si>
  <si>
    <t>CONDULETE DE ALUMÍNIO, TIPO LR, PARA ELETRODUTO DE AÇO GALVANIZADO DN 25 MM (1''), APARENTE - FORNECIMENTO E INSTALAÇÃO. AF_10/2022</t>
  </si>
  <si>
    <t>45,86</t>
  </si>
  <si>
    <t>CONDULETE DE ALUMÍNIO, TIPO LR, PARA ELETRODUTO DE AÇO GALVANIZADO DN 32 MM (1 1/4''), APARENTE - FORNECIMENTO E INSTALAÇÃO. AF_10/2022</t>
  </si>
  <si>
    <t>63,50</t>
  </si>
  <si>
    <t>CONDULETE DE ALUMÍNIO, TIPO T, PARA ELETRODUTO DE AÇO GALVANIZADO DN 20 MM (3/4''), APARENTE - FORNECIMENTO E INSTALAÇÃO. AF_10/2022</t>
  </si>
  <si>
    <t>CONDULETE DE ALUMÍNIO, TIPO T, PARA ELETRODUTO DE AÇO GALVANIZADO DN 25 MM (1''), APARENTE - FORNECIMENTO E INSTALAÇÃO. AF_10/2022</t>
  </si>
  <si>
    <t>53,92</t>
  </si>
  <si>
    <t>CONDULETE DE ALUMÍNIO, TIPO T, PARA ELETRODUTO DE AÇO GALVANIZADO DN 32 MM (1 1/4''), APARENTE - FORNECIMENTO E INSTALAÇÃO. AF_10/2022</t>
  </si>
  <si>
    <t>74,41</t>
  </si>
  <si>
    <t>CONDULETE DE ALUMÍNIO, TIPO X, PARA ELETRODUTO DE AÇO GALVANIZADO DN 20 MM (3/4''), APARENTE - FORNECIMENTO E INSTALAÇÃO. AF_10/2022</t>
  </si>
  <si>
    <t>CONDULETE DE ALUMÍNIO, TIPO X, PARA ELETRODUTO DE AÇO GALVANIZADO DN 25 MM (1''), APARENTE - FORNECIMENTO E INSTALAÇÃO. AF_10/2022</t>
  </si>
  <si>
    <t>57,50</t>
  </si>
  <si>
    <t>CONDULETE DE ALUMÍNIO, TIPO X, PARA ELETRODUTO DE AÇO GALVANIZADO DN 32 MM (1 1/4''), APARENTE - FORNECIMENTO E INSTALAÇÃO. AF_10/2022</t>
  </si>
  <si>
    <t>83,26</t>
  </si>
  <si>
    <t>CONDULETE DE PVC, TIPO B, PARA ELETRODUTO DE PVC SOLDÁVEL DN 20 MM (1/2''), APARENTE - FORNECIMENTO E INSTALAÇÃO. AF_10/2022</t>
  </si>
  <si>
    <t>CONDULETE DE PVC, TIPO B, PARA ELETRODUTO DE PVC SOLDÁVEL DN 25 MM (3/4''), APARENTE - FORNECIMENTO E INSTALAÇÃO. AF_10/2022</t>
  </si>
  <si>
    <t>24,50</t>
  </si>
  <si>
    <t>CONDULETE DE PVC, TIPO B, PARA ELETRODUTO DE PVC SOLDÁVEL DN 32 MM (1''), APARENTE - FORNECIMENTO E INSTALAÇÃO. AF_10/2022</t>
  </si>
  <si>
    <t>27,22</t>
  </si>
  <si>
    <t>CONDULETE DE PVC, TIPO LL, PARA ELETRODUTO DE PVC SOLDÁVEL DN 20 MM (1/2''), APARENTE - FORNECIMENTO E INSTALAÇÃO. AF_10/2022</t>
  </si>
  <si>
    <t>27,34</t>
  </si>
  <si>
    <t>CONDULETE DE PVC, TIPO LL, PARA ELETRODUTO DE PVC SOLDÁVEL DN 25 MM (3/4''), APARENTE - FORNECIMENTO E INSTALAÇÃO. AF_10/2022</t>
  </si>
  <si>
    <t>32,37</t>
  </si>
  <si>
    <t>CONDULETE DE PVC, TIPO LL, PARA ELETRODUTO DE PVC SOLDÁVEL DN 32 MM (1''), APARENTE - FORNECIMENTO E INSTALAÇÃO. AF_10/2022</t>
  </si>
  <si>
    <t>CONDULETE DE PVC, TIPO LB, PARA ELETRODUTO DE PVC SOLDÁVEL DN 20 MM (1/2''), APARENTE - FORNECIMENTO E INSTALAÇÃO. AF_10/2022</t>
  </si>
  <si>
    <t>14,47</t>
  </si>
  <si>
    <t>CONDULETE DE PVC, TIPO LB, PARA ELETRODUTO DE PVC SOLDÁVEL DN 25 MM (3/4''), APARENTE - FORNECIMENTO E INSTALAÇÃO. AF_10/2022</t>
  </si>
  <si>
    <t>19,51</t>
  </si>
  <si>
    <t>CONDULETE DE PVC, TIPO LB, PARA ELETRODUTO DE PVC SOLDÁVEL DN 32 MM (1''), APARENTE - FORNECIMENTO E INSTALAÇÃO. AF_10/2022</t>
  </si>
  <si>
    <t>28,03</t>
  </si>
  <si>
    <t>CONDULETE DE PVC, TIPO TB, PARA ELETRODUTO DE PVC SOLDÁVEL DN 20 MM (1/2''), APARENTE - FORNECIMENTO E INSTALAÇÃO. AF_10/2022</t>
  </si>
  <si>
    <t>CONDULETE DE PVC, TIPO TB, PARA ELETRODUTO DE PVC SOLDÁVEL DN 25 MM (3/4''), APARENTE - FORNECIMENTO E INSTALAÇÃO. AF_10/2022</t>
  </si>
  <si>
    <t>CONDULETE DE PVC, TIPO TB, PARA ELETRODUTO DE PVC SOLDÁVEL DN 32 MM (1''), APARENTE - FORNECIMENTO E INSTALAÇÃO. AF_10/2022</t>
  </si>
  <si>
    <t>36,51</t>
  </si>
  <si>
    <t>CONDULETE DE PVC, TIPO X, PARA ELETRODUTO DE PVC SOLDÁVEL DN 20 MM (1/2''), APARENTE - FORNECIMENTO E INSTALAÇÃO. AF_10/2022</t>
  </si>
  <si>
    <t>33,09</t>
  </si>
  <si>
    <t>CONDULETE DE PVC, TIPO X, PARA ELETRODUTO DE PVC SOLDÁVEL DN 25 MM (3/4"), APARENTE - FORNECIMENTO E INSTALAÇÃO. AF_10/2022</t>
  </si>
  <si>
    <t>41,11</t>
  </si>
  <si>
    <t>CONDULETE DE PVC, TIPO X, PARA ELETRODUTO DE PVC SOLDÁVEL DN 32 MM (1''), APARENTE - FORNECIMENTO E INSTALAÇÃO. AF_10/2022</t>
  </si>
  <si>
    <t>57,11</t>
  </si>
  <si>
    <t>CAIXA ENTERRADA ELÉTRICA RETANGULAR, EM CONCRETO PRÉ-MOLDADO, FUNDO COM BRITA, DIMENSÕES INTERNAS: 0,3X0,3X0,3 M. AF_12/2020</t>
  </si>
  <si>
    <t>141,13</t>
  </si>
  <si>
    <t>CAIXA ENTERRADA ELÉTRICA RETANGULAR, EM CONCRETO PRÉ-MOLDADO, FUNDO COM BRITA, DIMENSÕES INTERNAS: 0,4X0,4X0,4 M. AF_12/2020</t>
  </si>
  <si>
    <t>223,51</t>
  </si>
  <si>
    <t>CAIXA ENTERRADA ELÉTRICA RETANGULAR, EM CONCRETO PRÉ-MOLDADO, FUNDO COM BRITA, DIMENSÕES INTERNAS: 0,6X0,6X0,5 M. AF_12/2020</t>
  </si>
  <si>
    <t>430,82</t>
  </si>
  <si>
    <t>CAIXA ENTERRADA ELÉTRICA RETANGULAR, EM CONCRETO PRÉ-MOLDADO, FUNDO COM BRITA, DIMENSÕES INTERNAS: 0,8X0,8X0,5 M. AF_12/2020</t>
  </si>
  <si>
    <t>847,77</t>
  </si>
  <si>
    <t>CAIXA ENTERRADA ELÉTRICA RETANGULAR, EM CONCRETO PRÉ-MOLDADO, FUNDO COM BRITA, DIMENSÕES INTERNAS: 1X1X0,5 M. AF_12/2020</t>
  </si>
  <si>
    <t>1.304,88</t>
  </si>
  <si>
    <t>CAIXA ENTERRADA ELÉTRICA RETANGULAR, EM ALVENARIA COM TIJOLOS CERÂMICOS MACIÇOS, FUNDO COM BRITA, DIMENSÕES INTERNAS: 0,3X0,3X0,3 M. AF_12/2020</t>
  </si>
  <si>
    <t>168,13</t>
  </si>
  <si>
    <t>CAIXA ENTERRADA ELÉTRICA RETANGULAR, EM ALVENARIA COM TIJOLOS CERÂMICOS MACIÇOS, FUNDO COM BRITA, DIMENSÕES INTERNAS: 0,4X0,4X0,4 M. AF_12/2020</t>
  </si>
  <si>
    <t>264,82</t>
  </si>
  <si>
    <t>CAIXA ENTERRADA ELÉTRICA RETANGULAR, EM ALVENARIA COM TIJOLOS CERÂMICOS MACIÇOS, FUNDO COM BRITA, DIMENSÕES INTERNAS: 0,6X0,6X0,6 M. AF_12/2020</t>
  </si>
  <si>
    <t>508,39</t>
  </si>
  <si>
    <t>CAIXA ENTERRADA ELÉTRICA RETANGULAR, EM ALVENARIA COM TIJOLOS CERÂMICOS MACIÇOS, FUNDO COM BRITA, DIMENSÕES INTERNAS: 0,8X0,8X0,6 M. AF_12/2020</t>
  </si>
  <si>
    <t>689,46</t>
  </si>
  <si>
    <t>CAIXA ENTERRADA ELÉTRICA RETANGULAR, EM ALVENARIA COM TIJOLOS CERÂMICOS MACIÇOS, FUNDO COM BRITA, DIMENSÕES INTERNAS: 1X1X0,6 M. AF_12/2020</t>
  </si>
  <si>
    <t>771,01</t>
  </si>
  <si>
    <t>CAIXA ENTERRADA ELÉTRICA RETANGULAR, EM ALVENARIA COM BLOCOS DE CONCRETO, FUNDO COM BRITA, DIMENSÕES INTERNAS: 0,4X0,4X0,4 M. AF_12/2020</t>
  </si>
  <si>
    <t>209,34</t>
  </si>
  <si>
    <t>CAIXA ENTERRADA ELÉTRICA RETANGULAR, EM ALVENARIA COM BLOCOS DE CONCRETO, FUNDO COM BRITA, DIMENSÕES INTERNAS: 0,6X0,6X0,6 M. AF_12/2020</t>
  </si>
  <si>
    <t>391,08</t>
  </si>
  <si>
    <t>CAIXA ENTERRADA ELÉTRICA RETANGULAR, EM ALVENARIA COM BLOCOS DE CONCRETO, FUNDO COM BRITA, DIMENSÕES INTERNAS: 0,8X0,8X0,6 M. AF_12/2020</t>
  </si>
  <si>
    <t>539,85</t>
  </si>
  <si>
    <t>CAIXA ENTERRADA ELÉTRICA RETANGULAR, EM ALVENARIA COM BLOCOS DE CONCRETO, FUNDO COM BRITA, DIMENSÕES INTERNAS: 1X1X0,6 M. AF_12/2020</t>
  </si>
  <si>
    <t>589,73</t>
  </si>
  <si>
    <t>CONDULETE DE PVC, TIPO E, PARA ELETRODUTO DE PVC SOLDÁVEL DN 25 MM (3/4''), APARENTE - FORNECIMENTO E INSTALAÇÃO. AF_10/2022</t>
  </si>
  <si>
    <t>23,50</t>
  </si>
  <si>
    <t>CONDULETE DE PVC, TIPO E, PARA ELETRODUTO DE PVC SOLDÁVEL DN 32 MM (1''), APARENTE - FORNECIMENTO E INSTALAÇÃO. AF_10/2022</t>
  </si>
  <si>
    <t>27,69</t>
  </si>
  <si>
    <t>CONDULETE DE PVC, TIPO LR, PARA ELETRODUTO DE PVC SOLDÁVEL DN 20 MM (1/2''), APARENTE - FORNECIMENTO E INSTALAÇÃO. AF_10/2022</t>
  </si>
  <si>
    <t>27,33</t>
  </si>
  <si>
    <t>CONDULETE DE PVC, TIPO LR, PARA ELETRODUTO DE PVC SOLDÁVEL DN 25 MM (3/4''), APARENTE - FORNECIMENTO E INSTALAÇÃO. AF_10/2022</t>
  </si>
  <si>
    <t>31,37</t>
  </si>
  <si>
    <t>CONDULETE DE PVC, TIPO LR, PARA ELETRODUTO DE PVC SOLDÁVEL DN 32 MM (1''), APARENTE - FORNECIMENTO E INSTALAÇÃO. AF_10/2022</t>
  </si>
  <si>
    <t>40,47</t>
  </si>
  <si>
    <t>CONDULETE DE PVC, TIPO C, PARA ELETRODUTO DE PVC SOLDÁVEL DN 20 MM (1/2''), APARENTE - FORNECIMENTO E INSTALAÇÃO. AF_10/2022</t>
  </si>
  <si>
    <t>CONDULETE DE PVC, TIPO C, PARA ELETRODUTO DE PVC SOLDÁVEL DN 25 MM (3/4''), APARENTE - FORNECIMENTO E INSTALAÇÃO. AF_10/2022</t>
  </si>
  <si>
    <t>27,85</t>
  </si>
  <si>
    <t>CONDULETE DE PVC, TIPO C, PARA ELETRODUTO DE PVC SOLDÁVEL DN 32 MM (1''), APARENTE - FORNECIMENTO E INSTALAÇÃO. AF_10/2022</t>
  </si>
  <si>
    <t>34,60</t>
  </si>
  <si>
    <t>CONDULETE DE PVC, TIPO T, PARA ELETRODUTO DE PVC SOLDÁVEL DN 25 MM (3/4''), APARENTE - FORNECIMENTO E INSTALAÇÃO. AF_10/2022</t>
  </si>
  <si>
    <t>36,52</t>
  </si>
  <si>
    <t>CONDULETE DE PVC, TIPO T, PARA ELETRODUTO DE PVC SOLDÁVEL DN 32 MM (1''), APARENTE - FORNECIMENTO E INSTALAÇÃO. AF_10/2022</t>
  </si>
  <si>
    <t>49,38</t>
  </si>
  <si>
    <t>DISJUNTOR MONOPOLAR TIPO DIN, CORRENTE NOMINAL DE 10A - FORNECIMENTO E INSTALAÇÃO. AF_10/2020</t>
  </si>
  <si>
    <t>11,53</t>
  </si>
  <si>
    <t>DISJUNTOR MONOPOLAR TIPO DIN, CORRENTE NOMINAL DE 16A - FORNECIMENTO E INSTALAÇÃO. AF_10/2020</t>
  </si>
  <si>
    <t>12,37</t>
  </si>
  <si>
    <t>DISJUNTOR MONOPOLAR TIPO DIN, CORRENTE NOMINAL DE 20A - FORNECIMENTO E INSTALAÇÃO. AF_10/2020</t>
  </si>
  <si>
    <t>13,93</t>
  </si>
  <si>
    <t>DISJUNTOR MONOPOLAR TIPO DIN, CORRENTE NOMINAL DE 25A - FORNECIMENTO E INSTALAÇÃO. AF_10/2020</t>
  </si>
  <si>
    <t>DISJUNTOR MONOPOLAR TIPO DIN, CORRENTE NOMINAL DE 32A - FORNECIMENTO E INSTALAÇÃO. AF_10/2020</t>
  </si>
  <si>
    <t>15,86</t>
  </si>
  <si>
    <t>DISJUNTOR MONOPOLAR TIPO DIN, CORRENTE NOMINAL DE 40A - FORNECIMENTO E INSTALAÇÃO. AF_10/2020</t>
  </si>
  <si>
    <t>22,91</t>
  </si>
  <si>
    <t>DISJUNTOR MONOPOLAR TIPO DIN, CORRENTE NOMINAL DE 50A - FORNECIMENTO E INSTALAÇÃO. AF_10/2020</t>
  </si>
  <si>
    <t>26,86</t>
  </si>
  <si>
    <t>DISJUNTOR BIPOLAR TIPO DIN, CORRENTE NOMINAL DE 10A - FORNECIMENTO E INSTALAÇÃO. AF_10/2020</t>
  </si>
  <si>
    <t>53,60</t>
  </si>
  <si>
    <t>DISJUNTOR BIPOLAR TIPO DIN, CORRENTE NOMINAL DE 16A - FORNECIMENTO E INSTALAÇÃO. AF_10/2020</t>
  </si>
  <si>
    <t>55,28</t>
  </si>
  <si>
    <t>DISJUNTOR BIPOLAR TIPO DIN, CORRENTE NOMINAL DE 20A - FORNECIMENTO E INSTALAÇÃO. AF_10/2020</t>
  </si>
  <si>
    <t>58,41</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</si>
  <si>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</si>
  <si>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</si>
  <si>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</si>
  <si>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67,76</t>
  </si>
  <si>
    <t>DISJUNTOR BIPOLAR TIPO DIN, CORRENTE NOMINAL DE 50A - FORNECIMENTO E INSTALAÇÃO. AF_10/2020</t>
  </si>
  <si>
    <t>75,64</t>
  </si>
  <si>
    <t>DISJUNTOR TRIPOLAR TIPO DIN, CORRENTE NOMINAL DE 10A - FORNECIMENTO E INSTALAÇÃO. AF_10/2020</t>
  </si>
  <si>
    <t>67,52</t>
  </si>
  <si>
    <t>DISJUNTOR TRIPOLAR TIPO DIN, CORRENTE NOMINAL DE 16A - FORNECIMENTO E INSTALAÇÃO. AF_10/2020</t>
  </si>
  <si>
    <t>70,04</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</si>
  <si>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</si>
  <si>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</si>
  <si>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</si>
  <si>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80,52</t>
  </si>
  <si>
    <t>DISJUNTOR TRIPOLAR TIPO DIN, CORRENTE NOMINAL DE 40A - FORNECIMENTO E INSTALAÇÃO. AF_10/2020</t>
  </si>
  <si>
    <t>89,82</t>
  </si>
  <si>
    <t>DISJUNTOR TRIPOLAR TIPO DIN, CORRENTE NOMINAL DE 50A - FORNECIMENTO E INSTALAÇÃO. AF_10/2020</t>
  </si>
  <si>
    <t>101,67</t>
  </si>
  <si>
    <t>QUADRO DE MEDIÇÃO GERAL DE ENERGIA COM 8 MEDIDORES - FORNECIMENTO E INSTALAÇÃO. AF_10/2020</t>
  </si>
  <si>
    <t>3.313,76</t>
  </si>
  <si>
    <t>QUADRO DE MEDIÇÃO GERAL DE ENERGIA COM 12 MEDIDORES - FORNECIMENTO E INSTALAÇÃO. AF_10/2020</t>
  </si>
  <si>
    <t>6.350,82</t>
  </si>
  <si>
    <t>QUADRO DE MEDIÇÃO GERAL DE ENERGIA COM 16 MEDIDORES - FORNECIMENTO E INSTALAÇÃO. AF_10/2020</t>
  </si>
  <si>
    <t>8.467,77</t>
  </si>
  <si>
    <t>QUADRO DE MEDIÇÃO GERAL DE ENERGIA PARA BARRAMENTO BLINDADO COM 4 MEDIDORES - FORNECIMENTO E INSTALAÇÃO. AF_10/2020</t>
  </si>
  <si>
    <t>1.607,29</t>
  </si>
  <si>
    <t>QUADRO DE DISTRIBUIÇÃO DE ENERGIA EM CHAPA DE AÇO GALVANIZADO, DE EMBUTIR, COM BARRAMENTO TRIFÁSICO, PARA 12 DISJUNTORES DIN 100A - FORNECIMENTO E INSTALAÇÃO. AF_10/2020</t>
  </si>
  <si>
    <t>354,13</t>
  </si>
  <si>
    <t>QUADRO DE DISTRIBUIÇÃO DE ENERGIA EM PVC, DE EMBUTIR, SEM BARRAMENTO, PARA 6 DISJUNTORES - FORNECIMENTO E INSTALAÇÃO. AF_10/2020</t>
  </si>
  <si>
    <t>80,33</t>
  </si>
  <si>
    <t>QUADRO DE DISTRIBUIÇÃO DE ENERGIA EM PVC, DE EMBUTIR, SEM BARRAMENTO, PARA 3 DISJUNTORES - FORNECIMENTO E INSTALAÇÃO. AF_10/2020</t>
  </si>
  <si>
    <t>56,97</t>
  </si>
  <si>
    <t>QUADRO DE DISTRIBUIÇÃO DE ENERGIA EM CHAPA DE AÇO GALVANIZADO, DE SOBREPOR, COM BARRAMENTO TRIFÁSICO, PARA 18 DISJUNTORES DIN 100A - FORNECIMENTO E INSTALAÇÃO. AF_10/2020</t>
  </si>
  <si>
    <t>510,00</t>
  </si>
  <si>
    <t>QUADRO DE DISTRIBUIÇÃO DE ENERGIA EM CHAPA DE AÇO GALVANIZADO, DE EMBUTIR, COM BARRAMENTO TRIFÁSICO, PARA 24 DISJUNTORES DIN 100A - FORNECIMENTO E INSTALAÇÃO. AF_10/2020</t>
  </si>
  <si>
    <t>507,97</t>
  </si>
  <si>
    <t>QUADRO DE DISTRIBUIÇÃO DE ENERGIA EM CHAPA DE AÇO GALVANIZADO, DE EMBUTIR, COM BARRAMENTO TRIFÁSICO, PARA 30 DISJUNTORES DIN 150A - FORNECIMENTO E INSTALAÇÃO. AF_10/2020</t>
  </si>
  <si>
    <t>585,69</t>
  </si>
  <si>
    <t>QUADRO DE DISTRIBUIÇÃO DE ENERGIA EM CHAPA DE AÇO GALVANIZADO, DE EMBUTIR, COM BARRAMENTO TRIFÁSICO, PARA 40 DISJUNTORES DIN 100A - FORNECIMENTO E INSTALAÇÃO. AF_10/2020</t>
  </si>
  <si>
    <t>833,70</t>
  </si>
  <si>
    <t>QUADRO DE DISTRIBUIÇÃO DE ENERGIA EM CHAPA DE AÇO GALVANIZADO, DE EMBUTIR, COM BARRAMENTO TRIFÁSICO, PARA 30 DISJUNTORES DIN 225A - FORNECIMENTO E INSTALAÇÃO. AF_10/2020</t>
  </si>
  <si>
    <t>1.175,34</t>
  </si>
  <si>
    <t>QUADRO DE DISTRIBUIÇÃO DE ENERGIA EM CHAPA DE AÇO GALVANIZADO, DE EMBUTIR, COM BARRAMENTO TRIFÁSICO, PARA 18 DISJUNTORES DIN 100A - FORNECIMENTO E INSTALAÇÃO. AF_10/2020</t>
  </si>
  <si>
    <t>484,84</t>
  </si>
  <si>
    <t>DISJUNTOR MONOPOLAR TIPO NEMA, CORRENTE NOMINAL DE 10 ATÉ 30A - FORNECIMENTO E INSTALAÇÃO. AF_10/2020</t>
  </si>
  <si>
    <t>DISJUNTOR MONOPOLAR TIPO NEMA, CORRENTE NOMINAL DE 35 ATÉ 50A - FORNECIMENTO E INSTALAÇÃO. AF_10/2020</t>
  </si>
  <si>
    <t>28,55</t>
  </si>
  <si>
    <t>DISJUNTOR BIPOLAR TIPO NEMA, CORRENTE NOMINAL DE 10 ATÉ 50A - FORNECIMENTO E INSTALAÇÃO. AF_10/2020</t>
  </si>
  <si>
    <t>68,53</t>
  </si>
  <si>
    <t>DISJUNTOR TRIPOLAR TIPO NEMA, CORRENTE NOMINAL DE 10 ATÉ 50A - FORNECIMENTO E INSTALAÇÃO. AF_10/2020</t>
  </si>
  <si>
    <t>DISJUNTOR TRIPOLAR TIPO NEMA, CORRENTE NOMINAL DE 60 ATÉ 100A - FORNECIMENTO E INSTALAÇÃO. AF_10/2020</t>
  </si>
  <si>
    <t>161,23</t>
  </si>
  <si>
    <t>DISJUNTOR TERMOMAGNÉTICO TRIPOLAR , CORRENTE NOMINAL DE 125A - FORNECIMENTO E INSTALAÇÃO. AF_10/2020</t>
  </si>
  <si>
    <t>418,65</t>
  </si>
  <si>
    <t>DISJUNTOR TERMOMAGNÉTICO TRIPOLAR , CORRENTE NOMINAL DE 200A - FORNECIMENTO E INSTALAÇÃO. AF_10/2020</t>
  </si>
  <si>
    <t>612,82</t>
  </si>
  <si>
    <t>DISJUNTOR TERMOMAGNÉTICO TRIPOLAR , CORRENTE NOMINAL DE 250A - FORNECIMENTO E INSTALAÇÃO. AF_10/2020</t>
  </si>
  <si>
    <t>959,39</t>
  </si>
  <si>
    <t>DISJUNTOR TERMOMAGNÉTICO TRIPOLAR , CORRENTE NOMINAL DE 400A - FORNECIMENTO E INSTALAÇÃO. AF_10/2020</t>
  </si>
  <si>
    <t>1.271,43</t>
  </si>
  <si>
    <t>DISJUNTOR TERMOMAGNÉTICO TRIPOLAR , CORRENTE NOMINAL DE 600A - FORNECIMENTO E INSTALAÇÃO. AF_10/2020</t>
  </si>
  <si>
    <t>2.013,63</t>
  </si>
  <si>
    <t>DISJUNTOR BAIXA TENSÃO TRIPOLAR A SECO  800A/600V - FORNECIMENTO E INSTALAÇÃO. AF_10/2020</t>
  </si>
  <si>
    <t>4.163,38</t>
  </si>
  <si>
    <t>CONTATOR TRIPOLAR I NOMINAL 12A - FORNECIMENTO E INSTALAÇÃO. AF_10/2020</t>
  </si>
  <si>
    <t>166,59</t>
  </si>
  <si>
    <t>CONTATOR TRIPOLAR I NOMINAL 22A - FORNECIMENTO E INSTALAÇÃO. AF_10/2020</t>
  </si>
  <si>
    <t>206,12</t>
  </si>
  <si>
    <t>CONTATOR TRIPOLAR I NOMINAL 38A - FORNECIMENTO E INSTALAÇÃO. AF_10/2020</t>
  </si>
  <si>
    <t>430,11</t>
  </si>
  <si>
    <t>CONTATOR TRIPOLAR I NOMIMAL 95A - FORNECIMENTO E INSTALAÇÃO. AF_10/2020</t>
  </si>
  <si>
    <t>1.573,88</t>
  </si>
  <si>
    <t>CAIXA DE PROTEÇÃO PARA MEDIDOR MONOFÁSICO DE EMBUTIR - FORNECIMENTO E INSTALAÇÃO. AF_10/2020</t>
  </si>
  <si>
    <t>106,97</t>
  </si>
  <si>
    <t>QUADRO DE MEDIÇÃO GERAL DE ENERGIA PARA 1 MEDIDOR DE SOBREPOR - FORNECIMENTO E INSTALAÇÃO. AF_10/2020</t>
  </si>
  <si>
    <t>177,89</t>
  </si>
  <si>
    <t>SUPORTE PARAFUSADO COM PLACA DE ENCAIXE 4" X 2" ALTO (2,00 M DO PISO) PARA PONTO ELÉTRICO - FORNECIMENTO E INSTALAÇÃO. AF_03/2023</t>
  </si>
  <si>
    <t>SUPORTE PARAFUSADO COM PLACA DE ENCAIXE 4" X 2" MÉDIO (1,30 M DO PISO) PARA PONTO ELÉTRICO - FORNECIMENTO E INSTALAÇÃO. AF_03/2023</t>
  </si>
  <si>
    <t>SUPORTE PARAFUSADO COM PLACA DE ENCAIXE 4" X 2" BAIXO (0,30 M DO PISO) PARA PONTO ELÉTRICO - FORNECIMENTO E INSTALAÇÃO. AF_03/2023</t>
  </si>
  <si>
    <t>SUPORTE PARAFUSADO COM PLACA DE ENCAIXE 4" X 4" ALTO (2,00 M DO PISO) PARA PONTO ELÉTRICO - FORNECIMENTO E INSTALAÇÃO. AF_03/2023</t>
  </si>
  <si>
    <t>23,80</t>
  </si>
  <si>
    <t>SUPORTE PARAFUSADO COM PLACA DE ENCAIXE 4" X 4" MÉDIO (1,30 M DO PISO) PARA PONTO ELÉTRICO - FORNECIMENTO E INSTALAÇÃO. AF_03/2023</t>
  </si>
  <si>
    <t>18,95</t>
  </si>
  <si>
    <t>SUPORTE PARAFUSADO COM PLACA DE ENCAIXE 4" X 4" BAIXO (0,30 M DO PISO) PARA PONTO ELÉTRICO - FORNECIMENTO E INSTALAÇÃO. AF_03/2023</t>
  </si>
  <si>
    <t>16,05</t>
  </si>
  <si>
    <t>INTERRUPTOR SIMPLES (1 MÓDULO), 10A/250V, SEM SUPORTE E SEM PLACA - FORNECIMENTO E INSTALAÇÃO. AF_03/2023</t>
  </si>
  <si>
    <t>INTERRUPTOR SIMPLES (1 MÓDULO), 10A/250V, INCLUINDO SUPORTE E PLACA - FORNECIMENTO E INSTALAÇÃO. AF_03/2023</t>
  </si>
  <si>
    <t>36,16</t>
  </si>
  <si>
    <t>INTERRUPTOR PARALELO (1 MÓDULO), 10A/250V, SEM SUPORTE E SEM PLACA - FORNECIMENTO E INSTALAÇÃO. AF_03/2023</t>
  </si>
  <si>
    <t>INTERRUPTOR PARALELO (1 MÓDULO), 10A/250V, INCLUINDO SUPORTE E PLACA - FORNECIMENTO E INSTALAÇÃO. AF_03/2023</t>
  </si>
  <si>
    <t>INTERRUPTOR SIMPLES (1 MÓDULO) COM INTERRUPTOR PARALELO (1 MÓDULO), 10A/250V, SEM SUPORTE E SEM PLACA - FORNECIMENTO E INSTALAÇÃO. AF_03/2023</t>
  </si>
  <si>
    <t>49,44</t>
  </si>
  <si>
    <t>INTERRUPTOR SIMPLES (1 MÓDULO) COM INTERRUPTOR PARALELO (1 MÓDULO), 10A/250V, INCLUINDO SUPORTE E PLACA - FORNECIMENTO E INSTALAÇÃO. AF_03/2023</t>
  </si>
  <si>
    <t>62,72</t>
  </si>
  <si>
    <t>INTERRUPTOR SIMPLES (2 MÓDULOS), 10A/250V, SEM SUPORTE E SEM PLACA - FORNECIMENTO E INSTALAÇÃO. AF_03/2023</t>
  </si>
  <si>
    <t>41,58</t>
  </si>
  <si>
    <t>INTERRUPTOR SIMPLES (2 MÓDULOS), 10A/250V, INCLUINDO SUPORTE E PLACA - FORNECIMENTO E INSTALAÇÃO. AF_03/2023</t>
  </si>
  <si>
    <t>54,86</t>
  </si>
  <si>
    <t>INTERRUPTOR PARALELO (2 MÓDULOS), 10A/250V, SEM SUPORTE E SEM PLACA - FORNECIMENTO E INSTALAÇÃO. AF_03/2023</t>
  </si>
  <si>
    <t>57,44</t>
  </si>
  <si>
    <t>INTERRUPTOR PARALELO (2 MÓDULOS), 10A/250V, INCLUINDO SUPORTE E PLACA - FORNECIMENTO E INSTALAÇÃO. AF_03/2023</t>
  </si>
  <si>
    <t>70,72</t>
  </si>
  <si>
    <t>INTERRUPTOR SIMPLES (1 MÓDULO) COM INTERRUPTOR PARALELO (2 MÓDULOS), 10A/250V, SEM SUPORTE E SEM PLACA - FORNECIMENTO E INSTALAÇÃO. AF_03/2023</t>
  </si>
  <si>
    <t>76,09</t>
  </si>
  <si>
    <t>INTERRUPTOR SIMPLES (1 MÓDULO) COM INTERRUPTOR PARALELO (2 MÓDULOS), 10A/250V, INCLUINDO SUPORTE E PLACA - FORNECIMENTO E INSTALAÇÃO. AF_03/2023</t>
  </si>
  <si>
    <t>89,37</t>
  </si>
  <si>
    <t>INTERRUPTOR SIMPLES (2 MÓDULOS) COM INTERRUPTOR PARALELO (1 MÓDULO), 10A/250V, SEM SUPORTE E SEM PLACA - FORNECIMENTO E INSTALAÇÃO. AF_03/2023</t>
  </si>
  <si>
    <t>INTERRUPTOR SIMPLES (2 MÓDULOS) COM INTERRUPTOR PARALELO (1 MÓDULO), 10A/250V, INCLUINDO SUPORTE E PLACA - FORNECIMENTO E INSTALAÇÃO. AF_03/2023</t>
  </si>
  <si>
    <t>81,44</t>
  </si>
  <si>
    <t>INTERRUPTOR SIMPLES (3 MÓDULOS), 10A/250V, SEM SUPORTE E SEM PLACA - FORNECIMENTO E INSTALAÇÃO. AF_03/2023</t>
  </si>
  <si>
    <t>60,29</t>
  </si>
  <si>
    <t>INTERRUPTOR SIMPLES (3 MÓDULOS), 10A/250V, INCLUINDO SUPORTE E PLACA - FORNECIMENTO E INSTALAÇÃO. AF_03/2023</t>
  </si>
  <si>
    <t>73,57</t>
  </si>
  <si>
    <t>INTERRUPTOR PARALELO (3 MÓDULOS), 10A/250V, SEM SUPORTE E SEM PLACA - FORNECIMENTO E INSTALAÇÃO. AF_03/2023</t>
  </si>
  <si>
    <t>84,01</t>
  </si>
  <si>
    <t>INTERRUPTOR PARALELO (3 MÓDULOS), 10A/250V, INCLUINDO SUPORTE E PLACA - FORNECIMENTO E INSTALAÇÃO. AF_03/2023</t>
  </si>
  <si>
    <t>97,29</t>
  </si>
  <si>
    <t>INTERRUPTOR SIMPLES (3 MÓDULOS) COM INTERRUPTOR PARALELO (1 MÓDULO), 10A/250V, SEM SUPORTE E SEM PLACA - FORNECIMENTO E INSTALAÇÃO. AF_03/2023</t>
  </si>
  <si>
    <t>87,33</t>
  </si>
  <si>
    <t>INTERRUPTOR SIMPLES (3 MÓDULOS) COM INTERRUPTOR PARALELO (1 MÓDULO), 10A/250V, INCLUINDO SUPORTE E PLACA - FORNECIMENTO E INSTALAÇÃO. AF_03/2023</t>
  </si>
  <si>
    <t>106,28</t>
  </si>
  <si>
    <t>INTERRUPTOR SIMPLES (2 MÓDULOS) COM INTERRUPTOR PARALELO (2 MÓDULOS), 10A/250V, SEM SUPORTE E SEM PLACA - FORNECIMENTO E INSTALAÇÃO. AF_03/2023</t>
  </si>
  <si>
    <t>95,33</t>
  </si>
  <si>
    <t>INTERRUPTOR SIMPLES (2 MÓDULOS) COM INTERRUPTOR PARALELO (2 MÓDULOS), 10A/250V, INCLUINDO SUPORTE E PLACA - FORNECIMENTO E INSTALAÇÃO. AF_03/2023</t>
  </si>
  <si>
    <t>114,28</t>
  </si>
  <si>
    <t>INTERRUPTOR SIMPLES (4 MÓDULOS), 10A/250V, SEM SUPORTE E SEM PLACA - FORNECIMENTO E INSTALAÇÃO. AF_03/2023</t>
  </si>
  <si>
    <t>79,41</t>
  </si>
  <si>
    <t>INTERRUPTOR SIMPLES (4 MÓDULOS), 10A/250V, INCLUINDO SUPORTE E PLACA - FORNECIMENTO E INSTALAÇÃO. AF_03/2023</t>
  </si>
  <si>
    <t>98,36</t>
  </si>
  <si>
    <t>INTERRUPTOR SIMPLES (6 MÓDULOS), 10A/250V, SEM SUPORTE E SEM PLACA - FORNECIMENTO E INSTALAÇÃO. AF_03/2023</t>
  </si>
  <si>
    <t>116,89</t>
  </si>
  <si>
    <t>INTERRUPTOR SIMPLES (6 MÓDULOS), 10A/250V, INCLUINDO SUPORTE E PLACA - FORNECIMENTO E INSTALAÇÃO. AF_03/2023</t>
  </si>
  <si>
    <t>135,84</t>
  </si>
  <si>
    <t>INTERRUPTOR INTERMEDIÁRIO (1 MÓDULO), 10A/250V, SEM SUPORTE E SEM PLACA - FORNECIMENTO E INSTALAÇÃO. AF_03/2023</t>
  </si>
  <si>
    <t>47,15</t>
  </si>
  <si>
    <t>INTERRUPTOR INTERMEDIÁRIO (1 MÓDULO), 10A/250V, INCLUINDO SUPORTE E PLACA - FORNECIMENTO E INSTALAÇÃO. AF_03/2023</t>
  </si>
  <si>
    <t>INTERRUPTOR BIPOLAR (1 MÓDULO), 10A/250V, SEM SUPORTE E SEM PLACA - FORNECIMENTO E INSTALAÇÃO. AF_03/2023</t>
  </si>
  <si>
    <t>45,87</t>
  </si>
  <si>
    <t>INTERRUPTOR BIPOLAR (1 MÓDULO), 10A/250V, INCLUINDO SUPORTE E PLACA - FORNECIMENTO E INSTALAÇÃO. AF_03/2023</t>
  </si>
  <si>
    <t>59,15</t>
  </si>
  <si>
    <t>DIMMER ROTATIVO (1 MÓDULO), 220V/600W, SEM SUPORTE E SEM PLACA - FORNECIMENTO E INSTALAÇÃO. AF_03/2023</t>
  </si>
  <si>
    <t>96,37</t>
  </si>
  <si>
    <t>DIMMER ROTATIVO (1 MÓDULO), 220V/600W, INCLUINDO SUPORTE E PLACA - FORNECIMENTO E INSTALAÇÃO. AF_03/2023</t>
  </si>
  <si>
    <t>109,65</t>
  </si>
  <si>
    <t>INTERRUPTOR PULSADOR CAMPAINHA (1 MÓDULO), 10A/250V, SEM SUPORTE E SEM PLACA - FORNECIMENTO E INSTALAÇÃO. AF_03/2023</t>
  </si>
  <si>
    <t>21,71</t>
  </si>
  <si>
    <t>INTERRUPTOR PULSADOR CAMPAINHA (1 MÓDULO), 10A/250V, INCLUINDO SUPORTE E PLACA - FORNECIMENTO E INSTALAÇÃO. AF_03/2023</t>
  </si>
  <si>
    <t>34,99</t>
  </si>
  <si>
    <t>CAMPAINHA CIGARRA (1 MÓDULO), 10A/250V, SEM SUPORTE E SEM PLACA - FORNECIMENTO E INSTALAÇÃO. AF_03/2023</t>
  </si>
  <si>
    <t>43,77</t>
  </si>
  <si>
    <t>CAMPAINHA CIGARRA (1 MÓDULO), 10A/250V, INCLUINDO SUPORTE E PLACA - FORNECIMENTO E INSTALAÇÃO. AF_03/2023</t>
  </si>
  <si>
    <t>57,05</t>
  </si>
  <si>
    <t>INTERRUPTOR PULSADOR MINUTERIA (1 MÓDULO), 10A/250V, SEM SUPORTE E SEM PLACA - FORNECIMENTO E INSTALAÇÃO. AF_03/2023</t>
  </si>
  <si>
    <t>25,98</t>
  </si>
  <si>
    <t>INTERRUPTOR PULSADOR MINUTERIA (1 MÓDULO), 10A/250V, INCLUINDO SUPORTE E PLACA - FORNECIMENTO E INSTALAÇÃO. AF_03/2023</t>
  </si>
  <si>
    <t>39,26</t>
  </si>
  <si>
    <t>TOMADA ALTA DE EMBUTIR (1 MÓDULO), 2P+T 10 A, SEM SUPORTE E SEM PLACA - FORNECIMENTO E INSTALAÇÃO. AF_03/2023</t>
  </si>
  <si>
    <t>42,68</t>
  </si>
  <si>
    <t>TOMADA ALTA DE EMBUTIR (1 MÓDULO), 2P+T 20 A, SEM SUPORTE E SEM PLACA - FORNECIMENTO E INSTALAÇÃO. AF_03/2023</t>
  </si>
  <si>
    <t>44,99</t>
  </si>
  <si>
    <t>TOMADA ALTA DE EMBUTIR (1 MÓDULO), 2P+T 10 A, INCLUINDO SUPORTE E PLACA - FORNECIMENTO E INSTALAÇÃO. AF_03/2023</t>
  </si>
  <si>
    <t>55,96</t>
  </si>
  <si>
    <t>TOMADA ALTA DE EMBUTIR (1 MÓDULO), 2P+T 20 A, INCLUINDO SUPORTE E PLACA - FORNECIMENTO E INSTALAÇÃO. AF_03/2023</t>
  </si>
  <si>
    <t>58,27</t>
  </si>
  <si>
    <t>TOMADA MÉDIA DE EMBUTIR (1 MÓDULO), 2P+T 10 A, SEM SUPORTE E SEM PLACA - FORNECIMENTO E INSTALAÇÃO. AF_03/2023</t>
  </si>
  <si>
    <t>TOMADA MÉDIA DE EMBUTIR (1 MÓDULO), 2P+T 20 A, SEM SUPORTE E SEM PLACA - FORNECIMENTO E INSTALAÇÃO. AF_03/2023</t>
  </si>
  <si>
    <t>31,91</t>
  </si>
  <si>
    <t>TOMADA MÉDIA DE EMBUTIR (1 MÓDULO), 2P+T 10 A, INCLUINDO SUPORTE E PLACA - FORNECIMENTO E INSTALAÇÃO. AF_03/2023</t>
  </si>
  <si>
    <t>42,88</t>
  </si>
  <si>
    <t>TOMADA MÉDIA DE EMBUTIR (1 MÓDULO), 2P+T 20 A, INCLUINDO SUPORTE E PLACA - FORNECIMENTO E INSTALAÇÃO. AF_03/2023</t>
  </si>
  <si>
    <t>45,19</t>
  </si>
  <si>
    <t>TOMADA BAIXA DE EMBUTIR (1 MÓDULO), 2P+T 10 A, SEM SUPORTE E SEM PLACA - FORNECIMENTO E INSTALAÇÃO. AF_03/2023</t>
  </si>
  <si>
    <t>24,55</t>
  </si>
  <si>
    <t>TOMADA BAIXA DE EMBUTIR (1 MÓDULO), 2P+T 20 A, SEM SUPORTE E SEM PLACA - FORNECIMENTO E INSTALAÇÃO. AF_03/2023</t>
  </si>
  <si>
    <t>TOMADA BAIXA DE EMBUTIR (1 MÓDULO), 2P+T 10 A, INCLUINDO SUPORTE E PLACA - FORNECIMENTO E INSTALAÇÃO. AF_03/2023</t>
  </si>
  <si>
    <t>37,83</t>
  </si>
  <si>
    <t>TOMADA BAIXA DE EMBUTIR (1 MÓDULO), 2P+T 20 A, INCLUINDO SUPORTE E PLACA - FORNECIMENTO E INSTALAÇÃO. AF_03/2023</t>
  </si>
  <si>
    <t>40,14</t>
  </si>
  <si>
    <t>TOMADA MÉDIA DE EMBUTIR (2 MÓDULOS), 2P+T 10 A, SEM SUPORTE E SEM PLACA - FORNECIMENTO E INSTALAÇÃO. AF_03/2023</t>
  </si>
  <si>
    <t>TOMADA MÉDIA DE EMBUTIR (2 MÓDULOS), 2P+T 20 A, SEM SUPORTE E SEM PLACA - FORNECIMENTO E INSTALAÇÃO. AF_03/2023</t>
  </si>
  <si>
    <t>59,66</t>
  </si>
  <si>
    <t>TOMADA MÉDIA DE EMBUTIR (2 MÓDULOS), 2P+T 10 A, INCLUINDO SUPORTE E PLACA - FORNECIMENTO E INSTALAÇÃO. AF_03/2023</t>
  </si>
  <si>
    <t>68,32</t>
  </si>
  <si>
    <t>TOMADA MÉDIA DE EMBUTIR (2 MÓDULOS), 2P+T 20 A, INCLUINDO SUPORTE E PLACA - FORNECIMENTO E INSTALAÇÃO. AF_03/2023</t>
  </si>
  <si>
    <t>72,94</t>
  </si>
  <si>
    <t>TOMADA BAIXA DE EMBUTIR (2 MÓDULOS), 2P+T 10 A, SEM SUPORTE E SEM PLACA - FORNECIMENTO E INSTALAÇÃO. AF_03/2023</t>
  </si>
  <si>
    <t>44,86</t>
  </si>
  <si>
    <t>TOMADA BAIXA DE EMBUTIR (2 MÓDULOS), 2P+T 20 A, SEM SUPORTE E SEM PLACA - FORNECIMENTO E INSTALAÇÃO. AF_03/2023</t>
  </si>
  <si>
    <t>49,48</t>
  </si>
  <si>
    <t>TOMADA BAIXA DE EMBUTIR (2 MÓDULOS), 2P+T 10 A, INCLUINDO SUPORTE E PLACA - FORNECIMENTO E INSTALAÇÃO. AF_03/2023</t>
  </si>
  <si>
    <t>58,14</t>
  </si>
  <si>
    <t>TOMADA BAIXA DE EMBUTIR (2 MÓDULOS), 2P+T 20 A, INCLUINDO SUPORTE E PLACA - FORNECIMENTO E INSTALAÇÃO. AF_03/2023</t>
  </si>
  <si>
    <t>62,76</t>
  </si>
  <si>
    <t>TOMADA MÉDIA DE EMBUTIR (3 MÓDULOS), 2P+T 10 A, SEM SUPORTE E SEM PLACA - FORNECIMENTO E INSTALAÇÃO. AF_03/2023</t>
  </si>
  <si>
    <t>80,41</t>
  </si>
  <si>
    <t>TOMADA MÉDIA DE EMBUTIR (3 MÓDULOS), 2P+T 20 A, SEM SUPORTE E SEM PLACA - FORNECIMENTO E INSTALAÇÃO. AF_03/2023</t>
  </si>
  <si>
    <t>87,34</t>
  </si>
  <si>
    <t>TOMADA MÉDIA DE EMBUTIR (3 MÓDULOS), 2P+T 10 A, INCLUINDO SUPORTE E PLACA - FORNECIMENTO E INSTALAÇÃO. AF_03/2023</t>
  </si>
  <si>
    <t>93,69</t>
  </si>
  <si>
    <t>TOMADA MÉDIA DE EMBUTIR (3 MÓDULOS), 2P+T 20 A, INCLUINDO SUPORTE E PLACA - FORNECIMENTO E INSTALAÇÃO. AF_03/2023</t>
  </si>
  <si>
    <t>100,62</t>
  </si>
  <si>
    <t>TOMADA BAIXA DE EMBUTIR (3 MÓDULOS), 2P+T 10 A, SEM SUPORTE E SEM PLACA - FORNECIMENTO E INSTALAÇÃO. AF_03/2023</t>
  </si>
  <si>
    <t>65,19</t>
  </si>
  <si>
    <t>TOMADA BAIXA DE EMBUTIR (3 MÓDULOS), 2P+T 20 A, SEM SUPORTE E SEM PLACA - FORNECIMENTO E INSTALAÇÃO. AF_03/2023</t>
  </si>
  <si>
    <t>72,12</t>
  </si>
  <si>
    <t>TOMADA BAIXA DE EMBUTIR (3 MÓDULOS), 2P+T 10 A, INCLUINDO SUPORTE E PLACA - FORNECIMENTO E INSTALAÇÃO. AF_03/2023</t>
  </si>
  <si>
    <t>TOMADA BAIXA DE EMBUTIR (3 MÓDULOS), 2P+T 20 A, INCLUINDO SUPORTE E PLACA - FORNECIMENTO E INSTALAÇÃO. AF_03/2023</t>
  </si>
  <si>
    <t>85,40</t>
  </si>
  <si>
    <t>TOMADA BAIXA DE EMBUTIR (4 MÓDULOS), 2P+T 10 A, SEM SUPORTE E SEM PLACA - FORNECIMENTO E INSTALAÇÃO. AF_03/2023</t>
  </si>
  <si>
    <t>86,24</t>
  </si>
  <si>
    <t>TOMADA BAIXA DE EMBUTIR (4 MÓDULOS), 2P+T 10 A, INCLUINDO SUPORTE E PLACA - FORNECIMENTO E INSTALAÇÃO. AF_03/2023</t>
  </si>
  <si>
    <t>105,19</t>
  </si>
  <si>
    <t>TOMADA BAIXA DE EMBUTIR (6 MÓDULOS), 2P+T 10 A, SEM SUPORTE E SEM PLACA - FORNECIMENTO E INSTALAÇÃO. AF_03/2023</t>
  </si>
  <si>
    <t>127,20</t>
  </si>
  <si>
    <t>TOMADA BAIXA DE EMBUTIR (6 MÓDULOS), 2P+T 10 A, INCLUINDO SUPORTE E PLACA - FORNECIMENTO E INSTALAÇÃO. AF_03/2023</t>
  </si>
  <si>
    <t>146,15</t>
  </si>
  <si>
    <t>INTERRUPTOR SIMPLES (1 MÓDULO) COM 1 TOMADA DE EMBUTIR 2P+T 10 A, SEM SUPORTE E SEM PLACA - FORNECIMENTO E INSTALAÇÃO. AF_03/2023</t>
  </si>
  <si>
    <t>48,24</t>
  </si>
  <si>
    <t>INTERRUPTOR SIMPLES (1 MÓDULO) COM 1 TOMADA DE EMBUTIR 2P+T 10 A, INCLUINDO SUPORTE E PLACA - FORNECIMENTO E INSTALAÇÃO. AF_03/2023</t>
  </si>
  <si>
    <t>61,52</t>
  </si>
  <si>
    <t>INTERRUPTOR SIMPLES (1 MÓDULO) COM 2 TOMADAS DE EMBUTIR 2P+T 10 A, SEM SUPORTE E SEM PLACA - FORNECIMENTO E INSTALAÇÃO. AF_03/2023</t>
  </si>
  <si>
    <t>73,69</t>
  </si>
  <si>
    <t>INTERRUPTOR SIMPLES (1 MÓDULO) COM 2 TOMADAS DE EMBUTIR 2P+T 10 A, INCLUINDO SUPORTE E PLACA - FORNECIMENTO E INSTALAÇÃO. AF_03/2023</t>
  </si>
  <si>
    <t>86,97</t>
  </si>
  <si>
    <t>INTERRUPTOR SIMPLES (2 MÓDULOS) COM 1 TOMADA DE EMBUTIR 2P+T 10 A, SEM SUPORTE E SEM PLACA - FORNECIMENTO E INSTALAÇÃO. AF_03/2023</t>
  </si>
  <si>
    <t>66,96</t>
  </si>
  <si>
    <t>INTERRUPTOR SIMPLES (2 MÓDULOS) COM 1 TOMADA DE EMBUTIR 2P+T 10 A, INCLUINDO SUPORTE E PLACA - FORNECIMENTO E INSTALAÇÃO. AF_03/2023</t>
  </si>
  <si>
    <t>INTERRUPTOR PARALELO (1 MÓDULO) COM 1 TOMADA DE EMBUTIR 2P+T 10 A, SEM SUPORTE E SEM PLACA - FORNECIMENTO E INSTALAÇÃO. AF_03/2023</t>
  </si>
  <si>
    <t>56,24</t>
  </si>
  <si>
    <t>INTERRUPTOR PARALELO (1 MÓDULO) COM 1 TOMADA DE EMBUTIR 2P+T 10 A, INCLUINDO SUPORTE E PLACA - FORNECIMENTO E INSTALAÇÃO. AF_03/2023</t>
  </si>
  <si>
    <t>69,52</t>
  </si>
  <si>
    <t>INTERRUPTOR PARALELO (1 MÓDULO) COM 2 TOMADAS DE EMBUTIR 2P+T 10 A, SEM SUPORTE E SEM PLACA - FORNECIMENTO E INSTALAÇÃO. AF_03/2023</t>
  </si>
  <si>
    <t>81,61</t>
  </si>
  <si>
    <t>INTERRUPTOR PARALELO (1 MÓDULO) COM 2 TOMADAS DE EMBUTIR 2P+T 10 A, INCLUINDO SUPORTE E PLACA - FORNECIMENTO E INSTALAÇÃO. AF_03/2023</t>
  </si>
  <si>
    <t>94,89</t>
  </si>
  <si>
    <t>INTERRUPTOR PARALELO (2 MÓDULOS) COM 1 TOMADA DE EMBUTIR 2P+T 10 A, SEM SUPORTE E SEM PLACA - FORNECIMENTO E INSTALAÇÃO. AF_03/2023</t>
  </si>
  <si>
    <t>82,81</t>
  </si>
  <si>
    <t>INTERRUPTOR PARALELO (2 MÓDULOS) COM 1 TOMADA DE EMBUTIR 2P+T 10 A, INCLUINDO SUPORTE E PLACA - FORNECIMENTO E INSTALAÇÃO. AF_03/2023</t>
  </si>
  <si>
    <t>96,09</t>
  </si>
  <si>
    <t>INTERRUPTOR SIMPLES (1 MÓDULO), INTERRUPTOR PARALELO (1 MÓDULO) E 1 TOMADA DE EMBUTIR 2P+T 10 A, SEM SUPORTE E SEM PLACA - FORNECIMENTO E INSTALAÇÃO. AF_03/2023</t>
  </si>
  <si>
    <t>74,89</t>
  </si>
  <si>
    <t>INTERRUPTOR SIMPLES (1 MÓDULO), INTERRUPTOR PARALELO (1 MÓDULO) E 1 TOMADA DE EMBUTIR 2P+T 10 A, INCLUINDO SUPORTE E PLACA - FORNECIMENTO E INSTALAÇÃO. AF_03/2023</t>
  </si>
  <si>
    <t>88,17</t>
  </si>
  <si>
    <t>SENSOR DE PRESENÇA COM FOTOCÉLULA, FIXAÇÃO EM PAREDE - FORNECIMENTO E INSTALAÇÃO. AF_09/2024</t>
  </si>
  <si>
    <t>108,16</t>
  </si>
  <si>
    <t>SENSOR DE PRESENÇA SEM FOTOCÉLULA, FIXAÇÃO EM PAREDE - FORNECIMENTO E INSTALAÇÃO. AF_09/2024</t>
  </si>
  <si>
    <t>78,27</t>
  </si>
  <si>
    <t>SENSOR DE PRESENÇA COM FOTOCÉLULA, FIXAÇÃO EM TETO - FORNECIMENTO E INSTALAÇÃO. AF_09/2024</t>
  </si>
  <si>
    <t>76,41</t>
  </si>
  <si>
    <t>SENSOR DE PRESENÇA SEM FOTOCÉLULA, FIXAÇÃO EM TETO - FORNECIMENTO E INSTALAÇÃO. AF_09/2024</t>
  </si>
  <si>
    <t>72,59</t>
  </si>
  <si>
    <t>LUMINÁRIA DE EMERGÊNCIA, COM 30 LÂMPADAS LED DE 2 W, SEM REATOR - FORNECIMENTO E INSTALAÇÃO. AF_09/2024</t>
  </si>
  <si>
    <t>19,47</t>
  </si>
  <si>
    <t>LÂMPADA COMPACTA DE LED 6 W, BASE E27 - FORNECIMENTO E INSTALAÇÃO. AF_09/2024</t>
  </si>
  <si>
    <t>LÂMPADA COMPACTA DE LED 10 W, BASE E27 - FORNECIMENTO E INSTALAÇÃO. AF_09/2024</t>
  </si>
  <si>
    <t>15,22</t>
  </si>
  <si>
    <t>LÂMPADA TUBULAR LED DE 9/10 W, COM SOQUETE, BASE G13 - FORNECIMENTO E INSTALAÇÃO. AF_09/2024_PS</t>
  </si>
  <si>
    <t>31,06</t>
  </si>
  <si>
    <t>LÂMPADA TUBULAR LED DE 18/20 W, COM SOQUETE, BASE G13 - FORNECIMENTO E INSTALAÇÃO. AF_09/2024_PS</t>
  </si>
  <si>
    <t>33,62</t>
  </si>
  <si>
    <t>LUMINÁRIA TIPO PLAFON CIRCULAR, DE SOBREPOR, COM LED DE 12/13 W - FORNECIMENTO E INSTALAÇÃO. AF_09/2024</t>
  </si>
  <si>
    <t>33,08</t>
  </si>
  <si>
    <t>LÂMPADA TUBULAR LED 9/10W SEM SOQUETE - FORNECIMENTO E INSTALAÇÃO. AF_09/2024</t>
  </si>
  <si>
    <t>ENTRADA DE ENERGIA ELÉTRICA, AÉREA, MONOFÁSICA, COM CAIXA DE SOBREPOR, CABO DE 10 MM2 E DISJUNTOR DIN 50A (NÃO INCLUSO O POSTE DE CONCRETO). AF_07/2020_PS</t>
  </si>
  <si>
    <t>1.565,20</t>
  </si>
  <si>
    <t>ENTRADA DE ENERGIA ELÉTRICA, AÉREA, MONOFÁSICA, COM CAIXA DE SOBREPOR, CABO DE 16 MM2 E DISJUNTOR DIN 50A (NÃO INCLUSO O POSTE DE CONCRETO). AF_07/2020_PS</t>
  </si>
  <si>
    <t>1.669,70</t>
  </si>
  <si>
    <t>ENTRADA DE ENERGIA ELÉTRICA, AÉREA, MONOFÁSICA, COM CAIXA DE SOBREPOR, CABO DE 25 MM2 E DISJUNTOR DIN 50A (NÃO INCLUSO O POSTE DE CONCRETO). AF_07/2020_PS</t>
  </si>
  <si>
    <t>1.684,77</t>
  </si>
  <si>
    <t>ENTRADA DE ENERGIA ELÉTRICA, AÉREA, MONOFÁSICA, COM CAIXA DE SOBREPOR, CABO DE 35 MM2 E DISJUNTOR DIN 50A (NÃO INCLUSO O POSTE DE CONCRETO). AF_07/2020_PS</t>
  </si>
  <si>
    <t>1.830,67</t>
  </si>
  <si>
    <t>ENTRADA DE ENERGIA ELÉTRICA, AÉREA, MONOFÁSICA, COM CAIXA DE EMBUTIR, CABO DE 10 MM2 E DISJUNTOR DIN 50A (NÃO INCLUSO O POSTE DE CONCRETO). AF_07/2020_PS</t>
  </si>
  <si>
    <t>1.542,39</t>
  </si>
  <si>
    <t>ENTRADA DE ENERGIA ELÉTRICA, AÉREA, MONOFÁSICA, COM CAIXA DE EMBUTIR, CABO DE 16 MM2 E DISJUNTOR DIN 50A (NÃO INCLUSO O POSTE DE CONCRETO). AF_07/2020_PS</t>
  </si>
  <si>
    <t>1.646,89</t>
  </si>
  <si>
    <t>ENTRADA DE ENERGIA ELÉTRICA, AÉREA, MONOFÁSICA, COM CAIXA DE EMBUTIR, CABO DE 25 MM2 E DISJUNTOR DIN 50A (NÃO INCLUSO O POSTE DE CONCRETO). AF_07/2020_PS</t>
  </si>
  <si>
    <t>1.661,96</t>
  </si>
  <si>
    <t>ENTRADA DE ENERGIA ELÉTRICA, AÉREA, MONOFÁSICA, COM CAIXA DE EMBUTIR, CABO DE 35 MM2 E DISJUNTOR DIN 50A (NÃO INCLUSO O POSTE DE CONCRETO). AF_07/2020_PS</t>
  </si>
  <si>
    <t>1.807,86</t>
  </si>
  <si>
    <t>ENTRADA DE ENERGIA ELÉTRICA, AÉREA, BIFÁSICA, COM CAIXA DE SOBREPOR, CABO DE 10 MM2 E DISJUNTOR DIN 50A (NÃO INCLUSO O POSTE DE CONCRETO). AF_07/2020_PS</t>
  </si>
  <si>
    <t>1.812,08</t>
  </si>
  <si>
    <t>ENTRADA DE ENERGIA ELÉTRICA, AÉREA, BIFÁSICA, COM CAIXA DE SOBREPOR, CABO DE 16 MM2 E DISJUNTOR DIN 50A (NÃO INCLUSO O POSTE DE CONCRETO). AF_07/2020_PS</t>
  </si>
  <si>
    <t>1.970,25</t>
  </si>
  <si>
    <t>ENTRADA DE ENERGIA ELÉTRICA, AÉREA, BIFÁSICA, COM CAIXA DE SOBREPOR, CABO DE 25 MM2 E DISJUNTOR DIN 50A (NÃO INCLUSO O POSTE DE CONCRETO). AF_07/2020_PS</t>
  </si>
  <si>
    <t>1.993,06</t>
  </si>
  <si>
    <t>ENTRADA DE ENERGIA ELÉTRICA, AÉREA, BIFÁSICA, COM CAIXA DE SOBREPOR, CABO DE 35 MM2 E DISJUNTOR DIN 50A (NÃO INCLUSO O POSTE DE CONCRETO). AF_07/2020_PS</t>
  </si>
  <si>
    <t>2.197,50</t>
  </si>
  <si>
    <t>ENTRADA DE ENERGIA ELÉTRICA, AÉREA, BIFÁSICA, COM CAIXA DE EMBUTIR, CABO DE 10 MM2 E DISJUNTOR DIN 50A (NÃO INCLUSO O POSTE DE CONCRETO). AF_07/2020_PS</t>
  </si>
  <si>
    <t>1.797,56</t>
  </si>
  <si>
    <t>ENTRADA DE ENERGIA ELÉTRICA, AÉREA, BIFÁSICA, COM CAIXA DE EMBUTIR, CABO DE 16 MM2 E DISJUNTOR DIN 50A (NÃO INCLUSO O POSTE DE CONCRETO). AF_07/2020_PS</t>
  </si>
  <si>
    <t>1.955,73</t>
  </si>
  <si>
    <t>ENTRADA DE ENERGIA ELÉTRICA, AÉREA, BIFÁSICA, COM CAIXA DE EMBUTIR, CABO DE 25 MM2 E DISJUNTOR DIN 50A (NÃO INCLUSO O POSTE DE CONCRETO). AF_07/2020_PS</t>
  </si>
  <si>
    <t>1.978,54</t>
  </si>
  <si>
    <t>ENTRADA DE ENERGIA ELÉTRICA, AÉREA, BIFÁSICA, COM CAIXA DE EMBUTIR, CABO DE 35 MM2 E DISJUNTOR DIN 50A (NÃO INCLUSO O POSTE DE CONCRETO). AF_07/2020_PS</t>
  </si>
  <si>
    <t>2.182,98</t>
  </si>
  <si>
    <t>ENTRADA DE ENERGIA ELÉTRICA, AÉREA, TRIFÁSICA, COM CAIXA DE SOBREPOR, CABO DE 10 MM2 E DISJUNTOR DIN 50A (NÃO INCLUSO O POSTE DE CONCRETO). AF_07/2020_PS</t>
  </si>
  <si>
    <t>1.931,96</t>
  </si>
  <si>
    <t>ENTRADA DE ENERGIA ELÉTRICA, AÉREA, TRIFÁSICA, COM CAIXA DE SOBREPOR, CABO DE 16 MM2 E DISJUNTOR DIN 50A (NÃO INCLUSO O POSTE DE CONCRETO). AF_07/2020_PS</t>
  </si>
  <si>
    <t>2.142,86</t>
  </si>
  <si>
    <t>ENTRADA DE ENERGIA ELÉTRICA, AÉREA, TRIFÁSICA, COM CAIXA DE SOBREPOR, CABO DE 25 MM2 E DISJUNTOR DIN 50A (NÃO INCLUSO O POSTE DE CONCRETO). AF_07/2020_PS</t>
  </si>
  <si>
    <t>2.173,27</t>
  </si>
  <si>
    <t>ENTRADA DE ENERGIA ELÉTRICA, AÉREA, TRIFÁSICA, COM CAIXA DE SOBREPOR, CABO DE 35 MM2 E DISJUNTOR DIN 50A (NÃO INCLUSO O POSTE DE CONCRETO). AF_07/2020_PS</t>
  </si>
  <si>
    <t>2.435,20</t>
  </si>
  <si>
    <t>ENTRADA DE ENERGIA ELÉTRICA, AÉREA, TRIFÁSICA, COM CAIXA DE EMBUTIR, CABO DE 10 MM2 E DISJUNTOR DIN 50A (NÃO INCLUSO O POSTE DE CONCRETO). AF_07/2020</t>
  </si>
  <si>
    <t>1.976,96</t>
  </si>
  <si>
    <t>ENTRADA DE ENERGIA ELÉTRICA, AÉREA, TRIFÁSICA, COM CAIXA DE EMBUTIR, CABO DE 16 MM2 E DISJUNTOR DIN 50A (NÃO INCLUSO O POSTE DE CONCRETO). AF_07/2020</t>
  </si>
  <si>
    <t>2.187,86</t>
  </si>
  <si>
    <t>ENTRADA DE ENERGIA ELÉTRICA, AÉREA, TRIFÁSICA, COM CAIXA DE EMBUTIR, CABO DE 25 MM2 E DISJUNTOR DIN 50A (NÃO INCLUSO O POSTE DE CONCRETO). AF_07/2020</t>
  </si>
  <si>
    <t>2.218,27</t>
  </si>
  <si>
    <t>ENTRADA DE ENERGIA ELÉTRICA, AÉREA, TRIFÁSICA, COM CAIXA DE EMBUTIR, CABO DE 35 MM2 E DISJUNTOR DIN 50A (NÃO INCLUSO O POSTE DE CONCRETO). AF_07/2020</t>
  </si>
  <si>
    <t>2.480,20</t>
  </si>
  <si>
    <t>ENTRADA DE ENERGIA ELÉTRICA, SUBTERRÂNEA, MONOFÁSICA, COM CAIXA DE SOBREPOR, CABO DE 10 MM2 E DISJUNTOR DIN 50A (NÃO INCLUSA MURETA DE ALVENARIA). AF_07/2020_PS</t>
  </si>
  <si>
    <t>860,95</t>
  </si>
  <si>
    <t>ENTRADA DE ENERGIA ELÉTRICA, SUBTERRÂNEA, MONOFÁSICA, COM CAIXA DE SOBREPOR, CABO DE 16 MM2 E DISJUNTOR DIN 50A (NÃO INCLUSA MURETA DE ALVENARIA). AF_07/2020_PS</t>
  </si>
  <si>
    <t>986,35</t>
  </si>
  <si>
    <t>ENTRADA DE ENERGIA ELÉTRICA, SUBTERRÂNEA, MONOFÁSICA, COM CAIXA DE SOBREPOR, CABO DE 25 MM2 E DISJUNTOR DIN 50A (NÃO INCLUSA MURETA DE ALVENARIA). AF_07/2020_PS</t>
  </si>
  <si>
    <t>1.004,43</t>
  </si>
  <si>
    <t>ENTRADA DE ENERGIA ELÉTRICA, SUBTERRÂNEA, MONOFÁSICA, COM CAIXA DE SOBREPOR, CABO DE 35 MM2 E DISJUNTOR DIN 50A (NÃO INCLUSA MURETA DE ALVENARIA). AF_07/2020_PS</t>
  </si>
  <si>
    <t>1.141,18</t>
  </si>
  <si>
    <t>ENTRADA DE ENERGIA ELÉTRICA, SUBTERRÂNEA, MONOFÁSICA, COM CAIXA DE EMBUTIR, CABO DE 10 MM2 E DISJUNTOR DIN 50A (NÃO INCLUSA MURETA DE ALVENARIA). AF_07/2020_PS</t>
  </si>
  <si>
    <t>838,14</t>
  </si>
  <si>
    <t>ENTRADA DE ENERGIA ELÉTRICA, SUBTERRÂNEA, MONOFÁSICA, COM CAIXA DE EMBUTIR, CABO DE 16 MM2 E DISJUNTOR DIN 50A (NÃO INCLUSA MURETA DE ALVENARIA). AF_07/2020_PS</t>
  </si>
  <si>
    <t>963,54</t>
  </si>
  <si>
    <t>ENTRADA DE ENERGIA ELÉTRICA, SUBTERRÂNEA, MONOFÁSICA, COM CAIXA DE EMBUTIR, CABO DE 25 MM2 E DISJUNTOR DIN 50A (NÃO INCLUSA MURETA DE ALVENARIA). AF_07/2020_PS</t>
  </si>
  <si>
    <t>981,62</t>
  </si>
  <si>
    <t>ENTRADA DE ENERGIA ELÉTRICA, SUBTERRÂNEA, MONOFÁSICA, COM CAIXA DE EMBUTIR, CABO DE 35 MM2 E DISJUNTOR DIN 50A (NÃO INCLUSA MURETA DE ALVENARIA). AF_07/2020_PS</t>
  </si>
  <si>
    <t>1.118,37</t>
  </si>
  <si>
    <t>ENTRADA DE ENERGIA ELÉTRICA, SUBTERRÂNEA, BIFÁSICA, COM CAIXA DE SOBREPOR, CABO DE 10 MM2 E DISJUNTOR DIN 50A (NÃO INCLUSA MURETA DE ALVENARIA). AF_07/2020_PS</t>
  </si>
  <si>
    <t>1.123,89</t>
  </si>
  <si>
    <t>ENTRADA DE ENERGIA ELÉTRICA, SUBTERRÂNEA, BIFÁSICA, COM CAIXA DE SOBREPOR, CABO DE 16 MM2 E DISJUNTOR DIN 50A (NÃO INCLUSA MURETA DE ALVENARIA). AF_07/2020_PS</t>
  </si>
  <si>
    <t>1.311,99</t>
  </si>
  <si>
    <t>ENTRADA DE ENERGIA ELÉTRICA, SUBTERRÂNEA, BIFÁSICA, COM CAIXA DE SOBREPOR, CABO DE 25 MM2 E DISJUNTOR DIN 50A (NÃO INCLUSA MURETA DE ALVENARIA). AF_07/2020_PS</t>
  </si>
  <si>
    <t>1.339,12</t>
  </si>
  <si>
    <t>ENTRADA DE ENERGIA ELÉTRICA, SUBTERRÂNEA, BIFÁSICA, COM CAIXA DE SOBREPOR, CABO DE 35 MM2 E DISJUNTOR DIN 50A (NÃO INCLUSA MURETA DE ALVENARIA). AF_07/2020_PS</t>
  </si>
  <si>
    <t>1.544,25</t>
  </si>
  <si>
    <t>ENTRADA DE ENERGIA ELÉTRICA, SUBTERRÂNEA, BIFÁSICA, COM CAIXA DE EMBUTIR, CABO DE 10 MM2 E DISJUNTOR DIN 50A (NÃO INCLUSA MURETA DE ALVENARIA). AF_07/2020_PS</t>
  </si>
  <si>
    <t>1.109,39</t>
  </si>
  <si>
    <t>ENTRADA DE ENERGIA ELÉTRICA, SUBTERRÂNEA, BIFÁSICA, COM CAIXA DE EMBUTIR, CABO DE 16 MM2 E DISJUNTOR DIN 50A (NÃO INCLUSA MURETA DE ALVENARIA). AF_07/2020_PS</t>
  </si>
  <si>
    <t>1.297,49</t>
  </si>
  <si>
    <t>ENTRADA DE ENERGIA ELÉTRICA, SUBTERRÂNEA, BIFÁSICA, COM CAIXA DE EMBUTIR, CABO DE 25 MM2 E DISJUNTOR DIN 50A (NÃO INCLUSA MURETA DE ALVENARIA). AF_07/2020_PS</t>
  </si>
  <si>
    <t>1.324,62</t>
  </si>
  <si>
    <t>ENTRADA DE ENERGIA ELÉTRICA, SUBTERRÂNEA, BIFÁSICA, COM CAIXA DE EMBUTIR, CABO DE 35 MM2 E DISJUNTOR DIN 50A (NÃO INCLUSA MURETA DE ALVENARIA). AF_07/2020_PS</t>
  </si>
  <si>
    <t>1.529,75</t>
  </si>
  <si>
    <t>ENTRADA DE ENERGIA ELÉTRICA, SUBTERRÂNEA, TRIFÁSICA, COM CAIXA DE SOBREPOR, CABO DE 10 MM2 E DISJUNTOR DIN 50A (NÃO INCLUSA MURETA DE ALVENARIA). AF_07/2020_PS</t>
  </si>
  <si>
    <t>1.261,53</t>
  </si>
  <si>
    <t>ENTRADA DE ENERGIA ELÉTRICA, SUBTERRÂNEA, TRIFÁSICA, COM CAIXA DE SOBREPOR, CABO DE 16 MM2 E DISJUNTOR DIN 50A (NÃO INCLUSA MURETA DE ALVENARIA). AF_07/2020_PS</t>
  </si>
  <si>
    <t>1.512,33</t>
  </si>
  <si>
    <t>ENTRADA DE ENERGIA ELÉTRICA, SUBTERRÂNEA, TRIFÁSICA, COM CAIXA DE SOBREPOR, CABO DE 25 MM2 E DISJUNTOR DIN 50A (NÃO INCLUSA MURETA DE ALVENARIA). AF_07/2020_PS</t>
  </si>
  <si>
    <t>1.548,50</t>
  </si>
  <si>
    <t>ENTRADA DE ENERGIA ELÉTRICA, SUBTERRÂNEA, TRIFÁSICA, COM CAIXA DE SOBREPOR, CABO DE 35 MM2 E DISJUNTOR DIN 50A (NÃO INCLUSA MURETA DE ALVENARIA). AF_07/2020_PS</t>
  </si>
  <si>
    <t>1.822,00</t>
  </si>
  <si>
    <t>ENTRADA DE ENERGIA ELÉTRICA, SUBTERRÂNEA, TRIFÁSICA, COM CAIXA DE EMBUTIR, CABO DE 10 MM2 E DISJUNTOR DIN 50A (NÃO INCLUSA MURETA DE ALVENARIA). AF_07/2020</t>
  </si>
  <si>
    <t>1.306,55</t>
  </si>
  <si>
    <t>ENTRADA DE ENERGIA ELÉTRICA, SUBTERRÂNEA, TRIFÁSICA, COM CAIXA DE EMBUTIR, CABO DE 16 MM2 E DISJUNTOR DIN 50A (NÃO INCLUSA MURETA DE ALVENARIA). AF_07/2020</t>
  </si>
  <si>
    <t>1.557,35</t>
  </si>
  <si>
    <t>ENTRADA DE ENERGIA ELÉTRICA, SUBTERRÂNEA, TRIFÁSICA, COM CAIXA DE EMBUTIR, CABO DE 25 MM2 E DISJUNTOR DIN 50A (NÃO INCLUSA MURETA DE ALVENARIA). AF_07/2020</t>
  </si>
  <si>
    <t>1.593,52</t>
  </si>
  <si>
    <t>ENTRADA DE ENERGIA ELÉTRICA, SUBTERRÂNEA, TRIFÁSICA, COM CAIXA DE EMBUTIR, CABO DE 35 MM2 E DISJUNTOR DIN 50A (NÃO INCLUSA MURETA DE ALVENARIA). AF_07/2020</t>
  </si>
  <si>
    <t>1.867,02</t>
  </si>
  <si>
    <t>APARELHO SINALIZADOR DE SAÍDA DE GARAGEM, COM CÉLULA FOTOELÉTRICA - FORNECIMENTO E INSTALAÇÃO. AF_07/2020</t>
  </si>
  <si>
    <t>104,35</t>
  </si>
  <si>
    <t>ARMAÇÃO SECUNDÁRIA, COM 1 ESTRIBO E 1 ISOLADOR - FORNECIMENTO E INSTALAÇÃO. AF_07/2020</t>
  </si>
  <si>
    <t>45,58</t>
  </si>
  <si>
    <t>ARMAÇÃO SECUNDÁRIA, COM 2 ESTRIBOS E 2 ISOLADORES - FORNECIMENTO E INSTALAÇÃO. AF_07/2020</t>
  </si>
  <si>
    <t>77,78</t>
  </si>
  <si>
    <t>ARMAÇÃO SECUNDÁRIA, COM 3 ESTRIBOS E 3 ISOLADORES - FORNECIMENTO E INSTALAÇÃO. AF_07/2020</t>
  </si>
  <si>
    <t>128,58</t>
  </si>
  <si>
    <t>ARMAÇÃO SECUNDÁRIA, COM 4 ESTRIBOS E 4 ISOLADORES - FORNECIMENTO E INSTALAÇÃO. AF_07/2020</t>
  </si>
  <si>
    <t>168,30</t>
  </si>
  <si>
    <t>ARMAÇÃO SECUNDÁRIA, COM 1 ESTRIBO, SEM ISOLADOR - FORNECIMENTO E INSTALAÇÃO. AF_07/2020</t>
  </si>
  <si>
    <t>ARMAÇÃO SECUNDÁRIA, COM 2 ESTRIBOS, SEM ISOLADOR - FORNECIMENTO E INSTALAÇÃO. AF_07/2020</t>
  </si>
  <si>
    <t>63,85</t>
  </si>
  <si>
    <t>ARMAÇÃO SECUNDÁRIA, COM 3 ESTRIBOS, SEM ISOLADOR - FORNECIMENTO E INSTALAÇÃO. AF_07/2020</t>
  </si>
  <si>
    <t>100,94</t>
  </si>
  <si>
    <t>ARMAÇÃO SECUNDÁRIA, COM 4 ESTRIBOS, SEM ISOLADOR - FORNECIMENTO E INSTALAÇÃO. AF_07/2020</t>
  </si>
  <si>
    <t>144,35</t>
  </si>
  <si>
    <t>ISOLADOR, TIPO PINO, PARA TENSÃO 15 KV - FORNECIMENTO E INSTALAÇÃO. AF_07/2020</t>
  </si>
  <si>
    <t>32,12</t>
  </si>
  <si>
    <t>ISOLADOR, TIPO DISCO, PARA TENSÃO 15 KV - FORNECIMENTO E INSTALAÇÃO. AF_07/2020</t>
  </si>
  <si>
    <t>99,11</t>
  </si>
  <si>
    <t>ISOLADOR, TIPO ROLDANA, PARA BAIXA TENSÃO - FORNECIMENTO E INSTALAÇÃO. AF_07/2020</t>
  </si>
  <si>
    <t>8,49</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</si>
  <si>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</si>
  <si>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</si>
  <si>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</si>
  <si>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12,31</t>
  </si>
  <si>
    <t>ALÇA PREFORMADA DE DISTRIBUIÇÃO, EM  AÇO GALVANIZADO, AWG 4 - FORNECIMENTO E INSTALAÇÃO. AF_07/2020</t>
  </si>
  <si>
    <t>8,85</t>
  </si>
  <si>
    <t>ALÇA PREFORMADA DE DISTRIBUIÇÃO, EM  AÇO GALVANIZADO, AWG 6 - FORNECIMENTO E INSTALAÇÃO. AF_07/2020</t>
  </si>
  <si>
    <t>8,30</t>
  </si>
  <si>
    <t>CABO DE COBRE FLEXÍVEL ISOLADO, 10 MM², 0,6/1,0 KV, PARA REDE AÉREA DE DISTRIBUIÇÃO DE ENERGIA ELÉTRICA DE BAIXA TENSÃO - FORNECIMENTO E INSTALAÇÃO. AF_07/2020</t>
  </si>
  <si>
    <t>9,91</t>
  </si>
  <si>
    <t>CABO DE COBRE FLEXÍVEL ISOLADO, 16 MM², 0,6/1,0 KV, PARA REDE AÉREA DE DISTRIBUIÇÃO DE ENERGIA ELÉTRICA DE BAIXA TENSÃO - FORNECIMENTO E INSTALAÇÃO. AF_07/2020</t>
  </si>
  <si>
    <t>15,72</t>
  </si>
  <si>
    <t>CABO DE COBRE FLEXÍVEL ISOLADO, 25 MM², 0,6/1,0 KV, PARA REDE AÉREA DE DISTRIBUIÇÃO DE ENERGIA ELÉTRICA DE BAIXA TENSÃO - FORNECIMENTO E INSTALAÇÃO. AF_07/2020</t>
  </si>
  <si>
    <t>24,32</t>
  </si>
  <si>
    <t>CABO DE COBRE FLEXÍVEL ISOLADO, 35 MM², 0,6/1,0 KV, PARA REDE AÉREA DE DISTRIBUIÇÃO DE ENERGIA ELÉTRICA DE BAIXA TENSÃO - FORNECIMENTO E INSTALAÇÃO. AF_07/2020</t>
  </si>
  <si>
    <t>34,32</t>
  </si>
  <si>
    <t>CABO DE COBRE FLEXÍVEL ISOLADO, 50 MM², 0,6/1,0 KV, PARA REDE AÉREA DE DISTRIBUIÇÃO DE ENERGIA ELÉTRICA DE BAIXA TENSÃO - FORNECIMENTO E INSTALAÇÃO. AF_07/2020</t>
  </si>
  <si>
    <t>50,72</t>
  </si>
  <si>
    <t>CABO DE COBRE FLEXÍVEL ISOLADO, 70 MM², 0,6/1,0 KV, PARA REDE AÉREA DE DISTRIBUIÇÃO DE ENERGIA ELÉTRICA DE BAIXA TENSÃO - FORNECIMENTO E INSTALAÇÃO. AF_07/2020</t>
  </si>
  <si>
    <t>70,90</t>
  </si>
  <si>
    <t>CABO DE COBRE FLEXÍVEL ISOLADO, 95 MM², 0,6/1,0 KV, PARA REDE AÉREA DE DISTRIBUIÇÃO DE ENERGIA ELÉTRICA DE BAIXA TENSÃO - FORNECIMENTO E INSTALAÇÃO. AF_07/2020</t>
  </si>
  <si>
    <t>92,04</t>
  </si>
  <si>
    <t>CABO DE COBRE FLEXÍVEL ISOLADO, 120 MM², 0,6/1,0 KV, PARA REDE AÉREA DE DISTRIBUIÇÃO DE ENERGIA ELÉTRICA DE BAIXA TENSÃO - FORNECIMENTO E INSTALAÇÃO. AF_07/2020</t>
  </si>
  <si>
    <t>120,32</t>
  </si>
  <si>
    <t>SUBSTITUIÇÃO DE REATOR PARA ILUMINAÇÃO PÚBLICA (NÃO INCLUI FORNECIMENTO). AF_08/2020</t>
  </si>
  <si>
    <t>85,70</t>
  </si>
  <si>
    <t>RELÉ FOTOELÉTRICO PARA COMANDO DE ILUMINAÇÃO EXTERNA 1000 W - FORNECIMENTO E INSTALAÇÃO. AF_08/2020</t>
  </si>
  <si>
    <t>36,75</t>
  </si>
  <si>
    <t>SUBSTITUIÇÃO DE RELÉ FOTOELÉTRICO PARA COMANDO DE ILUMINAÇÃO EXTERNA 1000 W - FORNECIMENTO E INSTALAÇÃO. AF_08/2020</t>
  </si>
  <si>
    <t>104,87</t>
  </si>
  <si>
    <t>BRAÇO PARA ILUMINAÇÃO PÚBLICA, EM TUBO DE AÇO GALVANIZADO, COMPRIMENTO DE 1,50 M, PARA FIXAÇÃO EM POSTE DE CONCRETO - FORNECIMENTO E INSTALAÇÃO. AF_08/2020</t>
  </si>
  <si>
    <t>164,25</t>
  </si>
  <si>
    <t>BRAÇO PARA ILUMINAÇÃO PÚBLICA, EM TUBO DE AÇO GALVANIZADO, COMPRIMENTO DE 1,50 M, PARA FIXAÇÃO EM POSTE METÁLICO - FORNECIMENTO E INSTALAÇÃO. AF_08/2020</t>
  </si>
  <si>
    <t>159,09</t>
  </si>
  <si>
    <t>SUBSTITUIÇÃO DE LÂMPADA PARA ILUMINAÇÃO PÚBLICA (NÃO INCLUI FORNECIMENTO). AF_08/2020</t>
  </si>
  <si>
    <t>70,93</t>
  </si>
  <si>
    <t>LUMINÁRIA ABERTA PARA ILUMINAÇÃO PÚBLICA, PARA LÂMPADA VAPOR DE MERCÚRIO ATÉ 400 W E MISTA ATÉ 500 W, COM BRAÇO EM TUBO DE AÇO GALV 1", COMPRIMENTO DE 1,50 M, PARA POSTE DE CONCRETO - FORNECIMENTO E INSTALAÇÃO (EXCLUSIVE LÂMPADA E REATOR). AF_08/2020</t>
  </si>
  <si>
    <t>302,57</t>
  </si>
  <si>
    <t>LUMINÁRIA DE LED PARA ILUMINAÇÃO PÚBLICA, DE 33 W ATÉ 50 W - FORNECIMENTO E INSTALAÇÃO. AF_08/2020</t>
  </si>
  <si>
    <t>197,05</t>
  </si>
  <si>
    <t>LUMINÁRIA DE LED PARA ILUMINAÇÃO PÚBLICA, DE 51 W ATÉ 67 W - FORNECIMENTO E INSTALAÇÃO. AF_08/2020</t>
  </si>
  <si>
    <t>293,33</t>
  </si>
  <si>
    <t>LUMINÁRIA DE LED PARA ILUMINAÇÃO PÚBLICA, DE 68 W ATÉ 97 W - FORNECIMENTO E INSTALAÇÃO. AF_08/2020</t>
  </si>
  <si>
    <t>315,81</t>
  </si>
  <si>
    <t>LUMINÁRIA DE LED PARA ILUMINAÇÃO PÚBLICA, DE 98 W ATÉ 137 W - FORNECIMENTO E INSTALAÇÃO. AF_08/2020</t>
  </si>
  <si>
    <t>363,69</t>
  </si>
  <si>
    <t>LUMINÁRIA DE LED PARA ILUMINAÇÃO PÚBLICA, DE 138 W ATÉ 180 W - FORNECIMENTO E INSTALAÇÃO. AF_08/2020</t>
  </si>
  <si>
    <t>462,16</t>
  </si>
  <si>
    <t>LUMINÁRIA DE LED PARA ILUMINAÇÃO PÚBLICA, DE 181 W ATÉ 239 W - FORNECIMENTO E INSTALAÇÃO. AF_08/2020</t>
  </si>
  <si>
    <t>523,39</t>
  </si>
  <si>
    <t>LUMINÁRIA DE LED PARA ILUMINAÇÃO PÚBLICA, DE 240 W ATÉ 350 W - FORNECIMENTO E INSTALAÇÃO. AF_08/2020</t>
  </si>
  <si>
    <t>812,48</t>
  </si>
  <si>
    <t>SUBSTITUIÇÃO DE LUMINÁRIA DE VAPOR DE MERCÚRIO/VAPOR DE SÓDIO POR LUMINÁRIA DE LED PARA ILUMINAÇÃO PÚBLICA (NÃO INCLUI FORNECIMENTO). AF_08/2020</t>
  </si>
  <si>
    <t>137,67</t>
  </si>
  <si>
    <t>ABRAÇADEIRA DE FIXAÇÃO DE BRAÇOS DE LUMINÁRIAS DE 2" - FORNECIMENTO E INSTALAÇÃO. AF_08/2020</t>
  </si>
  <si>
    <t>33,17</t>
  </si>
  <si>
    <t>ABRAÇADEIRA DE FIXAÇÃO DE BRAÇOS DE LUMINÁRIAS DE 3" - FORNECIMENTO E INSTALAÇÃO. AF_08/2020</t>
  </si>
  <si>
    <t>ABRAÇADEIRA DE FIXAÇÃO DE BRAÇOS DE LUMINÁRIAS DE 4" - FORNECIMENTO E INSTALAÇÃO. AF_08/2020</t>
  </si>
  <si>
    <t>39,67</t>
  </si>
  <si>
    <t>ASSENTAMENTO DE POSTE DE CONCRETO COM COMPRIMENTO NOMINAL DE 9 M, CARGA NOMINAL MENOR OU IGUAL A 1000 DAN, ENGASTAMENTO SIMPLES COM 1,5 M DE SOLO (NÃO INCLUI FORNECIMENTO). AF_11/2019</t>
  </si>
  <si>
    <t>534,58</t>
  </si>
  <si>
    <t>ASSENTAMENTO DE POSTE DE CONCRETO COM COMPRIMENTO NOMINAL DE 10 M, CARGA NOMINAL MENOR OU IGUAL A 1000 DAN, ENGASTAMENTO SIMPLES COM 1,6 M DE SOLO (NÃO INCLUI FORNECIMENTO). AF_11/2019</t>
  </si>
  <si>
    <t>585,18</t>
  </si>
  <si>
    <t>ASSENTAMENTO DE POSTE DE CONCRETO COM COMPRIMENTO NOMINAL DE 10 M, CARGA NOMINAL MAIOR QUE 1000 DAN, ENGASTAMENTO SIMPLES COM 1,6 M DE SOLO (NÃO INCLUI FORNECIMENTO). AF_11/2019</t>
  </si>
  <si>
    <t>650,47</t>
  </si>
  <si>
    <t>ASSENTAMENTO DE POSTE DE CONCRETO COM COMPRIMENTO NOMINAL DE 10,5 M, CARGA NOMINAL MENOR OU IGUAL A 1000 DAN, ENGASTAMENTO SIMPLES COM 1,65 M DE SOLO (NÃO INCLUI FORNECIMENTO). AF_11/2019</t>
  </si>
  <si>
    <t>610,23</t>
  </si>
  <si>
    <t>ASSENTAMENTO DE POSTE DE CONCRETO COM COMPRIMENTO NOMINAL DE 10,5 M, CARGA NOMINAL MAIOR QUE 1000 DAN, ENGASTAMENTO SIMPLES COM 1,65 M DE SOLO (NÃO INCLUI FORNECIMENTO). AF_11/2019</t>
  </si>
  <si>
    <t>728,00</t>
  </si>
  <si>
    <t>ASSENTAMENTO DE POSTE DE CONCRETO COM COMPRIMENTO NOMINAL DE 11 M, CARGA NOMINAL MENOR OU IGUAL A 1000 DAN, ENGASTAMENTO SIMPLES COM 1,7 M DE SOLO (NÃO INCLUI FORNECIMENTO). AF_11/2019</t>
  </si>
  <si>
    <t>637,38</t>
  </si>
  <si>
    <t>ASSENTAMENTO DE POSTE DE CONCRETO COM COMPRIMENTO NOMINAL DE 11 M, CARGA NOMINAL MAIOR QUE 1000 DAN, ENGASTAMENTO SIMPLES COM 1,7 M DE SOLO (NÃO INCLUI FORNECIMENTO). AF_11/2019</t>
  </si>
  <si>
    <t>708,12</t>
  </si>
  <si>
    <t>ASSENTAMENTO DE POSTE DE CONCRETO COM COMPRIMENTO NOMINAL DE 12 M, CARGA NOMINAL MENOR OU IGUAL A 1000 DAN, ENGASTAMENTO SIMPLES COM 1,8 M DE SOLO (NÃO INCLUI FORNECIMENTO). AF_11/2019</t>
  </si>
  <si>
    <t>689,90</t>
  </si>
  <si>
    <t>ASSENTAMENTO DE POSTE DE CONCRETO COM COMPRIMENTO NOMINAL DE 12 M, CARGA NOMINAL MAIOR QUE 1000 DAN, ENGASTAMENTO SIMPLES COM 1,8 M DE SOLO (NÃO INCLUI FORNECIMENTO). AF_11/2019</t>
  </si>
  <si>
    <t>802,54</t>
  </si>
  <si>
    <t>ASSENTAMENTO DE POSTE DE CONCRETO COM COMPRIMENTO NOMINAL DE 13 M, CARGA NOMINAL MENOR OU IGUAL A 1000 DAN, ENGASTAMENTO SIMPLES COM 1,9 M DE SOLO (NÃO INCLUI FORNECIMENTO). AF_11/2019</t>
  </si>
  <si>
    <t>744,67</t>
  </si>
  <si>
    <t>ASSENTAMENTO DE POSTE DE CONCRETO COM COMPRIMENTO NOMINAL DE 13 M, CARGA NOMINAL MAIOR QUE 1000 DAN, ENGASTAMENTO SIMPLES COM 1,9 M DE SOLO (NÃO INCLUI FORNECIMENTO). AF_11/2019</t>
  </si>
  <si>
    <t>832,22</t>
  </si>
  <si>
    <t>ASSENTAMENTO DE POSTE DE CONCRETO COM COMPRIMENTO NOMINAL DE 13,5 M, CARGA NOMINAL MENOR OU IGUAL A 1000 DAN, ENGASTAMENTO SIMPLES COM 1,95 M DE SOLO (NÃO INCLUI FORNECIMENTO). AF_11/2019</t>
  </si>
  <si>
    <t>833,04</t>
  </si>
  <si>
    <t>ASSENTAMENTO DE POSTE DE CONCRETO COM COMPRIMENTO NOMINAL DE 13,5 M, CARGA NOMINAL MAIOR QUE 1000 DAN, ENGASTAMENTO SIMPLES COM 1,95 M DE SOLO (NÃO INCLUI FORNECIMENTO). AF_11/2019</t>
  </si>
  <si>
    <t>919,78</t>
  </si>
  <si>
    <t>ASSENTAMENTO DE POSTE DE CONCRETO COM COMPRIMENTO NOMINAL DE 14 M, CARGA NOMINAL MENOR OU IGUAL A 1000 DAN, ENGASTAMENTO SIMPLES COM 2 M DE SOLO (NÃO INCLUI FORNECIMENTO). AF_11/2019</t>
  </si>
  <si>
    <t>822,27</t>
  </si>
  <si>
    <t>ASSENTAMENTO DE POSTE DE CONCRETO COM COMPRIMENTO NOMINAL DE 14 M, CARGA NOMINAL MAIOR QUE 1000 DAN, ENGASTAMENTO SIMPLES COM 2 M DE SOLO (NÃO INCLUI FORNECIMENTO). AF_11/2019</t>
  </si>
  <si>
    <t>894,10</t>
  </si>
  <si>
    <t>ASSENTAMENTO DE POSTE DE CONCRETO COM COMPRIMENTO NOMINAL DE 15 M, CARGA NOMINAL MENOR OU IGUAL A 1000 DAN, ENGASTAMENTO SIMPLES COM 2,1 M DE SOLO (NÃO INCLUI FORNECIMENTO). AF_11/2019</t>
  </si>
  <si>
    <t>880,95</t>
  </si>
  <si>
    <t>ASSENTAMENTO DE POSTE DE CONCRETO COM COMPRIMENTO NOMINAL DE 15 M, CARGA NOMINAL MAIOR QUE 1000 DAN, ENGASTAMENTO SIMPLES COM 2,1 M DE SOLO (NÃO INCLUI FORNECIMENTO). AF_11/2019</t>
  </si>
  <si>
    <t>1.002,55</t>
  </si>
  <si>
    <t>ASSENTAMENTO DE POSTE DE CONCRETO COM COMPRIMENTO NOMINAL DE 18 M, CARGA NOMINAL MENOR OU IGUAL A 1000 DAN, ENGASTAMENTO SIMPLES COM 2,4 M DE SOLO (NÃO INCLUI FORNECIMENTO). AF_11/2019</t>
  </si>
  <si>
    <t>1.057,09</t>
  </si>
  <si>
    <t>ASSENTAMENTO DE POSTE DE CONCRETO COM COMPRIMENTO NOMINAL DE 18 M, CARGA NOMINAL MAIOR QUE 1000 DAN, ENGASTAMENTO SIMPLES COM 2,4 M DE SOLO (NÃO INCLUI FORNECIMENTO). AF_11/2019</t>
  </si>
  <si>
    <t>1.220,98</t>
  </si>
  <si>
    <t>ASSENTAMENTO DE POSTE DE CONCRETO COM COMPRIMENTO NOMINAL DE 20 M, CARGA NOMINAL MENOR OU IGUAL A 1000 DAN, ENGASTAMENTO SIMPLES COM 2,6 M DE SOLO (NÃO INCLUI FORNECIMENTO). AF_11/2019</t>
  </si>
  <si>
    <t>1.230,31</t>
  </si>
  <si>
    <t>ASSENTAMENTO DE POSTE DE CONCRETO COM COMPRIMENTO NOMINAL DE 20 M, CARGA NOMINAL MAIOR QUE 1000, ENGASTAMENTO SIMPLES COM 2,6 M DE SOLO (NÃO INCLUI FORNECIMENTO). AF_11/2019</t>
  </si>
  <si>
    <t>1.365,41</t>
  </si>
  <si>
    <t>ASSENTAMENTO DE POSTE DE CONCRETO COM COMPRIMENTO NOMINAL DE 9 M, CARGA NOMINAL DE 150 DAN, ENGASTAMENTO BASE CONCRETADA COM 1 M DE CONCRETO E 0,5 M DE SOLO (NÃO INCLUI FORNECIMENTO). AF_11/2019</t>
  </si>
  <si>
    <t>535,16</t>
  </si>
  <si>
    <t>ASSENTAMENTO DE POSTE DE CONCRETO COM COMPRIMENTO NOMINAL DE 9 M, CARGA NOMINAL DE 300 DAN, ENGASTAMENTO BASE CONCRETADA COM 1 M DE CONCRETO E 0,5 M DE SOLO (NÃO INCLUI FORNECIMENTO). AF_11/2019</t>
  </si>
  <si>
    <t>638,53</t>
  </si>
  <si>
    <t>ASSENTAMENTO DE POSTE DE CONCRETO COM COMPRIMENTO NOMINAL DE 9 M, CARGA NOMINAL DE 400 DAN, ENGASTAMENTO BASE CONCRETADA COM 1 M DE CONCRETO E 0,5 M DE SOLO (NÃO INCLUI FORNECIMENTO). AF_11/2019</t>
  </si>
  <si>
    <t>807,20</t>
  </si>
  <si>
    <t>ASSENTAMENTO DE POSTE DE CONCRETO COM COMPRIMENTO NOMINAL DE 9 M, CARGA NOMINAL DE 600 DAN, ENGASTAMENTO BASE CONCRETADA COM 1 M DE CONCRETO E 0,5 M DE SOLO (NÃO INCLUI FORNECIMENTO). AF_11/2019</t>
  </si>
  <si>
    <t>1.017,65</t>
  </si>
  <si>
    <t>ASSENTAMENTO DE POSTE DE CONCRETO COM COMPRIMENTO NOMINAL DE 9 M, CARGA NOMINAL DE 1000 DAN, ENGASTAMENTO BASE CONCRETADA COM 1 M DE CONCRETO E 0,5 M DE SOLO (NÃO INCLUI FORNECIMENTO). AF_11/2019</t>
  </si>
  <si>
    <t>1.561,17</t>
  </si>
  <si>
    <t>ASSENTAMENTO DE POSTE DE CONCRETO COM COMPRIMENTO NOMINAL DE 10 M, CARGA NOMINAL DE 300 DAN, ENGASTAMENTO BASE CONCRETADA COM 1 M DE CONCRETO E 0,6 M DE SOLO (NÃO INCLUI FORNECIMENTO). AF_11/2019</t>
  </si>
  <si>
    <t>678,88</t>
  </si>
  <si>
    <t>ASSENTAMENTO DE POSTE DE CONCRETO COM COMPRIMENTO NOMINAL DE 10 M, CARGA NOMINAL DE 600 DAN, ENGASTAMENTO BASE CONCRETADA COM 1 M DE CONCRETO E 0,6 M DE SOLO (NÃO INCLUI FORNECIMENTO). AF_11/2019</t>
  </si>
  <si>
    <t>1.070,16</t>
  </si>
  <si>
    <t>ASSENTAMENTO DE POSTE DE CONCRETO COM COMPRIMENTO NOMINAL DE 10 M, CARGA NOMINAL DE 1000 DAN, ENGASTAMENTO BASE CONCRETADA COM 1 M DE CONCRETO E 0,6 M DE SOLO (NÃO INCLUI FORNECIMENTO). AF_11/2019</t>
  </si>
  <si>
    <t>1.629,56</t>
  </si>
  <si>
    <t>ASSENTAMENTO DE POSTE DE CONCRETO COM COMPRIMENTO NOMINAL DE 10,5 M, CARGA NOMINAL DE 300 DAN, ENGASTAMENTO BASE CONCRETADA COM 1 M DE CONCRETO E 0,65 M DE SOLO (NÃO INCLUI FORNECIMENTO). AF_11/2019</t>
  </si>
  <si>
    <t>698,17</t>
  </si>
  <si>
    <t>ASSENTAMENTO DE POSTE DE CONCRETO COM COMPRIMENTO NOMINAL DE 10,5 M, CARGA NOMINAL DE 600 DAN, ENGASTAMENTO BASE CONCRETADA COM 1 M DE CONCRETO E 0,65 M DE SOLO (NÃO INCLUI FORNECIMENTO). AF_11/2019</t>
  </si>
  <si>
    <t>1.096,06</t>
  </si>
  <si>
    <t>ASSENTAMENTO DE POSTE DE CONCRETO COM COMPRIMENTO NOMINAL DE 10,5 M, CARGA NOMINAL DE 1000 DAN, ENGASTAMENTO BASE CONCRETADA COM 1 M DE CONCRETO E 0,65 M DE SOLO (NÃO INCLUI FORNECIMENTO). AF_11/2019</t>
  </si>
  <si>
    <t>1.666,28</t>
  </si>
  <si>
    <t>ASSENTAMENTO DE POSTE DE CONCRETO COM COMPRIMENTO NOMINAL DE 11 M, CARGA NOMINAL DE 300 DAN, ENGASTAMENTO BASE CONCRETADA COM 1 M DE CONCRETO E 0,7 M DE SOLO (NÃO INCLUI FORNECIMENTO). AF_11/2019</t>
  </si>
  <si>
    <t>717,32</t>
  </si>
  <si>
    <t>ASSENTAMENTO DE POSTE DE CONCRETO COM COMPRIMENTO NOMINAL DE 11 M, CARGA NOMINAL DE 400 DAN, ENGASTAMENTO BASE CONCRETADA COM 1 M DE CONCRETO E 0,7 M DE SOLO (NÃO INCLUI FORNECIMENTO). AF_11/2019</t>
  </si>
  <si>
    <t>896,77</t>
  </si>
  <si>
    <t>ASSENTAMENTO DE POSTE DE CONCRETO COM COMPRIMENTO NOMINAL DE 11 M, CARGA NOMINAL DE 600 DAN, ENGASTAMENTO BASE CONCRETADA COM 1 M DE CONCRETO E 0,7 M DE SOLO (NÃO INCLUI FORNECIMENTO). AF_11/2019</t>
  </si>
  <si>
    <t>1.121,51</t>
  </si>
  <si>
    <t>ASSENTAMENTO DE POSTE DE CONCRETO COM COMPRIMENTO NOMINAL DE 11 M, CARGA NOMINAL DE 1000 DAN, ENGASTAMENTO BASE CONCRETADA COM 1 M DE CONCRETO E 0,7 M DE SOLO (NÃO INCLUI FORNECIMENTO). AF_11/2019</t>
  </si>
  <si>
    <t>1.702,30</t>
  </si>
  <si>
    <t>ASSENTAMENTO DE POSTE DE CONCRETO COM COMPRIMENTO NOMINAL DE 12 M, CARGA NOMINAL DE 400 DAN, ENGASTAMENTO BASE CONCRETADA COM 1 M DE CONCRETO E 0,8 M DE SOLO (NÃO INCLUI FORNECIMENTO). AF_11/2019</t>
  </si>
  <si>
    <t>940,74</t>
  </si>
  <si>
    <t>ASSENTAMENTO DE POSTE DE CONCRETO COM COMPRIMENTO NOMINAL DE 12 M, CARGA NOMINAL DE 600 DAN, ENGASTAMENTO BASE CONCRETADA COM 1 M DE CONCRETO E 0,8 M DE SOLO (NÃO INCLUI FORNECIMENTO). AF_11/2019</t>
  </si>
  <si>
    <t>1.172,10</t>
  </si>
  <si>
    <t>ASSENTAMENTO DE POSTE DE CONCRETO COM COMPRIMENTO NOMINAL DE 12 M, CARGA NOMINAL DE 1000 DAN, ENGASTAMENTO BASE CONCRETADA COM 1 M DE CONCRETO E 0,8 M DE SOLO (NÃO INCLUI FORNECIMENTO). AF_11/2019</t>
  </si>
  <si>
    <t>1.778,34</t>
  </si>
  <si>
    <t>ASSENTAMENTO DE POSTE DE CONCRETO COM COMPRIMENTO NOMINAL DE 13 M, CARGA NOMINAL DE 600 DAN, ENGASTAMENTO BASE CONCRETADA COM 1 M DE CONCRETO E 0,9 M DE SOLO (NÃO INCLUI FORNECIMENTO). AF_11/2019</t>
  </si>
  <si>
    <t>1.222,60</t>
  </si>
  <si>
    <t>ASSENTAMENTO DE POSTE DE CONCRETO COM COMPRIMENTO NOMINAL DE 13 M, CARGA NOMINAL DE 1000 DAN, ENGASTAMENTO BASE CONCRETADA COM 1 M DE CONCRETO E 0,9 M DE SOLO - SOMENTE INSTALAÇÃO, SEM FORNECIMENTO. AF_11/2019</t>
  </si>
  <si>
    <t>1.856,61</t>
  </si>
  <si>
    <t>POSTE DECORATIVO PARA JARDIM EM AÇO TUBULAR, H = *2,5* M, SEM LUMINÁRIA - FORNECIMENTO E INSTALAÇÃO. AF_11/2019</t>
  </si>
  <si>
    <t>606,98</t>
  </si>
  <si>
    <t>POSTE DE AÇO CONICO CONTÍNUO CURVO SIMPLES, FLANGEADO, H=9M, INCLUSIVE LUMINÁRIA, SEM LÂMPADA - FORNECIMENTO E INSTALACAO. AF_11/2019</t>
  </si>
  <si>
    <t>2.683,52</t>
  </si>
  <si>
    <t>POSTE DE AÇO CONICO CONTÍNUO CURVO DUPLO, FLANGEADO, H=9M, INCLUSIVE LUMINÁRIAS, SEM LÂMPADAS - FORNECIMENTO E INSTALACAO. AF_11/2019</t>
  </si>
  <si>
    <t>3.126,31</t>
  </si>
  <si>
    <t>POSTE DE AÇO CONICO CONTÍNUO CURVO SIMPLES, ENGASTADO, H=9M, INCLUSIVE LUMINÁRIA, SEM LÂMPADA - FORNECIMENTO E INSTALACAO. AF_11/2019</t>
  </si>
  <si>
    <t>2.385,96</t>
  </si>
  <si>
    <t>POSTE DE AÇO CONICO CONTÍNUO CURVO DUPLO, ENGASTADO, H=9M, INCLUSIVE LUMINÁRIAS, SEM LÂMPADAS - FORNECIMENTO E INSTALACAO. AF_11/2019</t>
  </si>
  <si>
    <t>2.575,33</t>
  </si>
  <si>
    <t>LUMINÁRIA ARANDELA TIPO MEIA LUA, DE SOBREPOR, COM 1 LÂMPADA LED DE 6 W, SEM REATOR - FORNECIMENTO E INSTALAÇÃO. AF_09/2024</t>
  </si>
  <si>
    <t>87,31</t>
  </si>
  <si>
    <t>LUMINÁRIA ARANDELA TIPO TARTARUGA, DE SOBREPOR, COM 1 LÂMPADA LED DE 6 W, SEM REATOR - FORNECIMENTO E INSTALAÇÃO. AF_09/2024</t>
  </si>
  <si>
    <t>112,01</t>
  </si>
  <si>
    <t>TRANSFORMADOR DE DISTRIBUIÇÃO, 30 KVA, TRIFÁSICO, 60 HZ, CLASSE 15 KV, IMERSO EM ÓLEO MINERAL, INSTALAÇÃO EM POSTE (NÃO INCLUSO SUPORTE) - FORNECIMENTO E INSTALAÇÃO. AF_12/2020</t>
  </si>
  <si>
    <t>11.458,58</t>
  </si>
  <si>
    <t>TRANSFORMADOR DE DISTRIBUIÇÃO, 45 KVA, TRIFÁSICO, 60 HZ, CLASSE 15 KV, IMERSO EM ÓLEO MINERAL, INSTALAÇÃO EM POSTE (NÃO INCLUSO SUPORTE) - FORNECIMENTO E INSTALAÇÃO. AF_12/2020</t>
  </si>
  <si>
    <t>12.740,61</t>
  </si>
  <si>
    <t>TRANSFORMADOR DE DISTRIBUIÇÃO, 75 KVA, TRIFÁSICO, 60 HZ, CLASSE 15 KV, IMERSO EM ÓLEO MINERAL, INSTALAÇÃO EM POSTE (NÃO INCLUSO SUPORTE) - FORNECIMENTO E INSTALAÇÃO. AF_12/2020</t>
  </si>
  <si>
    <t>16.313,31</t>
  </si>
  <si>
    <t>TRANSFORMADOR DE DISTRIBUIÇÃO, 112,5 KVA, TRIFÁSICO, 60 HZ, CLASSE 15 KV, IMERSO EM ÓLEO MINERAL, INSTALAÇÃO EM POSTE (NÃO INCLUSO SUPORTE) - FORNECIMENTO E INSTALAÇÃO. AF_12/2020</t>
  </si>
  <si>
    <t>20.025,35</t>
  </si>
  <si>
    <t>TRANSFORMADOR DE DISTRIBUIÇÃO, 150 KVA, TRIFÁSICO, 60 HZ, CLASSE 15 KV, IMERSO EM ÓLEO MINERAL, INSTALAÇÃO EM POSTE (NÃO INCLUSO SUPORTE) - FORNECIMENTO E INSTALAÇÃO. AF_12/2020</t>
  </si>
  <si>
    <t>25.089,47</t>
  </si>
  <si>
    <t>TRANSFORMADOR DE DISTRIBUIÇÃO, 225 KVA, TRIFÁSICO, 60 HZ, CLASSE 15 KV, IMERSO EM ÓLEO MINERAL, INSTALAÇÃO EM POSTE (NÃO INCLUSO SUPORTE) - FORNECIMENTO E INSTALAÇÃO. AF_12/2020</t>
  </si>
  <si>
    <t>34.966,57</t>
  </si>
  <si>
    <t>TRANSFORMADOR DE DISTRIBUIÇÃO, 300 KVA, TRIFÁSICO, 60 HZ, CLASSE 15 KV, IMERSO EM ÓLEO MINERAL, INSTALAÇÃO EM POSTE (NÃO INCLUSO SUPORTE) - FORNECIMENTO E INSTALAÇÃO. AF_12/2020</t>
  </si>
  <si>
    <t>40.701,09</t>
  </si>
  <si>
    <t>SUPORTE PARA TRANSFORMADOR EM POSTE DE CONCRETO CIRCULAR - FORNECIMENTO E INSTALAÇÃO. AF_12/2020</t>
  </si>
  <si>
    <t>62,29</t>
  </si>
  <si>
    <t>SUPORTE PARA TRANSFORMADOR EM POSTE DE CONCRETO DUPLO T - FORNECIMENTO E INSTALAÇÃO. AF_12/2020</t>
  </si>
  <si>
    <t>171,19</t>
  </si>
  <si>
    <t>TRANSFORMADOR DE DISTRIBUIÇÃO, 500KVA, TRIFÁSICO, 60 HZ, CLASSE 15 KV, IMERSO EM ÓLEO MINERAL, INSTALAÇÃO EM SOLO (NÃO INCLUSO ABRIGO) - FORNECIMENTO E INSTALAÇÃO. AF_02/2022</t>
  </si>
  <si>
    <t>65.842,79</t>
  </si>
  <si>
    <t>TRANSFORMADOR DE DISTRIBUIÇÃO, 750 KVA, TRIFÁSICO, 60 HZ, CLASSE 15 KV, IMERSO EM ÓLEO MINERAL, INSTALAÇÃO EM SOLO (NÃO INCLUSO ABRIGO) - FORNECIMENTO E INSTALAÇÃO. AF_02/2022</t>
  </si>
  <si>
    <t>90.167,42</t>
  </si>
  <si>
    <t>TRANSFORMADOR DE DISTRIBUIÇÃO, 1000 KVA, TRIFÁSICO, 60 HZ, CLASSE 15 KV, IMERSO EM ÓLEO MINERAL, INSTALAÇÃO EM SOLO (NÃO INCLUSO ABRIGO) - FORNECIMENTO E INSTALAÇÃO. AF_02/2022</t>
  </si>
  <si>
    <t>126.024,28</t>
  </si>
  <si>
    <t>CORDOALHA DE COBRE NU 35 MM², NÃO ENTERRADA, COM ISOLADOR - FORNECIMENTO E INSTALAÇÃO. AF_08/2023</t>
  </si>
  <si>
    <t>74,90</t>
  </si>
  <si>
    <t>CORDOALHA DE COBRE NU 50 MM², NÃO ENTERRADA, COM ISOLADOR - FORNECIMENTO E INSTALAÇÃO. AF_08/2023</t>
  </si>
  <si>
    <t>95,66</t>
  </si>
  <si>
    <t>CORDOALHA DE COBRE NU 70 MM², NÃO ENTERRADA, COM ISOLADOR - FORNECIMENTO E INSTALAÇÃO. AF_08/2023</t>
  </si>
  <si>
    <t>117,37</t>
  </si>
  <si>
    <t>CORDOALHA DE COBRE NU 95 MM², NÃO ENTERRADA, COM ISOLADOR - FORNECIMENTO E INSTALAÇÃO. AF_08/2023</t>
  </si>
  <si>
    <t>152,55</t>
  </si>
  <si>
    <t>CORDOALHA DE COBRE NU 50 MM², ENTERRADA - FORNECIMENTO E INSTALAÇÃO. AF_08/2023</t>
  </si>
  <si>
    <t>55,93</t>
  </si>
  <si>
    <t>CORDOALHA DE COBRE NU 70 MM², ENTERRADA - FORNECIMENTO E INSTALAÇÃO. AF_08/2023</t>
  </si>
  <si>
    <t>73,63</t>
  </si>
  <si>
    <t>CORDOALHA DE COBRE NU 95 MM², ENTERRADA - FORNECIMENTO E INSTALAÇÃO. AF_08/2023</t>
  </si>
  <si>
    <t>105,16</t>
  </si>
  <si>
    <t>ELETRODUTO PVC RÍGIDO, DIÂMETRO 40MM, COM 3 METROS, PARA SPDA - FORNECIMENTO E INSTALAÇÃO. AF_08/2023</t>
  </si>
  <si>
    <t>67,38</t>
  </si>
  <si>
    <t>HASTE DE ATERRAMENTO, DIÂMETRO 5/8", COM 3 METROS - FORNECIMENTO E INSTALAÇÃO. AF_08/2023</t>
  </si>
  <si>
    <t>106,95</t>
  </si>
  <si>
    <t>HASTE DE ATERRAMENTO, DIÂMETRO 3/4", COM 3 METROS - FORNECIMENTO E INSTALAÇÃO. AF_08/2023</t>
  </si>
  <si>
    <t>159,63</t>
  </si>
  <si>
    <t>BASE METÁLICA PARA MASTRO 1 ½"  PARA SPDA - FORNECIMENTO E INSTALAÇÃO. AF_08/2023</t>
  </si>
  <si>
    <t>142,00</t>
  </si>
  <si>
    <t>MASTRO 1 ½", COM 3 METROS, PARA SPDA - FORNECIMENTO E INSTALAÇÃO. AF_08/2023</t>
  </si>
  <si>
    <t>174,45</t>
  </si>
  <si>
    <t>CAPTOR TIPO FRANKLIN PARA SPDA - FORNECIMENTO E INSTALAÇÃO. AF_08/2023</t>
  </si>
  <si>
    <t>145,96</t>
  </si>
  <si>
    <t>SUPORTE ISOLADOR PARA FIXAÇÃO DA CORDOALHA DE COBRE EM ALVENARIA OU CONCRETO - FORNECIMENTO E INSTALAÇÃO. AF_08/2023</t>
  </si>
  <si>
    <t>MINI CAPTOR PARA SPDA - FORNECIMENTO E INSTALAÇÃO. AF_08/2023</t>
  </si>
  <si>
    <t>30,14</t>
  </si>
  <si>
    <t>CONECTOR GRAMPO METÁLICO TIPO OLHAL, PARA SPDA, PARA HASTE DE ATERRAMENTO DE 3/4'' E CABOS DE 10 A 50 MM2 - FORNECIMENTO E INSTALAÇÃO. AF_08/2023</t>
  </si>
  <si>
    <t>26,35</t>
  </si>
  <si>
    <t>CONECTOR GRAMPO METÁLICO TIPO OLHAL, PARA SPDA, PARA HASTE DE ATERRAMENTO DE 5/8'' E CABOS DE 10 A 50 MM2 - FORNECIMENTO E INSTALAÇÃO. AF_08/2023</t>
  </si>
  <si>
    <t>CONECTOR GRAMPO PARALELO METÁLICO, PARA SPDA, PARA CABOS DE 6 A 50 MM2 - FORNECIMENTO E INSTALAÇÃO. AF_08/2023</t>
  </si>
  <si>
    <t>30,11</t>
  </si>
  <si>
    <t>CONECTOR SPLIT-BOLT, PARA SPDA, PARA CABOS ATÉ 35 MM2 - FORNECIMENTO E INSTALAÇÃO. AF_08/2023</t>
  </si>
  <si>
    <t>22,79</t>
  </si>
  <si>
    <t>CONECTOR SPLIT-BOLT, PARA SPDA, PARA CABOS ATÉ 50 MM2 - FORNECIMENTO E INSTALAÇÃO. AF_08/2023</t>
  </si>
  <si>
    <t>26,91</t>
  </si>
  <si>
    <t>CONECTOR SPLIT-BOLT, PARA SPDA, PARA CABOS ATÉ 70 MM2 - FORNECIMENTO E INSTALAÇÃO. AF_08/2023</t>
  </si>
  <si>
    <t>33,99</t>
  </si>
  <si>
    <t>CONECTOR SPLIT-BOLT, PARA SPDA, PARA CABOS ATÉ 95 MM2 - FORNECIMENTO E INSTALAÇÃO. AF_08/2023</t>
  </si>
  <si>
    <t>44,96</t>
  </si>
  <si>
    <t>PLACA DE CONCRETO PRÉ-MOLDADO COMO PROTEÇÃO MECÂNICA ADICIONAL NO REATERRO PARA REDE ENTERRADA DE DISTRIBUIÇÃO DE ENERGIA ELÉTRICA - FORNECIMENTO E INSTALAÇÃO. AF_12/2021</t>
  </si>
  <si>
    <t>3.272,37</t>
  </si>
  <si>
    <t>CONCRETAGEM COMO PROTEÇÃO MECÂNICA ADICIONAL NO REATERRO PARA REDE ENTERRADA DE DISTRIBUIÇÃO DE ENERGIA ELÉTRICA - FORNECIMENTO E INSTALAÇÃO. AF_12/2021</t>
  </si>
  <si>
    <t>583,93</t>
  </si>
  <si>
    <t>FURO MANUAL EM ALVENARIA, PARA INSTALAÇÕES ELÉTRICAS, DIÂMETROS MENORES OU IGUAIS A 40 MM. AF_09/2023</t>
  </si>
  <si>
    <t>20,35</t>
  </si>
  <si>
    <t>FURO MANUAL EM ALVENARIA, PARA INSTALAÇÕES ELÉTRICAS, DIÂMETROS MAIORES QUE 40 MM E MENORES OU IGUAIS A 75 MM. AF_09/2023</t>
  </si>
  <si>
    <t>54,25</t>
  </si>
  <si>
    <t>FURO MANUAL EM ALVENARIA, PARA INSTALAÇÕES ELÉTRICAS, DIÂMETROS MAIORES QUE 75 MM E MENORES OU IGUAIS A 100 MM. AF_09/2023</t>
  </si>
  <si>
    <t>79,22</t>
  </si>
  <si>
    <t>FURO MECANIZADO EM CONCRETO, COM MARTELO DEMOLIDOR, PARA INSTALAÇÕES ELÉTRICAS, DIÂMETROS MENORES OU IGUAIS A 40 MM. AF_09/2023</t>
  </si>
  <si>
    <t>FURO MECANIZADO EM CONCRETO, COM MARTELO DEMOLIDOR, PARA INSTALAÇÕES ELÉTRICAS, DIÂMETROS MAIORES QUE 40 MM E MENORES OU IGUAIS A 75 MM. AF_09/2023</t>
  </si>
  <si>
    <t>27,74</t>
  </si>
  <si>
    <t>FURO MECANIZADO EM CONCRETO, COM MARTELO DEMOLIDOR, PARA INSTALAÇÕES ELÉTRICAS, DIÂMETROS MAIORES QUE 75 MM E MENORES OU IGUAIS A 150 MM. AF_09/2023</t>
  </si>
  <si>
    <t>40,52</t>
  </si>
  <si>
    <t>SUPORTE PARA 2 ELETRODUTOS, ESPAÇADO A CADA 80 CM, EM PERFILADO COM COMPRIMENTO DE 25 CM FIXADO EM LAJE, POR METRO DE ELETRODUTO FIXADO. AF_09/2023</t>
  </si>
  <si>
    <t>22,96</t>
  </si>
  <si>
    <t>SUPORTE PARA 4 ELETRODUTOS, ESPAÇADO A CADA 80 CM, EM PERFILADO COM COMPRIMENTO DE 42 CM FIXADO EM LAJE, POR METRO DE ELETRODUTO FIXADO. AF_09/2023</t>
  </si>
  <si>
    <t>19,58</t>
  </si>
  <si>
    <t>CHUMBAMENTO LINEAR EM ALVENARIA PARA ELETRODUTOS COM DIÂMETROS MENORES OU IGUAIS A 40 MM. AF_09/2023</t>
  </si>
  <si>
    <t>19,48</t>
  </si>
  <si>
    <t>FURO MECANIZADO EM ALVENARIA, PARA INSTALAÇÕES ELÉTRICAS, DIÂMETROS MENORES OU IGUAIS A 40 MM. AF_09/2023</t>
  </si>
  <si>
    <t>FURO MECANIZADO EM ALVENARIA, PARA INSTALAÇÕES ELÉTRICAS, DIÂMETROS MAIORES QUE 40 MM E MENORES OU IGUAIS A 75 MM. AF_09/2023</t>
  </si>
  <si>
    <t>2,30</t>
  </si>
  <si>
    <t>FURO MECANIZADO EM ALVENARIA, PARA INSTALAÇÕES ELÉTRICAS, DIÂMETROS MAIORES QUE 75 MM E MENORES OU IGUAIS A 100 MM. AF_09/2023</t>
  </si>
  <si>
    <t>FURO MECANIZADO EM CONCRETO, COM PERFURATRIZ, PARA INSTALAÇÕES ELÉTRICAS, DIÂMETROS MENORES OU IGUAIS A 40 MM. AF_09/2023</t>
  </si>
  <si>
    <t>2,91</t>
  </si>
  <si>
    <t>FURO MECANIZADO EM CONCRETO, COM PERFURATRIZ, PARA INSTALAÇÕES ELÉTRICAS, DIÂMETROS MAIORES QUE 40 MM E MENORES OU IGUAIS A 75 MM. AF_09/2023</t>
  </si>
  <si>
    <t>FURO MECANIZADO EM CONCRETO, COM PERFURATRIZ, PARA INSTALAÇÕES ELÉTRICAS, DIÂMETROS MAIORES QUE 75 MM E MENORES OU IGUAIS A 150 MM. AF_09/2023</t>
  </si>
  <si>
    <t>RASGO LINEAR MECANIZADO EM ALVENARIA, PARA ELETRODUTOS, DIÂMETROS MENORES OU IGUAIS A 40 MM. AF_09/2023</t>
  </si>
  <si>
    <t>FIXAÇÃO DE ELETRODUTOS, DIÂMETROS MENORES OU IGUAIS A 40 MM, COM ABRAÇADEIRA METÁLICA RÍGIDA TIPO D COM PARAFUSO DE FIXAÇÃO 1 1/4", FIXADA DIRETAMENTE NA LAJE OU PAREDE. AF_09/2023</t>
  </si>
  <si>
    <t>13,97</t>
  </si>
  <si>
    <t>ABRIGO PARA HIDRANTE, 90X60X17CM, COM REGISTRO GLOBO ANGULAR 45 GRAUS 2 1/2", ADAPTADOR STORZ 2 1/2", MANGUEIRA DE INCÊNDIO 20M, REDUÇÃO 2 1/2" X 1 1/2" E ESGUICHO EM LATÃO 1 1/2" - FORNECIMENTO E INSTALAÇÃO. AF_10/2020</t>
  </si>
  <si>
    <t>1.879,29</t>
  </si>
  <si>
    <t>EXTINTOR DE INCÊNDIO PORTÁTIL COM CARGA DE ÁGUA PRESSURIZADA DE 10 L, CLASSE A - FORNECIMENTO E INSTALAÇÃO. AF_10/2020_PE</t>
  </si>
  <si>
    <t>229,81</t>
  </si>
  <si>
    <t>EXTINTOR DE INCÊNDIO PORTÁTIL COM CARGA DE CO2 DE 4 KG, CLASSE BC - FORNECIMENTO E INSTALAÇÃO. AF_10/2020_PE</t>
  </si>
  <si>
    <t>663,59</t>
  </si>
  <si>
    <t>EXTINTOR DE INCÊNDIO PORTÁTIL COM CARGA DE CO2 DE 6 KG, CLASSE BC - FORNECIMENTO E INSTALAÇÃO. AF_10/2020_PE</t>
  </si>
  <si>
    <t>716,44</t>
  </si>
  <si>
    <t>EXTINTOR DE INCÊNDIO PORTÁTIL COM CARGA DE PQS DE 4 KG, CLASSE BC - FORNECIMENTO E INSTALAÇÃO. AF_10/2020_PE</t>
  </si>
  <si>
    <t>223,20</t>
  </si>
  <si>
    <t>EXTINTOR DE INCÊNDIO PORTÁTIL COM CARGA DE PQS DE 6 KG, CLASSE BC - FORNECIMENTO E INSTALAÇÃO. AF_10/2020_PE</t>
  </si>
  <si>
    <t>258,44</t>
  </si>
  <si>
    <t>EXTINTOR DE INCÊNDIO PORTÁTIL COM CARGA DE PQS DE 8 KG, CLASSE BC - FORNECIMENTO E INSTALAÇÃO. AF_10/2020_PE</t>
  </si>
  <si>
    <t>302,47</t>
  </si>
  <si>
    <t>EXTINTOR DE INCÊNDIO PORTÁTIL COM CARGA DE PQS DE 12 KG, CLASSE BC - FORNECIMENTO E INSTALAÇÃO. AF_10/2020_PE</t>
  </si>
  <si>
    <t>346,51</t>
  </si>
  <si>
    <t>ABRIGO PARA HIDRANTE, 75X45X17CM, COM REGISTRO GLOBO ANGULAR 45 GRAUS 2 1/2", ADAPTADOR STORZ 2 1/2", MANGUEIRA DE INCÊNDIO 15M 2 1/2" E ESGUICHO EM LATÃO 2 1/2" - FORNECIMENTO E INSTALAÇÃO. AF_10/2020</t>
  </si>
  <si>
    <t>2.302,49</t>
  </si>
  <si>
    <t>CAIXA DE INCÊNDIO 45X75X17CM - FORNECIMENTO E INSTALAÇÃO. AF_10/2020</t>
  </si>
  <si>
    <t>376,24</t>
  </si>
  <si>
    <t>CAIXA DE INCÊNDIO 60X90X17CM - FORNECIMENTO E INSTALAÇÃO. AF_10/2020</t>
  </si>
  <si>
    <t>477,93</t>
  </si>
  <si>
    <t>CONJUNTO DE MANGUEIRA PARA COMBATE A INCÊNDIO EM FIBRA DE POLIESTER PURA, COM 1.1/2", REVESTIDA INTERNAMENTE, COMPRIMENTO DE 15M - FORNECIMENTO E INSTALAÇÃO. AF_10/2020</t>
  </si>
  <si>
    <t>368,68</t>
  </si>
  <si>
    <t>HIDRANTE SUBTERRÂNEO PREDIAL (COM CURVA LONGA E CAIXA), DN 75 MM - FORNECIMENTO E INSTALAÇÃO. AF_10/2020</t>
  </si>
  <si>
    <t>3.437,60</t>
  </si>
  <si>
    <t>MANÔMETRO 0 A 200 PSI (0 A 14 KGF/CM2), D = 50MM - FORNECIMENTO E INSTALAÇÃO. AF_10/2020</t>
  </si>
  <si>
    <t>174,40</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</si>
  <si>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</si>
  <si>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</si>
  <si>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</si>
  <si>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6,09</t>
  </si>
  <si>
    <t>CABO TELEFÔNICO CCI-50 4 PARES, SEM BLINDAGEM, INSTALADO EM ENTRADA DE EDIFICAÇÃO - FORNECIMENTO E INSTALAÇÃO. AF_11/2019</t>
  </si>
  <si>
    <t>7,06</t>
  </si>
  <si>
    <t>CABO TELEFÔNICO CCI-50 5 PARES, SEM BLINDAGEM, INSTALADO EM ENTRADA DE EDIFICAÇÃO - FORNECIMENTO E INSTALAÇÃO. AF_11/2019</t>
  </si>
  <si>
    <t>7,72</t>
  </si>
  <si>
    <t>CABO TELEFÔNICO CCI-50 6 PARES, SEM BLINDAGEM, INSTALADO EM ENTRADA DE EDIFICAÇÃO - FORNECIMENTO E INSTALAÇÃO. AF_11/2019</t>
  </si>
  <si>
    <t>8,59</t>
  </si>
  <si>
    <t>CABO TELEFÔNICO CI-50 10 PARES INSTALADO EM ENTRADA DE EDIFICAÇÃO - FORNECIMENTO E INSTALAÇÃO. AF_11/2019</t>
  </si>
  <si>
    <t>13,17</t>
  </si>
  <si>
    <t>CABO TELEFÔNICO CI-50 20 PARES INSTALADO EM ENTRADA DE EDIFICAÇÃO - FORNECIMENTO E INSTALAÇÃO. AF_11/2019</t>
  </si>
  <si>
    <t>20,27</t>
  </si>
  <si>
    <t>CABO TELEFÔNICO CI-50 30 PARES INSTALADO EM ENTRADA DE EDIFICAÇÃO - FORNECIMENTO E INSTALAÇÃO. AF_11/2019</t>
  </si>
  <si>
    <t>27,09</t>
  </si>
  <si>
    <t>CABO TELEFÔNICO CI-50 50 PARES INSTALADO EM ENTRADA DE EDIFICAÇÃO - FORNECIMENTO E INSTALAÇÃO. AF_11/2019</t>
  </si>
  <si>
    <t>39,90</t>
  </si>
  <si>
    <t>CABO TELEFÔNICO CI-50 75 PARES INSTALADO EM ENTRADA DE EDIFICAÇÃO - FORNECIMENTO E INSTALAÇÃO. AF_11/2019</t>
  </si>
  <si>
    <t>CABO TELEFÔNICO CI-50 200 PARES INSTALADO EM ENTRADA DE EDIFICAÇÃO - FORNECIMENTO E INSTALAÇÃO. AF_11/2019</t>
  </si>
  <si>
    <t>124,13</t>
  </si>
  <si>
    <t>CABO TELEFÔNICO CCI-50 4 PARES, SEM BLINDAGEM, INSTALADO EM PRUMADA - FORNECIMENTO E INSTALAÇÃO. AF_11/2019</t>
  </si>
  <si>
    <t>3,01</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</si>
  <si>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</si>
  <si>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</si>
  <si>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</si>
  <si>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9,10</t>
  </si>
  <si>
    <t>CABO TELEFÔNICO CI-50 20 PARES INSTALADO EM PRUMADA - FORNECIMENTO E INSTALAÇÃO. AF_11/2019</t>
  </si>
  <si>
    <t>16,21</t>
  </si>
  <si>
    <t>CABO TELEFÔNICO CI-50 30 PARES INSTALADO EM PRUMADA - FORNECIMENTO E INSTALAÇÃO. AF_11/2019</t>
  </si>
  <si>
    <t>23,04</t>
  </si>
  <si>
    <t>CABO TELEFÔNICO CI-50 50 PARES INSTALADO EM PRUMADA - FORNECIMENTO E INSTALAÇÃO. AF_11/2019</t>
  </si>
  <si>
    <t>35,83</t>
  </si>
  <si>
    <t>CABO TELEFÔNICO CCI-50 1 PAR, SEM BLINDAGEM, INSTALADO EM DISTRIBUIÇÃO DE EDIFICAÇÃO RESIDENCIAL - FORNECIMENTO E INSTALAÇÃO. AF_11/2019</t>
  </si>
  <si>
    <t>10,13</t>
  </si>
  <si>
    <t>CABO TELEFÔNICO CCI-50 2 PARES, SEM BLINDAGEM, INSTALADO EM DISTRIBUIÇÃO DE EDIFICAÇÃO RESIDENCIAL - FORNECIMENTO E INSTALAÇÃO. AF_11/2019</t>
  </si>
  <si>
    <t>11,06</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</si>
  <si>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</si>
  <si>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</si>
  <si>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</si>
  <si>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</si>
  <si>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13,82</t>
  </si>
  <si>
    <t>CABO TELEFÔNICO CI-50 10 PARES INSTALADO EM DISTRIBUIÇÃO DE EDIFICAÇÃO RESIDENCIAL - FORNECIMENTO E INSTALAÇÃO. AF_11/2019</t>
  </si>
  <si>
    <t>18,39</t>
  </si>
  <si>
    <t>CABO TELEFÔNICO CCI-50 1 PAR, SEM BLINDAGEM, INSTALADO EM DISTRIBUIÇÃO DE EDIFICAÇÃO INSTITUCIONAL - FORNECIMENTO E INSTALAÇÃO. AF_11/2019</t>
  </si>
  <si>
    <t>1,77</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</si>
  <si>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</si>
  <si>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</si>
  <si>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2,96</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</si>
  <si>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</si>
  <si>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</si>
  <si>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</si>
  <si>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5,46</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</si>
  <si>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</si>
  <si>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</si>
  <si>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</si>
  <si>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23,83</t>
  </si>
  <si>
    <t>CABO TELEFÔNICO CTP-APL-50 30 PARES INSTALADO EM ENTRADA DE EDIFICAÇÃO - FORNECIMENTO E INSTALAÇÃO. AF_11/2019</t>
  </si>
  <si>
    <t>CAIXA DE PASSAGEM PARA TELEFONE 15X15X10CM (SOBREPOR), FORNECIMENTO E INSTALACAO. AF_11/2019</t>
  </si>
  <si>
    <t>43,06</t>
  </si>
  <si>
    <t>CAIXA DE PASSAGEM PARA TELEFONE 80X80X15CM (SOBREPOR) FORNECIMENTO E INSTALACAO. AF_11/2019</t>
  </si>
  <si>
    <t>438,67</t>
  </si>
  <si>
    <t>QUADRO DE DISTRIBUIÇÃO PARA TELEFONE N.2, 20X20X12CM EM CHAPA METALICA, DE EMBUTIR, SEM ACESSORIOS, PADRÃO TELEBRAS, FORNECIMENTO E INSTALAÇÃO. AF_11/2019</t>
  </si>
  <si>
    <t>115,79</t>
  </si>
  <si>
    <t>QUADRO DE DISTRIBUICAO PARA TELEFONE N.3, 40X40X12CM EM CHAPA METALICA, DE EMBUTIR, SEM ACESSORIOS, PADRAO TELEBRAS, FORNECIMENTO E INSTALAÇÃO. AF_11/2019</t>
  </si>
  <si>
    <t>193,10</t>
  </si>
  <si>
    <t>QUADRO DE DISTRIBUICAO PARA TELEFONE N.4, 60X60X12CM EM CHAPA METALICA, DE EMBUTIR, SEM ACESSORIOS, PADRAO TELEBRAS, FORNECIMENTO E INSTALAÇÃO. AF_11/2019</t>
  </si>
  <si>
    <t>286,39</t>
  </si>
  <si>
    <t>QUADRO DE DISTRIBUIÇÃO PARA TELEFONE N.5, 80X80X12CM EM CHAPA METALICA, SEM ACESSORIOS, PADRAO TELEBRAS, FORNECIMENTO E INSTALAÇÃO. AF_11/2019</t>
  </si>
  <si>
    <t>402,20</t>
  </si>
  <si>
    <t>CAIXA ENTERRADA PARA INSTALAÇÕES TELEFÔNICAS TIPO R1, EM ALVENARIA COM BLOCOS DE CONCRETO, DIMENSÕES INTERNAS: 0,35X0,60X0,60 M, EXCLUINDO TAMPÃO. AF_12/2020</t>
  </si>
  <si>
    <t>583,96</t>
  </si>
  <si>
    <t>TAMPA PARA CAIXA TIPO R1, EM FERRO FUNDIDO, DIMENSÕES INTERNAS: 0,40 X 0,60 M - FORNECIMENTO E INSTALAÇÃO. AF_12/2020</t>
  </si>
  <si>
    <t>261,65</t>
  </si>
  <si>
    <t>TAMPA PARA CAIXA TIPO R2 E R3, EM FERRO FUNDIDO, DIMENSÕES INTERNAS: 0,55 X 1,10 M - FORNECIMENTO E INSTALAÇÃO. AF_12/2020</t>
  </si>
  <si>
    <t>616,45</t>
  </si>
  <si>
    <t>PINTURA ANTICORROSIVA DE DUTO METÁLICO. AF_03/2024</t>
  </si>
  <si>
    <t>13,16</t>
  </si>
  <si>
    <t>AR CONDICIONADO SPLIT INVERTER, HI-WALL (PAREDE), 9000 BTU/H, CICLO FRIO - FORNECIMENTO E INSTALAÇÃO. AF_11/2021_PE</t>
  </si>
  <si>
    <t>2.542,15</t>
  </si>
  <si>
    <t>AR CONDICIONADO SPLIT ON/OFF, HI-WALL (PAREDE), 9000 BTUS/H, CICLO FRIO - FORNECIMENTO E INSTALAÇÃO. AF_11/2021_PE</t>
  </si>
  <si>
    <t>2.006,92</t>
  </si>
  <si>
    <t>AR CONDICIONADO SPLIT ON/OFF, HI-WALL (PAREDE), 9000 BTUS/H, CICLO QUENTE/FRIO - FORNECIMENTO E INSTALAÇÃO. AF_11/2021_PE</t>
  </si>
  <si>
    <t>2.187,92</t>
  </si>
  <si>
    <t>AR CONDICIONADO SPLIT INVERTER, HI-WALL (PAREDE), 12000 BTU/H, CICLO FRIO - FORNECIMENTO E INSTALAÇÃO. AF_11/2021_PE</t>
  </si>
  <si>
    <t>2.820,54</t>
  </si>
  <si>
    <t>AR CONDICIONADO SPLIT ON/OFF, HI-WALL (PAREDE), 12000 BTUS/H, CICLO FRIO - FORNECIMENTO E INSTALAÇÃO. AF_11/2021_PE</t>
  </si>
  <si>
    <t>2.306,44</t>
  </si>
  <si>
    <t>AR CONDICIONADO SPLIT ON/OFF, HI-WALL (PAREDE), 12000 BTUS/H, CICLO QUENTE/FRIO - FORNECIMENTO E INSTALAÇÃO. AF_11/2021_PE</t>
  </si>
  <si>
    <t>2.477,27</t>
  </si>
  <si>
    <t>AR CONDICIONADO SPLIT INVERTER, HI-WALL (PAREDE), 18000 BTU/H, CICLO FRIO - FORNECIMENTO E INSTALAÇÃO. AF_11/2021_PE</t>
  </si>
  <si>
    <t>4.094,64</t>
  </si>
  <si>
    <t>AR CONDICIONADO SPLIT ON/OFF, HI-WALL (PAREDE), 18000 BTUS/H, CICLO FRIO - FORNECIMENTO E INSTALAÇÃO. AF_11/2021_PE</t>
  </si>
  <si>
    <t>3.236,02</t>
  </si>
  <si>
    <t>AR CONDICIONADO SPLIT ON/OFF, HI-WALL (PAREDE), 18000 BTUS/H, CICLO QUENTE/FRIO - FORNECIMENTO E INSTALAÇÃO. AF_11/2021_PE</t>
  </si>
  <si>
    <t>3.582,28</t>
  </si>
  <si>
    <t>AR CONDICIONADO SPLIT INVERTER, HI-WALL (PAREDE), 24000 BTU/H, CICLO FRIO - FORNECIMENTO E INSTALAÇÃO. AF_11/2021_PE</t>
  </si>
  <si>
    <t>5.578,90</t>
  </si>
  <si>
    <t>AR CONDICIONADO SPLIT ON/OFF, HI-WALL (PAREDE), 24000 BTUS/H, CICLO FRIO - FORNECIMENTO E INSTALAÇÃO. AF_11/2021_PE</t>
  </si>
  <si>
    <t>4.175,15</t>
  </si>
  <si>
    <t>AR CONDICIONADO SPLIT ON/OFF, HI-WALL (PAREDE), 24000 BTUS/H, CICLO QUENTE/FRIO - FORNECIMENTO E INSTALAÇÃO. AF_11/2021_PE</t>
  </si>
  <si>
    <t>4.670,43</t>
  </si>
  <si>
    <t>AR CONDICIONADO SPLIT INVERTER, PISO TETO, 18000 BTU/H, CICLO FRIO - FORNECIMENTO E INSTALAÇÃO. AF_11/2021_PSE</t>
  </si>
  <si>
    <t>10.362,00</t>
  </si>
  <si>
    <t>AR CONDICIONADO SPLIT ON/OFF, PISO TETO, 18.000 BTU/H, CICLO FRIO - FORNECIMENTO E INSTALAÇÃO. AF_11/2021_PSE</t>
  </si>
  <si>
    <t>5.930,92</t>
  </si>
  <si>
    <t>AR CONDICIONADO SPLIT INVERTER, PISO TETO, 24000 BTU/H, CICLO FRIO - FORNECIMENTO E INSTALAÇÃO. AF_11/2021_PSE</t>
  </si>
  <si>
    <t>11.582,58</t>
  </si>
  <si>
    <t>AR CONDICIONADO SPLIT ON/OFF, PISO TETO, 24.000 BTU/H, CICLO FRIO - FORNECIMENTO E INSTALAÇÃO. AF_11/2021_PSE</t>
  </si>
  <si>
    <t>6.252,80</t>
  </si>
  <si>
    <t>AR CONDICIONADO SPLIT INVERTER, PISO TETO, 24000 BTU/H, QUENTE/FRIO - FORNECIMENTO E INSTALAÇÃO. AF_11/2021_PSE</t>
  </si>
  <si>
    <t>6.422,41</t>
  </si>
  <si>
    <t>AR CONDICIONADO SPLIT INVERTER, PISO TETO, 36000 BTU/H, CICLO FRIO - FORNECIMENTO E INSTALAÇÃO. AF_11/2021_PSE</t>
  </si>
  <si>
    <t>13.066,76</t>
  </si>
  <si>
    <t>AR CONDICIONADO SPLIT ON/OFF, PISO TETO, 36.000 BTU/H, CICLO FRIO - FORNECIMENTO E INSTALAÇÃO. AF_11/2021_PSE</t>
  </si>
  <si>
    <t>8.210,61</t>
  </si>
  <si>
    <t>AR CONDICIONADO SPLIT INVERTER, PISO TETO, 48000 BTU/H, CICLO FRIO - FORNECIMENTO E INSTALAÇÃO. AF_11/2021_PE</t>
  </si>
  <si>
    <t>18.124,22</t>
  </si>
  <si>
    <t>AR CONDICIONADO SPLIT ON/OFF, PISO TETO, 48.000 BTU/H, CICLO FRIO - FORNECIMENTO E INSTALAÇÃO. AF_11/2021_PE</t>
  </si>
  <si>
    <t>10.173,30</t>
  </si>
  <si>
    <t>AR CONDICIONADO SPLIT INVERTER, PISO TETO, APRESENTANDO ENTRE 54000 E 58000 BTU/H, CICLO FRIO - FORNECIMENTO E INSTALAÇÃO. AF_11/2021_PE</t>
  </si>
  <si>
    <t>21.845,89</t>
  </si>
  <si>
    <t>AR CONDICIONADO SPLIT ON/OFF, PISO TETO, 60.000 BTU/H, CICLO FRIO - FORNECIMENTO E INSTALAÇÃO. AF_11/2021_PE</t>
  </si>
  <si>
    <t>11.359,30</t>
  </si>
  <si>
    <t>AR CONDICIONADO SPLIT ON/OFF, CASSETE (TETO), FRIO 4 VIAS 18000 BTU/H - FORNECIMENTO E INSTALAÇÃO. AF_11/2021_PE</t>
  </si>
  <si>
    <t>6.483,54</t>
  </si>
  <si>
    <t>AR CONDICIONADO SPLIT ON/OFF, CASSETE (TETO), 18000 BTU/H, CICLO QUENTE/FRIO - FORNECIMENTO E INSTALAÇÃO. AF_11/2021_PE</t>
  </si>
  <si>
    <t>7.691,59</t>
  </si>
  <si>
    <t>AR CONDICIONADO SPLIT ON/OFF, CASSETE (TETO), FRIO 4 VIAS 24000 BTU/H - FORNECIMENTO E INSTALAÇÃO. AF_11/2021_PE</t>
  </si>
  <si>
    <t>7.964,71</t>
  </si>
  <si>
    <t>AR CONDICIONADO SPLIT ON/OFF, CASSETE (TETO), 24000 BTU/H, CICLO QUENTE/FRIO - FORNECIMENTO E INSTALAÇÃO. AF_11/2021_PE</t>
  </si>
  <si>
    <t>8.266,50</t>
  </si>
  <si>
    <t>AR CONDICIONADO SPLIT ON/OFF, CASSETE (TETO), FRIO 4 VIAS 36000 BTU/H - FORNECIMENTO E INSTALAÇÃO. AF_11/2021_PE</t>
  </si>
  <si>
    <t>11.706,76</t>
  </si>
  <si>
    <t>AR CONDICIONADO SPLIT ON/OFF, CASSETE (TETO), 36000 BTU/H, CICLO QUENTE/FRIO - FORNECIMENTO E INSTALAÇÃO. AF_11/2021_PE</t>
  </si>
  <si>
    <t>12.090,54</t>
  </si>
  <si>
    <t>AR CONDICIONADO SPLIT ON/OFF, CASSETE (TETO), FRIO 4 VIAS 48000 BTU/H - FORNECIMENTO E INSTALAÇÃO. AF_11/2021_PE</t>
  </si>
  <si>
    <t>12.427,54</t>
  </si>
  <si>
    <t>AR CONDICIONADO SPLIT ON/OFF, CASSETE (TETO), 48000 BTU/H, CICLO QUENTE/FRIO - FORNECIMENTO E INSTALAÇÃO. AF_11/2021_PE</t>
  </si>
  <si>
    <t>14.232,49</t>
  </si>
  <si>
    <t>AR CONDICIONADO SPLIT ON/OFF, CASSETE (TETO), FRIO 4 VIAS 60000 BTU/H - FORNECIMENTO E INSTALAÇÃO. AF_11/2021_PE</t>
  </si>
  <si>
    <t>14.158,80</t>
  </si>
  <si>
    <t>AR CONDICIONADO SPLIT ON/OFF, CASSETE (TETO), 60000 BTU/H, CICLO QUENTE/FRIO - FORNECIMENTO E INSTALAÇÃO. AF_11/2021_PE</t>
  </si>
  <si>
    <t>14.856,89</t>
  </si>
  <si>
    <t>AR CONDICIONADO SPLITÃO 10 TR - FORNECIMENTO E INSTALAÇÃO. AF_11/2021_PE</t>
  </si>
  <si>
    <t>27.400,10</t>
  </si>
  <si>
    <t>AR CONDICIONADO SPLITÃO 15 TR - FORNECIMENTO E INSTALAÇÃO. AF_11/2021_PE</t>
  </si>
  <si>
    <t>35.071,46</t>
  </si>
  <si>
    <t>RASGO E CHUMBAMENTO EM ALVENARIA PARA TUBOS DE SPLIT PAREDE DE 9000 A 24000 BTUS/H. AF_11/2021</t>
  </si>
  <si>
    <t>17,73</t>
  </si>
  <si>
    <t>TUBO EM COBRE FLEXÍVEL, DN 1/4", COM ISOLAMENTO, INSTALADO EM FORRO, PARA RAMAL DE ALIMENTAÇÃO DE AR CONDICIONADO, INCLUSO FIXADOR. AF_11/2021_PA</t>
  </si>
  <si>
    <t>31,85</t>
  </si>
  <si>
    <t>TUBO EM COBRE FLEXÍVEL, DN 3/8", COM ISOLAMENTO, INSTALADO EM FORRO, PARA RAMAL DE ALIMENTAÇÃO DE AR CONDICIONADO, INCLUSO FIXADOR. AF_11/2021_PA</t>
  </si>
  <si>
    <t>48,60</t>
  </si>
  <si>
    <t>TUBO EM COBRE FLEXÍVEL, DN 1/2", COM ISOLAMENTO, INSTALADO EM FORRO, PARA RAMAL DE ALIMENTAÇÃO DE AR CONDICIONADO, INCLUSO FIXADOR. AF_11/2021_PA</t>
  </si>
  <si>
    <t>60,83</t>
  </si>
  <si>
    <t>TUBO EM COBRE FLEXÍVEL, DN 5/8", COM ISOLAMENTO, INSTALADO EM FORRO, PARA RAMAL DE ALIMENTAÇÃO DE AR CONDICIONADO, INCLUSO FIXADOR. AF_11/2021_PA</t>
  </si>
  <si>
    <t>INSTALAÇÃO DE TUBOS E CONEXÕES, EM AÇO/FERRO GALVANIZADO, PARA O CENTRO DE MEDIÇÃO DE GÁS DE EDIFÍCIO RESIDENCIAL, COM 4 PAVIMENTOS, 16 UNIDADES HABITACIONAIS, DN 32 (1 1/4") - FORNECIMENTO E INSTALAÇÃO. AF_10/2020</t>
  </si>
  <si>
    <t>8.547,49</t>
  </si>
  <si>
    <t>INSTALAÇÃO DE TUBOS E CONEXÕES, EM AÇO/FERRO GALVANIZADO, PARA O CENTRO DE MEDIÇÃO DE GÁS DE EDIFÍCIO RESIDENCIAL, COM 4 PAVIMENTOS, 16 UNIDADES HABITACIONAIS, DN 50 (2") - FORNECIMENTO E INSTALAÇÃO. AF_10/2020</t>
  </si>
  <si>
    <t>15.940,23</t>
  </si>
  <si>
    <t>CABO ELETRÔNICO CATEGORIA 5E, INSTALADO EM EDIFICAÇÃO RESIDENCIAL - FORNECIMENTO E INSTALAÇÃO. AF_11/2019</t>
  </si>
  <si>
    <t>7,29</t>
  </si>
  <si>
    <t>CABO ELETRÔNICO CATEGORIA 5E, INSTALADO EM EDIFICAÇÃO INSTITUCIONAL - FORNECIMENTO E INSTALAÇÃO. AF_11/2019</t>
  </si>
  <si>
    <t>6,35</t>
  </si>
  <si>
    <t>CABO ELETRÔNICO CATEGORIA 6, INSTALADO EM EDIFICAÇÃO RESIDENCIAL - FORNECIMENTO E INSTALAÇÃO. AF_11/2019</t>
  </si>
  <si>
    <t>CABO ELETRÔNICO CATEGORIA 6, INSTALADO EM EDIFICAÇÃO INSTITUCIONAL - FORNECIMENTO E INSTALAÇÃO. AF_11/2019</t>
  </si>
  <si>
    <t>CABO ELETRÔNICO CATEGORIA 6A, INSTALADO EM EDIFICAÇÃO RESIDENCIAL - FORNECIMENTO E INSTALAÇÃO. AF_11/2019</t>
  </si>
  <si>
    <t>25,60</t>
  </si>
  <si>
    <t>CABO ELETRÔNICO CATEGORIA 6A, INSTALADO EM EDIFICAÇÃO INSTITUCIONAL - FORNECIMENTO E INSTALAÇÃO. AF_11/2019</t>
  </si>
  <si>
    <t>23,74</t>
  </si>
  <si>
    <t>CABO COAXIAL RG6 95% - FORNECIMENTO E INSTALAÇÃO. AF_11/2019</t>
  </si>
  <si>
    <t>PATCH PANEL 24 PORTAS, CATEGORIA 5E - FORNECIMENTO E INSTALAÇÃO. AF_11/2019</t>
  </si>
  <si>
    <t>741,60</t>
  </si>
  <si>
    <t>PATCH PANEL 24 PORTAS, CATEGORIA 6 - FORNECIMENTO E INSTALAÇÃO. AF_11/2019</t>
  </si>
  <si>
    <t>1.284,76</t>
  </si>
  <si>
    <t>PATCH PANEL 48 PORTAS, CATEGORIA 6 - FORNECIMENTO E INSTALAÇÃO. AF_11/2019</t>
  </si>
  <si>
    <t>3.885,79</t>
  </si>
  <si>
    <t>RACK FECHADO PARA SERVIDOR - FORNECIMENTO E INSTALAÇÃO. AF_11/2019</t>
  </si>
  <si>
    <t>2.703,18</t>
  </si>
  <si>
    <t>BLOCO DE ENGATE RÁPIDO PARA BASTIDOR TIPO M10 - FORNECIMENTO E INSTALAÇÃO. AF_11/2019</t>
  </si>
  <si>
    <t>74,60</t>
  </si>
  <si>
    <t>TOMADA DE REDE RJ45 - FORNECIMENTO E INSTALAÇÃO. AF_11/2019</t>
  </si>
  <si>
    <t>51,61</t>
  </si>
  <si>
    <t>TOMADA PARA TELEFONE RJ11 - FORNECIMENTO E INSTALAÇÃO. AF_11/2019</t>
  </si>
  <si>
    <t>35,26</t>
  </si>
  <si>
    <t>PATCH PANEL 48 PORTAS, CATEGORIA 5E - FORNECIMENTO E INSTALAÇÃO. AF_11/2019</t>
  </si>
  <si>
    <t>2.778,27</t>
  </si>
  <si>
    <t>CABO COAXIAL RG11 95% - FORNECIMENTO E INSTALAÇÃO. AF_11/2019</t>
  </si>
  <si>
    <t>CABO COAXIAL RG59 95% - FORNECIMENTO E INSTALAÇÃO. AF_11/2019</t>
  </si>
  <si>
    <t>6,81</t>
  </si>
  <si>
    <t>RACK ABERTO EM COLUNA 44U PARA SERVIDOR - FORNECIMENTO E INSTALAÇÃO. AF_11/2019</t>
  </si>
  <si>
    <t>1.363,62</t>
  </si>
  <si>
    <t>TUBO, PVC, SOLDÁVEL, DE 20MM, INSTALADO EM RAMAL OU SUB-RAMAL DE ÁGUA - FORNECIMENTO E INSTALAÇÃO. AF_06/2022</t>
  </si>
  <si>
    <t>24,02</t>
  </si>
  <si>
    <t>TUBO, PVC, SOLDÁVEL, DE 25MM, INSTALADO EM RAMAL OU SUB-RAMAL DE ÁGUA - FORNECIMENTO E INSTALAÇÃO. AF_06/2022</t>
  </si>
  <si>
    <t>27,73</t>
  </si>
  <si>
    <t>TUBO, PVC, SOLDÁVEL, DE 32MM, INSTALADO EM RAMAL OU SUB-RAMAL DE ÁGUA - FORNECIMENTO E INSTALAÇÃO. AF_06/2022</t>
  </si>
  <si>
    <t>37,11</t>
  </si>
  <si>
    <t>TUBO, PVC, SOLDÁVEL, DE 20MM, INSTALADO EM RAMAL DE DISTRIBUIÇÃO DE ÁGUA - FORNECIMENTO E INSTALAÇÃO. AF_06/2022</t>
  </si>
  <si>
    <t>TUBO, PVC, SOLDÁVEL, DE 25MM, INSTALADO EM RAMAL DE DISTRIBUIÇÃO DE ÁGUA - FORNECIMENTO E INSTALAÇÃO. AF_06/2022</t>
  </si>
  <si>
    <t>14,00</t>
  </si>
  <si>
    <t>TUBO, PVC, SOLDÁVEL, DE 32MM, INSTALADO EM RAMAL DE DISTRIBUIÇÃO DE ÁGUA - FORNECIMENTO E INSTALAÇÃO. AF_06/2022</t>
  </si>
  <si>
    <t>20,75</t>
  </si>
  <si>
    <t>TUBO, PVC, SOLDÁVEL, DE 25MM, INSTALADO EM PRUMADA DE ÁGUA - FORNECIMENTO E INSTALAÇÃO. AF_06/2022</t>
  </si>
  <si>
    <t>5,38</t>
  </si>
  <si>
    <t>TUBO, PVC, SOLDÁVEL, DE 32MM, INSTALADO EM PRUMADA DE ÁGUA - FORNECIMENTO E INSTALAÇÃO. AF_06/2022</t>
  </si>
  <si>
    <t>10,47</t>
  </si>
  <si>
    <t>TUBO, PVC, SOLDÁVEL, DE 40MM, INSTALADO EM PRUMADA DE ÁGUA - FORNECIMENTO E INSTALAÇÃO. AF_06/2022</t>
  </si>
  <si>
    <t>TUBO, PVC, SOLDÁVEL, DE 50MM, INSTALADO EM PRUMADA DE ÁGUA - FORNECIMENTO E INSTALAÇÃO. AF_06/2022</t>
  </si>
  <si>
    <t>17,66</t>
  </si>
  <si>
    <t>TUBO, PVC, SOLDÁVEL, DE 60MM, INSTALADO EM PRUMADA DE ÁGUA - FORNECIMENTO E INSTALAÇÃO. AF_06/2022</t>
  </si>
  <si>
    <t>28,07</t>
  </si>
  <si>
    <t>TUBO, PVC, SOLDÁVEL, DE 75MM, INSTALADO EM PRUMADA DE ÁGUA - FORNECIMENTO E INSTALAÇÃO. AF_06/2022</t>
  </si>
  <si>
    <t>45,47</t>
  </si>
  <si>
    <t>TUBO, PVC, SOLDÁVEL, DE 85MM, INSTALADO EM PRUMADA DE ÁGUA - FORNECIMENTO E INSTALAÇÃO. AF_06/2022</t>
  </si>
  <si>
    <t>62,43</t>
  </si>
  <si>
    <t>TUBO PVC, SÉRIE R, ÁGUA PLUVIAL, DN 40 MM, FORNECIDO E INSTALADO EM RAMAL DE ENCAMINHAMENTO. AF_06/2022</t>
  </si>
  <si>
    <t>19,44</t>
  </si>
  <si>
    <t>TUBO PVC, SÉRIE R, ÁGUA PLUVIAL, DN 50 MM, FORNECIDO E INSTALADO EM RAMAL DE ENCAMINHAMENTO. AF_06/2022</t>
  </si>
  <si>
    <t>26,19</t>
  </si>
  <si>
    <t>TUBO PVC, SÉRIE R, ÁGUA PLUVIAL, DN 75 MM, FORNECIDO E INSTALADO EM RAMAL DE ENCAMINHAMENTO. AF_06/2022</t>
  </si>
  <si>
    <t>44,44</t>
  </si>
  <si>
    <t>TUBO PVC, SÉRIE R, ÁGUA PLUVIAL, DN 100 MM, FORNECIDO E INSTALADO EM RAMAL DE ENCAMINHAMENTO. AF_06/2022</t>
  </si>
  <si>
    <t>56,59</t>
  </si>
  <si>
    <t>TUBO PVC, SÉRIE R, ÁGUA PLUVIAL, DN 75 MM, FORNECIDO E INSTALADO EM CONDUTORES VERTICAIS DE ÁGUAS PLUVIAIS. AF_06/2022</t>
  </si>
  <si>
    <t>29,40</t>
  </si>
  <si>
    <t>TUBO PVC, SÉRIE R, ÁGUA PLUVIAL, DN 100 MM, FORNECIDO E INSTALADO EM CONDUTORES VERTICAIS DE ÁGUAS PLUVIAIS. AF_06/2022</t>
  </si>
  <si>
    <t>36,60</t>
  </si>
  <si>
    <t>TUBO PVC, SÉRIE R, ÁGUA PLUVIAL, DN 150 MM, FORNECIDO E INSTALADO EM CONDUTORES VERTICAIS DE ÁGUAS PLUVIAIS. AF_06/2022</t>
  </si>
  <si>
    <t>75,52</t>
  </si>
  <si>
    <t>TUBO, CPVC, SOLDÁVEL, DN 15MM, INSTALADO EM RAMAL OU SUB-RAMAL DE ÁGUA - FORNECIMENTO E INSTALAÇÃO. AF_06/2022</t>
  </si>
  <si>
    <t>29,88</t>
  </si>
  <si>
    <t>TUBO, CPVC, SOLDÁVEL, DN 22MM, INSTALADO EM RAMAL OU SUB-RAMAL DE ÁGUA - FORNECIMENTO E INSTALAÇÃO. AF_06/2022</t>
  </si>
  <si>
    <t>42,12</t>
  </si>
  <si>
    <t>TUBO, CPVC, SOLDÁVEL, DN 28MM, INSTALADO EM RAMAL OU SUB-RAMAL DE ÁGUA - FORNECIMENTO E INSTALAÇÃO. AF_06/2022</t>
  </si>
  <si>
    <t>60,93</t>
  </si>
  <si>
    <t>TUBO, CPVC, SOLDÁVEL, DN 35MM, INSTALADO EM RAMAL OU SUB-RAMAL DE ÁGUA   FORNECIMENTO E INSTALAÇÃO. AF_06/2022</t>
  </si>
  <si>
    <t>76,35</t>
  </si>
  <si>
    <t>TUBO PVC, SERIE NORMAL, ESGOTO PREDIAL, DN 40 MM, FORNECIDO E INSTALADO EM RAMAL DE DESCARGA OU RAMAL DE ESGOTO SANITÁRIO. AF_08/2022</t>
  </si>
  <si>
    <t>TUBO PVC, SERIE NORMAL, ESGOTO PREDIAL, DN 50 MM, FORNECIDO E INSTALADO EM RAMAL DE DESCARGA OU RAMAL DE ESGOTO SANITÁRIO. AF_08/2022</t>
  </si>
  <si>
    <t>31,99</t>
  </si>
  <si>
    <t>TUBO PVC, SERIE NORMAL, ESGOTO PREDIAL, DN 75 MM, FORNECIDO E INSTALADO EM RAMAL DE DESCARGA OU RAMAL DE ESGOTO SANITÁRIO. AF_08/2022</t>
  </si>
  <si>
    <t>39,75</t>
  </si>
  <si>
    <t>TUBO PVC, SERIE NORMAL, ESGOTO PREDIAL, DN 100 MM, FORNECIDO E INSTALADO EM RAMAL DE DESCARGA OU RAMAL DE ESGOTO SANITÁRIO. AF_08/2022</t>
  </si>
  <si>
    <t>44,55</t>
  </si>
  <si>
    <t>TUBO, CPVC, SOLDÁVEL, DN 22MM, INSTALADO EM RAMAL DE DISTRIBUIÇÃO DE ÁGUA - FORNECIMENTO E INSTALAÇÃO. AF_06/2022</t>
  </si>
  <si>
    <t>29,65</t>
  </si>
  <si>
    <t>TUBO, CPVC, SOLDÁVEL, DN 28MM, INSTALADO EM RAMAL DE DISTRIBUIÇÃO DE ÁGUA - FORNECIMENTO E INSTALAÇÃO. AF_06/2022</t>
  </si>
  <si>
    <t>TUBO, CPVC, SOLDÁVEL, DN 35MM, INSTALADO EM PRUMADA DE ÁGUA   FORNECIMENTO E INSTALAÇÃO. AF_06/2022</t>
  </si>
  <si>
    <t>48,14</t>
  </si>
  <si>
    <t>TUBO, CPVC, SOLDÁVEL, DN 42MM, INSTALADO EM PRUMADA DE ÁGUA   FORNECIMENTO E INSTALAÇÃO. AF_06/2022</t>
  </si>
  <si>
    <t>64,23</t>
  </si>
  <si>
    <t>TUBO, CPVC, SOLDÁVEL, DN 73MM, INSTALADO EM PRUMADA DE ÁGUA   FORNECIMENTO E INSTALAÇÃO. AF_06/2022</t>
  </si>
  <si>
    <t>150,73</t>
  </si>
  <si>
    <t>TUBO, CPVC, SOLDÁVEL, DN 89MM, INSTALADO EM PRUMADA DE ÁGUA   FORNECIMENTO E INSTALAÇÃO. AF_06/2022</t>
  </si>
  <si>
    <t>235,48</t>
  </si>
  <si>
    <t>TUBO PVC, SERIE NORMAL, ESGOTO PREDIAL, DN 50 MM, FORNECIDO E INSTALADO EM PRUMADA DE ESGOTO SANITÁRIO OU VENTILAÇÃO. AF_08/2022</t>
  </si>
  <si>
    <t>15,03</t>
  </si>
  <si>
    <t>TUBO PVC, SERIE NORMAL, ESGOTO PREDIAL, DN 75 MM, FORNECIDO E INSTALADO EM PRUMADA DE ESGOTO SANITÁRIO OU VENTILAÇÃO. AF_08/2022</t>
  </si>
  <si>
    <t>25,68</t>
  </si>
  <si>
    <t>TUBO PVC, SERIE NORMAL, ESGOTO PREDIAL, DN 100 MM, FORNECIDO E INSTALADO EM PRUMADA DE ESGOTO SANITÁRIO OU VENTILAÇÃO. AF_08/2022</t>
  </si>
  <si>
    <t>33,41</t>
  </si>
  <si>
    <t>TUBO PVC, SERIE NORMAL, ESGOTO PREDIAL, DN 100 MM, FORNECIDO E INSTALADO EM SUBCOLETOR AÉREO DE ESGOTO SANITÁRIO. AF_08/2022</t>
  </si>
  <si>
    <t>31,95</t>
  </si>
  <si>
    <t>TUBO PVC, SERIE NORMAL, ESGOTO PREDIAL, DN 150 MM, FORNECIDO E INSTALADO EM SUBCOLETOR AÉREO DE ESGOTO SANITÁRIO. AF_08/2022</t>
  </si>
  <si>
    <t>TUBO, PVC, SOLDÁVEL, DE 25MM, INSTALADO EM DRENO DE AR-CONDICIONADO - FORNECIMENTO E INSTALAÇÃO. AF_08/2022</t>
  </si>
  <si>
    <t>19,88</t>
  </si>
  <si>
    <t>TUBO EM COBRE RÍGIDO, DN 22 MM, CLASSE E, SEM ISOLAMENTO, INSTALADO EM PRUMADA DE HIDRÁULICA PREDIAL - FORNECIMENTO E INSTALAÇÃO. AF_04/2022</t>
  </si>
  <si>
    <t>57,07</t>
  </si>
  <si>
    <t>TUBO EM COBRE RÍGIDO, DN 28 MM, CLASSE E, SEM ISOLAMENTO, INSTALADO EM PRUMADA DE HIDRÁULICA PREDIAL - FORNECIMENTO E INSTALAÇÃO. AF_04/2022</t>
  </si>
  <si>
    <t>72,48</t>
  </si>
  <si>
    <t>TUBO EM COBRE RÍGIDO, DN 35 MM, CLASSE E, SEM ISOLAMENTO, INSTALADO EM PRUMADA DE HIDRÁULICA PREDIAL - FORNECIMENTO E INSTALAÇÃO. AF_04/2022</t>
  </si>
  <si>
    <t>104,60</t>
  </si>
  <si>
    <t>TUBO EM COBRE RÍGIDO, DN 42 MM, CLASSE E, SEM ISOLAMENTO, INSTALADO EM PRUMADA DE HIDRÁULICA PREDIAL - FORNECIMENTO E INSTALAÇÃO. AF_04/2022</t>
  </si>
  <si>
    <t>140,64</t>
  </si>
  <si>
    <t>TUBO EM COBRE RÍGIDO, DN 54 MM, CLASSE E, SEM ISOLAMENTO, INSTALADO EM PRUMADA DE HIDRÁULICA PREDIAL - FORNECIMENTO E INSTALAÇÃO. AF_04/2022</t>
  </si>
  <si>
    <t>203,14</t>
  </si>
  <si>
    <t>TUBO EM COBRE RÍGIDO, DN 66 MM, CLASSE E, SEM ISOLAMENTO, INSTALADO EM PRUMADA DE HIDRÁULICA PREDIAL - FORNECIMENTO E INSTALAÇÃO. AF_04/2022</t>
  </si>
  <si>
    <t>284,96</t>
  </si>
  <si>
    <t>TUBO EM COBRE RÍGIDO, DN 22 MM, CLASSE E, COM ISOLAMENTO, INSTALADO EM PRUMADA DE HIDRÁULICA PREDIAL - FORNECIMENTO E INSTALAÇÃO. AF_04/2022</t>
  </si>
  <si>
    <t>109,31</t>
  </si>
  <si>
    <t>TUBO EM COBRE RÍGIDO, DN 28 MM, CLASSE E, COM ISOLAMENTO, INSTALADO EM PRUMADA DE HIDRÁULICA PREDIAL - FORNECIMENTO E INSTALAÇÃO. AF_04/2022</t>
  </si>
  <si>
    <t>126,81</t>
  </si>
  <si>
    <t>TUBO EM COBRE RÍGIDO, DN 35 MM, CLASSE E, COM ISOLAMENTO, INSTALADO EM PRUMADA DE HIDRÁULICA PREDIAL - FORNECIMENTO E INSTALAÇÃO. AF_04/2022</t>
  </si>
  <si>
    <t>173,11</t>
  </si>
  <si>
    <t>TUBO EM COBRE RÍGIDO, DN 42 MM, CLASSE E, COM ISOLAMENTO, INSTALADO EM PRUMADA DE HIDRÁULICA PREDIAL - FORNECIMENTO E INSTALAÇÃO. AF_04/2022</t>
  </si>
  <si>
    <t>218,65</t>
  </si>
  <si>
    <t>TUBO EM COBRE RÍGIDO, DN 54 MM, CLASSE E, COM ISOLAMENTO, INSTALADO EM PRUMADA DE HIDRÁULICA PREDIAL - FORNECIMENTO E INSTALAÇÃO. AF_04/2022</t>
  </si>
  <si>
    <t>296,26</t>
  </si>
  <si>
    <t>TUBO EM COBRE RÍGIDO, DN 66 MM, CLASSE E, COM ISOLAMENTO, INSTALADO EM PRUMADA DE HIDRÁULICA PREDIAL - FORNECIMENTO E INSTALAÇÃO. AF_04/2022</t>
  </si>
  <si>
    <t>379,35</t>
  </si>
  <si>
    <t>TUBO EM COBRE RÍGIDO, DN 15 MM, CLASSE E, SEM ISOLAMENTO, INSTALADO EM RAMAL DE DISTRIBUIÇÃO DE HIDRÁULICA PREDIAL - FORNECIMENTO E INSTALAÇÃO. AF_04/2022</t>
  </si>
  <si>
    <t>39,94</t>
  </si>
  <si>
    <t>TUBO EM COBRE RÍGIDO, DN 22 MM, CLASSE E, SEM ISOLAMENTO, INSTALADO EM RAMAL DE DISTRIBUIÇÃO DE HIDRÁULICA PREDIAL - FORNECIMENTO E INSTALAÇÃO. AF_04/2022</t>
  </si>
  <si>
    <t>63,99</t>
  </si>
  <si>
    <t>TUBO EM COBRE RÍGIDO, DN 28 MM, CLASSE E, SEM ISOLAMENTO, INSTALADO EM RAMAL DE DISTRIBUIÇÃO DE HIDRÁULICA PREDIAL - FORNECIMENTO E INSTALAÇÃO. AF_04/2022</t>
  </si>
  <si>
    <t>79,71</t>
  </si>
  <si>
    <t>TUBO EM COBRE RÍGIDO, DN 15 MM, CLASSE E, COM ISOLAMENTO, INSTALADO EM RAMAL DE DISTRIBUIÇÃO DE HIDRÁULICA PREDIAL - FORNECIMENTO E INSTALAÇÃO. AF_04/2022</t>
  </si>
  <si>
    <t>TUBO EM COBRE RÍGIDO, DN 22 MM, CLASSE E, COM ISOLAMENTO, INSTALADO EM RAMAL DE DISTRIBUIÇÃO DE HIDRÁULICA PREDIAL - FORNECIMENTO E INSTALAÇÃO. AF_04/2022</t>
  </si>
  <si>
    <t>119,67</t>
  </si>
  <si>
    <t>TUBO EM COBRE RÍGIDO, DN 28 MM, CLASSE E, COM ISOLAMENTO, INSTALADO EM RAMAL DE DISTRIBUIÇÃO DE HIDRÁULICA PREDIAL - FORNECIMENTO E INSTALAÇÃO. AF_04/2022</t>
  </si>
  <si>
    <t>137,50</t>
  </si>
  <si>
    <t>TUBO EM COBRE RÍGIDO, DN 15 MM, CLASSE E, SEM ISOLAMENTO, INSTALADO EM RAMAL E SUB-RAMAL DE HIDRÁULICA PREDIAL - FORNECIMENTO E INSTALAÇÃO. AF_04/2022</t>
  </si>
  <si>
    <t>54,16</t>
  </si>
  <si>
    <t>TUBO EM COBRE RÍGIDO, DN 22 MM, CLASSE E, SEM ISOLAMENTO, INSTALADO EM RAMAL E SUB-RAMAL DE HIDRÁULICA PREDIAL - FORNECIMENTO E INSTALAÇÃO. AF_04/2022</t>
  </si>
  <si>
    <t>88,49</t>
  </si>
  <si>
    <t>TUBO EM COBRE RÍGIDO, DN 28 MM, CLASSE E, SEM ISOLAMENTO, INSTALADO EM RAMAL E SUB-RAMAL DE HIDRÁULICA PREDIAL - FORNECIMENTO E INSTALAÇÃO. AF_04/2022</t>
  </si>
  <si>
    <t>113,02</t>
  </si>
  <si>
    <t>TUBO EM COBRE RÍGIDO, DN 15 MM, CLASSE E, COM ISOLAMENTO, INSTALADO EM RAMAL E SUB-RAMAL DE HIDRÁULICA PREDIAL - FORNECIMENTO E INSTALAÇÃO. AF_04/2022</t>
  </si>
  <si>
    <t>65,78</t>
  </si>
  <si>
    <t>TUBO EM COBRE RÍGIDO, DN 22 MM, CLASSE E, COM ISOLAMENTO, INSTALADO EM RAMAL E SUB-RAMAL DE HIDRÁULICA PREDIAL - FORNECIMENTO E INSTALAÇÃO. AF_04/2022</t>
  </si>
  <si>
    <t>140,75</t>
  </si>
  <si>
    <t>TUBO EM COBRE RÍGIDO, DN 28 MM, CLASSE E, COM ISOLAMENTO, INSTALADO EM RAMAL E SUB-RAMAL DE HIDRÁULICA PREDIAL - FORNECIMENTO E INSTALAÇÃO. AF_04/2022</t>
  </si>
  <si>
    <t>167,39</t>
  </si>
  <si>
    <t>TUBO DE AÇO GALVANIZADO COM COSTURA, CLASSE MÉDIA, CONEXÃO RANHURADA, DN 50 (2"), INSTALADO EM PRUMADAS - FORNECIMENTO E INSTALAÇÃO. AF_10/2020</t>
  </si>
  <si>
    <t>94,42</t>
  </si>
  <si>
    <t>TUBO DE AÇO GALVANIZADO COM COSTURA, CLASSE MÉDIA, CONEXÃO RANHURADA, DN 65 (2 1/2"), INSTALADO EM PRUMADAS - FORNECIMENTO E INSTALAÇÃO. AF_10/2020</t>
  </si>
  <si>
    <t>115,73</t>
  </si>
  <si>
    <t>TUBO DE AÇO GALVANIZADO COM COSTURA, CLASSE MÉDIA, CONEXÃO RANHURADA, DN 80 (3"), INSTALADO EM PRUMADAS - FORNECIMENTO E INSTALAÇÃO. AF_10/2020</t>
  </si>
  <si>
    <t>151,71</t>
  </si>
  <si>
    <t>TUBO DE AÇO PRETO SEM COSTURA, CONEXÃO SOLDADA, DN 50 (2"), INSTALADO EM PRUMADAS - FORNECIMENTO E INSTALAÇÃO. AF_10/2020</t>
  </si>
  <si>
    <t>145,06</t>
  </si>
  <si>
    <t>TUBO DE AÇO PRETO SEM COSTURA, CONEXÃO SOLDADA, DN 65 (2 1/2"), INSTALADO EM PRUMADAS - FORNECIMENTO E INSTALAÇÃO. AF_10/2020</t>
  </si>
  <si>
    <t>216,47</t>
  </si>
  <si>
    <t>TUBO DE AÇO GALVANIZADO COM COSTURA, CLASSE MÉDIA, DN 50 (2"), CONEXÃO ROSQUEADA, INSTALADO EM PRUMADAS - FORNECIMENTO E INSTALAÇÃO. AF_10/2020</t>
  </si>
  <si>
    <t>107,47</t>
  </si>
  <si>
    <t>TUBO DE AÇO GALVANIZADO COM COSTURA, CLASSE MÉDIA, DN 65 (2 1/2"), CONEXÃO ROSQUEADA, INSTALADO EM PRUMADAS - FORNECIMENTO E INSTALAÇÃO. AF_10/2020</t>
  </si>
  <si>
    <t>128,87</t>
  </si>
  <si>
    <t>TUBO DE AÇO GALVANIZADO COM COSTURA, CLASSE MÉDIA, DN 80 (3"), CONEXÃO ROSQUEADA, INSTALADO EM PRUMADAS - FORNECIMENTO E INSTALAÇÃO. AF_10/2020</t>
  </si>
  <si>
    <t>164,97</t>
  </si>
  <si>
    <t>TUBO DE AÇO PRETO SEM COSTURA, CONEXÃO SOLDADA, DN 25 (1"), INSTALADO EM REDE DE ALIMENTAÇÃO PARA HIDRANTE - FORNECIMENTO E INSTALAÇÃO. AF_10/2020</t>
  </si>
  <si>
    <t>65,48</t>
  </si>
  <si>
    <t>TUBO DE AÇO PRETO SEM COSTURA, CONEXÃO SOLDADA, DN 32 (1 1/4"), INSTALADO EM REDE DE ALIMENTAÇÃO PARA HIDRANTE - FORNECIMENTO E INSTALAÇÃO. AF_10/2020</t>
  </si>
  <si>
    <t>87,48</t>
  </si>
  <si>
    <t>TUBO DE AÇO PRETO SEM COSTURA, CONEXÃO SOLDADA, DN 50 (2"), INSTALADO EM REDE DE ALIMENTAÇÃO PARA HIDRANTE - FORNECIMENTO E INSTALAÇÃO. AF_10/2020</t>
  </si>
  <si>
    <t>118,36</t>
  </si>
  <si>
    <t>TUBO DE AÇO PRETO SEM COSTURA, CONEXÃO SOLDADA, DN 65 (2 1/2"), INSTALADO EM REDE DE ALIMENTAÇÃO PARA HIDRANTE - FORNECIMENTO E INSTALAÇÃO. AF_10/2020</t>
  </si>
  <si>
    <t>188,70</t>
  </si>
  <si>
    <t>TUBO DE AÇO GALVANIZADO COM COSTURA, CLASSE MÉDIA, DN 32 (1 1/4"), CONEXÃO ROSQUEADA, INSTALADO EM REDE DE ALIMENTAÇÃO PARA HIDRANTE - FORNECIMENTO E INSTALAÇÃO. AF_10/2020</t>
  </si>
  <si>
    <t>57,56</t>
  </si>
  <si>
    <t>TUBO DE AÇO GALVANIZADO COM COSTURA, CLASSE MÉDIA, DN 40 (1 1/2"), CONEXÃO ROSQUEADA, INSTALADO EM REDE DE ALIMENTAÇÃO PARA HIDRANTE - FORNECIMENTO E INSTALAÇÃO. AF_10/2020</t>
  </si>
  <si>
    <t>66,07</t>
  </si>
  <si>
    <t>TUBO DE AÇO GALVANIZADO COM COSTURA, CLASSE MÉDIA, DN 50 (2"), CONEXÃO ROSQUEADA, INSTALADO EM REDE DE ALIMENTAÇÃO PARA HIDRANTE - FORNECIMENTO E INSTALAÇÃO. AF_10/2020</t>
  </si>
  <si>
    <t>91,33</t>
  </si>
  <si>
    <t>TUBO DE AÇO GALVANIZADO COM COSTURA, CLASSE MÉDIA, DN 65 (2 1/2"), CONEXÃO ROSQUEADA, INSTALADO EM REDE DE ALIMENTAÇÃO PARA HIDRANTE - FORNECIMENTO E INSTALAÇÃO. AF_10/2020</t>
  </si>
  <si>
    <t>111,98</t>
  </si>
  <si>
    <t>TUBO DE AÇO GALVANIZADO COM COSTURA, CLASSE MÉDIA, DN 80 (3"), CONEXÃO ROSQUEADA, INSTALADO EM REDE DE ALIMENTAÇÃO PARA HIDRANTE - FORNECIMENTO E INSTALAÇÃO. AF_10/2020</t>
  </si>
  <si>
    <t>147,42</t>
  </si>
  <si>
    <t>TUBO DE AÇO PRETO SEM COSTURA, CONEXÃO SOLDADA, DN 25 (1"), INSTALADO EM REDE DE ALIMENTAÇÃO PARA SPRINKLER - FORNECIMENTO E INSTALAÇÃO. AF_10/2020</t>
  </si>
  <si>
    <t>70,28</t>
  </si>
  <si>
    <t>TUBO DE AÇO PRETO SEM COSTURA, CONEXÃO SOLDADA, DN 32 (1 1/4"), INSTALADO EM REDE DE ALIMENTAÇÃO PARA SPRINKLER - FORNECIMENTO E INSTALAÇÃO. AF_10/2020</t>
  </si>
  <si>
    <t>92,28</t>
  </si>
  <si>
    <t>TUBO DE AÇO PRETO SEM COSTURA, CONEXÃO SOLDADA, DN 40 (1 1/2"), INSTALADO EM REDE DE ALIMENTAÇÃO PARA SPRINKLER - FORNECIMENTO E INSTALAÇÃO. AF_10/2020</t>
  </si>
  <si>
    <t>101,10</t>
  </si>
  <si>
    <t>TUBO DE AÇO PRETO SEM COSTURA, CONEXÃO SOLDADA, DN 50 (2"), INSTALADO EM REDE DE ALIMENTAÇÃO PARA SPRINKLER - FORNECIMENTO E INSTALAÇÃO. AF_10/2020</t>
  </si>
  <si>
    <t>123,17</t>
  </si>
  <si>
    <t>TUBO DE AÇO PRETO SEM COSTURA, CONEXÃO SOLDADA, DN 65 (2 1/2"), INSTALADO EM REDE DE ALIMENTAÇÃO PARA SPRINKLER - FORNECIMENTO E INSTALAÇÃO. AF_10/2020</t>
  </si>
  <si>
    <t>193,50</t>
  </si>
  <si>
    <t>TUBO DE AÇO GALVANIZADO COM COSTURA, CLASSE MÉDIA, CONEXÃO ROSQUEADA, DN 32 (1 1/4"), INSTALADO EM REDE DE ALIMENTAÇÃO PARA SPRINKLER - FORNECIMENTO E INSTALAÇÃO. AF_10/2020</t>
  </si>
  <si>
    <t>63,51</t>
  </si>
  <si>
    <t>TUBO DE AÇO GALVANIZADO COM COSTURA, CLASSE MÉDIA, CONEXÃO ROSQUEADA, DN 40 (1 1/2"), INSTALADO EM REDE DE ALIMENTAÇÃO PARA SPRINKLER - FORNECIMENTO E INSTALAÇÃO. AF_10/2020</t>
  </si>
  <si>
    <t>72,09</t>
  </si>
  <si>
    <t>TUBO DE AÇO GALVANIZADO COM COSTURA, CLASSE MÉDIA, CONEXÃO ROSQUEADA, DN 50 (2"), INSTALADO EM REDE DE ALIMENTAÇÃO PARA SPRINKLER - FORNECIMENTO E INSTALAÇÃO. AF_10/2020</t>
  </si>
  <si>
    <t>97,34</t>
  </si>
  <si>
    <t>TUBO DE AÇO GALVANIZADO COM COSTURA, CLASSE MÉDIA, CONEXÃO ROSQUEADA, DN 65 (2 1/2"), INSTALADO EM REDE DE ALIMENTAÇÃO PARA SPRINKLER - FORNECIMENTO E INSTALAÇÃO. AF_10/2020</t>
  </si>
  <si>
    <t>118,13</t>
  </si>
  <si>
    <t>TUBO DE AÇO GALVANIZADO COM COSTURA, CLASSE MÉDIA, CONEXÃO ROSQUEADA, DN 80 (3"), INSTALADO EM REDE DE ALIMENTAÇÃO PARA SPRINKLER - FORNECIMENTO E INSTALAÇÃO. AF_10/2020</t>
  </si>
  <si>
    <t>153,56</t>
  </si>
  <si>
    <t>TUBO DE AÇO GALVANIZADO COM COSTURA, CLASSE MÉDIA, CONEXÃO ROSQUEADA, DN 15 (1/2"), INSTALADO EM RAMAIS E SUB-RAMAIS DE GÁS - FORNECIMENTO E INSTALAÇÃO. AF_10/2020</t>
  </si>
  <si>
    <t>30,31</t>
  </si>
  <si>
    <t>TUBO DE AÇO GALVANIZADO COM COSTURA, CLASSE MÉDIA, CONEXÃO ROSQUEADA, DN 20 (3/4"), INSTALADO EM RAMAIS E SUB-RAMAIS DE GÁS - FORNECIMENTO E INSTALAÇÃO. AF_10/2020</t>
  </si>
  <si>
    <t>43,14</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</si>
  <si>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</si>
  <si>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</si>
  <si>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72,74</t>
  </si>
  <si>
    <t>TUBO DE AÇO PRETO SEM COSTURA, CLASSE MÉDIA, CONEXÃO SOLDADA, DN 25 (1"), INSTALADO EM RAMAIS  E SUB-RAMAIS DE GÁS - FORNECIMENTO E INSTALAÇÃO. AF_10/2020</t>
  </si>
  <si>
    <t>97,38</t>
  </si>
  <si>
    <t>TUBO DE AÇO GALVANIZADO COM COSTURA, CLASSE MÉDIA, DN 50 MM (2"), CONEXÃO ROSQUEADA, INSTALADO EM RESERVAÇÃO PREDIAL DE ÁGUA - FORNECIMENTO E INSTALAÇÃO. AF_04/2024</t>
  </si>
  <si>
    <t>101,35</t>
  </si>
  <si>
    <t>TUBO DE AÇO GALVANIZADO COM COSTURA, CLASSE MÉDIA, DN 65 MM (2 1/2"), CONEXÃO ROSQUEADA, INSTALADO EM RESERVAÇÃO PREDIAL DE ÁGUA - FORNECIMENTO E INSTALAÇÃO. AF_04/2024</t>
  </si>
  <si>
    <t>124,08</t>
  </si>
  <si>
    <t>TUBO DE AÇO GALVANIZADO COM COSTURA, CLASSE MÉDIA, DN 80 MM (3"), CONEXÃO ROSQUEADA, INSTALADO EM RESERVAÇÃO PREDIAL DE ÁGUA - FORNECIMENTO E INSTALAÇÃO. AF_04/2024</t>
  </si>
  <si>
    <t>162,51</t>
  </si>
  <si>
    <t>TUBO EM COBRE RÍGIDO, DN 54 MM, CLASSE E, SEM ISOLAMENTO, INSTALADO EM RESERVAÇÃO PREDIAL DE ÁGUA - FORNECIMENTO E INSTALAÇÃO. AF_04/2024</t>
  </si>
  <si>
    <t>226,70</t>
  </si>
  <si>
    <t>TUBO EM COBRE RÍGIDO, DN 66 MM, CLASSE E, SEM ISOLAMENTO, INSTALADO EM RESERVAÇÃO PREDIAL DE ÁGUA - FORNECIMENTO E INSTALAÇÃO. AF_04/2024</t>
  </si>
  <si>
    <t>308,26</t>
  </si>
  <si>
    <t>TUBO EM COBRE RÍGIDO, DN 79 MM, CLASSE E, SEM ISOLAMENTO, INSTALADO EM RESERVAÇÃO PREDIAL DE ÁGUA - FORNECIMENTO E INSTALAÇÃO. AF_04/2024</t>
  </si>
  <si>
    <t>437,40</t>
  </si>
  <si>
    <t>TUBO EM COBRE RÍGIDO, DN 104 MM, CLASSE E, SEM ISOLAMENTO, INSTALADO EM RESERVAÇÃO PREDIAL DE ÁGUA - FORNECIMENTO E INSTALAÇÃO. AF_04/2024</t>
  </si>
  <si>
    <t>631,99</t>
  </si>
  <si>
    <t>TUBO, PVC, SOLDÁVEL, DE  25MM, INSTALADO EM RESERVAÇÃO PREDIAL DE ÁGUA - FORNECIMENTO E INSTALAÇÃO. AF_04/2024</t>
  </si>
  <si>
    <t>7,02</t>
  </si>
  <si>
    <t>TUBO, PVC, SOLDÁVEL, DE 32MM, INSTALADO EM RESERVAÇÃO PREDIAL DE ÁGUA - FORNECIMENTO E INSTALAÇÃO. AF_04/2024</t>
  </si>
  <si>
    <t>TUBO, PVC, SOLDÁVEL, DE 40MM, INSTALADO EM RESERVAÇÃO PREDIAL DE ÁGUA - FORNECIMENTO E INSTALAÇÃO. AF_04/2024</t>
  </si>
  <si>
    <t>19,16</t>
  </si>
  <si>
    <t>TUBO, PVC, SOLDÁVEL, DE 50MM, INSTALADO EM RESERVAÇÃO PREDIAL DE ÁGUA - FORNECIMENTO E INSTALAÇÃO. AF_04/2024</t>
  </si>
  <si>
    <t>22,50</t>
  </si>
  <si>
    <t>TUBO, PVC, SOLDÁVEL, DE 60MM, INSTALADO EM RESERVAÇÃO PREDIAL DE ÁGUA - FORNECIMENTO E INSTALAÇÃO. AF_04/2024</t>
  </si>
  <si>
    <t>TUBO, PVC, SOLDÁVEL, DE 75MM, INSTALADO EM RESERVAÇÃO PREDIAL DE ÁGUA - FORNECIMENTO E INSTALAÇÃO. AF_04/2024</t>
  </si>
  <si>
    <t>56,19</t>
  </si>
  <si>
    <t>TUBO, PVC, SOLDÁVEL, DE 85MM, INSTALADO EM RESERVAÇÃO PREDIAL DE ÁGUA - FORNECIMENTO E INSTALAÇÃO. AF_04/2024</t>
  </si>
  <si>
    <t>76,28</t>
  </si>
  <si>
    <t>TUBO, PVC, SOLDÁVEL, DE 110MM, INSTALADO EM RESERVAÇÃO PREDIAL DE ÁGUA - FORNECIMENTO E INSTALAÇÃO. AF_04/2024</t>
  </si>
  <si>
    <t>120,26</t>
  </si>
  <si>
    <t>TUBO, CPVC, SOLDÁVEL, DN 22 MM, INSTALADO EM RESERVAÇÃO PREDIAL DE ÁGUA - FORNECIMENTO E INSTALAÇÃO. AF_04/2024</t>
  </si>
  <si>
    <t>23,25</t>
  </si>
  <si>
    <t>TUBO, CPVC, SOLDÁVEL, DN 28 MM, INSTALADO EM RESERVAÇÃO PREDIAL DE ÁGUA - FORNECIMENTO E INSTALAÇÃO. AF_04/2024</t>
  </si>
  <si>
    <t>38,88</t>
  </si>
  <si>
    <t>TUBO, CPVC, SOLDÁVEL, DN 35 MM, INSTALADO EM RESERVAÇÃO PREDIAL DE ÁGUA - FORNECIMENTO E INSTALAÇÃO. AF_04/2024</t>
  </si>
  <si>
    <t>50,78</t>
  </si>
  <si>
    <t>TUBO, CPVC, SOLDÁVEL, DN 42 MM, INSTALADO EM RESERVAÇÃO PREDIAL DE ÁGUA - FORNECIMENTO E INSTALAÇÃO. AF_04/2024</t>
  </si>
  <si>
    <t>TUBO, CPVC, SOLDÁVEL, DN 54 MM, INSTALADO EM RESERVAÇÃO PREDIAL DE ÁGUA - FORNECIMENTO E INSTALAÇÃO. AF_04/2024</t>
  </si>
  <si>
    <t>TUBO, CPVC, SOLDÁVEL, DN 73 MM, INSTALADO EM RESERVAÇÃO PREDIAL DE ÁGUA - FORNECIMENTO E INSTALAÇÃO. AF_04/2024</t>
  </si>
  <si>
    <t>160,84</t>
  </si>
  <si>
    <t>TUBO, CPVC, SOLDÁVEL, DN 89 MM, INSTALADO EM RESERVAÇÃO PREDIAL DE ÁGUA - FORNECIMENTO E INSTALAÇÃO. AF_04/2024</t>
  </si>
  <si>
    <t>250,65</t>
  </si>
  <si>
    <t>TUBO, CPVC, SOLDÁVEL, DN 114 MM, INSTALADO EM RESERVAÇÃO PREDIAL DE ÁGUA - FORNECIMENTO E INSTALAÇÃO. AF_04/2024</t>
  </si>
  <si>
    <t>471,18</t>
  </si>
  <si>
    <t>TUBO DE AÇO PRETO SEM COSTURA, CONEXÃO SOLDADA, DN 40 (1 1/2"), INSTALADO EM REDE DE ALIMENTAÇÃO PARA HIDRANTE - FORNECIMENTO E INSTALAÇÃO. AF_10/2020</t>
  </si>
  <si>
    <t>96,30</t>
  </si>
  <si>
    <t>TUBO, PPR, DN 25, CLASSE PN 20,  INSTALADO EM RAMAL OU SUB-RAMAL DE ÁGUA   FORNECIMENTO E INSTALAÇÃO. AF_08/2022</t>
  </si>
  <si>
    <t>TUBO, PPR, DN 25, CLASSE PN 25 INSTALADO EM RAMAL OU SUB-RAMAL DE ÁGUA   FORNECIMENTO E INSTALAÇÃO. AF_08/2022</t>
  </si>
  <si>
    <t>TUBO, PPR, DN 25, CLASSE PN 20,  INSTALADO EM RAMAL DE DISTRIBUIÇÃO DE ÁGUA   FORNECIMENTO E INSTALAÇÃO. AF_08/2022</t>
  </si>
  <si>
    <t>22,87</t>
  </si>
  <si>
    <t>TUBO, PPR, DN 32, CLASSE PN 12,  INSTALADO EM RAMAL DE DISTRIBUIÇÃO DE ÁGUA   FORNECIMENTO E INSTALAÇÃO. AF_08/2022</t>
  </si>
  <si>
    <t>20,57</t>
  </si>
  <si>
    <t>TUBO, PPR, DN 40, CLASSE PN 12,  INSTALADO EM RAMAL DE DISTRIBUIÇÃO DE ÁGUA   FORNECIMENTO E INSTALAÇÃO. AF_08/2022</t>
  </si>
  <si>
    <t>24,69</t>
  </si>
  <si>
    <t>TUBO, PPR, DN 25, CLASSE PN 25,  INSTALADO EM RAMAL DE DISTRIBUIÇÃO DE ÁGUA   FORNECIMENTO E INSTALAÇÃO. AF_08/2022</t>
  </si>
  <si>
    <t>24,68</t>
  </si>
  <si>
    <t>TUBO, PPR, DN 32, CLASSE PN 25,  INSTALADO EM RAMAL DE DISTRIBUIÇÃO DE ÁGUA   FORNECIMENTO E INSTALAÇÃO. AF_08/2022</t>
  </si>
  <si>
    <t>29,92</t>
  </si>
  <si>
    <t>TUBO, PPR, DN 40, CLASSE PN 25,  INSTALADO EM RAMAL DE DISTRIBUIÇÃO DE ÁGUA   FORNECIMENTO E INSTALAÇÃO. AF_08/2022</t>
  </si>
  <si>
    <t>TUBO, PPR, DN 25, CLASSE PN 20,  INSTALADO EM PRUMADA DE ÁGUA   FORNECIMENTO E INSTALAÇÃO. AF_08/2022</t>
  </si>
  <si>
    <t>16,83</t>
  </si>
  <si>
    <t>TUBO, PPR, DN 32, CLASSE PN 12,  INSTALADO EM PRUMADA DE ÁGUA   FORNECIMENTO E INSTALAÇÃO. AF_08/2022</t>
  </si>
  <si>
    <t>17,35</t>
  </si>
  <si>
    <t>TUBO, PPR, DN 40, CLASSE PN 12,  INSTALADO EM PRUMADA DE ÁGUA   FORNECIMENTO E INSTALAÇÃO. AF_08/2022</t>
  </si>
  <si>
    <t>22,37</t>
  </si>
  <si>
    <t>TUBO, PPR, DN 50, CLASSE PN 12,  INSTALADO EM PRUMADA DE ÁGUA   FORNECIMENTO E INSTALAÇÃO. AF_08/2022</t>
  </si>
  <si>
    <t>TUBO, PPR, DN 63, CLASSE PN 12,  INSTALADO EM PRUMADA DE ÁGUA   FORNECIMENTO E INSTALAÇÃO. AF_08/2022</t>
  </si>
  <si>
    <t>49,61</t>
  </si>
  <si>
    <t>TUBO, PPR, DN 75, CLASSE PN 12,  INSTALADO EM PRUMADA DE ÁGUA   FORNECIMENTO E INSTALAÇÃO. AF_08/2022</t>
  </si>
  <si>
    <t>62,24</t>
  </si>
  <si>
    <t>TUBO, PPR, DN 90, CLASSE PN 12,  INSTALADO EM PRUMADA DE ÁGUA   FORNECIMENTO E INSTALAÇÃO. AF_08/2022</t>
  </si>
  <si>
    <t>98,78</t>
  </si>
  <si>
    <t>TUBO, PPR, DN 110, CLASSE PN 12,  INSTALADO EM PRUMADA DE ÁGUA   FORNECIMENTO E INSTALAÇÃO. AF_08/2022</t>
  </si>
  <si>
    <t>142,38</t>
  </si>
  <si>
    <t>TUBO, PPR, DN 25, CLASSE PN 25,  INSTALADO EM PRUMADA DE ÁGUA   FORNECIMENTO E INSTALAÇÃO. AF_08/2022</t>
  </si>
  <si>
    <t>21,91</t>
  </si>
  <si>
    <t>TUBO, PPR, DN 32, CLASSE PN 25,  INSTALADO EM PRUMADA DE ÁGUA   FORNECIMENTO E INSTALAÇÃO. AF_08/2022</t>
  </si>
  <si>
    <t>28,36</t>
  </si>
  <si>
    <t>TUBO, PPR, DN 40, CLASSE PN 25,  INSTALADO EM PRUMADA DE ÁGUA   FORNECIMENTO E INSTALAÇÃO. AF_08/2022</t>
  </si>
  <si>
    <t>38,59</t>
  </si>
  <si>
    <t>TUBO, PPR, DN 50, CLASSE PN 25,  INSTALADO EM PRUMADA DE ÁGUA   FORNECIMENTO E INSTALAÇÃO. AF_08/2022</t>
  </si>
  <si>
    <t>56,61</t>
  </si>
  <si>
    <t>TUBO, PPR, DN 63, CLASSE PN 25,  INSTALADO EM PRUMADA DE ÁGUA   FORNECIMENTO E INSTALAÇÃO. AF_08/2022</t>
  </si>
  <si>
    <t>91,93</t>
  </si>
  <si>
    <t>TUBO, PPR, DN 75, CLASSE PN 25,  INSTALADO EM PRUMADA DE ÁGUA   FORNECIMENTO E INSTALAÇÃO. AF_08/2022</t>
  </si>
  <si>
    <t>122,81</t>
  </si>
  <si>
    <t>TUBO, PPR, DN 90, CLASSE PN 25,  INSTALADO EM PRUMADA DE ÁGUA   FORNECIMENTO E INSTALAÇÃO. AF_08/2022</t>
  </si>
  <si>
    <t>200,00</t>
  </si>
  <si>
    <t>TUBO, PPR, DN 110, CLASSE PN 25,  INSTALADO EM PRUMADA DE ÁGUA   FORNECIMENTO E INSTALAÇÃO. AF_08/2022</t>
  </si>
  <si>
    <t>273,39</t>
  </si>
  <si>
    <t>TUBO, PPR, DN 20 MM, CLASSE PN 20,  INSTALADO EM RESERVAÇÃO PREDIAL DE ÁGUA - FORNECIMENTO E INSTALAÇÃO. AF_04/2024</t>
  </si>
  <si>
    <t>14,08</t>
  </si>
  <si>
    <t>TUBO, PPR, DN 25 MM, CLASSE PN 20,  INSTALADO EM RESERVAÇÃO PREDIAL DE ÁGUA - FORNECIMENTO E INSTALAÇÃO. AF_04/2024</t>
  </si>
  <si>
    <t>17,83</t>
  </si>
  <si>
    <t>TUBO, PPR, DN 32 MM, CLASSE PN 12,  INSTALADO EM RESERVAÇÃO PREDIAL DE ÁGUA - FORNECIMENTO E INSTALAÇÃO. AF_04/2024</t>
  </si>
  <si>
    <t>16,48</t>
  </si>
  <si>
    <t>TUBO, PPR, DN 40 MM, CLASSE PN 12,  INSTALADO EM RESERVAÇÃO PREDIAL DE ÁGUA - FORNECIMENTO E INSTALAÇÃO. AF_04/2024</t>
  </si>
  <si>
    <t>21,27</t>
  </si>
  <si>
    <t>TUBO, PPR, DN 50 MM, CLASSE PN 12,  INSTALADO EM RESERVAÇÃO PREDIAL DE ÁGUA - FORNECIMENTO E INSTALAÇÃO. AF_04/2024</t>
  </si>
  <si>
    <t>32,14</t>
  </si>
  <si>
    <t>TUBO, PPR, DN 63 MM, CLASSE PN 12,  INSTALADO EM RESERVAÇÃO PREDIAL DE ÁGUA - FORNECIMENTO E INSTALAÇÃO. AF_04/2024</t>
  </si>
  <si>
    <t>49,42</t>
  </si>
  <si>
    <t>TUBO, PPR, DN 75 MM, CLASSE PN 12,  INSTALADO EM RESERVAÇÃO PREDIAL DE ÁGUA - FORNECIMENTO E INSTALAÇÃO. AF_04/2024</t>
  </si>
  <si>
    <t>63,44</t>
  </si>
  <si>
    <t>TUBO, PPR, DN 90 MM, CLASSE PN 12,  INSTALADO EM RESERVAÇÃO PREDIAL DE ÁGUA - FORNECIMENTO E INSTALAÇÃO. AF_04/2024</t>
  </si>
  <si>
    <t>102,64</t>
  </si>
  <si>
    <t>TUBO, PPR, DN 110 MM, CLASSE PN 12,  INSTALADO EM RESERVAÇÃO PREDIAL DE ÁGUA - FORNECIMENTO E INSTALAÇÃO. AF_04/2024</t>
  </si>
  <si>
    <t>151,28</t>
  </si>
  <si>
    <t>TUBO, PPR, DN 20 MM, CLASSE PN 25,  INSTALADO EM RESERVAÇÃO PREDIAL DE ÁGUA - FORNECIMENTO E INSTALAÇÃO. AF_04/2024</t>
  </si>
  <si>
    <t>16,14</t>
  </si>
  <si>
    <t>TUBO, PPR, DN 25 MM, CLASSE PN 25,  INSTALADO EM RESERVAÇÃO PREDIAL DE ÁGUA - FORNECIMENTO E INSTALAÇÃO. AF_04/2024</t>
  </si>
  <si>
    <t>TUBO, PPR, DN 32 MM, CLASSE PN 25,  INSTALADO EM RESERVAÇÃO PREDIAL DE ÁGUA - FORNECIMENTO E INSTALAÇÃO. AF_04/2024</t>
  </si>
  <si>
    <t>26,31</t>
  </si>
  <si>
    <t>TUBO, PPR, DN 40 MM, CLASSE PN 25,  INSTALADO EM RESERVAÇÃO PREDIAL DE ÁGUA - FORNECIMENTO E INSTALAÇÃO. AF_04/2024</t>
  </si>
  <si>
    <t>36,05</t>
  </si>
  <si>
    <t>TUBO, PPR, DN 50 MM, CLASSE PN 25,  INSTALADO EM RESERVAÇÃO PREDIAL DE ÁGUA - FORNECIMENTO E INSTALAÇÃO. AF_04/2024</t>
  </si>
  <si>
    <t>TUBO, PPR, DN 63 MM, CLASSE PN 25,  INSTALADO EM RESERVAÇÃO PREDIAL DE ÁGUA - FORNECIMENTO E INSTALAÇÃO. AF_04/2024</t>
  </si>
  <si>
    <t>89,92</t>
  </si>
  <si>
    <t>TUBO, PPR, DN 75 MM, CLASSE PN 25,  INSTALADO EM RESERVAÇÃO PREDIAL DE ÁGUA - FORNECIMENTO E INSTALAÇÃO. AF_04/2024</t>
  </si>
  <si>
    <t>122,22</t>
  </si>
  <si>
    <t>TUBO, PPR, DN 90 MM, CLASSE PN 25,  INSTALADO EM RESERVAÇÃO PREDIAL DE ÁGUA - FORNECIMENTO E INSTALAÇÃO. AF_04/2024</t>
  </si>
  <si>
    <t>202,27</t>
  </si>
  <si>
    <t>TUBO, PPR, DN 110 MM, CLASSE PN 25,  INSTALADO EM RESERVAÇÃO PREDIAL DE ÁGUA - FORNECIMENTO E INSTALAÇÃO. AF_04/2024</t>
  </si>
  <si>
    <t>281,35</t>
  </si>
  <si>
    <t>TUBO, PEX, MONOCAMADA, DN 16, INSTALADO EM RAMAL/SUB-RAMAL OU DISTRIBUIÇÃO DE ÁGUA - FORNECIMENTO E INSTALAÇÃO. AF_02/2023</t>
  </si>
  <si>
    <t>8,39</t>
  </si>
  <si>
    <t>TUBO, PEX, MONOCAMADA, DN 20, INSTALADO EM RAMAL/SUB-RAMAL OU DISTRIBUIÇÃO DE ÁGUA - FORNECIMENTO E INSTALAÇÃO. AF_02/2023</t>
  </si>
  <si>
    <t>TUBO, PEX, MONOCAMADA, DN 25, INSTALADO EM RAMAL/SUB-RAMAL OU DISTRIBUIÇÃO DE ÁGUA - FORNECIMENTO E INSTALAÇÃO. AF_02/2023</t>
  </si>
  <si>
    <t>14,52</t>
  </si>
  <si>
    <t>TUBO, PEX, MONOCAMADA, DN 32, INSTALADO EM RAMAL/SUB-RAMAL OU DISTRIBUIÇÃO DE ÁGUA - FORNECIMENTO E INSTALAÇÃO. AF_02/2023</t>
  </si>
  <si>
    <t>21,75</t>
  </si>
  <si>
    <t>TUBO EM COBRE FLEXÍVEL, DN 1/4", COM ISOLAMENTO, INSTALADO EM RAMAL DE ALIMENTAÇÃO DE AR CONDICIONADO COM CONDENSADORA INDIVIDUAL   FORNECIMENTO E INSTALAÇÃO. AF_12/2015</t>
  </si>
  <si>
    <t>26,83</t>
  </si>
  <si>
    <t>TUBO EM COBRE FLEXÍVEL, DN 3/8", COM ISOLAMENTO, INSTALADO EM RAMAL DE ALIMENTAÇÃO DE AR CONDICIONADO COM CONDENSADORA INDIVIDUAL - FORNECIMENTO E INSTALAÇÃO. AF_12/2015</t>
  </si>
  <si>
    <t>43,52</t>
  </si>
  <si>
    <t>TUBO EM COBRE FLEXÍVEL, DN 1/2", COM ISOLAMENTO, INSTALADO EM RAMAL DE ALIMENTAÇÃO DE AR CONDICIONADO COM CONDENSADORA INDIVIDUAL - FORNECIMENTO E INSTALAÇÃO. AF_12/2015</t>
  </si>
  <si>
    <t>55,62</t>
  </si>
  <si>
    <t>TUBO EM COBRE FLEXÍVEL, DN 5/8", COM ISOLAMENTO, INSTALADO EM RAMAL DE ALIMENTAÇÃO DE AR CONDICIONADO COM CONDENSADORA INDIVIDUAL - FORNECIMENTO E INSTALAÇÃO. AF_12/2015</t>
  </si>
  <si>
    <t>67,96</t>
  </si>
  <si>
    <t>TUBO EM COBRE FLEXÍVEL, DN 1/4", COM ISOLAMENTO, INSTALADO EM RAMAL DE ALIMENTAÇÃO DE AR CONDICIONADO COM CONDENSADORA CENTRAL - FORNECIMENTO E INSTALAÇÃO. AF_12/2015</t>
  </si>
  <si>
    <t>27,26</t>
  </si>
  <si>
    <t>TUBO EM COBRE FLEXÍVEL, DN 3/8", COM ISOLAMENTO, INSTALADO EM RAMAL DE ALIMENTAÇÃO DE AR CONDICIONADO COM CONDENSADORA CENTRAL - FORNECIMENTO E INSTALAÇÃO. AF_12/2015</t>
  </si>
  <si>
    <t>44,01</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</si>
  <si>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</si>
  <si>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</si>
  <si>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68,63</t>
  </si>
  <si>
    <t>TUBO EM COBRE RÍGIDO, DN 22 MM, CLASSE A, SEM ISOLAMENTO, INSTALADO EM PRUMADA DE GÁS COMBUSTÍVEL - FORNECIMENTO E INSTALAÇÃO. AF_04/2022</t>
  </si>
  <si>
    <t>81,89</t>
  </si>
  <si>
    <t>TUBO EM COBRE RÍGIDO, DN 28 MM, CLASSE A, SEM ISOLAMENTO, INSTALADO EM PRUMADA DE GÁS COMBUSTÍVEL - FORNECIMENTO E INSTALAÇÃO. AF_04/2022</t>
  </si>
  <si>
    <t>104,22</t>
  </si>
  <si>
    <t>TUBO EM COBRE RÍGIDO, DN 35 MM, CLASSE A, SEM ISOLAMENTO, INSTALADO EM PRUMADA DE GÁS COMBUSTÍVEL - FORNECIMENTO E INSTALAÇÃO. AF_04/2022</t>
  </si>
  <si>
    <t>156,54</t>
  </si>
  <si>
    <t>TUBO EM COBRE RÍGIDO, DN 42 MM, CLASSE A, SEM ISOLAMENTO, INSTALADO EM PRUMADA DE GÁS COMBUSTÍVEL - FORNECIMENTO E INSTALAÇÃO. AF_04/2022</t>
  </si>
  <si>
    <t>188,37</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</si>
  <si>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</si>
  <si>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</si>
  <si>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204,71</t>
  </si>
  <si>
    <t>TUBO DE AÇO GALVANIZADO COM COSTURA, CLASSE MÉDIA, DN 25 (1"), CONEXÃO ROSQUEADA, INSTALADO EM REDE DE ALIMENTAÇÃO PARA HIDRANTE - FORNECIMENTO E INSTALAÇÃO. AF_10/2020</t>
  </si>
  <si>
    <t>46,97</t>
  </si>
  <si>
    <t>TUBO DE AÇO GALVANIZADO COM COSTURA, CLASSE MÉDIA, CONEXÃO ROSQUEADA, DN 25 (1"), INSTALADO EM REDE DE ALIMENTAÇÃO PARA SPRINKLER - FORNECIMENTO E INSTALAÇÃO. AF_10/2020</t>
  </si>
  <si>
    <t>52,93</t>
  </si>
  <si>
    <t>TUBO DE AÇO GALVANIZADO COM COSTURA, CLASSE MÉDIA, CONEXÃO ROSQUEADA, DN 25 (1"), INSTALADO EM RAMAIS  E SUB-RAMAIS DE GÁS - FORNECIMENTO E INSTALAÇÃO. AF_10/2020</t>
  </si>
  <si>
    <t>66,61</t>
  </si>
  <si>
    <t>KIT CAVALETE PARA GÁS - SEM MEDIDOR OU REGULADOR - ENTRADA INDIVIDUAL PRINCIPAL, EM AÇO GALVANIZADO DN 15 E 25 MM (1/2" E 1") - FORNECIMENTO E INSTALAÇÃO. AF_01/2020</t>
  </si>
  <si>
    <t>678,21</t>
  </si>
  <si>
    <t>TUBO, PEX, MULTICAMADA, DN 16, INSTALADO EM IMPLANTAÇÃO DE INSTALAÇÕES DE GÁS - FORNECIMENTO E INSTALAÇÃO. AF_01/2020</t>
  </si>
  <si>
    <t>18,56</t>
  </si>
  <si>
    <t>TUBO, PEX, MULTICAMADA, DN 20, INSTALADO EM IMPLANTAÇÃO DE INSTALAÇÕES DE GÁS - FORNECIMENTO E INSTALAÇÃO. AF_01/2020</t>
  </si>
  <si>
    <t>26,08</t>
  </si>
  <si>
    <t>TUBO, PEX, MULTICAMADA, DN 26, INSTALADO EM IMPLANTAÇÃO DE INSTALAÇÕES DE GÁS - FORNECIMENTO E INSTALAÇÃO. AF_01/2020</t>
  </si>
  <si>
    <t>33,98</t>
  </si>
  <si>
    <t>TUBO, PEX, MULTICAMADA, DN 32, INSTALADO EM IMPLANTAÇÃO DE INSTALAÇÕES DE GÁS - FORNECIMENTO E INSTALAÇÃO. AF_01/2020</t>
  </si>
  <si>
    <t>45,15</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</si>
  <si>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</si>
  <si>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</si>
  <si>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26,68</t>
  </si>
  <si>
    <t>TUBO, PEX, MULTICAMADA, COM TUBO LUVA, DN 26, INSTALADO EM IMPLANTAÇÃO DE INSTALAÇÕES DE GÁS - FORNECIMENTO E INSTALAÇÃO. AF_01/2020</t>
  </si>
  <si>
    <t>34,58</t>
  </si>
  <si>
    <t>TUBO, PEX, MULTICAMADA, COM TUBO LUVA, DN 32, INSTALADO EM IMPLANTAÇÃO DE INSTALAÇÕES DE GÁS - FORNECIMENTO E INSTALAÇÃO. AF_01/2020</t>
  </si>
  <si>
    <t>45,77</t>
  </si>
  <si>
    <t>TUBO, PEX, MULTICAMADA, DN 16, INSTALADO EM RAMAL INTERNO DE INSTALAÇÕES DE GÁS - FORNECIMENTO E INSTALAÇÃO. AF_01/2020</t>
  </si>
  <si>
    <t>17,31</t>
  </si>
  <si>
    <t>TUBO, PEX, MULTICAMADA, DN 20, INSTALADO EM RAMAL INTERNO DE INSTALAÇÕES DE GÁS - FORNECIMENTO E INSTALAÇÃO. AF_01/2020</t>
  </si>
  <si>
    <t>24,61</t>
  </si>
  <si>
    <t>TUBO, PEX, MULTICAMADA, DN 26, INSTALADO EM RAMAL INTERNO DE INSTALAÇÕES DE GÁS - FORNECIMENTO E INSTALAÇÃO. AF_01/2020</t>
  </si>
  <si>
    <t>32,22</t>
  </si>
  <si>
    <t>TUBO, PEX, MULTICAMADA, DN 32, INSTALADO EM RAMAL INTERNO DE INSTALAÇÕES DE GÁS - FORNECIMENTO E INSTALAÇÃO. AF_01/2020</t>
  </si>
  <si>
    <t>42,99</t>
  </si>
  <si>
    <t>TUBO, PEX, MULTICAMADA, COM TUBO LUVA, DN 16, INSTALADO EM RAMAL INTERNO DE INSTALAÇÕES DE GÁS - FORNECIMENTO E INSTALAÇÃO. AF_01/2020</t>
  </si>
  <si>
    <t>26,23</t>
  </si>
  <si>
    <t>TUBO, PEX, MULTICAMADA, COM TUBO LUVA, DN 20, INSTALADO EM RAMAL INTERNO DE INSTALAÇÕES DE GÁS - FORNECIMENTO E INSTALAÇÃO. AF_01/2020</t>
  </si>
  <si>
    <t>35,08</t>
  </si>
  <si>
    <t>TUBO, PEX, MULTICAMADA, COM TUBO LUVA, DN 26, INSTALADO EM RAMAL INTERNO DE INSTALAÇÕES DE GÁS - FORNECIMENTO E INSTALAÇÃO. AF_01/2020</t>
  </si>
  <si>
    <t>44,62</t>
  </si>
  <si>
    <t>TUBO, PEX, MULTICAMADA, COM TUBO LUVA, DN 32, INSTALADO EM RAMAL INTERNO DE INSTALAÇÕES DE GÁS - FORNECIMENTO E INSTALAÇÃO. AF_01/2020</t>
  </si>
  <si>
    <t>58,10</t>
  </si>
  <si>
    <t>TUBO DE AÇO GALVANIZADO COM COSTURA, CLASSE MÉDIA, DN 100 (4"), CONEXÃO ROSQUEADA, INSTALADO EM PRUMADAS - FORNECIMENTO E INSTALAÇÃO. AF_10/2020</t>
  </si>
  <si>
    <t>217,86</t>
  </si>
  <si>
    <t>UNIÃO, EM FERRO GALVANIZADO, 4", CONEXÃO ROSQUEADA, INSTALADO EM PRUMADAS - FORNECIMENTO E INSTALAÇÃO. AF_10/2020</t>
  </si>
  <si>
    <t>461,48</t>
  </si>
  <si>
    <t>LUVA, EM FERRO GALVANIZADO, 4", CONEXÃO ROSQUEADA, INSTALADO EM PRUMADAS - FORNECIMENTO E INSTALAÇÃO. AF_10/2020</t>
  </si>
  <si>
    <t>222,51</t>
  </si>
  <si>
    <t>LUVA DE REDUÇÃO, EM FERRO GALVANIZADO, 4" X 2 1/2", CONEXÃO ROSQUEADA, INSTALADO EM PRUMADAS - FORNECIMENTO E INSTALAÇÃO. AF_10/2020</t>
  </si>
  <si>
    <t>253,28</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</si>
  <si>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</si>
  <si>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</si>
  <si>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</si>
  <si>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209,63</t>
  </si>
  <si>
    <t>JOELHO 90°, EM FERRO GALVANIZADO, 4", CONEXÃO ROSQUEADA, INSTALADO EM PRUMADAS - FORNECIMENTO E INSTALAÇÃO. AF_10/2020</t>
  </si>
  <si>
    <t>350,00</t>
  </si>
  <si>
    <t>TÊ, EM FERRO GALVANIZADO, 4", CONEXÃO ROSQUEADA, INSTALADO EM PRUMADAS - FORNECIMENTO E INSTALAÇÃO. AF_10/2020</t>
  </si>
  <si>
    <t>451,47</t>
  </si>
  <si>
    <t>TUBO DE AÇO GALVANIZADO COM COSTURA, CLASSE MÉDIA, DN 100 (4"), CONEXÃO ROSQUEADA, INSTALADO EM REDE DE ALIMENTAÇÃO PARA HIDRANTE - FORNECIMENTO E INSTALAÇÃO. AF_10/2020</t>
  </si>
  <si>
    <t>199,30</t>
  </si>
  <si>
    <t>UNIÃO, EM FERRO GALVANIZADO, 4", CONEXÃO ROSQUEADA, INSTALADO EM REDE DE ALIMENTAÇÃO PARA HIDRANTE - FORNECIMENTO E INSTALAÇÃO. AF_10/2020</t>
  </si>
  <si>
    <t>468,59</t>
  </si>
  <si>
    <t>LUVA, EM FERRO GALVANIZADO, 4", CONEXÃO ROSQUEADA, INSTALADO EM REDE DE ALIMENTAÇÃO PARA HIDRANTE - FORNECIMENTO E INSTALAÇÃO. AF_10/2020</t>
  </si>
  <si>
    <t>229,62</t>
  </si>
  <si>
    <t>LUVA DE REDUÇÃO, EM FERRO GALVANIZADO, 4" X 2 1/2", CONEXÃO ROSQUEADA, INSTALADO EM REDE DE ALIMENTAÇÃO PARA HIDRANTE - FORNECIMENTO E INSTALAÇÃO. AF_10/2020</t>
  </si>
  <si>
    <t>260,39</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</si>
  <si>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</si>
  <si>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</si>
  <si>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</si>
  <si>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216,74</t>
  </si>
  <si>
    <t>JOELHO 90°, EM FERRO GALVANIZADO, 4", CONEXÃO ROSQUEADA, INSTALADO EM REDE DE ALIMENTAÇÃO PARA HIDRANTE - FORNECIMENTO E INSTALAÇÃO. AF_10/2020</t>
  </si>
  <si>
    <t>360,66</t>
  </si>
  <si>
    <t>TÊ, EM FERRO GALVANIZADO, 4", CONEXÃO ROSQUEADA, INSTALADO EM REDE DE ALIMENTAÇÃO PARA HIDRANTE - FORNECIMENTO E INSTALAÇÃO. AF_10/2020</t>
  </si>
  <si>
    <t>465,69</t>
  </si>
  <si>
    <t>TUBO EM COBRE RÍGIDO, DN 15 MM, CLASSE E, SEM ISOLAMENTO, INSTALADO EM RAMAL E SUB-RAMAL DE GÁS COMBUSTÍVEL - FORNECIMENTO E INSTALAÇÃO. AF_04/2022</t>
  </si>
  <si>
    <t>42,66</t>
  </si>
  <si>
    <t>TUBO EM COBRE RÍGIDO, DN 22 MM, CLASSE E, SEM ISOLAMENTO, INSTALADO EM RAMAL E SUB-RAMAL DE GÁS COMBUSTÍVEL - FORNECIMENTO E INSTALAÇÃO. AF_04/2022</t>
  </si>
  <si>
    <t>73,33</t>
  </si>
  <si>
    <t>TUBO EM COBRE RÍGIDO, DN 28 MM, CLASSE E, SEM ISOLAMENTO, INSTALADO EM RAMAL E SUB-RAMAL DE GÁS COMBUSTÍVEL - FORNECIMENTO E INSTALAÇÃO. AF_04/2022</t>
  </si>
  <si>
    <t>87,96</t>
  </si>
  <si>
    <t>TUBO EM COBRE RÍGIDO, DN 15 MM, CLASSE A, SEM ISOLAMENTO, INSTALADO EM RAMAL E SUB-RAMAL DE GÁS MEDICINAL - FORNECIMENTO E INSTALAÇÃO. AF_04/2022</t>
  </si>
  <si>
    <t>66,78</t>
  </si>
  <si>
    <t>TUBO EM COBRE RÍGIDO, DN 22 MM, CLASSE A, SEM ISOLAMENTO, INSTALADO EM RAMAL E SUB-RAMAL DE GÁS MEDICINAL - FORNECIMENTO E INSTALAÇÃO. AF_04/2022</t>
  </si>
  <si>
    <t>102,98</t>
  </si>
  <si>
    <t>TUBO EM COBRE RÍGIDO, DN 28 MM, CLASSE A, SEM ISOLAMENTO, INSTALADO EM RAMAL E SUB-RAMAL DE GÁS MEDICINAL - FORNECIMENTO E INSTALAÇÃO. AF_04/2022</t>
  </si>
  <si>
    <t>129,62</t>
  </si>
  <si>
    <t>TUBO EM COBRE RÍGIDO, DN 15 MM, CLASSE E, SEM ISOLAMENTO, INSTALADO EM RAMAL E SUB-RAMAL DE AQUECIMENTO SOLAR - FORNECIMENTO E INSTALAÇÃO. AF_04/2022</t>
  </si>
  <si>
    <t>54,94</t>
  </si>
  <si>
    <t>TUBO EM COBRE RÍGIDO, DN 22 MM, CLASSE E, SEM ISOLAMENTO, INSTALADO EM RAMAL E SUB-RAMAL DE AQUECIMENTO SOLAR - FORNECIMENTO E INSTALAÇÃO. AF_04/2022</t>
  </si>
  <si>
    <t>81,92</t>
  </si>
  <si>
    <t>TUBO EM COBRE RÍGIDO, DN 28 MM, CLASSE E, SEM ISOLAMENTO, INSTALADO EM RAMAL E SUB-RAMAL DE AQUECIMENTO SOLAR - FORNECIMENTO E INSTALAÇÃO. AF_04/2022</t>
  </si>
  <si>
    <t>100,17</t>
  </si>
  <si>
    <t>TUBO EM COBRE RÍGIDO, DN 15 MM, CLASSE E, COM ISOLAMENTO, INSTALADO EM RAMAL E SUB-RAMAL DE AQUECIMENTO SOLAR - FORNECIMENTO E INSTALAÇÃO. AF_04/2022</t>
  </si>
  <si>
    <t>66,40</t>
  </si>
  <si>
    <t>TUBO EM COBRE RÍGIDO, DN 22 MM, CLASSE E, COM ISOLAMENTO, INSTALADO EM RAMAL E SUB-RAMAL DE AQUECIMENTO SOLAR - FORNECIMENTO E INSTALAÇÃO. AF_04/2022</t>
  </si>
  <si>
    <t>134,05</t>
  </si>
  <si>
    <t>TUBO EM COBRE RÍGIDO, DN 28 MM, CLASSE E, COM ISOLAMENTO, INSTALADO EM RAMAL E SUB-RAMAL DE AQUECIMENTO SOLAR - FORNECIMENTO E INSTALAÇÃO. AF_04/2022</t>
  </si>
  <si>
    <t>TUBO, PVC, SOLDÁVEL, DE 40MM, INSTALADO EM RAMAL DE DISTRIBUIÇÃO DE ÁGUA - FORNECIMENTO E INSTALAÇÃO. AF_06/2022</t>
  </si>
  <si>
    <t>27,99</t>
  </si>
  <si>
    <t>TUBO, PVC, SOLDÁVEL, DE 50MM, INSTALADO EM RAMAL DE DISTRIBUIÇÃO DE ÁGUA - FORNECIMENTO E INSTALAÇÃO. AF_06/2022</t>
  </si>
  <si>
    <t>32,06</t>
  </si>
  <si>
    <t>TUBO, CPVC, SOLDÁVEL, DN 42MM, INSTALADO EM RAMAL DE DISTRIBUIÇÃO DE ÁGUA - FORNECIMENTO E INSTALAÇÃO. AF_06/2022</t>
  </si>
  <si>
    <t>76,71</t>
  </si>
  <si>
    <t>TUBO PVC, SÉRIE R, ÁGUA PLUVIAL, DN 150 MM, FORNECIDO E INSTALADO EM RAMAL DE ENCAMINHAMENTO. AF_06/2022</t>
  </si>
  <si>
    <t>82,85</t>
  </si>
  <si>
    <t>TUBO, PPR, DN 20, CLASSE PN20, INSTALADO EM RAMAL OU SUB-RAMAL DE ÁGUA - FORNECIMENTO E INSTALAÇÃO. AF_08/2022</t>
  </si>
  <si>
    <t>TUBO, PPR, DN 20, CLASSE PN25, INSTALADO EM RAMAL OU SUB-RAMAL DE ÁGUA - FORNECIMENTO E INSTALAÇÃO. AF_08/2022</t>
  </si>
  <si>
    <t>TUBO, PVC, SOLDÁVEL, DE 20MM, INSTALADO EM DRENO DE AR CONDICIONADO - FORNECIMENTO E INSTALAÇÃO. AF_08/2022</t>
  </si>
  <si>
    <t>18,62</t>
  </si>
  <si>
    <t>TUBO, PVC, SOLDÁVEL, DE 32MM, INSTALADO EM DRENO DE AR CONDICIONADO - FORNECIMENTO E INSTALAÇÃO. AF_08/2022</t>
  </si>
  <si>
    <t>25,85</t>
  </si>
  <si>
    <t>BUCHA DE REDUÇÃO PVC, SOLDÁVEL, LONGA, DN 60 X 25 MM, INSTALADO EM RESERVAÇÃO PREDIAL DE ÁGUA - FORNECIMENTO E INSTALAÇÃO. AF_04/2024</t>
  </si>
  <si>
    <t>16,85</t>
  </si>
  <si>
    <t>BUCHA DE REDUÇÃO PVC, SOLDÁVEL, LONGA, DN 60 X 32 MM, INSTALADO EM RESERVAÇÃO PREDIAL DE ÁGUA - FORNECIMENTO E INSTALAÇÃO. AF_04/2024</t>
  </si>
  <si>
    <t>19,73</t>
  </si>
  <si>
    <t>BUCHA DE REDUÇÃO PVC, SOLDÁVEL, LONGA, DN 60 X 50 MM, INSTALADO EM RESERVAÇÃO PREDIAL DE ÁGUA - FORNECIMENTO E INSTALAÇÃO. AF_04/2024</t>
  </si>
  <si>
    <t>25,34</t>
  </si>
  <si>
    <t>BUCHA DE REDUÇÃO PVC, SOLDÁVEL, LONGA, DN 75 X 50 MM, INSTALADO EM RESERVAÇÃO PREDIAL DE ÁGUA - FORNECIMENTO E INSTALAÇÃO. AF_04/2024</t>
  </si>
  <si>
    <t>30,22</t>
  </si>
  <si>
    <t>LUVA DE REDUÇÃO SOLDÁVEL, PVC, DN 32 MM X 25 MM, INSTALADO EM RESERVAÇÃO PREDIAL DE ÁGUA - FORNECIMENTO E INSTALAÇÃO. AF_04/2024</t>
  </si>
  <si>
    <t>6,78</t>
  </si>
  <si>
    <t>LUVA DE REDUÇÃO SOLDÁVEL, PVC, DN 40 MM X 32 MM, INSTALADO EM RESERVAÇÃO PREDIAL DE ÁGUA - FORNECIMENTO E INSTALAÇÃO. AF_04/2024</t>
  </si>
  <si>
    <t>10,10</t>
  </si>
  <si>
    <t>LUVA DE REDUÇÃO SOLDÁVEL, PVC, DN 60 MM X 50 MM, INSTALADO EM RESERVAÇÃO PREDIAL DE ÁGUA - FORNECIMENTO E INSTALAÇÃO. AF_04/2024</t>
  </si>
  <si>
    <t>21,24</t>
  </si>
  <si>
    <t>LUVA DE REDUÇÃO, SOLDÁVEL, PVC, DN 50 X 25 MM, INSTALADO EM RESERVAÇÃO PREDIAL DE ÁGUA - FORNECIMENTO E INSTALAÇÃO. AF_04/2024</t>
  </si>
  <si>
    <t>JOELHO PPR 45 GRAUS, SOLDÁVEL, DN 63 MM, INSTALADO EM RESERVAÇÃO PREDIAL DE ÁGUA - FORNECIMENTO E INSTALAÇÃO. AF_04/2024</t>
  </si>
  <si>
    <t>49,84</t>
  </si>
  <si>
    <t>JOELHO 90 GRAUS, PVC, SOLDÁVEL, DN 20MM, INSTALADO EM RAMAL OU SUB-RAMAL DE ÁGUA - FORNECIMENTO E INSTALAÇÃO. AF_06/2022</t>
  </si>
  <si>
    <t>9,32</t>
  </si>
  <si>
    <t>JOELHO 45 GRAUS, PVC, SOLDÁVEL, DN 20MM, INSTALADO EM RAMAL OU SUB-RAMAL DE ÁGUA - FORNECIMENTO E INSTALAÇÃO. AF_06/2022</t>
  </si>
  <si>
    <t>CURVA 90 GRAUS, PVC, SOLDÁVEL, DN 20MM, INSTALADO EM RAMAL OU SUB-RAMAL DE ÁGUA - FORNECIMENTO E INSTALAÇÃO. AF_06/2022</t>
  </si>
  <si>
    <t>CURVA 45 GRAUS, PVC, SOLDÁVEL, DN 20MM, INSTALADO EM RAMAL OU SUB-RAMAL DE ÁGUA - FORNECIMENTO E INSTALAÇÃO. AF_06/2022</t>
  </si>
  <si>
    <t>10,85</t>
  </si>
  <si>
    <t>JOELHO 90 GRAUS, PVC, SOLDÁVEL, DN 25MM, INSTALADO EM RAMAL OU SUB-RAMAL DE ÁGUA - FORNECIMENTO E INSTALAÇÃO. AF_06/2022</t>
  </si>
  <si>
    <t>11,02</t>
  </si>
  <si>
    <t>JOELHO 45 GRAUS, PVC, SOLDÁVEL, DN 25MM, INSTALADO EM RAMAL OU SUB-RAMAL DE ÁGUA - FORNECIMENTO E INSTALAÇÃO. AF_06/2022</t>
  </si>
  <si>
    <t>CURVA 90 GRAUS, PVC, SOLDÁVEL, DN 25MM, INSTALADO EM RAMAL OU SUB-RAMAL DE ÁGUA - FORNECIMENTO E INSTALAÇÃO. AF_06/2022</t>
  </si>
  <si>
    <t>CURVA 45 GRAUS, PVC, SOLDÁVEL, DN 25MM, INSTALADO EM RAMAL OU SUB-RAMAL DE ÁGUA - FORNECIMENTO E INSTALAÇÃO. AF_06/2022</t>
  </si>
  <si>
    <t>JOELHO 90 GRAUS COM BUCHA DE LATÃO, PVC, SOLDÁVEL, DN 25MM, X 3/4  INSTALADO EM RAMAL OU SUB-RAMAL DE ÁGUA - FORNECIMENTO E INSTALAÇÃO. AF_06/2022</t>
  </si>
  <si>
    <t>17,28</t>
  </si>
  <si>
    <t>JOELHO 90 GRAUS, PVC, SOLDÁVEL, DN 32MM, INSTALADO EM RAMAL OU SUB-RAMAL DE ÁGUA - FORNECIMENTO E INSTALAÇÃO. AF_06/2022</t>
  </si>
  <si>
    <t>14,78</t>
  </si>
  <si>
    <t>JOELHO 45 GRAUS, PVC, SOLDÁVEL, DN 32MM, INSTALADO EM RAMAL OU SUB-RAMAL DE ÁGUA - FORNECIMENTO E INSTALAÇÃO. AF_06/2022</t>
  </si>
  <si>
    <t>16,43</t>
  </si>
  <si>
    <t>CURVA 90 GRAUS, PVC, SOLDÁVEL, DN 32MM, INSTALADO EM RAMAL OU SUB-RAMAL DE ÁGUA - FORNECIMENTO E INSTALAÇÃO. AF_06/2022</t>
  </si>
  <si>
    <t>18,65</t>
  </si>
  <si>
    <t>CURVA 45 GRAUS, PVC, SOLDÁVEL, DN 32MM, INSTALADO EM RAMAL OU SUB-RAMAL DE ÁGUA - FORNECIMENTO E INSTALAÇÃO. AF_06/2022</t>
  </si>
  <si>
    <t>LUVA, PVC, SOLDÁVEL, DN 20MM, INSTALADO EM RAMAL OU SUB-RAMAL DE ÁGUA - FORNECIMENTO E INSTALAÇÃO. AF_06/2022</t>
  </si>
  <si>
    <t>6,82</t>
  </si>
  <si>
    <t>LUVA DE CORRER, PVC, SOLDÁVEL, DN 20MM, INSTALADO EM RAMAL OU SUB-RAMAL DE ÁGUA - FORNECIMENTO E INSTALAÇÃO. AF_06/2022</t>
  </si>
  <si>
    <t>16,26</t>
  </si>
  <si>
    <t>LUVA DE REDUÇÃO, PVC, SOLDÁVEL, DN 25MM X 20MM, INSTALADO EM RAMAL OU SUB-RAMAL DE ÁGUA - FORNECIMENTO E INSTALAÇÃO. AF_06/2022</t>
  </si>
  <si>
    <t>7,98</t>
  </si>
  <si>
    <t>LUVA COM BUCHA DE LATÃO, PVC, SOLDÁVEL, DN 20MM X 1/2", INSTALADO EM RAMAL OU SUB-RAMAL DE ÁGUA - FORNECIMENTO E INSTALAÇÃO. AF_06/2022</t>
  </si>
  <si>
    <t>10,61</t>
  </si>
  <si>
    <t>UNIÃO, PVC, SOLDÁVEL, DN 20MM, INSTALADO EM RAMAL OU SUB-RAMAL DE ÁGUA - FORNECIMENTO E INSTALAÇÃO. AF_06/2022</t>
  </si>
  <si>
    <t>12,45</t>
  </si>
  <si>
    <t>ADAPTADOR CURTO COM BOLSA E ROSCA PARA REGISTRO, PVC, SOLDÁVEL, DN 20MM X 1/2 , INSTALADO EM RAMAL OU SUB-RAMAL DE ÁGUA - FORNECIMENTO E INSTALAÇÃO. AF_06/2022</t>
  </si>
  <si>
    <t>CURVA DE TRANSPOSIÇÃO, PVC, SOLDÁVEL, DN 20MM, INSTALADO EM RAMAL OU SUB-RAMAL DE ÁGUA - FORNECIMENTO E INSTALAÇÃO. AF_06/2022</t>
  </si>
  <si>
    <t>LUVA, PVC, SOLDÁVEL, DN 25MM, INSTALADO EM RAMAL OU SUB-RAMAL DE ÁGUA - FORNECIMENTO E INSTALAÇÃO. AF_06/2022</t>
  </si>
  <si>
    <t>7,99</t>
  </si>
  <si>
    <t>LUVA DE CORRER, PVC, SOLDÁVEL, DN 25MM, INSTALADO EM RAMAL OU SUB-RAMAL DE ÁGUA - FORNECIMENTO E INSTALAÇÃO. AF_12/2014</t>
  </si>
  <si>
    <t>LUVA DE REDUÇÃO, PVC, SOLDÁVEL, DN 32MM X 25MM, INSTALADO EM RAMAL OU SUB-RAMAL DE ÁGUA - FORNECIMENTO E INSTALAÇÃO. AF_06/2022</t>
  </si>
  <si>
    <t>10,95</t>
  </si>
  <si>
    <t>LUVA COM BUCHA DE LATÃO, PVC, SOLDÁVEL, DN 25MM X 3/4 , INSTALADO EM RAMAL OU SUB-RAMAL DE ÁGUA - FORNECIMENTO E INSTALAÇÃO. AF_06/2022</t>
  </si>
  <si>
    <t>12,94</t>
  </si>
  <si>
    <t>UNIÃO, PVC, SOLDÁVEL, DN 25MM, INSTALADO EM RAMAL OU SUB-RAMAL DE ÁGUA - FORNECIMENTO E INSTALAÇÃO. AF_06/2022</t>
  </si>
  <si>
    <t>14,87</t>
  </si>
  <si>
    <t>ADAPTADOR CURTO COM BOLSA E ROSCA PARA REGISTRO, PVC, SOLDÁVEL, DN 25MM X 3/4 , INSTALADO EM RAMAL OU SUB-RAMAL DE ÁGUA - FORNECIMENTO E INSTALAÇÃO. AF_06/2022</t>
  </si>
  <si>
    <t>7,48</t>
  </si>
  <si>
    <t>CURVA DE TRANSPOSIÇÃO, PVC, SOLDÁVEL, DN 25MM, INSTALADO EM RAMAL OU SUB-RAMAL DE ÁGUA   FORNECIMENTO E INSTALAÇÃO. AF_06/2022</t>
  </si>
  <si>
    <t>13,62</t>
  </si>
  <si>
    <t>LUVA SOLDÁVEL E COM ROSCA, PVC, SOLDÁVEL, DN 25MM X 3/4 , INSTALADO EM RAMAL OU SUB-RAMAL DE ÁGUA - FORNECIMENTO E INSTALAÇÃO. AF_06/2022</t>
  </si>
  <si>
    <t>LUVA, PVC, SOLDÁVEL, DN 32MM, INSTALADO EM RAMAL OU SUB-RAMAL DE ÁGUA - FORNECIMENTO E INSTALAÇÃO. AF_06/2022</t>
  </si>
  <si>
    <t>10,67</t>
  </si>
  <si>
    <t>LUVA DE CORRER, PVC, SOLDÁVEL, DN 32MM, INSTALADO EM RAMAL OU SUB-RAMAL DE ÁGUA   FORNECIMENTO E INSTALAÇÃO. AF_06/2022</t>
  </si>
  <si>
    <t>29,80</t>
  </si>
  <si>
    <t>LUVA SOLDÁVEL E COM ROSCA, PVC, SOLDÁVEL, DN 32MM X 1 , INSTALADO EM RAMAL OU SUB-RAMAL DE ÁGUA - FORNECIMENTO E INSTALAÇÃO. AF_06/2022</t>
  </si>
  <si>
    <t>12,30</t>
  </si>
  <si>
    <t>UNIÃO, PVC, SOLDÁVEL, DN 32MM, INSTALADO EM RAMAL OU SUB-RAMAL DE ÁGUA - FORNECIMENTO E INSTALAÇÃO. AF_06/2022</t>
  </si>
  <si>
    <t>21,68</t>
  </si>
  <si>
    <t>ADAPTADOR CURTO COM BOLSA E ROSCA PARA REGISTRO, PVC, SOLDÁVEL, DN 32MM X 1 , INSTALADO EM RAMAL OU SUB-RAMAL DE ÁGUA - FORNECIMENTO E INSTALAÇÃO. AF_06/2022</t>
  </si>
  <si>
    <t>CURVA DE TRANSPOSIÇÃO, PVC, SOLDÁVEL, DN 32MM, INSTALADO EM RAMAL OU SUB-RAMAL DE ÁGUA   FORNECIMENTO E INSTALAÇÃO. AF_06/2022</t>
  </si>
  <si>
    <t>24,60</t>
  </si>
  <si>
    <t>TE, PVC, SOLDÁVEL, DN 20MM, INSTALADO EM RAMAL OU SUB-RAMAL DE ÁGUA - FORNECIMENTO E INSTALAÇÃO. AF_06/2022</t>
  </si>
  <si>
    <t>TÊ COM BUCHA DE LATÃO NA BOLSA CENTRAL, PVC, SOLDÁVEL, DN 20MM X 1/2 , INSTALADO EM RAMAL OU SUB-RAMAL DE ÁGUA - FORNECIMENTO E INSTALAÇÃO. AF_06/2022</t>
  </si>
  <si>
    <t>19,75</t>
  </si>
  <si>
    <t>TE, PVC, SOLDÁVEL, DN 25MM, INSTALADO EM RAMAL OU SUB-RAMAL DE ÁGUA - FORNECIMENTO E INSTALAÇÃO. AF_06/2022</t>
  </si>
  <si>
    <t>TÊ COM BUCHA DE LATÃO NA BOLSA CENTRAL, PVC, SOLDÁVEL, DN 25MM X 1/2 , INSTALADO EM RAMAL OU SUB-RAMAL DE ÁGUA - FORNECIMENTO E INSTALAÇÃO. AF_06/2022</t>
  </si>
  <si>
    <t>TÊ DE REDUÇÃO, PVC, SOLDÁVEL, DN 25MM X 20MM, INSTALADO EM RAMAL OU SUB-RAMAL DE ÁGUA - FORNECIMENTO E INSTALAÇÃO. AF_06/2022</t>
  </si>
  <si>
    <t>TE, PVC, SOLDÁVEL, DN 32MM, INSTALADO EM RAMAL OU SUB-RAMAL DE ÁGUA - FORNECIMENTO E INSTALAÇÃO. AF_06/2022</t>
  </si>
  <si>
    <t>20,44</t>
  </si>
  <si>
    <t>TÊ COM BUCHA DE LATÃO NA BOLSA CENTRAL, PVC, SOLDÁVEL, DN 32MM X 3/4 , INSTALADO EM RAMAL OU SUB-RAMAL DE ÁGUA - FORNECIMENTO E INSTALAÇÃO. AF_06/2022</t>
  </si>
  <si>
    <t>26,05</t>
  </si>
  <si>
    <t>TÊ DE REDUÇÃO, PVC, SOLDÁVEL, DN 32MM X 25MM, INSTALADO EM RAMAL OU SUB-RAMAL DE ÁGUA - FORNECIMENTO E INSTALAÇÃO. AF_06/2022</t>
  </si>
  <si>
    <t>21,80</t>
  </si>
  <si>
    <t>JOELHO 90 GRAUS, PVC, SOLDÁVEL, DN 20MM, INSTALADO EM RAMAL DE DISTRIBUIÇÃO DE ÁGUA - FORNECIMENTO E INSTALAÇÃO. AF_06/2022</t>
  </si>
  <si>
    <t>8,47</t>
  </si>
  <si>
    <t>JOELHO 45 GRAUS, PVC, SOLDÁVEL, DN 20MM, INSTALADO EM RAMAL DE DISTRIBUIÇÃO DE ÁGUA - FORNECIMENTO E INSTALAÇÃO. AF_06/2022</t>
  </si>
  <si>
    <t>8,99</t>
  </si>
  <si>
    <t>CURVA 90 GRAUS, PVC, SOLDÁVEL, DN 20MM, INSTALADO EM RAMAL DE DISTRIBUIÇÃO DE ÁGUA - FORNECIMENTO E INSTALAÇÃO. AF_06/2022</t>
  </si>
  <si>
    <t>CURVA 45 GRAUS, PVC, SOLDÁVEL, DN 20MM, INSTALADO EM RAMAL DE DISTRIBUIÇÃO DE ÁGUA - FORNECIMENTO E INSTALAÇÃO. AF_06/2022</t>
  </si>
  <si>
    <t>JOELHO 90 GRAUS, PVC, SOLDÁVEL, DN 25MM, INSTALADO EM RAMAL DE DISTRIBUIÇÃO DE ÁGUA - FORNECIMENTO E INSTALAÇÃO. AF_06/2022</t>
  </si>
  <si>
    <t>10,02</t>
  </si>
  <si>
    <t>JOELHO 45 GRAUS, PVC, SOLDÁVEL, DN 25MM, INSTALADO EM RAMAL DE DISTRIBUIÇÃO DE ÁGUA - FORNECIMENTO E INSTALAÇÃO. AF_06/2022</t>
  </si>
  <si>
    <t>CURVA 90 GRAUS, PVC, SOLDÁVEL, DN 25MM, INSTALADO EM RAMAL DE DISTRIBUIÇÃO DE ÁGUA - FORNECIMENTO E INSTALAÇÃO. AF_06/2022</t>
  </si>
  <si>
    <t>12,19</t>
  </si>
  <si>
    <t>CURVA 45 GRAUS, PVC, SOLDÁVEL, DN 25MM, INSTALADO EM RAMAL DE DISTRIBUIÇÃO DE ÁGUA - FORNECIMENTO E INSTALAÇÃO. AF_06/2022</t>
  </si>
  <si>
    <t>JOELHO 90 GRAUS, PVC, SOLDÁVEL, DN 25MM, X 3/4  INSTALADO EM RAMAL DE DISTRIBUIÇÃO DE ÁGUA - FORNECIMENTO E INSTALAÇÃO. AF_06/2022</t>
  </si>
  <si>
    <t>10,93</t>
  </si>
  <si>
    <t>JOELHO 90 GRAUS, PVC, SOLDÁVEL, DN 32MM, INSTALADO EM RAMAL DE DISTRIBUIÇÃO DE ÁGUA - FORNECIMENTO E INSTALAÇÃO. AF_06/2022</t>
  </si>
  <si>
    <t>13,59</t>
  </si>
  <si>
    <t>JOELHO 45 GRAUS, PVC, SOLDÁVEL, DN 32MM, INSTALADO EM RAMAL DE DISTRIBUIÇÃO DE ÁGUA - FORNECIMENTO E INSTALAÇÃO. AF_06/2022</t>
  </si>
  <si>
    <t>15,24</t>
  </si>
  <si>
    <t>CURVA 90 GRAUS, PVC, SOLDÁVEL, DN 32MM, INSTALADO EM RAMAL DE DISTRIBUIÇÃO DE ÁGUA - FORNECIMENTO E INSTALAÇÃO. AF_06/2022</t>
  </si>
  <si>
    <t>17,46</t>
  </si>
  <si>
    <t>CURVA 45 GRAUS, PVC, SOLDÁVEL, DN 32MM, INSTALADO EM RAMAL DE DISTRIBUIÇÃO DE ÁGUA - FORNECIMENTO E INSTALAÇÃO. AF_06/2022</t>
  </si>
  <si>
    <t>15,55</t>
  </si>
  <si>
    <t>LUVA, PVC, SOLDÁVEL, DN 20MM, INSTALADO EM RAMAL DE DISTRIBUIÇÃO DE ÁGUA - FORNECIMENTO E INSTALAÇÃO. AF_06/2022</t>
  </si>
  <si>
    <t>6,23</t>
  </si>
  <si>
    <t>LUVA DE CORRER, PVC, SOLDÁVEL, DN 20MM, INSTALADO EM RAMAL DE DISTRIBUIÇÃO DE ÁGUA - FORNECIMENTO E INSTALAÇÃO. AF_06/2022</t>
  </si>
  <si>
    <t>15,67</t>
  </si>
  <si>
    <t>LUVA DE REDUÇÃO, PVC, SOLDÁVEL, DN 25MM X 20MM, INSTALADO EM RAMAL DE DISTRIBUIÇÃO DE ÁGUA - FORNECIMENTO E INSTALAÇÃO. AF_06/2022</t>
  </si>
  <si>
    <t>7,36</t>
  </si>
  <si>
    <t>UNIÃO, PVC, SOLDÁVEL, DN 20MM, INSTALADO EM RAMAL DE DISTRIBUIÇÃO DE ÁGUA - FORNECIMENTO E INSTALAÇÃO. AF_06/2022</t>
  </si>
  <si>
    <t>11,86</t>
  </si>
  <si>
    <t>CURVA DE TRANSPOSIÇÃO, PVC, SOLDÁVEL, DN 20MM, INSTALADO EM RAMAL DE DISTRIBUIÇÃO DE ÁGUA   FORNECIMENTO E INSTALAÇÃO. AF_06/2022</t>
  </si>
  <si>
    <t>10,22</t>
  </si>
  <si>
    <t>LUVA, PVC, SOLDÁVEL, DN 25MM, INSTALADO EM RAMAL DE DISTRIBUIÇÃO DE ÁGUA - FORNECIMENTO E INSTALAÇÃO. AF_06/2022</t>
  </si>
  <si>
    <t>7,33</t>
  </si>
  <si>
    <t>LUVA DE CORRER, PVC, SOLDÁVEL, DN 25MM, INSTALADO EM RAMAL DE DISTRIBUIÇÃO DE ÁGUA - FORNECIMENTO E INSTALAÇÃO. AF_06/2022</t>
  </si>
  <si>
    <t>LUVA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</si>
  <si>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</si>
  <si>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12,32</t>
  </si>
  <si>
    <t>UNIÃO, PVC, SOLDÁVEL, DN 25MM, INSTALADO EM RAMAL DE DISTRIBUIÇÃO DE ÁGUA - FORNECIMENTO E INSTALAÇÃO. AF_06/2022</t>
  </si>
  <si>
    <t>14,21</t>
  </si>
  <si>
    <t>ADAPTADOR CURTO COM BOLSA E ROSCA PARA REGISTRO, PVC, SOLDÁVEL, DN 25MM X 3/4 , INSTALADO EM RAMAL DE DISTRIBUIÇÃO DE ÁGUA - FORNECIMENTO E INSTALAÇÃO. AF_06/2022</t>
  </si>
  <si>
    <t>6,86</t>
  </si>
  <si>
    <t>CURVA DE TRANSPOSIÇÃO, PVC, SOLDÁVEL, DN 25MM, INSTALADO EM RAMAL DE DISTRIBUIÇÃO DE ÁGUA   FORNECIMENTO E INSTALAÇÃO. AF_06/2022</t>
  </si>
  <si>
    <t>LUVA, PVC, SOLDÁVEL, DN 32MM, INSTALADO EM RAMAL DE DISTRIBUIÇÃO DE ÁGUA - FORNECIMENTO E INSTALAÇÃO. AF_06/2022</t>
  </si>
  <si>
    <t>LUVA DE CORRER, PVC, SOLDÁVEL, DN 32MM, INSTALADO EM RAMAL DE DISTRIBUIÇÃO DE ÁGUA   FORNECIMENTO E INSTALAÇÃO. AF_06/2022</t>
  </si>
  <si>
    <t>28,99</t>
  </si>
  <si>
    <t>LUVA DE REDUÇÃO, PVC, SOLDÁVEL, DN 40MM X 32MM, INSTALADO EM RAMAL DE DISTRIBUIÇÃO DE ÁGUA - FORNECIMENTO E INSTALAÇÃO. AF_06/2022</t>
  </si>
  <si>
    <t>13,83</t>
  </si>
  <si>
    <t>LUVA SOLDÁVEL E COM ROSCA, PVC, SOLDÁVEL, DN 32MM X 1 , INSTALADO EM RAMAL DE DISTRIBUIÇÃO DE ÁGUA - FORNECIMENTO E INSTALAÇÃO. AF_06/2022</t>
  </si>
  <si>
    <t>11,57</t>
  </si>
  <si>
    <t>UNIÃO, PVC, SOLDÁVEL, DN 32MM, INSTALADO EM RAMAL DE DISTRIBUIÇÃO DE ÁGUA - FORNECIMENTO E INSTALAÇÃO. AF_06/2022</t>
  </si>
  <si>
    <t>20,87</t>
  </si>
  <si>
    <t>ADAPTADOR CURTO COM BOLSA E ROSCA PARA REGISTRO, PVC, SOLDÁVEL, DN 32MM X 1 , INSTALADO EM RAMAL DE DISTRIBUIÇÃO DE ÁGUA - FORNECIMENTO E INSTALAÇÃO. AF_06/2022</t>
  </si>
  <si>
    <t>CURVA DE TRANSPOSIÇÃO, PVC, SOLDÁVEL, DN 32MM, INSTALADO EM RAMAL DE DISTRIBUIÇÃO DE ÁGUA   FORNECIMENTO E INSTALAÇÃO. AF_06/2022</t>
  </si>
  <si>
    <t>23,79</t>
  </si>
  <si>
    <t>TE, PVC, SOLDÁVEL, DN 20MM, INSTALADO EM RAMAL DE DISTRIBUIÇÃO DE ÁGUA - FORNECIMENTO E INSTALAÇÃO. AF_06/2022</t>
  </si>
  <si>
    <t>TÊ SOLDÁVEL E COM ROSCA NA BOLSA CENTRAL, PVC, SOLDÁVEL, DN 20MM X 1/2 , INSTALADO EM RAMAL DE DISTRIBUIÇÃO DE ÁGUA - FORNECIMENTO E INSTALAÇÃO. AF_06/2022</t>
  </si>
  <si>
    <t>13,09</t>
  </si>
  <si>
    <t>TE, PVC, SOLDÁVEL, DN 25MM, INSTALADO EM RAMAL DE DISTRIBUIÇÃO DE ÁGUA - FORNECIMENTO E INSTALAÇÃO. AF_06/2022</t>
  </si>
  <si>
    <t>TÊ DE REDUÇÃO, PVC, SOLDÁVEL, DN 25MM X 20MM, INSTALADO EM RAMAL DE DISTRIBUIÇÃO DE ÁGUA - FORNECIMENTO E INSTALAÇÃO. AF_06/2022</t>
  </si>
  <si>
    <t>15,30</t>
  </si>
  <si>
    <t>TE, PVC, SOLDÁVEL, DN 32MM, INSTALADO EM RAMAL DE DISTRIBUIÇÃO DE ÁGUA - FORNECIMENTO E INSTALAÇÃO. AF_06/2022</t>
  </si>
  <si>
    <t>18,85</t>
  </si>
  <si>
    <t>TÊ COM BUCHA DE LATÃO NA BOLSA CENTRAL, PVC, SOLDÁVEL, DN 32MM X 3/4 , INSTALADO EM RAMAL DE DISTRIBUIÇÃO DE ÁGUA - FORNECIMENTO E INSTALAÇÃO. AF_06/2022</t>
  </si>
  <si>
    <t>25,28</t>
  </si>
  <si>
    <t>TÊ DE REDUÇÃO, PVC, SOLDÁVEL, DN 32MM X 25MM, INSTALADO EM RAMAL DE DISTRIBUIÇÃO DE ÁGUA - FORNECIMENTO E INSTALAÇÃO. AF_06/2022</t>
  </si>
  <si>
    <t>JOELHO 90 GRAUS, PVC, SOLDÁVEL, DN 25MM, INSTALADO EM PRUMADA DE ÁGUA - FORNECIMENTO E INSTALAÇÃO. AF_06/2022</t>
  </si>
  <si>
    <t>5,95</t>
  </si>
  <si>
    <t>JOELHO 45 GRAUS, PVC, SOLDÁVEL, DN 25MM, INSTALADO EM PRUMADA DE ÁGUA - FORNECIMENTO E INSTALAÇÃO. AF_06/2022</t>
  </si>
  <si>
    <t>6,69</t>
  </si>
  <si>
    <t>CURVA 90 GRAUS, PVC, SOLDÁVEL, DN 25MM, INSTALADO EM PRUMADA DE ÁGUA - FORNECIMENTO E INSTALAÇÃO. AF_06/2022</t>
  </si>
  <si>
    <t>8,12</t>
  </si>
  <si>
    <t>CURVA 45 GRAUS, PVC, SOLDÁVEL, DN 25MM, INSTALADO EM PRUMADA DE ÁGUA - FORNECIMENTO E INSTALAÇÃO. AF_06/2022</t>
  </si>
  <si>
    <t>7,60</t>
  </si>
  <si>
    <t>JOELHO 90 GRAUS, PVC, SOLDÁVEL, DN 32MM, INSTALADO EM PRUMADA DE ÁGUA - FORNECIMENTO E INSTALAÇÃO. AF_06/2022</t>
  </si>
  <si>
    <t>JOELHO 45 GRAUS, PVC, SOLDÁVEL, DN 32MM, INSTALADO EM PRUMADA DE ÁGUA - FORNECIMENTO E INSTALAÇÃO. AF_06/2022</t>
  </si>
  <si>
    <t>10,51</t>
  </si>
  <si>
    <t>CURVA 90 GRAUS, PVC, SOLDÁVEL, DN 32MM, INSTALADO EM PRUMADA DE ÁGUA - FORNECIMENTO E INSTALAÇÃO. AF_06/2022</t>
  </si>
  <si>
    <t>CURVA 45 GRAUS, PVC, SOLDÁVEL, DN 32MM, INSTALADO EM PRUMADA DE ÁGUA - FORNECIMENTO E INSTALAÇÃO. AF_06/2022</t>
  </si>
  <si>
    <t>JOELHO 90 GRAUS, PVC, SOLDÁVEL, DN 40MM, INSTALADO EM PRUMADA DE ÁGUA - FORNECIMENTO E INSTALAÇÃO. AF_06/2022</t>
  </si>
  <si>
    <t>13,68</t>
  </si>
  <si>
    <t>JOELHO 45 GRAUS, PVC, SOLDÁVEL, DN 40MM, INSTALADO EM PRUMADA DE ÁGUA - FORNECIMENTO E INSTALAÇÃO. AF_06/2022</t>
  </si>
  <si>
    <t>13,73</t>
  </si>
  <si>
    <t>CURVA 90 GRAUS, PVC, SOLDÁVEL, DN 40MM, INSTALADO EM PRUMADA DE ÁGUA - FORNECIMENTO E INSTALAÇÃO. AF_06/2022</t>
  </si>
  <si>
    <t>CURVA 45 GRAUS, PVC, SOLDÁVEL, DN 40MM, INSTALADO EM PRUMADA DE ÁGUA - FORNECIMENTO E INSTALAÇÃO. AF_06/2022</t>
  </si>
  <si>
    <t>JOELHO 90 GRAUS, PVC, SOLDÁVEL, DN 50MM, INSTALADO EM PRUMADA DE ÁGUA - FORNECIMENTO E INSTALAÇÃO. AF_06/2022</t>
  </si>
  <si>
    <t>14,98</t>
  </si>
  <si>
    <t>JOELHO 45 GRAUS, PVC, SOLDÁVEL, DN 50MM, INSTALADO EM PRUMADA DE ÁGUA - FORNECIMENTO E INSTALAÇÃO. AF_06/2022</t>
  </si>
  <si>
    <t>CURVA 90 GRAUS, PVC, SOLDÁVEL, DN 50MM, INSTALADO EM PRUMADA DE ÁGUA - FORNECIMENTO E INSTALAÇÃO. AF_06/2022</t>
  </si>
  <si>
    <t>CURVA 45 GRAUS, PVC, SOLDÁVEL, DN 50MM, INSTALADO EM PRUMADA DE ÁGUA - FORNECIMENTO E INSTALAÇÃO. AF_06/2022</t>
  </si>
  <si>
    <t>19,09</t>
  </si>
  <si>
    <t>JOELHO 90 GRAUS, PVC, SOLDÁVEL, DN 60MM, INSTALADO EM PRUMADA DE ÁGUA - FORNECIMENTO E INSTALAÇÃO. AF_06/2022</t>
  </si>
  <si>
    <t>40,23</t>
  </si>
  <si>
    <t>JOELHO 45 GRAUS, PVC, SOLDÁVEL, DN 60MM, INSTALADO EM PRUMADA DE ÁGUA - FORNECIMENTO E INSTALAÇÃO. AF_06/2022</t>
  </si>
  <si>
    <t>38,55</t>
  </si>
  <si>
    <t>CURVA 90 GRAUS, PVC, SOLDÁVEL, DN 60MM, INSTALADO EM PRUMADA DE ÁGUA - FORNECIMENTO E INSTALAÇÃO. AF_06/2022</t>
  </si>
  <si>
    <t>45,17</t>
  </si>
  <si>
    <t>CURVA 45 GRAUS, PVC, SOLDÁVEL, DN 60MM, INSTALADO EM PRUMADA DE ÁGUA - FORNECIMENTO E INSTALAÇÃO. AF_06/2022</t>
  </si>
  <si>
    <t>26,80</t>
  </si>
  <si>
    <t>JOELHO 90 GRAUS, PVC, SOLDÁVEL, DN 75MM, INSTALADO EM PRUMADA DE ÁGUA - FORNECIMENTO E INSTALAÇÃO. AF_06/2022</t>
  </si>
  <si>
    <t>98,08</t>
  </si>
  <si>
    <t>JOELHO 90 GRAUS, PVC, SERIE R, ÁGUA PLUVIAL, DN 40 MM, JUNTA SOLDÁVEL, FORNECIDO E INSTALADO EM RAMAL DE ENCAMINHAMENTO. AF_06/2022</t>
  </si>
  <si>
    <t>JOELHO 45 GRAUS, PVC, SOLDÁVEL, DN 75MM, INSTALADO EM PRUMADA DE ÁGUA - FORNECIMENTO E INSTALAÇÃO. AF_06/2022</t>
  </si>
  <si>
    <t>78,72</t>
  </si>
  <si>
    <t>JOELHO 45 GRAUS, PVC, SERIE R, ÁGUA PLUVIAL, DN 40 MM, JUNTA SOLDÁVEL, FORNECIDO E INSTALADO EM RAMAL DE ENCAMINHAMENTO. AF_06/2022</t>
  </si>
  <si>
    <t>8,90</t>
  </si>
  <si>
    <t>CURVA 90 GRAUS, PVC, SOLDÁVEL, DN 75MM, INSTALADO EM PRUMADA DE ÁGUA - FORNECIMENTO E INSTALAÇÃO. AF_06/2022</t>
  </si>
  <si>
    <t>66,36</t>
  </si>
  <si>
    <t>JOELHO 90 GRAUS, PVC, SERIE R, ÁGUA PLUVIAL, DN 50 MM, JUNTA ELÁSTICA, FORNECIDO E INSTALADO EM RAMAL DE ENCAMINHAMENTO. AF_06/2022</t>
  </si>
  <si>
    <t>15,62</t>
  </si>
  <si>
    <t>CURVA 45 GRAUS, PVC, SOLDÁVEL, DN 75MM, INSTALADO EM PRUMADA DE ÁGUA - FORNECIMENTO E INSTALAÇÃO. AF_06/2022</t>
  </si>
  <si>
    <t>45,80</t>
  </si>
  <si>
    <t>JOELHO 45 GRAUS, PVC, SERIE R, ÁGUA PLUVIAL, DN 50 MM, JUNTA ELÁSTICA, FORNECIDO E INSTALADO EM RAMAL DE ENCAMINHAMENTO. AF_06/2022</t>
  </si>
  <si>
    <t>JOELHO 90 GRAUS, PVC, SOLDÁVEL, DN 85MM, INSTALADO EM PRUMADA DE ÁGUA - FORNECIMENTO E INSTALAÇÃO. AF_06/2022</t>
  </si>
  <si>
    <t>116,67</t>
  </si>
  <si>
    <t>JOELHO 90 GRAUS, PVC, SERIE R, ÁGUA PLUVIAL, DN 75 MM, JUNTA ELÁSTICA, FORNECIDO E INSTALADO EM RAMAL DE ENCAMINHAMENTO. AF_06/2022</t>
  </si>
  <si>
    <t>31,05</t>
  </si>
  <si>
    <t>JOELHO 45 GRAUS, PVC, SOLDÁVEL, DN 85MM, INSTALADO EM PRUMADA DE ÁGUA - FORNECIMENTO E INSTALAÇÃO. AF_06/2022</t>
  </si>
  <si>
    <t>95,94</t>
  </si>
  <si>
    <t>JOELHO 45 GRAUS, PVC, SERIE R, ÁGUA PLUVIAL, DN 75 MM, JUNTA ELÁSTICA, FORNECIDO E INSTALADO EM RAMAL DE ENCAMINHAMENTO. AF_06/2022</t>
  </si>
  <si>
    <t>31,55</t>
  </si>
  <si>
    <t>CURVA 90 GRAUS, PVC, SOLDÁVEL, DN 85MM, INSTALADO EM PRUMADA DE ÁGUA - FORNECIMENTO E INSTALAÇÃO. AF_06/2022</t>
  </si>
  <si>
    <t>83,05</t>
  </si>
  <si>
    <t>CURVA 87 GRAUS E 30 MINUTOS, PVC, SERIE R, ÁGUA PLUVIAL, DN 75 MM, JUNTA ELÁSTICA, FORNECIDO E INSTALADO EM RAMAL DE ENCAMINHAMENTO. AF_06/2022</t>
  </si>
  <si>
    <t>CURVA 45 GRAUS, PVC, SOLDÁVEL, DN 85MM, INSTALADO EM PRUMADA DE ÁGUA - FORNECIMENTO E INSTALAÇÃO. AF_06/2022</t>
  </si>
  <si>
    <t>54,91</t>
  </si>
  <si>
    <t>LUVA, PVC, SOLDÁVEL, DN 25MM, INSTALADO EM PRUMADA DE ÁGUA - FORNECIMENTO E INSTALAÇÃO. AF_06/2022</t>
  </si>
  <si>
    <t>JOELHO 90 GRAUS, PVC, SERIE R, ÁGUA PLUVIAL, DN 100 MM, JUNTA ELÁSTICA, FORNECIDO E INSTALADO EM RAMAL DE ENCAMINHAMENTO. AF_06/2022</t>
  </si>
  <si>
    <t>38,47</t>
  </si>
  <si>
    <t>LUVA DE CORRER, PVC, SOLDÁVEL, DN 25MM, INSTALADO EM PRUMADA DE ÁGUA - FORNECIMENTO E INSTALAÇÃO. AF_06/2022</t>
  </si>
  <si>
    <t>JOELHO 45 GRAUS, PVC, SERIE R, ÁGUA PLUVIAL, DN 100 MM, JUNTA ELÁSTICA, FORNECIDO E INSTALADO EM RAMAL DE ENCAMINHAMENTO. AF_06/2022</t>
  </si>
  <si>
    <t>39,59</t>
  </si>
  <si>
    <t>LUVA DE REDUÇÃO, PVC, SOLDÁVEL, DN 32MM X 25MM, INSTALADO EM PRUMADA DE ÁGUA - FORNECIMENTO E INSTALAÇÃO. AF_06/2022</t>
  </si>
  <si>
    <t>7,27</t>
  </si>
  <si>
    <t>CURVA 87 GRAUS E 30 MINUTOS, PVC, SERIE R, ÁGUA PLUVIAL, DN 100 MM, JUNTA ELÁSTICA, FORNECIDO E INSTALADO EM RAMAL DE ENCAMINHAMENTO. AF_06/2022</t>
  </si>
  <si>
    <t>44,42</t>
  </si>
  <si>
    <t>UNIÃO, PVC, SOLDÁVEL, DN 25MM, INSTALADO EM PRUMADA DE ÁGUA - FORNECIMENTO E INSTALAÇÃO. AF_06/2022</t>
  </si>
  <si>
    <t>11,48</t>
  </si>
  <si>
    <t>CURVA DE TRANSPOSIÇÃO, PVC, SOLDÁVEL, DN 25MM, INSTALADO EM PRUMADA DE ÁGUA  - FORNECIMENTO E INSTALAÇÃO. AF_06/2022</t>
  </si>
  <si>
    <t>10,23</t>
  </si>
  <si>
    <t>LUVA, PVC, SOLDÁVEL, DN 32MM, INSTALADO EM PRUMADA DE ÁGUA - FORNECIMENTO E INSTALAÇÃO. AF_06/2022</t>
  </si>
  <si>
    <t>6,71</t>
  </si>
  <si>
    <t>LUVA DE CORRER, PVC, SOLDÁVEL, DN 32MM, INSTALADO EM PRUMADA DE ÁGUA - FORNECIMENTO E INSTALAÇÃO. AF_06/2022</t>
  </si>
  <si>
    <t>25,84</t>
  </si>
  <si>
    <t>LUVA SIMPLES, PVC, SERIE R, ÁGUA PLUVIAL, DN 40 MM, JUNTA SOLDÁVEL, FORNECIDO E INSTALADO EM RAMAL DE ENCAMINHAMENTO. AF_06/2022</t>
  </si>
  <si>
    <t>LUVA SIMPLES, PVC, SERIE R, ÁGUA PLUVIAL, DN 50 MM, JUNTA ELÁSTICA, FORNECIDO E INSTALADO EM RAMAL DE ENCAMINHAMENTO. AF_06/2022</t>
  </si>
  <si>
    <t>17,39</t>
  </si>
  <si>
    <t>BUCHA DE REDUÇÃO LONGA, PVC, SERIE R, ÁGUA PLUVIAL, DN 50 X 40 MM, JUNTA ELÁSTICA, FORNECIDO E INSTALADO EM RAMAL DE ENCAMINHAMENTO. AF_06/2022</t>
  </si>
  <si>
    <t>LUVA SIMPLES, PVC, SERIE R, ÁGUA PLUVIAL, DN 75 MM, JUNTA ELÁSTICA, FORNECIDO E INSTALADO EM RAMAL DE ENCAMINHAMENTO. AF_06/2022</t>
  </si>
  <si>
    <t>LUVA DE CORRER, PVC, SERIE R, ÁGUA PLUVIAL, DN 75 MM, JUNTA ELÁSTICA, FORNECIDO E INSTALADO EM RAMAL DE ENCAMINHAMENTO. AF_06/2022</t>
  </si>
  <si>
    <t>23,58</t>
  </si>
  <si>
    <t>REDUÇÃO EXCÊNTRICA, PVC, SERIE R, ÁGUA PLUVIAL, DN 75 X 50 MM, JUNTA ELÁSTICA, FORNECIDO E INSTALADO EM RAMAL DE ENCAMINHAMENTO. AF_06/2022</t>
  </si>
  <si>
    <t>TÊ DE INSPEÇÃO, PVC, SERIE R, ÁGUA PLUVIAL, DN 75 MM, JUNTA ELÁSTICA, FORNECIDO E INSTALADO EM RAMAL DE ENCAMINHAMENTO. AF_06/2022</t>
  </si>
  <si>
    <t>42,90</t>
  </si>
  <si>
    <t>LUVA SOLDÁVEL E COM ROSCA, PVC, SOLDÁVEL, DN 32MM X 1 , INSTALADO EM PRUMADA DE ÁGUA - FORNECIMENTO E INSTALAÇÃO. AF_06/2022</t>
  </si>
  <si>
    <t>8,62</t>
  </si>
  <si>
    <t>UNIÃO, PVC, SOLDÁVEL, DN 32MM, INSTALADO EM PRUMADA DE ÁGUA - FORNECIMENTO E INSTALAÇÃO. AF_06/2022</t>
  </si>
  <si>
    <t>ADAPTADOR CURTO COM BOLSA E ROSCA PARA REGISTRO, PVC, SOLDÁVEL, DN 32MM X 1 , INSTALADO EM PRUMADA DE ÁGUA - FORNECIMENTO E INSTALAÇÃO. AF_06/2022</t>
  </si>
  <si>
    <t>6,01</t>
  </si>
  <si>
    <t>LUVA SIMPLES, PVC, SERIE R, ÁGUA PLUVIAL, DN 100 MM, JUNTA ELÁSTICA, FORNECIDO E INSTALADO EM RAMAL DE ENCAMINHAMENTO. AF_06/2022</t>
  </si>
  <si>
    <t>28,81</t>
  </si>
  <si>
    <t>CURVA DE TRANSPOSIÇÃO, PVC, SOLDÁVEL, DN 32MM, INSTALADO EM PRUMADA DE ÁGUA   FORNECIMENTO E INSTALAÇÃO. AF_06/2022</t>
  </si>
  <si>
    <t>20,64</t>
  </si>
  <si>
    <t>LUVA DE CORRER, PVC, SERIE R, ÁGUA PLUVIAL, DN 100 MM, JUNTA ELÁSTICA, FORNECIDO E INSTALADO EM RAMAL DE ENCAMINHAMENTO. AF_06/2022</t>
  </si>
  <si>
    <t>41,41</t>
  </si>
  <si>
    <t>REDUÇÃO EXCÊNTRICA, PVC, SERIE R, ÁGUA PLUVIAL, DN 100 X 75 MM, JUNTA ELÁSTICA, FORNECIDO E INSTALADO EM RAMAL DE ENCAMINHAMENTO. AF_06/2022</t>
  </si>
  <si>
    <t>32,82</t>
  </si>
  <si>
    <t>LUVA, PVC, SOLDÁVEL, DN 40MM, INSTALADO EM PRUMADA DE ÁGUA - FORNECIMENTO E INSTALAÇÃO. AF_06/2022</t>
  </si>
  <si>
    <t>TÊ DE INSPEÇÃO, PVC, SERIE R, ÁGUA PLUVIAL, DN 100 MM, JUNTA ELÁSTICA, FORNECIDO E INSTALADO EM RAMAL DE ENCAMINHAMENTO. AF_06/2022</t>
  </si>
  <si>
    <t>69,98</t>
  </si>
  <si>
    <t>LUVA DE CORRER, PVC, SOLDÁVEL, DN 40MM, INSTALADO EM PRUMADA DE ÁGUA   FORNECIMENTO E INSTALAÇÃO. AF_06/2022</t>
  </si>
  <si>
    <t>JUNÇÃO SIMPLES, PVC, SERIE R, ÁGUA PLUVIAL, DN 40 MM, JUNTA SOLDÁVEL, FORNECIDO E INSTALADO EM RAMAL DE ENCAMINHAMENTO. AF_06/2022</t>
  </si>
  <si>
    <t>LUVA DE REDUÇÃO, PVC, SOLDÁVEL, DN 40MM X 32MM, INSTALADO EM PRUMADA DE ÁGUA - FORNECIMENTO E INSTALAÇÃO. AF_06/2022</t>
  </si>
  <si>
    <t>JUNÇÃO SIMPLES, PVC, SERIE R, ÁGUA PLUVIAL, DN 50 MM, JUNTA ELÁSTICA, FORNECIDO E INSTALADO EM RAMAL DE ENCAMINHAMENTO. AF_06/2022</t>
  </si>
  <si>
    <t>LUVA COM ROSCA, PVC, SOLDÁVEL, DN 40MM X 1.1/4 , INSTALADO EM PRUMADA DE ÁGUA - FORNECIMENTO E INSTALAÇÃO. AF_06/2022</t>
  </si>
  <si>
    <t>15,23</t>
  </si>
  <si>
    <t>JUNÇÃO SIMPLES, PVC, SERIE R, ÁGUA PLUVIAL, DN 75 X 75 MM, JUNTA ELÁSTICA, FORNECIDO E INSTALADO EM RAMAL DE ENCAMINHAMENTO. AF_06/2022</t>
  </si>
  <si>
    <t>58,42</t>
  </si>
  <si>
    <t>TÊ, PVC, SERIE R, ÁGUA PLUVIAL, DN 75 MM, JUNTA ELÁSTICA, FORNECIDO E INSTALADO EM RAMAL DE ENCAMINHAMENTO. AF_06/2022</t>
  </si>
  <si>
    <t>49,36</t>
  </si>
  <si>
    <t>JUNÇÃO SIMPLES, PVC, SERIE R, ÁGUA PLUVIAL, DN 100 X 100 MM, JUNTA ELÁSTICA, FORNECIDO E INSTALADO EM RAMAL DE ENCAMINHAMENTO. AF_06/2022</t>
  </si>
  <si>
    <t>83,88</t>
  </si>
  <si>
    <t>UNIÃO, PVC, SOLDÁVEL, DN 40MM, INSTALADO EM PRUMADA DE ÁGUA - FORNECIMENTO E INSTALAÇÃO. AF_06/2022</t>
  </si>
  <si>
    <t>JUNÇÃO SIMPLES, PVC, SERIE R, ÁGUA PLUVIAL, DN 100 X 75 MM, JUNTA ELÁSTICA, FORNECIDO E INSTALADO EM RAMAL DE ENCAMINHAMENTO. AF_06/2022</t>
  </si>
  <si>
    <t>98,29</t>
  </si>
  <si>
    <t>ADAPTADOR CURTO COM BOLSA E ROSCA PARA REGISTRO, PVC, SOLDÁVEL, DN 40MM X 1.1/2 , INSTALADO EM PRUMADA DE ÁGUA - FORNECIMENTO E INSTALAÇÃO. AF_06/2022</t>
  </si>
  <si>
    <t>11,46</t>
  </si>
  <si>
    <t>TÊ, PVC, SERIE R, ÁGUA PLUVIAL, DN 100 X 100 MM, JUNTA ELÁSTICA, FORNECIDO E INSTALADO EM RAMAL DE ENCAMINHAMENTO. AF_06/2022</t>
  </si>
  <si>
    <t>72,47</t>
  </si>
  <si>
    <t>ADAPTADOR CURTO COM BOLSA E ROSCA PARA REGISTRO, PVC, SOLDÁVEL, DN 40MM X 1.1/4 , INSTALADO EM PRUMADA DE ÁGUA - FORNECIMENTO E INSTALAÇÃO. AF_06/2022</t>
  </si>
  <si>
    <t>8,87</t>
  </si>
  <si>
    <t>TÊ, PVC, SERIE R, ÁGUA PLUVIAL, DN 100 X 75 MM, JUNTA ELÁSTICA, FORNECIDO E INSTALADO EM RAMAL DE ENCAMINHAMENTO. AF_06/2022</t>
  </si>
  <si>
    <t>JUNÇÃO DUPLA, PVC, SERIE R, ÁGUA PLUVIAL, DN 100 X 100 X 100 MM, JUNTA ELÁSTICA, FORNECIDO E INSTALADO EM RAMAL DE ENCAMINHAMENTO. AF_06/2022</t>
  </si>
  <si>
    <t>162,95</t>
  </si>
  <si>
    <t>LUVA, PVC, SOLDÁVEL, DN 50MM, INSTALADO EM PRUMADA DE ÁGUA - FORNECIMENTO E INSTALAÇÃO. AF_06/2022</t>
  </si>
  <si>
    <t>11,77</t>
  </si>
  <si>
    <t>LUVA DE CORRER, PVC, SOLDÁVEL, DN 50MM, INSTALADO EM PRUMADA DE ÁGUA - FORNECIMENTO E INSTALAÇÃO. AF_06/2022</t>
  </si>
  <si>
    <t>35,02</t>
  </si>
  <si>
    <t>LUVA DE REDUÇÃO, PVC, SOLDÁVEL, DN 50MM X 25MM, INSTALADO EM PRUMADA DE ÁGUA   FORNECIMENTO E INSTALAÇÃO. AF_06/2022</t>
  </si>
  <si>
    <t>JOELHO 90 GRAUS, PVC, SERIE R, ÁGUA PLUVIAL, DN 75 MM, JUNTA ELÁSTICA, FORNECIDO E INSTALADO EM CONDUTORES VERTICAIS DE ÁGUAS PLUVIAIS. AF_06/2022</t>
  </si>
  <si>
    <t>35,94</t>
  </si>
  <si>
    <t>JOELHO 45 GRAUS, PVC, SERIE R, ÁGUA PLUVIAL, DN 75 MM, JUNTA ELÁSTICA, FORNECIDO E INSTALADO EM CONDUTORES VERTICAIS DE ÁGUAS PLUVIAIS. AF_06/2022</t>
  </si>
  <si>
    <t>36,44</t>
  </si>
  <si>
    <t>CURVA 87 GRAUS E 30 MINUTOS, PVC, SERIE R, ÁGUA PLUVIAL, DN 75 MM, JUNTA ELÁSTICA, FORNECIDO E INSTALADO EM CONDUTORES VERTICAIS DE ÁGUAS PLUVIAIS. AF_06/2022</t>
  </si>
  <si>
    <t>45,66</t>
  </si>
  <si>
    <t>JOELHO 90 GRAUS, PVC, SERIE R, ÁGUA PLUVIAL, DN 100 MM, JUNTA ELÁSTICA, FORNECIDO E INSTALADO EM CONDUTORES VERTICAIS DE ÁGUAS PLUVIAIS. AF_06/2022</t>
  </si>
  <si>
    <t>47,32</t>
  </si>
  <si>
    <t>JOELHO 45 GRAUS, PVC, SERIE R, ÁGUA PLUVIAL, DN 100 MM, JUNTA ELÁSTICA, FORNECIDO E INSTALADO EM CONDUTORES VERTICAIS DE ÁGUAS PLUVIAIS. AF_06/2022</t>
  </si>
  <si>
    <t>48,44</t>
  </si>
  <si>
    <t>CURVA 87 GRAUS E 30 MINUTOS, PVC, SERIE R, ÁGUA PLUVIAL, DN 100 MM, JUNTA ELÁSTICA, FORNECIDO E INSTALADO EM CONDUTORES VERTICAIS DE ÁGUAS PLUVIAIS. AF_06/2022</t>
  </si>
  <si>
    <t>53,27</t>
  </si>
  <si>
    <t>JOELHO 90 GRAUS, PVC, SERIE R, ÁGUA PLUVIAL, DN 150 MM, JUNTA ELÁSTICA, FORNECIDO E INSTALADO EM CONDUTORES VERTICAIS DE ÁGUAS PLUVIAIS. AF_06/2022</t>
  </si>
  <si>
    <t>140,37</t>
  </si>
  <si>
    <t>JOELHO 45 GRAUS, PVC, SERIE R, ÁGUA PLUVIAL, DN 150 MM, JUNTA ELÁSTICA, FORNECIDO E INSTALADO EM CONDUTORES VERTICAIS DE ÁGUAS PLUVIAIS. AF_06/2022</t>
  </si>
  <si>
    <t>136,93</t>
  </si>
  <si>
    <t>CURVA 87 GRAUS E 30 MINUTOS, PVC, SERIE R, ÁGUA PLUVIAL, DN 150 MM, JUNTA ELÁSTICA, FORNECIDO E INSTALADO EM CONDUTORES VERTICAIS DE ÁGUAS PLUVIAIS. AF_06/2022</t>
  </si>
  <si>
    <t>167,15</t>
  </si>
  <si>
    <t>LUVA COM ROSCA, PVC, SOLDÁVEL, DN 50MM X 1.1/2 , INSTALADO EM PRUMADA DE ÁGUA - FORNECIMENTO E INSTALAÇÃO. AF_06/2022</t>
  </si>
  <si>
    <t>23,87</t>
  </si>
  <si>
    <t>UNIÃO, PVC, SOLDÁVEL, DN 50MM, INSTALADO EM PRUMADA DE ÁGUA - FORNECIMENTO E INSTALAÇÃO. AF_06/2022</t>
  </si>
  <si>
    <t>34,13</t>
  </si>
  <si>
    <t>ADAPTADOR CURTO COM BOLSA E ROSCA PARA REGISTRO, PVC, SOLDÁVEL, DN 50MM X 1.1/4 , INSTALADO EM PRUMADA DE ÁGUA - FORNECIMENTO E INSTALAÇÃO. AF_06/2022</t>
  </si>
  <si>
    <t>ADAPTADOR CURTO COM BOLSA E ROSCA PARA REGISTRO, PVC, SOLDÁVEL, DN 50MM X 1.1/2 , INSTALADO EM PRUMADA DE ÁGUA - FORNECIMENTO E INSTALAÇÃO. AF_06/2022</t>
  </si>
  <si>
    <t>LUVA, PVC, SOLDÁVEL, DN 60MM, INSTALADO EM PRUMADA DE ÁGUA - FORNECIMENTO E INSTALAÇÃO. AF_06/2022</t>
  </si>
  <si>
    <t>22,14</t>
  </si>
  <si>
    <t>LUVA DE CORRER, PVC, SOLDÁVEL, DN 60MM, INSTALADO EM PRUMADA DE ÁGUA   FORNECIMENTO E INSTALAÇÃO. AF_06/2022</t>
  </si>
  <si>
    <t>47,02</t>
  </si>
  <si>
    <t>LUVA SIMPLES, PVC, SERIE R, ÁGUA PLUVIAL, DN 75 MM, JUNTA ELÁSTICA, FORNECIDO E INSTALADO EM CONDUTORES VERTICAIS DE ÁGUAS PLUVIAIS. AF_06/2022</t>
  </si>
  <si>
    <t>26,15</t>
  </si>
  <si>
    <t>LUVA DE CORRER, PVC, SERIE R, ÁGUA PLUVIAL, DN 75 MM, JUNTA ELÁSTICA, FORNECIDO E INSTALADO EM CONDUTORES VERTICAIS DE ÁGUAS PLUVIAIS. AF_06/2022</t>
  </si>
  <si>
    <t>26,84</t>
  </si>
  <si>
    <t>LUVA DE REDUÇÃO, PVC, SOLDÁVEL, DN 60MM X 50MM, INSTALADO EM PRUMADA DE ÁGUA - FORNECIMENTO E INSTALAÇÃO. AF_06/2022</t>
  </si>
  <si>
    <t>20,18</t>
  </si>
  <si>
    <t>UNIÃO, PVC, SOLDÁVEL, DN 60MM, INSTALADO EM PRUMADA DE ÁGUA - FORNECIMENTO E INSTALAÇÃO. AF_06/2022</t>
  </si>
  <si>
    <t>78,38</t>
  </si>
  <si>
    <t>ADAPTADOR CURTO COM BOLSA E ROSCA PARA REGISTRO, PVC, SOLDÁVEL, DN 60MM X 2 , INSTALADO EM PRUMADA DE ÁGUA - FORNECIMENTO E INSTALAÇÃO. AF_06/2022</t>
  </si>
  <si>
    <t>LUVA, PVC, SOLDÁVEL, DN 75MM, INSTALADO EM PRUMADA DE ÁGUA - FORNECIMENTO E INSTALAÇÃO. AF_06/2022</t>
  </si>
  <si>
    <t>31,00</t>
  </si>
  <si>
    <t>UNIÃO, PVC, SOLDÁVEL, DN 75MM, INSTALADO EM PRUMADA DE ÁGUA - FORNECIMENTO E INSTALAÇÃO. AF_06/2022</t>
  </si>
  <si>
    <t>152,90</t>
  </si>
  <si>
    <t>ADAPTADOR CURTO COM BOLSA E ROSCA PARA REGISTRO, PVC, SOLDÁVEL, DN 75MM X 2.1/2", INSTALADO EM PRUMADA DE ÁGUA - FORNECIMENTO E INSTALAÇÃO. AF_12/2014</t>
  </si>
  <si>
    <t>29,44</t>
  </si>
  <si>
    <t>LUVA, PVC, SOLDÁVEL, DN 85MM, INSTALADO EM PRUMADA DE ÁGUA - FORNECIMENTO E INSTALAÇÃO. AF_06/2022</t>
  </si>
  <si>
    <t>56,48</t>
  </si>
  <si>
    <t>UNIÃO, PVC, SOLDÁVEL, DN 85MM, INSTALADO EM PRUMADA DE ÁGUA - FORNECIMENTO E INSTALAÇÃO. AF_06/2022</t>
  </si>
  <si>
    <t>180,44</t>
  </si>
  <si>
    <t>ADAPTADOR CURTO COM BOLSA E ROSCA PARA REGISTRO, PVC, SOLDÁVEL, DN 85MM X 3 , INSTALADO EM PRUMADA DE ÁGUA - FORNECIMENTO E INSTALAÇÃO. AF_06/2022</t>
  </si>
  <si>
    <t>39,05</t>
  </si>
  <si>
    <t>TE, PVC, SOLDÁVEL, DN 25MM, INSTALADO EM PRUMADA DE ÁGUA - FORNECIMENTO E INSTALAÇÃO. AF_06/2022</t>
  </si>
  <si>
    <t>8,31</t>
  </si>
  <si>
    <t>TE, PVC, SOLDÁVEL, DN 32MM, INSTALADO EM PRUMADA DE ÁGUA - FORNECIMENTO E INSTALAÇÃO. AF_06/2022</t>
  </si>
  <si>
    <t>12,57</t>
  </si>
  <si>
    <t>TÊ DE REDUÇÃO, PVC, SOLDÁVEL, DN 32MM X 25MM, INSTALADO EM PRUMADA DE ÁGUA - FORNECIMENTO E INSTALAÇÃO. AF_06/2022</t>
  </si>
  <si>
    <t>14,50</t>
  </si>
  <si>
    <t>TE, PVC, SOLDÁVEL, DN 40MM, INSTALADO EM PRUMADA DE ÁGUA - FORNECIMENTO E INSTALAÇÃO. AF_06/2022</t>
  </si>
  <si>
    <t>19,83</t>
  </si>
  <si>
    <t>TÊ DE REDUÇÃO, PVC, SOLDÁVEL, DN 40MM X 32MM, INSTALADO EM PRUMADA DE ÁGUA - FORNECIMENTO E INSTALAÇÃO. AF_06/2022</t>
  </si>
  <si>
    <t>TE, PVC, SOLDÁVEL, DN 50MM, INSTALADO EM PRUMADA DE ÁGUA - FORNECIMENTO E INSTALAÇÃO. AF_06/2022</t>
  </si>
  <si>
    <t>23,22</t>
  </si>
  <si>
    <t>TÊ DE REDUÇÃO, PVC, SOLDÁVEL, DN 50MM X 40MM, INSTALADO EM PRUMADA DE ÁGUA - FORNECIMENTO E INSTALAÇÃO. AF_06/2022</t>
  </si>
  <si>
    <t>TÊ DE REDUÇÃO, PVC, SOLDÁVEL, DN 50MM X 25MM, INSTALADO EM PRUMADA DE ÁGUA - FORNECIMENTO E INSTALAÇÃO. AF_06/2022</t>
  </si>
  <si>
    <t>TE, PVC, SOLDÁVEL, DN 60MM, INSTALADO EM PRUMADA DE ÁGUA - FORNECIMENTO E INSTALAÇÃO. AF_06/2022</t>
  </si>
  <si>
    <t>46,77</t>
  </si>
  <si>
    <t>TE, PVC, SOLDÁVEL, DN 75MM, INSTALADO EM PRUMADA DE ÁGUA - FORNECIMENTO E INSTALAÇÃO. AF_06/2022</t>
  </si>
  <si>
    <t>TE DE REDUÇÃO, PVC, SOLDÁVEL, DN 75MM X 50MM, INSTALADO EM PRUMADA DE ÁGUA - FORNECIMENTO E INSTALAÇÃO. AF_06/2022</t>
  </si>
  <si>
    <t>59,02</t>
  </si>
  <si>
    <t>TE, PVC, SOLDÁVEL, DN 85MM, INSTALADO EM PRUMADA DE ÁGUA - FORNECIMENTO E INSTALAÇÃO. AF_06/2022</t>
  </si>
  <si>
    <t>100,86</t>
  </si>
  <si>
    <t>TE DE REDUÇÃO, PVC, SOLDÁVEL, DN 85MM X 60MM, INSTALADO EM PRUMADA DE ÁGUA - FORNECIMENTO E INSTALAÇÃO. AF_06/2022</t>
  </si>
  <si>
    <t>116,01</t>
  </si>
  <si>
    <t>JOELHO 90 GRAUS, CPVC, SOLDÁVEL, DN 15MM, INSTALADO EM RAMAL OU SUB-RAMAL DE ÁGUA - FORNECIMENTO E INSTALAÇÃO. AF_06/2022</t>
  </si>
  <si>
    <t>11,97</t>
  </si>
  <si>
    <t>JOELHO 45 GRAUS, CPVC, SOLDÁVEL, DN 15MM, INSTALADO EM RAMAL OU SUB-RAMAL DE ÁGUA - FORNECIMENTO E INSTALAÇÃO. AF_06/2022</t>
  </si>
  <si>
    <t>12,92</t>
  </si>
  <si>
    <t>CURVA 90 GRAUS, CPVC, SOLDÁVEL, DN 15MM, INSTALADO EM RAMAL OU SUB-RAMAL DE ÁGUA - FORNECIMENTO E INSTALAÇÃO. AF_06/2022</t>
  </si>
  <si>
    <t>JOELHO DE TRANSIÇÃO, 90 GRAUS, CPVC, SOLDÁVEL, DN 15MM X 1/2", INSTALADO EM RAMAL OU SUB-RAMAL DE ÁGUA - FORNECIMENTO E INSTALAÇÃO. AF_06/2022</t>
  </si>
  <si>
    <t>20,81</t>
  </si>
  <si>
    <t>JOELHO 90 GRAUS, CPVC, SOLDÁVEL, DN 22MM, INSTALADO EM RAMAL OU SUB-RAMAL DE ÁGUA - FORNECIMENTO E INSTALAÇÃO. AF_06/2022</t>
  </si>
  <si>
    <t>15,39</t>
  </si>
  <si>
    <t>JOELHO 45 GRAUS, CPVC, SOLDÁVEL, DN 22MM, INSTALADO EM RAMAL OU SUB-RAMAL DE ÁGUA - FORNECIMENTO E INSTALAÇÃO. AF_06/2022</t>
  </si>
  <si>
    <t>17,06</t>
  </si>
  <si>
    <t>CURVA 90 GRAUS, CPVC, SOLDÁVEL, DN 22MM, INSTALADO EM RAMAL OU SUB-RAMAL DE ÁGUA - FORNECIMENTO E INSTALAÇÃO. AF_06/2022</t>
  </si>
  <si>
    <t>JOELHO DE TRANSIÇÃO, 90 GRAUS, CPVC, SOLDÁVEL, DN 22MM X 1/2", INSTALADO EM RAMAL OU SUB-RAMAL DE ÁGUA - FORNECIMENTO E INSTALAÇÃO. AF_06/2022</t>
  </si>
  <si>
    <t>25,29</t>
  </si>
  <si>
    <t>JOELHO DE TRANSIÇÃO, 90 GRAUS, CPVC, SOLDÁVEL, DN 22MM X 3/4", INSTALADO EM RAMAL OU SUB-RAMAL DE ÁGUA - FORNECIMENTO E INSTALAÇÃO. AF_06/2022</t>
  </si>
  <si>
    <t>34,96</t>
  </si>
  <si>
    <t>JOELHO 90 GRAUS, CPVC, SOLDÁVEL, DN 28MM, INSTALADO EM RAMAL OU SUB-RAMAL DE ÁGUA - FORNECIMENTO E INSTALAÇÃO. AF_06/2022</t>
  </si>
  <si>
    <t>JOELHO 45 GRAUS, CPVC, SOLDÁVEL, DN 28MM, INSTALADO EM RAMAL OU SUB-RAMAL DE ÁGUA   FORNECIMENTO E INSTALAÇÃO. AF_06/2022</t>
  </si>
  <si>
    <t>22,10</t>
  </si>
  <si>
    <t>CURVA 90 GRAUS, CPVC, SOLDÁVEL, DN 28MM, INSTALADO EM RAMAL OU SUB-RAMAL DE ÁGUA   FORNECIMENTO E INSTALAÇÃO. AF_06/2022</t>
  </si>
  <si>
    <t>27,31</t>
  </si>
  <si>
    <t>JOELHO 90 GRAUS, CPVC, SOLDÁVEL, DN 35MM, INSTALADO EM RAMAL OU SUB-RAMAL DE ÁGUA   FORNECIMENTO E INSTALAÇÃO. AF_06/2022</t>
  </si>
  <si>
    <t>33,15</t>
  </si>
  <si>
    <t>JOELHO 45 GRAUS, CPVC, SOLDÁVEL, DN 35MM, INSTALADO EM RAMAL OU SUB-RAMAL DE ÁGUA   FORNECIMENTO E INSTALAÇÃO. AF_06/2022</t>
  </si>
  <si>
    <t>LUVA, CPVC, SOLDÁVEL, DN 15MM, INSTALADO EM RAMAL OU SUB-RAMAL DE ÁGUA - FORNECIMENTO E INSTALAÇÃO. AF_06/2022</t>
  </si>
  <si>
    <t>LUVA DE CORRER, CPVC, SOLDÁVEL, DN 15MM, INSTALADO EM RAMAL OU SUB-RAMAL DE ÁGUA   FORNECIMENTO E INSTALAÇÃO. AF_06/2022</t>
  </si>
  <si>
    <t>LUVA DE TRANSIÇÃO, CPVC, SOLDÁVEL, DN15MM X 1/2", INSTALADO EM RAMAL OU SUB-RAMAL DE ÁGUA - FORNECIMENTO E INSTALAÇÃO. AF_06/2022</t>
  </si>
  <si>
    <t>18,66</t>
  </si>
  <si>
    <t>UNIÃO, CPVC, SOLDÁVEL, DN15MM, INSTALADO EM RAMAL OU SUB-RAMAL DE ÁGUA   FORNECIMENTO E INSTALAÇÃO. AF_06/2022</t>
  </si>
  <si>
    <t>21,53</t>
  </si>
  <si>
    <t>CONECTOR, CPVC, SOLDÁVEL, DN 15MM X 1/2 , INSTALADO EM RAMAL OU SUB-RAMAL DE ÁGUA   FORNECIMENTO E INSTALAÇÃO. AF_06/2022</t>
  </si>
  <si>
    <t>25,56</t>
  </si>
  <si>
    <t>ADAPTADOR, CPVC, SOLDÁVEL, DN15MM, INSTALADO EM RAMAL OU SUB-RAMAL DE ÁGUA   FORNECIMENTO E INSTALAÇÃO. AF_06/2022</t>
  </si>
  <si>
    <t>23,85</t>
  </si>
  <si>
    <t>CURVA DE TRANSPOSIÇÃO, CPVC, SOLDÁVEL, DN15MM, INSTALADO EM RAMAL OU SUB-RAMAL DE ÁGUA   FORNECIMENTO E INSTALAÇÃO. AF_06/2022</t>
  </si>
  <si>
    <t>LUVA, CPVC, SOLDÁVEL, DN 22MM, INSTALADO EM RAMAL OU SUB-RAMAL DE ÁGUA   FORNECIMENTO E INSTALAÇÃO. AF_06/2022</t>
  </si>
  <si>
    <t>10,52</t>
  </si>
  <si>
    <t>LUVA DE CORRER, CPVC, SOLDÁVEL, DN 22MM, INSTALADO EM RAMAL OU SUB-RAMAL DE ÁGUA   FORNECIMENTO E INSTALAÇÃO. AF_06/2022</t>
  </si>
  <si>
    <t>18,52</t>
  </si>
  <si>
    <t>LUVA DE TRANSIÇÃO, CPVC, SOLDÁVEL, DN22MM X 25MM, INSTALADO EM RAMAL OU SUB-RAMAL DE ÁGUA - FORNECIMENTO E INSTALAÇÃO. AF_06/2022</t>
  </si>
  <si>
    <t>UNIÃO, CPVC, SOLDÁVEL, DN22MM, INSTALADO EM RAMAL OU SUB-RAMAL DE ÁGUA   FORNECIMENTO E INSTALAÇÃO. AF_06/2022</t>
  </si>
  <si>
    <t>25,10</t>
  </si>
  <si>
    <t>CONECTOR, CPVC, SOLDÁVEL, DN 22MM X 1/2 , INSTALADO EM RAMAL OU SUB-RAMAL DE ÁGUA   FORNECIMENTO E INSTALAÇÃO. AF_06/2022</t>
  </si>
  <si>
    <t>32,97</t>
  </si>
  <si>
    <t>ADAPTADOR, CPVC, SOLDÁVEL, DN22MM, INSTALADO EM RAMAL OU SUB-RAMAL DE ÁGUA   FORNECIMENTO E INSTALAÇÃO. AF_06/2022</t>
  </si>
  <si>
    <t>CURVA DE TRANSPOSIÇÃO, CPVC, SOLDÁVEL, DN22MM, INSTALADO EM RAMAL OU SUB-RAMAL DE ÁGUA   FORNECIMENTO E INSTALAÇÃO. AF_06/2022</t>
  </si>
  <si>
    <t>BUCHA DE REDUÇÃO, CPVC, SOLDÁVEL, DN22MM X 15MM, INSTALADO EM RAMAL OU SUB-RAMAL DE ÁGUA   FORNECIMENTO E INSTALAÇÃO. AF_06/2022</t>
  </si>
  <si>
    <t>TÊ DE INSPEÇÃO, PVC, SERIE R, ÁGUA PLUVIAL, DN 75 MM, JUNTA ELÁSTICA, FORNECIDO E INSTALADO EM CONDUTORES VERTICAIS DE ÁGUAS PLUVIAIS. AF_06/2022</t>
  </si>
  <si>
    <t>46,16</t>
  </si>
  <si>
    <t>CONECTOR, CPVC, SOLDÁVEL, DN22MM X 3/4", INSTALADO EM RAMAL OU SUB-RAMAL DE ÁGUA - FORNECIMENTO E INSTALAÇÃO. AF_06/2022</t>
  </si>
  <si>
    <t>31,08</t>
  </si>
  <si>
    <t>LUVA SIMPLES, PVC, SERIE R, ÁGUA PLUVIAL, DN 100 MM, JUNTA ELÁSTICA, FORNECIDO E INSTALADO EM CONDUTORES VERTICAIS DE ÁGUAS PLUVIAIS. AF_06/2022</t>
  </si>
  <si>
    <t>LUVA, CPVC, SOLDÁVEL, DN 28MM, INSTALADO EM RAMAL OU SUB-RAMAL DE ÁGUA   FORNECIMENTO E INSTALAÇÃO. AF_06/2022</t>
  </si>
  <si>
    <t>LUVA DE CORRER, PVC, SERIE R, ÁGUA PLUVIAL, DN 100 MM, JUNTA ELÁSTICA, FORNECIDO E INSTALADO EM CONDUTORES VERTICAIS DE ÁGUAS PLUVIAIS. AF_06/2022</t>
  </si>
  <si>
    <t>LUVA DE CORRER, CPVC, SOLDÁVEL, DN 28MM, INSTALADO EM RAMAL OU SUB-RAMAL DE ÁGUA   FORNECIMENTO E INSTALAÇÃO. AF_06/2022</t>
  </si>
  <si>
    <t>25,35</t>
  </si>
  <si>
    <t>REDUÇÃO EXCÊNTRICA, PVC, SERIE R, ÁGUA PLUVIAL, DN 100 X 75 MM, JUNTA ELÁSTICA, FORNECIDO E INSTALADO EM CONDUTORES VERTICAIS DE ÁGUAS PLUVIAIS. AF_06/2022</t>
  </si>
  <si>
    <t>37,40</t>
  </si>
  <si>
    <t>UNIÃO, CPVC, SOLDÁVEL, DN28MM, INSTALADO EM RAMAL OU SUB-RAMAL DE ÁGUA   FORNECIMENTO E INSTALAÇÃO. AF_06/2022</t>
  </si>
  <si>
    <t>TÊ DE INSPEÇÃO, PVC, SERIE R, ÁGUA PLUVIAL, DN 100 MM, JUNTA ELÁSTICA, FORNECIDO E INSTALADO EM CONDUTORES VERTICAIS DE ÁGUAS PLUVIAIS. AF_06/2022</t>
  </si>
  <si>
    <t>75,89</t>
  </si>
  <si>
    <t>CONECTOR, CPVC, SOLDÁVEL, DN 28MM X 1 , INSTALADO EM RAMAL OU SUB-RAMAL DE ÁGUA   FORNECIMENTO E INSTALAÇÃO. AF_06/2022</t>
  </si>
  <si>
    <t>39,09</t>
  </si>
  <si>
    <t>LUVA SIMPLES, PVC, SERIE R, ÁGUA PLUVIAL, DN 150 MM, JUNTA ELÁSTICA, FORNECIDO E INSTALADO EM CONDUTORES VERTICAIS DE ÁGUAS PLUVIAIS. AF_06/2022</t>
  </si>
  <si>
    <t>80,83</t>
  </si>
  <si>
    <t>BUCHA DE REDUÇÃO, CPVC, SOLDÁVEL, DN28MM X 22MM, INSTALADO EM RAMAL OU SUB-RAMAL DE ÁGUA   FORNECIMENTO E INSTALAÇÃO. AF_06/2022</t>
  </si>
  <si>
    <t>13,18</t>
  </si>
  <si>
    <t>LUVA DE CORRER, PVC, SERIE R, ÁGUA PLUVIAL, DN 150 MM, JUNTA ELÁSTICA, FORNECIDO E INSTALADO EM CONDUTORES VERTICAIS DE ÁGUAS PLUVIAIS. AF_06/2022</t>
  </si>
  <si>
    <t>128,28</t>
  </si>
  <si>
    <t>LUVA, CPVC, SOLDÁVEL, DN 35MM, INSTALADO EM RAMAL OU SUB-RAMAL DE ÁGUA   FORNECIMENTO E INSTALAÇÃO. AF_06/2022</t>
  </si>
  <si>
    <t>24,23</t>
  </si>
  <si>
    <t>REDUÇÃO EXCÊNTRICA, PVC, SERIE R, ÁGUA PLUVIAL, DN 150 X 100 MM, JUNTA ELÁSTICA, FORNECIDO E INSTALADO EM CONDUTORES VERTICAIS DE ÁGUAS PLUVIAIS. AF_06/2022</t>
  </si>
  <si>
    <t>93,92</t>
  </si>
  <si>
    <t>LUVA DE CORRER, CPVC, SOLDÁVEL, DN 35MM, INSTALADO EM RAMAL OU SUB-RAMAL DE ÁGUA   FORNECIMENTO E INSTALAÇÃO. AF_06/2022</t>
  </si>
  <si>
    <t>TÊ DE INSPEÇÃO, PVC, SERIE R, ÁGUA PLUVIAL, DN 150 X 100 MM, JUNTA ELÁSTICA, FORNECIDO E INSTALADO EM CONDUTORES VERTICAIS DE ÁGUAS PLUVIAIS. AF_06/2022</t>
  </si>
  <si>
    <t>297,78</t>
  </si>
  <si>
    <t>UNIÃO, CPVC, SOLDÁVEL, DN35MM, INSTALADO EM RAMAL OU SUB-RAMAL DE ÁGUA   FORNECIMENTO E INSTALAÇÃO. AF_06/2022</t>
  </si>
  <si>
    <t>47,08</t>
  </si>
  <si>
    <t>JUNÇÃO SIMPLES, PVC, SERIE R, ÁGUA PLUVIAL, DN 75 X 75 MM, JUNTA ELÁSTICA, FORNECIDO E INSTALADO EM CONDUTORES VERTICAIS DE ÁGUAS PLUVIAIS. AF_06/2022</t>
  </si>
  <si>
    <t>64,94</t>
  </si>
  <si>
    <t>CONECTOR, CPVC, SOLDÁVEL, DN 35MM X 1 1/4 , INSTALADO EM RAMAL OU SUB-RAMAL DE ÁGUA   FORNECIMENTO E INSTALAÇÃO. AF_06/2022</t>
  </si>
  <si>
    <t>59,42</t>
  </si>
  <si>
    <t>TÊ, PVC, SERIE R, ÁGUA PLUVIAL, DN 75 X 75 MM, JUNTA ELÁSTICA, FORNECIDO E INSTALADO EM CONDUTORES VERTICAIS DE ÁGUAS PLUVIAIS. AF_06/2022</t>
  </si>
  <si>
    <t>55,88</t>
  </si>
  <si>
    <t>BUCHA DE REDUÇÃO, CPVC, SOLDÁVEL, DN35MM X 28MM, INSTALADO EM RAMAL OU SUB-RAMAL DE ÁGUA   FORNECIMENTO E INSTALAÇÃO. AF_06/2022</t>
  </si>
  <si>
    <t>39,91</t>
  </si>
  <si>
    <t>JUNÇÃO SIMPLES, PVC, SERIE R, ÁGUA PLUVIAL, DN 100 X 100 MM, JUNTA ELÁSTICA, FORNECIDO E INSTALADO EM CONDUTORES VERTICAIS DE ÁGUAS PLUVIAIS. AF_06/2022</t>
  </si>
  <si>
    <t>95,68</t>
  </si>
  <si>
    <t>TE, CPVC, SOLDÁVEL, DN 15MM, INSTALADO EM RAMAL OU SUB-RAMAL DE ÁGUA - FORNECIMENTO E INSTALAÇÃO. AF_06/2022</t>
  </si>
  <si>
    <t>15,44</t>
  </si>
  <si>
    <t>JUNÇÃO SIMPLES, PVC, SERIE R, ÁGUA PLUVIAL, DN 100 X 75 MM, JUNTA ELÁSTICA, FORNECIDO E INSTALADO EM CONDUTORES VERTICAIS DE ÁGUAS PLUVIAIS. AF_06/2022</t>
  </si>
  <si>
    <t>108,32</t>
  </si>
  <si>
    <t>TÊ, PVC, SERIE R, ÁGUA PLUVIAL, DN 100 X 100 MM, JUNTA ELÁSTICA, FORNECIDO E INSTALADO EM CONDUTORES VERTICAIS DE ÁGUAS PLUVIAIS. AF_06/2022</t>
  </si>
  <si>
    <t>84,27</t>
  </si>
  <si>
    <t>TE DE TRANSIÇÃO, CPVC, SOLDÁVEL, DN 15MM X 1/2 , INSTALADO EM RAMAL OU SUB-RAMAL DE ÁGUA   FORNECIMENTO E INSTALAÇÃO. AF_06/2022</t>
  </si>
  <si>
    <t>22,24</t>
  </si>
  <si>
    <t>TÊ MISTURADOR, CPVC, SOLDÁVEL, DN15MM, INSTALADO EM RAMAL OU SUB-RAMAL DE ÁGUA   FORNECIMENTO E INSTALAÇÃO. AF_06/2022</t>
  </si>
  <si>
    <t>TÊ, PVC, SERIE R, ÁGUA PLUVIAL, DN 100 X 75 MM, JUNTA ELÁSTICA, FORNECIDO E INSTALADO EM CONDUTORES VERTICAIS DE ÁGUAS PLUVIAIS. AF_06/2022</t>
  </si>
  <si>
    <t>89,85</t>
  </si>
  <si>
    <t>TE, CPVC, SOLDÁVEL, DN 22MM, INSTALADO EM RAMAL OU SUB-RAMAL DE ÁGUA - FORNECIMENTO E INSTALAÇÃO. AF_06/2022</t>
  </si>
  <si>
    <t>19,98</t>
  </si>
  <si>
    <t>JUNÇÃO SIMPLES, PVC, SERIE R, ÁGUA PLUVIAL, DN 150 X 150 MM, JUNTA ELÁSTICA, FORNECIDO E INSTALADO EM CONDUTORES VERTICAIS DE ÁGUAS PLUVIAIS. AF_06/2022</t>
  </si>
  <si>
    <t>279,38</t>
  </si>
  <si>
    <t>JUNÇÃO SIMPLES, PVC, SERIE R, ÁGUA PLUVIAL, DN 150 X 100 MM, JUNTA ELÁSTICA, FORNECIDO E INSTALADO EM CONDUTORES VERTICAIS DE ÁGUAS PLUVIAIS. AF_06/2022</t>
  </si>
  <si>
    <t>211,35</t>
  </si>
  <si>
    <t>TE DE TRANSIÇÃO, CPVC, SOLDÁVEL, DN 22MM X 1/2 , INSTALADO EM RAMAL OU SUB-RAMAL DE ÁGUA   FORNECIMENTO E INSTALAÇÃO. AF_06/2022</t>
  </si>
  <si>
    <t>25,37</t>
  </si>
  <si>
    <t>TÊ, PVC, SERIE R, ÁGUA PLUVIAL, DN 150 X 150 MM, JUNTA ELÁSTICA, FORNECIDO E INSTALADO EM CONDUTORES VERTICAIS DE ÁGUAS PLUVIAIS. AF_06/2022</t>
  </si>
  <si>
    <t>206,11</t>
  </si>
  <si>
    <t>TÊ MISTURADOR, CPVC, SOLDÁVEL, DN22MM, INSTALADO EM RAMAL OU SUB-RAMAL DE ÁGUA   FORNECIMENTO E INSTALAÇÃO. AF_06/2022</t>
  </si>
  <si>
    <t>24,44</t>
  </si>
  <si>
    <t>TE MISTURADOR DE TRANSIÇÃO, CPVC, SOLDÁVEL, DN 22MM X 3/4", INSTALADO EM RAMAL OU SUB-RAMAL DE ÁGUA - FORNECIMENTO E INSTALAÇÃO. AF_06/2022</t>
  </si>
  <si>
    <t>51,25</t>
  </si>
  <si>
    <t>TÊ, PVC, SERIE R, ÁGUA PLUVIAL, DN 150 X 100 MM, JUNTA ELÁSTICA, FORNECIDO E INSTALADO EM CONDUTORES VERTICAIS DE ÁGUAS PLUVIAIS. AF_06/2022</t>
  </si>
  <si>
    <t>159,69</t>
  </si>
  <si>
    <t>TÊ, CPVC, SOLDÁVEL, DN28MM, INSTALADO EM RAMAL OU SUB-RAMAL DE ÁGUA   FORNECIMENTO E INSTALAÇÃO. AF_06/2022</t>
  </si>
  <si>
    <t>28,32</t>
  </si>
  <si>
    <t>TÊ, CPVC, SOLDÁVEL, DN35MM, INSTALADO EM RAMAL OU SUB-RAMAL DE ÁGUA   FORNECIMENTO E INSTALAÇÃO. AF_06/2022</t>
  </si>
  <si>
    <t>60,64</t>
  </si>
  <si>
    <t>TUBO, CPVC, SOLDÁVEL, DN 35MM, INSTALADO EM RAMAL DE DISTRIBUIÇÃO DE ÁGUA   FORNECIMENTO E INSTALAÇÃO. AF_06/2022</t>
  </si>
  <si>
    <t>59,04</t>
  </si>
  <si>
    <t>JOELHO 90 GRAUS, CPVC, SOLDÁVEL, DN 22MM, INSTALADO EM RAMAL DE DISTRIBUIÇÃO DE ÁGUA   FORNECIMENTO E INSTALAÇÃO. AF_06/2022</t>
  </si>
  <si>
    <t>JOELHO 45 GRAUS, CPVC, SOLDÁVEL, DN 22MM, INSTALADO EM RAMAL DE DISTRIBUIÇÃO DE ÁGUA   FORNECIMENTO E INSTALAÇÃO. AF_06/2022</t>
  </si>
  <si>
    <t>16,16</t>
  </si>
  <si>
    <t>CURVA 90 GRAUS, CPVC, SOLDÁVEL, DN 22MM, INSTALADO EM RAMAL DE DISTRIBUIÇÃO DE ÁGUA - FORNECIMENTO E INSTALAÇÃO. AF_06/2022</t>
  </si>
  <si>
    <t>17,49</t>
  </si>
  <si>
    <t>JOELHO 90 GRAUS, CPVC, SOLDÁVEL, DN 28MM, INSTALADO EM RAMAL DE DISTRIBUIÇÃO DE ÁGUA   FORNECIMENTO E INSTALAÇÃO. AF_06/2022</t>
  </si>
  <si>
    <t>21,73</t>
  </si>
  <si>
    <t>JOELHO 90 GRAUS, PVC, SERIE NORMAL, ESGOTO PREDIAL, DN 40 MM, JUNTA SOLDÁVEL, FORNECIDO E INSTALADO EM RAMAL DE DESCARGA OU RAMAL DE ESGOTO SANITÁRIO. AF_08/2022</t>
  </si>
  <si>
    <t>11,62</t>
  </si>
  <si>
    <t>JOELHO 45 GRAUS, CPVC, SOLDÁVEL, DN 28MM, INSTALADO EM RAMAL DE DISTRIBUIÇÃO DE ÁGUA   FORNECIMENTO E INSTALAÇÃO. AF_06/2022</t>
  </si>
  <si>
    <t>21,04</t>
  </si>
  <si>
    <t>JOELHO 45 GRAUS, PVC, SERIE NORMAL, ESGOTO PREDIAL, DN 40 MM, JUNTA SOLDÁVEL, FORNECIDO E INSTALADO EM RAMAL DE DESCARGA OU RAMAL DE ESGOTO SANITÁRIO. AF_08/2022</t>
  </si>
  <si>
    <t>11,88</t>
  </si>
  <si>
    <t>CURVA 90 GRAUS, CPVC, SOLDÁVEL, DN 28MM, INSTALADO EM RAMAL DE DISTRIBUIÇÃO DE ÁGUA   FORNECIMENTO E INSTALAÇÃO. AF_06/2022</t>
  </si>
  <si>
    <t>26,25</t>
  </si>
  <si>
    <t>CURVA CURTA 90 GRAUS, PVC, SERIE NORMAL, ESGOTO PREDIAL, DN 40 MM, JUNTA SOLDÁVEL, FORNECIDO E INSTALADO EM RAMAL DE DESCARGA OU RAMAL DE ESGOTO SANITÁRIO. AF_08/2022</t>
  </si>
  <si>
    <t>14,82</t>
  </si>
  <si>
    <t>JOELHO 90 GRAUS, CPVC, SOLDÁVEL, DN 35MM, INSTALADO EM RAMAL DE DISTRIBUIÇÃO DE ÁGUA   FORNECIMENTO E INSTALAÇÃO. AF_06/2022</t>
  </si>
  <si>
    <t>31,90</t>
  </si>
  <si>
    <t>CURVA LONGA 90 GRAUS, PVC, SERIE NORMAL, ESGOTO PREDIAL, DN 40 MM, JUNTA SOLDÁVEL, FORNECIDO E INSTALADO EM RAMAL DE DESCARGA OU RAMAL DE ESGOTO SANITÁRIO. AF_08/2022</t>
  </si>
  <si>
    <t>16,90</t>
  </si>
  <si>
    <t>JOELHO 90 GRAUS, PVC, SERIE NORMAL, ESGOTO PREDIAL, DN 50 MM, JUNTA ELÁSTICA, FORNECIDO E INSTALADO EM RAMAL DE DESCARGA OU RAMAL DE ESGOTO SANITÁRIO. AF_08/2022</t>
  </si>
  <si>
    <t>JOELHO 45 GRAUS, PVC, SERIE NORMAL, ESGOTO PREDIAL, DN 50 MM, JUNTA ELÁSTICA, FORNECIDO E INSTALADO EM RAMAL DE DESCARGA OU RAMAL DE ESGOTO SANITÁRIO. AF_08/2022</t>
  </si>
  <si>
    <t>16,94</t>
  </si>
  <si>
    <t>CURVA CURTA 90 GRAUS, PVC, SERIE NORMAL, ESGOTO PREDIAL, DN 50 MM, JUNTA ELÁSTICA, FORNECIDO E INSTALADO EM RAMAL DE DESCARGA OU RAMAL DE ESGOTO SANITÁRIO. AF_08/2022</t>
  </si>
  <si>
    <t>25,40</t>
  </si>
  <si>
    <t>JOELHO 45 GRAUS, CPVC, SOLDÁVEL, DN 35MM, INSTALADO EM RAMAL DE DISTRIBUIÇÃO DE ÁGUA   FORNECIMENTO E INSTALAÇÃO. AF_06/2022</t>
  </si>
  <si>
    <t>CURVA LONGA 90 GRAUS, PVC, SERIE NORMAL, ESGOTO PREDIAL, DN 50 MM, JUNTA ELÁSTICA, FORNECIDO E INSTALADO EM RAMAL DE DESCARGA OU RAMAL DE ESGOTO SANITÁRIO. AF_08/2022</t>
  </si>
  <si>
    <t>27,79</t>
  </si>
  <si>
    <t>LUVA, CPVC, SOLDÁVEL, DN 22MM, INSTALADO EM RAMAL DE DISTRIBUIÇÃO DE ÁGUA   FORNECIMENTO E INSTALAÇÃO. AF_06/2022</t>
  </si>
  <si>
    <t>JOELHO 90 GRAUS, PVC, SERIE NORMAL, ESGOTO PREDIAL, DN 75 MM, JUNTA ELÁSTICA, FORNECIDO E INSTALADO EM RAMAL DE DESCARGA OU RAMAL DE ESGOTO SANITÁRIO. AF_08/2022</t>
  </si>
  <si>
    <t>24,18</t>
  </si>
  <si>
    <t>LUVA DE CORRER, CPVC, SOLDÁVEL, DN 22MM, INSTALADO EM RAMAL DE DISTRIBUIÇÃO DE ÁGUA   FORNECIMENTO E INSTALAÇÃO. AF_12/2014</t>
  </si>
  <si>
    <t>17,92</t>
  </si>
  <si>
    <t>JOELHO 45 GRAUS, PVC, SERIE NORMAL, ESGOTO PREDIAL, DN 75 MM, JUNTA ELÁSTICA, FORNECIDO E INSTALADO EM RAMAL DE DESCARGA OU RAMAL DE ESGOTO SANITÁRIO. AF_08/2022</t>
  </si>
  <si>
    <t>25,25</t>
  </si>
  <si>
    <t>LUVA DE TRANSIÇÃO, CPVC, SOLDÁVEL, DN 22MM X 25MM, INSTALADO EM RAMAL DE DISTRIBUIÇÃO DE ÁGUA   FORNECIMENTO E INSTALAÇÃO. AF_06/2022</t>
  </si>
  <si>
    <t>10,11</t>
  </si>
  <si>
    <t>UNIÃO, CPVC, SOLDÁVEL, DN 22MM, INSTALADO EM RAMAL DE DISTRIBUIÇÃO DE ÁGUA   FORNECIMENTO E INSTALAÇÃO. AF_06/2022</t>
  </si>
  <si>
    <t>CURVA CURTA 90 GRAUS, PVC, SERIE NORMAL, ESGOTO PREDIAL, DN 75 MM, JUNTA ELÁSTICA, FORNECIDO E INSTALADO EM RAMAL DE DESCARGA OU RAMAL DE ESGOTO SANITÁRIO. AF_08/2022</t>
  </si>
  <si>
    <t>42,86</t>
  </si>
  <si>
    <t>CURVA LONGA 90 GRAUS, PVC, SERIE NORMAL, ESGOTO PREDIAL, DN 75 MM, JUNTA ELÁSTICA, FORNECIDO E INSTALADO EM RAMAL DE DESCARGA OU RAMAL DE ESGOTO SANITÁRIO. AF_08/2022</t>
  </si>
  <si>
    <t>65,38</t>
  </si>
  <si>
    <t>JOELHO 90 GRAUS, PVC, SERIE NORMAL, ESGOTO PREDIAL, DN 100 MM, JUNTA ELÁSTICA, FORNECIDO E INSTALADO EM RAMAL DE DESCARGA OU RAMAL DE ESGOTO SANITÁRIO. AF_08/2022</t>
  </si>
  <si>
    <t>29,24</t>
  </si>
  <si>
    <t>JOELHO 45 GRAUS, PVC, SERIE NORMAL, ESGOTO PREDIAL, DN 100 MM, JUNTA ELÁSTICA, FORNECIDO E INSTALADO EM RAMAL DE DESCARGA OU RAMAL DE ESGOTO SANITÁRIO. AF_08/2022</t>
  </si>
  <si>
    <t>30,15</t>
  </si>
  <si>
    <t>ADAPTADOR, CPVC, SOLDÁVEL, DN 22MM, INSTALADO EM RAMAL DE DISTRIBUIÇÃO DE ÁGUA   FORNECIMENTO E INSTALAÇÃO. AF_06/2022</t>
  </si>
  <si>
    <t>31,25</t>
  </si>
  <si>
    <t>CURVA CURTA 90 GRAUS, PVC, SERIE NORMAL, ESGOTO PREDIAL, DN 100 MM, JUNTA ELÁSTICA, FORNECIDO E INSTALADO EM RAMAL DE DESCARGA OU RAMAL DE ESGOTO SANITÁRIO. AF_08/2022</t>
  </si>
  <si>
    <t>45,70</t>
  </si>
  <si>
    <t>CURVA DE TRANSPOSIÇÃO, CPVC, SOLDÁVEL, DN 22MM, INSTALADO EM RAMAL DE DISTRIBUIÇÃO DE ÁGUA   FORNECIMENTO E INSTALAÇÃO. AF_06/2022</t>
  </si>
  <si>
    <t>17,85</t>
  </si>
  <si>
    <t>CURVA LONGA 90 GRAUS, PVC, SERIE NORMAL, ESGOTO PREDIAL, DN 100 MM, JUNTA ELÁSTICA, FORNECIDO E INSTALADO EM RAMAL DE DESCARGA OU RAMAL DE ESGOTO SANITÁRIO. AF_08/2022</t>
  </si>
  <si>
    <t>84,04</t>
  </si>
  <si>
    <t>LUVA SIMPLES, PVC, SERIE NORMAL, ESGOTO PREDIAL, DN 40 MM, JUNTA SOLDÁVEL, FORNECIDO E INSTALADO EM RAMAL DE DESCARGA OU RAMAL DE ESGOTO SANITÁRIO. AF_08/2022</t>
  </si>
  <si>
    <t>8,46</t>
  </si>
  <si>
    <t>LUVA SIMPLES, PVC, SERIE NORMAL, ESGOTO PREDIAL, DN 50 MM, JUNTA ELÁSTICA, FORNECIDO E INSTALADO EM RAMAL DE DESCARGA OU RAMAL DE ESGOTO SANITÁRIO. AF_08/2022</t>
  </si>
  <si>
    <t>LUVA DE CORRER, PVC, SERIE NORMAL, ESGOTO PREDIAL, DN 50 MM, JUNTA ELÁSTICA, FORNECIDO E INSTALADO EM RAMAL DE DESCARGA OU RAMAL DE ESGOTO SANITÁRIO. AF_08/2022</t>
  </si>
  <si>
    <t>22,30</t>
  </si>
  <si>
    <t>LUVA, CPVC, SOLDÁVEL, DN 28MM, INSTALADO EM RAMAL DE DISTRIBUIÇÃO DE ÁGUA   FORNECIMENTO E INSTALAÇÃO. AF_06/2022</t>
  </si>
  <si>
    <t>LUVA DE CORRER, CPVC, SOLDÁVEL, DN 28MM, INSTALADO EM RAMAL DE DISTRIBUIÇÃO DE ÁGUA   FORNECIMENTO E INSTALAÇÃO. AF_06/2022</t>
  </si>
  <si>
    <t>24,65</t>
  </si>
  <si>
    <t>UNIÃO, CPVC, SOLDÁVEL, DN 28MM, INSTALADO EM RAMAL DE DISTRIBUIÇÃO DE ÁGUA   FORNECIMENTO E INSTALAÇÃO. AF_06/2022</t>
  </si>
  <si>
    <t>CONECTOR, CPVC, SOLDÁVEL, DN 28MM X 1 , INSTALADO EM RAMAL DE DISTRIBUIÇÃO DE ÁGUA   FORNECIMENTO E INSTALAÇÃO. AF_06/2022</t>
  </si>
  <si>
    <t>38,80</t>
  </si>
  <si>
    <t>BUCHA DE REDUÇÃO, CPVC, SOLDÁVEL, DN 28MM X 22MM, INSTALADO EM RAMAL DE DISTRIBUIÇÃO DE ÁGUA - FORNECIMENTO E INSTALAÇÃO. AF_06/2022</t>
  </si>
  <si>
    <t>LUVA, CPVC, SOLDÁVEL, DN 35MM, INSTALADO EM RAMAL DE DISTRIBUIÇÃO DE ÁGUA - FORNECIMENTO E INSTALAÇÃO. AF_06/2022</t>
  </si>
  <si>
    <t>23,39</t>
  </si>
  <si>
    <t>LUVA DE CORRER, CPVC, SOLDÁVEL, DN 35MM, INSTALADO EM RAMAL DE DISTRIBUIÇÃO DE ÁGUA - FORNECIMENTO E INSTALAÇÃO. AF_06/2022</t>
  </si>
  <si>
    <t>UNIÃO, CPVC, SOLDÁVEL, DN35MM, INSTALADO EM RAMAL DE DISTRIBUIÇÃO DE ÁGUA - FORNECIMENTO E INSTALAÇÃO. AF_06/2022</t>
  </si>
  <si>
    <t>CONECTOR, CPVC, SOLDÁVEL, DN 35MM X 1 1/4 , INSTALADO EM RAMAL DE DISTRIBUIÇÃO DE ÁGUA - FORNECIMENTO E INSTALAÇÃO. AF_06/2022</t>
  </si>
  <si>
    <t>58,61</t>
  </si>
  <si>
    <t>BUCHA DE REDUÇÃO, CPVC, SOLDÁVEL, DN35MM X 28MM, INSTALADO EM RAMAL DE DISTRIBUIÇÃO DE ÁGUA - FORNECIMENTO E INSTALAÇÃO. AF_06/2022</t>
  </si>
  <si>
    <t>39,14</t>
  </si>
  <si>
    <t>TE, CPVC, SOLDÁVEL, DN 22MM, INSTALADO EM RAMAL DE DISTRIBUIÇÃO DE ÁGUA - FORNECIMENTO E INSTALAÇÃO. AF_06/2022</t>
  </si>
  <si>
    <t>18,77</t>
  </si>
  <si>
    <t>TÊ MISTURADOR, CPVC, SOLDÁVEL, DN 22MM, INSTALADO EM RAMAL DE DISTRIBUIÇÃO DE ÁGUA - FORNECIMENTO E INSTALAÇÃO. AF_06/2022</t>
  </si>
  <si>
    <t>23,23</t>
  </si>
  <si>
    <t>TÊ, CPVC, SOLDÁVEL, DN 28MM, INSTALADO EM RAMAL DE DISTRIBUIÇÃO DE ÁGUA - FORNECIMENTO E INSTALAÇÃO. AF_06/2022</t>
  </si>
  <si>
    <t>TÊ, CPVC, SOLDÁVEL, DN35MM, INSTALADO EM RAMAL DE DISTRIBUIÇÃO DE ÁGUA - FORNECIMENTO E INSTALAÇÃO. AF_06/2022</t>
  </si>
  <si>
    <t>58,98</t>
  </si>
  <si>
    <t>TUBO, CPVC, SOLDÁVEL, DN 54MM, INSTALADO EM PRUMADA DE ÁGUA   FORNECIMENTO E INSTALAÇÃO. AF_06/2022</t>
  </si>
  <si>
    <t>93,62</t>
  </si>
  <si>
    <t>LUVA SIMPLES, PVC, SERIE NORMAL, ESGOTO PREDIAL, DN 75 MM, JUNTA ELÁSTICA, FORNECIDO E INSTALADO EM RAMAL DE DESCARGA OU RAMAL DE ESGOTO SANITÁRIO. AF_08/2022</t>
  </si>
  <si>
    <t>LUVA DE CORRER, PVC, SERIE NORMAL, ESGOTO PREDIAL, DN 75 MM, JUNTA ELÁSTICA, FORNECIDO E INSTALADO EM RAMAL DE DESCARGA OU RAMAL DE ESGOTO SANITÁRIO. AF_08/2022</t>
  </si>
  <si>
    <t>26,88</t>
  </si>
  <si>
    <t>JOELHO 90 GRAUS, CPVC, SOLDÁVEL, DN 35MM, INSTALADO EM PRUMADA DE ÁGUA   FORNECIMENTO E INSTALAÇÃO. AF_06/2022</t>
  </si>
  <si>
    <t>26,96</t>
  </si>
  <si>
    <t>LUVA SIMPLES, PVC, SERIE NORMAL, ESGOTO PREDIAL, DN 100 MM, JUNTA ELÁSTICA, FORNECIDO E INSTALADO EM RAMAL DE DESCARGA OU RAMAL DE ESGOTO SANITÁRIO. AF_08/2022</t>
  </si>
  <si>
    <t>LUVA DE CORRER, PVC, SERIE NORMAL, ESGOTO PREDIAL, DN 100 MM, JUNTA ELÁSTICA, FORNECIDO E INSTALADO EM RAMAL DE DESCARGA OU RAMAL DE ESGOTO SANITÁRIO. AF_08/2022</t>
  </si>
  <si>
    <t>JOELHO 45 GRAUS, CPVC, SOLDÁVEL, DN 35MM, INSTALADO EM PRUMADA DE ÁGUA - FORNECIMENTO E INSTALAÇÃO. AF_06/2022</t>
  </si>
  <si>
    <t>JOELHO 90 GRAUS, CPVC, SOLDÁVEL, DN 42MM, INSTALADO EM PRUMADA DE ÁGUA   FORNECIMENTO E INSTALAÇÃO. AF_06/2022</t>
  </si>
  <si>
    <t>38,12</t>
  </si>
  <si>
    <t>TE, PVC, SERIE NORMAL, ESGOTO PREDIAL, DN 40 X 40 MM, JUNTA SOLDÁVEL, FORNECIDO E INSTALADO EM RAMAL DE DESCARGA OU RAMAL DE ESGOTO SANITÁRIO. AF_08/2022</t>
  </si>
  <si>
    <t>16,70</t>
  </si>
  <si>
    <t>JUNÇÃO SIMPLES, PVC, SERIE NORMAL, ESGOTO PREDIAL, DN 40 MM, JUNTA SOLDÁVEL, FORNECIDO E INSTALADO EM RAMAL DE DESCARGA OU RAMAL DE ESGOTO SANITÁRIO. AF_08/2022</t>
  </si>
  <si>
    <t>16,81</t>
  </si>
  <si>
    <t>TE, PVC, SERIE NORMAL, ESGOTO PREDIAL, DN 50 X 50 MM, JUNTA ELÁSTICA, FORNECIDO E INSTALADO EM RAMAL DE DESCARGA OU RAMAL DE ESGOTO SANITÁRIO. AF_08/2022</t>
  </si>
  <si>
    <t>26,03</t>
  </si>
  <si>
    <t>JUNÇÃO SIMPLES, PVC, SERIE NORMAL, ESGOTO PREDIAL, DN 50 X 50 MM, JUNTA ELÁSTICA, FORNECIDO E INSTALADO EM RAMAL DE DESCARGA OU RAMAL DE ESGOTO SANITÁRIO. AF_08/2022</t>
  </si>
  <si>
    <t>28,60</t>
  </si>
  <si>
    <t>TE, PVC, SERIE NORMAL, ESGOTO PREDIAL, DN 75 X 75 MM, JUNTA ELÁSTICA, FORNECIDO E INSTALADO EM RAMAL DE DESCARGA OU RAMAL DE ESGOTO SANITÁRIO. AF_08/2022</t>
  </si>
  <si>
    <t>JOELHO 45 GRAUS, CPVC, SOLDÁVEL, DN 42MM, INSTALADO EM PRUMADA DE ÁGUA   FORNECIMENTO E INSTALAÇÃO. AF_06/2022</t>
  </si>
  <si>
    <t>37,70</t>
  </si>
  <si>
    <t>JOELHO 90 GRAUS, CPVC, SOLDÁVEL, DN 54MM, INSTALADO EM PRUMADA DE ÁGUA   FORNECIMENTO E INSTALAÇÃO. AF_06/2022</t>
  </si>
  <si>
    <t>82,59</t>
  </si>
  <si>
    <t>JOELHO 45 GRAUS, CPVC, SOLDÁVEL, DN 54MM, INSTALADO EM PRUMADA DE ÁGUA   FORNECIMENTO E INSTALAÇÃO. AF_06/2022</t>
  </si>
  <si>
    <t>70,13</t>
  </si>
  <si>
    <t>JOELHO 90 GRAUS, CPVC, SOLDÁVEL, DN 73MM, INSTALADO EM PRUMADA DE ÁGUA   FORNECIMENTO E INSTALAÇÃO. AF_06/2022</t>
  </si>
  <si>
    <t>165,06</t>
  </si>
  <si>
    <t>JOELHO 45 GRAUS, CPVC, SOLDÁVEL, DN 73MM, INSTALADO EM PRUMADA DE ÁGUA   FORNECIMENTO E INSTALAÇÃO. AF_06/2022</t>
  </si>
  <si>
    <t>159,42</t>
  </si>
  <si>
    <t>JOELHO 90 GRAUS, CPVC, SOLDÁVEL, DN 89MM, INSTALADO EM PRUMADA DE ÁGUA   FORNECIMENTO E INSTALAÇÃO. AF_06/2022</t>
  </si>
  <si>
    <t>194,44</t>
  </si>
  <si>
    <t>JOELHO 45 GRAUS, CPVC, SOLDÁVEL, DN 89MM, INSTALADO EM PRUMADA DE ÁGUA   FORNECIMENTO E INSTALAÇÃO. AF_06/2022</t>
  </si>
  <si>
    <t>229,51</t>
  </si>
  <si>
    <t>LUVA, CPVC, SOLDÁVEL, DN 35MM, INSTALADO EM PRUMADA DE ÁGUA   FORNECIMENTO E INSTALAÇÃO. AF_06/2022</t>
  </si>
  <si>
    <t>20,13</t>
  </si>
  <si>
    <t>JUNÇÃO SIMPLES, PVC, SERIE NORMAL, ESGOTO PREDIAL, DN 75 X 75 MM, JUNTA ELÁSTICA, FORNECIDO E INSTALADO EM RAMAL DE DESCARGA OU RAMAL DE ESGOTO SANITÁRIO. AF_08/2022</t>
  </si>
  <si>
    <t>43,62</t>
  </si>
  <si>
    <t>TE, PVC, SERIE NORMAL, ESGOTO PREDIAL, DN 100 X 100 MM, JUNTA ELÁSTICA, FORNECIDO E INSTALADO EM RAMAL DE DESCARGA OU RAMAL DE ESGOTO SANITÁRIO. AF_08/2022</t>
  </si>
  <si>
    <t>45,78</t>
  </si>
  <si>
    <t>JUNÇÃO SIMPLES, PVC, SERIE NORMAL, ESGOTO PREDIAL, DN 100 X 100 MM, JUNTA ELÁSTICA, FORNECIDO E INSTALADO EM RAMAL DE DESCARGA OU RAMAL DE ESGOTO SANITÁRIO. AF_08/2022</t>
  </si>
  <si>
    <t>54,58</t>
  </si>
  <si>
    <t>JOELHO 90 GRAUS, PVC, SERIE NORMAL, ESGOTO PREDIAL, DN 50 MM, JUNTA ELÁSTICA, FORNECIDO E INSTALADO EM PRUMADA DE ESGOTO SANITÁRIO OU VENTILAÇÃO. AF_08/2022</t>
  </si>
  <si>
    <t>9,79</t>
  </si>
  <si>
    <t>JOELHO 45 GRAUS, PVC, SERIE NORMAL, ESGOTO PREDIAL, DN 50 MM, JUNTA ELÁSTICA, FORNECIDO E INSTALADO EM PRUMADA DE ESGOTO SANITÁRIO OU VENTILAÇÃO. AF_08/2022</t>
  </si>
  <si>
    <t>CURVA CURTA 90 GRAUS, PVC, SERIE NORMAL, ESGOTO PREDIAL, DN 50 MM, JUNTA ELÁSTICA, FORNECIDO E INSTALADO EM PRUMADA DE ESGOTO SANITÁRIO OU VENTILAÇÃO. AF_08/2022</t>
  </si>
  <si>
    <t>19,05</t>
  </si>
  <si>
    <t>CURVA LONGA 90 GRAUS, PVC, SERIE NORMAL, ESGOTO PREDIAL, DN 50 MM, JUNTA ELÁSTICA, FORNECIDO E INSTALADO EM PRUMADA DE ESGOTO SANITÁRIO OU VENTILAÇÃO. AF_08/2022</t>
  </si>
  <si>
    <t>JOELHO 90 GRAUS, PVC, SERIE NORMAL, ESGOTO PREDIAL, DN 75 MM, JUNTA ELÁSTICA, FORNECIDO E INSTALADO EM PRUMADA DE ESGOTO SANITÁRIO OU VENTILAÇÃO. AF_08/2022</t>
  </si>
  <si>
    <t>JOELHO 45 GRAUS, PVC, SERIE NORMAL, ESGOTO PREDIAL, DN 75 MM, JUNTA ELÁSTICA, FORNECIDO E INSTALADO EM PRUMADA DE ESGOTO SANITÁRIO OU VENTILAÇÃO. AF_08/2022</t>
  </si>
  <si>
    <t>CURVA CURTA 90 GRAUS, PVC, SERIE NORMAL, ESGOTO PREDIAL, DN 75 MM, JUNTA ELÁSTICA, FORNECIDO E INSTALADO EM PRUMADA DE ESGOTO SANITÁRIO OU VENTILAÇÃO. AF_08/2022</t>
  </si>
  <si>
    <t>40,43</t>
  </si>
  <si>
    <t>CURVA LONGA 90 GRAUS, PVC, SERIE NORMAL, ESGOTO PREDIAL, DN 75 MM, JUNTA ELÁSTICA, FORNECIDO E INSTALADO EM PRUMADA DE ESGOTO SANITÁRIO OU VENTILAÇÃO. AF_08/2022</t>
  </si>
  <si>
    <t>62,95</t>
  </si>
  <si>
    <t>JOELHO 90 GRAUS, PVC, SERIE NORMAL, ESGOTO PREDIAL, DN 100 MM, JUNTA ELÁSTICA, FORNECIDO E INSTALADO EM PRUMADA DE ESGOTO SANITÁRIO OU VENTILAÇÃO. AF_08/2022</t>
  </si>
  <si>
    <t>30,75</t>
  </si>
  <si>
    <t>JOELHO 45 GRAUS, PVC, SERIE NORMAL, ESGOTO PREDIAL, DN 100 MM, JUNTA ELÁSTICA, FORNECIDO E INSTALADO EM PRUMADA DE ESGOTO SANITÁRIO OU VENTILAÇÃO. AF_08/2022</t>
  </si>
  <si>
    <t>31,66</t>
  </si>
  <si>
    <t>CURVA CURTA 90 GRAUS, PVC, SERIE NORMAL, ESGOTO PREDIAL, DN 100 MM, JUNTA ELÁSTICA, FORNECIDO E INSTALADO EM PRUMADA DE ESGOTO SANITÁRIO OU VENTILAÇÃO. AF_08/2022</t>
  </si>
  <si>
    <t>47,21</t>
  </si>
  <si>
    <t>CURVA LONGA 90 GRAUS, PVC, SERIE NORMAL, ESGOTO PREDIAL, DN 100 MM, JUNTA ELÁSTICA, FORNECIDO E INSTALADO EM PRUMADA DE ESGOTO SANITÁRIO OU VENTILAÇÃO. AF_08/2022</t>
  </si>
  <si>
    <t>LUVA SIMPLES, PVC, SERIE NORMAL, ESGOTO PREDIAL, DN 50 MM, JUNTA ELÁSTICA, FORNECIDO E INSTALADO EM PRUMADA DE ESGOTO SANITÁRIO OU VENTILAÇÃO. AF_08/2022</t>
  </si>
  <si>
    <t>6,14</t>
  </si>
  <si>
    <t>LUVA DE CORRER, PVC, SERIE NORMAL, ESGOTO PREDIAL, DN 50 MM, JUNTA ELÁSTICA, FORNECIDO E INSTALADO EM PRUMADA DE ESGOTO SANITÁRIO OU VENTILAÇÃO. AF_08/2022</t>
  </si>
  <si>
    <t>18,06</t>
  </si>
  <si>
    <t>LUVA DE CORRER, CPVC, SOLDÁVEL, DN 35MM, INSTALADO EM PRUMADA DE ÁGUA   FORNECIMENTO E INSTALAÇÃO. AF_06/2022</t>
  </si>
  <si>
    <t>29,52</t>
  </si>
  <si>
    <t>UNIÃO, CPVC, SOLDÁVEL, DN35MM, INSTALADO EM PRUMADA DE ÁGUA   FORNECIMENTO E INSTALAÇÃO. AF_06/2022</t>
  </si>
  <si>
    <t>42,98</t>
  </si>
  <si>
    <t>LUVA SIMPLES, PVC, SERIE NORMAL, ESGOTO PREDIAL, DN 75 MM, JUNTA ELÁSTICA, FORNECIDO E INSTALADO EM PRUMADA DE ESGOTO SANITÁRIO OU VENTILAÇÃO. AF_08/2022</t>
  </si>
  <si>
    <t>15,18</t>
  </si>
  <si>
    <t>CONECTOR, CPVC, SOLDÁVEL, DN 35MM X 1 1/4 , INSTALADO EM PRUMADA DE ÁGUA   FORNECIMENTO E INSTALAÇÃO. AF_06/2022</t>
  </si>
  <si>
    <t>55,43</t>
  </si>
  <si>
    <t>LUVA DE CORRER, PVC, SERIE NORMAL, ESGOTO PREDIAL, DN 75 MM, JUNTA ELÁSTICA, FORNECIDO E INSTALADO EM PRUMADA DE ESGOTO SANITÁRIO OU VENTILAÇÃO. AF_08/2022</t>
  </si>
  <si>
    <t>25,27</t>
  </si>
  <si>
    <t>LUVA SIMPLES, PVC, SERIE NORMAL, ESGOTO PREDIAL, DN 100 MM, JUNTA ELÁSTICA, FORNECIDO E INSTALADO EM PRUMADA DE ESGOTO SANITÁRIO OU VENTILAÇÃO. AF_08/2022</t>
  </si>
  <si>
    <t>20,01</t>
  </si>
  <si>
    <t>LUVA, CPVC, SOLDÁVEL, DN 42MM, INSTALADO EM PRUMADA DE ÁGUA   FORNECIMENTO E INSTALAÇÃO. AF_06/2022</t>
  </si>
  <si>
    <t>LUVA DE CORRER, PVC, SERIE NORMAL, ESGOTO PREDIAL, DN 100 MM, JUNTA ELÁSTICA, FORNECIDO E INSTALADO EM PRUMADA DE ESGOTO SANITÁRIO OU VENTILAÇÃO. AF_08/2022</t>
  </si>
  <si>
    <t>37,42</t>
  </si>
  <si>
    <t>LUVA DE CORRER, CPVC, SOLDÁVEL, DN 42MM, INSTALADO EM PRUMADA DE ÁGUA   FORNECIMENTO E INSTALAÇÃO. AF_06/2022</t>
  </si>
  <si>
    <t>40,12</t>
  </si>
  <si>
    <t>TE, PVC, SERIE NORMAL, ESGOTO PREDIAL, DN 50 X 50 MM, JUNTA ELÁSTICA, FORNECIDO E INSTALADO EM PRUMADA DE ESGOTO SANITÁRIO OU VENTILAÇÃO. AF_08/2022</t>
  </si>
  <si>
    <t>17,56</t>
  </si>
  <si>
    <t>LUVA DE TRANSIÇÃO, CPVC, SOLDÁVEL, DN42MM X 1.1/2 , INSTALADO EM PRUMADA DE ÁGUA   FORNECIMENTO E INSTALAÇÃO. AF_06/2022</t>
  </si>
  <si>
    <t>131,81</t>
  </si>
  <si>
    <t>JUNÇÃO SIMPLES, PVC, SERIE NORMAL, ESGOTO PREDIAL, DN 50 X 50 MM, JUNTA ELÁSTICA, FORNECIDO E INSTALADO EM PRUMADA DE ESGOTO SANITÁRIO OU VENTILAÇÃO. AF_08/2022</t>
  </si>
  <si>
    <t>UNIÃO, CPVC, SOLDÁVEL, DN42MM, INSTALADO EM PRUMADA DE ÁGUA   FORNECIMENTO E INSTALAÇÃO. AF_06/2022</t>
  </si>
  <si>
    <t>62,64</t>
  </si>
  <si>
    <t>TE, PVC, SERIE NORMAL, ESGOTO PREDIAL, DN 75 X 75 MM, JUNTA ELÁSTICA, FORNECIDO E INSTALADO EM PRUMADA DE ESGOTO SANITÁRIO OU VENTILAÇÃO. AF_08/2022</t>
  </si>
  <si>
    <t>38,13</t>
  </si>
  <si>
    <t>JUNÇÃO SIMPLES, PVC, SERIE NORMAL, ESGOTO PREDIAL, DN 75 X 75 MM, JUNTA ELÁSTICA, FORNECIDO E INSTALADO EM PRUMADA DE ESGOTO SANITÁRIO OU VENTILAÇÃO. AF_08/2022</t>
  </si>
  <si>
    <t>40,39</t>
  </si>
  <si>
    <t>CONECTOR, CPVC, SOLDÁVEL, DN 42MM X 1.1/2 , INSTALADO EM PRUMADA DE ÁGUA   FORNECIMENTO E INSTALAÇÃO. AF_06/2022</t>
  </si>
  <si>
    <t>67,04</t>
  </si>
  <si>
    <t>BUCHA DE REDUÇÃO, CPVC, SOLDÁVEL, DN 42MM X 22MM, INSTALADO EM RAMAL DE DISTRIBUIÇÃO DE ÁGUA - FORNECIMENTO E INSTALAÇÃO. AF_06/2022</t>
  </si>
  <si>
    <t>43,57</t>
  </si>
  <si>
    <t>TE, PVC, SERIE NORMAL, ESGOTO PREDIAL, DN 100 X 100 MM, JUNTA ELÁSTICA, FORNECIDO E INSTALADO EM PRUMADA DE ESGOTO SANITÁRIO OU VENTILAÇÃO. AF_08/2022</t>
  </si>
  <si>
    <t>47,79</t>
  </si>
  <si>
    <t>JUNÇÃO SIMPLES, PVC, SERIE NORMAL, ESGOTO PREDIAL, DN 100 X 100 MM, JUNTA ELÁSTICA, FORNECIDO E INSTALADO EM PRUMADA DE ESGOTO SANITÁRIO OU VENTILAÇÃO. AF_08/2022</t>
  </si>
  <si>
    <t>LUVA, CPVC, SOLDÁVEL, DN 54MM, INSTALADO EM PRUMADA DE ÁGUA   FORNECIMENTO E INSTALAÇÃO. AF_06/2022</t>
  </si>
  <si>
    <t>LUVA DE TRANSIÇÃO, CPVC, SOLDÁVEL, DN 54MM X 2 , INSTALADO EM PRUMADA DE ÁGUA   FORNECIMENTO E INSTALAÇÃO. AF_06/2022</t>
  </si>
  <si>
    <t>207,26</t>
  </si>
  <si>
    <t>UNIÃO, CPVC, SOLDÁVEL, DN 54MM, INSTALADO EM PRUMADA DE ÁGUA   FORNECIMENTO E INSTALAÇÃO. AF_06/2022</t>
  </si>
  <si>
    <t>138,85</t>
  </si>
  <si>
    <t>LUVA, CPVC, SOLDÁVEL, DN 73MM, INSTALADO EM PRUMADA DE ÁGUA   FORNECIMENTO E INSTALAÇÃO. AF_06/2022</t>
  </si>
  <si>
    <t>159,12</t>
  </si>
  <si>
    <t>UNIÃO, CPVC, SOLDÁVEL, DN 73MM, INSTALADO EM PRUMADA DE ÁGUA   FORNECIMENTO E INSTALAÇÃO. AF_06/2022</t>
  </si>
  <si>
    <t>180,50</t>
  </si>
  <si>
    <t>LUVA, CPVC, SOLDÁVEL, DN 89MM, INSTALADO EM PRUMADA DE ÁGUA   FORNECIMENTO E INSTALAÇÃO. AF_06/2022</t>
  </si>
  <si>
    <t>186,82</t>
  </si>
  <si>
    <t>UNIÃO, CPVC, SOLDÁVEL, DN 89MM, INSTALADO EM PRUMADA DE ÁGUA   FORNECIMENTO E INSTALAÇÃO. AF_06/2022</t>
  </si>
  <si>
    <t>273,54</t>
  </si>
  <si>
    <t>TÊ, CPVC, SOLDÁVEL, DN 35MM, INSTALADO EM PRUMADA DE ÁGUA   FORNECIMENTO E INSTALAÇÃO. AF_06/2022</t>
  </si>
  <si>
    <t>TE, CPVC, SOLDÁVEL, DN  42MM, INSTALADO EM PRUMADA DE ÁGUA   FORNECIMENTO E INSTALAÇÃO. AF_06/2022</t>
  </si>
  <si>
    <t>66,02</t>
  </si>
  <si>
    <t>TÊ, CPVC, SOLDÁVEL, DN 54 MM, INSTALADO EM PRUMADA DE ÁGUA   FORNECIMENTO E INSTALAÇÃO. AF_06/2022</t>
  </si>
  <si>
    <t>103,57</t>
  </si>
  <si>
    <t>TÊ, CPVC, SOLDÁVEL, DN 73MM, INSTALADO EM PRUMADA DE ÁGUA   FORNECIMENTO E INSTALAÇÃO. AF_06/2022</t>
  </si>
  <si>
    <t>221,89</t>
  </si>
  <si>
    <t>TÊ, CPVC, SOLDÁVEL, DN 89MM, INSTALADO EM PRUMADA DE ÁGUA   FORNECIMENTO E INSTALAÇÃO. AF_06/2022</t>
  </si>
  <si>
    <t>263,87</t>
  </si>
  <si>
    <t>JOELHO 90 GRAUS, PVC, SERIE NORMAL, ESGOTO PREDIAL, DN 100 MM, JUNTA ELÁSTICA, FORNECIDO E INSTALADO EM SUBCOLETOR AÉREO DE ESGOTO SANITÁRIO. AF_08/2022</t>
  </si>
  <si>
    <t>34,45</t>
  </si>
  <si>
    <t>JOELHO 45 GRAUS, PVC, SERIE NORMAL, ESGOTO PREDIAL, DN 100 MM, JUNTA ELÁSTICA, FORNECIDO E INSTALADO EM SUBCOLETOR AÉREO DE ESGOTO SANITÁRIO. AF_08/2022</t>
  </si>
  <si>
    <t>35,36</t>
  </si>
  <si>
    <t>CURVA CURTA 90 GRAUS, PVC, SERIE NORMAL, ESGOTO PREDIAL, DN 100 MM, JUNTA ELÁSTICA, FORNECIDO E INSTALADO EM SUBCOLETOR AÉREO DE ESGOTO SANITÁRIO. AF_08/2022</t>
  </si>
  <si>
    <t>50,91</t>
  </si>
  <si>
    <t>CURVA LONGA 90 GRAUS, PVC, SERIE NORMAL, ESGOTO PREDIAL, DN 100 MM, JUNTA ELÁSTICA, FORNECIDO E INSTALADO EM SUBCOLETOR AÉREO DE ESGOTO SANITÁRIO. AF_08/2022</t>
  </si>
  <si>
    <t>89,25</t>
  </si>
  <si>
    <t>JOELHO 90 GRAUS, PVC, SERIE NORMAL, ESGOTO PREDIAL, DN 150 MM, JUNTA ELÁSTICA, FORNECIDO E INSTALADO EM SUBCOLETOR AÉREO DE ESGOTO SANITÁRIO. AF_08/2022</t>
  </si>
  <si>
    <t>111,97</t>
  </si>
  <si>
    <t>JOELHO 45 GRAUS, PVC, SERIE NORMAL, ESGOTO PREDIAL, DN 150 MM, JUNTA ELÁSTICA, FORNECIDO E INSTALADO EM SUBCOLETOR AÉREO DE ESGOTO SANITÁRIO. AF_08/2022</t>
  </si>
  <si>
    <t>117,67</t>
  </si>
  <si>
    <t>LUVA SIMPLES, PVC, SERIE NORMAL, ESGOTO PREDIAL, DN 100 MM, JUNTA ELÁSTICA, FORNECIDO E INSTALADO EM SUBCOLETOR AÉREO DE ESGOTO SANITÁRIO. AF_08/2022</t>
  </si>
  <si>
    <t>22,49</t>
  </si>
  <si>
    <t>LUVA DE CORRER, PVC, SERIE NORMAL, ESGOTO PREDIAL, DN 100 MM, JUNTA ELÁSTICA, FORNECIDO E INSTALADO EM SUBCOLETOR AÉREO DE ESGOTO SANITÁRIO. AF_08/2022</t>
  </si>
  <si>
    <t>TE, PVC, SERIE NORMAL, ESGOTO PREDIAL, DN 100 X 100 MM, JUNTA ELÁSTICA, FORNECIDO E INSTALADO EM SUBCOLETOR AÉREO DE ESGOTO SANITÁRIO. AF_08/2022</t>
  </si>
  <si>
    <t>52,72</t>
  </si>
  <si>
    <t>JUNÇÃO SIMPLES, PVC, SERIE NORMAL, ESGOTO PREDIAL, DN 100 X 100 MM, JUNTA ELÁSTICA, FORNECIDO E INSTALADO EM SUBCOLETOR AÉREO DE ESGOTO SANITÁRIO. AF_08/2022</t>
  </si>
  <si>
    <t>JOELHO 90 GRAUS, PVC, SOLDÁVEL, DN 25MM, INSTALADO EM DRENO DE AR-CONDICIONADO - FORNECIMENTO E INSTALAÇÃO. AF_08/2022</t>
  </si>
  <si>
    <t>JOELHO 45 GRAUS, PVC, SOLDÁVEL, DN 25MM, INSTALADO EM DRENO DE AR-CONDICIONADO - FORNECIMENTO E INSTALAÇÃO. AF_08/2022</t>
  </si>
  <si>
    <t>LUVA, PVC, SOLDÁVEL, DN 25MM, INSTALADO EM DRENO DE AR-CONDICIONADO - FORNECIMENTO E INSTALAÇÃO. AF_08/2022</t>
  </si>
  <si>
    <t>TE, PVC, SOLDÁVEL, DN 25MM, INSTALADO EM DRENO DE AR-CONDICIONADO - FORNECIMENTO E INSTALAÇÃO. AF_08/2022</t>
  </si>
  <si>
    <t>LUVA COM BUCHA DE LATÃO, PVC, SOLDÁVEL, DN 32MM X 1 , INSTALADO EM RAMAL OU SUB-RAMAL DE ÁGUA   FORNECIMENTO E INSTALAÇÃO. AF_06/2022</t>
  </si>
  <si>
    <t>24,66</t>
  </si>
  <si>
    <t>LUVA SOLDÁVEL E COM BUCHA DE LATÃO, PVC, SOLDÁVEL, DN 32MM X 1 , INSTALADO EM PRUMADA DE ÁGUA   FORNECIMENTO E INSTALAÇÃO. AF_06/2022</t>
  </si>
  <si>
    <t>20,98</t>
  </si>
  <si>
    <t>JOELHO 90 GRAUS COM BUCHA DE LATÃO, PVC, SOLDÁVEL, DN 25MM, X 1/2  INSTALADO EM RAMAL OU SUB-RAMAL DE ÁGUA - FORNECIMENTO E INSTALAÇÃO. AF_06/2022</t>
  </si>
  <si>
    <t>14,04</t>
  </si>
  <si>
    <t>TÊ COM BUCHA DE LATÃO NA BOLSA CENTRAL, PVC, SOLDÁVEL, DN 25MM X 3/4 , INSTALADO EM RAMAL OU SUB-RAMAL DE ÁGUA - FORNECIMENTO E INSTALAÇÃO. AF_06/2022</t>
  </si>
  <si>
    <t>23,44</t>
  </si>
  <si>
    <t>COTOVELO EM COBRE, DN 22 MM, 90 GRAUS, SEM ANEL DE SOLDA, INSTALADO EM PRUMADA DE HIDRÁULICA PREDIAL - FORNECIMENTO E INSTALAÇÃO. AF_04/2022</t>
  </si>
  <si>
    <t>18,73</t>
  </si>
  <si>
    <t>COTOVELO EM COBRE, DN 28 MM, 90 GRAUS, SEM ANEL DE SOLDA, INSTALADO EM PRUMADA DE HIDRÁULICA PREDIAL - FORNECIMENTO E INSTALAÇÃO. AF_04/2022</t>
  </si>
  <si>
    <t>29,26</t>
  </si>
  <si>
    <t>COTOVELO EM COBRE, DN 35 MM, 90 GRAUS, SEM ANEL DE SOLDA, INSTALADO EM PRUMADA DE HIDRÁULICA PREDIAL - FORNECIMENTO E INSTALAÇÃO. AF_04/2022</t>
  </si>
  <si>
    <t>51,17</t>
  </si>
  <si>
    <t>COTOVELO EM COBRE, DN 42 MM, 90 GRAUS, SEM ANEL DE SOLDA, INSTALADO EM PRUMADA DE HIDRÁULICA PREDIAL - FORNECIMENTO E INSTALAÇÃO. AF_04/2022</t>
  </si>
  <si>
    <t>77,04</t>
  </si>
  <si>
    <t>COTOVELO EM COBRE, DN 54 MM, 90 GRAUS, SEM ANEL DE SOLDA, INSTALADO EM PRUMADA DE HIDRÁULICA PREDIAL - FORNECIMENTO E INSTALAÇÃO. AF_04/2022</t>
  </si>
  <si>
    <t>118,87</t>
  </si>
  <si>
    <t>COTOVELO EM COBRE, DN 66 MM, 90 GRAUS, SEM ANEL DE SOLDA, INSTALADO EM PRUMADA DE HIDRÁULICA PREDIAL - FORNECIMENTO E INSTALAÇÃO. AF_04/2022</t>
  </si>
  <si>
    <t>363,48</t>
  </si>
  <si>
    <t>LUVA EM COBRE, DN 22 MM, SEM ANEL DE SOLDA, INSTALADO EM PRUMADA DE HIDRÁULICA PREDIAL - FORNECIMENTO E INSTALAÇÃO. AF_04/2022</t>
  </si>
  <si>
    <t>10,74</t>
  </si>
  <si>
    <t>LUVA EM COBRE, DN 28 MM, SEM ANEL DE SOLDA, INSTALADO EM PRUMADA DE HIDRÁULICA PREDIAL - FORNECIMENTO E INSTALAÇÃO. AF_04/2022</t>
  </si>
  <si>
    <t>17,91</t>
  </si>
  <si>
    <t>LUVA EM COBRE, DN 35 MM, SEM ANEL DE SOLDA, INSTALADO EM PRUMADA DE HIDRÁULICA PREDIAL - FORNECIMENTO E INSTALAÇÃO. AF_04/2022</t>
  </si>
  <si>
    <t>33,22</t>
  </si>
  <si>
    <t>LUVA EM COBRE, DN 42 MM, SEM ANEL DE SOLDA, INSTALADO EM PRUMADA DE HIDRÁULICA PREDIAL - FORNECIMENTO E INSTALAÇÃO. AF_04/2022</t>
  </si>
  <si>
    <t>43,91</t>
  </si>
  <si>
    <t>LUVA EM COBRE, DN 54 MM, SEM ANEL DE SOLDA, INSTALADO EM PRUMADA DE HIDRÁULICA PREDIAL - FORNECIMENTO E INSTALAÇÃO. AF_04/2022</t>
  </si>
  <si>
    <t>67,79</t>
  </si>
  <si>
    <t>LUVA EM COBRE, DN 66 MM, SEM ANEL DE SOLDA, INSTALADO EM PRUMADA DE HIDRÁULICA PREDIAL - FORNECIMENTO E INSTALAÇÃO. AF_04/2022</t>
  </si>
  <si>
    <t>187,74</t>
  </si>
  <si>
    <t>TE EM COBRE, DN 22 MM, SEM ANEL DE SOLDA, INSTALADO EM PRUMADA DE HIDRÁULICA PREDIAL - FORNECIMENTO E INSTALAÇÃO. AF_04/2022</t>
  </si>
  <si>
    <t>24,67</t>
  </si>
  <si>
    <t>TE EM COBRE, DN 28 MM, SEM ANEL DE SOLDA, INSTALADO EM PRUMADA DE HIDRÁULICA PREDIAL - FORNECIMENTO E INSTALAÇÃO. AF_04/2022</t>
  </si>
  <si>
    <t>TE EM COBRE, DN 35 MM, SEM ANEL DE SOLDA, INSTALADO EM PRUMADA DE HIDRÁULICA PREDIAL - FORNECIMENTO E INSTALAÇÃO. AF_04/2022</t>
  </si>
  <si>
    <t>72,55</t>
  </si>
  <si>
    <t>TE EM COBRE, DN 42 MM, SEM ANEL DE SOLDA, INSTALADO EM PRUMADA DE HIDRÁULICA PREDIAL - FORNECIMENTO E INSTALAÇÃO. AF_04/2022</t>
  </si>
  <si>
    <t>95,61</t>
  </si>
  <si>
    <t>TE EM COBRE, DN 54 MM, SEM ANEL DE SOLDA, INSTALADO EM PRUMADA DE HIDRÁULICA PREDIAL - FORNECIMENTO E INSTALAÇÃO. AF_04/2022</t>
  </si>
  <si>
    <t>174,08</t>
  </si>
  <si>
    <t>TE EM COBRE, DN 66 MM, SEM ANEL DE SOLDA, INSTALADO EM PRUMADA DE HIDRÁULICA PREDIAL - FORNECIMENTO E INSTALAÇÃO. AF_04/2022</t>
  </si>
  <si>
    <t>447,28</t>
  </si>
  <si>
    <t>COTOVELO EM COBRE, DN 15 MM, 90 GRAUS, SEM ANEL DE SOLDA, INSTALADO EM RAMAL DE DISTRIBUIÇÃO   FORNECIMENTO E INSTALAÇÃO. AF_04/2022</t>
  </si>
  <si>
    <t>14,72</t>
  </si>
  <si>
    <t>COTOVELO EM COBRE, DN 22 MM, 90 GRAUS, SEM ANEL DE SOLDA, INSTALADO EM RAMAL DE DISTRIBUIÇÃO DE HIDRÁULICA PREDIAL - FORNECIMENTO E INSTALAÇÃO. AF_04/2022</t>
  </si>
  <si>
    <t>23,90</t>
  </si>
  <si>
    <t>COTOVELO EM COBRE, DN 28 MM, 90 GRAUS, SEM ANEL DE SOLDA, INSTALADO EM RAMAL DE DISTRIBUIÇÃO DE HIDRÁULICA PREDIAL - FORNECIMENTO E INSTALAÇÃO. AF_04/2022</t>
  </si>
  <si>
    <t>34,03</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</si>
  <si>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</si>
  <si>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</si>
  <si>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LUVA EM COBRE, DN 28 MM, SEM ANEL DE SOLDA, INSTALADO EM RAMAL DE DISTRIBUIÇÃO DE HIDRÁULICA PREDIAL - FORNECIMENTO E INSTALAÇÃO. AF_04/2022</t>
  </si>
  <si>
    <t>TE EM COBRE, DN 15 MM, SEM ANEL DE SOLDA, INSTALADO EM RAMAL DE DISTRIBUIÇÃO DE HIDRÁULICA PREDIAL - FORNECIMENTO E INSTALAÇÃO. AF_04/2022</t>
  </si>
  <si>
    <t>TE EM COBRE, DN 22 MM, SEM ANEL DE SOLDA, INSTALADO EM RAMAL DE DISTRIBUIÇÃO DE HIDRÁULICA PREDIAL - FORNECIMENTO E INSTALAÇÃO. AF_04/2022</t>
  </si>
  <si>
    <t>31,57</t>
  </si>
  <si>
    <t>TE EM COBRE, DN 28 MM, SEM ANEL DE SOLDA, INSTALADO EM RAMAL DE DISTRIBUIÇÃO DE HIDRÁULICA PREDIAL - FORNECIMENTO E INSTALAÇÃO. AF_04/2022</t>
  </si>
  <si>
    <t>43,64</t>
  </si>
  <si>
    <t>COTOVELO EM COBRE, DN 15 MM, 90 GRAUS, SEM ANEL DE SOLDA, INSTALADO EM RAMAL E SUB-RAMAL DE HIDRÁULICA PREDIAL - FORNECIMENTO E INSTALAÇÃO. AF_04/2022</t>
  </si>
  <si>
    <t>15,63</t>
  </si>
  <si>
    <t>COTOVELO EM COBRE, DN 22 MM, 90 GRAUS, SEM ANEL DE SOLDA, INSTALADO EM RAMAL E SUB-RAMAL DE HIDRÁULICA PREDIAL - FORNECIMENTO E INSTALAÇÃO. AF_04/2022</t>
  </si>
  <si>
    <t>COTOVELO EM COBRE, DN 28 MM, 90 GRAUS, SEM ANEL DE SOLDA, INSTALADO EM RAMAL E SUB-RAMAL DE HIDRÁULICA PREDIAL - FORNECIMENTO E INSTALAÇÃO. AF_04/2022</t>
  </si>
  <si>
    <t>40,86</t>
  </si>
  <si>
    <t>LUVA EM COBRE, DN 15 MM, SEM ANEL DE SOLDA, INSTALADO EM RAMAL E SUB-RAMAL DE HIDRÁULICA PREDIAL - FORNECIMENTO E INSTALAÇÃO. AF_04/2022</t>
  </si>
  <si>
    <t>10,18</t>
  </si>
  <si>
    <t>LUVA EM COBRE, DN 22 MM, SEM ANEL DE SOLDA, INSTALADO EM RAMAL E SUB-RAMAL DE HIDRÁULICA PREDIAL - FORNECIMENTO E INSTALAÇÃO. AF_04/2022</t>
  </si>
  <si>
    <t>16,77</t>
  </si>
  <si>
    <t>LUVA EM COBRE, DN 28 MM, SEM ANEL DE SOLDA, INSTALADO EM RAMAL E SUB-RAMAL DE HIDRÁULICA PREDIAL - FORNECIMENTO E INSTALAÇÃO. AF_04/2022</t>
  </si>
  <si>
    <t>25,69</t>
  </si>
  <si>
    <t>TE EM COBRE, DN 15 MM, SEM ANEL DE SOLDA, INSTALADO EM RAMAL E SUB-RAMAL DE HIDRÁULICA PREDIAL - FORNECIMENTO E INSTALAÇÃO. AF_04/2022</t>
  </si>
  <si>
    <t>TE EM COBRE, DN 22 MM, SEM ANEL DE SOLDA, INSTALADO EM RAMAL E SUB-RAMAL DE HIDRÁULICA PREDIAL - FORNECIMENTO E INSTALAÇÃO. AF_04/2022</t>
  </si>
  <si>
    <t>36,68</t>
  </si>
  <si>
    <t>TE EM COBRE, DN 28 MM, SEM ANEL DE SOLDA, INSTALADO EM RAMAL E SUB-RAMAL DE HIDRÁULICA PREDIAL - FORNECIMENTO E INSTALAÇÃO. AF_04/2022</t>
  </si>
  <si>
    <t>52,77</t>
  </si>
  <si>
    <t>NIPLE, EM FERRO GALVANIZADO, DN 50 (2"), CONEXÃO ROSQUEADA, INSTALADO EM PRUMADAS - FORNECIMENTO E INSTALAÇÃO. AF_10/2020</t>
  </si>
  <si>
    <t>79,30</t>
  </si>
  <si>
    <t>LUVA, EM FERRO GALVANIZADO, DN 50 (2"), CONEXÃO ROSQUEADA, INSTALADO EM PRUMADAS - FORNECIMENTO E INSTALAÇÃO. AF_10/2020</t>
  </si>
  <si>
    <t>79,27</t>
  </si>
  <si>
    <t>NIPLE, EM FERRO GALVANIZADO, DN 65 (2 1/2"), CONEXÃO ROSQUEADA, INSTALADO EM PRUMADAS - FORNECIMENTO E INSTALAÇÃO. AF_10/2020</t>
  </si>
  <si>
    <t>103,71</t>
  </si>
  <si>
    <t>LUVA, EM FERRO GALVANIZADO, DN 65 (2 1/2"), CONEXÃO ROSQUEADA, INSTALADO EM PRUMADAS - FORNECIMENTO E INSTALAÇÃO. AF_10/2020</t>
  </si>
  <si>
    <t>115,18</t>
  </si>
  <si>
    <t>NIPLE, EM FERRO GALVANIZADO, DN 80 (3"), CONEXÃO ROSQUEADA, INSTALADO EM PRUMADAS - FORNECIMENTO E INSTALAÇÃO. AF_10/2020</t>
  </si>
  <si>
    <t>144,88</t>
  </si>
  <si>
    <t>LUVA, EM FERRO GALVANIZADO, DN 80 (3"), CONEXÃO ROSQUEADA, INSTALADO EM PRUMADAS - FORNECIMENTO E INSTALAÇÃO. AF_10/2020</t>
  </si>
  <si>
    <t>155,09</t>
  </si>
  <si>
    <t>JOELHO 45 GRAUS, EM FERRO GALVANIZADO, DN 50 (2"), CONEXÃO ROSQUEADA, INSTALADO EM PRUMADAS - FORNECIMENTO E INSTALAÇÃO. AF_10/2020</t>
  </si>
  <si>
    <t>118,07</t>
  </si>
  <si>
    <t>JOELHO 90 GRAUS, EM FERRO GALVANIZADO, DN 50 (2"), CONEXÃO ROSQUEADA, INSTALADO EM PRUMADAS - FORNECIMENTO E INSTALAÇÃO. AF_10/2020</t>
  </si>
  <si>
    <t>115,52</t>
  </si>
  <si>
    <t>JOELHO 45 GRAUS, EM FERRO GALVANIZADO, DN 65 (2 1/2"), CONEXÃO ROSQUEADA, INSTALADO EM PRUMADAS - FORNECIMENTO E INSTALAÇÃO. AF_10/2020</t>
  </si>
  <si>
    <t>177,73</t>
  </si>
  <si>
    <t>JOELHO 90 GRAUS, EM FERRO GALVANIZADO, DN 65 (2 1/2"), CONEXÃO ROSQUEADA, INSTALADO EM PRUMADAS - FORNECIMENTO E INSTALAÇÃO. AF_10/2020</t>
  </si>
  <si>
    <t>166,50</t>
  </si>
  <si>
    <t>JOELHO 45 GRAUS, EM FERRO GALVANIZADO, DN 80 (3"), CONEXÃO ROSQUEADA, INSTALADO EM PRUMADAS - FORNECIMENTO E INSTALAÇÃO. AF_10/2020</t>
  </si>
  <si>
    <t>235,06</t>
  </si>
  <si>
    <t>JOELHO 90 GRAUS, EM FERRO GALVANIZADO, DN 80 (3"), CONEXÃO ROSQUEADA, INSTALADO EM PRUMADAS - FORNECIMENTO E INSTALAÇÃO. AF_10/2020</t>
  </si>
  <si>
    <t>213,42</t>
  </si>
  <si>
    <t>TÊ, EM FERRO GALVANIZADO, DN 50 (2"), CONEXÃO ROSQUEADA, INSTALADO EM PRUMADAS - FORNECIMENTO E INSTALAÇÃO. AF_10/2020</t>
  </si>
  <si>
    <t>153,94</t>
  </si>
  <si>
    <t>TÊ, EM FERRO GALVANIZADO, DN 65 (2 1/2"), CONEXÃO ROSQUEADA, INSTALADO EM PRUMADAS - FORNECIMENTO E INSTALAÇÃO. AF_10/2020</t>
  </si>
  <si>
    <t>227,60</t>
  </si>
  <si>
    <t>TÊ, EM FERRO GALVANIZADO, DN 80 (3"), CONEXÃO ROSQUEADA, INSTALADO EM PRUMADAS - FORNECIMENTO E INSTALAÇÃO. AF_10/2020</t>
  </si>
  <si>
    <t>282,43</t>
  </si>
  <si>
    <t>NIPLE, EM FERRO GALVANIZADO, DN 25 (1"), CONEXÃO ROSQUEADA, INSTALADO EM REDE DE ALIMENTAÇÃO PARA HIDRANTE - FORNECIMENTO E INSTALAÇÃO. AF_10/2020</t>
  </si>
  <si>
    <t>43,20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</si>
  <si>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</si>
  <si>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</si>
  <si>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52,02</t>
  </si>
  <si>
    <t>LUVA, EM FERRO GALVANIZADO, DN 32 (1 1/4"), CONEXÃO ROSQUEADA, INSTALADO EM REDE DE ALIMENTAÇÃO PARA HIDRANTE - FORNECIMENTO E INSTALAÇÃO. AF_10/2020</t>
  </si>
  <si>
    <t>53,95</t>
  </si>
  <si>
    <t>NIPLE, EM FERRO GALVANIZADO, DN 40 (1 1/2"), CONEXÃO ROSQUEADA, INSTALADO EM REDE DE ALIMENTAÇÃO PARA HIDRANTE - FORNECIMENTO E INSTALAÇÃO. AF_10/2020</t>
  </si>
  <si>
    <t>61,32</t>
  </si>
  <si>
    <t>LUVA, EM FERRO GALVANIZADO, DN 40 (1 1/2"), CONEXÃO ROSQUEADA, INSTALADO EM REDE DE ALIMENTAÇÃO PARA HIDRANTE - FORNECIMENTO E INSTALAÇÃO. AF_10/2020</t>
  </si>
  <si>
    <t>61,69</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</si>
  <si>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</si>
  <si>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</si>
  <si>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</si>
  <si>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105,80</t>
  </si>
  <si>
    <t>LUVA, EM FERRO GALVANIZADO, DN 65 (2 1/2"), CONEXÃO ROSQUEADA, INSTALADO EM REDE DE ALIMENTAÇÃO PARA HIDRANTE - FORNECIMENTO E INSTALAÇÃO. AF_10/2020</t>
  </si>
  <si>
    <t>117,27</t>
  </si>
  <si>
    <t>NIPLE, EM FERRO GALVANIZADO, DN 80 (3"), CONEXÃO ROSQUEADA, INSTALADO EM REDE DE ALIMENTAÇÃO PARA HIDRANTE - FORNECIMENTO E INSTALAÇÃO. AF_10/2020</t>
  </si>
  <si>
    <t>149,18</t>
  </si>
  <si>
    <t>LUVA, EM FERRO GALVANIZADO, DN 80 (3"), CONEXÃO ROSQUEADA, INSTALADO EM REDE DE ALIMENTAÇÃO PARA HIDRANTE - FORNECIMENTO E INSTALAÇÃO. AF_10/2020</t>
  </si>
  <si>
    <t>159,39</t>
  </si>
  <si>
    <t>JOELHO 45 GRAUS, EM FERRO GALVANIZADO, DN 25 (1"), CONEXÃO ROSQUEADA, INSTALADO EM REDE DE ALIMENTAÇÃO PARA HIDRANTE - FORNECIMENTO E INSTALAÇÃO. AF_10/2020</t>
  </si>
  <si>
    <t>65,47</t>
  </si>
  <si>
    <t>JOELHO 90 GRAUS, EM FERRO GALVANIZADO, DN 25 (1"), CONEXÃO ROSQUEADA, INSTALADO EM REDE DE ALIMENTAÇÃO PARA HIDRANTE - FORNECIMENTO E INSTALAÇÃO. AF_10/2020</t>
  </si>
  <si>
    <t>62,73</t>
  </si>
  <si>
    <t>JOELHO 45 GRAUS, EM FERRO GALVANIZADO, DN 32 (1 1/4"), CONEXÃO ROSQUEADA, INSTALADO EM REDE DE ALIMENTAÇÃO PARA HIDRANTE - FORNECIMENTO E INSTALAÇÃO. AF_10/2020</t>
  </si>
  <si>
    <t>82,05</t>
  </si>
  <si>
    <t>JOELHO 90 GRAUS, EM FERRO GALVANIZADO, DN 32 (1 1/4"), CONEXÃO ROSQUEADA, INSTALADO EM REDE DE ALIMENTAÇÃO PARA HIDRANTE - FORNECIMENTO E INSTALAÇÃO. AF_10/2020</t>
  </si>
  <si>
    <t>76,60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</si>
  <si>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</si>
  <si>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</si>
  <si>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90,20</t>
  </si>
  <si>
    <t>JOELHO 45 GRAUS, EM FERRO GALVANIZADO, DN 50 (2"), CONEXÃO ROSQUEADA, INSTALADO EM REDE DE ALIMENTAÇÃO PARA HIDRANTE - FORNECIMENTO E INSTALAÇÃO. AF_10/2020</t>
  </si>
  <si>
    <t>117,94</t>
  </si>
  <si>
    <t>JOELHO 90 GRAUS, EM FERRO GALVANIZADO, DN 50 (2"), CONEXÃO ROSQUEADA, INSTALADO EM REDE DE ALIMENTAÇÃO PARA HIDRANTE - FORNECIMENTO E INSTALAÇÃO. AF_10/2020</t>
  </si>
  <si>
    <t>115,39</t>
  </si>
  <si>
    <t>JOELHO 45 GRAUS, EM FERRO GALVANIZADO, DN 65 (2 1/2"), CONEXÃO ROSQUEADA, INSTALADO EM REDE DE ALIMENTAÇÃO PARA HIDRANTE - FORNECIMENTO E INSTALAÇÃO. AF_10/2020</t>
  </si>
  <si>
    <t>180,92</t>
  </si>
  <si>
    <t>JOELHO 90 GRAUS, EM FERRO GALVANIZADO, DN 65 (2 1/2"), CONEXÃO ROSQUEADA, INSTALADO EM REDE DE ALIMENTAÇÃO PARA HIDRANTE - FORNECIMENTO E INSTALAÇÃO. AF_10/2020</t>
  </si>
  <si>
    <t>169,69</t>
  </si>
  <si>
    <t>JOELHO 45 GRAUS, EM FERRO GALVANIZADO, CONEXÃO ROSQUEADA, DN 80 (3"), INSTALADO EM REDE DE ALIMENTAÇÃO PARA HIDRANTE - FORNECIMENTO E INSTALAÇÃO. AF_10/2020</t>
  </si>
  <si>
    <t>241,50</t>
  </si>
  <si>
    <t>JOELHO 90 GRAUS, EM FERRO GALVANIZADO, CONEXÃO ROSQUEADA, DN 80 (3"), INSTALADO EM REDE DE ALIMENTAÇÃO PARA HIDRANTE - FORNECIMENTO E INSTALAÇÃO. AF_10/2020</t>
  </si>
  <si>
    <t>219,86</t>
  </si>
  <si>
    <t>TÊ, EM FERRO GALVANIZADO, CONEXÃO ROSQUEADA, DN 25 (1"), INSTALADO EM REDE DE ALIMENTAÇÃO PARA HIDRANTE - FORNECIMENTO E INSTALAÇÃO. AF_10/2020</t>
  </si>
  <si>
    <t>84,63</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</si>
  <si>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</si>
  <si>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</si>
  <si>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118,75</t>
  </si>
  <si>
    <t>TÊ, EM FERRO GALVANIZADO, CONEXÃO ROSQUEADA, DN 50 (2"), INSTALADO EM REDE DE ALIMENTAÇÃO PARA HIDRANTE - FORNECIMENTO E INSTALAÇÃO. AF_10/2020</t>
  </si>
  <si>
    <t>153,75</t>
  </si>
  <si>
    <t>TÊ, EM FERRO GALVANIZADO, CONEXÃO ROSQUEADA, DN 65 (2 1/2"), INSTALADO EM REDE DE ALIMENTAÇÃO PARA HIDRANTE - FORNECIMENTO E INSTALAÇÃO. AF_10/2020</t>
  </si>
  <si>
    <t>231,77</t>
  </si>
  <si>
    <t>TÊ, EM FERRO GALVANIZADO, CONEXÃO ROSQUEADA, DN 80 (3"), INSTALADO EM REDE DE ALIMENTAÇÃO PARA HIDRANTE - FORNECIMENTO E INSTALAÇÃO. AF_10/2020</t>
  </si>
  <si>
    <t>291,02</t>
  </si>
  <si>
    <t>NIPLE, EM FERRO GALVANIZADO, CONEXÃO ROSQUEADA, DN 25 (1"), INSTALADO EM REDE DE ALIMENTAÇÃO PARA SPRINKLER - FORNECIMENTO E INSTALAÇÃO. AF_10/2020</t>
  </si>
  <si>
    <t>31,60</t>
  </si>
  <si>
    <t>LUVA, EM FERRO GALVANIZADO, CONEXÃO ROSQUEADA, DN 25 (1"), INSTALADO EM REDE DE ALIMENTAÇÃO PARA SPRINKLER - FORNECIMENTO E INSTALAÇÃO. AF_10/2020</t>
  </si>
  <si>
    <t>33,66</t>
  </si>
  <si>
    <t>NIPLE, EM FERRO GALVANIZADO, CONEXÃO ROSQUEADA, DN 32 (1 1/4"), INSTALADO EM REDE DE ALIMENTAÇÃO PARA SPRINKLER - FORNECIMENTO E INSTALAÇÃO. AF_10/2020</t>
  </si>
  <si>
    <t>38,82</t>
  </si>
  <si>
    <t>LUVA, EM FERRO GALVANIZADO, CONEXÃO ROSQUEADA, DN 32 (1 1/4"), INSTALADO EM REDE DE ALIMENTAÇÃO PARA SPRINKLER - FORNECIMENTO E INSTALAÇÃO. AF_10/2020</t>
  </si>
  <si>
    <t>40,75</t>
  </si>
  <si>
    <t>NIPLE, EM FERRO GALVANIZADO, CONEXÃO ROSQUEADA, DN 40 (1 1/2"), INSTALADO EM REDE DE ALIMENTAÇÃO PARA SPRINKLER - FORNECIMENTO E INSTALAÇÃO. AF_10/2020</t>
  </si>
  <si>
    <t>46,28</t>
  </si>
  <si>
    <t>LUVA, EM FERRO GALVANIZADO, CONEXÃO ROSQUEADA, DN 40 (1 1/2"), INSTALADO EM REDE DE ALIMENTAÇÃO PARA SPRINKLER - FORNECIMENTO E INSTALAÇÃO. AF_10/2020</t>
  </si>
  <si>
    <t>46,65</t>
  </si>
  <si>
    <t>NIPLE, EM FERRO GALVANIZADO, CONEXÃO ROSQUEADA, DN 50 (2"), INSTALADO EM REDE DE ALIMENTAÇÃO PARA SPRINKLER - FORNECIMENTO E INSTALAÇÃO. AF_10/2020</t>
  </si>
  <si>
    <t>61,93</t>
  </si>
  <si>
    <t>LUVA, EM FERRO GALVANIZADO, CONEXÃO ROSQUEADA, DN 50 (2"), INSTALADO EM REDE DE ALIMENTAÇÃO PARA SPRINKLER - FORNECIMENTO E INSTALAÇÃO. AF_10/2020</t>
  </si>
  <si>
    <t>61,90</t>
  </si>
  <si>
    <t>NIPLE, EM FERRO GALVANIZADO, CONEXÃO ROSQUEADA, DN 65 (2 1/2"), INSTALADO EM REDE DE ALIMENTAÇÃO PARA SPRINKLER - FORNECIMENTO E INSTALAÇÃO. AF_10/2020</t>
  </si>
  <si>
    <t>85,05</t>
  </si>
  <si>
    <t>LUVA, EM FERRO GALVANIZADO, CONEXÃO ROSQUEADA, DN 65 (2 1/2"), INSTALADO EM REDE DE ALIMENTAÇÃO PARA SPRINKLER - FORNECIMENTO E INSTALAÇÃO. AF_10/2020</t>
  </si>
  <si>
    <t>96,52</t>
  </si>
  <si>
    <t>NIPLE, EM FERRO GALVANIZADO, CONEXÃO ROSQUEADA, DN 80 (3"), INSTALADO EM REDE DE ALIMENTAÇÃO PARA SPRINKLER - FORNECIMENTO E INSTALAÇÃO. AF_10/2020</t>
  </si>
  <si>
    <t>125,05</t>
  </si>
  <si>
    <t>LUVA, EM FERRO GALVANIZADO, CONEXÃO ROSQUEADA, DN 80 (3"), INSTALADO EM REDE DE ALIMENTAÇÃO PARA SPRINKLER - FORNECIMENTO E INSTALAÇÃO. AF_10/2020</t>
  </si>
  <si>
    <t>135,26</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</si>
  <si>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</si>
  <si>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</si>
  <si>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</si>
  <si>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</si>
  <si>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56,84</t>
  </si>
  <si>
    <t>JOELHO 45 GRAUS, EM FERRO GALVANIZADO, CONEXÃO ROSQUEADA, DN 40 (1 1/2"), INSTALADO EM REDE DE ALIMENTAÇÃO PARA SPRINKLER - FORNECIMENTO E INSTALAÇÃO. AF_10/2020</t>
  </si>
  <si>
    <t>71,44</t>
  </si>
  <si>
    <t>JOELHO 90 GRAUS, EM FERRO GALVANIZADO, CONEXÃO ROSQUEADA, DN 40 (1 1/2"), INSTALADO EM REDE DE ALIMENTAÇÃO PARA SPRINKLER - FORNECIMENTO E INSTALAÇÃO. AF_10/2020</t>
  </si>
  <si>
    <t>67,68</t>
  </si>
  <si>
    <t>JOELHO 45 GRAUS, EM FERRO GALVANIZADO, CONEXÃO ROSQUEADA, DN 50 (2"), INSTALADO EM REDE DE ALIMENTAÇÃO PARA SPRINKLER - FORNECIMENTO E INSTALAÇÃO. AF_10/2020</t>
  </si>
  <si>
    <t>92,05</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</si>
  <si>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</si>
  <si>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</si>
  <si>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</si>
  <si>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138,64</t>
  </si>
  <si>
    <t>JOELHO 45 GRAUS, EM FERRO GALVANIZADO, CONEXÃO ROSQUEADA, DN 80 (3"), INSTALADO EM REDE DE ALIMENTAÇÃO PARA SPRINKLER - FORNECIMENTO E INSTALAÇÃO. AF_10/2020</t>
  </si>
  <si>
    <t>205,36</t>
  </si>
  <si>
    <t>JOELHO 90 GRAUS, EM FERRO GALVANIZADO, CONEXÃO ROSQUEADA, DN 80 (3"), INSTALADO EM REDE DE ALIMENTAÇÃO PARA SPRINKLER - FORNECIMENTO E INSTALAÇÃO. AF_10/2020</t>
  </si>
  <si>
    <t>183,72</t>
  </si>
  <si>
    <t>TÊ, EM FERRO GALVANIZADO, CONEXÃO ROSQUEADA, DN 25 (1"), INSTALADO EM REDE DE ALIMENTAÇÃO PARA SPRINKLER - FORNECIMENTO E INSTALAÇÃO. AF_10/2020</t>
  </si>
  <si>
    <t>61,37</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</si>
  <si>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</si>
  <si>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</si>
  <si>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88,73</t>
  </si>
  <si>
    <t>TÊ, EM FERRO GALVANIZADO, CONEXÃO ROSQUEADA, DN 50 (2"), INSTALADO EM REDE DE ALIMENTAÇÃO PARA SPRINKLER - FORNECIMENTO E INSTALAÇÃO. AF_10/2020</t>
  </si>
  <si>
    <t>119,20</t>
  </si>
  <si>
    <t>TÊ, EM FERRO GALVANIZADO, CONEXÃO ROSQUEADA, DN 65 (2 1/2"), INSTALADO EM REDE DE ALIMENTAÇÃO PARA SPRINKLER - FORNECIMENTO E INSTALAÇÃO. AF_10/2020</t>
  </si>
  <si>
    <t>190,42</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</si>
  <si>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</si>
  <si>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</si>
  <si>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17,07</t>
  </si>
  <si>
    <t>LUVA, EM FERRO GALVANIZADO, CONEXÃO ROSQUEADA, DN 15 (1/2"), INSTALADO EM RAMAIS E SUB-RAMAIS DE GÁS - FORNECIMENTO E INSTALAÇÃO. AF_10/2020</t>
  </si>
  <si>
    <t>17,53</t>
  </si>
  <si>
    <t>NIPLE, EM FERRO GALVANIZADO, CONEXÃO ROSQUEADA, DN 20 (3/4"), INSTALADO EM RAMAIS E SUB-RAMAIS DE GÁS - FORNECIMENTO E INSTALAÇÃO. AF_10/2020</t>
  </si>
  <si>
    <t>27,18</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</si>
  <si>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</si>
  <si>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</si>
  <si>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42,71</t>
  </si>
  <si>
    <t>LUVA, EM FERRO GALVANIZADO, CONEXÃO ROSQUEADA, DN 25 (1"), INSTALADO EM RAMAIS E SUB-RAMAIS DE GÁS - FORNECIMENTO E INSTALAÇÃO. AF_10/2020</t>
  </si>
  <si>
    <t>44,77</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</si>
  <si>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</si>
  <si>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</si>
  <si>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23,78</t>
  </si>
  <si>
    <t>JOELHO 45 GRAUS, EM FERRO GALVANIZADO, CONEXÃO ROSQUEADA, DN 20 (3/4"), INSTALADO EM RAMAIS E SUB-RAMAIS DE GÁS - FORNECIMENTO E INSTALAÇÃO. AF_10/2020</t>
  </si>
  <si>
    <t>41,32</t>
  </si>
  <si>
    <t>JOELHO 90 GRAUS, EM FERRO GALVANIZADO, CONEXÃO ROSQUEADA, DN 20 (3/4"), INSTALADO EM RAMAIS E SUB-RAMAIS DE GÁS - FORNECIMENTO E INSTALAÇÃO. AF_10/2020</t>
  </si>
  <si>
    <t>39,10</t>
  </si>
  <si>
    <t>JOELHO 45 GRAUS, EM FERRO GALVANIZADO, CONEXÃO ROSQUEADA, DN 25 (1"), INSTALADO EM RAMAIS E SUB-RAMAIS DE GÁS - FORNECIMENTO E INSTALAÇÃO. AF_10/2020</t>
  </si>
  <si>
    <t>64,79</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</si>
  <si>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</si>
  <si>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</si>
  <si>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31,98</t>
  </si>
  <si>
    <t>TÊ, EM FERRO GALVANIZADO, CONEXÃO ROSQUEADA, DN 20 (3/4"), INSTALADO EM RAMAIS E SUB-RAMAIS DE GÁS - FORNECIMENTO E INSTALAÇÃO. AF_10/2020</t>
  </si>
  <si>
    <t>51,68</t>
  </si>
  <si>
    <t>TÊ, EM FERRO GALVANIZADO, CONEXÃO ROSQUEADA, DN 25 (1"), INSTALADO EM RAMAIS E SUB-RAMAIS DE GÁS - FORNECIMENTO E INSTALAÇÃO. AF_10/2020</t>
  </si>
  <si>
    <t>83,71</t>
  </si>
  <si>
    <t>UNIÃO, EM FERRO GALVANIZADO, DN 50 (2"), CONEXÃO ROSQUEADA, INSTALADO EM PRUMADAS - FORNECIMENTO E INSTALAÇÃO. AF_10/2020</t>
  </si>
  <si>
    <t>153,76</t>
  </si>
  <si>
    <t>UNIÃO, EM FERRO GALVANIZADO, DN 65 (2 1/2"), CONEXÃO ROSQUEADA, INSTALADO EM PRUMADAS - FORNECIMENTO E INSTALAÇÃO. AF_10/2020</t>
  </si>
  <si>
    <t>UNIÃO, EM FERRO GALVANIZADO, DN 80 (3"), CONEXÃO ROSQUEADA, INSTALADO EM PRUMADAS - FORNECIMENTO E INSTALAÇÃO. AF_10/2020</t>
  </si>
  <si>
    <t>338,63</t>
  </si>
  <si>
    <t>UNIÃO, EM FERRO GALVANIZADO, DN 25 (1"), CONEXÃO ROSQUEADA, INSTALADO EM REDE DE ALIMENTAÇÃO PARA HIDRANTE - FORNECIMENTO E INSTALAÇÃO. AF_10/2020</t>
  </si>
  <si>
    <t>67,43</t>
  </si>
  <si>
    <t>UNIÃO, EM FERRO GALVANIZADO, DN 32 (1 1/4"), CONEXÃO ROSQUEADA, INSTALADO EM REDE DE ALIMENTAÇÃO PARA HIDRANTE - FORNECIMENTO E INSTALAÇÃO. AF_10/2020</t>
  </si>
  <si>
    <t>95,16</t>
  </si>
  <si>
    <t>UNIÃO, EM FERRO GALVANIZADO, DN 40 (1 1/2"), CONEXÃO ROSQUEADA, INSTALADO EM REDE DE ALIMENTAÇÃO PARA HIDRANTE - FORNECIMENTO E INSTALAÇÃO. AF_10/2020</t>
  </si>
  <si>
    <t>113,41</t>
  </si>
  <si>
    <t>UNIÃO, EM FERRO GALVANIZADO, DN 50 (2"), CONEXÃO ROSQUEADA, INSTALADO EM REDE DE ALIMENTAÇÃO PARA HIDRANTE - FORNECIMENTO E INSTALAÇÃO. AF_10/2020</t>
  </si>
  <si>
    <t>153,69</t>
  </si>
  <si>
    <t>UNIÃO, EM FERRO GALVANIZADO, DN 65 (2 1/2"), CONEXÃO ROSQUEADA, INSTALADO EM REDE DE ALIMENTAÇÃO PARA HIDRANTE - FORNECIMENTO E INSTALAÇÃO. AF_10/2020</t>
  </si>
  <si>
    <t>233,86</t>
  </si>
  <si>
    <t>UNIÃO, EM FERRO GALVANIZADO, DN 80 (3"), CONEXÃO ROSQUEADA, INSTALADO EM REDE DE ALIMENTAÇÃO PARA HIDRANTE - FORNECIMENTO E INSTALAÇÃO. AF_10/2020</t>
  </si>
  <si>
    <t>342,93</t>
  </si>
  <si>
    <t>UNIÃO, EM FERRO GALVANIZADO, CONEXÃO ROSQUEADA, DN 25 (1"), INSTALADO EM REDE DE ALIMENTAÇÃO PARA SPRINKLER - FORNECIMENTO E INSTALAÇÃO. AF_10/2020</t>
  </si>
  <si>
    <t>55,83</t>
  </si>
  <si>
    <t>UNIÃO, EM FERRO GALVANIZADO, CONEXÃO ROSQUEADA, DN 32 (1 1/4"), INSTALADO EM REDE DE ALIMENTAÇÃO PARA SPRINKLER - FORNECIMENTO E INSTALAÇÃO. AF_10/2020</t>
  </si>
  <si>
    <t>81,96</t>
  </si>
  <si>
    <t>UNIÃO, EM FERRO GALVANIZADO, CONEXÃO ROSQUEADA, DN 40 (1 1/2"), INSTALADO EM REDE DE ALIMENTAÇÃO PARA SPRINKLER - FORNECIMENTO E INSTALAÇÃO. AF_10/2020</t>
  </si>
  <si>
    <t>98,37</t>
  </si>
  <si>
    <t>UNIÃO, EM FERRO GALVANIZADO, CONEXÃO ROSQUEADA, DN 50 (2"), INSTALADO EM REDE DE ALIMENTAÇÃO PARA SPRINKLER - FORNECIMENTO E INSTALAÇÃO. AF_10/2020</t>
  </si>
  <si>
    <t>136,39</t>
  </si>
  <si>
    <t>UNIÃO, EM FERRO GALVANIZADO, CONEXÃO ROSQUEADA, DN 65 (2 1/2"), INSTALADO EM REDE DE ALIMENTAÇÃO PARA SPRINKLER - FORNECIMENTO E INSTALAÇÃO. AF_10/2020</t>
  </si>
  <si>
    <t>213,11</t>
  </si>
  <si>
    <t>UNIÃO, EM FERRO GALVANIZADO, CONEXÃO ROSQUEADA, DN 80 (3"), INSTALADO EM REDE DE ALIMENTAÇÃO PARA SPRINKLER - FORNECIMENTO E INSTALAÇÃO. AF_10/2020</t>
  </si>
  <si>
    <t>318,80</t>
  </si>
  <si>
    <t>UNIÃO, EM FERRO GALVANIZADO, CONEXÃO ROSQUEADA, DN 15 (1/2"), INSTALADO EM RAMAIS E SUB-RAMAIS DE GÁS - FORNECIMENTO E INSTALAÇÃO. AF_10/2020</t>
  </si>
  <si>
    <t>37,88</t>
  </si>
  <si>
    <t>UNIÃO, EM FERRO GALVANIZADO, CONEXÃO ROSQUEADA, DN 20 (3/4"), INSTALADO EM RAMAIS E SUB-RAMAIS DE GÁS - FORNECIMENTO E INSTALAÇÃO. AF_10/2020</t>
  </si>
  <si>
    <t>54,34</t>
  </si>
  <si>
    <t>UNIÃO, EM FERRO GALVANIZADO, CONEXÃO ROSQUEADA, DN 25 (1"), INSTALADO EM RAMAIS E SUB-RAMAIS DE GÁS - FORNECIMENTO E INSTALAÇÃO. AF_10/2020</t>
  </si>
  <si>
    <t>66,94</t>
  </si>
  <si>
    <t>LUVA DE REDUÇÃO, EM FERRO GALVANIZADO, 2" X 1 1/2", CONEXÃO ROSQUEADA, INSTALADO EM PRUMADAS - FORNECIMENTO E INSTALAÇÃO. AF_10/2020</t>
  </si>
  <si>
    <t>83,60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</si>
  <si>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</si>
  <si>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</si>
  <si>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</si>
  <si>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120,03</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</si>
  <si>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</si>
  <si>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</si>
  <si>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160,02</t>
  </si>
  <si>
    <t>LUVA DE REDUÇÃO, EM FERRO GALVANIZADO, 3" X 2 1/2", CONEXÃO ROSQUEADA, INSTALADO EM PRUMADAS - FORNECIMENTO E INSTALAÇÃO. AF_10/2020</t>
  </si>
  <si>
    <t>163,55</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</si>
  <si>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</si>
  <si>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</si>
  <si>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45,09</t>
  </si>
  <si>
    <t>LUVA DE REDUÇÃO, EM FERRO GALVANIZADO, 1" X 3/4", CONEXÃO ROSQUEADA, INSTALADO EM REDE DE ALIMENTAÇÃO PARA HIDRANTE - FORNECIMENTO E INSTALAÇÃO. AF_10/2020</t>
  </si>
  <si>
    <t>45,38</t>
  </si>
  <si>
    <t>LUVA DE REDUÇÃO, EM FERRO GALVANIZADO, 1 1/4" X 1", CONEXÃO ROSQUEADA, INSTALADO EM REDE DE ALIMENTAÇÃO PARA HIDRANTE - FORNECIMENTO E INSTALAÇÃO. AF_10/2020</t>
  </si>
  <si>
    <t>55,48</t>
  </si>
  <si>
    <t>LUVA DE REDUÇÃO, EM FERRO GALVANIZADO, 1 1/4" X 1/2", CONEXÃO ROSQUEADA, INSTALADO EM REDE DE ALIMENTAÇÃO PARA HIDRANTE - FORNECIMENTO E INSTALAÇÃO. AF_10/2020</t>
  </si>
  <si>
    <t>55,47</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</si>
  <si>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</si>
  <si>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</si>
  <si>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63,29</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</si>
  <si>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</si>
  <si>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</si>
  <si>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</si>
  <si>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83,53</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</si>
  <si>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</si>
  <si>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</si>
  <si>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</si>
  <si>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122,12</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</si>
  <si>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</si>
  <si>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</si>
  <si>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167,85</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</si>
  <si>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</si>
  <si>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</si>
  <si>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33,49</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</si>
  <si>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</si>
  <si>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</si>
  <si>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42,28</t>
  </si>
  <si>
    <t>LUVA DE REDUÇÃO, EM FERRO GALVANIZADO, 1 1/4" X 1/2", CONEXÃO ROSQUEADA, INSTALADO EM REDE DE ALIMENTAÇÃO PARA SPRINKLER - FORNECIMENTO E INSTALAÇÃO. AF_10/2020</t>
  </si>
  <si>
    <t>42,27</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</si>
  <si>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</si>
  <si>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</si>
  <si>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48,25</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</si>
  <si>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</si>
  <si>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</si>
  <si>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</si>
  <si>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66,23</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</si>
  <si>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</si>
  <si>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</si>
  <si>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</si>
  <si>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101,37</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</si>
  <si>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</si>
  <si>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</si>
  <si>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143,72</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</si>
  <si>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</si>
  <si>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</si>
  <si>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29,13</t>
  </si>
  <si>
    <t>LUVA PASSANTE EM COBRE, DN 22 MM, SEM ANEL DE SOLDA, INSTALADO EM PRUMADA DE HIDRÁULICA PREDIAL - FORNECIMENTO E INSTALAÇÃO. AF_04/2022</t>
  </si>
  <si>
    <t>12,07</t>
  </si>
  <si>
    <t>JUNTA DE EXPANSÃO EM COBRE, DN 22 MM, PONTA X PONTA, INSTALADO EM PRUMADA DE HIDRÁULICA PREDIAL - FORNECIMENTO E INSTALAÇÃO. AF_04/2022</t>
  </si>
  <si>
    <t>524,63</t>
  </si>
  <si>
    <t>CONECTOR EM BRONZE/LATÃO, DN 22 MM X 3/4", SEM ANEL DE SOLDA, BOLSA X ROSCA F, INSTALADO EM PRUMADA DE HIDRÁULICA PREDIAL - FORNECIMENTO E INSTALAÇÃO. AF_04/2022</t>
  </si>
  <si>
    <t>CURVA DE TRANSPOSIÇÃO EM BRONZE/LATÃO, DN 22 MM, SEM ANEL DE SOLDA, BOLSA X BOLSA, INSTALADO EM PRUMADA DE HIDRÁULICA PREDIAL - FORNECIMENTO E INSTALAÇÃO. AF_04/2022</t>
  </si>
  <si>
    <t>46,02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</si>
  <si>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</si>
  <si>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</si>
  <si>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14,93</t>
  </si>
  <si>
    <t>JUNTA DE EXPANSÃO EM COBRE, DN 28 MM, PONTA X PONTA, INSTALADO EM PRUMADA DE HIDRÁULICA PREDIAL - FORNECIMENTO E INSTALAÇÃO. AF_04/2022</t>
  </si>
  <si>
    <t>577,30</t>
  </si>
  <si>
    <t>CONECTOR EM BRONZE/LATÃO, DN 28 MM X 1/2", SEM ANEL DE SOLDA, BOLSA X ROSCA F, INSTALADO EM PRUMADA DE HIDRÁULICA PREDIAL - FORNECIMENTO E INSTALAÇÃO. AF_04/2022</t>
  </si>
  <si>
    <t>30,37</t>
  </si>
  <si>
    <t>CURVA DE TRANSPOSIÇÃO EM BRONZE/LATÃO, DN 28 MM, SEM ANEL DE SOLDA, BOLSA X BOLSA, INSTALADO EM PRUMADA DE HIDRÁULICA PREDIAL - FORNECIMENTO E INSTALAÇÃO. AF_04/2022</t>
  </si>
  <si>
    <t>80,32</t>
  </si>
  <si>
    <t>LUVA PASSANTE EM COBRE, DN 35 MM, SEM ANEL DE SOLDA, INSTALADO EM PRUMADA DE HIDRÁULICA PREDIAL - FORNECIMENTO E INSTALAÇÃO. AF_04/2022</t>
  </si>
  <si>
    <t>33,35</t>
  </si>
  <si>
    <t>BUCHA DE REDUÇÃO EM COBRE, DN 35 MM X 28 MM, SEM ANEL DE SOLDA, PONTA X BOLSA, INSTALADO EM PRUMADA DE HIDRÁULICA PREDIAL - FORNECIMENTO E INSTALAÇÃO. AF_04/2022</t>
  </si>
  <si>
    <t>28,19</t>
  </si>
  <si>
    <t>JUNTA DE EXPANSÃO EM BRONZE/LATÃO, DN 35 MM, PONTA X PONTA, INSTALADO EM PRUMADA DE HIDRÁULICA PREDIAL - FORNECIMENTO E INSTALAÇÃO. AF_04/2022</t>
  </si>
  <si>
    <t>661,65</t>
  </si>
  <si>
    <t>LUVA PASSANTE EM COBRE, DN 42 MM, SEM ANEL DE SOLDA, INSTALADO EM PRUMADA DE HIDRÁULICA PREDIAL - FORNECIMENTO E INSTALAÇÃO. AF_04/2022</t>
  </si>
  <si>
    <t>50,83</t>
  </si>
  <si>
    <t>BUCHA DE REDUÇÃO EM COBRE, DN 42 MM X 35 MM, SEM ANEL DE SOLDA, PONTA X BOLSA, INSTALADO EM PRUMADA DE HIDRÁULICA PREDIAL - FORNECIMENTO E INSTALAÇÃO. AF_04/2022</t>
  </si>
  <si>
    <t>JUNTA DE EXPANSÃO EM BRONZE/LATÃO, DN 42 MM, PONTA X PONTA, INSTALADO EM PRUMADA DE HIDRÁULICA PREDIAL - FORNECIMENTO E INSTALAÇÃO. AF_04/2022</t>
  </si>
  <si>
    <t>830,29</t>
  </si>
  <si>
    <t>LUVA PASSANTE EM COBRE, DN 54 MM, SEM ANEL DE SOLDA, INSTALADO EM PRUMADA DE HIDRÁULICA PREDIAL - FORNECIMENTO E INSTALAÇÃO. AF_04/2022</t>
  </si>
  <si>
    <t>75,32</t>
  </si>
  <si>
    <t>BUCHA DE REDUÇÃO EM COBRE, DN 54 MM X 42 MM, SEM ANEL DE SOLDA, PONTA X BOLSA, INSTALADO EM PRUMADA DE HIDRÁULICA PREDIAL - FORNECIMENTO E INSTALAÇÃO. AF_04/2022</t>
  </si>
  <si>
    <t>64,11</t>
  </si>
  <si>
    <t>JUNTA DE EXPANSÃO EM BRONZE/LATÃO, DN 54 MM, PONTA X PONTA, INSTALADO EM PRUMADA DE HIDRÁULICA PREDIAL - FORNECIMENTO E INSTALAÇÃO. AF_04/2022</t>
  </si>
  <si>
    <t>1.150,78</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</si>
  <si>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</si>
  <si>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</si>
  <si>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172,58</t>
  </si>
  <si>
    <t>JUNTA DE EXPANSÃO EM BRONZE/LATÃO, DN 66 MM, PONTA X PONTA, INSTALADO EM PRUMADA DE HIDRÁULICA PREDIAL - FORNECIMENTO E INSTALAÇÃO. AF_04/2022</t>
  </si>
  <si>
    <t>1.518,55</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</si>
  <si>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</si>
  <si>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</si>
  <si>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21,15</t>
  </si>
  <si>
    <t>CURVA EM COBRE, DN 22 MM, 45 GRAUS, SEM ANEL DE SOLDA, BOLSA X BOLSA, INSTALADO EM RAMAL DE DISTRIBUIÇÃO DE HIDRÁULICA PREDIAL - FORNECIMENTO E INSTALAÇÃO. AF_04/2022</t>
  </si>
  <si>
    <t>23,61</t>
  </si>
  <si>
    <t>COTOVELO EM BRONZE/LATÃO, DN 22 MM X 1/2", 90 GRAUS, SEM ANEL DE SOLDA, BOLSA X ROSCA F, INSTALADO EM RAMAL DE DISTRIBUIÇÃO DE HIDRÁULICA PREDIAL - FORNECIMENTO E INSTALAÇÃO. AF_04/2022</t>
  </si>
  <si>
    <t>29,53</t>
  </si>
  <si>
    <t>COTOVELO EM BRONZE/LATÃO, DN 22 MM X 3/4", 90 GRAUS, SEM ANEL DE SOLDA, BOLSA X ROSCA F, INSTALADO EM RAMAL DE DISTRIBUIÇÃO DE HIDRÁULICA PREDIAL - FORNECIMENTO E INSTALAÇÃO. AF_04/2022</t>
  </si>
  <si>
    <t>33,27</t>
  </si>
  <si>
    <t>CURVA EM COBRE, DN 28 MM, 45 GRAUS, SEM ANEL DE SOLDA, BOLSA X BOLSA, INSTALADO EM RAMAL DE DISTRIBUIÇÃO DE HIDRÁULICA PREDIAL - FORNECIMENTO E INSTALAÇÃO. AF_04/2022</t>
  </si>
  <si>
    <t>32,25</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</si>
  <si>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</si>
  <si>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</si>
  <si>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19,71</t>
  </si>
  <si>
    <t>CURVA DE TRANSPOSIÇÃO EM BRONZE/LATÃO, DN 15 MM, SEM ANEL DE SOLDA, BOLSA X BOLSA, INSTALADO EM RAMAL DE DISTRIBUIÇÃO DE HIDRÁULICA PREDIAL - FORNECIMENTO E INSTALAÇÃO. AF_04/2022</t>
  </si>
  <si>
    <t>25,44</t>
  </si>
  <si>
    <t>JUNTA DE EXPANSÃO EM COBRE, DN 15 MM, PONTA X PONTA, INSTALADO EM RAMAL DE DISTRIBUIÇÃO DE HIDRÁULICA PREDIAL - FORNECIMENTO E INSTALAÇÃO. AF_04/2022</t>
  </si>
  <si>
    <t>454,89</t>
  </si>
  <si>
    <t>LUVA PASSANTE EM COBRE, DN 22 MM, SEM ANEL DE SOLDA, INSTALADO EM RAMAL DE DISTRIBUIÇÃO DE HIDRÁULICA PREDIAL - FORNECIMENTO E INSTALAÇÃO. AF_04/2022</t>
  </si>
  <si>
    <t>15,53</t>
  </si>
  <si>
    <t>BUCHA DE REDUÇÃO EM COBRE, DN 22 MM X 15 MM, SEM ANEL DE SOLDA, PONTA X BOLSA, INSTALADO EM RAMAL DE DISTRIBUIÇÃO DE HIDRÁULICA PREDIAL - FORNECIMENTO E INSTALAÇÃO. AF_04/2022</t>
  </si>
  <si>
    <t>17,14</t>
  </si>
  <si>
    <t>JUNTA DE EXPANSÃO EM COBRE, DN 22 MM, PONTA X PONTA, INSTALADO EM RAMAL DE DISTRIBUIÇÃO DE HIDRÁULICA PREDIAL - FORNECIMENTO E INSTALAÇÃO. AF_04/2022</t>
  </si>
  <si>
    <t>528,09</t>
  </si>
  <si>
    <t>CONECTOR EM BRONZE/LATÃO, DN 22 MM X 1/2", SEM ANEL DE SOLDA, BOLSA X ROSCA F, INSTALADO EM RAMAL DE DISTRIBUIÇÃO DE HIDRÁULICA PREDIAL - FORNECIMENTO E INSTALAÇÃO. AF_04/2022</t>
  </si>
  <si>
    <t>20,71</t>
  </si>
  <si>
    <t>CONECTOR EM BRONZE/LATÃO, DN 22 MM X 3/4", SEM ANEL DE SOLDA, BOLSA X ROSCA F, INSTALADO EM RAMAL DE DISTRIBUIÇÃO DE HIDRÁULICA PREDIAL - FORNECIMENTO E INSTALAÇÃO. AF_04/2022</t>
  </si>
  <si>
    <t>25,62</t>
  </si>
  <si>
    <t>CURVA DE TRANSPOSIÇÃO EM BRONZE/LATÃO, DN 22 MM, SEM ANEL DE SOLDA, BOLSA X BOLSA, INSTALADO EM RAMAL DE DISTRIBUIÇÃO DE HIDRÁULICA PREDIAL - FORNECIMENTO E INSTALAÇÃO. AF_04/2022</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</si>
  <si>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</si>
  <si>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</si>
  <si>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18,27</t>
  </si>
  <si>
    <t>JUNTA DE EXPANSÃO EM COBRE, DN 28 MM, PONTA X PONTA, INSTALADO EM RAMAL DE DISTRIBUIÇÃO DE HIDRÁULICA PREDIAL - FORNECIMENTO E INSTALAÇÃO. AF_04/2022</t>
  </si>
  <si>
    <t>580,50</t>
  </si>
  <si>
    <t>CONECTOR EM BRONZE/LATÃO, DN 28 MM X 1/2", SEM ANEL DE SOLDA, BOLSA X ROSCA F, INSTALADO EM RAMAL DE DISTRIBUIÇÃO DE HIDRÁULICA PREDIAL - FORNECIMENTO E INSTALAÇÃO. AF_04/2022</t>
  </si>
  <si>
    <t>31,97</t>
  </si>
  <si>
    <t>CURVA DE TRANSPOSIÇÃO EM BRONZE/LATÃO, DN 28 MM, SEM ANEL DE SOLDA, BOLSA X BOLSA, INSTALADO EM RAMAL DE DISTRIBUIÇÃO DE HIDRÁULICA PREDIAL - FORNECIMENTO E INSTALAÇÃO. AF_04/2022</t>
  </si>
  <si>
    <t>CURVA EM COBRE, DN 15 MM, 45 GRAUS, SEM ANEL DE SOLDA, BOLSA X BOLSA, INSTALADO EM RAMAL E SUB-RAMAL DE HIDRÁULICA PREDIAL - FORNECIMENTO E INSTALAÇÃO. AF_04/2022</t>
  </si>
  <si>
    <t>COTOVELO EM BRONZE/LATÃO, DN 15 MM X 1/2", 90 GRAUS, SEM ANEL DE SOLDA, BOLSA X ROSCA F, INSTALADO EM RAMAL E SUB-RAMAL DE HIDRÁULICA PREDIAL - FORNECIMENTO E INSTALAÇÃO. AF_04/2022</t>
  </si>
  <si>
    <t>21,32</t>
  </si>
  <si>
    <t>CURVA EM COBRE, DN 22 MM, 45 GRAUS, SEM ANEL DE SOLDA, BOLSA X BOLSA, INSTALADO EM RAMAL E SUB-RAMAL DE HIDRÁULICA PREDIAL - FORNECIMENTO E INSTALAÇÃO. AF_04/2022</t>
  </si>
  <si>
    <t>27,44</t>
  </si>
  <si>
    <t>COTOVELO EM BRONZE/LATÃO, DN 22 MM X 1/2", 90 GRAUS, SEM ANEL DE SOLDA, BOLSA X ROSCA F, INSTALADO EM RAMAL E SUB-RAMAL DE HIDRÁULICA PREDIAL - FORNECIMENTO E INSTALAÇÃO. AF_04/2022</t>
  </si>
  <si>
    <t>COTOVELO EM BRONZE/LATÃO, DN 22 MM X 3/4", 90 GRAUS, SEM ANEL DE SOLDA, BOLSA X ROSCA F, INSTALADO EM RAMAL E SUB-RAMAL DE HIDRÁULICA PREDIAL - FORNECIMENTO E INSTALAÇÃO. AF_04/2022</t>
  </si>
  <si>
    <t>35,19</t>
  </si>
  <si>
    <t>CURVA EM COBRE, DN 28 MM, 45 GRAUS, SEM ANEL DE SOLDA, BOLSA X BOLSA, INSTALADO EM RAMAL E SUB-RAMAL DE HIDRÁULICA PREDIAL - FORNECIMENTO E INSTALAÇÃO. AF_04/2022</t>
  </si>
  <si>
    <t>39,08</t>
  </si>
  <si>
    <t>LUVA PASSANTE EM COBRE, DN 15 MM, SEM ANEL DE SOLDA, INSTALADO EM RAMAL E SUB-RAMAL DE HIDRÁULICA PREDIAL - FORNECIMENTO E INSTALAÇÃO. AF_04/2022</t>
  </si>
  <si>
    <t>10,21</t>
  </si>
  <si>
    <t>CONECTOR EM BRONZE/LATÃO, DN 15 MM X 1/2", SEM ANEL DE SOLDA, BOLSA X ROSCA F, INSTALADO EM RAMAL E SUB-RAMAL DE HIDRÁULICA PREDIAL - FORNECIMENTO E INSTALAÇÃO. AF_04/2022</t>
  </si>
  <si>
    <t>CURVA DE TRANSPOSIÇÃO EM BRONZE/LATÃO, DN 15 MM, SEM ANEL DE SOLDA, BOLSA X BOLSA, INSTALADO EM RAMAL E SUB-RAMAL DE HIDRÁULICA PREDIAL - FORNECIMENTO E INSTALAÇÃO. AF_04/2022</t>
  </si>
  <si>
    <t>25,65</t>
  </si>
  <si>
    <t>JUNTA DE EXPANSÃO EM COBRE, DN 15 MM, PONTA X PONTA, INSTALADO EM RAMAL E SUB-RAMAL DE HIDRÁULICA PREDIAL - FORNECIMENTO E INSTALAÇÃO. AF_04/2022</t>
  </si>
  <si>
    <t>455,10</t>
  </si>
  <si>
    <t>LUVA PASSANTE EM COBRE, DN 22 MM, SEM ANEL DE SOLDA, INSTALADO EM RAMAL E SUB-RAMAL DE HIDRÁULICA PREDIAL - FORNECIMENTO E INSTALAÇÃO. AF_04/2022</t>
  </si>
  <si>
    <t>18,10</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</si>
  <si>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</si>
  <si>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</si>
  <si>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530,66</t>
  </si>
  <si>
    <t>CONECTOR EM BRONZE/LATÃO, DN 22 MM X 1/2", SEM ANEL DE SOLDA, BOLSA X ROSCA F, INSTALADO EM RAMAL E SUB-RAMAL DE HIDRÁULICA PREDIAL - FORNECIMENTO E INSTALAÇÃO. AF_04/2022</t>
  </si>
  <si>
    <t>22,00</t>
  </si>
  <si>
    <t>CONECTOR EM BRONZE/LATÃO, DN 22 MM X 3/4", SEM ANEL DE SOLDA, BOLSA X ROSCA F, INSTALADO EM RAMAL E SUB-RAMAL DE HIDRÁULICA PREDIAL - FORNECIMENTO E INSTALAÇÃO. AF_04/2022</t>
  </si>
  <si>
    <t>CURVA DE TRANSPOSIÇÃO EM BRONZE/LATÃO, DN 22 MM, SEM ANEL DE SOLDA, BOLSA X BOLSA, INSTALADO EM RAMAL E SUB-RAMAL DE HIDRÁULICA PREDIAL - FORNECIMENTO E INSTALAÇÃO. AF_04/2022</t>
  </si>
  <si>
    <t>52,05</t>
  </si>
  <si>
    <t>LUVA PASSANTE EM COBRE, DN 28 MM, SEM ANEL DE SOLDA, INSTALADO EM RAMAL E SUB-RAMAL  DE HIDRÁULICA PREDIAL - FORNECIMENTO E INSTALAÇÃO. AF_04/2022</t>
  </si>
  <si>
    <t>CONECTOR EM BRONZE/LATÃO, DN 28 MM X 1/2", SEM ANEL DE SOLDA, BOLSA X ROSCA F, INSTALADO EM RAMAL E SUB-RAMAL DE HIDRÁULICA PREDIAL - FORNECIMENTO E INSTALAÇÃO. AF_04/2022</t>
  </si>
  <si>
    <t>34,27</t>
  </si>
  <si>
    <t>CURVA DE TRANSPOSIÇÃO EM BRONZE/LATÃO, DN 28 MM, SEM ANEL DE SOLDA, BOLSA X BOLSA, INSTALADO EM RAMAL E SUB-RAMAL DE HIDRÁULICA PREDIAL - FORNECIMENTO E INSTALAÇÃO. AF_04/2022</t>
  </si>
  <si>
    <t>88,10</t>
  </si>
  <si>
    <t>JUNTA DE EXPANSÃO EM COBRE, DN 28 MM, PONTA X PONTA, INSTALADO EM RAMAL E SUB-RAMAL DE HIDRÁULICA PREDIAL - FORNECIMENTO E INSTALAÇÃO. AF_04/2022</t>
  </si>
  <si>
    <t>585,08</t>
  </si>
  <si>
    <t>TE DUPLA CURVA EM BRONZE/LATÃO, DN 1/2" X 15 MM X 1/2", SEM ANEL DE SOLDA, ROSCA F X BOLSA X ROSCA F, INSTALADO EM RAMAL E SUB-RAMAL DE HIDRÁULICA PREDIAL - FORNECIMENTO E INSTALAÇÃO. AF_04/2022</t>
  </si>
  <si>
    <t>60,16</t>
  </si>
  <si>
    <t>TE DUPLA CURVA EM BRONZE/LATÃO, DN 3/4" X 22 MM X 3/4", SEM ANEL DE SOLDA, ROSCA F X BOLSA X ROSCA F, INSTALADO EM RAMAL E SUB-RAMAL DE HIDRÁULICA PREDIAL - FORNECIMENTO E INSTALAÇÃO. AF_04/2022</t>
  </si>
  <si>
    <t>88,79</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</si>
  <si>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</si>
  <si>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</si>
  <si>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</si>
  <si>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CURVA EM COBRE, DN 28 MM, 45 GRAUS, SEM ANEL DE SOLDA, BOLSA X BOLSA, INSTALADO EM PRUMADA DE HIDRÁULICA PREDIAL - FORNECIMENTO E INSTALAÇÃO. AF_04/2022</t>
  </si>
  <si>
    <t>27,48</t>
  </si>
  <si>
    <t>CURVA EM COBRE, DN 35 MM, 45 GRAUS, SEM ANEL DE SOLDA, BOLSA X BOLSA, INSTALADO EM PRUMADA DE HIDRÁULICA PREDIAL -  FORNECIMENTO E INSTALAÇÃO. AF_04/2022</t>
  </si>
  <si>
    <t>59,93</t>
  </si>
  <si>
    <t>CURVA EM COBRE, DN 42 MM, 45 GRAUS, SEM ANEL DE SOLDA, BOLSA X BOLSA, INSTALADO EM PRUMADA DE HIDRÁULICA PREDIAL - FORNECIMENTO E INSTALAÇÃO. AF_04/2022</t>
  </si>
  <si>
    <t>93,47</t>
  </si>
  <si>
    <t>CURVA EM COBRE, DN 54 MM, 45 GRAUS, SEM ANEL DE SOLDA, BOLSA X BOLSA, INSTALADO EM PRUMADA DE HIDRÁULICA PREDIAL - FORNECIMENTO E INSTALAÇÃO. AF_04/2022</t>
  </si>
  <si>
    <t>137,08</t>
  </si>
  <si>
    <t>CURVA EM COBRE, DN 66 MM, 45 GRAUS, SEM ANEL DE SOLDA, BOLSA X BOLSA, INSTALADO EM PRUMADA DE HIDRÁULICA PREDIAL - FORNECIMENTO E INSTALAÇÃO. AF_04/2022</t>
  </si>
  <si>
    <t>300,17</t>
  </si>
  <si>
    <t>BUCHA DE REDUÇÃO EM COBRE, DN 28 MM X 22 MM, SEM ANEL DE SOLDA, INSTALADO EM RAMAL E SUB-RAMAL DE HIDRÁULICA PREDIAL - FORNECIMENTO E INSTALAÇÃO. AF_04/2022</t>
  </si>
  <si>
    <t>LUVA, EM FERRO GALVANIZADO, CONEXÃO ROSQUEADA, DN 50 MM (2"), INSTALADO EM RESERVAÇÃO PREDIAL DE ÁGUA - FORNECIMENTO E INSTALAÇÃO. AF_04/2024</t>
  </si>
  <si>
    <t>58,88</t>
  </si>
  <si>
    <t>NIPLE, EM FERRO GALVANIZADO, CONEXÃO ROSQUEADA, DN 50 MM (2"), INSTALADO EM RESERVAÇÃO PREDIAL DE ÁGUA - FORNECIMENTO E INSTALAÇÃO. AF_04/2024</t>
  </si>
  <si>
    <t>58,91</t>
  </si>
  <si>
    <t>LUVA, EM FERRO GALVANIZADO, CONEXÃO ROSQUEADA, DN 65 MM (2 1/2"), INSTALADO EM RESERVAÇÃO PREDIAL DE ÁGUA - FORNECIMENTO E INSTALAÇÃO. AF_04/2024</t>
  </si>
  <si>
    <t>94,56</t>
  </si>
  <si>
    <t>NIPLE, EM FERRO GALVANIZADO, CONEXÃO ROSQUEADA, DN 65 MM (2 1/2"), INSTALADO EM RESERVAÇÃO PREDIAL DE ÁGUA - FORNECIMENTO E INSTALAÇÃO. AF_04/2024</t>
  </si>
  <si>
    <t>83,09</t>
  </si>
  <si>
    <t>LUVA, EM FERRO GALVANIZADO, CONEXÃO ROSQUEADA, DN 80 MM (3"), INSTALADO EM RESERVAÇÃO PREDIAL DE ÁGUA - FORNECIMENTO E INSTALAÇÃO. AF_04/2024</t>
  </si>
  <si>
    <t>135,09</t>
  </si>
  <si>
    <t>NIPLE, EM FERRO GALVANIZADO, CONEXÃO ROSQUEADA, DN 80 MM (3"), INSTALADO EM RESERVAÇÃO PREDIAL DE ÁGUA - FORNECIMENTO E INSTALAÇÃO. AF_04/2024</t>
  </si>
  <si>
    <t>124,88</t>
  </si>
  <si>
    <t>COTOVELO 90 GRAUS, EM FERRO GALVANIZADO, CONEXÃO ROSQUEADA, DN 50 MM (2"), INSTALADO EM RESERVAÇÃO PREDIAL DE ÁGUA - FORNECIMENTO E INSTALAÇÃO. AF_04/2024</t>
  </si>
  <si>
    <t>84,98</t>
  </si>
  <si>
    <t>COTOVELO 45 GRAUS, EM FERRO GALVANIZADO, CONEXÃO ROSQUEADA, DN 50 MM (2"), INSTALADO EM RESERVAÇÃO PREDIAL DE ÁGUA - FORNECIMENTO E INSTALAÇÃO. AF_04/2024</t>
  </si>
  <si>
    <t>COTOVELO 90 GRAUS, EM FERRO GALVANIZADO, CONEXÃO ROSQUEADA, DN 65 MM (2 1/2"), INSTALADO EM RESERVAÇÃO PREDIAL DE ÁGUA - FORNECIMENTO E INSTALAÇÃO. AF_04/2024</t>
  </si>
  <si>
    <t>135,63</t>
  </si>
  <si>
    <t>COTOVELO 45 GRAUS, EM FERRO GALVANIZADO, CONEXÃO ROSQUEADA, DN 65 MM (2 1/2"), INSTALADO EM RESERVAÇÃO PREDIAL DE ÁGUA - FORNECIMENTO E INSTALAÇÃO. AF_04/2024</t>
  </si>
  <si>
    <t>146,86</t>
  </si>
  <si>
    <t>COTOVELO 90 GRAUS, EM FERRO GALVANIZADO, CONEXÃO ROSQUEADA, DN 80 MM (3"), INSTALADO EM RESERVAÇÃO PREDIAL DE ÁGUA - FORNECIMENTO E INSTALAÇÃO. AF_04/2024</t>
  </si>
  <si>
    <t>183,41</t>
  </si>
  <si>
    <t>COTOVELO 45 GRAUS, EM FERRO GALVANIZADO, CONEXÃO ROSQUEADA, DN 80 MM (3"), INSTALADO EM RESERVAÇÃO PREDIAL DE ÁGUA - FORNECIMENTO E INSTALAÇÃO. AF_04/2024</t>
  </si>
  <si>
    <t>205,05</t>
  </si>
  <si>
    <t>TÊ, EM FERRO GALVANIZADO, CONEXÃO ROSQUEADA, DN 50 MM (2"), INSTALADO EM RESERVAÇÃO PREDIAL DE ÁGUA - FORNECIMENTO E INSTALAÇÃO. AF_04/2024</t>
  </si>
  <si>
    <t>113,18</t>
  </si>
  <si>
    <t>TÊ, EM FERRO GALVANIZADO, CONEXÃO ROSQUEADA, DN 65 MM (2 1/2"), INSTALADO EM RESERVAÇÃO PREDIAL DE ÁGUA - FORNECIMENTO E INSTALAÇÃO. AF_04/2024</t>
  </si>
  <si>
    <t>186,41</t>
  </si>
  <si>
    <t>TÊ, EM FERRO GALVANIZADO, CONEXÃO ROSQUEADA, DN 80 MM (3"), INSTALADO EM RESERVAÇÃO PREDIAL DE ÁGUA - FORNECIMENTO E INSTALAÇÃO. AF_04/2024</t>
  </si>
  <si>
    <t>242,37</t>
  </si>
  <si>
    <t>LUVA EM COBRE, DN 54 MM, SEM ANEL DE SOLDA, INSTALADO EM RESERVAÇÃO PREDIAL DE ÁGUA - FORNECIMENTO E INSTALAÇÃO. AF_04/2024</t>
  </si>
  <si>
    <t>83,54</t>
  </si>
  <si>
    <t>LUVA EM COBRE, DN 66 MM, SEM ANEL DE SOLDA, INSTALADO EM RESERVAÇÃO PREDIAL DE ÁGUA - FORNECIMENTO E INSTALAÇÃO. AF_04/2024</t>
  </si>
  <si>
    <t>202,42</t>
  </si>
  <si>
    <t>LUVA EM COBRE, DN 79 MM, SEM ANEL DE SOLDA, INSTALADO EM RESERVAÇÃO PREDIAL DE ÁGUA - FORNECIMENTO E INSTALAÇÃO. AF_04/2024</t>
  </si>
  <si>
    <t>294,03</t>
  </si>
  <si>
    <t>LUVA DE COBRE, DN 104 MM, SEM ANEL DE SOLDA, INSTALADO EM RESERVAÇÃO PREDIAL DE ÁGUA - FORNECIMENTO E INSTALAÇÃO. AF_04/2024</t>
  </si>
  <si>
    <t>416,16</t>
  </si>
  <si>
    <t>COTOVELO EM COBRE, DN 54 MM, 90 GRAUS, SEM ANEL DE SOLDA, INSTALADO EM RESERVAÇÃO PREDIAL DE ÁGUA - FORNECIMENTO E INSTALAÇÃO. AF_04/2024</t>
  </si>
  <si>
    <t>141,52</t>
  </si>
  <si>
    <t>CURVA EM COBRE, DN 54 MM, 45 GRAUS, SEM ANEL DE SOLDA, BOLSA X BOLSA, INSTALADO EM RESERVAÇÃO PREDIAL DE ÁGUA - FORNECIMENTO E INSTALAÇÃO. AF_04/2024</t>
  </si>
  <si>
    <t>159,73</t>
  </si>
  <si>
    <t>COTOVELO EM COBRE, DN 66 MM, 90 GRAUS, SEM ANEL DE SOLDA, INSTALADO EM RESERVAÇÃO PREDIAL DE ÁGUA - FORNECIMENTO E INSTALAÇÃO. AF_04/2024</t>
  </si>
  <si>
    <t>384,27</t>
  </si>
  <si>
    <t>CURVA EM COBRE, DN 66 MM, 45 GRAUS, SEM ANEL DE SOLDA, BOLSA X BOLSA, INSTALADO EM RESERVAÇÃO PREDIAL DE ÁGUA - FORNECIMENTO E INSTALAÇÃO. AF_04/2024</t>
  </si>
  <si>
    <t>320,96</t>
  </si>
  <si>
    <t>COTOVELO EM COBRE, DN 79 MM, 90 GRAUS, SEM ANEL DE SOLDA, INSTALADO EM RESERVAÇÃO PREDIAL DE ÁGUA - FORNECIMENTO E INSTALAÇÃO. AF_04/2024</t>
  </si>
  <si>
    <t>374,04</t>
  </si>
  <si>
    <t>COTOVELO EM COBRE, DN 104 MM, 90 GRAUS, SEM ANEL DE SOLDA, INSTALADO EM RESERVAÇÃO PREDIAL DE ÁGUA - FORNECIMENTO E INSTALAÇÃO. AF_04/2024</t>
  </si>
  <si>
    <t>853,76</t>
  </si>
  <si>
    <t>TE EM COBRE, DN 54 MM, SEM ANEL DE SOLDA, INSTALADO EM RESERVAÇÃO PREDIAL DE ÁGUA - FORNECIMENTO E INSTALAÇÃO. AF_04/2024</t>
  </si>
  <si>
    <t>205,57</t>
  </si>
  <si>
    <t>TE EM COBRE, DN 66 MM, SEM ANEL DE SOLDA, INSTALADO EM RESERVAÇÃO PREDIAL DE ÁGUA - FORNECIMENTO E INSTALAÇÃO. AF_04/2024</t>
  </si>
  <si>
    <t>476,63</t>
  </si>
  <si>
    <t>TE EM COBRE, DN 79 MM, SEM ANEL DE SOLDA, INSTALADO EM RESERVAÇÃO PREDIAL DE ÁGUA - FORNECIMENTO E INSTALAÇÃO. AF_04/2024</t>
  </si>
  <si>
    <t>713,36</t>
  </si>
  <si>
    <t>TE EM COBRE, DN 104 MM, SEM ANEL DE SOLDA, INSTALADO EM RESERVAÇÃO PREDIAL DE ÁGUA - FORNECIMENTO E INSTALAÇÃO. AF_04/2024</t>
  </si>
  <si>
    <t>1.483,71</t>
  </si>
  <si>
    <t>ADAPTADOR CURTO COM BOLSA E ROSCA PARA REGISTRO, PVC, SOLDÁVEL, DN  25 MM X 3/4", INSTALADO EM RESERVAÇÃO PREDIAL DE ÁGUA - FORNECIMENTO E INSTALAÇÃO. AF_04/2024</t>
  </si>
  <si>
    <t>3,67</t>
  </si>
  <si>
    <t>LUVA PVC, SOLDÁVEL, DN  25 MM, INSTALADO EM RESERVAÇÃO PREDIAL DE ÁGUA - FORNECIMENTO E INSTALAÇÃO. AF_04/2024</t>
  </si>
  <si>
    <t>ADAPTADOR CURTO COM BOLSA E ROSCA PARA REGISTRO, PVC, SOLDÁVEL, DN 32 MM X 1", INSTALADO EM RESERVAÇÃO PREDIAL DE ÁGUA - FORNECIMENTO E INSTALAÇÃO. AF_04/2024</t>
  </si>
  <si>
    <t>LUVA PVC, SOLDÁVEL, DN 32 MM, INSTALADO EM RESERVAÇÃO PREDIAL DE ÁGUA - FORNECIMENTO E INSTALAÇÃO. AF_04/2024</t>
  </si>
  <si>
    <t>ADAPTADOR CURTO COM BOLSA E ROSCA PARA REGISTRO, PVC, SOLDÁVEL, DN 40 MM X 1 1/4", INSTALADO EM RESERVAÇÃO PREDIAL DE ÁGUA - FORNECIMENTO E INSTALAÇÃO. AF_04/2024</t>
  </si>
  <si>
    <t>8,51</t>
  </si>
  <si>
    <t>LUVA, PVC, SOLDÁVEL, DN 40 MM, INSTALADO EM RESERVAÇÃO PREDIAL DE ÁGUA - FORNECIMENTO E INSTALAÇÃO. AF_04/2024</t>
  </si>
  <si>
    <t>ADAPTADOR CURTO COM BOLSA E ROSCA PARA REGISTRO, PVC, SOLDÁVEL, DN 50 MM X 1 1/2", INSTALADO EM RESERVAÇÃO PREDIAL DE ÁGUA - FORNECIMENTO E INSTALAÇÃO. AF_04/2024</t>
  </si>
  <si>
    <t>11,27</t>
  </si>
  <si>
    <t>LUVA, PVC, SOLDÁVEL, DN 50 MM, INSTALADO EM RESERVAÇÃO PREDIAL DE ÁGUA - FORNECIMENTO E INSTALAÇÃO. AF_04/2024</t>
  </si>
  <si>
    <t>12,29</t>
  </si>
  <si>
    <t>ADAPTADOR CURTO COM BOLSA E ROSCA PARA REGISTRO, PVC, SOLDÁVEL, DN 60 MM X 2", INSTALADO EM RESERVAÇÃO PREDIAL DE ÁGUA - FORNECIMENTO E INSTALAÇÃO. AF_04/2024</t>
  </si>
  <si>
    <t>20,11</t>
  </si>
  <si>
    <t>LUVA, PVC, SOLDÁVEL, DN 60 MM, INSTALADO EM RESERVAÇÃO PREDIAL DE ÁGUA - FORNECIMENTO E INSTALAÇÃO. AF_04/2024</t>
  </si>
  <si>
    <t>23,70</t>
  </si>
  <si>
    <t>ADAPTADOR CURTO COM BOLSA E ROSCA PARA REGISTRO, PVC, SOLDÁVEL, DN 75 MM X 2 1/2", INSTALADO EM RESERVAÇÃO PREDIAL DE ÁGUA - FORNECIMENTO E INSTALAÇÃO. AF_04/2024</t>
  </si>
  <si>
    <t>32,52</t>
  </si>
  <si>
    <t>LUVA, PVC, SOLDÁVEL, DN 75 MM, INSTALADO EM RESERVAÇÃO PREDIAL DE ÁGUA - FORNECIMENTO E INSTALAÇÃO. AF_04/2024</t>
  </si>
  <si>
    <t>34,85</t>
  </si>
  <si>
    <t>ADAPTADOR CURTO COM BOLSA E ROSCA PARA REGISTRO, PVC, SOLDÁVEL, DN 85 MM X 3", INSTALADO EM RESERVAÇÃO PREDIAL DE ÁGUA - FORNECIMENTO E INSTALAÇÃO. AF_04/2024</t>
  </si>
  <si>
    <t>LUVA, PVC, SOLDÁVEL, DN 85 MM, INSTALADO EM RESERVAÇÃO PREDIAL DE ÁGUA - FORNECIMENTO E INSTALAÇÃO. AF_04/2024</t>
  </si>
  <si>
    <t>ADAPTADOR CURTO COM BOLSA E ROSCA PARA REGISTRO, PVC, SOLDÁVEL, DN 110 MM X 4", INSTALADO EM RESERVAÇÃO PREDIAL DE ÁGUA - FORNECIMENTO E INSTALAÇÃO. AF_04/2024</t>
  </si>
  <si>
    <t>68,73</t>
  </si>
  <si>
    <t>LUVA, PVC, SOLDÁVEL, DN 110 MM, INSTALADO EM RESERVAÇÃO PREDIAL DE ÁGUA - FORNECIMENTO E INSTALAÇÃO. AF_04/2024</t>
  </si>
  <si>
    <t>102,50</t>
  </si>
  <si>
    <t>JOELHO 90 GRAUS COM BUCHA DE LATÃO, PVC, SOLDÁVEL, DN  25 MM X 3/4", INSTALADO EM RESERVAÇÃO PREDIAL DE ÁGUA - FORNECIMENTO E INSTALAÇÃO. AF_04/2024</t>
  </si>
  <si>
    <t>6,34</t>
  </si>
  <si>
    <t>CURVA 90 GRAUS, PVC, SOLDÁVEL, DN  25 MM, INSTALADO EM RESERVAÇÃO PREDIAL DE ÁGUA - FORNECIMENTO E INSTALAÇÃO. AF_04/2024</t>
  </si>
  <si>
    <t>7,32</t>
  </si>
  <si>
    <t>JOELHO 90 GRAUS, PVC, SOLDÁVEL, DN 32 MM INSTALADO EM RESERVAÇÃO PREDIAL DE ÁGUA - FORNECIMENTO E INSTALAÇÃO. AF_04/2024</t>
  </si>
  <si>
    <t>8,18</t>
  </si>
  <si>
    <t>CURVA 90 GRAUS, PVC, SOLDÁVEL, DN 32 MM, INSTALADO EM RESERVAÇÃO PREDIAL DE ÁGUA - FORNECIMENTO E INSTALAÇÃO. AF_04/2024</t>
  </si>
  <si>
    <t>JOELHO 90 GRAUS, PVC, SOLDÁVEL, DN 40 MM INSTALADO EM RESERVAÇÃO PREDIAL DE ÁGUA - FORNECIMENTO E INSTALAÇÃO. AF_04/2024</t>
  </si>
  <si>
    <t>13,41</t>
  </si>
  <si>
    <t>CURVA 90 GRAUS, PVC, SOLDÁVEL, DN 40 MM, INSTALADO EM RESERVAÇÃO PREDIAL DE ÁGUA - FORNECIMENTO E INSTALAÇÃO. AF_04/2024</t>
  </si>
  <si>
    <t>19,29</t>
  </si>
  <si>
    <t>JOELHO 90 GRAUS, PVC, SOLDÁVEL, DN 50 MM INSTALADO EM RESERVAÇÃO PREDIAL DE ÁGUA - FORNECIMENTO E INSTALAÇÃO. AF_04/2024</t>
  </si>
  <si>
    <t>15,76</t>
  </si>
  <si>
    <t>CURVA 90 GRAUS, PVC, SOLDÁVEL, DN 50 MM, INSTALADO EM RESERVAÇÃO PREDIAL DE ÁGUA - FORNECIMENTO E INSTALAÇÃO. AF_04/2024</t>
  </si>
  <si>
    <t>JOELHO 90 GRAUS, PVC, SOLDÁVEL, DN 60 MM INSTALADO EM RESERVAÇÃO PREDIAL DE ÁGUA - FORNECIMENTO E INSTALAÇÃO. AF_04/2024</t>
  </si>
  <si>
    <t>42,54</t>
  </si>
  <si>
    <t>CURVA 90 GRAUS, PVC, SOLDÁVEL, DN 60 MM, INSTALADO EM RESERVAÇÃO PREDIAL DE ÁGUA - FORNECIMENTO E INSTALAÇÃO. AF_04/2024</t>
  </si>
  <si>
    <t>47,48</t>
  </si>
  <si>
    <t>JOELHO 90 GRAUS, PVC, SOLDÁVEL, DN 75 MM INSTALADO EM RESERVAÇÃO PREDIAL DE ÁGUA - FORNECIMENTO E INSTALAÇÃO. AF_04/2024</t>
  </si>
  <si>
    <t>103,79</t>
  </si>
  <si>
    <t>CURVA 90 GRAUS, PVC, SOLDÁVEL, DN 75 MM, INSTALADO EM RESERVAÇÃO PREDIAL DE ÁGUA - FORNECIMENTO E INSTALAÇÃO. AF_04/2024</t>
  </si>
  <si>
    <t>72,07</t>
  </si>
  <si>
    <t>JOELHO 90 GRAUS, PVC, SOLDÁVEL, DN 85 MM INSTALADO EM RESERVAÇÃO PREDIAL DE ÁGUA - FORNECIMENTO E INSTALAÇÃO. AF_04/2024</t>
  </si>
  <si>
    <t>125,34</t>
  </si>
  <si>
    <t>CURVA 90 GRAUS, PVC, SOLDÁVEL, DN 85 MM, INSTALADO EM RESERVAÇÃO PREDIAL DE ÁGUA - FORNECIMENTO E INSTALAÇÃO. AF_04/2024</t>
  </si>
  <si>
    <t>91,72</t>
  </si>
  <si>
    <t>JOELHO 90 GRAUS, PVC, SOLDÁVEL, DN 110 MM INSTALADO EM RESERVAÇÃO PREDIAL DE ÁGUA - FORNECIMENTO E INSTALAÇÃO. AF_04/2024</t>
  </si>
  <si>
    <t>241,17</t>
  </si>
  <si>
    <t>CURVA 90 GRAUS, PVC, SOLDÁVEL, DN 110 MM, INSTALADO EM RESERVAÇÃO PREDIAL DE ÁGUA - FORNECIMENTO E INSTALAÇÃO. AF_04/2024</t>
  </si>
  <si>
    <t>218,85</t>
  </si>
  <si>
    <t>TÊ, PVC, SOLDÁVEL, DN  25 MM INSTALADO EM RESERVAÇÃO PREDIAL DE ÁGUA - FORNECIMENTO E INSTALAÇÃO. AF_04/2024</t>
  </si>
  <si>
    <t>7,23</t>
  </si>
  <si>
    <t>TÊ COM BUCHA DE LATÃO NA BOLSA CENTRAL, PVC, SOLDÁVEL, DN  25 MM X 3/4", INSTALADO EM RESERVAÇÃO PREDIAL DE ÁGUA - FORNECIMENTO E INSTALAÇÃO. AF_04/2024</t>
  </si>
  <si>
    <t>TÊ, PVC, SOLDÁVEL, DN 32 MM INSTALADO EM RESERVAÇÃO PREDIAL DE ÁGUA - FORNECIMENTO E INSTALAÇÃO. AF_04/2024</t>
  </si>
  <si>
    <t>11,63</t>
  </si>
  <si>
    <t>TÊ DE REDUÇÃO, PVC, SOLDÁVEL, DN 32 MM X  25 MM, INSTALADO EM RESERVAÇÃO PREDIAL DE ÁGUA - FORNECIMENTO E INSTALAÇÃO. AF_04/2024</t>
  </si>
  <si>
    <t>13,72</t>
  </si>
  <si>
    <t>TÊ, PVC, SOLDÁVEL, DN 40 MM INSTALADO EM RESERVAÇÃO PREDIAL DE ÁGUA - FORNECIMENTO E INSTALAÇÃO. AF_04/2024</t>
  </si>
  <si>
    <t>TÊ DE REDUÇÃO, PVC, SOLDÁVEL, DN 40 MM X 32 MM, INSTALADO EM RESERVAÇÃO PREDIAL DE ÁGUA - FORNECIMENTO E INSTALAÇÃO. AF_04/2024</t>
  </si>
  <si>
    <t>17,99</t>
  </si>
  <si>
    <t>TÊ, PVC, SOLDÁVEL, DN 50 MM INSTALADO EM RESERVAÇÃO PREDIAL DE ÁGUA - FORNECIMENTO E INSTALAÇÃO. AF_04/2024</t>
  </si>
  <si>
    <t>24,27</t>
  </si>
  <si>
    <t>TÊ DE REDUÇÃO, PVC, SOLDÁVEL, DN 50 MM X 40 MM, INSTALADO EM RESERVAÇÃO PREDIAL DE ÁGUA - FORNECIMENTO E INSTALAÇÃO. AF_04/2024</t>
  </si>
  <si>
    <t>30,92</t>
  </si>
  <si>
    <t>TÊ, PVC, SOLDÁVEL, DN 60 MM INSTALADO EM RESERVAÇÃO PREDIAL DE ÁGUA - FORNECIMENTO E INSTALAÇÃO. AF_04/2024</t>
  </si>
  <si>
    <t>49,91</t>
  </si>
  <si>
    <t>TÊ, PVC, SOLDÁVEL, DN 75 MM INSTALADO EM RESERVAÇÃO PREDIAL DE ÁGUA - FORNECIMENTO E INSTALAÇÃO. AF_04/2024</t>
  </si>
  <si>
    <t>84,99</t>
  </si>
  <si>
    <t>TÊ DE REDUÇÃO, PVC, SOLDÁVEL, DN 75 MM X 50 MM, INSTALADO EM RESERVAÇÃO PREDIAL DE ÁGUA - FORNECIMENTO E INSTALAÇÃO. AF_04/2024</t>
  </si>
  <si>
    <t>65,81</t>
  </si>
  <si>
    <t>TÊ, PVC, SOLDÁVEL, DN 85 MM INSTALADO EM RESERVAÇÃO PREDIAL DE ÁGUA - FORNECIMENTO E INSTALAÇÃO. AF_04/2024</t>
  </si>
  <si>
    <t>112,41</t>
  </si>
  <si>
    <t>TÊ DE REDUÇÃO, PVC, SOLDÁVEL, DN 85 MM X 60 MM, INSTALADO EM RESERVAÇÃO PREDIAL DE ÁGUA - FORNECIMENTO E INSTALAÇÃO. AF_04/2024</t>
  </si>
  <si>
    <t>126,19</t>
  </si>
  <si>
    <t>TÊ, PVC, SOLDÁVEL, DN 110 MM INSTALADO EM RESERVAÇÃO PREDIAL DE ÁGUA - FORNECIMENTO E INSTALAÇÃO. AF_04/2024</t>
  </si>
  <si>
    <t>219,04</t>
  </si>
  <si>
    <t>TÊ DE REDUÇÃO, PVC, SOLDÁVEL, DN 110 MM X 60 MM, INSTALADO EM RESERVAÇÃO PREDIAL DE ÁGUA - FORNECIMENTO E INSTALAÇÃO. AF_04/2024</t>
  </si>
  <si>
    <t>182,17</t>
  </si>
  <si>
    <t>ADAPTADOR COM FLANGE E ANEL DE VEDAÇÃO, PVC, SOLDÁVEL, DN  25 MM X 3/4", INSTALADO EM RESERVAÇÃO PREDIAL DE ÁGUA - FORNECIMENTO E INSTALAÇÃO. AF_04/2024</t>
  </si>
  <si>
    <t>ADAPTADOR COM FLANGE E ANEL DE VEDAÇÃO, PVC, SOLDÁVEL, DN 32 MM X 1", INSTALADO EM RESERVAÇÃO PREDIAL DE ÁGUA - FORNECIMENTO E INSTALAÇÃO. AF_04/2024</t>
  </si>
  <si>
    <t>26,85</t>
  </si>
  <si>
    <t>ADAPTADOR COM FLANGE E ANEL DE VEDAÇÃO, PVC, SOLDÁVEL, DN 40 MM X 1 1/4", INSTALADO EM RESERVAÇÃO PREDIAL DE ÁGUA - FORNECIMENTO E INSTALAÇÃO. AF_04/2024</t>
  </si>
  <si>
    <t>36,13</t>
  </si>
  <si>
    <t>ADAPTADOR COM FLANGE E ANEL DE VEDAÇÃO, PVC, SOLDÁVEL, DN 50 MM X 1 1/2", INSTALADO EM RESERVAÇÃO PREDIAL DE ÁGUA - FORNECIMENTO E INSTALAÇÃO. AF_04/2024</t>
  </si>
  <si>
    <t>ADAPTADOR COM FLANGE E ANEL DE VEDAÇÃO, PVC, SOLDÁVEL, DN 60 MM X 2", INSTALADO EM RESERVAÇÃO PREDIAL DE ÁGUA - FORNECIMENTO E INSTALAÇÃO. AF_04/2024</t>
  </si>
  <si>
    <t>54,95</t>
  </si>
  <si>
    <t>ADAPTADOR COM FLANGES LIVRES, PVC, SOLDÁVEL, DN 75 MM X 2 1/2", INSTALADO EM RESERVAÇÃO PREDIAL DE ÁGUA - FORNECIMENTO E INSTALAÇÃO. AF_04/2024</t>
  </si>
  <si>
    <t>224,26</t>
  </si>
  <si>
    <t>ADAPTADOR COM FLANGES LIVRES, PVC, SOLDÁVEL, DN 85 MM X 3", INSTALADO EM RESERVAÇÃO PREDIAL DE ÁGUA - FORNECIMENTO E INSTALAÇÃO. AF_04/2024</t>
  </si>
  <si>
    <t>313,57</t>
  </si>
  <si>
    <t>ADAPTADOR COM FLANGES LIVRES, PVC, SOLDÁVEL, DN 110 MM X 4", INSTALADO EM RESERVAÇÃO PREDIAL DE ÁGUA - FORNECIMENTO E INSTALAÇÃO. AF_04/2024</t>
  </si>
  <si>
    <t>279,28</t>
  </si>
  <si>
    <t>CONECTOR, CPVC, SOLDÁVEL, DN 22 MM X 3/4", INSTALADO EM RESERVAÇÃO PREDIAL DE ÁGUA - FORNECIMENTO E INSTALAÇÃO. AF_04/2024</t>
  </si>
  <si>
    <t>26,52</t>
  </si>
  <si>
    <t>LUVA, CPVC, SOLDÁVEL, DN 22 MM, INSTALADO EM RESERVAÇÃO PREDIAL DE ÁGUA - FORNECIMENTO E INSTALAÇÃO. AF_04/2024</t>
  </si>
  <si>
    <t>6,92</t>
  </si>
  <si>
    <t>CONECTOR, CPVC, SOLDÁVEL, DN 28 MM X 1", INSTALADO EM RESERVAÇÃO PREDIAL DE ÁGUA - FORNECIMENTO E INSTALAÇÃO. AF_04/2024</t>
  </si>
  <si>
    <t>34,15</t>
  </si>
  <si>
    <t>LUVA, CPVC, SOLDÁVEL, DN 28 MM, INSTALADO EM RESERVAÇÃO PREDIAL DE ÁGUA - FORNECIMENTO E INSTALAÇÃO. AF_04/2024</t>
  </si>
  <si>
    <t>11,30</t>
  </si>
  <si>
    <t>CONECTOR, CPVC, SOLDÁVEL, DN 35 MM X 1 1/4", INSTALADO EM RESERVAÇÃO PREDIAL DE ÁGUA - FORNECIMENTO E INSTALAÇÃO. AF_04/2024</t>
  </si>
  <si>
    <t>53,31</t>
  </si>
  <si>
    <t>LUVA, CPVC, SOLDÁVEL, DN 35 MM, INSTALADO EM RESERVAÇÃO PREDIAL DE ÁGUA - FORNECIMENTO E INSTALAÇÃO. AF_04/2024</t>
  </si>
  <si>
    <t>CONECTOR, CPVC, SOLDÁVEL, DN 42 MM X 1 1/2", INSTALADO EM RESERVAÇÃO PREDIAL DE ÁGUA - FORNECIMENTO E INSTALAÇÃO. AF_04/2024</t>
  </si>
  <si>
    <t>65,42</t>
  </si>
  <si>
    <t>LUVA, CPVC, SOLDÁVEL, DN 42 MM, INSTALADO EM RESERVAÇÃO PREDIAL DE ÁGUA - FORNECIMENTO E INSTALAÇÃO. AF_04/2024</t>
  </si>
  <si>
    <t>CONECTOR, CPVC, SOLDÁVEL, DN 54 MM X 2", INSTALADO EM RESERVAÇÃO PREDIAL DE ÁGUA - FORNECIMENTO E INSTALAÇÃO. AF_04/2024</t>
  </si>
  <si>
    <t>105,04</t>
  </si>
  <si>
    <t>LUVA, CPVC, SOLDÁVEL, DN 54 MM, INSTALADO EM RESERVAÇÃO PREDIAL DE ÁGUA - FORNECIMENTO E INSTALAÇÃO. AF_04/2024</t>
  </si>
  <si>
    <t>46,39</t>
  </si>
  <si>
    <t>CONECTOR, CPVC, SOLDÁVEL, DN 73 MM X 2 1/2", INSTALADO EM RESERVAÇÃO PREDIAL DE ÁGUA - FORNECIMENTO E INSTALAÇÃO. AF_04/2024</t>
  </si>
  <si>
    <t>383,15</t>
  </si>
  <si>
    <t>CONECTOR, CPVC, SOLDÁVEL, DN 89 MM X 3", INSTALADO EM RESERVAÇÃO PREDIAL DE ÁGUA - FORNECIMENTO E INSTALAÇÃO. AF_04/2024</t>
  </si>
  <si>
    <t>556,91</t>
  </si>
  <si>
    <t>LUVA, CPVC, SOLDÁVEL, DN 89 MM, INSTALADO EM RESERVAÇÃO PREDIAL DE ÁGUA - FORNECIMENTO E INSTALAÇÃO. AF_04/2024</t>
  </si>
  <si>
    <t>193,43</t>
  </si>
  <si>
    <t>CONECTOR, CPVC, SOLDÁVEL, DN 114 MM X 4", INSTALADO EM RESERVAÇÃO PREDIAL DE ÁGUA - FORNECIMENTO E INSTALAÇÃO. AF_04/2024</t>
  </si>
  <si>
    <t>1.676,30</t>
  </si>
  <si>
    <t>LUVA, CPVC, SOLDÁVEL, DN 114 MM, INSTALADO EM RESERVAÇÃO PREDIAL DE ÁGUA - FORNECIMENTO E INSTALAÇÃO. AF_04/2024</t>
  </si>
  <si>
    <t>237,40</t>
  </si>
  <si>
    <t>JOELHO 90 GRAUS, CPVC, SOLDÁVEL, DN 22 MM, INSTALADO EM RESERVAÇÃO PREDIAL DE ÁGUA - FORNECIMENTO E INSTALAÇÃO. AF_04/2024</t>
  </si>
  <si>
    <t>CURVA 90 GRAUS, CPVC, SOLDÁVEL, DN 22 MM, INSTALADO EM RESERVAÇÃO PREDIAL DE ÁGUA - FORNECIMENTO E INSTALAÇÃO. AF_04/2024</t>
  </si>
  <si>
    <t>12,99</t>
  </si>
  <si>
    <t>JOELHO 90 GRAUS, CPVC, SOLDÁVEL, DN 28 MM, INSTALADO EM RESERVAÇÃO PREDIAL DE ÁGUA - FORNECIMENTO E INSTALAÇÃO. AF_04/2024</t>
  </si>
  <si>
    <t>16,66</t>
  </si>
  <si>
    <t>CURVA 90 GRAUS, CPVC, SOLDÁVEL, DN 28 MM, INSTALADO EM RESERVAÇÃO PREDIAL DE ÁGUA - FORNECIMENTO E INSTALAÇÃO. AF_04/2024</t>
  </si>
  <si>
    <t>JOELHO 90 GRAUS, CPVC, SOLDÁVEL, DN 35 MM, INSTALADO EM RESERVAÇÃO PREDIAL DE ÁGUA - FORNECIMENTO E INSTALAÇÃO. AF_04/2024</t>
  </si>
  <si>
    <t>JOELHO 90 GRAUS, CPVC, SOLDÁVEL, DN 42 MM, INSTALADO EM RESERVAÇÃO PREDIAL DE ÁGUA - FORNECIMENTO E INSTALAÇÃO. AF_04/2024</t>
  </si>
  <si>
    <t>JOELHO 90 GRAUS, CPVC, SOLDÁVEL, DN 54 MM, INSTALADO EM RESERVAÇÃO PREDIAL DE ÁGUA - FORNECIMENTO E INSTALAÇÃO. AF_04/2024</t>
  </si>
  <si>
    <t>JOELHO 90 GRAUS, CPVC, SOLDÁVEL, DN 73 MM, INSTALADO EM RESERVAÇÃO PREDIAL DE ÁGUA - FORNECIMENTO E INSTALAÇÃO. AF_04/2024</t>
  </si>
  <si>
    <t>170,26</t>
  </si>
  <si>
    <t>JOELHO 90 GRAUS, CPVC, SOLDÁVEL, DN 89 MM, INSTALADO EM RESERVAÇÃO PREDIAL DE ÁGUA - FORNECIMENTO E INSTALAÇÃO. AF_04/2024</t>
  </si>
  <si>
    <t>204,38</t>
  </si>
  <si>
    <t>JOELHO 90 GRAUS, CPVC, SOLDÁVEL, DN 114 MM, INSTALADO EM RESERVAÇÃO PREDIAL DE ÁGUA - FORNECIMENTO E INSTALAÇÃO. AF_04/2024</t>
  </si>
  <si>
    <t>292,64</t>
  </si>
  <si>
    <t>TE, CPVC, SOLDÁVEL, DN 22 MM, INSTALADO EM RESERVAÇÃO PREDIAL DE ÁGUA - FORNECIMENTO E INSTALAÇÃO. AF_04/2024</t>
  </si>
  <si>
    <t>TE, CPVC, SOLDÁVEL, DN 28 MM, INSTALADO EM RESERVAÇÃO PREDIAL DE ÁGUA - FORNECIMENTO E INSTALAÇÃO. AF_04/2024</t>
  </si>
  <si>
    <t>20,14</t>
  </si>
  <si>
    <t>TE, CPVC, SOLDÁVEL, DN 35 MM, INSTALADO EM RESERVAÇÃO PREDIAL DE ÁGUA - FORNECIMENTO E INSTALAÇÃO. AF_04/2024</t>
  </si>
  <si>
    <t>51,66</t>
  </si>
  <si>
    <t>TE, CPVC, SOLDÁVEL, DN 42 MM, INSTALADO EM RESERVAÇÃO PREDIAL DE ÁGUA - FORNECIMENTO E INSTALAÇÃO. AF_04/2024</t>
  </si>
  <si>
    <t>65,87</t>
  </si>
  <si>
    <t>TE, CPVC, SOLDÁVEL, DN 54 MM, INSTALADO EM RESERVAÇÃO PREDIAL DE ÁGUA - FORNECIMENTO E INSTALAÇÃO. AF_04/2024</t>
  </si>
  <si>
    <t>105,34</t>
  </si>
  <si>
    <t>TE, CPVC, SOLDÁVEL, DN 73 MM, INSTALADO EM RESERVAÇÃO PREDIAL DE ÁGUA - FORNECIMENTO E INSTALAÇÃO. AF_04/2024</t>
  </si>
  <si>
    <t>228,81</t>
  </si>
  <si>
    <t>TE, CPVC, SOLDÁVEL, DN 89 MM, INSTALADO EM RESERVAÇÃO PREDIAL DE ÁGUA - FORNECIMENTO E INSTALAÇÃO. AF_04/2024</t>
  </si>
  <si>
    <t>277,16</t>
  </si>
  <si>
    <t>TE, CPVC, SOLDÁVEL, DN 114 MM, INSTALADO EM RESERVAÇÃO PREDIAL DE ÁGUA - FORNECIMENTO E INSTALAÇÃO. AF_04/2024</t>
  </si>
  <si>
    <t>364,02</t>
  </si>
  <si>
    <t>ADAPTADOR COM FLANGE E ANEL DE VEDAÇÃO, CPVC, ROSCÁVEL, DN 15 MM, INSTALADO EM RESERVAÇÃO PREDIAL DE ÁGUA - FORNECIMENTO E INSTALAÇÃO. AF_04/2024</t>
  </si>
  <si>
    <t>38,53</t>
  </si>
  <si>
    <t>ADAPTADOR COM FLANGE E ANEL DE VEDAÇÃO, CPVC, ROSCÁVEL, DN 22 MM, INSTALADO EM RESERVAÇÃO PREDIAL DE ÁGUA - FORNECIMENTO E INSTALAÇÃO. AF_04/2024</t>
  </si>
  <si>
    <t>42,32</t>
  </si>
  <si>
    <t>ADAPTADOR COM FLANGE E ANEL DE VEDAÇÃO, CPVC, ROSCÁVEL, DN 28 MM, INSTALADO EM RESERVAÇÃO PREDIAL DE ÁGUA - FORNECIMENTO E INSTALAÇÃO. AF_04/2024</t>
  </si>
  <si>
    <t>47,16</t>
  </si>
  <si>
    <t>ADAPTADOR COM FLANGE E ANEL DE VEDAÇÃO, CPVC, ROSCÁVEL, DN 35 MM, INSTALADO EM RESERVAÇÃO PREDIAL DE ÁGUA - FORNECIMENTO E INSTALAÇÃO. AF_04/2024</t>
  </si>
  <si>
    <t>69,57</t>
  </si>
  <si>
    <t>ADAPTADOR COM FLANGE E ANEL DE VEDAÇÃO, CPVC, ROSCÁVEL, DN 42 MM, INSTALADO EM RESERVAÇÃO PREDIAL DE ÁGUA - FORNECIMENTO E INSTALAÇÃO. AF_04/2024</t>
  </si>
  <si>
    <t>ADAPTADOR COM FLANGE E ANEL DE VEDAÇÃO, CPVC, ROSCÁVEL, DN 54 MM, INSTALADO EM RESERVAÇÃO PREDIAL DE ÁGUA - FORNECIMENTO E INSTALAÇÃO. AF_04/2024</t>
  </si>
  <si>
    <t>104,79</t>
  </si>
  <si>
    <t>ADAPTADOR COM FLANGE E ANEL DE VEDAÇÃO, PVC, SOLDÁVEL, DN  20 MM X 1/2", INSTALADO EM RESERVAÇÃO PREDIAL DE ÁGUA - FORNECIMENTO E INSTALAÇÃO. AF_04/2024</t>
  </si>
  <si>
    <t>19,23</t>
  </si>
  <si>
    <t>LUVA, CPVC, SOLDÁVEL, DN 73 MM, INSTALADO EM RESERVAÇÃO PREDIAL DE ÁGUA - FORNECIMENTO E INSTALAÇÃO. AF_04/2024</t>
  </si>
  <si>
    <t>162,58</t>
  </si>
  <si>
    <t>LUVA COM BUCHA DE LATÃO, PVC, SOLDÁVEL, DN 32MM X 1 , INSTALADO EM RAMAL DE DISTRIBUIÇÃO DE ÁGUA   FORNECIMENTO E INSTALAÇÃO. AF_06/2022</t>
  </si>
  <si>
    <t>LUVA SIMPLES, PVC, SÉRIE NORMAL, ESGOTO PREDIAL, DN 150 MM, JUNTA ELÁSTICA, FORNECIDO E INSTALADO EM SUBCOLETOR AÉREO DE ESGOTO SANITÁRIO. AF_08/2022</t>
  </si>
  <si>
    <t>55,64</t>
  </si>
  <si>
    <t>CURVA 90 GRAUS, PVC, SERIE R, ÁGUA PLUVIAL, DN 100 MM, JUNTA ELÁSTICA, FORNECIDO E INSTALADO EM RAMAL DE ENCAMINHAMENTO. AF_06/2022</t>
  </si>
  <si>
    <t>56,07</t>
  </si>
  <si>
    <t>CURVA 90 GRAUS, PVC, SERIE R, ÁGUA PLUVIAL, DN 100 MM, JUNTA ELÁSTICA, FORNECIDO E INSTALADO EM CONDUTORES VERTICAIS DE ÁGUAS PLUVIAIS. AF_06/2022</t>
  </si>
  <si>
    <t>64,92</t>
  </si>
  <si>
    <t>SPRINKLER TIPO PENDENTE, 68 °C, UNIÃO POR ROSCA DN 15 (1/2") - FORNECIMENTO E INSTALAÇÃO. AF_10/2020</t>
  </si>
  <si>
    <t>37,98</t>
  </si>
  <si>
    <t>JOELHO 90 GRAUS, PPR, DN 25 MM, CLASSE PN 25, INSTALADO EM RAMAL OU SUB-RAMAL DE ÁGUA   FORNECIMENTO E INSTALAÇÃO. AF_08/2022</t>
  </si>
  <si>
    <t>18,31</t>
  </si>
  <si>
    <t>JOELHO 45 GRAUS, PPR, DN 25 MM, CLASSE PN 25, INSTALADO EM RAMAL OU SUB-RAMAL DE ÁGUA   FORNECIMENTO E INSTALAÇÃO. AF_08/2022</t>
  </si>
  <si>
    <t>LUVA, PPR, DN 25 MM, CLASSE PN 25, INSTALADO EM RAMAL OU SUB-RAMAL DE ÁGUA   FORNECIMENTO E INSTALAÇÃO. AF_08/2022</t>
  </si>
  <si>
    <t>CONECTOR MACHO, PPR, 25 X 1/2  , CLASSE PN 25, INSTALADO EM RAMAL OU SUB-RAMAL DE ÁGUA   FORNECIMENTO E INSTALAÇÃO. AF_08/2022</t>
  </si>
  <si>
    <t>24,58</t>
  </si>
  <si>
    <t>CONECTOR FÊMEA, PPR, 25 X 1/2  , CLASSE PN 25, INSTALADO EM RAMAL OU SUB-RAMAL DE ÁGUA   FORNECIMENTO E INSTALAÇÃO. AF_08/2022</t>
  </si>
  <si>
    <t>17,10</t>
  </si>
  <si>
    <t>TÊ NORMAL, PPR, DN 25 MM, CLASSE PN 25, INSTALADO EM RAMAL OU SUB-RAMAL DE ÁGUA   FORNECIMENTO E INSTALAÇÃO. AF_08/2022</t>
  </si>
  <si>
    <t>24,17</t>
  </si>
  <si>
    <t>TÊ MISTURADOR, PPR, 25 X 3/4   , CLASSE PN 25, INSTALADO EM RAMAL OU SUB-RAMAL DE ÁGUA   FORNECIMENTO E INSTALAÇÃO. AF_08/2022</t>
  </si>
  <si>
    <t>JOELHO 90 GRAUS, PPR, DN 25 MM, CLASSE PN 25, INSTALADO EM RAMAL DE DISTRIBUIÇÃO   FORNECIMENTO E INSTALAÇÃO. AF_08/2022</t>
  </si>
  <si>
    <t>9,89</t>
  </si>
  <si>
    <t>JOELHO 45 GRAUS, PPR, DN 25 MM, CLASSE PN 25, INSTALADO EM RAMAL DE DISTRIBUIÇÃO DE ÁGUA   FORNECIMENTO E INSTALAÇÃO. AF_08/2022</t>
  </si>
  <si>
    <t>JOELHO 90 GRAUS, PPR, DN 32 MM, CLASSE PN 25, INSTALADO EM RAMAL DE DISTRIBUIÇÃO - FORNECIMENTO E INSTALAÇÃO. AF_08/2022</t>
  </si>
  <si>
    <t>JOELHO 45 GRAUS, PPR, DN 32 MM, CLASSE PN 25, INSTALADO EM RAMAL DE DISTRIBUIÇÃO DE ÁGUA - FORNECIMENTO E INSTALAÇÃO. AF_08/2022</t>
  </si>
  <si>
    <t>14,35</t>
  </si>
  <si>
    <t>JOELHO 90 GRAUS, PPR, DN 40 MM, CLASSE PN 25, INSTALADO EM RAMAL DE DISTRIBUIÇÃO - FORNECIMENTO E INSTALAÇÃO. AF_08/2022</t>
  </si>
  <si>
    <t>16,15</t>
  </si>
  <si>
    <t>JOELHO 45 GRAUS, PPR, DN 40 MM, CLASSE PN 25, INSTALADO EM RAMAL DE DISTRIBUIÇÃO DE ÁGUA - FORNECIMENTO E INSTALAÇÃO. AF_08/2022</t>
  </si>
  <si>
    <t>LUVA, PPR, DN 25 MM, CLASSE PN 25, INSTALADO EM RAMAL DE DISTRIBUIÇÃO DE ÁGUA   FORNECIMENTO E INSTALAÇÃO. AF_08/2022</t>
  </si>
  <si>
    <t>7,01</t>
  </si>
  <si>
    <t>CONECTOR MACHO, PPR, 25 X 1/2, CLASSE PN 25, INSTALADO EM RAMAL DE DISTRIBUIÇÃO DE ÁGUA   FORNECIMENTO E INSTALAÇÃO. AF_08/2022</t>
  </si>
  <si>
    <t>22,08</t>
  </si>
  <si>
    <t>CONECTOR FÊMEA, PPR, 25 X 1/2  , CLASSE PN 25, INSTALADO EM RAMAL DE DISTRIBUIÇÃO DE ÁGUA   FORNECIMENTO E INSTALAÇÃO. AF_08/2022</t>
  </si>
  <si>
    <t>14,60</t>
  </si>
  <si>
    <t>LUVA, PPR, DN 32 MM, CLASSE PN 25, INSTALADO EM RAMAL DE DISTRIBUIÇÃO DE ÁGUA   FORNECIMENTO E INSTALAÇÃO. AF_08/2022</t>
  </si>
  <si>
    <t>8,78</t>
  </si>
  <si>
    <t>CONECTOR MACHO, PPR, 32 X 3/4", CLASSE PN 25, INSTALADO EM RAMAL DE DISTRIBUIÇÃO DE ÁGUA   FORNECIMENTO E INSTALAÇÃO. AF_08/2022</t>
  </si>
  <si>
    <t>CONECTOR FÊMEA, PPR, 32 X 3/4", CLASSE PN 25, INSTALADO EM RAMAL DE DISTRIBUIÇÃO DE ÁGUA   FORNECIMENTO E INSTALAÇÃO. AF_08/2022</t>
  </si>
  <si>
    <t>29,25</t>
  </si>
  <si>
    <t>BUCHA DE REDUÇÃO, PPR, 32 X 25, CLASSE PN 25, INSTALADO EM RAMAL DE DISTRIBUIÇÃO DE ÁGUA   FORNECIMENTO E INSTALAÇÃO. AF_08/2022</t>
  </si>
  <si>
    <t>LUVA, PPR, DN 40 MM, CLASSE PN 25, INSTALADO EM RAMAL DE DISTRIBUIÇÃO DE ÁGUA   FORNECIMENTO E INSTALAÇÃO. AF_08/2022</t>
  </si>
  <si>
    <t>BUCHA DE REDUÇÃO, PPR, 40 X 25, CLASSE PN 25, INSTALADO EM RAMAL DE DISTRIBUIÇÃO DE ÁGUA   FORNECIMENTO E INSTALAÇÃO. AF_08/2022</t>
  </si>
  <si>
    <t>TÊ NORMAL, PPR, DN 25 MM, CLASSE PN 25, INSTALADO EM RAMAL DE DISTRIBUIÇÃO DE ÁGUA   FORNECIMENTO E INSTALAÇÃO. AF_08/2022</t>
  </si>
  <si>
    <t>TÊ NORMAL, PPR, DN 32 MM, CLASSE PN 25, INSTALADO EM RAMAL DE DISTRIBUIÇÃO DE ÁGUA   FORNECIMENTO E INSTALAÇÃO. AF_08/2022</t>
  </si>
  <si>
    <t>TÊ NORMAL, PPR, DN 40 MM, CLASSE PN 25, INSTALADO EM RAMAL DE DISTRIBUIÇÃO DE ÁGUA   FORNECIMENTO E INSTALAÇÃO. AF_08/2022</t>
  </si>
  <si>
    <t>23,73</t>
  </si>
  <si>
    <t>JOELHO 90 GRAUS, PPR, DN 25 MM, CLASSE PN 25, INSTALADO EM PRUMADA DE ÁGUA   FORNECIMENTO E INSTALAÇÃO . AF_08/2022</t>
  </si>
  <si>
    <t>JOELHO 45 GRAUS, PPR, DN 25 MM, CLASSE PN 25, INSTALADO EM PRUMADA DE ÁGUA   FORNECIMENTO E INSTALAÇÃO . AF_08/2022</t>
  </si>
  <si>
    <t>13,26</t>
  </si>
  <si>
    <t>JOELHO 90 GRAUS, PPR, DN 32 MM, CLASSE PN 25, INSTALADO EM PRUMADA DE ÁGUA   FORNECIMENTO E INSTALAÇÃO . AF_08/2022</t>
  </si>
  <si>
    <t>16,44</t>
  </si>
  <si>
    <t>JOELHO 45 GRAUS, PPR, DN 32 MM, CLASSE PN 25, INSTALADO EM PRUMADA DE ÁGUA   FORNECIMENTO E INSTALAÇÃO . AF_08/2022</t>
  </si>
  <si>
    <t>JOELHO 90 GRAUS, PPR, DN 40 MM, CLASSE PN 25, INSTALADO EM PRUMADA DE ÁGUA   FORNECIMENTO E INSTALAÇÃO . AF_08/2022</t>
  </si>
  <si>
    <t>23,36</t>
  </si>
  <si>
    <t>JOELHO 45 GRAUS, PPR, DN 40 MM, CLASSE PN 25, INSTALADO EM PRUMADA DE ÁGUA   FORNECIMENTO E INSTALAÇÃO . AF_08/2022</t>
  </si>
  <si>
    <t>JOELHO 90 GRAUS, PPR, DN 50 MM, CLASSE PN 25, INSTALADO EM PRUMADA DE ÁGUA   FORNECIMENTO E INSTALAÇÃO . AF_08/2022</t>
  </si>
  <si>
    <t>31,75</t>
  </si>
  <si>
    <t>JOELHO 45 GRAUS, PPR, DN 50 MM, CLASSE PN 25, INSTALADO EM PRUMADA DE ÁGUA   FORNECIMENTO E INSTALAÇÃO . AF_08/2022</t>
  </si>
  <si>
    <t>39,24</t>
  </si>
  <si>
    <t>JOELHO 90 GRAUS, PPR, DN 63 MM, CLASSE PN 25, INSTALADO EM PRUMADA DE ÁGUA   FORNECIMENTO E INSTALAÇÃO . AF_08/2022</t>
  </si>
  <si>
    <t>44,00</t>
  </si>
  <si>
    <t>JOELHO 45 GRAUS, PPR, DN 63 MM, CLASSE PN 25, INSTALADO EM PRUMADA DE ÁGUA   FORNECIMENTO E INSTALAÇÃO . AF_08/2022</t>
  </si>
  <si>
    <t>57,36</t>
  </si>
  <si>
    <t>JOELHO 90 GRAUS, PPR, DN 75 MM, CLASSE PN 25, INSTALADO EM PRUMADA DE ÁGUA   FORNECIMENTO E INSTALAÇÃO . AF_08/2022</t>
  </si>
  <si>
    <t>87,18</t>
  </si>
  <si>
    <t>JOELHO 45 GRAUS, PPR, DN 75 MM, CLASSE PN 25, INSTALADO EM PRUMADA DE ÁGUA   FORNECIMENTO E INSTALAÇÃO . AF_08/2022</t>
  </si>
  <si>
    <t>JOELHO 90 GRAUS, PPR, DN 90 MM, CLASSE PN 25, INSTALADO EM PRUMADA DE ÁGUA   FORNECIMENTO E INSTALAÇÃO . AF_08/2022</t>
  </si>
  <si>
    <t>108,36</t>
  </si>
  <si>
    <t>JOELHO 90 GRAUS, PPR, DN 110 MM, CLASSE PN 25, INSTALADO EM PRUMADA DE ÁGUA   FORNECIMENTO E INSTALAÇÃO . AF_08/2022</t>
  </si>
  <si>
    <t>305,13</t>
  </si>
  <si>
    <t>LUVA, PPR, DN 25 MM, CLASSE PN 25, INSTALADO EM PRUMADA DE ÁGUA   FORNECIMENTO E INSTALAÇÃO . AF_08/2022</t>
  </si>
  <si>
    <t>CONECTOR MACHO, PPR, 25 X 1/2", CLASSE PN 25, INSTALADO EM PRUMADA DE ÁGUA   FORNECIMENTO E INSTALAÇÃO . AF_08/2022</t>
  </si>
  <si>
    <t>24,11</t>
  </si>
  <si>
    <t>CONECTOR FÊMEA, PPR, 25 X 1/2", CLASSE PN 25, INSTALADO EM PRUMADA DE ÁGUA   FORNECIMENTO E INSTALAÇÃO . AF_08/2022</t>
  </si>
  <si>
    <t>16,63</t>
  </si>
  <si>
    <t>LUVA, PPR, DN 32 MM, CLASSE PN 25, INSTALADO EM PRUMADA DE ÁGUA   FORNECIMENTO E INSTALAÇÃO. AF_08/2022</t>
  </si>
  <si>
    <t>12,11</t>
  </si>
  <si>
    <t>BUCHA DE REDUÇÃO, PPR, 32 X 25, CLASSE PN 25, INSTALADO EM PRUMADA DE ÁGUA   FORNECIMENTO E INSTALAÇÃO . AF_08/2022</t>
  </si>
  <si>
    <t>12,24</t>
  </si>
  <si>
    <t>LUVA, PPR, DN 40 MM, CLASSE PN 25, INSTALADO EM PRUMADA DE ÁGUA   FORNECIMENTO E INSTALAÇÃO. AF_08/2022</t>
  </si>
  <si>
    <t>20,20</t>
  </si>
  <si>
    <t>BUCHA DE REDUÇÃO, PPR, 40 X 25, CLASSE PN 25, INSTALADO EM PRUMADA DE ÁGUA   FORNECIMENTO E INSTALAÇÃO . AF_08/2022</t>
  </si>
  <si>
    <t>LUVA, PPR, DN 50 MM, CLASSE PN 25, INSTALADO EM PRUMADA DE ÁGUA   FORNECIMENTO E INSTALAÇÃO. AF_08/2022</t>
  </si>
  <si>
    <t>LUVA, PPR, DN 63 MM, CLASSE PN 25, INSTALADO EM PRUMADA DE ÁGUA   FORNECIMENTO E INSTALAÇÃO. AF_08/2022</t>
  </si>
  <si>
    <t>35,43</t>
  </si>
  <si>
    <t>LUVA, PPR, DN 75 MM, CLASSE PN 25, INSTALADO EM PRUMADA DE ÁGUA   FORNECIMENTO E INSTALAÇÃO. AF_08/2022</t>
  </si>
  <si>
    <t>55,08</t>
  </si>
  <si>
    <t>LUVA, PPR, DN 90 MM, CLASSE PN 25, INSTALADO EM PRUMADA DE ÁGUA   FORNECIMENTO E INSTALAÇÃO. AF_08/2022</t>
  </si>
  <si>
    <t>81,83</t>
  </si>
  <si>
    <t>LUVA, PPR, DN 110 MM, CLASSE PN 25, INSTALADO EM PRUMADA DE ÁGUA   FORNECIMENTO E INSTALAÇÃO. AF_08/2022</t>
  </si>
  <si>
    <t>104,03</t>
  </si>
  <si>
    <t>TÊ NORMAL, PPR, DN 25 MM, CLASSE PN 25, INSTALADO EM PRUMADA DE ÁGUA   FORNECIMENTO E INSTALAÇÃO . AF_08/2022</t>
  </si>
  <si>
    <t>16,99</t>
  </si>
  <si>
    <t>TÊ NORMAL, PPR, DN 32 MM, CLASSE PN 25, INSTALADO EM PRUMADA DE ÁGUA   FORNECIMENTO E INSTALAÇÃO . AF_08/2022</t>
  </si>
  <si>
    <t>TÊ NORMAL, PPR, DN 40 MM, CLASSE PN 25, INSTALADO EM PRUMADA DE ÁGUA   FORNECIMENTO E INSTALAÇÃO . AF_08/2022</t>
  </si>
  <si>
    <t>TÊ NORMAL, PPR, DN 50 MM, CLASSE PN 25, INSTALADO EM PRUMADA DE ÁGUA   FORNECIMENTO E INSTALAÇÃO . AF_08/2022</t>
  </si>
  <si>
    <t>49,30</t>
  </si>
  <si>
    <t>TÊ NORMAL, PPR, DN 63 MM, CLASSE PN 25, INSTALADO EM PRUMADA DE ÁGUA   FORNECIMENTO E INSTALAÇÃO . AF_08/2022</t>
  </si>
  <si>
    <t>TÊ NORMAL, PPR, DN 75 MM, CLASSE PN 25, INSTALADO EM PRUMADA DE ÁGUA   FORNECIMENTO E INSTALAÇÃO . AF_08/2022</t>
  </si>
  <si>
    <t>117,16</t>
  </si>
  <si>
    <t>TÊ NORMAL, PPR, DN 90 MM, CLASSE PN 25, INSTALADO EM PRUMADA DE ÁGUA   FORNECIMENTO E INSTALAÇÃO . AF_08/2022</t>
  </si>
  <si>
    <t>151,39</t>
  </si>
  <si>
    <t>TÊ NORMAL, PPR, DN 110 MM, CLASSE PN 25, INSTALADO EM PRUMADA DE ÁGUA   FORNECIMENTO E INSTALAÇÃO . AF_08/2022</t>
  </si>
  <si>
    <t>282,21</t>
  </si>
  <si>
    <t>LUVA, PPR, DN 20 MM, INSTALADO EM RESERVAÇÃO PREDIAL DE ÁGUA - FORNECIMENTO E INSTALAÇÃO. AF_04/2024</t>
  </si>
  <si>
    <t>LUVA, PPR, DN 25 MM, INSTALADO EM RESERVAÇÃO PREDIAL DE ÁGUA - FORNECIMENTO E INSTALAÇÃO. AF_04/2024</t>
  </si>
  <si>
    <t>6,46</t>
  </si>
  <si>
    <t>CONECTOR MACHO, PPR, 25 MM X 1/2'', INSTALADO EM RESERVAÇÃO PREDIAL DE ÁGUA - FORNECIMENTO E INSTALAÇÃO. AF_04/2024</t>
  </si>
  <si>
    <t>21,54</t>
  </si>
  <si>
    <t>LUVA, PPR, DN 32 MM, CLASSE PN 25, INSTALADO EM RESERVAÇÃO PREDIAL DE ÁGUA - FORNECIMENTO E INSTALAÇÃO. AF_04/2024</t>
  </si>
  <si>
    <t>8,68</t>
  </si>
  <si>
    <t>CONECTOR MACHO, PPR, 32 MM X 3/4'', INSTALADO EM RESERVAÇÃO PREDIAL DE ÁGUA - FORNECIMENTO E INSTALAÇÃO. AF_04/2024</t>
  </si>
  <si>
    <t>29,57</t>
  </si>
  <si>
    <t>LUVA, PPR, DN 40 MM, CLASSE PN 25, INSTALADO EM RESERVAÇÃO PREDIAL DE ÁGUA - FORNECIMENTO E INSTALAÇÃO. AF_04/2024</t>
  </si>
  <si>
    <t>16,03</t>
  </si>
  <si>
    <t>LUVA, PPR, DN 50 MM, CLASSE PN 25, INSTALADO EM RESERVAÇÃO PREDIAL DE ÁGUA - FORNECIMENTO E INSTALAÇÃO. AF_04/2024</t>
  </si>
  <si>
    <t>LUVA, PPR, DN 63 MM, CLASSE PN 25, INSTALADO EM RESERVAÇÃO PREDIAL DE ÁGUA - FORNECIMENTO E INSTALAÇÃO. AF_04/2024</t>
  </si>
  <si>
    <t>30,42</t>
  </si>
  <si>
    <t>LUVA, PPR, DN 75 MM, CLASSE PN 25, INSTALADO EM RESERVAÇÃO PREDIAL DE ÁGUA - FORNECIMENTO E INSTALAÇÃO. AF_04/2024</t>
  </si>
  <si>
    <t>50,38</t>
  </si>
  <si>
    <t>LUVA, PPR, DN 90 MM, CLASSE PN 25, INSTALADO EM RESERVAÇÃO PREDIAL DE ÁGUA - FORNECIMENTO E INSTALAÇÃO. AF_04/2024</t>
  </si>
  <si>
    <t>78,28</t>
  </si>
  <si>
    <t>LUVA, PPR, DN 110 MM, CLASSE PN 25, INSTALADO EM RESERVAÇÃO PREDIAL DE ÁGUA - FORNECIMENTO E INSTALAÇÃO. AF_04/2024</t>
  </si>
  <si>
    <t>103,25</t>
  </si>
  <si>
    <t>JOELHO 90 GRAUS, PPR, DN 20 MM, INSTALADO EM RESERVAÇÃO PREDIAL DE ÁGUA - FORNECIMENTO E INSTALAÇÃO. AF_04/2024</t>
  </si>
  <si>
    <t>7,88</t>
  </si>
  <si>
    <t>JOELHO 90 GRAUS, PPR, DN 25 MM, INSTALADO EM RESERVAÇÃO PREDIAL DE ÁGUA - FORNECIMENTO E INSTALAÇÃO. AF_04/2024</t>
  </si>
  <si>
    <t>9,07</t>
  </si>
  <si>
    <t>JOELHO 90 GRAUS, PPR, DN 32 MM, INSTALADO EM RESERVAÇÃO PREDIAL DE ÁGUA - FORNECIMENTO E INSTALAÇÃO. AF_04/2024</t>
  </si>
  <si>
    <t>JOELHO 90 GRAUS, PPR, DN 40 MM, INSTALADO EM RESERVAÇÃO PREDIAL DE ÁGUA - FORNECIMENTO E INSTALAÇÃO. AF_04/2024</t>
  </si>
  <si>
    <t>17,12</t>
  </si>
  <si>
    <t>JOELHO 90 GRAUS, PPR, DN 50 MM, INSTALADO EM RESERVAÇÃO PREDIAL DE ÁGUA - FORNECIMENTO E INSTALAÇÃO. AF_04/2024</t>
  </si>
  <si>
    <t>JOELHO 90 GRAUS, PPR, DN 63 MM, INSTALADO EM RESERVAÇÃO PREDIAL DE ÁGUA - FORNECIMENTO E INSTALAÇÃO. AF_04/2024</t>
  </si>
  <si>
    <t>36,48</t>
  </si>
  <si>
    <t>JOELHO 90 GRAUS, PPR, DN 75 MM, INSTALADO EM RESERVAÇÃO PREDIAL DE ÁGUA - FORNECIMENTO E INSTALAÇÃO. AF_04/2024</t>
  </si>
  <si>
    <t>80,12</t>
  </si>
  <si>
    <t>JOELHO 90 GRAUS, PPR, DN 90 MM, INSTALADO EM RESERVAÇÃO PREDIAL DE ÁGUA - FORNECIMENTO E INSTALAÇÃO. AF_04/2024</t>
  </si>
  <si>
    <t>103,02</t>
  </si>
  <si>
    <t>JOELHO 90 GRAUS, PPR, DN 110 MM, INSTALADO EM RESERVAÇÃO PREDIAL DE ÁGUA - FORNECIMENTO E INSTALAÇÃO. AF_04/2024</t>
  </si>
  <si>
    <t>303,97</t>
  </si>
  <si>
    <t>TÊ, PPR, DN 32 MM, INSTALADO EM RESERVAÇÃO PREDIAL DE ÁGUA - FORNECIMENTO E INSTALAÇÃO. AF_04/2024</t>
  </si>
  <si>
    <t>TÊ, PPR, DN 40 MM, INSTALADO EM RESERVAÇÃO PREDIAL DE ÁGUA - FORNECIMENTO E INSTALAÇÃO. AF_04/2024</t>
  </si>
  <si>
    <t>25,04</t>
  </si>
  <si>
    <t>TÊ, PPR, DN 50 MM, INSTALADO EM RESERVAÇÃO PREDIAL DE ÁGUA - FORNECIMENTO E INSTALAÇÃO. AF_04/2024</t>
  </si>
  <si>
    <t>39,77</t>
  </si>
  <si>
    <t>TÊ, PPR, DN 63 MM, INSTALADO EM RESERVAÇÃO PREDIAL DE ÁGUA - FORNECIMENTO E INSTALAÇÃO. AF_04/2024</t>
  </si>
  <si>
    <t>58,74</t>
  </si>
  <si>
    <t>TÊ, PPR, DN 75 MM, INSTALADO EM RESERVAÇÃO PREDIAL DE ÁGUA - FORNECIMENTO E INSTALAÇÃO. AF_04/2024</t>
  </si>
  <si>
    <t>107,77</t>
  </si>
  <si>
    <t>TÊ, PPR, DN 90 MM, INSTALADO EM RESERVAÇÃO PREDIAL DE ÁGUA - FORNECIMENTO E INSTALAÇÃO. AF_04/2024</t>
  </si>
  <si>
    <t>144,27</t>
  </si>
  <si>
    <t>TÊ, PPR, DN 110 MM, INSTALADO EM RESERVAÇÃO PREDIAL DE ÁGUA - FORNECIMENTO E INSTALAÇÃO. AF_04/2024</t>
  </si>
  <si>
    <t>280,66</t>
  </si>
  <si>
    <t>KIT CHASSI PEX, PRÉ-FABRICADO, PARA CHUVEIRO, INCLUSO QUADRO METÁLICO, TUBOS, REGISTROS DE PRESSÃO E CONEXÕES POR CRIMPAGEM - FORNECIMENTO E INSTALAÇÃO. AF_02/2023</t>
  </si>
  <si>
    <t>426,15</t>
  </si>
  <si>
    <t>KIT CHASSI PEX, PRÉ-FABRICADO, PARA COZINHA COM CUBA SIMPLES, INCLUSO QUADRO METÁLICO, TUBOS E CONEXÕES POR CRIMPAGEM - FORNECIMENTO E INSTALAÇÃO. AF_02/2023</t>
  </si>
  <si>
    <t>79,50</t>
  </si>
  <si>
    <t>KIT CHASSI PEX, PRÉ-FABRICADO, PARA ÁREA DE SERVIÇO COM TANQUE E MÁQUINA DE LAVAR ROUPA, INCLUSO QUADRO METÁLICO, TUBOS E CONEXÕES POR CRIMPAGEM - FORNECIMENTO E INSTALAÇÃO. AF_02/2023</t>
  </si>
  <si>
    <t>129,82</t>
  </si>
  <si>
    <t>KIT CHASSI PEX, PRÉ-FABRICADO, PARA CHUVEIRO, INCLUSO QUADRO METÁLICO, TUBOS, REGISTROS DE PRESSÃO E CONEXÕES POR ANEL DESLIZANTE - FORNECIMENTO E INSTALAÇÃO. AF_02/2023</t>
  </si>
  <si>
    <t>222,65</t>
  </si>
  <si>
    <t>KIT CHASSI PEX, PRÉ-FABRICADO, PARA COZINHA COM CUBA SIMPLES, INCLUSO QUADRO METÁLICO, TUBOS E CONEXÕES POR ANEL DESLIZANTE - FORNECIMENTO E INSTALAÇÃO. AF_02/2023</t>
  </si>
  <si>
    <t>87,59</t>
  </si>
  <si>
    <t>KIT CHASSI PEX, PRÉ-FABRICADO, PARA ÁREA DE SERVIÇO COM TANQUE E MÁQUINA DE LAVAR ROUPA, INCLUSO QUADRO METÁLICO, TUBOS E CONEXÕES POR ANEL DESLIZANTE - FORNECIMENTO E INSTALAÇÃO. AF_02/2023</t>
  </si>
  <si>
    <t>141,88</t>
  </si>
  <si>
    <t>UNIÃO METÁLICA PARA INSTALAÇÕES EM PEX ÁGUA, DN 16 MM, COM ANEL DESLIZANTE - FORNECIMENTO E INSTALAÇÃO. AF_02/2023</t>
  </si>
  <si>
    <t>18,53</t>
  </si>
  <si>
    <t>CONEXÃO FIXA, ROSCA FÊMEA, METÁLICA, PARA INSTALAÇÕES EM PEX ÁGUA, DN 16 MM X 1/2", COM ANEL DESLIZANTE. FORNECIMENTO E INSTALAÇÃO. AF_02/2023</t>
  </si>
  <si>
    <t>20,31</t>
  </si>
  <si>
    <t>CONEXÃO MÓVEL, ROSCA FÊMEA, METÁLICA, PARA INSTALAÇÕES EM PEX ÁGUA, DN 16 MM X 3/4", COM ANEL DESLIZANTE. FORNECIMENTO E INSTALAÇÃO. AF_02/2023</t>
  </si>
  <si>
    <t>22,09</t>
  </si>
  <si>
    <t>UNIÃO METÁLICA PARA INSTALAÇÕES EM PEX ÁGUA, DN 20 MM, COM ANEL DESLIZANTE - FORNECIMENTO E INSTALAÇÃO. AF_02/2023</t>
  </si>
  <si>
    <t>23,31</t>
  </si>
  <si>
    <t>CONEXÃO FIXA, ROSCA FÊMEA, METÁLICA, PARA INSTALAÇÕES EM PEX ÁGUA, DN 20 MM X 1/2", COM ANEL DESLIZANTE. FORNECIMENTO E INSTALAÇÃO. AF_02/2023</t>
  </si>
  <si>
    <t>21,21</t>
  </si>
  <si>
    <t>CONEXÃO FIXA, ROSCA FÊMEA, METÁLICA, PARA INSTALAÇÕES EM PEX ÁGUA, DN 20 MM X 3/4", COM ANEL DESLIZANTE. FORNECIMENTO E INSTALAÇÃO. AF_02/2023</t>
  </si>
  <si>
    <t>24,14</t>
  </si>
  <si>
    <t>UNIÃO DE REDUÇÃO, METÁLICA, PARA INSTALAÇÕES EM PEX ÁGUA, DN 20 X 16 MM, CONEXÃO POR ANEL DESLIZANTE - FORNECIMENTO E INSTALAÇÃO. AF_02/2023</t>
  </si>
  <si>
    <t>17,32</t>
  </si>
  <si>
    <t>UNIÃO METÁLICA PARA INSTALAÇÕES EM PEX ÁGUA, DN 25 MM, COM ANEL DESLIZANTE - FORNECIMENTO E INSTALAÇÃO. AF_02/2023</t>
  </si>
  <si>
    <t>35,64</t>
  </si>
  <si>
    <t>CONEXÃO FIXA, ROSCA FÊMEA, METÁLICA, PARA INSTALAÇÕES EM PEX ÁGUA, DN 25 MM X 3/4", COM ANEL DESLIZANTE - FORNECIMENTO E INSTALAÇÃO. AF_02/2023</t>
  </si>
  <si>
    <t>CONEXÃO FIXA, ROSCA FÊMEA, METÁLICA, PARA INSTALAÇÕES EM PEX ÁGUA, DN 25 MM X 1", COM ANEL DESLIZANTE - FORNECIMENTO E INSTALAÇÃO. AF_02/2023</t>
  </si>
  <si>
    <t>35,91</t>
  </si>
  <si>
    <t>UNIÃO DE REDUÇÃO, METÁLICA, PARA INSTALAÇÕES EM PEX ÁGUA, DN 25 X 16 MM, CONEXÃO POR ANEL DESLIZANTE - FORNECIMENTO E INSTALAÇÃO. AF_02/2023</t>
  </si>
  <si>
    <t>23,05</t>
  </si>
  <si>
    <t>UNIÃO DE REDUÇÃO, METÁLICA, PARA INSTALAÇÕES EM PEX ÁGUA, DN 25 X 20 MM, CONEXÃO POR ANEL DESLIZANTE - FORNECIMENTO E INSTALAÇÃO. AF_02/2023</t>
  </si>
  <si>
    <t>24,72</t>
  </si>
  <si>
    <t>UNIÃO METÁLICA PARA INSTALAÇÕES EM PEX ÁGUA, DN 32 MM, COM ANEL DESLIZANTE - FORNECIMENTO E INSTALAÇÃO. AF_02/2023</t>
  </si>
  <si>
    <t>CONEXÃO FIXA, ROSCA FÊMEA, METÁLICA, PARA INSTALAÇÕES EM PEX ÁGUA, DN 32 MM X 1", COM ANEL DESLIZANTE - FORNECIMENTO E INSTALAÇÃO. AF_02/2023</t>
  </si>
  <si>
    <t>UNIÃO DE REDUÇÃO, METÁLICA, PARA INSTALAÇÕES EM PEX ÁGUA, DN 32 X 25 MM, CONEXÃO POR ANEL DESLIZANTE - FORNECIMENTO E INSTALAÇÃO. AF_02/2023</t>
  </si>
  <si>
    <t>32,31</t>
  </si>
  <si>
    <t>LUVA PARA INSTALAÇÕES EM PEX ÁGUA, DN 16 MM, CONEXÃO POR CRIMPAGEM - FORNECIMENTO E INSTALAÇÃO. AF_02/2023</t>
  </si>
  <si>
    <t>CONEXÃO FIXA, ROSCA FÊMEA, PARA INSTALAÇÕES EM PEX ÁGUA, DN 16MM X 1/2", CONEXÃO POR CRIMPAGEM - FORNECIMENTO E INSTALAÇÃO. AF_02/2023</t>
  </si>
  <si>
    <t>18,98</t>
  </si>
  <si>
    <t>LUVA PARA INSTALAÇÕES EM PEX ÁGUA, DN 20 MM, CONEXÃO POR CRIMPAGEM - FORNECIMENTO E INSTALAÇÃO. AF_02/2023</t>
  </si>
  <si>
    <t>CONEXÃO FIXA, ROSCA FÊMEA, PARA INSTALAÇÕES EM PEX ÁGUA, DN 20MM X 1/2", CONEXÃO POR CRIMPAGEM - FORNECIMENTO E INSTALAÇÃO. AF_02/2023</t>
  </si>
  <si>
    <t>20,63</t>
  </si>
  <si>
    <t>CONEXÃO FIXA, ROSCA FÊMEA, PARA INSTALAÇÕES EM PEX ÁGUA, DN 20MM X 3/4", CONEXÃO POR CRIMPAGEM - FORNECIMENTO E INSTALAÇÃO. AF_02/2023</t>
  </si>
  <si>
    <t>25,32</t>
  </si>
  <si>
    <t>LUVA DE REDUÇÃO PARA INSTALAÇÕES EM PEX ÁGUA, DN 20 X 16 MM, CONEXÃO POR CRIMPAGEM - FORNECIMENTO E INSTALAÇÃO. AF_02/2023</t>
  </si>
  <si>
    <t>LUVA PARA INSTALAÇÕES EM PEX ÁGUA, DN 25 MM, CONEXÃO POR CRIMPAGEM - FORNECIMENTO E INSTALAÇÃO. AF_02/2023</t>
  </si>
  <si>
    <t>21,87</t>
  </si>
  <si>
    <t>CONEXÃO FIXA, ROSCA FÊMEA, PARA INSTALAÇÕES EM PEX ÁGUA, DN 25MM X 3/4", CONEXÃO POR CRIMPAGEM - FORNECIMENTO E INSTALAÇÃO. AF_02/2023</t>
  </si>
  <si>
    <t>LUVA DE REDUÇÃO PARA INSTALAÇÕES EM PEX ÁGUA, DN 25 X 16 MM, CONEXÃO POR CRIMPAGEM - FORNECIMENTO E INSTALAÇÃO. AF_02/2023</t>
  </si>
  <si>
    <t>24,54</t>
  </si>
  <si>
    <t>LUVA PARA INSTALAÇÕES EM PEX ÁGUA, DN 32 MM, CONEXÃO POR CRIMPAGEM - FORNECIMENTO E INSTALAÇÃO. AF_02/2023</t>
  </si>
  <si>
    <t>29,51</t>
  </si>
  <si>
    <t>LUVA DE REDUÇÃO PARA INSTALAÇÕES EM PEX ÁGUA, DN 32 X 25 MM, CONEXÃO POR CRIMPAGEM - FORNECIMENTO E INSTALAÇÃO. AF_02/2023</t>
  </si>
  <si>
    <t>35,01</t>
  </si>
  <si>
    <t>JOELHO 90 GRAUS, METÁLICO, PARA INSTALAÇÕES EM PEX ÁGUA, DN 16 MM, CONEXÃO POR ANEL DESLIZANTE - FORNECIMENTO E INSTALAÇÃO. AF_02/2023</t>
  </si>
  <si>
    <t>22,66</t>
  </si>
  <si>
    <t>JOELHO 90 GRAUS, ROSCA FÊMEA TERMINAL, METÁLICO, PARA INSTALAÇÕES EM PEX ÁGUA, DN 16MM X 1/2", CONEXÃO POR ANEL DESLIZANTE - FORNECIMENTO E INSTALAÇÃO. AF_02/2023</t>
  </si>
  <si>
    <t>27,46</t>
  </si>
  <si>
    <t>JOELHO, ROSCA FÊMEA, COM BASE FIXA, METÁLICO, PARA INSTALAÇÕES EM PEX ÁGUA, DN 16MM X 1/2", CONEXÃO POR ANEL DESLIZANTE - FORNECIMENTO E INSTALAÇÃO. AF_02/2023</t>
  </si>
  <si>
    <t>28,33</t>
  </si>
  <si>
    <t>JOELHO 90 GRAUS, METÁLICO, PARA INSTALAÇÕES EM PEX ÁGUA, DN 20 MM, CONEXÃO POR ANEL DESLIZANTE - FORNECIMENTO E INSTALAÇÃO. AF_02/2023</t>
  </si>
  <si>
    <t>JOELHO 90 GRAUS, ROSCA FÊMEA TERMINAL, METÁLICO, PARA INSTALAÇÕES EM PEX ÁGUA, DN 20 MM X 1/2", CONEXÃO POR ANEL DESLIZANTE - FORNECIMENTO E INSTALAÇÃO. AF_02/2023</t>
  </si>
  <si>
    <t>30,41</t>
  </si>
  <si>
    <t>JOELHO 90 GRAUS, ROSCA FÊMEA TERMINAL, METÁLICO, PARA INSTALAÇÕES EM PEX ÁGUA, DN 20 MM X 3/4", CONEXÃO POR ANEL DESLIZANTE - FORNECIMENTO E INSTALAÇÃO. AF_02/2023</t>
  </si>
  <si>
    <t>34,76</t>
  </si>
  <si>
    <t>JOELHO ROSCA FÊMEA, COM BASE FIXA, METÁLICO, PARA INSTALAÇÕES EM PEX ÁGUA, DN 20MM X 1/2", CONEXÃO POR ANEL DESLIZANTE - FORNECIMENTO E INSTALAÇÃO. AF_02/2023</t>
  </si>
  <si>
    <t>31,59</t>
  </si>
  <si>
    <t>JOELHO ROSCA FÊMEA, MÓVEL, METÁLICO, PARA INSTALAÇÕES EM PEX ÁGUA, DN 20MM X 3/4", CONEXÃO POR ANEL DESLIZANTE - FORNECIMENTO E INSTALAÇÃO. AF_02/2023</t>
  </si>
  <si>
    <t>36,28</t>
  </si>
  <si>
    <t>JOELHO 90 GRAUS, METÁLICO, PARA INSTALAÇÕES EM PEX ÁGUA, DN 25 MM, CONEXÃO POR ANEL DESLIZANTE - FORNECIMENTO E INSTALAÇÃO. AF_02/2023</t>
  </si>
  <si>
    <t>42,34</t>
  </si>
  <si>
    <t>JOELHO 90 GRAUS, ROSCA FÊMEA TERMINAL, METÁLICO, PARA INSTALAÇÕES EM PEX ÁGUA, DN 25 MM X 3/4", CONEXÃO POR ANEL DESLIZANTE - FORNECIMENTO E INSTALAÇÃO. AF_02/2023</t>
  </si>
  <si>
    <t>40,31</t>
  </si>
  <si>
    <t>JOELHO ROSCA FÊMEA, COM BASE FIXA, METÁLICO, PARA INSTALAÇÕES EM PEX ÁGUA, DN 25MM X 3/4", CONEXÃO POR ANEL DESLIZANTE - FORNECIMENTO E INSTALAÇÃO. AF_02/2023</t>
  </si>
  <si>
    <t>39,79</t>
  </si>
  <si>
    <t>JOELHO 90 GRAUS, METÁLICO, PARA INSTALAÇÕES EM PEX ÁGUA, DN 32 MM, CONEXÃO POR ANEL DESLIZANTE - FORNECIMENTO E INSTALAÇÃO. AF_02/2023</t>
  </si>
  <si>
    <t>56,00</t>
  </si>
  <si>
    <t>JOELHO 90 GRAUS, PARA INSTALAÇÕES EM PEX ÁGUA, DN 16 MM, CONEXÃO POR CRIMPAGEM - FORNECIMENTO E INSTALAÇÃO. AF_02/2023</t>
  </si>
  <si>
    <t>JOELHO 90 GRAUS, ROSCA FÊMEA TERMINAL, PARA INSTALAÇÕES EM PEX ÁGUA, DN 16MM X 1/2", CONEXÃO POR CRIMPAGEM - FORNECIMENTO E INSTALAÇÃO. AF_02/2023</t>
  </si>
  <si>
    <t>25,52</t>
  </si>
  <si>
    <t>JOELHO 90 GRAUS, PARA INSTALAÇÕES EM PEX ÁGUA, DN 20 MM, CONEXÃO POR CRIMPAGEM - FORNECIMENTO E INSTALAÇÃO. AF_02/2023</t>
  </si>
  <si>
    <t>JOELHO 90 GRAUS, ROSCA FÊMEA TERMINAL, PARA INSTALAÇÕES EM PEX ÁGUA, DN 20MM X 1/2", CONEXÃO POR CRIMPAGEM - FORNECIMENTO E INSTALAÇÃO. AF_02/2023</t>
  </si>
  <si>
    <t>27,39</t>
  </si>
  <si>
    <t>JOELHO 90 GRAUS, ROSCA FÊMEA TERMINAL, PARA INSTALAÇÕES EM PEX ÁGUA, DN 20MM X 3/4", CONEXÃO POR CRIMPAGEM - FORNECIMENTO E INSTALAÇÃO. AF_02/2023</t>
  </si>
  <si>
    <t>33,54</t>
  </si>
  <si>
    <t>JOELHO 90 GRAUS, PARA INSTALAÇÕES EM PEX ÁGUA, DN 25 MM, CONEXÃO POR CRIMPAGEM - FORNECIMENTO E INSTALAÇÃO. AF_02/2023</t>
  </si>
  <si>
    <t>JOELHO 90 GRAUS, ROSCA FÊMEA TERMINAL, PARA INSTALAÇÕES EM PEX ÁGUA, DN 25MM X 1/2", CONEXÃO POR CRIMPAGEM - FORNECIMENTO E INSTALAÇÃO. AF_02/2023</t>
  </si>
  <si>
    <t>38,04</t>
  </si>
  <si>
    <t>TÊ, METÁLICO, PARA INSTALAÇÕES EM PEX ÁGUA, DN 16 MM, CONEXÃO POR ANEL DESLIZANTE - FORNECIMENTO E INSTALAÇÃO. AF_02/2023</t>
  </si>
  <si>
    <t>TÊ, ROSCA FÊMEA, METÁLICO, PARA INSTALAÇÕES EM PEX ÁGUA, DN 16 MM X ½", CONEXÃO POR ANEL DESLIZANTE - FORNECIMENTO E INSTALAÇÃO. AF_02/2023</t>
  </si>
  <si>
    <t>TÊ, METÁLICO, PARA INSTALAÇÕES EM PEX ÁGUA, DN 20 MM, CONEXÃO POR ANEL DESLIZANTE - FORNECIMENTO E INSTALAÇÃO. AF_02/2023</t>
  </si>
  <si>
    <t>39,58</t>
  </si>
  <si>
    <t>TÊ, ROSCA FÊMEA, METÁLICO, PARA INSTALAÇÕES EM PEX ÁGUA, DN 20 MM X 1/2", CONEXÃO POR ANEL DESLIZANTE - FORNECIMENTO E INSTALAÇÃO. AF_02/2023</t>
  </si>
  <si>
    <t>41,87</t>
  </si>
  <si>
    <t>TÊ, METÁLICO, PARA INSTALAÇÕES EM PEX ÁGUA, DN 25 MM, CONEXÃO POR ANEL DESLIZANTE - FORNECIMENTO E INSTALAÇÃO. AF_02/2023</t>
  </si>
  <si>
    <t>TÊ, ROSCA FÊMEA, METÁLICO, PARA INSTALAÇÕES EM PEX ÁGUA, DN 25 MM X 3/4", CONEXÃO POR ANEL DESLIZANTE - FORNECIMENTO E INSTALAÇÃO. AF_02/2023</t>
  </si>
  <si>
    <t>TÊ, METÁLICO, PARA INSTALAÇÕES EM PEX ÁGUA, DN 32 MM, CONEXÃO POR ANEL DESLIZANTE - FORNECIMENTO E INSTALAÇÃO. AF_02/2023</t>
  </si>
  <si>
    <t>71,87</t>
  </si>
  <si>
    <t>TÊ, PARA INSTALAÇÕES EM PEX ÁGUA, DN 16 MM, CONEXÃO POR CRIMPAGEM - FORNECIMENTO E INSTALAÇÃO. AF_02/2023</t>
  </si>
  <si>
    <t>21,16</t>
  </si>
  <si>
    <t>TÊ, PARA INSTALAÇÕES EM PEX ÁGUA, DN 20 MM, CONEXÃO POR CRIMPAGEM - FORNECIMENTO E INSTALAÇÃO. AF_02/2023</t>
  </si>
  <si>
    <t>TÊ, PARA INSTALAÇÕES EM PEX ÁGUA, DN 25 MM, CONEXÃO POR CRIMPAGEM - FORNECIMENTO E INSTALAÇÃO. AF_02/2023</t>
  </si>
  <si>
    <t>47,47</t>
  </si>
  <si>
    <t>TÊ, PARA INSTALAÇÕES EM PEX ÁGUA, DN 32 MM, CONEXÃO POR CRIMPAGEM - FORNECIMENTO E INSTALAÇÃO. AF_02/2023</t>
  </si>
  <si>
    <t>54,43</t>
  </si>
  <si>
    <t>DISTRIBUIDOR 2 SAÍDAS, METÁLICO, PARA INSTALAÇÕES EM PEX ÁGUA, ENTRADA DE 3/4" X 2 SAÍDAS DE 1/2", CONEXÃO POR ANEL DESLIZANTE - FORNECIMENTO E INSTALAÇÃO. AF_02/2023</t>
  </si>
  <si>
    <t>DISTRIBUIDOR 2 SAÍDAS, METÁLICO, PARA INSTALAÇÕES EM PEX ÁGUA, ENTRADA DE 1" X 2 SAÍDAS DE 1/2", CONEXÃO POR ANEL DESLIZANTE - FORNECIMENTO E INSTALAÇÃO. AF_02/2023</t>
  </si>
  <si>
    <t>67,26</t>
  </si>
  <si>
    <t>DISTRIBUIDOR 3 SAÍDAS, METÁLICO, PARA INSTALAÇÕES EM PEX ÁGUA, ENTRADA DE 3/4" X 3 SAÍDAS DE 1/2", CONEXÃO POR ANEL DESLIZANTE - FORNECIMENTO E INSTALAÇÃO. AF_02/2023</t>
  </si>
  <si>
    <t>61,84</t>
  </si>
  <si>
    <t>DISTRIBUIDOR 3 SAÍDAS, METÁLICO, PARA INSTALAÇÕES EM PEX ÁGUA, ENTRADA DE 1" X 3 SAÍDAS DE 1/2", CONEXÃO POR ANEL DESLIZANTE - FORNECIMENTO E INSTALAÇÃO. AF_02/2023</t>
  </si>
  <si>
    <t>80,48</t>
  </si>
  <si>
    <t>DISTRIBUIDOR 2 SAÍDAS, PARA INSTALAÇÕES EM PEX ÁGUA, ENTRADA DE 32 MM X 2 SAÍDAS DE 16 MM, CONEXÃO POR CRIMPAGEM FORNECIMENTO E INSTALAÇÃO. AF_02/2023</t>
  </si>
  <si>
    <t>183,05</t>
  </si>
  <si>
    <t>DISTRIBUIDOR 2 SAÍDAS, PARA INSTALAÇÕES EM PEX ÁGUA, ENTRADA DE 32 MM X 2 SAÍDAS DE 25 MM, CONEXÃO POR CRIMPAGEM - FORNECIMENTO E INSTALAÇÃO. AF_02/2023</t>
  </si>
  <si>
    <t>205,26</t>
  </si>
  <si>
    <t>DISTRIBUIDOR 3 SAÍDAS, PARA INSTALAÇÕES EM PEX ÁGUA, ENTRADA DE 32 MM X 3 SAÍDAS DE 16 MM, CONEXÃO POR CRIMPAGEM - FORNECIMENTO E INSTALAÇÃO. AF_02/2023</t>
  </si>
  <si>
    <t>199,09</t>
  </si>
  <si>
    <t>DISTRIBUIDOR 3 SAÍDAS, PARA INSTALAÇÕES EM PEX ÁGUA, ENTRADA DE 32 MM X 3 SAÍDAS DE 25 MM, CONEXÃO POR CRIMPAGEM - FORNECIMENTO E INSTALAÇÃO. AF_02/2023</t>
  </si>
  <si>
    <t>235,70</t>
  </si>
  <si>
    <t>ACOPLAMENTO RÍGIDO EM AÇO, CONEXÃO RANHURADA, DN 50 (2"), INSTALADO EM PRUMADAS - FORNECIMENTO E INSTALAÇÃO. AF_10/2020</t>
  </si>
  <si>
    <t>44,38</t>
  </si>
  <si>
    <t>ACOPLAMENTO RÍGIDO EM AÇO, CONEXÃO RANHURADA, DN 65 (2 1/2"), INSTALADO EM PRUMADAS - FORNECIMENTO E INSTALAÇÃO. AF_10/2020</t>
  </si>
  <si>
    <t>49,72</t>
  </si>
  <si>
    <t>ACOPLAMENTO RÍGIDO EM AÇO, CONEXÃO RANHURADA, DN 80 (3"), INSTALADO EM PRUMADAS - FORNECIMENTO E INSTALAÇÃO. AF_10/2020</t>
  </si>
  <si>
    <t>56,08</t>
  </si>
  <si>
    <t>CURVA 45 GRAUS, EM AÇO, CONEXÃO RANHURADA, DN 50 (2"), INSTALADO EM PRUMADAS - FORNECIMENTO E INSTALAÇÃO. AF_10/2020</t>
  </si>
  <si>
    <t>CURVA 90 GRAUS, EM AÇO, CONEXÃO RANHURADA, DN 50 (2"), INSTALADO EM PRUMADAS - FORNECIMENTO E INSTALAÇÃO. AF_10/2020</t>
  </si>
  <si>
    <t>98,98</t>
  </si>
  <si>
    <t>CURVA 45 GRAUS, EM AÇO, CONEXÃO RANHURADA, DN 65 (2 1/2"), INSTALADO EM PRUMADAS - FORNECIMENTO E INSTALAÇÃO. AF_10/2020</t>
  </si>
  <si>
    <t>113,69</t>
  </si>
  <si>
    <t>CURVA 90 GRAUS, EM AÇO, CONEXÃO RANHURADA, DN 65 (2 1/2"), INSTALADO EM PRUMADAS - FORNECIMENTO E INSTALAÇÃO. AF_10/2020</t>
  </si>
  <si>
    <t>116,92</t>
  </si>
  <si>
    <t>CURVA 45 GRAUS, EM AÇO, CONEXÃO RANHURADA, DN 80 (3"), INSTALADO EM PRUMADAS - FORNECIMENTO E INSTALAÇÃO. AF_10/2020</t>
  </si>
  <si>
    <t>129,96</t>
  </si>
  <si>
    <t>CURVA 90 GRAUS, EM AÇO, CONEXÃO RANHURADA, DN 80 (3"), INSTALADO EM PRUMADAS - FORNECIMENTO E INSTALAÇÃO. AF_10/2020</t>
  </si>
  <si>
    <t>133,42</t>
  </si>
  <si>
    <t>TÊ, EM AÇO, CONEXÃO RANHURADA, DN 50 (2"), INSTALADO EM PRUMADAS - FORNECIMENTO E INSTALAÇÃO. AF_10/2020</t>
  </si>
  <si>
    <t>145,85</t>
  </si>
  <si>
    <t>TÊ, EM AÇO, CONEXÃO RANHURADA, DN 65 (2 1/2"), INSTALADO EM PRUMADAS - FORNECIMENTO E INSTALAÇÃO. AF_10/2020</t>
  </si>
  <si>
    <t>174,37</t>
  </si>
  <si>
    <t>TÊ, EM AÇO, CONEXÃO RANHURADA, DN 80 (3"), INSTALADO EM PRUMADAS - FORNECIMENTO E INSTALAÇÃO. AF_10/2020</t>
  </si>
  <si>
    <t>192,94</t>
  </si>
  <si>
    <t>LUVA, EM AÇO, CONEXÃO SOLDADA, DN 50 (2"), INSTALADO EM PRUMADAS - FORNECIMENTO E INSTALAÇÃO. AF_10/2020</t>
  </si>
  <si>
    <t>123,07</t>
  </si>
  <si>
    <t>LUVA COM REDUÇÃO, EM AÇO, CONEXÃO SOLDADA, DN 50 X 40 MM (2  X 1 1/2"), INSTALADO EM PRUMADAS - FORNECIMENTO E INSTALAÇÃO. AF_10/2020</t>
  </si>
  <si>
    <t>143,46</t>
  </si>
  <si>
    <t>LUVA, EM AÇO, CONEXÃO SOLDADA, DN 65 (2 1/2"), INSTALADO EM PRUMADAS - FORNECIMENTO E INSTALAÇÃO. AF_10/2020</t>
  </si>
  <si>
    <t>243,59</t>
  </si>
  <si>
    <t>LUVA COM REDUÇÃO, EM AÇO, CONEXÃO SOLDADA, DN 65 X 50 MM (2 1/2" X 2"), INSTALADO EM PRUMADAS - FORNECIMENTO E INSTALAÇÃO. AF_10/2020</t>
  </si>
  <si>
    <t>LUVA, EM AÇO, CONEXÃO SOLDADA, DN 80 (3"), INSTALADO EM PRUMADAS - FORNECIMENTO E INSTALAÇÃO. AF_10/2020</t>
  </si>
  <si>
    <t>259,97</t>
  </si>
  <si>
    <t>LUVA COM REDUÇÃO, EM AÇO, CONEXÃO SOLDADA, DN 80 X 65 MM (3" X 2 1/2"), INSTALADO EM PRUMADAS - FORNECIMENTO E INSTALAÇÃO. AF_10/2020</t>
  </si>
  <si>
    <t>315,49</t>
  </si>
  <si>
    <t>CURVA 45 GRAUS, EM AÇO, CONEXÃO SOLDADA, DN 50 (2"), INSTALADO EM PRUMADAS - FORNECIMENTO E INSTALAÇÃO. AF_10/2020</t>
  </si>
  <si>
    <t>200,99</t>
  </si>
  <si>
    <t>CURVA 90 GRAUS, EM AÇO, CONEXÃO SOLDADA, DN 50 (2"), INSTALADO EM PRUMADAS - FORNECIMENTO E INSTALAÇÃO. AF_10/2020</t>
  </si>
  <si>
    <t>212,63</t>
  </si>
  <si>
    <t>CURVA 45 GRAUS, EM AÇO, CONEXÃO SOLDADA, DN 65 (2 1/2"), INSTALADO EM PRUMADAS - FORNECIMENTO E INSTALAÇÃO. AF_10/2020</t>
  </si>
  <si>
    <t>335,46</t>
  </si>
  <si>
    <t>CURVA 90 GRAUS, EM AÇO, CONEXÃO SOLDADA, DN 65 (2 1/2"), INSTALADO EM PRUMADAS - FORNECIMENTO E INSTALAÇÃO. AF_10/2020</t>
  </si>
  <si>
    <t>354,07</t>
  </si>
  <si>
    <t>CURVA 45 GRAUS, EM AÇO, CONEXÃO SOLDADA, DN 80 (3"), INSTALADO EM PRUMADAS - FORNECIMENTO E INSTALAÇÃO. AF_10/2020</t>
  </si>
  <si>
    <t>744,43</t>
  </si>
  <si>
    <t>CURVA 90 GRAUS, EM AÇO, CONEXÃO SOLDADA, DN 80 (3"), INSTALADO EM PRUMADAS - FORNECIMENTO E INSTALAÇÃO. AF_10/2020</t>
  </si>
  <si>
    <t>660,94</t>
  </si>
  <si>
    <t>TÊ, EM AÇO, CONEXÃO SOLDADA, DN 50 (2"), INSTALADO EM PRUMADAS - FORNECIMENTO E INSTALAÇÃO. AF_10/2020</t>
  </si>
  <si>
    <t>314,86</t>
  </si>
  <si>
    <t>TÊ, EM AÇO, CONEXÃO SOLDADA, DN 65 (2 1/2"), INSTALADO EM PRUMADAS - FORNECIMENTO E INSTALAÇÃO. AF_10/2020</t>
  </si>
  <si>
    <t>531,07</t>
  </si>
  <si>
    <t>TÊ, EM AÇO, CONEXÃO SOLDADA, DN 80 (3"), INSTALADO EM PRUMADAS - FORNECIMENTO E INSTALAÇÃO. AF_10/2020</t>
  </si>
  <si>
    <t>808,60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</si>
  <si>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</si>
  <si>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</si>
  <si>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32,76</t>
  </si>
  <si>
    <t>LUVA, EM AÇO, CONEXÃO SOLDADA, DN 32 (1 1/4"), INSTALADO EM REDE DE ALIMENTAÇÃO PARA HIDRANTE - FORNECIMENTO E INSTALAÇÃO. AF_10/2020</t>
  </si>
  <si>
    <t>55,38</t>
  </si>
  <si>
    <t>LUVA COM REDUÇÃO, EM AÇO, CONEXÃO SOLDADA, DN 32 X 25 MM (1 1/4"  X 1"), INSTALADO EM REDE DE ALIMENTAÇÃO PARA HIDRANTE - FORNECIMENTO E INSTALAÇÃO. AF_10/2020</t>
  </si>
  <si>
    <t>65,45</t>
  </si>
  <si>
    <t>LUVA, EM AÇO, CONEXÃO SOLDADA, DN 40 (1 1/2"), INSTALADO EM REDE DE ALIMENTAÇÃO PARA HIDRANTE - FORNECIMENTO E INSTALAÇÃO. AF_10/2020</t>
  </si>
  <si>
    <t>70,19</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</si>
  <si>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</si>
  <si>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</si>
  <si>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</si>
  <si>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123,19</t>
  </si>
  <si>
    <t>LUVA, EM AÇO, CONEXÃO SOLDADA, DN 65 (2 1/2"), INSTALADO EM REDE DE ALIMENTAÇÃO PARA HIDRANTE - FORNECIMENTO E INSTALAÇÃO. AF_10/2020</t>
  </si>
  <si>
    <t>185,57</t>
  </si>
  <si>
    <t>LUVA COM REDUÇÃO, EM AÇO, CONEXÃO SOLDADA, DN 65 X 50 MM (2 1/2" X 2"), INSTALADO EM REDE DE ALIMENTAÇÃO PARA HIDRANTE - FORNECIMENTO E INSTALAÇÃO. AF_10/2020</t>
  </si>
  <si>
    <t>226,78</t>
  </si>
  <si>
    <t>LUVA, EM AÇO, CONEXÃO SOLDADA, DN 80 (3"), INSTALADO EM REDE DE ALIMENTAÇÃO PARA HIDRANTE - FORNECIMENTO E INSTALAÇÃO. AF_10/2020</t>
  </si>
  <si>
    <t>246,62</t>
  </si>
  <si>
    <t>LUVA COM REDUÇÃO, EM AÇO, CONEXÃO SOLDADA, DN 80 X 65 MM (3" X 2 1/2"), INSTALADO EM REDE DE ALIMENTAÇÃO PARA HIDRANTE - FORNECIMENTO E INSTALAÇÃO. AF_10/2020</t>
  </si>
  <si>
    <t>302,14</t>
  </si>
  <si>
    <t>CURVA 45 GRAUS, EM AÇO, CONEXÃO SOLDADA, DN 25 (1"), INSTALADO EM REDE DE ALIMENTAÇÃO PARA HIDRANTE - FORNECIMENTO E INSTALAÇÃO. AF_10/2020</t>
  </si>
  <si>
    <t>62,02</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</si>
  <si>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</si>
  <si>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</si>
  <si>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89,26</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</si>
  <si>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</si>
  <si>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</si>
  <si>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124,26</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</si>
  <si>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</si>
  <si>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</si>
  <si>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170,64</t>
  </si>
  <si>
    <t>CURVA 90 GRAUS, EM AÇO, CONEXÃO SOLDADA, DN 50 (2"), INSTALADO EM REDE DE ALIMENTAÇÃO PARA HIDRANTE - FORNECIMENTO E INSTALAÇÃO. AF_10/2020</t>
  </si>
  <si>
    <t>182,28</t>
  </si>
  <si>
    <t>CURVA 45 GRAUS, EM AÇO, CONEXÃO SOLDADA, DN 65 (2 1/2"), INSTALADO EM REDE DE ALIMENTAÇÃO PARA HIDRANTE - FORNECIMENTO E INSTALAÇÃO. AF_10/2020</t>
  </si>
  <si>
    <t>310,29</t>
  </si>
  <si>
    <t>CURVA 90 GRAUS, EM AÇO, CONEXÃO SOLDADA, DN 65 (2 1/2"), INSTALADO EM REDE DE ALIMENTAÇÃO PARA HIDRANTE - FORNECIMENTO E INSTALAÇÃO. AF_10/2020</t>
  </si>
  <si>
    <t>328,90</t>
  </si>
  <si>
    <t>CURVA 45 GRAUS, EM AÇO, CONEXÃO SOLDADA, DN 80 (3"), INSTALADO EM REDE DE ALIMENTAÇÃO PARA HIDRANTE - FORNECIMENTO E INSTALAÇÃO. AF_10/2020</t>
  </si>
  <si>
    <t>724,35</t>
  </si>
  <si>
    <t>CURVA 90 GRAUS, EM AÇO, CONEXÃO SOLDADA, DN 80 (3"), INSTALADO EM REDE DE ALIMENTAÇÃO PARA HIDRANTE - FORNECIMENTO E INSTALAÇÃO. AF_10/2020</t>
  </si>
  <si>
    <t>640,86</t>
  </si>
  <si>
    <t>TÊ, EM AÇO, CONEXÃO SOLDADA, DN 25 (1"), INSTALADO EM REDE DE ALIMENTAÇÃO PARA HIDRANTE - FORNECIMENTO E INSTALAÇÃO. AF_10/2020</t>
  </si>
  <si>
    <t>95,06</t>
  </si>
  <si>
    <t>TÊ, EM AÇO, CONEXÃO SOLDADA, DN 32 (1 1/4"), INSTALADO EM REDE DE ALIMENTAÇÃO PARA HIDRANTE - FORNECIMENTO E INSTALAÇÃO. AF_10/2020</t>
  </si>
  <si>
    <t>138,56</t>
  </si>
  <si>
    <t>TÊ, EM AÇO, CONEXÃO SOLDADA, DN 40 (1 1/2"), INSTALADO EM REDE DE ALIMENTAÇÃO PARA HIDRANTE - FORNECIMENTO E INSTALAÇÃO. AF_10/2020</t>
  </si>
  <si>
    <t>178,39</t>
  </si>
  <si>
    <t>TÊ, EM AÇO, CONEXÃO SOLDADA, DN 50 (2"), INSTALADO EM REDE DE ALIMENTAÇÃO PARA HIDRANTE - FORNECIMENTO E INSTALAÇÃO. AF_10/2020</t>
  </si>
  <si>
    <t>274,32</t>
  </si>
  <si>
    <t>TÊ, EM AÇO, CONEXÃO SOLDADA, DN 65 (2 1/2"), INSTALADO EM REDE DE ALIMENTAÇÃO PARA HIDRANTE - FORNECIMENTO E INSTALAÇÃO. AF_10/2020</t>
  </si>
  <si>
    <t>497,45</t>
  </si>
  <si>
    <t>TÊ, EM AÇO, CONEXÃO SOLDADA, DN 80 (3"), INSTALADO EM REDE DE ALIMENTAÇÃO PARA HIDRANTE - FORNECIMENTO E INSTALAÇÃO. AF_10/2020</t>
  </si>
  <si>
    <t>781,91</t>
  </si>
  <si>
    <t>LUVA, EM AÇO, CONEXÃO SOLDADA, DN 25 (1"), INSTALADO EM REDE DE ALIMENTAÇÃO PARA SPRINKLER - FORNECIMENTO E INSTALAÇÃO. AF_10/2020</t>
  </si>
  <si>
    <t>35,46</t>
  </si>
  <si>
    <t>LUVA COM REDUÇÃO, EM AÇO, CONEXÃO SOLDADA, DN 25 X 20 MM (1" X 3/4"), INSTALADO EM REDE DE ALIMENTAÇÃO PARA SPRINKLER - FORNECIMENTO E INSTALAÇÃO. AF_10/2020</t>
  </si>
  <si>
    <t>29,49</t>
  </si>
  <si>
    <t>LUVA, EM AÇO, CONEXÃO SOLDADA, DN 32 (1 1/4"), INSTALADO EM REDE DE ALIMENTAÇÃO PARA SPRINKLER - FORNECIMENTO E INSTALAÇÃO. AF_10/2020</t>
  </si>
  <si>
    <t>49,31</t>
  </si>
  <si>
    <t>LUVA COM REDUÇÃO, EM AÇO, CONEXÃO SOLDADA, DN 32 X 25 MM (1 1/4"  X 1"), INSTALADO EM REDE DE ALIMENTAÇÃO PARA SPRINKLER - FORNECIMENTO E INSTALAÇÃO. AF_10/2020</t>
  </si>
  <si>
    <t>59,68</t>
  </si>
  <si>
    <t>LUVA, EM AÇO, CONEXÃO SOLDADA, DN 40 (1 1/2"), INSTALADO EM REDE DE ALIMENTAÇÃO PARA SPRINKLER - FORNECIMENTO E INSTALAÇÃO. AF_10/2020</t>
  </si>
  <si>
    <t>61,65</t>
  </si>
  <si>
    <t>LUVA COM REDUÇÃO, EM AÇO, CONEXÃO SOLDADA, DN 40  X 32 MM (1 1/2" X 1 1/4"), INSTALADO EM REDE DE ALIMENTAÇÃO PARA SPRINKLER - FORNECIMENTO E INSTALAÇÃO. AF_10/2020</t>
  </si>
  <si>
    <t>74,55</t>
  </si>
  <si>
    <t>LUVA, EM AÇO, CONEXÃO SOLDADA, DN 50 (2"), INSTALADO EM REDE DE ALIMENTAÇÃO PARA SPRINKLER - FORNECIMENTO E INSTALAÇÃO. AF_10/2020</t>
  </si>
  <si>
    <t>90,70</t>
  </si>
  <si>
    <t>LUVA COM REDUÇÃO, EM AÇO, CONEXÃO SOLDADA, DN 50 X 40 MM (2" X 1 1/2"), INSTALADO EM REDE DE ALIMENTAÇÃO PARA SPRINKLER - FORNECIMENTO E INSTALAÇÃO. AF_10/2020</t>
  </si>
  <si>
    <t>111,09</t>
  </si>
  <si>
    <t>LUVA, EM AÇO, CONEXÃO SOLDADA, DN 65 (2 1/2"), INSTALADO EM REDE DE ALIMENTAÇÃO PARA SPRINKLER - FORNECIMENTO E INSTALAÇÃO. AF_10/2020</t>
  </si>
  <si>
    <t>168,18</t>
  </si>
  <si>
    <t>LUVA COM REDUÇÃO, EM AÇO, CONEXÃO SOLDADA, DN 65 X 50 MM (2 1/2" X 2"), INSTALADO EM REDE DE ALIMENTAÇÃO PARA SPRINKLER - FORNECIMENTO E INSTALAÇÃO. AF_10/2020</t>
  </si>
  <si>
    <t>209,39</t>
  </si>
  <si>
    <t>LUVA, EM AÇO, CONEXÃO SOLDADA, DN 80 (3"), INSTALADO EM REDE DE ALIMENTAÇÃO PARA SPRINKLER - FORNECIMENTO E INSTALAÇÃO. AF_10/2020</t>
  </si>
  <si>
    <t>223,76</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</si>
  <si>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</si>
  <si>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</si>
  <si>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57,12</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</si>
  <si>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</si>
  <si>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</si>
  <si>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80,62</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</si>
  <si>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</si>
  <si>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</si>
  <si>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111,39</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</si>
  <si>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</si>
  <si>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</si>
  <si>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152,48</t>
  </si>
  <si>
    <t>CURVA 90 GRAUS, EM AÇO, CONEXÃO SOLDADA, DN 50 (2"), INSTALADO EM REDE DE ALIMENTAÇÃO PARA SPRINKLER - FORNECIMENTO E INSTALAÇÃO. AF_10/2020</t>
  </si>
  <si>
    <t>164,12</t>
  </si>
  <si>
    <t>CURVA 45 GRAUS, EM AÇO, CONEXÃO SOLDADA, DN 65 (2 1/2"), INSTALADO EM REDE DE ALIMENTAÇÃO PARA SPRINKLER - FORNECIMENTO E INSTALAÇÃO. AF_10/2020</t>
  </si>
  <si>
    <t>284,07</t>
  </si>
  <si>
    <t>CURVA 90 GRAUS, EM AÇO, CONEXÃO SOLDADA, DN 65 (2 1/2"), INSTALADO EM REDE DE ALIMENTAÇÃO PARA SPRINKLER - FORNECIMENTO E INSTALAÇÃO. AF_10/2020</t>
  </si>
  <si>
    <t>302,68</t>
  </si>
  <si>
    <t>CURVA 45 GRAUS, EM AÇO, CONEXÃO SOLDADA, DN 80 (3"), INSTALADO EM REDE DE ALIMENTAÇÃO PARA SPRINKLER - FORNECIMENTO E INSTALAÇÃO. AF_10/2020</t>
  </si>
  <si>
    <t>690,15</t>
  </si>
  <si>
    <t>CURVA 90 GRAUS, EM AÇO, CONEXÃO SOLDADA, DN 80 (3"), INSTALADO EM REDE DE ALIMENTAÇÃO PARA SPRINKLER - FORNECIMENTO E INSTALAÇÃO. AF_10/2020</t>
  </si>
  <si>
    <t>606,66</t>
  </si>
  <si>
    <t>TÊ, EM AÇO, CONEXÃO SOLDADA, DN 25 (1"), INSTALADO EM REDE DE ALIMENTAÇÃO PARA SPRINKLER - FORNECIMENTO E INSTALAÇÃO. AF_10/2020</t>
  </si>
  <si>
    <t>88,62</t>
  </si>
  <si>
    <t>TÊ, EM AÇO, CONEXÃO SOLDADA, DN 32 (1 1/4"), INSTALADO EM REDE DE ALIMENTAÇÃO PARA SPRINKLER - FORNECIMENTO E INSTALAÇÃO. AF_10/2020</t>
  </si>
  <si>
    <t>127,03</t>
  </si>
  <si>
    <t>TÊ, EM AÇO, CONEXÃO SOLDADA, DN 40 (1 1/2"), INSTALADO EM REDE DE ALIMENTAÇÃO PARA SPRINKLER - FORNECIMENTO E INSTALAÇÃO. AF_10/2020</t>
  </si>
  <si>
    <t>161,20</t>
  </si>
  <si>
    <t>TÊ, EM AÇO, CONEXÃO SOLDADA, DN 50 (2"), INSTALADO EM REDE DE ALIMENTAÇÃO PARA SPRINKLER - FORNECIMENTO E INSTALAÇÃO. AF_10/2020</t>
  </si>
  <si>
    <t>250,12</t>
  </si>
  <si>
    <t>TÊ, EM AÇO, CONEXÃO SOLDADA, DN 65 (2 1/2"), INSTALADO EM REDE DE ALIMENTAÇÃO PARA SPRINKLER - FORNECIMENTO E INSTALAÇÃO. AF_10/2020</t>
  </si>
  <si>
    <t>467,66</t>
  </si>
  <si>
    <t>TÊ, EM AÇO, CONEXÃO SOLDADA, DN 80 (3"), INSTALADO EM REDE DE ALIMENTAÇÃO PARA SPRINKLER - FORNECIMENTO E INSTALAÇÃO. AF_10/2020</t>
  </si>
  <si>
    <t>736,28</t>
  </si>
  <si>
    <t>LUVA, EM AÇO, CONEXÃO SOLDADA, DN 15 (1/2"), INSTALADO EM RAMAIS E SUB-RAMAIS DE GÁS - FORNECIMENTO E INSTALAÇÃO. AF_10/2020</t>
  </si>
  <si>
    <t>LUVA, EM AÇO, CONEXÃO SOLDADA, DN 20 (3/4"), INSTALADO EM RAMAIS E SUB-RAMAIS DE GÁS - FORNECIMENTO E INSTALAÇÃO. AF_10/2020</t>
  </si>
  <si>
    <t>36,87</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</si>
  <si>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</si>
  <si>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</si>
  <si>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60,91</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</si>
  <si>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</si>
  <si>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</si>
  <si>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</si>
  <si>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</si>
  <si>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56,67</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</si>
  <si>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</si>
  <si>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</si>
  <si>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95,35</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</si>
  <si>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</si>
  <si>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</si>
  <si>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</si>
  <si>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79,90</t>
  </si>
  <si>
    <t>TÊ, EM AÇO, CONEXÃO SOLDADA, DN 25 (1"), INSTALADO EM RAMAIS E SUB-RAMAIS DE GÁS - FORNECIMENTO E INSTALAÇÃO. AF_10/2020</t>
  </si>
  <si>
    <t>139,63</t>
  </si>
  <si>
    <t>CONECTOR EM BRONZE/LATÃO, DN 22 MM X 1/2", SEM ANEL DE SOLDA, BOLSA X ROSCA F, INSTALADO EM PRUMADA DE HIDRÁULICA PREDIAL - FORNECIMENTO E INSTALAÇÃO. AF_04/2022</t>
  </si>
  <si>
    <t>18,99</t>
  </si>
  <si>
    <t>COTOVELO EM COBRE, DN 15 MM, 90 GRAUS, SEM ANEL DE SOLDA, INSTALADO EM RAMAL E SUB-RAMAL DE GÁS COMBUSTÍVEL - FORNECIMENTO E INSTALAÇÃO. AF_04/2022</t>
  </si>
  <si>
    <t>21,14</t>
  </si>
  <si>
    <t>CURVA EM COBRE, DN 15 MM, 45 GRAUS, SEM ANEL DE SOLDA, BOLSA X BOLSA, INSTALADO EM RAMAL E SUB-RAMAL DE GÁS COMBUSTÍVEL - FORNECIMENTO E INSTALAÇÃO. AF_04/2022</t>
  </si>
  <si>
    <t>COTOVELO EM BRONZE/LATÃO, DN 15 MM X 1/2", 90 GRAUS, SEM ANEL DE SOLDA, BOLSA X ROSCA F, INSTALADO EM RAMAL E SUB-RAMAL DE GÁS COMBUSTÍVEL - FORNECIMENTO E INSTALAÇÃO. AF_04/2022</t>
  </si>
  <si>
    <t>24,06</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</si>
  <si>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</si>
  <si>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</si>
  <si>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38,81</t>
  </si>
  <si>
    <t>COTOVELO EM BRONZE/LATÃO, DN 22 MM X 1/2", 90 GRAUS, SEM ANEL DE SOLDA, BOLSA X ROSCA F, INSTALADO EM RAMAL E SUB-RAMAL DE GÁS COMBUSTÍVEL - FORNECIMENTO E INSTALAÇÃO. AF_04/2022</t>
  </si>
  <si>
    <t>37,13</t>
  </si>
  <si>
    <t>COTOVELO EM BRONZE/LATÃO, DN 22 MM X 3/4", 90 GRAUS, SEM ANEL DE SOLDA, BOLSA X ROSCA F, INSTALADO EM RAMAL E SUB-RAMAL DE GÁS COMBUSTÍVEL - FORNECIMENTO E INSTALAÇÃO. AF_04/2022</t>
  </si>
  <si>
    <t>40,88</t>
  </si>
  <si>
    <t>COTOVELO EM COBRE, DN 28 MM, 90 GRAUS, SEM ANEL DE SOLDA, INSTALADO EM RAMAL E SUB-RAMAL DE GÁS COMBUSTÍVEL - FORNECIMENTO E INSTALAÇÃO. AF_04/2022</t>
  </si>
  <si>
    <t>57,25</t>
  </si>
  <si>
    <t>CURVA EM COBRE, DN 28 MM, 45 GRAUS, SEM ANEL DE SOLDA, BOLSA X BOLSA, INSTALADO EM RAMAL E SUB-RAMAL DE GÁS COMBUSTÍVEL - FORNECIMENTO E INSTALAÇÃO. AF_04/2022</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</si>
  <si>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</si>
  <si>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</si>
  <si>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13,91</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</si>
  <si>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</si>
  <si>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</si>
  <si>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458,80</t>
  </si>
  <si>
    <t>CONECTOR EM BRONZE/LATÃO, DN 15 MM X 1/2", SEM ANEL DE SOLDA, BOLSA X ROSCA F, INSTALADO EM RAMAL E SUB-RAMAL DE GÁS COMBUSTÍVEL - FORNECIMENTO E INSTALAÇÃO. AF_04/2022</t>
  </si>
  <si>
    <t>LUVA EM COBRE, DN 22 MM, SEM ANEL DE SOLDA, INSTALADO EM RAMAL E SUB-RAMAL DE GÁS COMBUSTÍVEL - FORNECIMENTO E INSTALAÇÃO. AF_04/2022</t>
  </si>
  <si>
    <t>24,41</t>
  </si>
  <si>
    <t>LUVA PASSANTE EM COBRE, DN 22 MM, SEM ANEL DE SOLDA, INSTALADO EM RAMAL E SUB-RAMAL DE GÁS COMBUSTÍVEL - FORNECIMENTO E INSTALAÇÃO. AF_04/2022</t>
  </si>
  <si>
    <t>25,74</t>
  </si>
  <si>
    <t>JUNTA DE EXPANSÃO EM COBRE, DN 22 MM, PONTA X PONTA, INSTALADO EM RAMAL E SUB-RAMAL DE GÁS COMBUSTÍVEL - FORNECIMENTO E INSTALAÇÃO. AF_04/2022</t>
  </si>
  <si>
    <t>538,30</t>
  </si>
  <si>
    <t>CURVA DE TRANSPOSIÇÃO EM BRONZE/LATÃO, DN 22 MM, SEM ANEL DE SOLDA, BOLSA X BOLSA, INSTALADO EM RAMAL E SUB-RAMAL DE GÁS COMBUSTÍVEL - FORNECIMENTO E INSTALAÇÃO. AF_04/2022</t>
  </si>
  <si>
    <t>59,69</t>
  </si>
  <si>
    <t>BUCHA DE REDUÇÃO EM COBRE, DN 22 MM X 15 MM, SEM ANEL DE SOLDA, PONTA X BOLSA, INSTALADO EM RAMAL E SUB-RAMAL DE GÁS COMBUSTÍVEL - FORNECIMENTO E INSTALAÇÃO. AF_04/2022</t>
  </si>
  <si>
    <t>20,90</t>
  </si>
  <si>
    <t>CONECTOR EM BRONZE/LATÃO, DN 22 MM X 1/2", SEM ANEL DE SOLDA, BOLSA X ROSCA F, INSTALADO EM RAMAL E SUB-RAMAL DE GÁS COMBUSTÍVEL - FORNECIMENTO E INSTALAÇÃO. AF_04/2022</t>
  </si>
  <si>
    <t>25,82</t>
  </si>
  <si>
    <t>CONECTOR EM BRONZE/LATÃO, DN 22 MM X 3/4", SEM ANEL DE SOLDA, BOLSA X ROSCA F, INSTALADO EM RAMAL E SUB-RAMAL DE GÁS COMBUSTÍVEL - FORNECIMENTO E INSTALAÇÃO. AF_04/2022</t>
  </si>
  <si>
    <t>LUVA EM COBRE, DN 28 MM, SEM ANEL DE SOLDA, INSTALADO EM RAMAL E SUB-RAMAL DE GÁS COMBUSTÍVEL - FORNECIMENTO E INSTALAÇÃO. AF_04/2022</t>
  </si>
  <si>
    <t>36,22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</si>
  <si>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</si>
  <si>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</si>
  <si>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98,63</t>
  </si>
  <si>
    <t>JUNTA DE EXPANSÃO EM COBRE, DN 28 MM, PONTA X PONTA, INSTALADO EM RAMAL E SUB-RAMAL DE GÁS COMBUSTÍVEL - FORNECIMENTO E INSTALAÇÃO. AF_04/2022</t>
  </si>
  <si>
    <t>595,61</t>
  </si>
  <si>
    <t>CONECTOR EM BRONZE/LATÃO, DN 28 MM X 1/2", SEM ANEL DE SOLDA, BOLSA X ROSCA F, INSTALADO EM RAMAL E SUB-RAMAL DE GÁS COMBUSTÍVEL - FORNECIMENTO E INSTALAÇÃO. AF_04/2022</t>
  </si>
  <si>
    <t>39,53</t>
  </si>
  <si>
    <t>BUCHA DE REDUÇÃO EM COBRE, DN 28 MM X 22 MM, SEM ANEL DE SOLDA, INSTALADO EM RAMAL E SUB-RAMAL DE GÁS COMBUSTÍVEL - FORNECIMENTO E INSTALAÇÃO. AF_04/2022</t>
  </si>
  <si>
    <t>31,16</t>
  </si>
  <si>
    <t>TÊ EM COBRE, DN 15 MM, SEM ANEL DE SOLDA, INSTALADO EM RAMAL E SUB-RAMAL DE GÁS COMBUSTÍVEL - FORNECIMENTO E INSTALAÇÃO. AF_04/2022</t>
  </si>
  <si>
    <t>28,53</t>
  </si>
  <si>
    <t>TE EM COBRE, DN 22 MM, SEM ANEL DE SOLDA, INSTALADO EM RAMAL E SUB-RAMAL DE GÁS COMBUSTÍVEL - FORNECIMENTO E INSTALAÇÃO. AF_04/2022</t>
  </si>
  <si>
    <t>51,86</t>
  </si>
  <si>
    <t>TÊ EM COBRE, DN 28 MM, SEM ANEL DE SOLDA, INSTALADO EM RAMAL E SUB-RAMAL DE GÁS COMBUSTÍVEL - FORNECIMENTO E INSTALAÇÃO. AF_04/2022</t>
  </si>
  <si>
    <t>74,67</t>
  </si>
  <si>
    <t>COTOVELO EM COBRE, DN 15 MM, 90 GRAUS, SEM ANEL DE SOLDA, INSTALADO EM RAMAL E SUB-RAMAL DE GÁS MEDICINAL - FORNECIMENTO E INSTALAÇÃO. AF_04/2022</t>
  </si>
  <si>
    <t>20,25</t>
  </si>
  <si>
    <t>CURVA EM COBRE, DN 15 MM, 45 GRAUS, SEM ANEL DE SOLDA, BOLSA X BOLSA, INSTALADO EM RAMAL E SUB-RAMAL DE GÁS MEDICINAL - FORNECIMENTO E INSTALAÇÃO. AF_04/2022</t>
  </si>
  <si>
    <t>20,22</t>
  </si>
  <si>
    <t>COTOVELO EM BRONZE/LATÃO, DN 15 MM X 1/2", 90 GRAUS, SEM ANEL DE SOLDA, BOLSA X ROSCA F, INSTALADO EM RAMAL E SUB-RAMAL DE GÁS MEDICINAL - FORNECIMENTO E INSTALAÇÃO. AF_04/2022</t>
  </si>
  <si>
    <t>23,62</t>
  </si>
  <si>
    <t>COTOVELO EM COBRE, DN 22 MM, 90 GRAUS, SEM ANEL DE SOLDA, INSTALADO EM RAMAL E SUB-RAMAL DE GÁS MEDICINAL - FORNECIMENTO E INSTALAÇÃO. AF_04/2022</t>
  </si>
  <si>
    <t>CURVA EM COBRE, DN 22 MM, 45 GRAUS, SEM ANEL DE SOLDA, BOLSA X BOLSA, INSTALADO EM RAMAL E SUB-RAMAL DE GÁS MEDICINAL - FORNECIMENTO E INSTALAÇÃO. AF_04/2022</t>
  </si>
  <si>
    <t>31,84</t>
  </si>
  <si>
    <t>COTOVELO EM BRONZE/LATÃO, DN 22 MM X 1/2", 90 GRAUS, SEM ANEL DE SOLDA, BOLSA X ROSCA F, INSTALADO EM RAMAL E SUB-RAMAL DE GÁS MEDICINAL - FORNECIMENTO E INSTALAÇÃO. AF_04/2022</t>
  </si>
  <si>
    <t>COTOVELO EM BRONZE/LATÃO, DN 22 MM X 3/4", 90 GRAUS, SEM ANEL DE SOLDA, BOLSA X ROSCA F, INSTALADO EM RAMAL E SUB-RAMAL DE GÁS MEDICINAL - FORNECIMENTO E INSTALAÇÃO. AF_04/2022</t>
  </si>
  <si>
    <t>37,39</t>
  </si>
  <si>
    <t>COTOVELO EM COBRE, DN 28 MM, 90 GRAUS, SEM ANEL DE SOLDA, INSTALADO EM RAMAL E SUB-RAMAL DE GÁS MEDICINAL - FORNECIMENTO E INSTALAÇÃO. AF_04/2022</t>
  </si>
  <si>
    <t>CURVA EM COBRE, DN 28 MM, 45 GRAUS, SEM ANEL DE SOLDA, BOLSA X BOLSA, INSTALADO EM RAMAL E SUB-RAMAL DE GÁS MEDICINAL - FORNECIMENTO E INSTALAÇÃO. AF_04/2022</t>
  </si>
  <si>
    <t>43,30</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</si>
  <si>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</si>
  <si>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</si>
  <si>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</si>
  <si>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28,75</t>
  </si>
  <si>
    <t>JUNTA DE EXPANSÃO EM COBRE, DN 15 MM, PONTA X PONTA, INSTALADO EM RAMAL E SUB-RAMAL DE GÁS MEDICINAL - FORNECIMENTO E INSTALAÇÃO. AF_04/2022</t>
  </si>
  <si>
    <t>458,20</t>
  </si>
  <si>
    <t>CONECTOR EM BRONZE/LATÃO, DN 15 MM X 1/2", SEM ANEL DE SOLDA, BOLSA X ROSCA F, INSTALADO EM RAMAL E SUB-RAMAL DE GÁS MEDICINAL - FORNECIMENTO E INSTALAÇÃO. AF_04/2022</t>
  </si>
  <si>
    <t>21,38</t>
  </si>
  <si>
    <t>LUVA EM COBRE, DN 22 MM, SEM ANEL DE SOLDA, INSTALADO EM RAMAL E SUB-RAMAL DE GÁS MEDICINAL - FORNECIMENTO E INSTALAÇÃO. AF_04/2022</t>
  </si>
  <si>
    <t>19,74</t>
  </si>
  <si>
    <t>LUVA PASSANTE EM COBRE, DN 22 MM, SEM ANEL DE SOLDA, INSTALADO EM RAMAL E SUB-RAMAL DE GÁS MEDICINAL - FORNECIMENTO E INSTALAÇÃO. AF_04/2022</t>
  </si>
  <si>
    <t>JUNTA DE EXPANSÃO EM COBRE, DN 22 MM, PONTA X PONTA, INSTALADO EM RAMAL E SUB-RAMAL DE GÁS MEDICINAL - FORNECIMENTO E INSTALAÇÃO. AF_04/2022</t>
  </si>
  <si>
    <t>533,63</t>
  </si>
  <si>
    <t>CURVA DE TRANSPOSIÇÃO EM BRONZE/LATÃO, DN 22 MM, SEM ANEL DE SOLDA, BOLSA X BOLSA, INSTALADO EM RAMAL E SUB-RAMAL DE GÁS MEDICINAL - FORNECIMENTO E INSTALAÇÃO. AF_04/2022</t>
  </si>
  <si>
    <t>BUCHA DE REDUÇÃO EM COBRE, DN 22 MM X 15 MM, SEM ANEL DE SOLDA, PONTA X BOLSA, INSTALADO EM RAMAL E SUB-RAMAL DE GÁS MEDICINAL - FORNECIMENTO E INSTALAÇÃO. AF_04/2022</t>
  </si>
  <si>
    <t>CONECTOR EM BRONZE/LATÃO, DN 22 MM X 1/2", SEM ANEL DE SOLDA, BOLSA X ROSCA F, INSTALADO EM RAMAL E SUB-RAMAL DE GÁS MEDICINAL - FORNECIMENTO E INSTALAÇÃO. AF_04/2022</t>
  </si>
  <si>
    <t>23,48</t>
  </si>
  <si>
    <t>CONECTOR EM BRONZE/LATÃO, DN 22 MM X 3/4", SEM ANEL DE SOLDA, BOLSA X ROSCA F, INSTALADO EM RAMAL E SUB-RAMAL DE GÁS MEDICINAL - FORNECIMENTO E INSTALAÇÃO. AF_04/2022</t>
  </si>
  <si>
    <t>28,08</t>
  </si>
  <si>
    <t>LUVA EM COBRE, DN 28 MM, SEM ANEL DE SOLDA, INSTALADO EM RAMAL E SUB-RAMAL DE GÁS MEDICINAL - FORNECIMENTO E INSTALAÇÃO. AF_04/2022</t>
  </si>
  <si>
    <t>28,54</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</si>
  <si>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</si>
  <si>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</si>
  <si>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90,95</t>
  </si>
  <si>
    <t>JUNTA DE EXPANSÃO EM COBRE, DN 28 MM, PONTA X PONTA, INSTALADO EM RAMAL E SUB-RAMAL DE GÁS MEDICINAL - FORNECIMENTO E INSTALAÇÃO. AF_04/2022</t>
  </si>
  <si>
    <t>587,93</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</si>
  <si>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</si>
  <si>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</si>
  <si>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24,90</t>
  </si>
  <si>
    <t>TÊ EM COBRE, DN 15 MM, SEM ANEL DE SOLDA, INSTALADO EM RAMAL E SUB-RAMAL DE GÁS MEDICINAL - FORNECIMENTO E INSTALAÇÃO. AF_04/2022</t>
  </si>
  <si>
    <t>TÊ EM COBRE, DN 22 MM, SEM ANEL DE SOLDA, INSTALADO EM RAMAL E SUB-RAMAL DE GÁS MEDICINAL - FORNECIMENTO E INSTALAÇÃO. AF_04/2022</t>
  </si>
  <si>
    <t>42,57</t>
  </si>
  <si>
    <t>TÊ EM COBRE, DN 28 MM, SEM ANEL DE SOLDA, INSTALADO EM RAMAL E SUB-RAMAL DE GÁS MEDICINAL - FORNECIMENTO E INSTALAÇÃO. AF_04/2022</t>
  </si>
  <si>
    <t>58,43</t>
  </si>
  <si>
    <t>COTOVELO EM COBRE, DN 15 MM, 90 GRAUS, SEM ANEL DE SOLDA, INSTALADO EM RAMAL E SUB-RAMAL DE AQUECIMENTO SOLAR - FORNECIMENTO E INSTALAÇÃO. AF_04/2022</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</si>
  <si>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</si>
  <si>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</si>
  <si>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24,09</t>
  </si>
  <si>
    <t>COTOVELO EM COBRE, DN 22 MM, 90 GRAUS, SEM ANEL DE SOLDA, INSTALADO EM RAMAL E SUB-RAMAL DE AQUECIMENTO SOLAR - FORNECIMENTO E INSTALAÇÃO. AF_04/2022</t>
  </si>
  <si>
    <t>31,11</t>
  </si>
  <si>
    <t>CURVA EM COBRE, DN 22 MM, 45 GRAUS, SEM ANEL DE SOLDA, BOLSA X BOLSA, INSTALADO EM RAMAL E SUB-RAMAL DE AQUECIMENTO SOLAR - FORNECIMENTO E INSTALAÇÃO. AF_04/2022</t>
  </si>
  <si>
    <t>30,82</t>
  </si>
  <si>
    <t>COTOVELO EM BRONZE/LATÃO, DN 22 MM X 1/2", 90 GRAUS, SEM ANEL DE SOLDA, BOLSA X ROSCA F, INSTALADO EM RAMAL E SUB-RAMAL DE AQUECIMENTO SOLAR - FORNECIMENTO E INSTALAÇÃO. AF_04/2022</t>
  </si>
  <si>
    <t>33,14</t>
  </si>
  <si>
    <t>COTOVELO EM BRONZE/LATÃO, DN 22 MM X 3/4", 90 GRAUS, SEM ANEL DE SOLDA, BOLSA X ROSCA F, INSTALADO EM RAMAL E SUB-RAMAL DE AQUECIMENTO SOLAR - FORNECIMENTO E INSTALAÇÃO. AF_04/2022</t>
  </si>
  <si>
    <t>COTOVELO EM COBRE, DN 28 MM, 90 GRAUS, SEM ANEL DE SOLDA, INSTALADO EM RAMAL E SUB-RAMAL DE AQUECIMENTO SOLAR - FORNECIMENTO E INSTALAÇÃO. AF_04/2022</t>
  </si>
  <si>
    <t>42,38</t>
  </si>
  <si>
    <t>CURVA EM COBRE, DN 28 MM, 45 GRAUS, SEM ANEL DE SOLDA, BOLSA X BOLSA, INSTALADO EM RAMAL E SUB-RAMAL DE AQUECIMENTO SOLAR - FORNECIMENTO E INSTALAÇÃO. AF_04/2022</t>
  </si>
  <si>
    <t>LUVA EM COBRE, DN 15 MM, SEM ANEL DE SOLDA, INSTALADO EM RAMAL E SUB-RAMAL DE AQUECIMENTO SOLAR - FORNECIMENTO E INSTALAÇÃO. AF_04/2022</t>
  </si>
  <si>
    <t>13,90</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</si>
  <si>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</si>
  <si>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</si>
  <si>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29,37</t>
  </si>
  <si>
    <t>JUNTA DE EXPANSÃO EM COBRE, DN 15 MM, PONTA X PONTA, INSTALADO EM RAMAL E SUB-RAMAL DE AQUECIMENTO SOLAR - FORNECIMENTO E INSTALAÇÃO. AF_04/2022</t>
  </si>
  <si>
    <t>458,82</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</si>
  <si>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</si>
  <si>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</si>
  <si>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19,02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</si>
  <si>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</si>
  <si>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</si>
  <si>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532,91</t>
  </si>
  <si>
    <t>CURVA DE TRANSPOSIÇÃO EM BRONZE/LATÃO, DN 22 MM, SEM ANEL DE SOLDA, BOLSA X BOLSA, INSTALADO EM RAMAL E SUB-RAMAL DE AQUECIMENTO SOLAR - FORNECIMENTO E INSTALAÇÃO. AF_04/2022</t>
  </si>
  <si>
    <t>54,30</t>
  </si>
  <si>
    <t>BUCHA DE REDUÇÃO EM COBRE, DN 22 MM X 15 MM, SEM ANEL DE SOLDA, PONTA X BOLSA, INSTALADO EM RAMAL E SUB-RAMAL DE AQUECIMENTO SOLAR - FORNECIMENTO E INSTALAÇÃO. AF_04/2022</t>
  </si>
  <si>
    <t>18,38</t>
  </si>
  <si>
    <t>CONECTOR EM BRONZE/LATÃO, DN 22 MM X 1/2", SEM ANEL DE SOLDA, BOLSA X ROSCA F, INSTALADO EM RAMAL E SUB-RAMAL DE AQUECIMENTO SOLAR - FORNECIMENTO E INSTALAÇÃO. AF_04/2022</t>
  </si>
  <si>
    <t>23,12</t>
  </si>
  <si>
    <t>CONECTOR EM BRONZE/LATÃO, DN 22 MM X 3/4", SEM ANEL DE SOLDA, BOLSA X ROSCA F, INSTALADO EM RAMAL E SUB-RAMAL DE AQUECIMENTO SOLAR - FORNECIMENTO E INSTALAÇÃO. AF_04/2022</t>
  </si>
  <si>
    <t>27,72</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</si>
  <si>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</si>
  <si>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</si>
  <si>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</si>
  <si>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89,09</t>
  </si>
  <si>
    <t>JUNTA DE EXPANSÃO EM COBRE, DN 28 MM, PONTA X PONTA, INSTALADO EM RAMAL E SUB-RAMAL DE AQUECIMENTO SOLAR - FORNECIMENTO E INSTALAÇÃO. AF_04/2022</t>
  </si>
  <si>
    <t>586,07</t>
  </si>
  <si>
    <t>CONECTOR EM BRONZE/LATÃO, DN 28 MM X 1/2", SEM ANEL DE SOLDA, BOLSA X ROSCA F, INSTALADO EM RAMAL E SUB-RAMAL DE AQUECIMENTO SOLAR - FORNECIMENTO E INSTALAÇÃO. AF_04/2022</t>
  </si>
  <si>
    <t>BUCHA DE REDUÇÃO EM COBRE, DN 28 MM X 22 MM, SEM ANEL DE SOLDA, INSTALADO EM RAMAL E SUB-RAMAL DE AQUECIMENTO SOLAR - FORNECIMENTO E INSTALAÇÃO. AF_04/2022</t>
  </si>
  <si>
    <t>23,46</t>
  </si>
  <si>
    <t>TÊ EM COBRE, DN 15 MM, SEM ANEL DE SOLDA, INSTALADO EM RAMAL E SUB-RAMAL DE AQUECIMENTO SOLAR - FORNECIMENTO E INSTALAÇÃO. AF_04/2022</t>
  </si>
  <si>
    <t>TÊ EM COBRE, DN 22 MM, SEM ANEL DE SOLDA, INSTALADO EM RAMAL E SUB-RAMAL DE AQUECIMENTO SOLAR - FORNECIMENTO E INSTALAÇÃO. AF_04/2022</t>
  </si>
  <si>
    <t>41,18</t>
  </si>
  <si>
    <t>TÊ EM COBRE, DN 28 MM, SEM ANEL DE SOLDA, INSTALADO EM RAMAL E SUB-RAMAL DE AQUECIMENTO SOLAR - FORNECIMENTO E INSTALAÇÃO. AF_04/2022</t>
  </si>
  <si>
    <t>54,78</t>
  </si>
  <si>
    <t>BUCHA DE REDUÇÃO, CURTA, PVC, SOLDÁVEL, DN 25 X 20 MM, INSTALADO EM RAMAL OU SUB-RAMAL DE ÁGUA - FORNECIMENTO E INSTALAÇÃO. AF_06/2022</t>
  </si>
  <si>
    <t>7,20</t>
  </si>
  <si>
    <t>BUCHA DE REDUÇÃO, CURTA, PVC, SOLDÁVEL, DN 32 X 25 MM, INSTALADO EM RAMAL OU SUB-RAMAL DE ÁGUA - FORNECIMENTO E INSTALAÇÃO. AF_06/2022</t>
  </si>
  <si>
    <t>BUCHA DE REDUÇÃO, LONGA, PVC, SOLDÁVEL, DN 32 X 20 MM, INSTALADO EM RAMAL OU SUB-RAMAL DE ÁGUA - FORNECIMENTO E INSTALAÇÃO. AF_06/2022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</si>
  <si>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</si>
  <si>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</si>
  <si>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16,34</t>
  </si>
  <si>
    <t>BUCHA DE REDUÇÃO, CURTA, PVC, SOLDÁVEL, DN 25 X 20 MM, INSTALADO EM RAMAL DE DISTRIBUIÇÃO DE ÁGUA - FORNECIMENTO E INSTALAÇÃO. AF_06/2022</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</si>
  <si>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</si>
  <si>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</si>
  <si>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9,42</t>
  </si>
  <si>
    <t>JOELHO DE REDUÇÃO, 90 GRAUS, PVC, SOLDÁVEL, DN 25 MM X 20 MM, INSTALADO EM RAMAL DE DISTRIBUIÇÃO DE ÁGUA - FORNECIMENTO E INSTALAÇÃO. AF_06/2022</t>
  </si>
  <si>
    <t>11,23</t>
  </si>
  <si>
    <t>JOELHO DE REDUÇÃO, 90 GRAUS, PVC, SOLDÁVEL, DN 32 MM X 25 MM, INSTALADO EM RAMAL DE DISTRIBUIÇÃO DE ÁGUA - FORNECIMENTO E INSTALAÇÃO. AF_06/2022</t>
  </si>
  <si>
    <t>15,25</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</si>
  <si>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</si>
  <si>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</si>
  <si>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</si>
  <si>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BUCHA DE REDUÇÃO, LONGA, PVC, SOLDÁVEL, DN 32 X 20 MM, INSTALADO EM PRUMADA DE ÁGUA - FORNECIMENTO E INSTALAÇÃO. AF_06/2022</t>
  </si>
  <si>
    <t>BUCHA DE REDUÇÃO, LONGA, PVC, SOLDÁVEL, DN 40 X 25 MM, INSTALADO EM PRUMADA DE ÁGUA - FORNECIMENTO E INSTALAÇÃO. AF_06/2022</t>
  </si>
  <si>
    <t>8,32</t>
  </si>
  <si>
    <t>BUCHA DE REDUÇÃO, LONGA, PVC, SOLDÁVEL, DN 50 X 25 MM, INSTALADO EM PRUMADA DE ÁGUA - FORNECIMENTO E INSTALAÇÃO. AF_06/2022</t>
  </si>
  <si>
    <t>BUCHA DE REDUÇÃO , LONGA, PVC, SOLDÁVEL, DN 50 X 32 MM, INSTALADO EM PRUMADA DE ÁGUA - FORNECIMENTO E INSTALAÇÃO. AF_06/2022</t>
  </si>
  <si>
    <t>BUCHA DE REDUÇÃO, LONGA, PVC, SOLDÁVEL, DN 60 X 25 MM, INSTALADO EM PRUMADA DE ÁGUA - FORNECIMENTO E INSTALAÇÃO. AF_06/2022</t>
  </si>
  <si>
    <t>16,32</t>
  </si>
  <si>
    <t>BUCHA DE REDUÇÃO, LONGA, PVC, SOLDÁVEL, DN 60 X 32 MM, INSTALADO EM PRUMADA DE ÁGUA - FORNECIMENTO E INSTALAÇÃO. AF_06/2022</t>
  </si>
  <si>
    <t>BUCHA DE REDUÇÃO, LONGA, PVC, SOLDÁVEL, DN 60 X 50 MM, INSTALADO EM PRUMADA DE ÁGUA - FORNECIMENTO E INSTALAÇÃO. AF_06/2022</t>
  </si>
  <si>
    <t>24,28</t>
  </si>
  <si>
    <t>BUCHA DE REDUÇÃO, LONGA, PVC, SOLDÁVEL, DN 75 X 50 MM, INSTALADO EM PRUMADA DE ÁGUA - FORNECIMENTO E INSTALAÇÃO. AF_06/2022</t>
  </si>
  <si>
    <t>28,04</t>
  </si>
  <si>
    <t>JOELHO DE REDUÇÃO, 90 GRAUS, PVC, SOLDÁVEL, DN 32 MM X 25 MM, INSTALADO EM PRUMADA DE ÁGUA - FORNECIMENTO E INSTALAÇÃO. AF_06/2022</t>
  </si>
  <si>
    <t>TE DE REDUÇÃO, 90 GRAUS, PVC, SOLDÁVEL, DN 50 MM X 20 MM, INSTALADO EM PRUMADA DE ÁGUA - FORNECIMENTO E INSTALAÇÃO. AF_06/2022</t>
  </si>
  <si>
    <t>TE DE REDUÇÃO, 90 GRAUS, PVC, SOLDÁVEL, DN 50 MM X 32 MM, INSTALADO EM PRUMADA DE ÁGUA - FORNECIMENTO E INSTALAÇÃO. AF_06/2022</t>
  </si>
  <si>
    <t>JOELHO 90 GRAUS, PVC, SOLDÁVEL, DN 40MM, INSTALADO EM RAMAL DE DISTRIBUIÇÃO DE ÁGUA - FORNECIMENTO E INSTALAÇÃO. AF_06/2022</t>
  </si>
  <si>
    <t>JOELHO 45 GRAUS, PVC, SOLDÁVEL, DN 40MM, INSTALADO EM RAMAL DE DISTRIBUIÇÃO DE ÁGUA - FORNECIMENTO E INSTALAÇÃO. AF_06/2022</t>
  </si>
  <si>
    <t>19,15</t>
  </si>
  <si>
    <t>CURVA 90 GRAUS, PVC, SOLDÁVEL, DN 40MM, INSTALADO EM RAMAL DE DISTRIBUIÇÃO DE ÁGUA - FORNECIMENTO E INSTALAÇÃO. AF_06/2022</t>
  </si>
  <si>
    <t>24,98</t>
  </si>
  <si>
    <t>CURVA 45 GRAUS, PVC, SOLDÁVEL, DN 40MM, INSTALADO EM RAMAL DE DISTRIBUIÇÃO DE ÁGUA - FORNECIMENTO E INSTALAÇÃO. AF_06/2022</t>
  </si>
  <si>
    <t>18,64</t>
  </si>
  <si>
    <t>JOELHO 90 GRAUS, PVC, SOLDÁVEL, DN 50MM, INSTALADO EM RAMAL DE DISTRIBUIÇÃO DE ÁGUA - FORNECIMENTO E INSTALAÇÃO. AF_06/2022</t>
  </si>
  <si>
    <t>21,35</t>
  </si>
  <si>
    <t>JOELHO 45 GRAUS, PVC, SOLDÁVEL, DN 50MM, INSTALADO EM RAMAL DE DISTRIBUIÇÃO DE ÁGUA - FORNECIMENTO E INSTALAÇÃO. AF_06/2022</t>
  </si>
  <si>
    <t>CURVA 90 GRAUS, PVC, SOLDÁVEL, DN 50MM, INSTALADO EM RAMAL DE DISTRIBUIÇÃO DE ÁGUA - FORNECIMENTO E INSTALAÇÃO. AF_06/2022</t>
  </si>
  <si>
    <t>29,08</t>
  </si>
  <si>
    <t>CURVA 45 GRAUS, PVC, SOLDÁVEL, DN 50MM, INSTALADO EM RAMAL DE DISTRIBUIÇÃO DE ÁGUA - FORNECIMENTO E INSTALAÇÃO. AF_06/2022</t>
  </si>
  <si>
    <t>25,46</t>
  </si>
  <si>
    <t>LUVA, PVC, SOLDÁVEL, DN 40MM, INSTALADO EM RAMAL DE DISTRIBUIÇÃO DE ÁGUA - FORNECIMENTO E INSTALAÇÃO. AF_06/2022</t>
  </si>
  <si>
    <t>13,60</t>
  </si>
  <si>
    <t>UNIÃO, PVC, SOLDÁVEL, DN 40MM, INSTALADO EM RAMAL DE DISTRIBUIÇÃO DE ÁGUA - FORNECIMENTO E INSTALAÇÃO. AF_06/2022</t>
  </si>
  <si>
    <t>34,37</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</si>
  <si>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</si>
  <si>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</si>
  <si>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BUCHA DE REDUÇÃO, PVC, SOLDÁVEL, DN 40MM X 32MM, INSTALADO EM RAMAL DE DISTRIBUIÇÃO DE ÁGUA - FORNECIMENTO E INSTALAÇÃO. AF_06/2022</t>
  </si>
  <si>
    <t>ADAPTADOR CURTO COM BOLSA E ROSCA PARA REGISTRO, PVC, SOLDÁVEL, DN 40MM X 1.1/2", INSTALADO EM RAMAL DE DISTRIBUIÇÃO DE ÁGUA - FORNECIMENTO E INSTALAÇÃO. AF_06/2022</t>
  </si>
  <si>
    <t>LUVA, PVC, SOLDÁVEL, DN 50MM, INSTALADO EM RAMAL DE DISTRIBUIÇÃO DE ÁGUA - FORNECIMENTO E INSTALAÇÃO. AF_06/2022</t>
  </si>
  <si>
    <t>LUVA DE CORRER, PVC, SOLDÁVEL, DN 50MM, INSTALADO EM RAMAL DE DISTRIBUIÇÃO DE ÁGUA - FORNECIMENTO E INSTALAÇÃO. AF_06/2022</t>
  </si>
  <si>
    <t>39,30</t>
  </si>
  <si>
    <t>UNIÃO, PVC, SOLDÁVEL, DN 50MM, INSTALADO EM RAMAL DE DISTRIBUIÇÃO DE ÁGUA - FORNECIMENTO E INSTALAÇÃO. AF_06/2022</t>
  </si>
  <si>
    <t>38,41</t>
  </si>
  <si>
    <t>LUVA DE REDUÇÃO, PVC, SOLDÁVEL, DN 50MM X 25MM, INSTALADO EM RAMAL DE DISTRIBUIÇÃO DE ÁGUA   FORNECIMENTO E INSTALAÇÃO. AF_06/2022</t>
  </si>
  <si>
    <t>15,17</t>
  </si>
  <si>
    <t>BUCHA DE REDUÇÃO, LONGA, PVC, SOLDÁVEL, DN 50 X 25 MM, INSTALADO EM RAMAL DE DISTRIBUIÇÃO DE ÁGUA - FORNECIMENTO E INSTALAÇÃO. AF_06/2022</t>
  </si>
  <si>
    <t>LUVA COM ROSCA, PVC, SOLDÁVEL, DN 50MM X 1.1/2", INSTALADO EM RAMAL DE DISTRIBUIÇÃO DE ÁGUA - FORNECIMENTO E INSTALAÇÃO. AF_06/2022</t>
  </si>
  <si>
    <t>27,84</t>
  </si>
  <si>
    <t>ADAPTADOR CURTO COM BOLSA E ROSCA PARA REGISTRO, PVC, SOLDÁVEL, DN 50MM X 1.1/2", INSTALADO EM RAMAL DE DISTRIBUIÇÃO DE ÁGUA - FORNECIMENTO E INSTALAÇÃO. AF_06/2022</t>
  </si>
  <si>
    <t>14,58</t>
  </si>
  <si>
    <t>ADAPTADOR CURTO COM BOLSA E ROSCA PARA REGISTRO, PVC, SOLDÁVEL, DN 50MM X 1.1/4", INSTALADO EM RAMAL DE DISTRIBUIÇÃO DE ÁGUA - FORNECIMENTO E INSTALAÇÃO. AF_06/2022</t>
  </si>
  <si>
    <t>BUCHA DE REDUÇÃO , LONGA, PVC, SOLDÁVEL, DN 50 X 32 MM, INSTALADO EM RAMAL DE DISTRIBUIÇÃO DE ÁGUA - FORNECIMENTO E INSTALAÇÃO. AF_06/2022</t>
  </si>
  <si>
    <t>TE, PVC, SOLDÁVEL, DN 50MM, INSTALADO EM RAMAL DE DISTRIBUIÇÃO DE ÁGUA - FORNECIMENTO E INSTALAÇÃO. AF_06/2022</t>
  </si>
  <si>
    <t>31,73</t>
  </si>
  <si>
    <t>TÊ DE REDUÇÃO, PVC, SOLDÁVEL, DN 50MM X 40MM, INSTALADO EM RAMAL DE DISTRIBUIÇÃO DE ÁGUA - FORNECIMENTO E INSTALAÇÃO. AF_06/2022</t>
  </si>
  <si>
    <t>37,74</t>
  </si>
  <si>
    <t>TÊ DE REDUÇÃO, PVC, SOLDÁVEL, DN 50MM X 25MM, INSTALADO EM RAMAL DE DISTRIBUIÇÃO DE ÁGUA - FORNECIMENTO E INSTALAÇÃO. AF_06/2022</t>
  </si>
  <si>
    <t>26,57</t>
  </si>
  <si>
    <t>TE DE REDUÇÃO, 90 GRAUS, PVC, SOLDÁVEL, DN 50 MM X 20 MM, INSTALADO EM RAMAL DE DISTRIBUIÇÃO DE ÁGUA - FORNECIMENTO E INSTALAÇÃO. AF_06/2022</t>
  </si>
  <si>
    <t>23,27</t>
  </si>
  <si>
    <t>TE DE REDUÇÃO, 90 GRAUS, PVC, SOLDÁVEL, DN 50 MM X 32 MM, INSTALADO EM RAMAL DE DISTRIBUIÇÃO DE ÁGUA - FORNECIMENTO E INSTALAÇÃO. AF_06/2022</t>
  </si>
  <si>
    <t>BUCHA DE REDUÇÃO, CURTA, PVC, SOLDÁVEL, DN 50 X 40 MM, INSTALADO EM RAMAL DE DISTRIBUIÇÃO DE ÁGUA - FORNECIMENTO E INSTALAÇÃO. AF_06/2022</t>
  </si>
  <si>
    <t>TE, PVC, SOLDÁVEL, DN 40MM, INSTALADO EM RAMAL DE DISTRIBUIÇÃO DE ÁGUA - FORNECIMENTO E INSTALAÇÃO. AF_06/2022</t>
  </si>
  <si>
    <t>27,06</t>
  </si>
  <si>
    <t>TÊ DE REDUÇÃO, PVC, SOLDÁVEL, DN 40MM X 32MM, INSTALADO EM RAMAL DE DISTRIBUIÇÃO DE ÁGUA - FORNECIMENTO E INSTALAÇÃO. AF_06/2022</t>
  </si>
  <si>
    <t>25,07</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</si>
  <si>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</si>
  <si>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</si>
  <si>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</si>
  <si>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24,53</t>
  </si>
  <si>
    <t>TE DE REDUÇÃO, CPVC, SOLDÁVEL, DN 35 X 28 MM, INSTALADO EM RAMAL OU SUB-RAMAL DE ÁGUA - FORNECIMENTO E INSTALAÇÃO. AF_06/2022</t>
  </si>
  <si>
    <t>48,70</t>
  </si>
  <si>
    <t>TE DE REDUÇÃO, CPVC, SOLDÁVEL, DN 28 X 22 MM, INSTALADO EM RAMAL DE DISTRIBUIÇÃO DE ÁGUA - FORNECIMENTO E INSTALAÇÃO. AF_06/2022</t>
  </si>
  <si>
    <t>23,21</t>
  </si>
  <si>
    <t>TE DE REDUÇÃO, CPVC, SOLDÁVEL, DN 35 X 28 MM, INSTALADO EM RAMAL DE DISTRIBUIÇÃO DE ÁGUA - FORNECIMENTO E INSTALAÇÃO. AF_06/2022</t>
  </si>
  <si>
    <t>TE DE REDUÇÃO, CPVC, SOLDÁVEL, DN 42 X 35 MM, INSTALADO EM PRUMADA DE ÁGUA - FORNECIMENTO E INSTALAÇÃO. AF_06/2022</t>
  </si>
  <si>
    <t>58,19</t>
  </si>
  <si>
    <t>TE, CPVC, SOLDÁVEL, DN  42MM, INSTALADO EM RAMAL DE DISTRIBUIÇÃO DE ÁGUA - FORNECIMENTO E INSTALAÇÃO. AF_06/2022</t>
  </si>
  <si>
    <t>JOELHO 90 GRAUS, CPVC, SOLDÁVEL, DN 42MM, INSTALADO EM RAMAL DE DISTRIBUIÇÃO DE ÁGUA - FORNECIMENTO E INSTALAÇÃO. AF_06/2022</t>
  </si>
  <si>
    <t>43,66</t>
  </si>
  <si>
    <t>JOELHO 45 GRAUS, CPVC, SOLDÁVEL, DN 42MM, INSTALADO EM RAMAL DE DISTRIBUIÇÃO DE ÁGUA - FORNECIMENTO E INSTALAÇÃO. AF_06/2022</t>
  </si>
  <si>
    <t>43,24</t>
  </si>
  <si>
    <t>LUVA, CPVC, SOLDÁVEL, DN 42MM, INSTALADO EM RAMAL DE DISTRIBUIÇÃO DE ÁGUA - FORNECIMENTO E INSTALAÇÃO. AF_06/2022</t>
  </si>
  <si>
    <t>30,01</t>
  </si>
  <si>
    <t>LUVA DE CORRER, CPVC, SOLDÁVEL, DN 42MM, INSTALADO EM RAMAL DE DISTRIBUIÇÃO DE ÁGUA - FORNECIMENTO E INSTALAÇÃO. AF_06/2022</t>
  </si>
  <si>
    <t>43,82</t>
  </si>
  <si>
    <t>UNIÃO, CPVC, SOLDÁVEL, DN 42MM, INSTALADO EM RAMAL DE DISTRIBUIÇÃO DE ÁGUA   FORNECIMENTO E INSTALAÇÃO. AF_06/2022</t>
  </si>
  <si>
    <t>66,34</t>
  </si>
  <si>
    <t>LUVA DE TRANSIÇÃO, CPVC, SOLDÁVEL, DN42MM X 1.1/2", INSTALADO EM RAMAL DE DISTRIBUIÇÃO DE ÁGUA - FORNECIMENTO E INSTALAÇÃO. AF_06/2022</t>
  </si>
  <si>
    <t>CONECTOR, CPVC, SOLDÁVEL, DN 42MM X 1.1/2", INSTALADO EM RAMAL DE DISTRIBUIÇÃO DE ÁGUA - FORNECIMENTO E INSTALAÇÃO. AF_06/2022</t>
  </si>
  <si>
    <t>70,50</t>
  </si>
  <si>
    <t>TE DE REDUÇÃO, CPVC, SOLDÁVEL, DN 42 X 35 MM, INSTALADO EM RAMAL DE DISTRIBUIÇÃO DE ÁGUA - FORNECIMENTO E INSTALAÇÃO. AF_06/2022</t>
  </si>
  <si>
    <t>LUVA DE CORRER, PVC, SOLDÁVEL, DN 40MM, INSTALADO EM RAMAL DE DISTRIBUIÇÃO DE ÁGUA - FORNECIMENTO E INSTALAÇÃO. AF_06/2022</t>
  </si>
  <si>
    <t>36,72</t>
  </si>
  <si>
    <t>JOELHO 90 GRAUS, PVC, SERIE R, ÁGUA PLUVIAL, DN 150 MM, JUNTA ELÁSTICA, FORNECIDO E INSTALADO EM RAMAL DE ENCAMINHAMENTO. AF_06/2022</t>
  </si>
  <si>
    <t>127,41</t>
  </si>
  <si>
    <t>JOELHO 45 GRAUS, PVC, SERIE R, ÁGUA PLUVIAL, DN 150 MM, JUNTA ELÁSTICA, FORNECIDO E INSTALADO EM RAMAL DE ENCAMINHAMENTO. AF_06/2022</t>
  </si>
  <si>
    <t>123,97</t>
  </si>
  <si>
    <t>CURVA 87 GRAUS E 30 MINUTOS, PVC, SERIE R, ÁGUA PLUVIAL, DN 150 MM, JUNTA ELÁSTICA, FORNECIDO E INSTALADO EM RAMAL DE ENCAMINHAMENTO. AF_06/2022</t>
  </si>
  <si>
    <t>154,19</t>
  </si>
  <si>
    <t>LUVA SIMPLES, PVC, SERIE R, ÁGUA PLUVIAL, DN 150 MM, JUNTA ELÁSTICA, FORNECIDO E INSTALADO EM RAMAL DE ENCAMINHAMENTO. AF_06/2022</t>
  </si>
  <si>
    <t>71,95</t>
  </si>
  <si>
    <t>LUVA DE CORRER, PVC, SERIE R, ÁGUA PLUVIAL, DN 150 MM, JUNTA ELÁSTICA, FORNECIDO E INSTALADO EM RAMAL DE ENCAMINHAMENTO. AF_06/2022</t>
  </si>
  <si>
    <t>101,98</t>
  </si>
  <si>
    <t>TÊ DE INSPEÇÃO, PVC, SERIE R, ÁGUA PLUVIAL, DN 150 MM, JUNTA ELÁSTICA, FORNECIDO E INSTALADO EM RAMAL DE ENCAMINHAMENTO. AF_06/2022</t>
  </si>
  <si>
    <t>289,14</t>
  </si>
  <si>
    <t>REDUÇÃO EXCÊNTRICA, PVC, SERIE R, ÁGUA PLUVIAL, DN 150 X 100 MM, JUNTA ELÁSTICA, FORNECIDO E INSTALADO EM RAMAL DE ENCAMINHAMENTO. AF_06/2022</t>
  </si>
  <si>
    <t>88,01</t>
  </si>
  <si>
    <t>JUNÇÃO SIMPLES, PVC, SERIE R, ÁGUA PLUVIAL, DN 150 X 100 MM, JUNTA ELÁSTICA, FORNECIDO E INSTALADO EM RAMAL DE ENCAMINHAMENTO. AF_06/2022</t>
  </si>
  <si>
    <t>197,71</t>
  </si>
  <si>
    <t>TÊ, PVC, SERIE R, ÁGUA PLUVIAL, DN 150 X 100 MM, JUNTA ELÁSTICA, FORNECIDO E INSTALADO EM RAMAL DE ENCAMINHAMENTO. AF_06/2022</t>
  </si>
  <si>
    <t>146,05</t>
  </si>
  <si>
    <t>JUNÇÃO SIMPLES, PVC, SERIE R, ÁGUA PLUVIAL, DN 150 X 150 MM, JUNTA ELÁSTICA, FORNECIDO E INSTALADO EM RAMAL DE ENCAMINHAMENTO. AF_06/2022</t>
  </si>
  <si>
    <t>262,11</t>
  </si>
  <si>
    <t>TÊ, PVC, SERIE R, ÁGUA PLUVIAL, DN 150 X 150 MM, JUNTA ELÁSTICA, FORNECIDO E INSTALADO EM RAMAL DE ENCAMINHAMENTO. AF_06/2022</t>
  </si>
  <si>
    <t>188,84</t>
  </si>
  <si>
    <t>CAP, PVC, SERIE R, ÁGUA PLUVIAL, DN 100 MM, JUNTA ELÁSTICA, FORNECIDO E INSTALADO EM RAMAL DE ENCAMINHAMENTO. AF_06/2022</t>
  </si>
  <si>
    <t>CAP, PVC, SERIE R, ÁGUA PLUVIAL, DN 150 MM, JUNTA ELÁSTICA, FORNECIDO E INSTALADO EM RAMAL DE ENCAMINHAMENTO. AF_06/2022</t>
  </si>
  <si>
    <t>87,14</t>
  </si>
  <si>
    <t>BUCHA DE REDUÇÃO, PPR, DN 25 X 20 MM, INSTALADO EM RAMAL OU SUB-RAMAL DE ÁGUA - FORNECIMENTO E INSTALAÇÃO. AF_08/2022</t>
  </si>
  <si>
    <t>11,17</t>
  </si>
  <si>
    <t>TÊ MISTURADOR, PPR, F M M, DN 25 X 25 MM, INSTALADO EM RAMAL OU SUB-RAMAL DE ÁGUA - FORNECIMENTO E INSTALAÇÃO. AF_08/2022</t>
  </si>
  <si>
    <t>29,48</t>
  </si>
  <si>
    <t>JOELHO 45 GRAUS, PPR, F/ F, DN 90 MM, INSTALADO EM PRUMADA DE ÁGUA - FORNECIMENTO E INSTALAÇÃO. AF_08/2022</t>
  </si>
  <si>
    <t>154,55</t>
  </si>
  <si>
    <t>CURVA 90 GRAUS, PPR, DN 20 MM, INSTALADO EM RAMAL OU SUB-RAMAL DE ÁGUA - FORNECIMENTO E INSTALAÇÃO. AF_08/2022</t>
  </si>
  <si>
    <t>CURVA 90 GRAUS, PPR, DN 25 MM, INSTALADO EM RAMAL OU SUB-RAMAL DE ÁGUA - FORNECIMENTO E INSTALAÇÃO. AF_08/2022</t>
  </si>
  <si>
    <t>JOELHO 45 GRAUS, PPR, DN 20 MM, INSTALADO EM RAMAL OU SUB-RAMAL DE ÁGUA - FORNECIMENTO E INSTALAÇÃO. AF_08/2022</t>
  </si>
  <si>
    <t>JOELHO 90 GRAUS, PPR, DN 20 MM, INSTALADO EM RAMAL OU SUB-RAMAL DE ÁGUA - FORNECIMENTO E INSTALAÇÃO. AF_08/2022</t>
  </si>
  <si>
    <t>8,40</t>
  </si>
  <si>
    <t>LUVA, PPR, DN 20 MM, INSTALADO EM RAMAL OU SUB-RAMAL DE ÁGUA - FORNECIMENTO E INSTALAÇÃO. AF_08/2022</t>
  </si>
  <si>
    <t>TÊ MISTURADOR, PPR, F M M, DN 20 X 20 MM, INSTALADO EM RAMAL OU SUB-RAMAL DE ÁGUA - FORNECIMENTO E INSTALAÇÃO. AF_08/2022</t>
  </si>
  <si>
    <t>19,64</t>
  </si>
  <si>
    <t>TÊ NORMAL, PPR, 90 GRAUS, DN 20 X 20 X 20 MM, INSTALADO EM RAMAL OU SUB-RAMAL DE ÁGUA - FORNECIMENTO E INSTALAÇÃO. AF_08/2022</t>
  </si>
  <si>
    <t>12,17</t>
  </si>
  <si>
    <t>JOELHO 90 GRAUS, PVC, SOLDÁVEL, DN 20 MM, INSTALADO EM DRENO DE AR CONDICIONADO - FORNECIMENTO E INSTALAÇÃO. AF_08/2022</t>
  </si>
  <si>
    <t>7,73</t>
  </si>
  <si>
    <t>JOELHO 45 GRAUS, PVC, SOLDÁVEL, DN 20 MM, INSTALADO EM DRENO DE AR CONDICIONADO - FORNECIMENTO E INSTALAÇÃO. AF_08/2022</t>
  </si>
  <si>
    <t>JOELHO 90 GRAUS, PVC, SOLDÁVEL, DN 32 MM, INSTALADO EM DRENO DE AR CONDICIONADO - FORNECIMENTO E INSTALAÇÃO. AF_08/2022</t>
  </si>
  <si>
    <t>JOELHO 45 GRAUS, PVC, SOLDÁVEL, DN 32 MM, INSTALADO EM DRENO DE AR CONDICIONADO - FORNECIMENTO E INSTALAÇÃO. AF_08/2022</t>
  </si>
  <si>
    <t>12,46</t>
  </si>
  <si>
    <t>LUVA, PVC, SOLDÁVEL, DN 20 MM, INSTALADO EM DRENO DE AR CONDICIONADO - FORNECIMENTO E INSTALAÇÃO. AF_08/2022</t>
  </si>
  <si>
    <t>5,76</t>
  </si>
  <si>
    <t>LUVA, PVC, SOLDÁVEL, DN 32 MM, INSTALADO EM DRENO DE AR CONDICIONADO - FORNECIMENTO E INSTALAÇÃO. AF_08/2022</t>
  </si>
  <si>
    <t>TE, PVC, SOLDÁVEL, DN 20 MM, INSTALADO EM DRENO DE AR CONDICIONADO - FORNECIMENTO E INSTALAÇÃO. AF_08/2022</t>
  </si>
  <si>
    <t>TE, PVC, SOLDÁVEL, DN 32 MM, INSTALADO EM DRENO DE AR CONDICIONADO - FORNECIMENTO E INSTALAÇÃO. AF_08/2022</t>
  </si>
  <si>
    <t>15,14</t>
  </si>
  <si>
    <t>BUCHA DE REDUÇÃO LONGA, PVC, SÉRIE NORMAL, ESGOTO PREDIAL, DN 50 X 40 MM, JUNTA SOLDÁVEL E ELÁSTICA, FORNECIDO E INSTALADO EM RAMAL DE DESCARGA OU RAMAL DE ESGOTO SANITÁRIO. AF_08/2022</t>
  </si>
  <si>
    <t>11,72</t>
  </si>
  <si>
    <t>JUNÇÃO DE REDUÇÃO INVERTIDA, PVC, SÉRIE NORMAL, ESGOTO PREDIAL, DN 75 X 50 MM, JUNTA ELÁSTICA, FORNECIDO E INSTALADO EM RAMAL DE DESCARGA OU RAMAL DE ESGOTO SANITÁRIO. AF_08/2022</t>
  </si>
  <si>
    <t>36,32</t>
  </si>
  <si>
    <t>TE, PVC, SÉRIE NORMAL, ESGOTO PREDIAL, DN 100 X 50 MM, JUNTA ELÁSTICA, FORNECIDO E INSTALADO EM RAMAL DE DESCARGA OU RAMAL DE ESGOTO SANITÁRIO. AF_08/2022</t>
  </si>
  <si>
    <t>43,41</t>
  </si>
  <si>
    <t>JUNÇÃO DE REDUÇÃO INVERTIDA, PVC, SÉRIE NORMAL, ESGOTO PREDIAL, DN 100 X 50 MM, JUNTA ELÁSTICA, FORNECIDO E INSTALADO EM RAMAL DE DESCARGA OU RAMAL DE ESGOTO SANITÁRIO. AF_08/2022</t>
  </si>
  <si>
    <t>45,68</t>
  </si>
  <si>
    <t>TE, PVC, SÉRIE NORMAL, ESGOTO PREDIAL, DN 100 X 75 MM, JUNTA ELÁSTICA, FORNECIDO E INSTALADO EM RAMAL DE DESCARGA OU RAMAL DE ESGOTO SANITÁRIO. AF_08/2022</t>
  </si>
  <si>
    <t>JUNÇÃO DE REDUCAO INVERTIDA, PVC, SÉRIE NORMAL, ESGOTO PREDIAL, DN 100 X 75 MM, JUNTA ELÁSTICA, FORNECIDO E INSTALADO EM RAMAL DE DESCARGA OU RAMAL DE ESGOTO SANITÁRIO. AF_08/2022</t>
  </si>
  <si>
    <t>50,87</t>
  </si>
  <si>
    <t>TERMINAL DE VENTILAÇÃO, PVC, SÉRIE NORMAL, ESGOTO PREDIAL, DN 50 MM, JUNTA SOLDÁVEL, FORNECIDO E INSTALADO EM PRUMADA DE ESGOTO SANITÁRIO OU VENTILAÇÃO. AF_08/2022</t>
  </si>
  <si>
    <t>11,83</t>
  </si>
  <si>
    <t>JUNÇÃO DE REDUÇÃO INVERTIDA, PVC, SÉRIE NORMAL, ESGOTO PREDIAL, DN 75 X 50 MM, JUNTA ELÁSTICA, FORNECIDO E INSTALADO EM PRUMADA DE ESGOTO SANITÁRIO OU VENTILAÇÃO. AF_08/2022</t>
  </si>
  <si>
    <t>31,33</t>
  </si>
  <si>
    <t>TERMINAL DE VENTILAÇÃO, PVC, SÉRIE NORMAL, ESGOTO PREDIAL, DN 75 MM, JUNTA SOLDÁVEL, FORNECIDO E INSTALADO EM PRUMADA DE ESGOTO SANITÁRIO OU VENTILAÇÃO. AF_08/2022</t>
  </si>
  <si>
    <t>24,48</t>
  </si>
  <si>
    <t>TE, PVC, SÉRIE NORMAL, ESGOTO PREDIAL, DN 100 X 50 MM, JUNTA ELÁSTICA, FORNECIDO E INSTALADO EM PRUMADA DE ESGOTO SANITÁRIO OU VENTILAÇÃO. AF_08/2022</t>
  </si>
  <si>
    <t>41,92</t>
  </si>
  <si>
    <t>JUNÇÃO DE REDUÇÃO INVERTIDA, PVC, SÉRIE NORMAL, ESGOTO PREDIAL, DN 100 X 50 MM, JUNTA ELÁSTICA, FORNECIDO E INSTALADO EM PRUMADA DE ESGOTO SANITÁRIO OU VENTILAÇÃO. AF_08/2022</t>
  </si>
  <si>
    <t>44,19</t>
  </si>
  <si>
    <t>TE, PVC, SÉRIE NORMAL, ESGOTO PREDIAL, DN 100 X 75 MM, JUNTA ELÁSTICA, FORNECIDO E INSTALADO EM PRUMADA DE ESGOTO SANITÁRIO OU VENTILAÇÃO. AF_08/2022</t>
  </si>
  <si>
    <t>48,21</t>
  </si>
  <si>
    <t>JUNÇÃO DE REDUCAO INVERTIDA, PVC, SÉRIE NORMAL, ESGOTO PREDIAL, DN 100 X 75 MM, JUNTA ELÁSTICA, FORNECIDO E INSTALADO EM PRUMADA DE ESGOTO SANITÁRIO OU VENTILAÇÃO. AF_08/2022</t>
  </si>
  <si>
    <t>TERMINAL DE VENTILAÇÃO, PVC, SÉRIE NORMAL, ESGOTO PREDIAL, DN 100 MM, JUNTA SOLDÁVEL, FORNECIDO E INSTALADO EM PRUMADA DE ESGOTO SANITÁRIO OU VENTILAÇÃO. AF_08/2022</t>
  </si>
  <si>
    <t>32,42</t>
  </si>
  <si>
    <t>CAP, PVC, SÉRIE NORMAL, ESGOTO PREDIAL, DN 100 MM, JUNTA ELÁSTICA, FORNECIDO E INSTALADO EM SUBCOLETOR AÉREO DE ESGOTO SANITÁRIO. AF_08/2022</t>
  </si>
  <si>
    <t>20,42</t>
  </si>
  <si>
    <t>LUVA DE REDUÇÃO, PARA INSTALAÇÕES EM PEX ÁGUA, DN 20 X 16 MM, COM ANEL DESLIZANTE - FORNECIMENTO E INSTALAÇÃO. AF_02/2023</t>
  </si>
  <si>
    <t>LUVA DE REDUÇÃO, PARA INSTALAÇÕES EM PEX ÁGUA, DN 25 X 16 MM, COM ANEL DESLIZANTE - FORNECIMENTO E INSTALAÇÃO. AF_02/2023</t>
  </si>
  <si>
    <t>LUVA DE REDUÇÃO, PARA INSTALAÇÕES EM PEX ÁGUA, DN 25 X 20 MM, COM ANEL DESLIZANTE - FORNECIMENTO E INSTALAÇÃO. AF_02/2023</t>
  </si>
  <si>
    <t>LUVA DE REDUÇÃO, PARA INSTALAÇÕES EM PEX ÁGUA, DN 32 X 25 MM, COM ANEL DESLIZANTE - FORNECIMENTO E INSTALAÇÃO. AF_02/2023</t>
  </si>
  <si>
    <t>LUVA , PARA INSTALAÇÕES EM PEX ÁGUA, DN 16 MM, COM ANEL DESLIZANTE - FORNECIMENTO E INSTALAÇÃO. AF_02/2023</t>
  </si>
  <si>
    <t>15,83</t>
  </si>
  <si>
    <t>LUVA , PARA INSTALAÇÕES EM PEX ÁGUA, DN 20 MM, COM ANEL DESLIZANTE - FORNECIMENTO E INSTALAÇÃO. AF_02/2023</t>
  </si>
  <si>
    <t>LUVA , PARA INSTALAÇÕES EM PEX ÁGUA, DN 25 MM, COM ANEL DESLIZANTE - FORNECIMENTO E INSTALAÇÃO. AF_02/2023</t>
  </si>
  <si>
    <t>31,81</t>
  </si>
  <si>
    <t>LUVA , PARA INSTALAÇÕES EM PEX ÁGUA, DN 32 MM, COM ANEL DESLIZANTE - FORNECIMENTO E INSTALAÇÃO. AF_02/2023</t>
  </si>
  <si>
    <t>BUCHA DE REDUÇÃO, PPR, DN 50 X 32 MM, INSTALADO EM RESERVAÇÃO PREDIAL DE ÁGUA - FORNECIMENTO E INSTALAÇÃO. AF_04/2024</t>
  </si>
  <si>
    <t>21,33</t>
  </si>
  <si>
    <t>CURVA PPR 90 GRAUS, DN 20 MM, INSTALADO EM RESERVAÇÃO PREDIAL DE ÁGUA - FORNECIMENTO E INSTALAÇÃO. AF_04/2024</t>
  </si>
  <si>
    <t>CURVA PPR 90 GRAUS, DN 25 MM, INSTALADO EM RESERVAÇÃO PREDIAL DE ÁGUA - FORNECIMENTO E INSTALAÇÃO. AF_04/2024</t>
  </si>
  <si>
    <t>21,34</t>
  </si>
  <si>
    <t>JOELHO PPR 45 GRAUS, SOLDÁVEL, DN 20 MM, INSTALADO EM RESERVAÇÃO PREDIAL DE ÁGUA - FORNECIMENTO E INSTALAÇÃO. AF_04/2024</t>
  </si>
  <si>
    <t>JOELHO PPR 45 GRAUS, SOLDÁVEL, DN 25 MM, INSTALADO EM RESERVAÇÃO PREDIAL DE ÁGUA - FORNECIMENTO E INSTALAÇÃO. AF_04/2024</t>
  </si>
  <si>
    <t>JOELHO PPR 45 GRAUS, SOLDÁVEL, DN 40 MM, INSTALADO EM RESERVAÇÃO PREDIAL DE ÁGUA - FORNECIMENTO E INSTALAÇÃO. AF_04/2024</t>
  </si>
  <si>
    <t>21,85</t>
  </si>
  <si>
    <t>JOELHO PPR 45 GRAUS, SOLDÁVEL, DN 50 MM, INSTALADO EM RESERVAÇÃO PREDIAL DE ÁGUA - FORNECIMENTO E INSTALAÇÃO. AF_04/2024</t>
  </si>
  <si>
    <t>32,09</t>
  </si>
  <si>
    <t>CURVA PVC 45 GRAUS, SOLDÁVEL, DN 25 MM, INSTALADO EM RESERVAÇÃO PREDIAL DE ÁGUA - FORNECIMENTO E INSTALAÇÃO. AF_04/2024</t>
  </si>
  <si>
    <t>6,80</t>
  </si>
  <si>
    <t>CURVA PVC 45 GRAUS, SOLDÁVEL, DN 32 MM, INSTALADO EM RESERVAÇÃO PREDIAL DE ÁGUA - FORNECIMENTO E INSTALAÇÃO. AF_04/2024</t>
  </si>
  <si>
    <t>10,14</t>
  </si>
  <si>
    <t>CURVA PVC 45 GRAUS, SOLDÁVEL, DN 40 MM, INSTALADO EM RESERVAÇÃO PREDIAL DE ÁGUA - FORNECIMENTO E INSTALAÇÃO. AF_04/2024</t>
  </si>
  <si>
    <t>CURVA PVC 45 GRAUS, SOLDÁVEL, DN 50 MM, INSTALADO EM RESERVAÇÃO PREDIAL DE ÁGUA - FORNECIMENTO E INSTALAÇÃO. AF_04/2024</t>
  </si>
  <si>
    <t>CURVA PVC 45 GRAUS, SOLDÁVEL, DN 60 MM, INSTALADO EM RESERVAÇÃO PREDIAL DE ÁGUA - FORNECIMENTO E INSTALAÇÃO. AF_04/2024</t>
  </si>
  <si>
    <t>CURVA PVC 45 GRAUS, SOLDÁVEL, DN 75 MM, INSTALADO EM RESERVAÇÃO PREDIAL DE ÁGUA - FORNECIMENTO E INSTALAÇÃO. AF_04/2024</t>
  </si>
  <si>
    <t>51,51</t>
  </si>
  <si>
    <t>CURVA PVC 45 GRAUS, SOLDÁVEL, DN 85 MM, INSTALADO EM RESERVAÇÃO PREDIAL DE ÁGUA - FORNECIMENTO E INSTALAÇÃO. AF_04/2024</t>
  </si>
  <si>
    <t>63,58</t>
  </si>
  <si>
    <t>JOELHO PPR 45 GRAUS, SOLDÁVEL, DN 75 MM, INSTALADO EM RESERVAÇÃO PREDIAL DE ÁGUA - FORNECIMENTO E INSTALAÇÃO. AF_04/2024</t>
  </si>
  <si>
    <t>88,27</t>
  </si>
  <si>
    <t>JOELHO PPR 45 GRAUS, SOLDÁVEL, DN 90 MM, INSTALADO EM RESERVAÇÃO PREDIAL DE ÁGUA - FORNECIMENTO E INSTALAÇÃO. AF_04/2024</t>
  </si>
  <si>
    <t>149,21</t>
  </si>
  <si>
    <t>JOELHO PPR, 45 GRAUS, SOLDÁVEL, DN 32 MM, INSTALADO EM RESERVAÇÃO PREDIAL DE ÁGUA - FORNECIMENTO E INSTALAÇÃO. AF_04/2024</t>
  </si>
  <si>
    <t>TÊ, PPR, DN 20 MM, INSTALADO EM RESERVAÇÃO PREDIAL DE ÁGUA - FORNECIMENTO E INSTALAÇÃO. AF_04/2024</t>
  </si>
  <si>
    <t>TÊ, PPR, DN 25 MM, INSTALADO EM RESERVAÇÃO PREDIAL DE ÁGUA - FORNECIMENTO E INSTALAÇÃO. AF_04/2024</t>
  </si>
  <si>
    <t>11,85</t>
  </si>
  <si>
    <t>JOELHO CPVC, SOLDÁVEL, 45 GRAUS, DN 42 MM, INSTALADO EM RESERVAÇÃO PREDIAL DE ÁGUA - FORNECIMENTO E INSTALAÇÃO. AF_04/2024</t>
  </si>
  <si>
    <t>37,60</t>
  </si>
  <si>
    <t>UNIÃO FLANGE, PPR, COM PARAFUSOS, DN 40 MM, INSTALADO EM RESERVAÇÃO PREDIAL DE ÁGUA - FORNECIMENTO E INSTALAÇÃO. AF_04/2024</t>
  </si>
  <si>
    <t>209,07</t>
  </si>
  <si>
    <t>BUCHA DE REDUÇÃO, EM FERRO GALVANIZADO, CONEXÃO ROSQUEADA, DN 80 MM X 65 MM (3" X 2 1/2"), INSTALADO EM RESERVAÇÃO PREDIAL DE ÁGUA - FORNECIMENTO E INSTALAÇÃO. AF_04/2024</t>
  </si>
  <si>
    <t>96,97</t>
  </si>
  <si>
    <t>JOELHO PVC, SOLDÁVEL, 45 GRAUS, DN 25 MM, INSTALADO EM RESERVAÇÃO PREDIAL DE ÁGUA - FORNECIMENTO E INSTALAÇÃO. AF_04/2024</t>
  </si>
  <si>
    <t>5,89</t>
  </si>
  <si>
    <t>BUCHA DE REDUÇÃO, EM FERRO GALVANIZADO, CONEXÃO ROSQUEADA, DN 80 MM X 50 MM (3" X 2"), INSTALADO EM RESERVAÇÃO PREDIAL DE ÁGUA - FORNECIMENTO E INSTALAÇÃO. AF_04/2024</t>
  </si>
  <si>
    <t>96,98</t>
  </si>
  <si>
    <t>LUVA DE REDUÇÃO, EM FERRO GALVANIZADO, CONEXÃO ROSQUEADA, DN 65 MM X 50 MM (2 1/2" X 2"), INSTALADO EM RESERVAÇÃO PREDIAL DE ÁGUA - FORNECIMENTO E INSTALAÇÃO. AF_04/2024</t>
  </si>
  <si>
    <t>97,75</t>
  </si>
  <si>
    <t>LUVA DE REDUÇÃO, EM FERRO GALVANIZADO, CONEXÃO ROSQUEADA, DN 80 MM X 65 MM (3" X 2 1/2"), INSTALADO EM RESERVAÇÃO PREDIAL DE ÁGUA - FORNECIMENTO E INSTALAÇÃO. AF_04/2024</t>
  </si>
  <si>
    <t>LUVA DE REDUÇÃO, EM FERRO GALVANIZADO, CONEXÃO ROSQUEADA, DN 80 MM X 50 MM (3" X 2"), INSTALADO EM RESERVAÇÃO PREDIAL DE ÁGUA - FORNECIMENTO E INSTALAÇÃO. AF_04/2024</t>
  </si>
  <si>
    <t>139,80</t>
  </si>
  <si>
    <t>NIPLE DE REDUÇÃO, EM FERRO GALVANIZADO, CONEXÃO ROSQUEADA, DN 80 MM X 65 MM (3" X 2 1/2"), INSTALADO EM RESERVAÇÃO PREDIAL DE ÁGUA - FORNECIMENTO E INSTALAÇÃO. AF_04/2024</t>
  </si>
  <si>
    <t>177,04</t>
  </si>
  <si>
    <t>NIPLE DE REDUÇÃO, EM FERRO GALVANIZADO, CONEXÃO ROSQUEADA, DN 80 MM X 50 MM (3" X 2"), INSTALADO EM RESERVAÇÃO PREDIAL DE ÁGUA - FORNECIMENTO E INSTALAÇÃO. AF_04/2024</t>
  </si>
  <si>
    <t>157,61</t>
  </si>
  <si>
    <t>COTOVELO DE REDUÇÃO, 90 GRAUS, EM FERRO GALVANIZADO, CONEXÃO ROSQUEADA, DN 65 MM X 50 MM (2 1/2" X 2"), INSTALADO EM RESERVAÇÃO PREDIAL DE ÁGUA - FORNECIMENTO E INSTALAÇÃO. AF_04/2024</t>
  </si>
  <si>
    <t>152,09</t>
  </si>
  <si>
    <t>JOELHO PVC, SOLDÁVEL, 45 GRAUS, DN 32 MM, INSTALADO EM RESERVAÇÃO PREDIAL DE ÁGUA - FORNECIMENTO E INSTALAÇÃO. AF_04/2024</t>
  </si>
  <si>
    <t>9,83</t>
  </si>
  <si>
    <t>JOELHO PVC, SOLDÁVEL, 45 GRAUS, DN 40 MM, INSTALADO EM RESERVAÇÃO PREDIAL DE ÁGUA - FORNECIMENTO E INSTALAÇÃO. AF_04/2024</t>
  </si>
  <si>
    <t>13,46</t>
  </si>
  <si>
    <t>JOELHO PVC, SOLDÁVEL, 45 GRAUS, DN 50 MM, INSTALADO EM RESERVAÇÃO PREDIAL DE ÁGUA - FORNECIMENTO E INSTALAÇÃO. AF_04/2024</t>
  </si>
  <si>
    <t>18,15</t>
  </si>
  <si>
    <t>JOELHO PVC, SOLDÁVEL, 45 GRAUS, DN 60 MM, INSTALADO EM RESERVAÇÃO PREDIAL DE ÁGUA - FORNECIMENTO E INSTALAÇÃO. AF_04/2024</t>
  </si>
  <si>
    <t>JOELHO PVC, SOLDÁVEL, 45 GRAUS, DN 75 MM, INSTALADO EM RESERVAÇÃO PREDIAL DE ÁGUA - FORNECIMENTO E INSTALAÇÃO. AF_04/2024</t>
  </si>
  <si>
    <t>84,43</t>
  </si>
  <si>
    <t>JOELHO PVC, SOLDÁVEL, 45 GRAUS, DN 85 MM, INSTALADO EM RESERVAÇÃO PREDIAL DE ÁGUA - FORNECIMENTO E INSTALAÇÃO. AF_04/2024</t>
  </si>
  <si>
    <t>104,61</t>
  </si>
  <si>
    <t>TE DE REDUÇÃO, PVC, SOLDÁVEL, 90 GRAUS, DN 50 MM X 25 MM, INSTALADO EM RESERVAÇÃO PREDIAL DE ÁGUA - FORNECIMENTO E INSTALAÇÃO. AF_04/2024</t>
  </si>
  <si>
    <t>21,82</t>
  </si>
  <si>
    <t>TE DE REDUÇÃO, PVC, SOLDÁVEL, 90 GRAUS, DN 50 MM X 32 MM, INSTALADO EM RESERVAÇÃO PREDIAL DE ÁGUA - FORNECIMENTO E INSTALAÇÃO. AF_04/2024</t>
  </si>
  <si>
    <t>26,90</t>
  </si>
  <si>
    <t>COTOVELO, 90 GRAUS, EM FERRO GALVANIZADO, MACHO/FÊMEA, CONEXÃO ROSQUEADA, DN 65 MM (2 1/2"), INSTALADO EM RESERVAÇÃO PREDIAL DE ÁGUA - FORNECIMENTO E INSTALAÇÃO. AF_04/2024</t>
  </si>
  <si>
    <t>166,46</t>
  </si>
  <si>
    <t>COTOVELO 90 GRAUS, EM FERRO GALVANIZADO, MACHO/FÊMEA, CONEXÃO ROSQUEADA, DN 50 MM (2"), INSTALADO EM RESERVAÇÃO PREDIAL DE ÁGUA - FORNECIMENTO E INSTALAÇÃO. AF_04/2024</t>
  </si>
  <si>
    <t>94,53</t>
  </si>
  <si>
    <t>COTOVELO 90 GRAUS, EM FERRO GALVANIZADO, MACHO/FÊMEA, CONEXÃO ROSQUEADA, DN 80 MM (3"), INSTALADO EM RESERVAÇÃO PREDIAL DE ÁGUA - FORNECIMENTO E INSTALAÇÃO. AF_04/2024</t>
  </si>
  <si>
    <t>CURVA 45 GRAUS, EM FERRO GALVANIZADO, FÊMEA, CONEXÃO ROSQUEADA, DN 65 MM (2 1/2"), INSTALADO EM RESERVAÇÃO PREDIAL DE ÁGUA - FORNECIMENTO E INSTALAÇÃO. AF_04/2024</t>
  </si>
  <si>
    <t>257,70</t>
  </si>
  <si>
    <t>CURVA 45 GRAUS, EM FERRO GALVANIZADO, FÊMEA, CONEXÃO ROSQUEADA, DN 50 MM (2"), INSTALADO EM RESERVAÇÃO PREDIAL DE ÁGUA - FORNECIMENTO E INSTALAÇÃO. AF_04/2024</t>
  </si>
  <si>
    <t>177,60</t>
  </si>
  <si>
    <t>CURVA 45 GRAUS, EM FERRO GALVANIZADO, FÊMEA, CONEXÃO ROSQUEADA, DN 80 MM (3"), INSTALADO EM RESERVAÇÃO PREDIAL DE ÁGUA - FORNECIMENTO E INSTALAÇÃO. AF_04/2024</t>
  </si>
  <si>
    <t>365,39</t>
  </si>
  <si>
    <t>CURVA 45 GRAUS, EM FERRO GALVANIZADO, MACHO/FÊMEA, CONEXÃO ROSQUEADA, DN 65 MM (2 1/2"), INSTALADO EM RESERVAÇÃO PREDIAL DE ÁGUA - FORNECIMENTO E INSTALAÇÃO. AF_04/2024</t>
  </si>
  <si>
    <t>234,27</t>
  </si>
  <si>
    <t>CURVA 45 GRAUS, EM FERRO GALVANIZADO, MACHO/FÊMEA, CONEXÃO ROSQUEADA, DN 50 MM (2"), INSTALADO EM RESERVAÇÃO PREDIAL DE ÁGUA - FORNECIMENTO E INSTALAÇÃO. AF_04/2024</t>
  </si>
  <si>
    <t>140,22</t>
  </si>
  <si>
    <t>CURVA 45 GRAUS, EM FERRO GALVANIZADO, MACHO/FÊMEA, CONEXÃO ROSQUEADA, DN 80 MM (3"), INSTALADO EM RESERVAÇÃO PREDIAL DE ÁGUA - FORNECIMENTO E INSTALAÇÃO. AF_04/2024</t>
  </si>
  <si>
    <t>320,48</t>
  </si>
  <si>
    <t>CURVA 90 GRAUS, EM FERRO GALVANIZADO, FÊMEA, CONEXÃO ROSQUEADA, DN 65 MM (2 1/2"), INSTALADO EM RESERVAÇÃO PREDIAL DE ÁGUA - FORNECIMENTO E INSTALAÇÃO. AF_04/2024</t>
  </si>
  <si>
    <t>290,30</t>
  </si>
  <si>
    <t>CURVA 90 GRAUS, EM FERRO GALVANIZADO, FÊMEA, CONEXÃO ROSQUEADA, DN 50 MM (2"), INSTALADO EM RESERVAÇÃO PREDIAL DE ÁGUA - FORNECIMENTO E INSTALAÇÃO. AF_04/2024</t>
  </si>
  <si>
    <t>176,82</t>
  </si>
  <si>
    <t>CURVA 90 GRAUS, EM FERRO GALVANIZADO, FÊMEA, CONEXÃO ROSQUEADA, DN 80 (3"), INSTALADO EM RESERVAÇÃO PREDIAL DE ÁGUA - FORNECIMENTO E INSTALAÇÃO. AF_04/2024</t>
  </si>
  <si>
    <t>386,05</t>
  </si>
  <si>
    <t>CURVA 90 GRAUS, EM FERRO GALVANIZADO, MACHO/FÊMEA, CONEXÃO ROSQUEADA, DN 65 MM (2 1/2"), INSTALADO EM RESERVAÇÃO PREDIAL DE ÁGUA - FORNECIMENTO E INSTALAÇÃO. AF_04/2024</t>
  </si>
  <si>
    <t>268,19</t>
  </si>
  <si>
    <t>CURVA 90 GRAUS, EM FERRO GALVANIZADO, MACHO/FÊMEA, CONEXÃO ROSQUEADA, DN 50 MM (2"), INSTALADO EM RESERVAÇÃO PREDIAL DE ÁGUA - FORNECIMENTO E INSTALAÇÃO. AF_04/2024</t>
  </si>
  <si>
    <t>168,52</t>
  </si>
  <si>
    <t>CURVA 90 GRAUS, EM FERRO GALVANIZADO, MACHO/FÊMEA, CONEXÃO ROSQUEADA, DN 80 MM (3"), INSTALADO EM RESERVAÇÃO PREDIAL DE ÁGUA - FORNECIMENTO E INSTALAÇÃO. AF_04/2024</t>
  </si>
  <si>
    <t>374,99</t>
  </si>
  <si>
    <t>CURVA 90 GRAUS, EM FERRO GALVANIZADO, CONEXÃO ROSQUEADA, DN 65 MM (2 1/2"), INSTALADO EM RESERVAÇÃO PREDIAL DE ÁGUA - FORNECIMENTO E INSTALAÇÃO. AF_04/2024</t>
  </si>
  <si>
    <t>353,22</t>
  </si>
  <si>
    <t>CURVA 90 GRAUS, EM FERRO GALVANIZADO, CONEXÃO ROSQUEADA, DN 50 MM (2"), INSTALADO EM RESERVAÇÃO PREDIAL DE ÁGUA - FORNECIMENTO E INSTALAÇÃO. AF_04/2024</t>
  </si>
  <si>
    <t>172,00</t>
  </si>
  <si>
    <t>CURVA 90 GRAUS, EM FERRO GALVANIZADO, CONEXÃO ROSQUEADA, DN 80 MM (3"), INSTALADO EM RESERVAÇÃO PREDIAL DE ÁGUA - FORNECIMENTO E INSTALAÇÃO. AF_04/2024</t>
  </si>
  <si>
    <t>455,85</t>
  </si>
  <si>
    <t>TE DE REDUÇÃO, EM FERRO GALVANIZADO, CONEXÃO ROSQUEADA, DN 80 MM X 65 MM (3" X 2 1/2"), INSTALADO EM RESERVAÇÃO PREDIAL DE ÁGUA - FORNECIMENTO E INSTALAÇÃO. AF_04/2024</t>
  </si>
  <si>
    <t>269,90</t>
  </si>
  <si>
    <t>TE DE REDUÇÃO, EM FERRO GALVANIZADO, CONEXÃO ROSQUEADA, DN 80 MM X 50 MM (3" X 2"), INSTALADO EM RESERVAÇÃO PREDIAL DE ÁGUA - FORNECIMENTO E INSTALAÇÃO. AF_04/2024</t>
  </si>
  <si>
    <t>267,69</t>
  </si>
  <si>
    <t>BUCHA DE REDUÇÃO EM COBRE, PONTA X BOLSA, 66 X 54 MM, INSTALADO EM RESERVAÇÃO PREDIAL DE ÁGUA - FORNECIMENTO E INSTALAÇÃO. AF_04/2024</t>
  </si>
  <si>
    <t>187,78</t>
  </si>
  <si>
    <t>BUCHA DE REDUÇÃO CPVC, SOLDÁVEL, DN 54 X 28 MM, INSTALADO EM RESERVAÇÃO PREDIAL DE ÁGUA - FORNECIMENTO E INSTALAÇÃO. AF_04/2024</t>
  </si>
  <si>
    <t>42,01</t>
  </si>
  <si>
    <t>BUCHA DE REDUÇÃO CPVC, SOLDÁVEL, DN 28 X 22 MM, INSTALADO EM RESERVAÇÃO PREDIAL DE ÁGUA - FORNECIMENTO E INSTALAÇÃO. AF_04/2024</t>
  </si>
  <si>
    <t>BUCHA DE REDUÇÃO CPVC, SOLDÁVEL, DN 35 X 28 MM, INSTALADO EM RESERVAÇÃO PREDIAL DE ÁGUA - FORNECIMENTO E INSTALAÇÃO. AF_04/2024</t>
  </si>
  <si>
    <t>BUCHA DE REDUÇÃO CPVC, SOLDÁVEL, DN 42 X 22 MM, INSTALADO EM RESERVAÇÃO PREDIAL DE ÁGUA - FORNECIMENTO E INSTALAÇÃO. AF_04/2024</t>
  </si>
  <si>
    <t>BUCHA DE REDUÇÃO CPVC, SOLDÁVEL, DN 54 X 35 MM, INSTALADO EM RESERVAÇÃO PREDIAL DE ÁGUA - FORNECIMENTO E INSTALAÇÃO. AF_04/2024</t>
  </si>
  <si>
    <t>69,89</t>
  </si>
  <si>
    <t>JOELHO CPVC, SOLDÁVEL, 45 GRAUS, DN 22 MM, INSTALADO EM RESERVAÇÃO PREDIAL DE ÁGUA - FORNECIMENTO E INSTALAÇÃO. AF_04/2024</t>
  </si>
  <si>
    <t>JOELHO CPVC, SOLDÁVEL, 45 GRAUS, DN 28 MM, INSTALADO EM RESERVAÇÃO PREDIAL DE ÁGUA - FORNECIMENTO E INSTALAÇÃO. AF_04/2024</t>
  </si>
  <si>
    <t>JOELHO CPVC, SOLDÁVEL, 45 GRAUS, DN 35 MM, INSTALADO EM RESERVAÇÃO PREDIAL DE ÁGUA - FORNECIMENTO E INSTALAÇÃO. AF_04/2024</t>
  </si>
  <si>
    <t>24,70</t>
  </si>
  <si>
    <t>JOELHO CPVC, SOLDÁVEL, 45 GRAUS, DN 54 MM, INSTALADO EM RESERVAÇÃO PREDIAL DE ÁGUA - FORNECIMENTO E INSTALAÇÃO. AF_04/2024</t>
  </si>
  <si>
    <t>71,48</t>
  </si>
  <si>
    <t>JOELHO CPVC, SOLDÁVEL, 45 GRAUS, DN 73 MM, INSTALADO EM RESERVAÇÃO PREDIAL DE ÁGUA - FORNECIMENTO E INSTALAÇÃO. AF_04/2024</t>
  </si>
  <si>
    <t>164,62</t>
  </si>
  <si>
    <t>JOELHO CPVC, SOLDÁVEL, 45 GRAUS, DN 89 MM, INSTALADO EM RESERVAÇÃO PREDIAL DE ÁGUA - FORNECIMENTO E INSTALAÇÃO. AF_04/2024</t>
  </si>
  <si>
    <t>239,45</t>
  </si>
  <si>
    <t>TE DE REDUÇÃO, CPVC, DN 28 X 22 MM, INSTALADO EM RESERVAÇÃO PREDIAL DE ÁGUA - FORNECIMENTO E INSTALAÇÃO. AF_04/2024</t>
  </si>
  <si>
    <t>17,21</t>
  </si>
  <si>
    <t>TE DE REDUÇÃO, CPVC, DN 35 X 28 MM, INSTALADO EM RESERVAÇÃO PREDIAL DE ÁGUA - FORNECIMENTO E INSTALAÇÃO. AF_04/2024</t>
  </si>
  <si>
    <t>40,59</t>
  </si>
  <si>
    <t>TE DE REDUÇÃO, CPVC, DN 42 X 35 MM, INSTALADO EM RESERVAÇÃO PREDIAL DE ÁGUA - FORNECIMENTO E INSTALAÇÃO. AF_04/2024</t>
  </si>
  <si>
    <t>58,26</t>
  </si>
  <si>
    <t>BUCHA DE REDUÇÃO PVC, SOLDÁVEL, LONGA, DN 50 X 32 MM, INSTALADO EM RESERVAÇÃO PREDIAL DE ÁGUA - FORNECIMENTO E INSTALAÇÃO. AF_04/2024</t>
  </si>
  <si>
    <t>11,69</t>
  </si>
  <si>
    <t>BUCHA DE REDUÇÃO, PPR, DN 50 X 25 MM, INSTALADO EM RESERVAÇÃO PREDIAL DE ÁGUA - FORNECIMENTO E INSTALAÇÃO. AF_04/2024</t>
  </si>
  <si>
    <t>25,95</t>
  </si>
  <si>
    <t>BUCHA DE REDUÇÃO, PPR, DN 25 X 20 MM, INSTALADO EM RESERVAÇÃO PREDIAL DE ÁGUA - FORNECIMENTO E INSTALAÇÃO. AF_04/2024</t>
  </si>
  <si>
    <t>7,92</t>
  </si>
  <si>
    <t>BUCHA DE REDUÇÃO, PPR, DN 32 X 25 MM, INSTALADO EM RESERVAÇÃO PREDIAL DE ÁGUA - FORNECIMENTO E INSTALAÇÃO. AF_04/2024</t>
  </si>
  <si>
    <t>BUCHA DE REDUÇÃO, PPR, DN 40 X 25 MM, INSTALADO EM RESERVAÇÃO PREDIAL DE ÁGUA - FORNECIMENTO E INSTALAÇÃO. AF_04/2024</t>
  </si>
  <si>
    <t>16,72</t>
  </si>
  <si>
    <t>BUCHA DE REDUÇÃO PVC, SOLDÁVEL, LONGA, DN 40 X 25 MM, INSTALADO EM RESERVAÇÃO PREDIAL DE ÁGUA - FORNECIMENTO E INSTALAÇÃO. AF_04/2024</t>
  </si>
  <si>
    <t>7,97</t>
  </si>
  <si>
    <t>BUCHA DE REDUÇÃO PVC, SOLDÁVEL, LONGA, DN 50 X 25 MM, INSTALADO EM RESERVAÇÃO PREDIAL DE ÁGUA - FORNECIMENTO E INSTALAÇÃO. AF_04/2024</t>
  </si>
  <si>
    <t>CAIXA ENTERRADA HIDRÁULICA RETANGULAR, EM CONCRETO PRÉ-MOLDADO, DIMENSÕES INTERNAS: 0,3X0,3X0,3 M. AF_12/2020</t>
  </si>
  <si>
    <t>195,13</t>
  </si>
  <si>
    <t>CAIXA ENTERRADA HIDRÁULICA RETANGULAR, EM CONCRETO PRÉ-MOLDADO, DIMENSÕES INTERNAS: 0,4X0,4X0,4 M. AF_12/2020</t>
  </si>
  <si>
    <t>361,85</t>
  </si>
  <si>
    <t>CAIXA ENTERRADA HIDRÁULICA RETANGULAR, EM CONCRETO PRÉ-MOLDADO, DIMENSÕES INTERNAS: 0,6X0,6X0,5 M. AF_12/2020</t>
  </si>
  <si>
    <t>469,01</t>
  </si>
  <si>
    <t>CAIXA ENTERRADA HIDRÁULICA RETANGULAR, EM CONCRETO PRÉ-MOLDADO, DIMENSÕES INTERNAS: 0,8X0,8X0,5 M. AF_12/2020</t>
  </si>
  <si>
    <t>897,92</t>
  </si>
  <si>
    <t>CAIXA ENTERRADA HIDRÁULICA RETANGULAR EM ALVENARIA COM TIJOLOS CERÂMICOS MACIÇOS, DIMENSÕES INTERNAS: 0,3X0,3X0,3 M PARA REDE DE ESGOTO. AF_12/2020</t>
  </si>
  <si>
    <t>187,31</t>
  </si>
  <si>
    <t>CAIXA ENTERRADA HIDRÁULICA RETANGULAR EM ALVENARIA COM TIJOLOS CERÂMICOS MACIÇOS, DIMENSÕES INTERNAS: 0,4X0,4X0,4 M PARA REDE DE ESGOTO. AF_12/2020</t>
  </si>
  <si>
    <t>293,93</t>
  </si>
  <si>
    <t>CAIXA ENTERRADA HIDRÁULICA RETANGULAR EM ALVENARIA COM TIJOLOS CERÂMICOS MACIÇOS, DIMENSÕES INTERNAS: 0,6X0,6X0,6 M PARA REDE DE ESGOTO. AF_12/2020</t>
  </si>
  <si>
    <t>567,55</t>
  </si>
  <si>
    <t>CAIXA ENTERRADA HIDRÁULICA RETANGULAR EM ALVENARIA COM TIJOLOS CERÂMICOS MACIÇOS, DIMENSÕES INTERNAS: 0,8X0,8X0,6 M PARA REDE DE ESGOTO. AF_12/2020</t>
  </si>
  <si>
    <t>788,96</t>
  </si>
  <si>
    <t>CAIXA ENTERRADA HIDRÁULICA RETANGULAR EM ALVENARIA COM TIJOLOS CERÂMICOS MACIÇOS, DIMENSÕES INTERNAS: 1X1X0,6 M PARA REDE DE ESGOTO. AF_12/2020</t>
  </si>
  <si>
    <t>917,73</t>
  </si>
  <si>
    <t>CAIXA ENTERRADA HIDRÁULICA RETANGULAR, EM ALVENARIA COM BLOCOS DE CONCRETO, DIMENSÕES INTERNAS: 0,4X0,4X0,4 M PARA REDE DE ESGOTO. AF_12/2020</t>
  </si>
  <si>
    <t>245,03</t>
  </si>
  <si>
    <t>CAIXA ENTERRADA HIDRÁULICA RETANGULAR, EM ALVENARIA COM BLOCOS DE CONCRETO, DIMENSÕES INTERNAS: 0,6X0,6X0,6 M PARA REDE DE ESGOTO. AF_12/2020</t>
  </si>
  <si>
    <t>452,78</t>
  </si>
  <si>
    <t>CAIXA ENTERRADA HIDRÁULICA RETANGULAR, EM ALVENARIA COM BLOCOS DE CONCRETO, DIMENSÕES INTERNAS: 0,8X0,8X0,6 M PARA REDE DE ESGOTO. AF_12/2020</t>
  </si>
  <si>
    <t>642,50</t>
  </si>
  <si>
    <t>CAIXA ENTERRADA HIDRÁULICA RETANGULAR, EM ALVENARIA COM BLOCOS DE CONCRETO, DIMENSÕES INTERNAS: 1X1X0,6 M PARA REDE DE ESGOTO. AF_12/2020</t>
  </si>
  <si>
    <t>744,45</t>
  </si>
  <si>
    <t>CAIXA DE GORDURA SIMPLES, CIRCULAR, EM CONCRETO PRÉ-MOLDADO, DIÂMETRO INTERNO = 0,4 M, ALTURA INTERNA = 0,4 M. AF_12/2020</t>
  </si>
  <si>
    <t>185,22</t>
  </si>
  <si>
    <t>CAIXA DE GORDURA SIMPLES (CAPACIDADE: 36L), RETANGULAR, EM ALVENARIA COM TIJOLOS CERÂMICOS MACIÇOS, DIMENSÕES INTERNAS = 0,2X0,4 M, ALTURA INTERNA = 0,8 M. AF_12/2020</t>
  </si>
  <si>
    <t>369,91</t>
  </si>
  <si>
    <t>CAIXA DE GORDURA DUPLA (CAPACIDADE: 126 L), RETANGULAR, EM ALVENARIA COM TIJOLOS CERÂMICOS MACIÇOS, DIMENSÕES INTERNAS = 0,4X0,7 M, ALTURA INTERNA = 0,8 M. AF_12/2020</t>
  </si>
  <si>
    <t>645,03</t>
  </si>
  <si>
    <t>CAIXA DE GORDURA ESPECIAL (CAPACIDADE: 312 L - PARA ATÉ 146 PESSOAS SERVIDAS NO PICO), RETANGULAR, EM ALVENARIA COM TIJOLOS CERÂMICOS MACIÇOS, DIMENSÕES INTERNAS = 0,4X1,2 M, ALTURA INTERNA = 1 M. AF_12/2020</t>
  </si>
  <si>
    <t>1.063,08</t>
  </si>
  <si>
    <t>CAIXA DE GORDURA SIMPLES (CAPACIDADE: 36 L), RETANGULAR, EM ALVENARIA COM BLOCOS DE CONCRETO, DIMENSÕES INTERNAS = 0,2X0,4 M, ALTURA INTERNA = 0,8 M. AF_12/2020</t>
  </si>
  <si>
    <t>281,09</t>
  </si>
  <si>
    <t>CAIXA DE GORDURA DUPLA (CAPACIDADE: 126 L), RETANGULAR, EM ALVENARIA COM BLOCOS DE CONCRETO, DIMENSÕES INTERNAS = 0,4X0,7 M, ALTURA INTERNA = 0,8 M. AF_12/2020</t>
  </si>
  <si>
    <t>501,60</t>
  </si>
  <si>
    <t>CAIXA ENTERRADA HIDRÁULICA RETANGULAR EM ALVENARIA COM TIJOLOS CERÂMICOS MACIÇOS, DIMENSÕES INTERNAS: 0,3X0,3X0,3 M PARA REDE DE DRENAGEM. AF_12/2020</t>
  </si>
  <si>
    <t>182,84</t>
  </si>
  <si>
    <t>CAIXA ENTERRADA HIDRÁULICA RETANGULAR EM ALVENARIA COM TIJOLOS CERÂMICOS MACIÇOS, DIMENSÕES INTERNAS: 0,4X0,4X0,4 M PARA REDE DE DRENAGEM. AF_12/2020</t>
  </si>
  <si>
    <t>286,26</t>
  </si>
  <si>
    <t>CAIXA ENTERRADA HIDRÁULICA RETANGULAR EM ALVENARIA COM TIJOLOS CERÂMICOS MACIÇOS, DIMENSÕES INTERNAS: 0,6X0,6X0,6 M PARA REDE DE DRENAGEM. AF_12/2020</t>
  </si>
  <si>
    <t>550,33</t>
  </si>
  <si>
    <t>CAIXA ENTERRADA HIDRÁULICA RETANGULAR EM ALVENARIA COM TIJOLOS CERÂMICOS MACIÇOS, DIMENSÕES INTERNAS: 0,8X0,8X0,6 M PARA REDE DE DRENAGEM. AF_12/2020</t>
  </si>
  <si>
    <t>765,35</t>
  </si>
  <si>
    <t>CAIXA ENTERRADA HIDRÁULICA RETANGULAR EM ALVENARIA COM TIJOLOS CERÂMICOS MACIÇOS, DIMENSÕES INTERNAS: 1X1X0,6 M PARA REDE DE DRENAGEM. AF_12/2020</t>
  </si>
  <si>
    <t>887,19</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</si>
  <si>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</si>
  <si>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</si>
  <si>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441,94</t>
  </si>
  <si>
    <t>CAIXA ENTERRADA HIDRÁULICA RETANGULAR, EM ALVENARIA COM BLOCOS DE CONCRETO, DIMENSÕES INTERNAS: 0,8X0,8X0,6 M PARA REDE DE DRENAGEM. AF_12/2020</t>
  </si>
  <si>
    <t>627,02</t>
  </si>
  <si>
    <t>CAIXA ENTERRADA HIDRÁULICA RETANGULAR, EM ALVENARIA COM BLOCOS DE CONCRETO, DIMENSÕES INTERNAS: 1X1X0,6 M PARA REDE DE DRENAGEM. AF_12/2020</t>
  </si>
  <si>
    <t>723,53</t>
  </si>
  <si>
    <t>FURO EM CAIXA D'ÁGUA COM ESPESSURA DE 2 ATÉ 5 MM E DIÂMETRO DE 15 MM. AF_06/2021</t>
  </si>
  <si>
    <t>4,28</t>
  </si>
  <si>
    <t>FURO EM CAIXA D'ÁGUA COM ESPESSURA DE 6 ATÉ 8 MM E DIÂMETRO DE 15 MM. AF_06/2021</t>
  </si>
  <si>
    <t>6,20</t>
  </si>
  <si>
    <t>FURO EM CAIXA D'ÁGUA COM ESPESSURA DE 2 ATÉ 5 MM E DIÂMETRO DE 20 MM. AF_06/2021</t>
  </si>
  <si>
    <t>4,76</t>
  </si>
  <si>
    <t>FURO EM CAIXA D'ÁGUA COM ESPESSURA DE 6 ATÉ 8 MM E DIÂMETRO DE 20 MM. AF_06/2021</t>
  </si>
  <si>
    <t>FURO EM CAIXA D'ÁGUA COM ESPESSURA DE 2 ATÉ 5 MM E DIÂMETRO DE 25 MM. AF_06/2021</t>
  </si>
  <si>
    <t>5,25</t>
  </si>
  <si>
    <t>FURO EM CAIXA D'ÁGUA COM ESPESSURA DE 6 ATÉ 8 MM E DIÂMETRO DE 25 MM. AF_06/2021</t>
  </si>
  <si>
    <t>7,17</t>
  </si>
  <si>
    <t>FURO EM CAIXA D'ÁGUA COM ESPESSURA DE 2 ATÉ 5 MM E DIÂMETRO DE 32 MM. AF_06/2021</t>
  </si>
  <si>
    <t>5,93</t>
  </si>
  <si>
    <t>FURO EM CAIXA D'ÁGUA COM ESPESSURA DE 6 ATÉ 8 MM E DIÂMETRO DE 32 MM. AF_06/2021</t>
  </si>
  <si>
    <t>7,85</t>
  </si>
  <si>
    <t>FURO EM CAIXA D'ÁGUA COM ESPESSURA DE 2 ATÉ 5 MM E DIÂMETRO DE 40 MM. AF_06/2021</t>
  </si>
  <si>
    <t>6,70</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</si>
  <si>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</si>
  <si>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</si>
  <si>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</si>
  <si>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</si>
  <si>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8,63</t>
  </si>
  <si>
    <t>FURO EM CAIXA D'ÁGUA COM ESPESSURA DE 6 ATÉ 8 MM E DIÂMETRO DE 60 MM. AF_06/2021</t>
  </si>
  <si>
    <t>10,55</t>
  </si>
  <si>
    <t>FURO EM CAIXA D'ÁGUA COM ESPESSURA DE 2 ATÉ 5 MM E DIÂMETRO DE 75 MM. AF_06/2021</t>
  </si>
  <si>
    <t>10,08</t>
  </si>
  <si>
    <t>FURO EM CAIXA D'ÁGUA COM ESPESSURA DE 6 ATÉ 8 MM E DIÂMETRO DE 75 MM. AF_06/2021</t>
  </si>
  <si>
    <t>FURO EM CAIXA D'ÁGUA COM ESPESSURA DE 2 ATÉ 5 MM E DIÂMETRO DE 100 MM. AF_06/2021</t>
  </si>
  <si>
    <t>12,50</t>
  </si>
  <si>
    <t>FURO EM CAIXA D'ÁGUA COM ESPESSURA DE 6 ATÉ 8 MM E DIÂMETRO DE 100 MM. AF_06/2021</t>
  </si>
  <si>
    <t>14,42</t>
  </si>
  <si>
    <t>CAIXA D´ÁGUA EM POLIETILENO, 500 LITROS - FORNECIMENTO E INSTALAÇÃO. AF_06/2021</t>
  </si>
  <si>
    <t>282,78</t>
  </si>
  <si>
    <t>CAIXA D´ÁGUA EM POLIETILENO, 750 LITROS - FORNECIMENTO E INSTALAÇÃO. AF_06/2021</t>
  </si>
  <si>
    <t>435,39</t>
  </si>
  <si>
    <t>CAIXA D´ÁGUA EM POLIETILENO, 1000 LITROS - FORNECIMENTO E INSTALAÇÃO. AF_06/2021</t>
  </si>
  <si>
    <t>466,21</t>
  </si>
  <si>
    <t>CAIXA D´ÁGUA EM POLIETILENO, 1500 LITROS - FORNECIMENTO E INSTALAÇÃO. AF_06/2021</t>
  </si>
  <si>
    <t>1.067,03</t>
  </si>
  <si>
    <t>CAIXA D´ÁGUA EM POLIETILENO, 2000 LITROS - FORNECIMENTO E INSTALAÇÃO. AF_06/2021</t>
  </si>
  <si>
    <t>1.212,89</t>
  </si>
  <si>
    <t>CAIXA D´ÁGUA EM POLIETILENO, 3000 LITROS - FORNECIMENTO E INSTALAÇÃO. AF_06/2021</t>
  </si>
  <si>
    <t>2.083,22</t>
  </si>
  <si>
    <t>CAIXA D´ÁGUA EM POLIÉSTER REFORÇADO COM FIBRA DE VIDRO, 500 LITROS - FORNECIMENTO E INSTALAÇÃO. AF_06/2021</t>
  </si>
  <si>
    <t>469,19</t>
  </si>
  <si>
    <t>CAIXA D´ÁGUA EM POLIÉSTER REFORÇADO COM FIBRA DE VIDRO, 750 LITROS - FORNECIMENTO E INSTALAÇÃO. AF_06/2021</t>
  </si>
  <si>
    <t>673,19</t>
  </si>
  <si>
    <t>CAIXA D´ÁGUA EM POLIÉSTER REFORÇADO COM FIBRA DE VIDRO, 1000 LITROS - FORNECIMENTO E INSTALAÇÃO. AF_06/2021</t>
  </si>
  <si>
    <t>652,89</t>
  </si>
  <si>
    <t>CAIXA D´ÁGUA EM POLIÉSTER REFORÇADO COM FIBRA DE VIDRO, 1500 LITROS - FORNECIMENTO E INSTALAÇÃO. AF_06/2021</t>
  </si>
  <si>
    <t>1.003,48</t>
  </si>
  <si>
    <t>CAIXA D´ÁGUA EM POLIÉSTER REFORÇADO COM FIBRA DE VIDRO, 2000 LITROS - FORNECIMENTO E INSTALAÇÃO. AF_06/2021</t>
  </si>
  <si>
    <t>1.259,36</t>
  </si>
  <si>
    <t>CAIXA D´ÁGUA EM POLIÉSTER REFORÇADO COM FIBRA DE VIDRO, 3000 LITROS - FORNECIMENTO E INSTALAÇÃO. AF_06/2021</t>
  </si>
  <si>
    <t>1.863,81</t>
  </si>
  <si>
    <t>CAIXA D´ÁGUA EM POLIÉSTER REFORÇADO COM FIBRA DE VIDRO, 5000 LITROS - FORNECIMENTO E INSTALAÇÃO. AF_06/2021</t>
  </si>
  <si>
    <t>3.443,17</t>
  </si>
  <si>
    <t>CAIXA D´ÁGUA EM POLIÉSTER REFORÇADO COM FIBRA DE VIDRO, 7000 LITROS - FORNECIMENTO E INSTALAÇÃO. AF_06/2021</t>
  </si>
  <si>
    <t>4.140,94</t>
  </si>
  <si>
    <t>CAIXA D´ÁGUA EM POLIÉSTER REFORÇADO COM FIBRA DE VIDRO, 10000 LITROS - FORNECIMENTO E INSTALAÇÃO. AF_06/2021</t>
  </si>
  <si>
    <t>5.556,59</t>
  </si>
  <si>
    <t>CAIXA D´ÁGUA EM POLIÉSTER REFORÇADO COM FIBRA DE VIDRO, 15000 LITROS - FORNECIMENTO E INSTALAÇÃO. AF_06/2021</t>
  </si>
  <si>
    <t>8.069,68</t>
  </si>
  <si>
    <t>CAIXA D´ÁGUA EM POLIÉSTER REFORÇADO COM FIBRA DE VIDRO, 20000 LITROS - FORNECIMENTO E INSTALAÇÃO. AF_06/2021</t>
  </si>
  <si>
    <t>12.400,39</t>
  </si>
  <si>
    <t>CAIXA D´ÁGUA EM POLIETILENO, 500 LITROS (INCLUSOS TUBOS, CONEXÕES E TORNEIRA DE BÓIA) - FORNECIMENTO E INSTALAÇÃO. AF_06/2021</t>
  </si>
  <si>
    <t>627,60</t>
  </si>
  <si>
    <t>CAIXA D´ÁGUA EM POLIETILENO, 1000 LITROS (INCLUSOS TUBOS, CONEXÕES E TORNEIRA DE BÓIA) - FORNECIMENTO E INSTALAÇÃO. AF_06/2021</t>
  </si>
  <si>
    <t>862,53</t>
  </si>
  <si>
    <t>CAIXA SIFONADA, PVC, DN 100 X 100 X 50 MM, FORNECIDA E INSTALADA EM RAMAIS DE ENCAMINHAMENTO DE ÁGUA PLUVIAL. AF_06/2022</t>
  </si>
  <si>
    <t>41,86</t>
  </si>
  <si>
    <t>CAIXA SIFONADA, PVC, DN 150 X 185 X 75 MM, FORNECIDA E INSTALADA EM RAMAIS DE ENCAMINHAMENTO DE ÁGUA PLUVIAL. AF_06/2022</t>
  </si>
  <si>
    <t>103,28</t>
  </si>
  <si>
    <t>RALO SIFONADO, PVC, DN 100 X 40 MM, JUNTA SOLDÁVEL, FORNECIDO E INSTALADO EM RAMAIS DE ENCAMINHAMENTO DE ÁGUA PLUVIAL. AF_06/2022</t>
  </si>
  <si>
    <t>19,70</t>
  </si>
  <si>
    <t>CAIXA SIFONADA, PVC, DN 100 X 100 X 50 MM, JUNTA ELÁSTICA, FORNECIDA E INSTALADA EM RAMAL DE DESCARGA OU EM RAMAL DE ESGOTO SANITÁRIO. AF_08/2022</t>
  </si>
  <si>
    <t>53,01</t>
  </si>
  <si>
    <t>CAIXA SIFONADA, PVC, DN 150 X 185 X 75 MM, JUNTA ELÁSTICA, FORNECIDA E INSTALADA EM RAMAL DE DESCARGA OU EM RAMAL DE ESGOTO SANITÁRIO. AF_08/2022</t>
  </si>
  <si>
    <t>108,71</t>
  </si>
  <si>
    <t>RALO SIFONADO, PVC, DN 100 X 40 MM, JUNTA SOLDÁVEL, FORNECIDO E INSTALADO EM RAMAL DE DESCARGA OU EM RAMAL DE ESGOTO SANITÁRIO. AF_08/2022</t>
  </si>
  <si>
    <t>23,03</t>
  </si>
  <si>
    <t>RALO SECO, PVC, DN 100 X 40 MM, JUNTA SOLDÁVEL, FORNECIDO E INSTALADO EM RAMAL DE DESCARGA OU EM RAMAL DE ESGOTO SANITÁRIO. AF_08/2022</t>
  </si>
  <si>
    <t>RALO SECO CÔNICO, PVC, DN 100 X 40 MM, JUNTA SOLDÁVEL, FORNECIDO E INSTALADO EM RAMAL DE DESCARGA OU EM RAMAL DE ESGOTO SANITÁRIO. AF_08/2022</t>
  </si>
  <si>
    <t>22,04</t>
  </si>
  <si>
    <t>RALO SIFONADO REDONDO, PVC, DN 100 X 40 MM, JUNTA SOLDÁVEL, FORNECIDO E INSTALADO EM RAMAL DE DESCARGA OU EM RAMAL DE ESGOTO SANITÁRIO. AF_08/2022</t>
  </si>
  <si>
    <t>21,09</t>
  </si>
  <si>
    <t>CAIXA SIFONADA, COM GRELHA QUADRADA, PVC, DN 150 X 150 X 50 MM, JUNTA SOLDÁVEL, FORNECIDA E INSTALADA EM RAMAL DE DESCARGA OU EM RAMAL DE ESGOTO SANITÁRIO. AF_08/2022</t>
  </si>
  <si>
    <t>75,46</t>
  </si>
  <si>
    <t>CAIXA SIFONADA, COM GRELHA REDONDA, PVC, DN 150 X 150 X 50 MM, JUNTA SOLDÁVEL, FORNECIDA E INSTALADA EM RAMAL DE DESCARGA OU EM RAMAL DE ESGOTO SANITÁRIO. AF_08/2022</t>
  </si>
  <si>
    <t>84,70</t>
  </si>
  <si>
    <t>TANQUE DE LOUÇA BRANCA COM COLUNA, 30L OU EQUIVALENTE - FORNECIMENTO E INSTALAÇÃO. AF_01/2020</t>
  </si>
  <si>
    <t>703,79</t>
  </si>
  <si>
    <t>TANQUE DE LOUÇA BRANCA SUSPENSO, 18L OU EQUIVALENTE - FORNECIMENTO E INSTALAÇÃO. AF_01/2020</t>
  </si>
  <si>
    <t>487,53</t>
  </si>
  <si>
    <t>TANQUE DE MÁRMORE SINTÉTICO COM COLUNA, 22L OU EQUIVALENTE   FORNECIMENTO E INSTALAÇÃO. AF_01/2020</t>
  </si>
  <si>
    <t>669,38</t>
  </si>
  <si>
    <t>TANQUE DE MÁRMORE SINTÉTICO SUSPENSO, 22L OU EQUIVALENTE - FORNECIMENTO E INSTALAÇÃO. AF_01/2020</t>
  </si>
  <si>
    <t>379,52</t>
  </si>
  <si>
    <t>VÁLVULA EM METAL CROMADO 1.1/2" X 1.1/2" PARA TANQUE OU LAVATÓRIO, COM OU SEM LADRÃO - FORNECIMENTO E INSTALAÇÃO. AF_01/2020</t>
  </si>
  <si>
    <t>59,76</t>
  </si>
  <si>
    <t>VÁLVULA EM METAL CROMADO TIPO AMERICANA 3.1/2" X 1.1/2" PARA PIA - FORNECIMENTO E INSTALAÇÃO. AF_01/2020</t>
  </si>
  <si>
    <t>64,24</t>
  </si>
  <si>
    <t>VÁLVULA EM PLÁSTICO 1" PARA PIA, TANQUE OU LAVATÓRIO, COM OU SEM LADRÃO - FORNECIMENTO E INSTALAÇÃO. AF_01/2020</t>
  </si>
  <si>
    <t>11,92</t>
  </si>
  <si>
    <t>VÁLVULA EM PLÁSTICO CROMADO TIPO AMERICANA 3.1/2" X 1.1/2" SEM ADAPTADOR PARA PIA - FORNECIMENTO E INSTALAÇÃO. AF_01/2020</t>
  </si>
  <si>
    <t>32,61</t>
  </si>
  <si>
    <t>SIFÃO DO TIPO GARRAFA EM METAL CROMADO 1 X 1.1/2" - FORNECIMENTO E INSTALAÇÃO. AF_01/2020</t>
  </si>
  <si>
    <t>178,01</t>
  </si>
  <si>
    <t>SIFÃO DO TIPO GARRAFA/COPO EM PVC 1.1/4  X 1.1/2" - FORNECIMENTO E INSTALAÇÃO. AF_01/2020</t>
  </si>
  <si>
    <t>27,62</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</si>
  <si>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</si>
  <si>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</si>
  <si>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</si>
  <si>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15,10</t>
  </si>
  <si>
    <t>ENGATE FLEXÍVEL EM INOX, 1/2  X 30CM - FORNECIMENTO E INSTALAÇÃO. AF_01/2020</t>
  </si>
  <si>
    <t>44,61</t>
  </si>
  <si>
    <t>ENGATE FLEXÍVEL EM INOX, 1/2  X 40CM - FORNECIMENTO E INSTALAÇÃO. AF_01/2020</t>
  </si>
  <si>
    <t>VASO SANITÁRIO SIFONADO COM CAIXA ACOPLADA LOUÇA BRANCA - FORNECIMENTO E INSTALAÇÃO. AF_01/2020</t>
  </si>
  <si>
    <t>472,31</t>
  </si>
  <si>
    <t>BANCADA DE GRANITO CINZA POLIDO, DE 1,50 X 0,60 M, PARA PIA DE COZINHA - FORNECIMENTO E INSTALAÇÃO. AF_01/2020</t>
  </si>
  <si>
    <t>840,85</t>
  </si>
  <si>
    <t>BANCADA DE MÁRMORE BRANCO POLIDO, DE 1,50 X 0,60 M, PARA PIA DE COZINHA - FORNECIMENTO E INSTALAÇÃO. AF_01/2020</t>
  </si>
  <si>
    <t>658,29</t>
  </si>
  <si>
    <t>BANCADA DE MÁRMORE SINTÉTICO, DE 120 X 60CM, COM CUBA INTEGRADA - FORNECIMENTO E INSTALAÇÃO. AF_01/2020</t>
  </si>
  <si>
    <t>373,97</t>
  </si>
  <si>
    <t>BANCADA DE GRANITO CINZA POLIDO, DE 0,50 X 0,60 M, PARA LAVATÓRIO - FORNECIMENTO E INSTALAÇÃO. AF_01/2020</t>
  </si>
  <si>
    <t>400,82</t>
  </si>
  <si>
    <t>BANCADA DE MÁRMORE BRANCO POLIDO, DE 0,50 X 0,60 M, PARA LAVATÓRIO - FORNECIMENTO E INSTALAÇÃO. AF_01/2020</t>
  </si>
  <si>
    <t>332,34</t>
  </si>
  <si>
    <t>CUBA DE EMBUTIR RETANGULAR DE AÇO INOXIDÁVEL, 46 X 30 X 12 CM - FORNECIMENTO E INSTALAÇÃO. AF_01/2020</t>
  </si>
  <si>
    <t>192,08</t>
  </si>
  <si>
    <t>CUBA DE EMBUTIR OVAL EM LOUÇA BRANCA, 35 X 50CM OU EQUIVALENTE - FORNECIMENTO E INSTALAÇÃO. AF_01/2020</t>
  </si>
  <si>
    <t>143,95</t>
  </si>
  <si>
    <t>LAVATÓRIO LOUÇA BRANCA COM COLUNA, *44 X 35,5* CM, PADRÃO POPULAR - FORNECIMENTO E INSTALAÇÃO. AF_01/2020</t>
  </si>
  <si>
    <t>313,15</t>
  </si>
  <si>
    <t>LAVATÓRIO LOUÇA BRANCA COM COLUNA, 45 X 55CM OU EQUIVALENTE, PADRÃO MÉDIO - FORNECIMENTO E INSTALAÇÃO. AF_01/2020</t>
  </si>
  <si>
    <t>358,02</t>
  </si>
  <si>
    <t>LAVATÓRIO LOUÇA BRANCA SUSPENSO, 29,5 X 39CM OU EQUIVALENTE, PADRÃO POPULAR - FORNECIMENTO E INSTALAÇÃO. AF_01/2020</t>
  </si>
  <si>
    <t>145,67</t>
  </si>
  <si>
    <t>APARELHO MISTURADOR DE MESA PARA LAVATÓRIO, PADRÃO MÉDIO - FORNECIMENTO E INSTALAÇÃO. AF_01/2020</t>
  </si>
  <si>
    <t>371,86</t>
  </si>
  <si>
    <t>TORNEIRA CROMADA DE MESA, 1/2" OU 3/4", PARA LAVATÓRIO, PADRÃO POPULAR - FORNECIMENTO E INSTALAÇÃO. AF_01/2020</t>
  </si>
  <si>
    <t>APARELHO MISTURADOR DE MESA PARA PIA DE COZINHA, PADRÃO MÉDIO - FORNECIMENTO E INSTALAÇÃO. AF_01/2020</t>
  </si>
  <si>
    <t>441,20</t>
  </si>
  <si>
    <t>TORNEIRA CROMADA TUBO MÓVEL, DE MESA, 1/2" OU 3/4", PARA PIA DE COZINHA, PADRÃO ALTO - FORNECIMENTO E INSTALAÇÃO. AF_01/2020</t>
  </si>
  <si>
    <t>119,68</t>
  </si>
  <si>
    <t>TORNEIRA CROMADA TUBO MÓVEL, DE PAREDE, 1/2" OU 3/4", PARA PIA DE COZINHA, PADRÃO MÉDIO - FORNECIMENTO E INSTALAÇÃO. AF_01/2020</t>
  </si>
  <si>
    <t>117,22</t>
  </si>
  <si>
    <t>TORNEIRA CROMADA LONGA, DE PAREDE, 1/2" OU 3/4", PARA PIA DE COZINHA, PADRÃO POPULAR - FORNECIMENTO E INSTALAÇÃO. AF_01/2020</t>
  </si>
  <si>
    <t>80,69</t>
  </si>
  <si>
    <t>TORNEIRA CROMADA 1/2" OU 3/4" PARA TANQUE, PADRÃO POPULAR - FORNECIMENTO E INSTALAÇÃO. AF_01/2020</t>
  </si>
  <si>
    <t>51,53</t>
  </si>
  <si>
    <t>TORNEIRA CROMADA 1/2" OU 3/4" PARA TANQUE, PADRÃO MÉDIO - FORNECIMENTO E INSTALAÇÃO. AF_01/2020</t>
  </si>
  <si>
    <t>90,89</t>
  </si>
  <si>
    <t>TORNEIRA CROMADA DE MESA, 1/2" OU 3/4", PARA LAVATÓRIO, PADRÃO MÉDIO - FORNECIMENTO E INSTALAÇÃO. AF_01/2020</t>
  </si>
  <si>
    <t>130,82</t>
  </si>
  <si>
    <t>TORNEIRA PLÁSTICA 3/4" PARA TANQUE - FORNECIMENTO E INSTALAÇÃO. AF_01/2020</t>
  </si>
  <si>
    <t>28,21</t>
  </si>
  <si>
    <t>TANQUE DE LOUÇA BRANCA COM COLUNA, 30L OU EQUIVALENTE, INCLUSO SIFÃO FLEXÍVEL EM PVC, VÁLVULA METÁLICA E TORNEIRA DE METAL CROMADO PADRÃO MÉDIO - FORNECIMENTO E INSTALAÇÃO. AF_01/2020</t>
  </si>
  <si>
    <t>869,42</t>
  </si>
  <si>
    <t>TANQUE DE LOUÇA BRANCA COM COLUNA, 30L OU EQUIVALENTE, INCLUSO SIFÃO FLEXÍVEL EM PVC, VÁLVULA PLÁSTICA E TORNEIRA DE METAL CROMADO PADRÃO POPULAR - FORNECIMENTO E INSTALAÇÃO. AF_01/2020</t>
  </si>
  <si>
    <t>782,22</t>
  </si>
  <si>
    <t>TANQUE DE LOUÇA BRANCA COM COLUNA, 30L OU EQUIVALENTE, INCLUSO SIFÃO FLEXÍVEL EM PVC, VÁLVULA PLÁSTICA E TORNEIRA DE PLÁSTICO - FORNECIMENTO E INSTALAÇÃO. AF_01/2020</t>
  </si>
  <si>
    <t>758,90</t>
  </si>
  <si>
    <t>TANQUE DE LOUÇA BRANCA SUSPENSO, 18L OU EQUIVALENTE, INCLUSO SIFÃO TIPO GARRAFA EM METAL CROMADO, VÁLVULA METÁLICA E TORNEIRA DE METAL CROMADO PADRÃO MÉDIO - FORNECIMENTO E INSTALAÇÃO. AF_01/2020</t>
  </si>
  <si>
    <t>816,19</t>
  </si>
  <si>
    <t>TANQUE DE LOUÇA BRANCA SUSPENSO, 18L OU EQUIVALENTE, INCLUSO SIFÃO TIPO GARRAFA EM PVC, VÁLVULA PLÁSTICA E TORNEIRA DE METAL CROMADO PADRÃO POPULAR - FORNECIMENTO E INSTALAÇÃO. AF_01/2020</t>
  </si>
  <si>
    <t>578,60</t>
  </si>
  <si>
    <t>TANQUE DE LOUÇA BRANCA SUSPENSO, 18L OU EQUIVALENTE, INCLUSO SIFÃO TIPO GARRAFA EM PVC, VÁLVULA PLÁSTICA E TORNEIRA DE PLÁSTICO - FORNECIMENTO E INSTALAÇÃO. AF_01/2020</t>
  </si>
  <si>
    <t>555,28</t>
  </si>
  <si>
    <t>TANQUE DE MÁRMORE SINTÉTICO COM COLUNA, 22L OU EQUIVALENTE, INCLUSO SIFÃO FLEXÍVEL EM PVC, VÁLVULA PLÁSTICA E TORNEIRA DE METAL CROMADO PADRÃO POPULAR - FORNECIMENTO E INSTALAÇÃO. AF_01/2020</t>
  </si>
  <si>
    <t>747,81</t>
  </si>
  <si>
    <t>TANQUE DE MÁRMORE SINTÉTICO COM COLUNA, 22L OU EQUIVALENTE, INCLUSO SIFÃO FLEXÍVEL EM PVC, VÁLVULA PLÁSTICA E TORNEIRA DE PLÁSTICO - FORNECIMENTO E INSTALAÇÃO. AF_01/2020</t>
  </si>
  <si>
    <t>724,49</t>
  </si>
  <si>
    <t>TANQUE DE MÁRMORE SINTÉTICO SUSPENSO, 22L OU EQUIVALENTE, INCLUSO SIFÃO TIPO GARRAFA EM PVC, VÁLVULA PLÁSTICA E TORNEIRA DE METAL CROMADO PADRÃO POPULAR - FORNEC. E INSTALAÇÃO. AF_01/2020</t>
  </si>
  <si>
    <t>470,59</t>
  </si>
  <si>
    <t>TANQUE DE MÁRMORE SINTÉTICO SUSPENSO, 22L OU EQUIVALENTE, INCLUSO SIFÃO TIPO GARRAFA EM PVC, VÁLVULA PLÁSTICA E TORNEIRA DE PLÁSTICO - FORNECIMENTO E INSTALAÇÃO. AF_01/2020</t>
  </si>
  <si>
    <t>447,27</t>
  </si>
  <si>
    <t>TANQUE DE MÁRMORE SINTÉTICO SUSPENSO, 22L OU EQUIVALENTE, INCLUSO SIFÃO FLEXÍVEL EM PVC, VÁLVULA PLÁSTICA E TORNEIRA DE METAL CROMADO PADRÃO POPULAR - FORNECIMENTO E INSTALAÇÃO. AF_01/2020</t>
  </si>
  <si>
    <t>457,95</t>
  </si>
  <si>
    <t>TANQUE DE MÁRMORE SINTÉTICO SUSPENSO, 22L OU EQUIVALENTE, INCLUSO SIFÃO FLEXÍVEL EM PVC, VÁLVULA PLÁSTICA E TORNEIRA DE PLÁSTICO - FORNECIMENTO E INSTALAÇÃO. AF_01/2020</t>
  </si>
  <si>
    <t>434,63</t>
  </si>
  <si>
    <t>VASO SANITÁRIO SIFONADO COM CAIXA ACOPLADA LOUÇA BRANCA, INCLUSO ENGATE FLEXÍVEL EM PLÁSTICO BRANCO, 1/2  X 40CM - FORNECIMENTO E INSTALAÇÃO. AF_01/2020</t>
  </si>
  <si>
    <t>487,41</t>
  </si>
  <si>
    <t>VASO SANITÁRIO SIFONADO COM CAIXA ACOPLADA LOUÇA BRANCA - PADRÃO MÉDIO, INCLUSO ENGATE FLEXÍVEL EM METAL CROMADO, 1/2  X 40CM - FORNECIMENTO E INSTALAÇÃO. AF_01/2020</t>
  </si>
  <si>
    <t>520,53</t>
  </si>
  <si>
    <t>BANCADA DE MÁRMORE SINTÉTICO 120 X 60CM, COM CUBA INTEGRADA, INCLUSO SIFÃO TIPO GARRAFA EM PVC, VÁLVULA EM PLÁSTICO CROMADO TIPO AMERICANA E TORNEIRA CROMADA LONGA, DE PAREDE, PADRÃO POPULAR - FORNECIMENTO E INSTALAÇÃO. AF_01/2020</t>
  </si>
  <si>
    <t>514,89</t>
  </si>
  <si>
    <t>BANCADA DE MÁRMORE SINTÉTICO 120 X 60CM, COM CUBA INTEGRADA, INCLUSO SIFÃO TIPO FLEXÍVEL EM PVC, VÁLVULA EM PLÁSTICO CROMADO TIPO AMERICANA E TORNEIRA CROMADA LONGA, DE PAREDE, PADRÃO POPULAR - FORNECIMENTO E INSTALAÇÃO. AF_01/2020</t>
  </si>
  <si>
    <t>502,25</t>
  </si>
  <si>
    <t>CUBA DE EMBUTIR DE AÇO INOXIDÁVEL MÉDIA, INCLUSO VÁLVULA TIPO AMERICANA EM METAL CROMADO E SIFÃO FLEXÍVEL EM PVC - FORNECIMENTO E INSTALAÇÃO. AF_01/2020</t>
  </si>
  <si>
    <t>271,30</t>
  </si>
  <si>
    <t>CUBA DE EMBUTIR DE AÇO INOXIDÁVEL MÉDIA, INCLUSO VÁLVULA TIPO AMERICANA E SIFÃO TIPO GARRAFA EM METAL CROMADO - FORNECIMENTO E INSTALAÇÃO. AF_01/2020</t>
  </si>
  <si>
    <t>434,33</t>
  </si>
  <si>
    <t>CUBA DE EMBUTIR OVAL EM LOUÇA BRANCA, 35 X 50CM OU EQUIVALENTE, INCLUSO VÁLVULA EM METAL CROMADO E SIFÃO FLEXÍVEL EM PVC - FORNECIMENTO E INSTALAÇÃO. AF_01/2020</t>
  </si>
  <si>
    <t>218,69</t>
  </si>
  <si>
    <t>CUBA DE EMBUTIR OVAL EM LOUÇA BRANCA, 35 X 50CM OU EQUIVALENTE, INCLUSO VÁLVULA E SIFÃO TIPO GARRAFA EM METAL CROMADO - FORNECIMENTO E INSTALAÇÃO. AF_01/2020</t>
  </si>
  <si>
    <t>381,72</t>
  </si>
  <si>
    <t>LAVATÓRIO LOUÇA BRANCA COM COLUNA, *44 X 35,5* CM, PADRÃO POPULAR, INCLUSO SIFÃO FLEXÍVEL EM PVC, VÁLVULA E ENGATE FLEXÍVEL 30CM EM PLÁSTICO E COM TORNEIRA CROMADA PADRÃO POPULAR - FORNECIMENTO E INSTALAÇÃO. AF_01/2020</t>
  </si>
  <si>
    <t>422,27</t>
  </si>
  <si>
    <t>LAVATÓRIO LOUÇA BRANCA COM COLUNA, 45 X 55CM OU EQUIVALENTE, PADRÃO MÉDIO, INCLUSO SIFÃO TIPO GARRAFA, VÁLVULA E ENGATE FLEXÍVEL DE 40CM EM METAL CROMADO, COM APARELHO MISTURADOR PADRÃO MÉDIO - FORNECIMENTO E INSTALAÇÃO. AF_01/2020</t>
  </si>
  <si>
    <t>1.064,09</t>
  </si>
  <si>
    <t>LAVATÓRIO LOUÇA BRANCA COM COLUNA, 45 X 55CM OU EQUIVALENTE, PADRÃO MÉDIO, INCLUSO SIFÃO TIPO GARRAFA, VÁLVULA E ENGATE FLEXÍVEL DE 40CM EM METAL CROMADO, COM TORNEIRA CROMADA DE MESA, PADRÃO MÉDIO - FORNECIMENTO E INSTALAÇÃO. AF_01/2020</t>
  </si>
  <si>
    <t>774,83</t>
  </si>
  <si>
    <t>LAVATÓRIO LOUÇA BRANCA SUSPENSO, 29,5 X 39CM OU EQUIVALENTE, PADRÃO POPULAR, INCLUSO SIFÃO TIPO GARRAFA EM PVC, VÁLVULA E ENGATE FLEXÍVEL 30CM EM PLÁSTICO E TORNEIRA CROMADA DE MESA, PADRÃO POPULAR - FORNECIMENTO E INSTALAÇÃO. AF_01/2020</t>
  </si>
  <si>
    <t>267,43</t>
  </si>
  <si>
    <t>LAVATÓRIO LOUÇA BRANCA SUSPENSO, 29,5 X 39CM OU EQUIVALENTE, PADRÃO POPULAR, INCLUSO SIFÃO FLEXÍVEL EM PVC, VÁLVULA E ENGATE FLEXÍVEL 30CM EM PLÁSTICO E TORNEIRA CROMADA DE MESA, PADRÃO POPULAR - FORNECIMENTO E INSTALAÇÃO. AF_01/2020</t>
  </si>
  <si>
    <t>254,79</t>
  </si>
  <si>
    <t>BANCADA MÁRMORE BRANCO, 50 X 60 CM, INCLUSO CUBA DE EMBUTIR OVAL EM LOUÇA BRANCA 35 X 50 CM, VÁLVULA, SIFÃO TIPO GARRAFA E ENGATE FLEXÍVEL 40 CM EM METAL CROMADO E APARELHO MISTURADOR DE MESA, PADRÃO MÉDIO - FORNEC. E INSTALAÇÃO. AF_01/2020</t>
  </si>
  <si>
    <t>1.182,36</t>
  </si>
  <si>
    <t>BANCADA GRANITO CINZA,  50 X 60 CM, INCL. CUBA DE EMBUTIR OVAL LOUÇA BRANCA 35 X 50 CM, VÁLVULA METAL CROMADO, SIFÃO FLEXÍVEL PVC, ENGATE 30 CM FLEXÍVEL PLÁSTICO E TORNEIRA CROMADA DE MESA, PADRÃO POPULAR - FORNEC. E INSTALAÇÃO. AF_01/2020</t>
  </si>
  <si>
    <t>701,73</t>
  </si>
  <si>
    <t>BANCADA GRANITO CINZA  150 X 60 CM, COM CUBA DE EMBUTIR DE AÇO, VÁLVULA AMERICANA EM METAL, SIFÃO FLEXÍVEL EM PVC, ENGATE FLEXÍVEL 30 CM, TORNEIRA CROMADA LONGA, DE PAREDE, 1/2" OU 3/4", P/ COZINHA, PADRÃO POPULAR - FORNEC. E INSTALAÇÃO. AF_01/2020</t>
  </si>
  <si>
    <t>1.206,15</t>
  </si>
  <si>
    <t>BANCADA MÁRMORE BRANCO 150 X 60 CM, COM CUBA DE EMBUTIR DE AÇO, VÁLVULA AMERICANA E SIFÃO TIPO GARRAFA EM METAL , ENGATE FLEXÍVEL 30 CM, TORNEIRA CROMADA, DE MESA, 1/2" OU 3/4", PARA PIA COZINHA, PADRÃO ALTO - FORNEC. E INSTALAÇÃO. AF_01/2020</t>
  </si>
  <si>
    <t>1.225,61</t>
  </si>
  <si>
    <t>VASO SANITARIO SIFONADO CONVENCIONAL COM  LOUÇA BRANCA - FORNECIMENTO E INSTALAÇÃO. AF_01/2020</t>
  </si>
  <si>
    <t>290,48</t>
  </si>
  <si>
    <t>VASO SANITARIO SIFONADO CONVENCIONAL COM LOUÇA BRANCA, INCLUSO CONJUNTO DE LIGAÇÃO PARA BACIA SANITÁRIA AJUSTÁVEL - FORNECIMENTO E INSTALAÇÃO. AF_01/2020</t>
  </si>
  <si>
    <t>300,26</t>
  </si>
  <si>
    <t>VASO SANITARIO SIFONADO CONVENCIONAL PARA PCD SEM FURO FRONTAL COM  LOUÇA BRANCA SEM ASSENTO -  FORNECIMENTO E INSTALAÇÃO. AF_01/2020</t>
  </si>
  <si>
    <t>737,75</t>
  </si>
  <si>
    <t>VASO SANITARIO SIFONADO CONVENCIONAL PARA PCD SEM FURO FRONTAL COM LOUÇA BRANCA SEM ASSENTO, INCLUSO CONJUNTO DE LIGAÇÃO PARA BACIA SANITÁRIA AJUSTÁVEL - FORNECIMENTO E INSTALAÇÃO. AF_01/2020</t>
  </si>
  <si>
    <t>747,53</t>
  </si>
  <si>
    <t>PORTA TOALHA ROSTO EM METAL CROMADO, TIPO ARGOLA, INCLUSO FIXAÇÃO. AF_01/2020</t>
  </si>
  <si>
    <t>49,28</t>
  </si>
  <si>
    <t>PORTA TOALHA BANHO EM METAL CROMADO, TIPO BARRA, INCLUSO FIXAÇÃO. AF_01/2020</t>
  </si>
  <si>
    <t>PAPELEIRA DE PAREDE EM METAL CROMADO SEM TAMPA, INCLUSO FIXAÇÃO. AF_01/2020</t>
  </si>
  <si>
    <t>SABONETEIRA DE PAREDE EM METAL CROMADO, INCLUSO FIXAÇÃO. AF_01/2020</t>
  </si>
  <si>
    <t>59,23</t>
  </si>
  <si>
    <t>KIT DE ACESSORIOS PARA BANHEIRO EM METAL CROMADO, 5 PECAS, INCLUSO FIXAÇÃO. AF_01/2020</t>
  </si>
  <si>
    <t>200,68</t>
  </si>
  <si>
    <t>SABONETEIRA PLASTICA TIPO DISPENSER PARA SABONETE LIQUIDO COM RESERVATORIO 800 A 1500 ML, INCLUSO FIXAÇÃO. AF_01/2020</t>
  </si>
  <si>
    <t>67,13</t>
  </si>
  <si>
    <t>VASO SANITÁRIO INFANTIL LOUÇA BRANCA - FORNECIMENTO E INSTALACAO. AF_01/2020</t>
  </si>
  <si>
    <t>528,28</t>
  </si>
  <si>
    <t>ASSENTO SANITÁRIO CONVENCIONAL - FORNECIMENTO E INSTALACAO. AF_01/2020</t>
  </si>
  <si>
    <t>ASSENTO SANITÁRIO INFANTIL - FORNECIMENTO E INSTALACAO. AF_01/2020</t>
  </si>
  <si>
    <t>95,37</t>
  </si>
  <si>
    <t>CUBA DE EMBUTIR RETANGULAR DE AÇO INOXIDÁVEL, 56 X 33 X 12 CM - FORNECIMENTO E INSTALAÇÃO. AF_01/2020</t>
  </si>
  <si>
    <t>210,01</t>
  </si>
  <si>
    <t>TORNEIRA CROMADA DE MESA PARA LAVATORIO, TIPO MONOCOMANDO. AF_01/2020</t>
  </si>
  <si>
    <t>316,89</t>
  </si>
  <si>
    <t>TORNEIRA CROMADA DE MESA PARA LAVATÓRIO COM SENSOR DE PRESENCA. AF_01/2020</t>
  </si>
  <si>
    <t>1.629,82</t>
  </si>
  <si>
    <t>MANOPLA E CANOPLA CROMADA - FORNECIMENTO E INSTALAÇÃO. AF_01/2020</t>
  </si>
  <si>
    <t>ACABAMENTO MONOCOMANDO PARA CHUVEIRO - FORNECIMENTO E INSTALAÇÃO. AF_01/2020</t>
  </si>
  <si>
    <t>479,59</t>
  </si>
  <si>
    <t>MICTÓRIO SIFONADO LOUÇA BRANCA - PADRÃO MÉDIO - FORNECIMENTO E INSTALAÇÃO. AF_01/2020</t>
  </si>
  <si>
    <t>772,30</t>
  </si>
  <si>
    <t>MICTÓRIO SIFONADO LOUÇA BRANCA PARA ENTRADA DE ÁGUA EMBUTIDA - PADRÃO ALTO - FORNECIMENTO E INSTALAÇÃO. AF_01/2020</t>
  </si>
  <si>
    <t>974,71</t>
  </si>
  <si>
    <t>CHUVEIRO ELÉTRICO COMUM CORPO PLÁSTICO, TIPO DUCHA - FORNECIMENTO E INSTALAÇÃO. AF_01/2020</t>
  </si>
  <si>
    <t>106,64</t>
  </si>
  <si>
    <t>SUPORTE MÃO FRANCESA EM AÇO, ABAS IGUAIS 30 CM, CAPACIDADE MINIMA 60 KG, BRANCO - FORNECIMENTO E INSTALAÇÃO. AF_01/2020</t>
  </si>
  <si>
    <t>37,78</t>
  </si>
  <si>
    <t>SUPORTE MÃO FRANCESA EM ACO, ABAS IGUAIS 40 CM, CAPACIDADE MINIMA 70 KG, BRANCO - FORNECIMENTO E INSTALAÇÃO. AF_01/2020</t>
  </si>
  <si>
    <t>41,19</t>
  </si>
  <si>
    <t>BARRA DE APOIO EM "L", EM ACO INOX POLIDO 70 X 70 CM, FIXADA NA PAREDE - FORNECIMENTO E INSTALACAO. AF_01/2020</t>
  </si>
  <si>
    <t>644,44</t>
  </si>
  <si>
    <t>BARRA DE APOIO EM "L", EM ACO INOX POLIDO 80 X 80 CM, FIXADA NA PAREDE - FORNECIMENTO E INSTALACAO. AF_01/2020</t>
  </si>
  <si>
    <t>706,75</t>
  </si>
  <si>
    <t>BARRA DE APOIO LATERAL ARTICULADA, COM TRAVA, EM ACO INOX POLIDO, FIXADA NA PAREDE - FORNECIMENTO E INSTALAÇÃO. AF_01/2020</t>
  </si>
  <si>
    <t>622,84</t>
  </si>
  <si>
    <t>BARRA DE APOIO RETA, EM ACO INOX POLIDO, COMPRIMENTO 60CM, FIXADA NA PAREDE - FORNECIMENTO E INSTALAÇÃO. AF_01/2020</t>
  </si>
  <si>
    <t>334,08</t>
  </si>
  <si>
    <t>BARRA DE APOIO RETA, EM ACO INOX POLIDO, COMPRIMENTO 70 CM,  FIXADA NA PAREDE - FORNECIMENTO E INSTALAÇÃO. AF_01/2020</t>
  </si>
  <si>
    <t>354,63</t>
  </si>
  <si>
    <t>BARRA DE APOIO RETA, EM ACO INOX POLIDO, COMPRIMENTO 80 CM,  FIXADA NA PAREDE - FORNECIMENTO E INSTALAÇÃO. AF_01/2020</t>
  </si>
  <si>
    <t>368,30</t>
  </si>
  <si>
    <t>BARRA DE APOIO RETA, EM ACO INOX POLIDO, COMPRIMENTO 90 CM,  FIXADA NA PAREDE - FORNECIMENTO E INSTALAÇÃO. AF_01/2020</t>
  </si>
  <si>
    <t>378,79</t>
  </si>
  <si>
    <t>BARRA DE APOIO RETA, EM ALUMINIO, COMPRIMENTO 60 CM,  FIXADA NA PAREDE - FORNECIMENTO E INSTALAÇÃO. AF_01/2020</t>
  </si>
  <si>
    <t>310,72</t>
  </si>
  <si>
    <t>BARRA DE APOIO RETA, EM ALUMINIO, COMPRIMENTO 70 CM,  FIXADA NA PAREDE - FORNECIMENTO E INSTALAÇÃO. AF_01/2020</t>
  </si>
  <si>
    <t>334,54</t>
  </si>
  <si>
    <t>BARRA DE APOIO RETA, EM ALUMINIO, COMPRIMENTO 80 CM,  FIXADA NA PAREDE - FORNECIMENTO E INSTALAÇÃO. AF_01/2020</t>
  </si>
  <si>
    <t>349,75</t>
  </si>
  <si>
    <t>BARRA DE APOIO RETA, EM ALUMINIO, COMPRIMENTO 90 CM,  FIXADA NA PAREDE - FORNECIMENTO E INSTALAÇÃO. AF_01/2020</t>
  </si>
  <si>
    <t>359,25</t>
  </si>
  <si>
    <t>PUXADOR PARA PCD, FIXADO NA PORTA - FORNECIMENTO E INSTALAÇÃO. AF_01/2020</t>
  </si>
  <si>
    <t>BANCO ARTICULADO, EM ACO INOX, PARA PCD, FIXADO NA PAREDE - FORNECIMENTO E INSTALAÇÃO. AF_01/2020</t>
  </si>
  <si>
    <t>1.150,43</t>
  </si>
  <si>
    <t>VASO SANITÁRIO SIFONADO COM CAIXA ACOPLADA, LOUÇA BRANCA - PADRÃO ALTO - FORNECIMENTO E INSTALAÇÃO. AF_01/2020</t>
  </si>
  <si>
    <t>635,10</t>
  </si>
  <si>
    <t>TANQUE SÉPTICO CIRCULAR, EM CONCRETO PRÉ-MOLDADO, DIÂMETRO INTERNO = 1,10 M, ALTURA INTERNA = 2,50 M, VOLUME ÚTIL: 2138,2 L (PARA 5 CONTRIBUINTES). AF_12/2020_PA</t>
  </si>
  <si>
    <t>2.111,64</t>
  </si>
  <si>
    <t>TANQUE SÉPTICO CIRCULAR, EM CONCRETO PRÉ-MOLDADO, DIÂMETRO INTERNO = 1,40 M, ALTURA INTERNA = 2,50 M, VOLUME ÚTIL: 3463,6 L (PARA 13 CONTRIBUINTES). AF_12/2020_PA</t>
  </si>
  <si>
    <t>2.903,75</t>
  </si>
  <si>
    <t>TANQUE SÉPTICO CIRCULAR, EM CONCRETO PRÉ-MOLDADO, DIÂMETRO INTERNO = 1,88 M, ALTURA INTERNA = 2,50 M, VOLUME ÚTIL: 6245,8 L (PARA 32 CONTRIBUINTES). AF_12/2020_PA</t>
  </si>
  <si>
    <t>4.711,70</t>
  </si>
  <si>
    <t>TANQUE SÉPTICO CIRCULAR, EM CONCRETO PRÉ-MOLDADO, DIÂMETRO INTERNO = 2,38 M, ALTURA INTERNA = 2,50 M, VOLUME ÚTIL: 10009,8 L (PARA 69 CONTRIBUINTES). AF_12/2020_PA</t>
  </si>
  <si>
    <t>6.391,91</t>
  </si>
  <si>
    <t>TANQUE SÉPTICO CIRCULAR, EM CONCRETO PRÉ-MOLDADO, DIÂMETRO INTERNO = 2,38 M, ALTURA INTERNA = 3,0 M, VOLUME ÚTIL: 12234,2 L (PARA 86 CONTRIBUINTES). AF_12/2020_PA</t>
  </si>
  <si>
    <t>7.489,51</t>
  </si>
  <si>
    <t>TANQUE SÉPTICO CIRCULAR, EM CONCRETO PRÉ-MOLDADO, DIÂMETRO INTERNO = 2,88 M, ALTURA INTERNA = 2,50 M, VOLUME ÚTIL: 14657,4 L (PARA 105 CONTRIBUINTES). AF_12/2020_PA</t>
  </si>
  <si>
    <t>8.882,88</t>
  </si>
  <si>
    <t>FILTRO ANAERÓBIO CIRCULAR, EM CONCRETO PRÉ-MOLDADO, DIÂMETRO INTERNO = 1,10 M, ALTURA INTERNA = 1,50 M, VOLUME ÚTIL: 1140,4 L (PARA 5 CONTRIBUINTES). AF_12/2020_PA</t>
  </si>
  <si>
    <t>1.770,02</t>
  </si>
  <si>
    <t>FILTRO ANAERÓBIO CIRCULAR, EM CONCRETO PRÉ-MOLDADO, DIÂMETRO INTERNO = 1,88 M, ALTURA INTERNA = 1,50 M, VOLUME ÚTIL: 3331,1 L (PARA 19 CONTRIBUINTES). AF_12/2020_PA</t>
  </si>
  <si>
    <t>3.766,32</t>
  </si>
  <si>
    <t>FILTRO ANAERÓBIO CIRCULAR, EM CONCRETO PRÉ-MOLDADO, DIÂMETRO INTERNO = 2,38 M, ALTURA INTERNA = 1,50 M, VOLUME ÚTIL: 5338,6 L (PARA 34 CONTRIBUINTES). AF_12/2020_PA</t>
  </si>
  <si>
    <t>5.227,82</t>
  </si>
  <si>
    <t>FILTRO ANAERÓBIO CIRCULAR, EM CONCRETO PRÉ-MOLDADO, DIÂMETRO INTERNO = 2,88 M, ALTURA INTERNA = 1,50 M, VOLUME ÚTIL: 7817,3 L (PARA 75 CONTRIBUINTES). AF_12/2020_PA</t>
  </si>
  <si>
    <t>7.279,89</t>
  </si>
  <si>
    <t>SUMIDOURO CIRCULAR, EM CONCRETO PRÉ-MOLDADO, DIÂMETRO INTERNO = 1,88 M, ALTURA INTERNA = 2,00 M, ÁREA DE INFILTRAÇÃO: 13,1 M² (PARA 5 CONTRIBUINTES). AF_12/2020_PA</t>
  </si>
  <si>
    <t>3.094,89</t>
  </si>
  <si>
    <t>SUMIDOURO CIRCULAR, EM CONCRETO PRÉ-MOLDADO, DIÂMETRO INTERNO = 2,38 M, ALTURA INTERNA = 2,50 M, ÁREA DE INFILTRAÇÃO: 21,3 M² (PARA 8 CONTRIBUINTES). AF_12/2020_PA</t>
  </si>
  <si>
    <t>4.729,16</t>
  </si>
  <si>
    <t>SUMIDOURO CIRCULAR, EM CONCRETO PRÉ-MOLDADO, DIÂMETRO INTERNO = 2,38 M, ALTURA INTERNA = 3,0 M, ÁREA DE INFILTRAÇÃO: 25 M² (PARA 10 CONTRIBUINTES). AF_12/2020_PA</t>
  </si>
  <si>
    <t>5.495,11</t>
  </si>
  <si>
    <t>SUMIDOURO CIRCULAR, EM CONCRETO PRÉ-MOLDADO, DIÂMETRO INTERNO = 2,88 M, ALTURA INTERNA = 3,0 M, ÁREA DE INFILTRAÇÃO: 31,4 M² (PARA 12 CONTRIBUINTES). AF_12/2020_PA</t>
  </si>
  <si>
    <t>7.634,38</t>
  </si>
  <si>
    <t>TANQUE SÉPTICO RETANGULAR, EM ALVENARIA COM TIJOLOS CERÂMICOS MACIÇOS, DIMENSÕES INTERNAS: 1,0 X 2,0 X H=1,4 M, VOLUME ÚTIL: 2000 L (PARA 5 CONTRIBUINTES). AF_12/2020</t>
  </si>
  <si>
    <t>4.461,41</t>
  </si>
  <si>
    <t>TANQUE SÉPTICO RETANGULAR, EM ALVENARIA COM TIJOLOS CERÂMICOS MACIÇOS, DIMENSÕES INTERNAS: 1,2 X 2,4 X H=1,6 M, VOLUME ÚTIL: 3456 L (PARA 13 CONTRIBUINTES). AF_12/2020</t>
  </si>
  <si>
    <t>5.947,34</t>
  </si>
  <si>
    <t>TANQUE SÉPTICO RETANGULAR, EM ALVENARIA COM TIJOLOS CERÂMICOS MACIÇOS, DIMENSÕES INTERNAS: 1,4 X 3,2 X H=1,8 M, VOLUME ÚTIL: 6272 L (PARA 32 CONTRIBUINTES). AF_12/2020</t>
  </si>
  <si>
    <t>8.404,17</t>
  </si>
  <si>
    <t>TANQUE SÉPTICO RETANGULAR, EM ALVENARIA COM TIJOLOS CERÂMICOS MACIÇOS, DIMENSÕES INTERNAS: 1,6 X 4,4 X H=1,8 M, VOLUME ÚTIL: 9856 L (PARA 68 CONTRIBUINTES). AF_12/2020</t>
  </si>
  <si>
    <t>11.315,67</t>
  </si>
  <si>
    <t>TANQUE SÉPTICO RETANGULAR, EM ALVENARIA COM TIJOLOS CERÂMICOS MACIÇOS, DIMENSÕES INTERNAS: 1,6 X 4,8 X H=2,0 M, VOLUME ÚTIL: 12288 L (PARA 86 CONTRIBUINTES). AF_12/2020</t>
  </si>
  <si>
    <t>12.919,68</t>
  </si>
  <si>
    <t>TANQUE SÉPTICO RETANGULAR, EM ALVENARIA COM TIJOLOS CERÂMICOS MACIÇOS, DIMENSÕES INTERNAS: 1,6 X 4,6 X H=2,4 M, VOLUME ÚTIL: 14720 L (PARA 105 CONTRIBUINTES). AF_12/2020</t>
  </si>
  <si>
    <t>14.074,29</t>
  </si>
  <si>
    <t>FILTRO ANAERÓBIO RETANGULAR, EM ALVENARIA COM TIJOLOS CERÂMICOS MACIÇOS, DIMENSÕES INTERNAS: 0,8 X 1,2 X H=1,67 M, VOLUME ÚTIL: 1152 L (PARA 5 CONTRIBUINTES). AF_12/2020</t>
  </si>
  <si>
    <t>3.758,30</t>
  </si>
  <si>
    <t>FILTRO ANAERÓBIO RETANGULAR, EM ALVENARIA COM TIJOLOS CERÂMICOS MACIÇOS, DIMENSÕES INTERNAS: 1,2 X 1,8 X H=1,67 M, VOLUME ÚTIL: 2592 L (PARA 13 CONTRIBUINTES). AF_12/2020</t>
  </si>
  <si>
    <t>5.904,27</t>
  </si>
  <si>
    <t>FILTRO ANAERÓBIO RETANGULAR, EM ALVENARIA COM TIJOLOS CERÂMICOS MACIÇOS, DIMENSÕES INTERNAS: 1,4 X 3,0 X H=1,67 M, VOLUME ÚTIL: 5040 L (PARA 32 CONTRIBUINTES). AF_12/2020</t>
  </si>
  <si>
    <t>9.199,70</t>
  </si>
  <si>
    <t>FILTRO ANAERÓBIO RETANGULAR, EM ALVENARIA COM TIJOLOS CERÂMICOS MACIÇOS, DIMENSÕES INTERNAS: 1,4 X 4,2 X H=1,67 M, VOLUME ÚTIL: 7056 L (PARA 67 CONTRIBUINTES). AF_12/2020</t>
  </si>
  <si>
    <t>11.977,56</t>
  </si>
  <si>
    <t>FILTRO ANAERÓBIO RETANGULAR, EM ALVENARIA COM TIJOLOS CERÂMICOS MACIÇOS, DIMENSÕES INTERNAS: 1,6 X 4,6 X H=1,67 M, VOLUME ÚTIL: 8832 L (PARA 84 CONTRIBUINTES). AF_12/2020</t>
  </si>
  <si>
    <t>13.823,80</t>
  </si>
  <si>
    <t>FILTRO ANAERÓBIO RETANGULAR, EM ALVENARIA COM TIJOLOS CERÂMICOS MACIÇOS, DIMENSÕES INTERNAS: 1,6 X 5,6 X H=1,67 M, VOLUME ÚTIL: 10752 L (PARA 103 CONTRIBUINTES). AF_12/2020</t>
  </si>
  <si>
    <t>16.285,03</t>
  </si>
  <si>
    <t>SUMIDOURO RETANGULAR, EM ALVENARIA COM TIJOLOS CERÂMICOS MACIÇOS, DIMENSÕES INTERNAS: 0,8 X 1,4 X H=3,0 M, ÁREA DE INFILTRAÇÃO: 13,2 M² (PARA 5 CONTRIBUINTES). AF_12/2020</t>
  </si>
  <si>
    <t>4.103,38</t>
  </si>
  <si>
    <t>SUMIDOURO RETANGULAR, EM ALVENARIA COM TIJOLOS CERÂMICOS MACIÇOS, DIMENSÕES INTERNAS: 1,0 X 3,0 X H=3,0 M, ÁREA DE INFILTRAÇÃO: 25 M² (PARA 10 CONTRIBUINTES). AF_12/2020</t>
  </si>
  <si>
    <t>7.189,59</t>
  </si>
  <si>
    <t>SUMIDOURO RETANGULAR, EM ALVENARIA COM TIJOLOS CERÂMICOS MACIÇOS, DIMENSÕES INTERNAS: 1,6 X 3,4 X H=3,0 M, ÁREA DE INFILTRAÇÃO: 32,9 M² (PARA 13 CONTRIBUINTES). AF_12/2020</t>
  </si>
  <si>
    <t>9.251,79</t>
  </si>
  <si>
    <t>SUMIDOURO RETANGULAR, EM ALVENARIA COM TIJOLOS CERÂMICOS MACIÇOS, DIMENSÕES INTERNAS: 1,6 X 5,8 X H=3,0 M, ÁREA DE INFILTRAÇÃO: 50 M² (PARA 20 CONTRIBUINTES). AF_12/2020</t>
  </si>
  <si>
    <t>13.711,63</t>
  </si>
  <si>
    <t>TANQUE SÉPTICO RETANGULAR, EM ALVENARIA COM BLOCOS DE CONCRETO, DIMENSÕES INTERNAS: 1,0 X 2,0 X H=1,4 M, VOLUME ÚTIL: 2000 L (PARA 5 CONTRIBUINTES). AF_12/2020</t>
  </si>
  <si>
    <t>3.640,98</t>
  </si>
  <si>
    <t>TANQUE SÉPTICO RETANGULAR, EM ALVENARIA COM BLOCOS DE CONCRETO, DIMENSÕES INTERNAS: 1,2 X 2,4 X H=1,6 M, VOLUME ÚTIL: 3456 L (PARA 13 CONTRIBUINTES). AF_12/2020</t>
  </si>
  <si>
    <t>4.805,25</t>
  </si>
  <si>
    <t>TANQUE SÉPTICO RETANGULAR, EM ALVENARIA COM BLOCOS DE CONCRETO, DIMENSÕES INTERNAS: 1,4 X 3,2 X H=1,8 M, VOLUME ÚTIL: 6272 L (PARA 32 CONTRIBUINTES). AF_12/2020</t>
  </si>
  <si>
    <t>6.741,14</t>
  </si>
  <si>
    <t>TANQUE SÉPTICO RETANGULAR, EM ALVENARIA COM BLOCOS DE CONCRETO, DIMENSÕES INTERNAS: 1,6 X 4,4 X H=1,8 M, VOLUME ÚTIL: 9856 L (PARA 68 CONTRIBUINTES). AF_12/2020</t>
  </si>
  <si>
    <t>9.136,68</t>
  </si>
  <si>
    <t>TANQUE SÉPTICO RETANGULAR, EM ALVENARIA COM BLOCOS DE CONCRETO, DIMENSÕES INTERNAS: 1,6 X 4,8 X H=2,0 M, VOLUME ÚTIL: 12288 L (PARA 86 CONTRIBUINTES). AF_12/2020</t>
  </si>
  <si>
    <t>10.320,64</t>
  </si>
  <si>
    <t>TANQUE SÉPTICO RETANGULAR, EM ALVENARIA COM BLOCOS DE CONCRETO, DIMENSÕES INTERNAS: 1,6 X 4,6 X H=2,4 M, VOLUME ÚTIL: 14720 L (PARA 105 CONTRIBUINTES). AF_12/2020</t>
  </si>
  <si>
    <t>11.029,38</t>
  </si>
  <si>
    <t>FILTRO ANAERÓBIO RETANGULAR, EM ALVENARIA COM BLOCOS DE CONCRETO, DIMENSÕES INTERNAS: 0,8 X 1,2 X H=1,67 M, VOLUME ÚTIL: 1152 L (PARA 5 CONTRIBUINTES). AF_12/2020</t>
  </si>
  <si>
    <t>3.140,74</t>
  </si>
  <si>
    <t>FILTRO ANAERÓBIO RETANGULAR, EM ALVENARIA COM BLOCOS DE CONCRETO, DIMENSÕES INTERNAS: 1,2 X 1,8 X H=1,67 M, VOLUME ÚTIL: 2592 L (PARA 13 CONTRIBUINTES). AF_12/2020</t>
  </si>
  <si>
    <t>4.959,61</t>
  </si>
  <si>
    <t>FILTRO ANAERÓBIO RETANGULAR, EM ALVENARIA COM BLOCOS DE CONCRETO, DIMENSÕES INTERNAS: 1,4 X 3,0 X H=1,67 M, VOLUME ÚTIL: 5040 L (PARA 32 CONTRIBUINTES). AF_12/2020</t>
  </si>
  <si>
    <t>7.779,76</t>
  </si>
  <si>
    <t>FILTRO ANAERÓBIO RETANGULAR, EM ALVENARIA COM BLOCOS DE CONCRETO, DIMENSÕES INTERNAS: 1,4 X 4,2 X H=1,67 M, VOLUME ÚTIL: 7056 L (PARA 67 CONTRIBUINTES). AF_12/2020</t>
  </si>
  <si>
    <t>10.156,17</t>
  </si>
  <si>
    <t>FILTRO ANAERÓBIO RETANGULAR, EM ALVENARIA COM BLOCOS DE CONCRETO, DIMENSÕES INTERNAS: 1,6 X 4,6 X H=1,67 M, VOLUME ÚTIL: 8832 L (PARA 84 CONTRIBUINTES). AF_12/2020</t>
  </si>
  <si>
    <t>11.788,01</t>
  </si>
  <si>
    <t>FILTRO ANAERÓBIO RETANGULAR, EM ALVENARIA COM BLOCOS DE CONCRETO, DIMENSÕES INTERNAS: 1,6 X 5,6 X H=1,67 M, VOLUME ÚTIL: 10752 L (PARA 103 CONTRIBUINTES). AF_12/2020</t>
  </si>
  <si>
    <t>13.910,16</t>
  </si>
  <si>
    <t>SUMIDOURO RETANGULAR, EM ALVENARIA COM BLOCOS DE CONCRETO, DIMENSÕES INTERNAS: 0,8 X 1,4 X H=3,0 M, ÁREA DE INFILTRAÇÃO: 13,2 M² (PARA 5 CONTRIBUINTES). AF_12/2020</t>
  </si>
  <si>
    <t>2.654,99</t>
  </si>
  <si>
    <t>SUMIDOURO RETANGULAR, EM ALVENARIA COM BLOCOS DE CONCRETO, DIMENSÕES INTERNAS: 1,0 X 3,0 X H=3,0 M, ÁREA DE INFILTRAÇÃO: 25 M² (PARA 10 CONTRIBUINTES). AF_12/2020</t>
  </si>
  <si>
    <t>4.532,61</t>
  </si>
  <si>
    <t>SUMIDOURO RETANGULAR, EM ALVENARIA COM BLOCOS DE CONCRETO, DIMENSÕES INTERNAS: 1,6 X 3,4 X H=3,0 M, ÁREA DE INFILTRAÇÃO: 32,9 M² (PARA 13 CONTRIBUINTES). . AF_12/2020</t>
  </si>
  <si>
    <t>5.923,30</t>
  </si>
  <si>
    <t>SUMIDOURO RETANGULAR, EM ALVENARIA COM BLOCOS DE CONCRETO, DIMENSÕES INTERNAS: 1,6 X 5,8 X H=3,0 M, ÁREA DE INFILTRAÇÃO: 50 M² (PARA 20 CONTRIBUINTES). . AF_12/2020</t>
  </si>
  <si>
    <t>8.749,37</t>
  </si>
  <si>
    <t>CAIXA DE GORDURA ESPECIAL (CAPACIDADE: 312 L - PARA ATÉ 146 PESSOAS SERVIDAS NO PICO), RETANGULAR, EM ALVENARIA COM BLOCOS DE CONCRETO, DIMENSÕES INTERNAS = 0,4X1,2 M, ALTURA INTERNA = 1 M. AF_12/2020</t>
  </si>
  <si>
    <t>814,62</t>
  </si>
  <si>
    <t>CAIXA DE GORDURA PEQUENA (CAPACIDADE: 19 L), CIRCULAR, EM PVC, DIÂMETRO INTERNO= 0,3 M. AF_12/2020</t>
  </si>
  <si>
    <t>397,54</t>
  </si>
  <si>
    <t>CAIXA DE INSPEÇÃO PARA ATERRAMENTO, CIRCULAR, EM POLIETILENO, DIÂMETRO INTERNO = 0,3 M. AF_12/2020</t>
  </si>
  <si>
    <t>54,04</t>
  </si>
  <si>
    <t>TIL (TUBO DE INSPEÇÃO E LIMPEZA) CONDOMINIAL PARA ESGOTO, EM PVC, DN 100 X 100 MM. AF_12/2020</t>
  </si>
  <si>
    <t>104,38</t>
  </si>
  <si>
    <t>TAMPA CIRCULAR PARA ESGOTO E DRENAGEM, EM FERRO FUNDIDO, DIÂMETRO INTERNO = 0,6 M. AF_12/2020</t>
  </si>
  <si>
    <t>476,75</t>
  </si>
  <si>
    <t>TAMPA CIRCULAR PARA ESGOTO E DRENAGEM, EM CONCRETO PRÉ-MOLDADO, DIÂMETRO INTERNO = 0,60 M E ALTURA = 0,10 M. AF_12/2020</t>
  </si>
  <si>
    <t>100,20</t>
  </si>
  <si>
    <t>REGISTRO DE PRESSÃO BRUTO, LATÃO, ROSCÁVEL, 1/2" - FORNECIMENTO E INSTALAÇÃO. AF_08/2021</t>
  </si>
  <si>
    <t>21,00</t>
  </si>
  <si>
    <t>REGISTRO DE PRESSÃO BRUTO, LATÃO,  ROSCÁVEL, 3/4'' - FORNECIMENTO E INSTALAÇÃO. AF_08/2021</t>
  </si>
  <si>
    <t>26,56</t>
  </si>
  <si>
    <t>REGISTRO DE GAVETA BRUTO, LATÃO, ROSCÁVEL, 1/2" - FORNECIMENTO E INSTALAÇÃO. AF_08/2021</t>
  </si>
  <si>
    <t>REGISTRO DE GAVETA BRUTO, LATÃO, ROSCÁVEL, 3/4" - FORNECIMENTO E INSTALAÇÃO. AF_08/2021</t>
  </si>
  <si>
    <t>31,42</t>
  </si>
  <si>
    <t>MISTURADOR MONOCOMANDO PARA CHUVEIRO, BASE BRUTA E ACABAMENTO CROMADO - FORNECIMENTO E INSTALAÇÃO. AF_08/2021</t>
  </si>
  <si>
    <t>503,32</t>
  </si>
  <si>
    <t>REGISTRO DE PRESSÃO BRUTO, LATÃO, ROSCÁVEL, 1/2", COM ACABAMENTO E CANOPLA CROMADOS - FORNECIMENTO E INSTALAÇÃO. AF_08/2021</t>
  </si>
  <si>
    <t>66,01</t>
  </si>
  <si>
    <t>REGISTRO DE PRESSÃO BRUTO, LATÃO, ROSCÁVEL, 3/4", COM ACABAMENTO E CANOPLA CROMADOS - FORNECIMENTO E INSTALAÇÃO. AF_08/2021</t>
  </si>
  <si>
    <t>70,22</t>
  </si>
  <si>
    <t>REGISTRO DE GAVETA BRUTO, LATÃO, ROSCÁVEL, 1/2", COM ACABAMENTO E CANOPLA CROMADOS - FORNECIMENTO E INSTALAÇÃO. AF_08/2021</t>
  </si>
  <si>
    <t>64,46</t>
  </si>
  <si>
    <t>REGISTRO DE GAVETA BRUTO, LATÃO, ROSCÁVEL, 3/4", COM ACABAMENTO E CANOPLA CROMADOS - FORNECIMENTO E INSTALAÇÃO. AF_08/2021</t>
  </si>
  <si>
    <t>REGISTRO DE ESFERA, PVC, ROSCÁVEL, COM VOLANTE, 3/4" - FORNECIMENTO E INSTALAÇÃO. AF_08/2021</t>
  </si>
  <si>
    <t>REGISTRO DE ESFERA, PVC, SOLDÁVEL, COM VOLANTE, DN  25 MM - FORNECIMENTO E INSTALAÇÃO. AF_08/2021</t>
  </si>
  <si>
    <t>34,22</t>
  </si>
  <si>
    <t>REGISTRO DE ESFERA, PVC, SOLDÁVEL, COM VOLANTE, DN  32 MM - FORNECIMENTO E INSTALAÇÃO. AF_08/2021</t>
  </si>
  <si>
    <t>REGISTRO DE ESFERA, PVC, SOLDÁVEL, COM VOLANTE, DN  40 MM - FORNECIMENTO E INSTALAÇÃO. AF_08/2021</t>
  </si>
  <si>
    <t>68,89</t>
  </si>
  <si>
    <t>REGISTRO DE ESFERA, PVC, SOLDÁVEL, COM VOLANTE, DN  50 MM - FORNECIMENTO E INSTALAÇÃO. AF_08/2021</t>
  </si>
  <si>
    <t>70,84</t>
  </si>
  <si>
    <t>REGISTRO DE ESFERA, PVC, SOLDÁVEL, COM VOLANTE, DN  60 MM - FORNECIMENTO E INSTALAÇÃO. AF_08/2021</t>
  </si>
  <si>
    <t>129,25</t>
  </si>
  <si>
    <t>REGISTRO DE GAVETA BRUTO, LATÃO, ROSCÁVEL, 1" - FORNECIMENTO E INSTALAÇÃO. AF_08/2021</t>
  </si>
  <si>
    <t>48,03</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</si>
  <si>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</si>
  <si>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</si>
  <si>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</si>
  <si>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114,05</t>
  </si>
  <si>
    <t>REGISTRO DE GAVETA BRUTO, LATÃO, ROSCÁVEL, 2 1/2" - FORNECIMENTO E INSTALAÇÃO. AF_08/2021</t>
  </si>
  <si>
    <t>221,04</t>
  </si>
  <si>
    <t>REGISTRO DE GAVETA BRUTO, LATÃO, ROSCÁVEL, 3" - FORNECIMENTO E INSTALAÇÃO. AF_08/2021</t>
  </si>
  <si>
    <t>268,77</t>
  </si>
  <si>
    <t>REGISTRO DE GAVETA BRUTO, LATÃO, ROSCÁVEL, 4" - FORNECIMENTO E INSTALAÇÃO. AF_08/2021</t>
  </si>
  <si>
    <t>531,31</t>
  </si>
  <si>
    <t>REGISTRO DE GAVETA BRUTO, LATÃO, ROSCÁVEL, 1", COM ACABAMENTO E CANOPLA CROMADOS - FORNECIMENTO E INSTALAÇÃO. AF_08/2021</t>
  </si>
  <si>
    <t>89,45</t>
  </si>
  <si>
    <t>REGISTRO DE GAVETA BRUTO, LATÃO, ROSCÁVEL, 1 1/4", COM ACABAMENTO E CANOPLA CROMADOS - FORNECIMENTO E INSTALAÇÃO. AF_08/2021</t>
  </si>
  <si>
    <t>121,43</t>
  </si>
  <si>
    <t>REGISTRO DE GAVETA BRUTO, LATÃO, ROSCÁVEL, 1 1/2", COM ACABAMENTO E CANOPLA CROMADOS - FORNECIMENTO E INSTALAÇÃO. AF_08/2021</t>
  </si>
  <si>
    <t>129,90</t>
  </si>
  <si>
    <t>TORNEIRA DE BOIA PARA CAIXA D'ÁGUA, ROSCÁVEL, 1/2" - FORNECIMENTO E INSTALAÇÃO. AF_08/2021</t>
  </si>
  <si>
    <t>48,08</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</si>
  <si>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</si>
  <si>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</si>
  <si>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</si>
  <si>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188,79</t>
  </si>
  <si>
    <t>TORNEIRA DE BOIA PARA CAIXA D'ÁGUA, ROSCÁVEL, 1 1/2" - FORNECIMENTO E INSTALAÇÃO. AF_08/2021</t>
  </si>
  <si>
    <t>231,90</t>
  </si>
  <si>
    <t>TORNEIRA DE BOIA PARA CAIXA D'ÁGUA, ROSCÁVEL, 2" - FORNECIMENTO E INSTALAÇÃO. AF_08/2021</t>
  </si>
  <si>
    <t>297,76</t>
  </si>
  <si>
    <t>VÁLVULA DE ESFERA BRUTA, BRONZE, ROSCÁVEL, 1/2" - FORNECIMENTO E INSTALAÇÃO. AF_08/2021</t>
  </si>
  <si>
    <t>39,42</t>
  </si>
  <si>
    <t>VÁLVULA DE ESFERA BRUTA, BRONZE, ROSCÁVEL, 3/4'' - FORNECIMENTO E INSTALAÇÃO. AF_08/2021</t>
  </si>
  <si>
    <t>47,17</t>
  </si>
  <si>
    <t>VÁLVULA DE ESFERA BRUTA, BRONZE, ROSCÁVEL, 1'' - FORNECIMENTO E INSTALAÇÃO. AF_08/2021</t>
  </si>
  <si>
    <t>63,66</t>
  </si>
  <si>
    <t>VÁLVULA DE ESFERA BRUTA, BRONZE, ROSCÁVEL, 1 1/4'' - FORNECIMENTO E INSTALAÇÃO. AF_08/2021</t>
  </si>
  <si>
    <t>93,68</t>
  </si>
  <si>
    <t>VÁLVULA DE ESFERA BRUTA, BRONZE, ROSCÁVEL, 1 1/2'' - FORNECIMENTO E INSTALAÇÃO. AF_08/2021</t>
  </si>
  <si>
    <t>114,11</t>
  </si>
  <si>
    <t>VÁLVULA DE ESFERA BRUTA, BRONZE, ROSCÁVEL, 2'' - FORNECIMENTO E INSTALAÇÃO. AF_08/2021</t>
  </si>
  <si>
    <t>171,84</t>
  </si>
  <si>
    <t>VÁLVULA DE RETENÇÃO HORIZONTAL, DE BRONZE, ROSCÁVEL, 3/4" - FORNECIMENTO E INSTALAÇÃO. AF_08/2021</t>
  </si>
  <si>
    <t>123,82</t>
  </si>
  <si>
    <t>VÁLVULA DE RETENÇÃO HORIZONTAL, DE BRONZE, ROSCÁVEL, 1" - FORNECIMENTO E INSTALAÇÃO. AF_08/2021</t>
  </si>
  <si>
    <t>168,21</t>
  </si>
  <si>
    <t>VÁLVULA DE RETENÇÃO HORIZONTAL, DE BRONZE, ROSCÁVEL, 1 1/4" - FORNECIMENTO E INSTALAÇÃO. AF_08/2021</t>
  </si>
  <si>
    <t>250,55</t>
  </si>
  <si>
    <t>VÁLVULA DE RETENÇÃO HORIZONTAL, DE BRONZE, ROSCÁVEL, 1 1/2"  - FORNECIMENTO E INSTALAÇÃO. AF_08/2021</t>
  </si>
  <si>
    <t>282,32</t>
  </si>
  <si>
    <t>VÁLVULA DE RETENÇÃO HORIZONTAL, DE BRONZE, ROSCÁVEL, 2"  - FORNECIMENTO E INSTALAÇÃO. AF_08/2021</t>
  </si>
  <si>
    <t>393,72</t>
  </si>
  <si>
    <t>VÁLVULA DE RETENÇÃO HORIZONTAL, DE BRONZE, ROSCÁVEL, 2 1/2" - FORNECIMENTO E INSTALAÇÃO. AF_08/2021</t>
  </si>
  <si>
    <t>561,09</t>
  </si>
  <si>
    <t>VÁLVULA DE RETENÇÃO HORIZONTAL, DE BRONZE, ROSCÁVEL, 3" - FORNECIMENTO E INSTALAÇÃO. AF_08/2021</t>
  </si>
  <si>
    <t>771,34</t>
  </si>
  <si>
    <t>VÁLVULA DE RETENÇÃO HORIZONTAL, DE BRONZE, ROSCÁVEL, 4" - FORNECIMENTO E INSTALAÇÃO. AF_08/2021</t>
  </si>
  <si>
    <t>1.186,42</t>
  </si>
  <si>
    <t>VÁLVULA DE RETENÇÃO VERTICAL, DE BRONZE, ROSCÁVEL, 1/2" - FORNECIMENTO E INSTALAÇÃO. AF_08/2021</t>
  </si>
  <si>
    <t>74,75</t>
  </si>
  <si>
    <t>VÁLVULA DE RETENÇÃO VERTICAL, DE BRONZE, ROSCÁVEL, 3/4" - FORNECIMENTO E INSTALAÇÃO. AF_08/2021</t>
  </si>
  <si>
    <t>VÁLVULA DE RETENÇÃO VERTICAL, DE BRONZE, ROSCÁVEL, 1" - FORNECIMENTO E INSTALAÇÃO. AF_08/2021</t>
  </si>
  <si>
    <t>91,15</t>
  </si>
  <si>
    <t>VÁLVULA DE RETENÇÃO VERTICAL, DE BRONZE, ROSCÁVEL, 1 1/4" - FORNECIMENTO E INSTALAÇÃO. AF_08/2021</t>
  </si>
  <si>
    <t>135,45</t>
  </si>
  <si>
    <t>VÁLVULA DE RETENÇÃO VERTICAL, DE BRONZE, ROSCÁVEL, 1 1/2" - FORNECIMENTO E INSTALAÇÃO. AF_08/2021</t>
  </si>
  <si>
    <t>157,93</t>
  </si>
  <si>
    <t>VÁLVULA DE RETENÇÃO VERTICAL, DE BRONZE, ROSCÁVEL, 2" - FORNECIMENTO E INSTALAÇÃO. AF_08/2021</t>
  </si>
  <si>
    <t>227,39</t>
  </si>
  <si>
    <t>VÁLVULA DE RETENÇÃO VERTICAL, DE BRONZE, ROSCÁVEL, 3" - FORNECIMENTO E INSTALAÇÃO. AF_08/2021</t>
  </si>
  <si>
    <t>486,76</t>
  </si>
  <si>
    <t>VÁLVULA DE RETENÇÃO VERTICAL, DE BRONZE, ROSCÁVEL, 4" - FORNECIMENTO E INSTALAÇÃO. AF_08/2021</t>
  </si>
  <si>
    <t>828,35</t>
  </si>
  <si>
    <t>VÁLVULA DE DESCARGA METÁLICA, BASE 1 1/2", ACABAMENTO METALICO CROMADO - FORNECIMENTO E INSTALAÇÃO. AF_08/2021</t>
  </si>
  <si>
    <t>455,92</t>
  </si>
  <si>
    <t>VÁLVULA DE RETENÇÃO HORIZONTAL, DE BRONZE, ROSCÁVEL, 1/2" - FORNECIMENTO E INSTALAÇÃO. AF_08/2021</t>
  </si>
  <si>
    <t>101,01</t>
  </si>
  <si>
    <t>VÁLVULA DE RETENÇÃO VERTICAL, DE BRONZE, ROSCÁVEL, 2 1/2" - FORNECIMENTO E INSTALAÇÃO. AF_08/2021</t>
  </si>
  <si>
    <t>358,79</t>
  </si>
  <si>
    <t>VÁLVULA DE RETENÇÃO, DE BRONZE, PÉ COM CRIVOS, ROSCÁVEL, 3/4" - FORNECIMENTO E INSTALAÇÃO. AF_08/2021</t>
  </si>
  <si>
    <t>VÁLVULA DE RETENÇÃO, DE BRONZE, PÉ COM CRIVOS, ROSCÁVEL, 1" - FORNECIMENTO E INSTALAÇÃO. AF_08/2021</t>
  </si>
  <si>
    <t>85,52</t>
  </si>
  <si>
    <t>VÁLVULA DE RETENÇÃO, DE BRONZE, PÉ COM CRIVOS, ROSCÁVEL, 1 1/4" - FORNECIMENTO E INSTALAÇÃO. AF_08/2021</t>
  </si>
  <si>
    <t>134,73</t>
  </si>
  <si>
    <t>VÁLVULA DE RETENÇÃO, DE BRONZE, PÉ COM CRIVOS, ROSCÁVEL, 1 1/2" - FORNECIMENTO E INSTALAÇÃO. AF_08/2021</t>
  </si>
  <si>
    <t>145,25</t>
  </si>
  <si>
    <t>VÁLVULA DE RETENÇÃO, DE BRONZE, PÉ COM CRIVOS, ROSCÁVEL, 2" - FORNECIMENTO E INSTALAÇÃO. AF_08/2021</t>
  </si>
  <si>
    <t>218,18</t>
  </si>
  <si>
    <t>VÁLVULA DE RETENÇÃO, DE BRONZE, PÉ COM CRIVOS, ROSCÁVEL, 2 1/2" - FORNECIMENTO E INSTALAÇÃO. AF_08/2021</t>
  </si>
  <si>
    <t>385,18</t>
  </si>
  <si>
    <t>VÁLVULA DE RETENÇÃO, DE BRONZE, PÉ COM CRIVOS, ROSCÁVEL, 3" - FORNECIMENTO E INSTALAÇÃO. AF_08/2021</t>
  </si>
  <si>
    <t>526,37</t>
  </si>
  <si>
    <t>VÁLVULA DE RETENÇÃO, DE BRONZE, PÉ COM CRIVOS, ROSCÁVEL, 4" - FORNECIMENTO E INSTALAÇÃO. AF_08/2021</t>
  </si>
  <si>
    <t>917,72</t>
  </si>
  <si>
    <t>VÁLVULA DE DESCARGA METÁLICA, BASE 1 1/4", ACABAMENTO METALICO CROMADO - FORNECIMENTO E INSTALAÇÃO. AF_08/2021</t>
  </si>
  <si>
    <t>372,62</t>
  </si>
  <si>
    <t>REGISTRO OU VÁLVULA GLOBO ANGULAR EM LATÃO, PARA HIDRANTES EM INSTALAÇÃO PREDIAL DE INCÊNDIO, 45 GRAUS, 2 1/2" - FORNECIMENTO E INSTALAÇÃO. AF_08/2021</t>
  </si>
  <si>
    <t>358,90</t>
  </si>
  <si>
    <t>REGISTRO OU REGULADOR DE GÁS DE COZINHA - FORNECIMENTO E INSTALAÇÃO. AF_08/2021</t>
  </si>
  <si>
    <t>35,48</t>
  </si>
  <si>
    <t>REGISTRO DE ESFERA, PVC, ROSCÁVEL, COM VOLANTE, 1/2" - FORNECIMENTO E INSTALAÇÃO. AF_08/2021</t>
  </si>
  <si>
    <t>REGISTRO DE ESFERA, PVC, ROSCÁVEL, COM VOLANTE, 1" - FORNECIMENTO E INSTALAÇÃO. AF_08/2021</t>
  </si>
  <si>
    <t>54,27</t>
  </si>
  <si>
    <t>REGISTRO DE ESFERA, PVC, ROSCÁVEL, COM VOLANTE, 1 1/4" - FORNECIMENTO E INSTALAÇÃO. AF_08/2021</t>
  </si>
  <si>
    <t>72,68</t>
  </si>
  <si>
    <t>REGISTRO DE ESFERA, PVC, ROSCÁVEL, COM VOLANTE, 1 1/2" - FORNECIMENTO E INSTALAÇÃO. AF_08/2021</t>
  </si>
  <si>
    <t>79,48</t>
  </si>
  <si>
    <t>REGISTRO DE ESFERA, PVC, ROSCÁVEL, COM VOLANTE, 2" - FORNECIMENTO E INSTALAÇÃO. AF_08/2021</t>
  </si>
  <si>
    <t>117,72</t>
  </si>
  <si>
    <t>REGISTRO DE ESFERA, PVC, ROSCÁVEL, COM BORBOLETA, 1/2" - FORNECIMENTO E INSTALAÇÃO. AF_08/2021</t>
  </si>
  <si>
    <t>REGISTRO DE ESFERA, PVC, ROSCÁVEL, COM BORBOLETA, 3/4" - FORNECIMENTO E INSTALAÇÃO. AF_08/2021</t>
  </si>
  <si>
    <t>28,64</t>
  </si>
  <si>
    <t>REGISTRO DE ESFERA, PVC, ROSCÁVEL, COM CABEÇA QUADRADA, 1/2" - FORNECIMENTO E INSTALAÇÃO. AF_08/2021</t>
  </si>
  <si>
    <t>26,51</t>
  </si>
  <si>
    <t>REGISTRO DE ESFERA, PVC, ROSCÁVEL, COM CABEÇA QUADRADA, 3/4" - FORNECIMENTO E INSTALAÇÃO. AF_08/2021</t>
  </si>
  <si>
    <t>35,88</t>
  </si>
  <si>
    <t>REGISTRO DE PRESSÃO, PVC, ROSCÁVEL, VOLANTE SIMPLES, 1/2" - FORNECIMENTO E INSTALAÇÃO. AF_08/2021</t>
  </si>
  <si>
    <t>11,61</t>
  </si>
  <si>
    <t>REGISTRO DE PRESSÃO, PVC, ROSCÁVEL, VOLANTE SIMPLES, 3/4" - FORNECIMENTO E INSTALAÇÃO. AF_08/2021</t>
  </si>
  <si>
    <t>REGISTRO DE ESFERA, PVC, SOLDÁVEL, COM VOLANTE, DN  20 MM - FORNECIMENTO E INSTALAÇÃO. AF_08/2021</t>
  </si>
  <si>
    <t>28,02</t>
  </si>
  <si>
    <t>REGISTRO DE PRESSÃO, PVC, SOLDÁVEL, VOLANTE SIMPLES, DN  20 MM - FORNECIMENTO E INSTALAÇÃO. AF_08/2021</t>
  </si>
  <si>
    <t>21,12</t>
  </si>
  <si>
    <t>REGISTRO DE PRESSÃO, PVC, SOLDÁVEL, VOLANTE SIMPLES, DN  25 MM - FORNECIMENTO E INSTALAÇÃO. AF_08/2021</t>
  </si>
  <si>
    <t>SUBSTITUIÇÃO DE REGISTRO OU VÁLVULA, ROSCÁVEL, DN  20 MM. AF_08/2021</t>
  </si>
  <si>
    <t>28,92</t>
  </si>
  <si>
    <t>SUBSTITUIÇÃO DE REGISTRO OU VÁLVULA, ROSCÁVEL, DN  25 MM. AF_08/2021</t>
  </si>
  <si>
    <t>SUBSTITUIÇÃO DE REGISTRO OU VÁLVULA, ROSCÁVEL, DN  32 MM. AF_08/2021</t>
  </si>
  <si>
    <t>46,29</t>
  </si>
  <si>
    <t>KIT CAVALETE PARA MEDIÇÃO DE ÁGUA - ENTRADA PRINCIPAL, EM PVC 20 MM (1/2") - FORNECIMENTO E INSTALAÇÃO (EXCLUSIVE HIDRÔMETRO). AF_03/2024</t>
  </si>
  <si>
    <t>212,99</t>
  </si>
  <si>
    <t>KIT CAVALETE PARA MEDIÇÃO DE ÁGUA - ENTRADA PRINCIPAL, EM PVC 25 MM (3/4") - FORNECIMENTO E INSTALAÇÃO (EXCLUSIVE HIDRÔMETRO). AF_03/2024</t>
  </si>
  <si>
    <t>225,75</t>
  </si>
  <si>
    <t>KIT CAVALETE PARA MEDIÇÃO DE ÁGUA - ENTRADA PRINCIPAL, EM AÇO GALVANIZADO DN 25 MM (1") - FORNECIMENTO E INSTALAÇÃO (EXCLUSIVE HIDRÔMETRO). AF_03/2024</t>
  </si>
  <si>
    <t>427,87</t>
  </si>
  <si>
    <t>KIT CAVALETE PARA MEDIÇÃO DE ÁGUA - ENTRADA PRINCIPAL, EM AÇO GALVANIZADO DN 32 MM (1 1/4") - FORNECIMENTO E INSTALAÇÃO (EXCLUSIVE HIDRÔMETRO). AF_03/2024</t>
  </si>
  <si>
    <t>564,32</t>
  </si>
  <si>
    <t>KIT CAVALETE PARA MEDIÇÃO DE ÁGUA - ENTRADA PRINCIPAL, EM AÇO GALVANIZADO DN 40 MM (1 1/2") - FORNECIMENTO E INSTALAÇÃO (EXCLUSIVE HIDRÔMETRO). AF_03/2024</t>
  </si>
  <si>
    <t>695,59</t>
  </si>
  <si>
    <t>KIT CAVALETE PARA MEDIÇÃO DE ÁGUA - ENTRADA PRINCIPAL, EM AÇO GALVANIZADO DN 50 MM (2") - FORNECIMENTO E INSTALAÇÃO (EXCLUSIVE HIDRÔMETRO). AF_03/2024</t>
  </si>
  <si>
    <t>949,25</t>
  </si>
  <si>
    <t>KIT CAVALETE PARA MEDIÇÃO DE ÁGUA - ENTRADA INDIVIDUALIZADA, EM PVC 25 MM (3/4"), PARA 2 MEDIDORES - FORNECIMENTO E INSTALAÇÃO (EXCLUSIVE HIDRÔMETRO). AF_03/2024</t>
  </si>
  <si>
    <t>303,23</t>
  </si>
  <si>
    <t>KIT CAVALETE PARA MEDIÇÃO DE ÁGUA - ENTRADA INDIVIDUALIZADA, EM PVC 25 MM (3/4"), PARA 3 MEDIDORES - FORNECIMENTO E INSTALAÇÃO (EXCLUSIVE HIDRÔMETRO). AF_03/2024</t>
  </si>
  <si>
    <t>448,27</t>
  </si>
  <si>
    <t>KIT CAVALETE PARA MEDIÇÃO DE ÁGUA - ENTRADA INDIVIDUALIZADA, EM PVC 25 MM (3/4"), PARA 4 MEDIDORES - FORNECIMENTO E INSTALAÇÃO (EXCLUSIVE HIDRÔMETRO). AF_03/2024</t>
  </si>
  <si>
    <t>KIT CAVALETE PARA MEDIÇÃO DE ÁGUA - ENTRADA INDIVIDUALIZADA, EM PVC 32 MM (1"), PARA 1 MEDIDOR - FORNECIMENTO E INSTALAÇÃO (EXCLUSIVE HIDRÔMETRO). AF_03/2024</t>
  </si>
  <si>
    <t>218,36</t>
  </si>
  <si>
    <t>KIT CAVALETE PARA MEDIÇÃO DE ÁGUA - ENTRADA INDIVIDUALIZADA, EM PVC 32 MM (1"), PARA 2 MEDIDORES - FORNECIMENTO E INSTALAÇÃO (EXCLUSIVE HIDRÔMETRO). AF_03/2024</t>
  </si>
  <si>
    <t>396,00</t>
  </si>
  <si>
    <t>KIT CAVALETE PARA MEDIÇÃO DE ÁGUA - ENTRADA INDIVIDUALIZADA, EM PVC 32 MM (1"), PARA 3 MEDIDORES - FORNECIMENTO E INSTALAÇÃO (EXCLUSIVE HIDRÔMETRO). AF_03/2024</t>
  </si>
  <si>
    <t>590,00</t>
  </si>
  <si>
    <t>KIT CAVALETE PARA MEDIÇÃO DE ÁGUA - ENTRADA INDIVIDUALIZADA, EM PVC 32 MM (1"), PARA 4 MEDIDORES - FORNECIMENTO E INSTALAÇÃO (EXCLUSIVE HIDRÔMETRO). AF_03/2024</t>
  </si>
  <si>
    <t>772,12</t>
  </si>
  <si>
    <t>KIT CAVALETE PARA MEDIÇÃO DE ÁGUA - ENTRADA INDIVIDUALIZADA, EM CPVC DN 28 MM (1"), PARA 1 MEDIDOR - FORNECIMENTO E INSTALAÇÃO (EXCLUSIVE HIDRÔMETRO). AF_03/2024</t>
  </si>
  <si>
    <t>601,11</t>
  </si>
  <si>
    <t>KIT CAVALETE PARA MEDIÇÃO DE ÁGUA - ENTRADA INDIVIDUALIZADA, EM CPVC DN 28 MM (1"), PARA 2 MEDIDORES - FORNECIMENTO E INSTALAÇÃO (EXCLUSIVE HIDRÔMETRO). AF_03/2024</t>
  </si>
  <si>
    <t>1.033,28</t>
  </si>
  <si>
    <t>KIT CAVALETE PARA MEDIÇÃO DE ÁGUA - ENTRADA INDIVIDUALIZADA, EM CPVC DN 28 MM (1"), PARA 3 MEDIDORES - FORNECIMENTO E INSTALAÇÃO (EXCLUSIVE HIDRÔMETRO). AF_03/2024</t>
  </si>
  <si>
    <t>1.508,68</t>
  </si>
  <si>
    <t>KIT CAVALETE PARA MEDIÇÃO DE ÁGUA - ENTRADA INDIVIDUALIZADA, EM CPVC DN 28 MM (1"), PARA 4 MEDIDORES - FORNECIMENTO E INSTALAÇÃO (EXCLUSIVE HIDRÔMETRO). AF_03/2024</t>
  </si>
  <si>
    <t>1.958,22</t>
  </si>
  <si>
    <t>KIT CAVALETE PARA MEDIÇÃO DE ÁGUA - ENTRADA INDIVIDUALIZADA, EM CPVC DN 35 MM (1 1/4"), PARA 1 MEDIDOR - FORNECIMENTO E INSTALAÇÃO (EXCLUSIVE HIDRÔMETRO). AF_03/2024</t>
  </si>
  <si>
    <t>740,16</t>
  </si>
  <si>
    <t>KIT CAVALETE PARA MEDIÇÃO DE ÁGUA - ENTRADA INDIVIDUALIZADA, EM CPVC DN 35 MM (1 1/4"), PARA 2 MEDIDORES - FORNECIMENTO E INSTALAÇÃO (EXCLUSIVE HIDRÔMETRO). AF_03/2024</t>
  </si>
  <si>
    <t>1.309,40</t>
  </si>
  <si>
    <t>KIT CAVALETE PARA MEDIÇÃO DE ÁGUA - ENTRADA INDIVIDUALIZADA, EM CPVC DN 35 MM (1 1/4"), PARA 3 MEDIDORES - FORNECIMENTO E INSTALAÇÃO (EXCLUSIVE HIDRÔMETRO). AF_03/2024</t>
  </si>
  <si>
    <t>1.927,76</t>
  </si>
  <si>
    <t>KIT CAVALETE PARA MEDIÇÃO DE ÁGUA - ENTRADA INDIVIDUALIZADA, EM CPVC DN 35 MM (1 1/4"), PARA 4 MEDIDORES - FORNECIMENTO E INSTALAÇÃO (EXCLUSIVE HIDRÔMETRO). AF_03/2024</t>
  </si>
  <si>
    <t>2.513,08</t>
  </si>
  <si>
    <t>KIT CAVALETE PARA MEDIÇÃO DE ÁGUA - ENTRADA INDIVIDUALIZADA, EM PPR PN20 DN 25 MM (3/4") PARA 1 MEDIDOR - FORNECIMENTO E INSTALAÇÃO (EXCLUSIVE HIDRÔMETRO). AF_03/2024</t>
  </si>
  <si>
    <t>307,02</t>
  </si>
  <si>
    <t>KIT CAVALETE PARA MEDIÇÃO DE ÁGUA - ENTRADA INDIVIDUALIZADA, EM PPR PN20 DN 25 MM (3/4") PARA 2 MEDIDORES - FORNECIMENTO E INSTALAÇÃO (EXCLUSIVE HIDRÔMETRO). AF_03/2024</t>
  </si>
  <si>
    <t>555,53</t>
  </si>
  <si>
    <t>KIT CAVALETE PARA MEDIÇÃO DE ÁGUA - ENTRADA INDIVIDUALIZADA, EM PPR PN20 DN 25 MM (3/4") PARA 3 MEDIDORES - FORNECIMENTO E INSTALAÇÃO (EXCLUSIVE HIDRÔMETRO). AF_03/2024</t>
  </si>
  <si>
    <t>825,89</t>
  </si>
  <si>
    <t>KIT CAVALETE PARA MEDIÇÃO DE ÁGUA - ENTRADA INDIVIDUALIZADA, EM PPR PN20 DN 25 MM (3/4") PARA 4 MEDIDORES - FORNECIMENTO E INSTALAÇÃO (EXCLUSIVE HIDRÔMETRO). AF_03/2024</t>
  </si>
  <si>
    <t>1.081,24</t>
  </si>
  <si>
    <t>KIT CAVALETE PARA MEDIÇÃO DE ÁGUA - ENTRADA INDIVIDUALIZADA, EM PPR PN20 DN 32 MM (1") PARA 1 MEDIDOR - FORNECIMENTO E INSTALAÇÃO (EXCLUSIVE HIDRÔMETRO). AF_03/2024</t>
  </si>
  <si>
    <t>374,09</t>
  </si>
  <si>
    <t>KIT CAVALETE PARA MEDIÇÃO DE ÁGUA - ENTRADA INDIVIDUALIZADA, EM PPR PN20 DN 32 MM (1") PARA 2 MEDIDORES - FORNECIMENTO E INSTALAÇÃO (EXCLUSIVE HIDRÔMETRO). AF_03/2024</t>
  </si>
  <si>
    <t>688,33</t>
  </si>
  <si>
    <t>KIT CAVALETE PARA MEDIÇÃO DE ÁGUA - ENTRADA INDIVIDUALIZADA, EM PPR PN20 DN 32 MM (1") PARA 3 MEDIDORES - FORNECIMENTO E INSTALAÇÃO (EXCLUSIVE HIDRÔMETRO). AF_03/2024</t>
  </si>
  <si>
    <t>1.028,50</t>
  </si>
  <si>
    <t>KIT CAVALETE PARA MEDIÇÃO DE ÁGUA - ENTRADA INDIVIDUALIZADA, EM PPR PN20 DN 32 MM (1") PARA 4 MEDIDORES - FORNECIMENTO E INSTALAÇÃO (EXCLUSIVE HIDRÔMETRO). AF_03/2024</t>
  </si>
  <si>
    <t>1.348,64</t>
  </si>
  <si>
    <t>KIT CAVALETE PARA MEDIÇÃO DE ÁGUA - ENTRADA INDIVIDUALIZADA, EM PPR PN25 DN 25 MM (3/4") PARA 1 MEDIDOR - FORNECIMENTO E INSTALAÇÃO (EXCLUSIVE HIDRÔMETRO). AF_03/2024</t>
  </si>
  <si>
    <t>339,22</t>
  </si>
  <si>
    <t>KIT CAVALETE PARA MEDIÇÃO DE ÁGUA - ENTRADA INDIVIDUALIZADA, EM PPR PN25 DN 25 MM (3/4") PARA 2 MEDIDORES - FORNECIMENTO E INSTALAÇÃO (EXCLUSIVE HIDRÔMETRO). AF_03/2024</t>
  </si>
  <si>
    <t>598,14</t>
  </si>
  <si>
    <t>KIT CAVALETE PARA MEDIÇÃO DE ÁGUA - ENTRADA INDIVIDUALIZADA, EM PPR PN25 DN 25 MM (3/4") PARA 3 MEDIDORES - FORNECIMENTO E INSTALAÇÃO (EXCLUSIVE HIDRÔMETRO). AF_03/2024</t>
  </si>
  <si>
    <t>885,37</t>
  </si>
  <si>
    <t>KIT CAVALETE PARA MEDIÇÃO DE ÁGUA - ENTRADA INDIVIDUALIZADA, EM PPR PN25 DN 25 MM (3/4") PARA 4 MEDIDORES - FORNECIMENTO E INSTALAÇÃO (EXCLUSIVE HIDRÔMETRO). AF_03/2024</t>
  </si>
  <si>
    <t>1.155,44</t>
  </si>
  <si>
    <t>KIT CAVALETE PARA MEDIÇÃO DE ÁGUA - ENTRADA INDIVIDUALIZADA, EM PPR PN25 DN 32 MM (1") PARA 1 MEDIDOR - FORNECIMENTO E INSTALAÇÃO (EXCLUSIVE HIDRÔMETRO). AF_03/2024</t>
  </si>
  <si>
    <t>403,17</t>
  </si>
  <si>
    <t>KIT CAVALETE PARA MEDIÇÃO DE ÁGUA - ENTRADA INDIVIDUALIZADA, EM PPR PN25 DN 32 MM (1") PARA 2 MEDIDORES - FORNECIMENTO E INSTALAÇÃO (EXCLUSIVE HIDRÔMETRO). AF_03/2024</t>
  </si>
  <si>
    <t>724,79</t>
  </si>
  <si>
    <t>KIT CAVALETE PARA MEDIÇÃO DE ÁGUA - ENTRADA INDIVIDUALIZADA, EM PPR PN25 DN 32 MM (1") PARA 3 MEDIDORES - FORNECIMENTO E INSTALAÇÃO (EXCLUSIVE HIDRÔMETRO). AF_03/2024</t>
  </si>
  <si>
    <t>1.078,36</t>
  </si>
  <si>
    <t>KIT CAVALETE PARA MEDIÇÃO DE ÁGUA - ENTRADA INDIVIDUALIZADA, EM PPR PN25 DN 32 MM (1") PARA 4 MEDIDORES - FORNECIMENTO E INSTALAÇÃO (EXCLUSIVE HIDRÔMETRO). AF_03/2024</t>
  </si>
  <si>
    <t>1.410,38</t>
  </si>
  <si>
    <t>HIDRÔMETRO DN 1/2", 1,5 M3/H - FORNECIMENTO E INSTALAÇÃO. AF_03/2024</t>
  </si>
  <si>
    <t>118,72</t>
  </si>
  <si>
    <t>HIDRÔMETRO DN 1/2", 3,0 M3/H - FORNECIMENTO E INSTALAÇÃO. AF_03/2024</t>
  </si>
  <si>
    <t>125,49</t>
  </si>
  <si>
    <t>HIDRÔMETRO DN 3/4", 5,0 M3/H - FORNECIMENTO E INSTALAÇÃO. AF_03/2024</t>
  </si>
  <si>
    <t>154,86</t>
  </si>
  <si>
    <t>CAIXA EM CONCRETO PRÉ-MOLDADO PARA ABRIGO DE HIDRÔMETRO COM DN 20 MM - FORNECIMENTO E INSTALAÇÃO. AF_03/2024</t>
  </si>
  <si>
    <t>KIT CAVALETE PARA MEDIÇÃO DE ÁGUA - ENTRADA INDIVIDUALIZADA, EM PVC 25 MM (3/4"), PARA 1 MEDIDOR - FORNECIMENTO E INSTALAÇÃO (EXCLUSIVE HIDRÔMETRO). AF_03/2024</t>
  </si>
  <si>
    <t>171,47</t>
  </si>
  <si>
    <t>HIDRÔMETRO DN 2" , 30 M³/H - FORNECIMENTO E INSTALAÇÃO. AF_03/2024</t>
  </si>
  <si>
    <t>1.177,47</t>
  </si>
  <si>
    <t>HIDRÔMETRO DN 1", 7 M³/H - FORNECIMENTO E INSTALAÇÃO. AF_03/2024</t>
  </si>
  <si>
    <t>392,27</t>
  </si>
  <si>
    <t>HIDRÔMETRO DN 1", 10 M³/H - FORNECIMENTO E INSTALAÇÃO. AF_03/2024</t>
  </si>
  <si>
    <t>521,02</t>
  </si>
  <si>
    <t>HIDRÔMETRO DN 1 1/2", 20 M³/H - FORNECIMENTO E INSTALAÇÃO. AF_03/2024</t>
  </si>
  <si>
    <t>845,86</t>
  </si>
  <si>
    <t>FURO MANUAL EM ALVENARIA, PARA INSTALAÇÕES HIDRÁULICAS, DIÂMETROS MENORES OU IGUAIS A 40 MM. AF_09/2023</t>
  </si>
  <si>
    <t>18,07</t>
  </si>
  <si>
    <t>FURO MANUAL EM ALVENARIA, PARA INSTALAÇÕES HIDRÁULICAS, DIÂMETROS MAIORES QUE 40 MM E MENORES OU IGUAIS A 75 MM. AF_09/2023</t>
  </si>
  <si>
    <t>48,16</t>
  </si>
  <si>
    <t>FURO MANUAL EM ALVENARIA, PARA INSTALAÇÕES HIDRÁULICAS, DIÂMETROS MAIORES QUE 75 MM E MENORES OU IGUAIS A 100 MM. AF_09/2023</t>
  </si>
  <si>
    <t>70,34</t>
  </si>
  <si>
    <t>FURO MECANIZADO EM CONCRETO, COM MARTELO DEMOLIDOR, PARA INSTALAÇÕES HIDRÁULICAS, DIÂMETROS MENORES OU IGUAIS A 40 MM. AF_09/2023</t>
  </si>
  <si>
    <t>10,30</t>
  </si>
  <si>
    <t>FURO MECANIZADO EM CONCRETO, COM MARTELO DEMOLIDOR, PARA INSTALAÇÕES HIDRÁULICAS, DIÂMETROS MAIORES QUE 40 MM E MENORES OU IGUAIS A 75 MM. AF_09/2023</t>
  </si>
  <si>
    <t>27,49</t>
  </si>
  <si>
    <t>FURO MECANIZADO EM CONCRETO, COM MARTELO DEMOLIDOR, PARA INSTALAÇÕES HIDRÁULICAS, DIÂMETROS MAIORES QUE 75 MM E MENORES OU IGUAIS A 150 MM. AF_09/2023</t>
  </si>
  <si>
    <t>40,16</t>
  </si>
  <si>
    <t>RASGO LINEAR MANUAL EM ALVENARIA, PARA RAMAIS/ DISTRIBUIÇÃO DE INSTALAÇÕES HIDRÁULICAS, DIÂMETROS MENORES OU IGUAIS A 40 MM. AF_09/2023</t>
  </si>
  <si>
    <t>9,70</t>
  </si>
  <si>
    <t>RASGO LINEAR MECANIZADO EM CONTRAPISO, PARA RAMAIS/ DISTRIBUIÇÃO DE INSTALAÇÕES HIDRÁULICAS, DIÂMETROS MENORES OU IGUAIS A 40 MM. AF_09/2023_PS</t>
  </si>
  <si>
    <t>13,98</t>
  </si>
  <si>
    <t>RASGO LINEAR MECANIZADO EM CONTRAPISO, PARA RAMAIS/ DISTRIBUIÇÃO DE INSTALAÇÕES HIDRÁULICAS, DIÂMETROS MAIORES QUE 40 MM E MENORES OU IGUAIS A 75 MM. AF_09/2023_PS</t>
  </si>
  <si>
    <t>RASGO LINEAR MECANIZADO EM CONTRAPISO, PARA RAMAIS/ DISTRIBUIÇÃO DE INSTALAÇÕES HIDRÁULICAS, DIÂMETROS MAIORES QUE 75 MM E MENORES OU IGUAIS A 100 MM. AF_09/2023_PS</t>
  </si>
  <si>
    <t>RASGO LINEAR MANUAL EM ALVENARIA, PARA ELETRODUTOS, DIÂMETROS MENORES OU IGUAIS A 40 MM. AF_09/2023</t>
  </si>
  <si>
    <t>PASSANTE TIPO PEÇA EM POLIESTIRENO (ISOPOR), FIXADO EM LAJE, PARA ABERTURA PARA PASSAGEM DE 1 TUBO DE ATÉ 50 MM DE DIÂMETRO. AF_09/2023</t>
  </si>
  <si>
    <t>PASSANTE TIPO PEÇA EM POLIESTIRENO (ISOPOR), FIXADO EM LAJE, PARA PASSAGEM DE NO MÁXIMO 5 TUBOS DE 50 MM DE DIÂMETRO. AF_09/2023</t>
  </si>
  <si>
    <t>24,42</t>
  </si>
  <si>
    <t>PASSANTE TIPO TUBO COM DIÂMETRO DE 40 MM, FIXADO EM LAJE, PARA PASSAGEM DE TUBULAÇÕES COM NO MÁXIMO 32 MM DE DIÂMETRO. AF_09/2023</t>
  </si>
  <si>
    <t>4,41</t>
  </si>
  <si>
    <t>PASSANTE TIPO TUBO COM DIÂMETRO DE 75 MM, FIXADO EM LAJE, PARA PASSAGEM DE TUBULAÇÕES COM NO MÁXIMO 50 MM DE DIÂMETRO. AF_09/2023</t>
  </si>
  <si>
    <t>PASSANTE TIPO TUBO COM DIÂMETRO DE 100 MM, FIXADO EM LAJE, PARA PASSAGEM DE TUBULAÇÕES COM NO MÁXIMO 75 MM DE DIÂMETRO. AF_09/2023</t>
  </si>
  <si>
    <t>9,28</t>
  </si>
  <si>
    <t>QUEBRA EM ALVENARIA PARA INSTALAÇÃO DE CAIXA DE TOMADA (4X4 OU 4X2). AF_09/2023</t>
  </si>
  <si>
    <t>QUEBRA EM ALVENARIA PARA INSTALAÇÃO DE QUADRO DISTRIBUIÇÃO PEQUENO (19X25 CM). AF_09/2023</t>
  </si>
  <si>
    <t>16,52</t>
  </si>
  <si>
    <t>QUEBRA EM ALVENARIA PARA INSTALAÇÃO DE QUADRO DISTRIBUIÇÃO GRANDE (76X40 CM). AF_09/2023</t>
  </si>
  <si>
    <t>QUEBRA EM ALVENARIA PARA INSTALAÇÃO DE ABRIGO PARA MANGUEIRAS (90X60 CM). AF_09/2023</t>
  </si>
  <si>
    <t>59,25</t>
  </si>
  <si>
    <t>SUPORTE PARA 2 TUBOS HORIZONTAIS, ESPAÇADO A CADA 56 CM, EM PERFILADO COM COMPRIMENTO DE 25 CM FIXADO EM LAJE, POR METRO DE TUBULAÇÃO FIXADA. AF_09/2023</t>
  </si>
  <si>
    <t>26,45</t>
  </si>
  <si>
    <t>SUPORTE PARA 4 TUBOS HORIZONTAIS, ESPAÇADO A CADA 56 CM, EM PERFILADO COM COMPRIMENTO DE 42 CM FIXADO EM LAJE, POR METRO DE TUBULAÇÃO FIXADA. AF_09/2023</t>
  </si>
  <si>
    <t>20,58</t>
  </si>
  <si>
    <t>SUPORTE PARA 2 TUBOS VERTICAIS, ESPAÇADO A CADA 150 CM, EM PERFILADO COM COMPRIMENTO DE 25 CM FIXADO EM PAREDE, POR METRO DE TUBULAÇÃO FIXADA. AF_09/2023</t>
  </si>
  <si>
    <t>SUPORTE PARA 4 TUBOS VERTICAIS, ESPAÇADO A CADA 150 CM, EM PERFILADO COM COMPRIMENTO DE 42 CM FIXADO EM PAREDE, POR METRO DE TUBULAÇÃO FIXADA. AF_09/2023</t>
  </si>
  <si>
    <t>4,11</t>
  </si>
  <si>
    <t>CHUMBAMENTO LINEAR EM ALVENARIA PARA RAMAIS/DISTRIBUIÇÃO DE INSTALAÇÕES HIDRÁULICAS COM DIÂMETROS MENORES OU IGUAIS A 40 MM. AF_09/2023</t>
  </si>
  <si>
    <t>17,59</t>
  </si>
  <si>
    <t>CHUMBAMENTO LINEAR EM ALVENARIA PARA RAMAIS/DISTRIBUIÇÃO DE INSTALAÇÕES HIDRÁULICAS COM DIÂMETROS MAIORES QUE 40 MM E MENORES OU IGUAIS A 75 MM. AF_09/2023</t>
  </si>
  <si>
    <t>26,40</t>
  </si>
  <si>
    <t>CHUMBAMENTO LINEAR EM CONTRAPISO PARA RAMAIS/DISTRIBUIÇÃO DE INSTALAÇÕES HIDRÁULICAS COM DIÂMETROS MENORES OU IGUAIS A 40 MM. AF_09/2023</t>
  </si>
  <si>
    <t>8,13</t>
  </si>
  <si>
    <t>CHUMBAMENTO LINEAR EM CONTRAPISO PARA RAMAIS/DISTRIBUIÇÃO DE INSTALAÇÕES HIDRÁULICAS COM DIÂMETROS MAIORES QUE 40 MM E MENORES OU IGUAIS A 75 MM. AF_09/2023</t>
  </si>
  <si>
    <t>CHUMBAMENTO LINEAR EM CONTRAPISO PARA RAMAIS/DISTRIBUIÇÃO DE INSTALAÇÕES HIDRÁULICAS COM DIÂMETROS MAIORES QUE 75 MM E MENORES OU IGUAIS A 100 MM. AF_09/2023</t>
  </si>
  <si>
    <t>16,19</t>
  </si>
  <si>
    <t>FIXAÇÃO DE TUBOS HORIZONTAIS DE PEX OU MULTICAMADAS, DIÂMETROS IGUAIS OU INFERIORES A 40 MM, COM ABRAÇADEIRA PLÁSTICA FIXADA EM LAJE. AF_09/2023_PE</t>
  </si>
  <si>
    <t>FIXAÇÃO DE TUBOS HORIZONTAIS DE PPR DIÂMETROS MENORES OU IGUAIS A 40 MM COM ABRAÇADEIRA METÁLICA RÍGIDA TIPO U PERFIL 1 1/4", FIXADA EM PERFILADO EM LAJE. AF_09/2023_PS</t>
  </si>
  <si>
    <t>11,54</t>
  </si>
  <si>
    <t>FIXAÇÃO DE TUBOS HORIZONTAIS DE PVC ÁGUA, PVC ESGOTO, PVC ÁGUA PLUVIAL, CPVC, PPR, COBRE OU AÇO, DIÂMETROS MENORES OU IGUAIS A 40 MM, COM ABRAÇADEIRA METÁLICA RÍGIDA TIPO U PERFIL 1 1/4", FIXADA EM PERFILADO EM LAJE. AF_09/2023_PS</t>
  </si>
  <si>
    <t>FIXAÇÃO DE TUBOS HORIZONTAIS DE PVC ÁGUA, PVC ESGOTO, PVC ÁGUA PLUVIAL, CPVC, PPR, COBRE OU AÇO, DIÂMETROS MAIORES QUE 40 MM E MENORES OU IGUAIS A 75 MM, COM ABRAÇADEIRA METÁLICA RÍGIDA TIPO U PERFIL 2 1/2", FIXADA EM PERFILADO EM LAJE. AF_09/2023_PS</t>
  </si>
  <si>
    <t>18,51</t>
  </si>
  <si>
    <t>FIXAÇÃO DE TUBOS HORIZONTAIS DE PVC ÁGUA, PVC ESGOTO, PVC ÁGUA PLUVIAL, CPVC, PPR, COBRE OU AÇO, DIÂMETROS MAIORES QUE 75 MM E MENORES OU IGUAIS A 100 MM, COM ABRAÇADEIRA METÁLICA RÍGIDA TIPO U PERFIL 4", FIXADA EM PERFILADO EM LAJE. AF_09/2023_PS</t>
  </si>
  <si>
    <t>FIXAÇÃO DE TUBOS VERTICAIS DE PVC ÁGUA, PVC ESGOTO, PVC ÁGUA PLUVIAL, CPVC, PPR, COBRE OU AÇO, DIÂMETROS MENORES OU IGUAIS A 40 MM, COM ABRAÇADEIRA METÁLICA RÍGIDA TIPO U PERFIL 1 1/4", FIXADA EM PERFILADO EM PAREDE. AF_09/2023_PS</t>
  </si>
  <si>
    <t>FIXAÇÃO DE TUBOS VERTICAIS DE PVC ÁGUA, PVC ESGOTO, PVC ÁGUA PLUVIAL, CPVC, PPR, COBRE OU AÇO, DIÂMETROS MAIORES QUE 40 MM E MENORES OU IGUAIS A 75 MM, COM ABRAÇADEIRA METÁLICA RÍGIDA TIPO U PERFIL 2 1/2", FIXADA EM PERFILADO EM PAREDE. AF_09/2023_PS</t>
  </si>
  <si>
    <t>7,40</t>
  </si>
  <si>
    <t>FIXAÇÃO DE TUBOS VERTICAIS DE PVC ÁGUA, PVC ESGOTO, PVC ÁGUA PLUVIAL, CPVC, PPR, COBRE OU AÇO, DIÂMETROS MAIORES QUE 75 MM E MENORES OU IGUAIS A 100 MM, COM ABRAÇADEIRA METÁLICA RÍGIDA TIPO U PERFIL 4", FIXADA EM PERFILADO EM PAREDE. AF_09/2023_PS</t>
  </si>
  <si>
    <t>FIXAÇÃO DE TUBOS HORIZONTAIS DE PPR DIÂMETROS MENORES OU IGUAIS A 40 MM, COM ABRAÇADEIRA METÁLICA RÍGIDA TIPO  D  COM PARAFUSO DE FIXAÇÃO 1 1/4", FIXADA DIRETAMENTE NA LAJE OU PAREDE. AF_09/2023</t>
  </si>
  <si>
    <t>FIXAÇÃO DE TUBOS HORIZONTAIS DE PVC ÁGUA/PVC ESGOTO/PVC PLUVIAL/CPVC/PPR/COBRE OU AÇO, DIÂMETROS MENORES OU IGUAIS A 40 MM, COM ABRAÇADEIRA METÁLICA RÍGIDA TIPO  D  COM PARAFUSO DE FIXAÇÃO 1 1/4", FIXADA DIRETAMENTE NA LAJE OU PAREDE. AF_09/2023</t>
  </si>
  <si>
    <t>FIXAÇÃO DE TUBOS HORIZONTAIS DE PVC ÁGUA/PVC ESGOTO/PVC PLUVIAL/CPVC/PPR/COBRE OU AÇO, DIÂMETROS MAIORES QUE 40 MM E MENORES OU IGUAIS A 75 MM, COM ABRAÇADEIRA TIPO  D  COM PARAFUSO DE FIXAÇÃO 2 1/2", FIXADA DIRETAMENTE NA LAJE OU PAREDE. AF_09/2023</t>
  </si>
  <si>
    <t>FIXAÇÃO DE TUBOS HORIZONTAIS DE  PVC ÁGUA/PVC ESGOTO/PVC PLUVIAL/CPVC/PPR/COBRE OU AÇO, DIÂMETROS MAIORES QUE 75 MM E MENORES OU IGUAIS A 100 MM, COM ABRAÇADEIRA TIPO  D  COM PARAFUSO DE FIXAÇÃO 4", FIXADA DIRETAMENTE NA LAJE OU PAREDE. AF_09/2023</t>
  </si>
  <si>
    <t>FIXAÇÃO DE TUBOS HORIZONTAIS DE PPR, DIÂMETROS MENORES OU IGUAIS A 40 MM, COM ABRAÇADEIRA METÁLICA FLEXÍVEL 18 MM, FIXADA DIRETAMENTE NA LAJE. AF_09/2023</t>
  </si>
  <si>
    <t>FIXAÇÃO DE TUBOS HORIZONTAIS DE PVC ÁGUA, PVC ESGOTO, PVC ÁGUA PLUVIAL, CPVC, PPR, COBRE OU AÇO, DIÂMETROS MENORES OU IGUAIS A 40 MM, COM ABRAÇADEIRA METÁLICA FLEXÍVEL 18 MM, FIXADA DIRETAMENTE NA LAJE. AF_09/2023</t>
  </si>
  <si>
    <t>FIXAÇÃO DE TUBOS HORIZONTAIS DE PVC ÁGUA, PVC ESGOTO, PVC ÁGUA PLUVIAL, CPVC, PPR, COBRE OU AÇO, DIÂMETROS MAIORES QUE 40 MM E MENORES OU IGUAIS A 75 MM, COM ABRAÇADEIRA METÁLICA FLEXÍVEL 18 MM, FIXADA DIRETAMENTE NA LAJE. AF_09/2023</t>
  </si>
  <si>
    <t>32,56</t>
  </si>
  <si>
    <t>FIXAÇÃO DE TUBOS HORIZONTAIS DE PVC ÁGUA, PVC ESGOTO, PVC ÁGUA PLUVIAL, CPVC, PPR, COBRE OU AÇO, DIÂMETROS MAIORES QUE 75 MM E MENORES OU IGUAIS A 100 MM, COM ABRAÇADEIRA METÁLICA FLEXÍVEL 18 MM, FIXADA DIRETAMENTE NA LAJE. AF_09/2023</t>
  </si>
  <si>
    <t>29,29</t>
  </si>
  <si>
    <t>CHUMBAMENTO PONTUAL DE ABERTURA EM LAJE COM PASSAGEM DE 1 TUBO COM DIÂMETRO DE  50 MM. AF_09/2023</t>
  </si>
  <si>
    <t>14,56</t>
  </si>
  <si>
    <t>CHUMBAMENTO PONTUAL DE ABERTURA EM LAJE COM PASSAGEM DE 5 TUBOS COM  DIÂMETROS DE  50 MM. AF_09/2023</t>
  </si>
  <si>
    <t>74,98</t>
  </si>
  <si>
    <t>CHUMBAMENTO PONTUAL EM PASSAGEM DE TUBO COM DIÂMETRO MENOR OU IGUAL A 40 MM. AF_09/2023</t>
  </si>
  <si>
    <t>CHUMBAMENTO PONTUAL EM PASSAGEM DE TUBO COM DIÂMETROS ENTRE 40 MM E 75 MM. AF_09/2023</t>
  </si>
  <si>
    <t>15,34</t>
  </si>
  <si>
    <t>CHUMBAMENTO PONTUAL EM PASSAGEM DE TUBO COM DIÂMETRO MAIOR QUE 75 MM E MENORES OU IGUAIS A 150 MM. AF_09/2023</t>
  </si>
  <si>
    <t>RASGO LINEAR MANUAL EM ALVENARIA, PARA RAMAIS/ DISTRIBUIÇÃO DE INSTALAÇÕES HIDRÁULICAS, DIÂMETROS MAIORES QUE 40 MM E MENORES OU IGUAIS A 75 MM. AF_09/2023</t>
  </si>
  <si>
    <t>10,79</t>
  </si>
  <si>
    <t>CONJUNTO HIDRÁULICO EM AÇO ROSCÁVEL PARA INSTALAÇÃO DE BOMBA, DN SUCÇÃO 65 MM (2½") E DN RECALQUE 50 MM (2"), PARA EDIFICAÇÃO COM 18 PAVIMENTOS - FORNECIMENTO E INSTALAÇÃO. AF_04/2024</t>
  </si>
  <si>
    <t>2.832,66</t>
  </si>
  <si>
    <t>CONJUNTO HIDRÁULICO EM AÇO ROSCÁVEL PARA INSTALAÇÃO DE BOMBA, DN SUCÇÃO 50 MM (2") E DN RECALQUE 40 MM (1 1/2"), PARA EDIFICAÇÃO COM 12 PAVIMENTOS - FORNECIMENTO E INSTALAÇÃO. AF_04/2024</t>
  </si>
  <si>
    <t>2.022,85</t>
  </si>
  <si>
    <t>CONJUNTO HIDRÁULICO EM AÇO ROSCÁVEL PARA INSTALAÇÃO DE BOMBA, DN SUCÇÃO 40 MM (1 1/2") E DN RECALQUE 32 MM (1 1/4"), PARA EDIFICAÇÃO COM 8 PAVIMENTOS - FORNECIMENTO E INSTALAÇÃO. AF_04/2024</t>
  </si>
  <si>
    <t>1.594,38</t>
  </si>
  <si>
    <t>CONJUNTO HIDRÁULICO EM AÇO ROSCÁVEL PARA INSTALAÇÃO DE BOMBA, DN SUCÇÃO 32 MM (1 1/4") E DN RECALQUE 25 MM (1"), PARA EDIFICAÇÃO COM 4 PAVIMENTOS - FORNECIMENTO E INSTALAÇÃO. AF_04/2024</t>
  </si>
  <si>
    <t>1.342,86</t>
  </si>
  <si>
    <t>FIXAÇÃO DE DUTOS FLEXÍVEIS CIRCULARES,  DIÂMETRO 109 MM OU 4", COM ABRAÇADEIRA METÁLICA FLEXÍVEL FIXADA DIRETAMENTE NA LAJE, SOMENTE MÃO DE OBRA. AF_09/2023</t>
  </si>
  <si>
    <t>30,62</t>
  </si>
  <si>
    <t>SUPORTE PARA DUTO EM CHAPA GALVANIZADA BITOLA 26, EM PERFILADO COM COMPRIMENTO DE 35 CM FIXADO EM LAJE, POR METRO DE DUTO FIXADO. AF_09/2023</t>
  </si>
  <si>
    <t>37,03</t>
  </si>
  <si>
    <t>SUPORTE PARA DUTO EM CHAPA GALVANIZADA BITOLA 24, EM PERFILADO COM COMPRIMENTO DE 55 CM FIXADO EM LAJE, POR METRO DE DUTO FIXADO. AF_09/2023</t>
  </si>
  <si>
    <t>SUPORTE PARA ELETROCALHA LISA OU PERFURADA EM AÇO GALVANIZADO, LARGURA 400 MM, EM PERFILADO COM COMPRIMENTO DE 45 CM FIXADO EM LAJE, POR METRO DE ELETROCALHA FIXADA. AF_09/2023</t>
  </si>
  <si>
    <t>57,79</t>
  </si>
  <si>
    <t>SUPORTE PARA ELETROCALHA LISA OU PERFURADA EM AÇO GALVANIZADO, LARGURA 800 MM, EM PERFILADO COM COMPRIMENTO DE 85 CM FIXADO EM LAJE, POR METRO DE ELETROCALHA FIXADA. AF_09/2023</t>
  </si>
  <si>
    <t>62,96</t>
  </si>
  <si>
    <t>TIL (TUBO DE INSPEÇÃO E LIMPEZA) RADIAL PARA ESGOTO, EM PVC, DN 300X200 MM. AF_12/2020</t>
  </si>
  <si>
    <t>1.713,25</t>
  </si>
  <si>
    <t>CAIXA ENTERRADA RETENTORA DE AREIA RETANGULAR, EM ALVENARIA COM BLOCOS DE CONCRETO, DIMENSÕES INTERNAS: 1,00 X 1,00 X 1,20 M, EXCLUINDO TAMPÃO. AF_12/2020</t>
  </si>
  <si>
    <t>1.702,33</t>
  </si>
  <si>
    <t>CAIXA ENTERRADA SEPARADORA DE ÓLEO RETANGULAR, EM ALVENARIA COM BLOCOS DE CONCRETO, DIMENSÕES INTERNAS: 0,6 X 0,6 X 1,00 M, EXCLUINDO TAMPÃO. AF_12/2020</t>
  </si>
  <si>
    <t>1.096,93</t>
  </si>
  <si>
    <t>CAIXA ENTERRADA SEPARADORA DE ÓLEO RETANGULAR, EM ALVENARIA COM BLOCOS DE CONCRETO, DIMENSÕES INTERNAS: 0,8 X 0,8 X 1,00 M, EXCLUINDO TAMPÃO. AF_12/2020</t>
  </si>
  <si>
    <t>1.367,06</t>
  </si>
  <si>
    <t>CAIXA ENTERRADA SEPARADORA DE ÓLEO RETANGULAR, EM ALVENARIA COM BLOCOS DE CONCRETO, DIMENSÕES INTERNAS: 1,00 X 1,00 X 1,00 M, EXCLUINDO TAMPÃO. AF_12/2020</t>
  </si>
  <si>
    <t>1.736,40</t>
  </si>
  <si>
    <t>BOMBA CENTRÍFUGA, MONOFÁSICA, 0,5 CV OU 0,49 HP, HM 6 A 20 M, Q 1,2 A 8,3 M3/H - FORNECIMENTO E INSTALAÇÃO. AF_12/2020</t>
  </si>
  <si>
    <t>1.105,00</t>
  </si>
  <si>
    <t>BOMBA CENTRÍFUGA, MONOFÁSICA, 0,5 CV OU 0,49 HP, HM 6 A 20 M, Q 1,2 A 8,3 M3/H (NÃO INCLUI O FORNECIMENTO DA BOMBA). AF_12/2020</t>
  </si>
  <si>
    <t>175,55</t>
  </si>
  <si>
    <t>BOMBA CENTRÍFUGA, TRIFÁSICA, 1 CV OU 0,99 HP, HM 14 A 40 M, Q 0,6 A 8,4 M3/H - FORNECIMENTO E INSTALAÇÃO. AF_12/2020</t>
  </si>
  <si>
    <t>1.746,71</t>
  </si>
  <si>
    <t>BOMBA CENTRÍFUGA, TRIFÁSICA, 1 CV OU 0,99 HP, HM 14 A 40 M, Q 0,6 A 8,4 M3/H (NÃO INCLUI O FORNECIMENTO DA BOMBA). AF_12/2020</t>
  </si>
  <si>
    <t>179,97</t>
  </si>
  <si>
    <t>BOMBA CENTRÍFUGA, TRIFÁSICA, 1,5 CV OU 1,48 HP, HM 10 A 70 M, Q 1,8 A 5,3 M3/H - FORNECIMENTO E INSTALAÇÃO. AF_12/2020</t>
  </si>
  <si>
    <t>3.039,21</t>
  </si>
  <si>
    <t>BOMBA CENTRÍFUGA, TRIFÁSICA, 1,5 CV OU 1,48 HP, HM 10 A 24 M, Q 6,1 A 21,9 M3/H - FORNECIMENTO E INSTALAÇÃO. AF_12/2020</t>
  </si>
  <si>
    <t>1.864,89</t>
  </si>
  <si>
    <t>BOMBA CENTRÍFUGA, TRIFÁSICA, 1,5 CV OU 1,48 HP (NÃO INCLUI O FORNECIMENTO DA BOMBA). AF_12/2020</t>
  </si>
  <si>
    <t>185,34</t>
  </si>
  <si>
    <t>BOMBA CENTRÍFUGA, TRIFÁSICA, 3 CV OU 2,96 HP, HM 34 A 40 M, Q 8,6 A 14,8 M3/H - FORNECIMENTO E INSTALAÇÃO. AF_12/2020</t>
  </si>
  <si>
    <t>2.533,46</t>
  </si>
  <si>
    <t>BOMBA CENTRÍFUGA, TRIFÁSICA, 3 CV OU 2,96 HP, HM 34 A 40 M, Q 8,6 A 14,8 M3/H (NÃO INCLUI O FORNECIMENTO DA BOMBA). AF_12/2020</t>
  </si>
  <si>
    <t>189,97</t>
  </si>
  <si>
    <t>MOTO BOMBA HORIZONTAL ATÉ 10 CV, HM 75 A 80 M, Q 25,4 A 48 (NÃO INCLUI O FORNECIMENTO DA BOMBA). AF_12/2020</t>
  </si>
  <si>
    <t>238,29</t>
  </si>
  <si>
    <t>BOMBA CENTRÍFUGA, TRIFÁSICA, 10 CV OU 9,86 HP, HM 85 A 140 M, Q 4,2 A 14,9 M3/H - FORNECIMENTO E INSTALAÇÃO. AF_12/2020</t>
  </si>
  <si>
    <t>8.517,22</t>
  </si>
  <si>
    <t>BOMBA CENTRÍFUGA, TRIFÁSICA, 10 CV OU 9,86 HP, HM 85 A 140 M, Q 4,2 A 14,9 M3/H (NÃO INCLUI O FORNECIMENTO DA BOMBA). AF_12/2020</t>
  </si>
  <si>
    <t>252,05</t>
  </si>
  <si>
    <t>INSTALAÇÃO DE QUADRO ELÉTRICO PARA BOMBAS TRIFÁSICAS ATÉ 25 CV (NÃO INCLUI O FORNECIMENTO DO QUADRO). AF_12/2020</t>
  </si>
  <si>
    <t>95,08</t>
  </si>
  <si>
    <t>CHAVE DE BOIA AUTOMÁTICA SUPERIOR/INFERIOR 15A/250V - FORNECIMENTO E INSTALAÇÃO. AF_12/2020</t>
  </si>
  <si>
    <t>84,54</t>
  </si>
  <si>
    <t>MOTO BOMBA HORIZONTAL DE 12,5 A 25 CV, HM 140 M (NÃO INCLUI O FORNECIMENTO DA BOMBA). AF_12/2020</t>
  </si>
  <si>
    <t>274,45</t>
  </si>
  <si>
    <t>AQUECEDOR SOLAR COMPACTO, KIT PARA 1 COLETOR SOLAR EM VIDRO TEMPERADO E SERPENTINA EM TUBO DE COBRE COM SUPORTE, RESERVATÓRIO, FIXAÇÕES E TUBOS - FORNECIMENTO E INSTALAÇÃO. AF_12/2021</t>
  </si>
  <si>
    <t>3.618,55</t>
  </si>
  <si>
    <t>BLOCO CONCRETADO NO LOCAL, 20X20X15CM, PARA BASE DE FIXAÇÃO DA ESTRUTURA SOLAR PARA LAJE DE CONCRETO - FORNECIMENTO E INSTALAÇÃO. AF_12/2021</t>
  </si>
  <si>
    <t>10,91</t>
  </si>
  <si>
    <t>RESERVATÓRIO TÉRMICO/BOILER SOLAR EM AÇO INOX 400 L COM 2 PLACAS COLETORAS EM VIDRO TEMPERADO COM SERPENTINA EM TUBO DE COBRE 2 X 1 M - FORNECIMENTO E INSTALAÇÃO. AF_12/2021</t>
  </si>
  <si>
    <t>5.937,15</t>
  </si>
  <si>
    <t>RESERVATÓRIO TÉRMICO/BOILER SOLAR EM AÇO INOX 600 L COM 3 PLACAS COLETORAS EM VIDRO TEMPERADO COM SERPENTINA EM TUBO DE COBRE 2 X 1 M - FORNECIMENTO E INSTALAÇÃO. AF_12/2021</t>
  </si>
  <si>
    <t>7.883,97</t>
  </si>
  <si>
    <t>RESERVATÓRIO TÉRMICO/BOILER SOLAR EM AÇO INOX 800 L COM 4 PLACAS COLETORAS EM VIDRO TEMPERADO COM SERPENTINA EM TUBO DE COBRE 2 X 1 M - FORNECIMENTO E INSTALAÇÃO. AF_12/2021</t>
  </si>
  <si>
    <t>7.972,04</t>
  </si>
  <si>
    <t>RESERVATÓRIO TÉRMICO/BOILER SOLAR EM AÇO INOX 1000 L COM 5 PLACAS COLETORAS EM VIDRO TEMPERADO COM SERPENTINA EM TUBO DE COBRE 2 X 1 M - FORNECIMENTO E INSTALAÇÃO. AF_12/2021</t>
  </si>
  <si>
    <t>11.981,39</t>
  </si>
  <si>
    <t>FURO MECANIZADO EM ALVENARIA, PARA INSTALAÇÕES HIDRÁULICAS, DIÂMETROS MENORES OU IGUAIS A 40 MM. AF_09/2023</t>
  </si>
  <si>
    <t>FURO MECANIZADO EM ALVENARIA, PARA INSTALAÇÕES HIDRÁULICAS, DIÂMETROS MAIORES QUE 40 MM E MENORES OU IGUAIS A 75 MM. AF_09/2023</t>
  </si>
  <si>
    <t>2,04</t>
  </si>
  <si>
    <t>FURO MECANIZADO EM ALVENARIA, PARA INSTALAÇÕES HIDRÁULICAS, DIÂMETROS MAIORES QUE 75 MM E MENORES OU IGUAIS A 100 MM. AF_09/2023</t>
  </si>
  <si>
    <t>2,98</t>
  </si>
  <si>
    <t>FURO MECANIZADO EM CONCRETO, COM PERFURATRIZ, PARA INSTALAÇÕES HIDRÁULICAS, DIÂMETROS MENORES OU IGUAIS A 40 MM. AF_09/2023</t>
  </si>
  <si>
    <t>FURO MECANIZADO EM CONCRETO, COM PERFURATRIZ, PARA INSTALAÇÕES HIDRÁULICAS, DIÂMETROS MAIORES QUE 40 MM E MENORES OU IGUAIS A 75 MM. AF_09/2023</t>
  </si>
  <si>
    <t>6,99</t>
  </si>
  <si>
    <t>FURO MECANIZADO EM CONCRETO, COM PERFURATRIZ, PARA INSTALAÇÕES HIDRÁULICAS, DIÂMETROS MAIORES QUE 75 MM E MENORES OU IGUAIS A 150 MM. AF_09/2023</t>
  </si>
  <si>
    <t>RASGO LINEAR MECANIZADO EM ALVENARIA, PARA RAMAIS/ DISTRIBUIÇÃO DE INSTALAÇÕES HIDRÁULICAS, DIÂMETROS MENORES OU IGUAIS A 40 MM. AF_09/2023</t>
  </si>
  <si>
    <t>RASGO LINEAR MECANIZADO EM ALVENARIA, PARA RAMAIS/ DISTRIBUIÇÃO DE INSTALAÇÕES HIDRÁULICAS, DIÂMETROS MAIORES QUE 40 MM E MENORES OU IGUAIS A 75 MM. AF_09/2023</t>
  </si>
  <si>
    <t>PASSANTE TIPO PEÇA EM FÔRMA DE MADEIRA, FIXADO EM LAJE, PARA PASSAGEM DE NO MÁXIMO 5 TUBOS DE 50 MM DE DIÂMETRO. AF_09/2023</t>
  </si>
  <si>
    <t>PASSANTE TIPO TUBO COM DIÂMETRO DE 50 MM, FIXADO EM LAJE, PARA PASSAGEM DE TUBULAÇÕES COM NO MÁXIMO 40 MM DE DIÂMETRO. AF_09/2023</t>
  </si>
  <si>
    <t>5,60</t>
  </si>
  <si>
    <t>PASSANTE TIPO TUBO COM DIÂMETRO DE 150 MM, FIXADO EM LAJE, PARA PASSAGEM DE TUBULAÇÕES COM NO MÁXIMO 100 MM DE DIÂMETRO. AF_09/2023</t>
  </si>
  <si>
    <t>RASGO LINEAR MECANIZADO EM CONCRETO, PARA RAMAIS/ DISTRIBUIÇÃO DE INSTALAÇÕES HIDRÁULICAS, DIÂMETROS MENORES OU IGUAIS A 40 MM. AF_09/2023</t>
  </si>
  <si>
    <t>RASGO LINEAR MECANIZADO EM CONCRETO, PARA RAMAIS/ DISTRIBUIÇÃO DE INSTALAÇÕES HIDRÁULICAS, DIÂMETROS MAIORES QUE 40 MM E MENORES OU IGUAIS A 75 MM. AF_09/2023</t>
  </si>
  <si>
    <t>9,09</t>
  </si>
  <si>
    <t>RASGO LINEAR MECANIZADO EM CONCRETO, PARA RAMAIS/ DISTRIBUIÇÃO DE INSTALAÇÕES HIDRÁULICAS, DIÂMETROS MAIORES QUE 75 MM E MENORES OU IGUAIS A 100 MM. AF_09/2023</t>
  </si>
  <si>
    <t>12,09</t>
  </si>
  <si>
    <t>COLAR DE TOMADA, PVC, COM TRAVAS, DE 60 MM X 1/2" OU 60 MM X 3/4", PARA LIGAÇÃO PREDIAL DE ÁGUA. AF_06/2022</t>
  </si>
  <si>
    <t>19,99</t>
  </si>
  <si>
    <t>COLAR DE TOMADA, PVC, COM TRAVAS, DE 75 MM X 1/2" OU 75 MM X 3/4", PARA LIGAÇÃO PREDIAL DE ÁGUA. AF_06/2022</t>
  </si>
  <si>
    <t>COLAR DE TOMADA, PVC, COM TRAVAS, DE 85 MM X 1/2" OU 85 MM X 3/4", PARA LIGAÇÃO PREDIAL DE ÁGUA. AF_06/2022</t>
  </si>
  <si>
    <t>22,89</t>
  </si>
  <si>
    <t>COLAR DE TOMADA, PVC, COM TRAVAS, DE 110 MM X 1/2" OU 110 MM X 3/4", PARA LIGAÇÃO PREDIAL DE ÁGUA. AF_06/2022</t>
  </si>
  <si>
    <t>29,75</t>
  </si>
  <si>
    <t>COLAR DE TOMADA, POLIPROPILENO, COM PARAFUSOS, 63 MM X 1/2", PARA LIGAÇÃO PREDIAL DE ÁGUA. AF_06/2022</t>
  </si>
  <si>
    <t>38,43</t>
  </si>
  <si>
    <t>COLAR DE TOMADA, POLIPROPILENO, COM PARAFUSOS, 63 MM X 3/4", PARA LIGAÇÃO PREDIAL DE ÁGUA. AF_06/2022</t>
  </si>
  <si>
    <t>39,66</t>
  </si>
  <si>
    <t>TÊ DE SERVIÇO INTEGRADO, POLIPROPILENO, PARA TUBOS EM PEAD, 63 MM X 20 MM, PARA LIGAÇÃO PREDIAL DE ÁGUA. AF_06/2022</t>
  </si>
  <si>
    <t>72,84</t>
  </si>
  <si>
    <t>ADAPTADOR, POLIPROPILENO, PARA TUBOS EM PEAD, 20 MM X 1/2", PARA LIGAÇÃO PREDIAL DE ÁGUA. AF_06/2022</t>
  </si>
  <si>
    <t>ADAPTADOR, POLIPROPILENO, PARA TUBOS EM PEAD, 20 MM X 3/4", PARA LIGAÇÃO PREDIAL DE ÁGUA. AF_06/2022</t>
  </si>
  <si>
    <t>ADAPTADOR, POLIPROPILENO, PARA TUBOS EM PEAD, 32 MM X 1", PARA LIGAÇÃO PREDIAL DE ÁGUA. AF_06/2022</t>
  </si>
  <si>
    <t>COTOVELO/JOELHO COM ADAPTADOR, POLIPROPILENO, PARA TUBOS EM PEAD, 20 MM X 1/2", PARA LIGAÇÃO PREDIAL DE ÁGUA. AF_06/2022</t>
  </si>
  <si>
    <t>COTOVELO/JOELHO COM ADAPTADOR, POLIPROPILENO, PARA TUBOS EM PEAD, 20 MM X 3/4", PARA LIGAÇÃO PREDIAL DE ÁGUA. AF_06/2022</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</si>
  <si>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</si>
  <si>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</si>
  <si>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</si>
  <si>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8,76</t>
  </si>
  <si>
    <t>COTOVELO/JOELHO 90°, POLIPROPILENO, PARA TUBOS EM PEAD, 20 X 20 MM, PARA LIGAÇÃO PREDIAL DE ÁGUA. AF_06/2022</t>
  </si>
  <si>
    <t>COTOVELO/JOELHO 90°, POLIPROPILENO, PARA TUBOS EM PEAD, 32 X 32 MM, PARA LIGAÇÃO PREDIAL DE ÁGUA. AF_06/2022</t>
  </si>
  <si>
    <t>10,63</t>
  </si>
  <si>
    <t>UNIÃO, POLIPROPILENO, PARA TUBOS EM PEAD, 20 MM, PARA LIGAÇÃO PREDIAL DE ÁGUA. AF_06/2022</t>
  </si>
  <si>
    <t>UNIÃO, POLIPROPILENO, PARA TUBOS EM PEAD, 32 MM, PARA LIGAÇÃO PREDIAL DE ÁGUA. AF_06/2022</t>
  </si>
  <si>
    <t>REGISTRO ESFERA, PVC, DE PASSEIO, PARA POLIETILENO, 20 MM, PARA LIGAÇÃO PREDIAL DE ÁGUA. AF_06/2022</t>
  </si>
  <si>
    <t>REGISTRO ESFERA, PVC, COM ROSCA, 1/2", PARA LIGAÇÃO PREDIAL DE ÁGUA. AF_06/2022</t>
  </si>
  <si>
    <t>LUVA, PVC, ROSCÁVEL, 1/2", PARA LIGAÇÃO PREDIAL DE ÁGUA. AF_06/2022</t>
  </si>
  <si>
    <t>8,00</t>
  </si>
  <si>
    <t>LUVA, PVC, ROSCÁVEL, 1", PARA LIGAÇÃO PREDIAL DE ÁGUA. AF_06/2022</t>
  </si>
  <si>
    <t>TUBO, PEAD, PE-80, DE = 20 MM X 2,3 MM, PARA LIGAÇÃO PREDIAL DE ÁGUA. AF_06/2022</t>
  </si>
  <si>
    <t>8,82</t>
  </si>
  <si>
    <t>TUBO, PEAD, PE-80, DE = 32 MM X 3,0 MM, PARA LIGAÇÃO PREDIAL DE ÁGUA. AF_06/2022</t>
  </si>
  <si>
    <t>CURVA LONGA, 90 GRAUS, PVC OCRE, JUNTA ELÁSTICA, DN 100 MM, PARA COLETOR PREDIAL DE ESGOTO. AF_06/2022</t>
  </si>
  <si>
    <t>76,85</t>
  </si>
  <si>
    <t>CURVA LONGA, 45 GRAUS, PVC OCRE, JUNTA ELÁSTICA, DN 100 MM, PARA COLETOR PREDIAL DE ESGOTO. AF_06/2022</t>
  </si>
  <si>
    <t>72,99</t>
  </si>
  <si>
    <t>CURVA LONGA, 90 GRAUS, PVC OCRE, JUNTA ELÁSTICA, DN 150 MM, PARA COLETOR PREDIAL DE ESGOTO. AF_06/2022</t>
  </si>
  <si>
    <t>187,41</t>
  </si>
  <si>
    <t>CURVA LONGA, 45 GRAUS, PVC OCRE, JUNTA ELÁSTICA, DN 150 MM, PARA COLETOR PREDIAL DE ESGOTO. AF_06/2022</t>
  </si>
  <si>
    <t>158,34</t>
  </si>
  <si>
    <t>TÊ, PVC OCRE, JUNTA ELÁSTICA, DN 200 MM, PARA COLETOR PREDIAL DE ESGOTO. AF_06/2022</t>
  </si>
  <si>
    <t>286,97</t>
  </si>
  <si>
    <t>SELIM, PVC OCRE, COM TRAVA, DN 125 X 100 MM OU 150 X 100 MM, PARA COLETOR PREDIAL DE ESGOTO. AF_06/2022</t>
  </si>
  <si>
    <t>PLUG, PVC OCRE, JUNTA ELÁSTICA, DN 100 MM, PARA COLETOR PREDIAL DE ESGOTO. AF_06/2022</t>
  </si>
  <si>
    <t>31,28</t>
  </si>
  <si>
    <t>PLUG, PVC OCRE, JUNTA ELÁSTICA, DN 150 MM, PARA COLETOR PREDIAL DE ESGOTO. AF_06/2022</t>
  </si>
  <si>
    <t>75,68</t>
  </si>
  <si>
    <t>CAP, PVC OCRE, JUNTA ELÁSTICA, DN 150 MM, PARA COLETOR PREDIAL DE ESGOTO. AF_06/2022</t>
  </si>
  <si>
    <t>86,64</t>
  </si>
  <si>
    <t>TUBO, PVC OCRE, JUNTA ELÁSTICA, DN 100 MM, PARA COLETOR PREDIAL DE ESGOTO. AF_06/2022</t>
  </si>
  <si>
    <t>57,93</t>
  </si>
  <si>
    <t>TUBO, PVC OCRE, JUNTA ELÁSTICA, DN 150 MM, PARA COLETOR PREDIAL DE ESGOTO. AF_06/2022</t>
  </si>
  <si>
    <t>103,93</t>
  </si>
  <si>
    <t>DRAGAGEM DE MATERIAIS DE 1A CATEGORIA E COMPOSTOS ORGÂNICOS E INORGÂNICOS COM RETROESCAVADEIRA (CAÇAMBA: 0,26 M3/88 HP). AF_03/2024</t>
  </si>
  <si>
    <t>DRAGAGEM DE MATERIAIS DE 1A CATEGORIA E COMPOSTOS ORGÂNICOS E INORGÂNICOS COM ESCAVADEIRA HIDRÁULICA (CAÇAMBA: 0,80 M3/111 HP). AF_03/2024</t>
  </si>
  <si>
    <t>5,40</t>
  </si>
  <si>
    <t>DRAGAGEM DE MATERIAIS DE 1A CATEGORIA E COMPOSTOS ORGÂNICOS E INORGÂNICOS COM ESCAVADEIRA HIDRÁULICA DE LONGO ALCANCE (CAÇAMBA: 0,52 M3/155 HP). AF_03/2024</t>
  </si>
  <si>
    <t>ESCAVAÇÃO MECANIZADA PARA BLOCO DE COROAMENTO OU SAPATA COM RETROESCAVADEIRA (SEM ESCAVAÇÃO PARA COLOCAÇÃO DE FÔRMAS). AF_01/2024</t>
  </si>
  <si>
    <t>98,76</t>
  </si>
  <si>
    <t>ESCAVAÇÃO MECANIZADA PARA BLOCO DE COROAMENTO OU SAPATA COM RETROESCAVADEIRA (INCLUINDO ESCAVAÇÃO PARA COLOCAÇÃO DE FÔRMAS). AF_01/2024</t>
  </si>
  <si>
    <t>42,53</t>
  </si>
  <si>
    <t>ESCAVAÇÃO MANUAL PARA BLOCO DE COROAMENTO OU SAPATA (SEM ESCAVAÇÃO PARA COLOCAÇÃO DE FÔRMAS). AF_01/2024</t>
  </si>
  <si>
    <t>ESCAVAÇÃO MANUAL PARA BLOCO DE COROAMENTO OU SAPATA (INCLUINDO ESCAVAÇÃO PARA COLOCAÇÃO DE FÔRMAS). AF_01/2024</t>
  </si>
  <si>
    <t>111,74</t>
  </si>
  <si>
    <t>ESCAVAÇÃO MECANIZADA PARA VIGA BALDRAME OU SAPATA CORRIDA COM MINI-ESCAVADEIRA (SEM ESCAVAÇÃO PARA COLOCAÇÃO DE FÔRMAS). AF_01/2024</t>
  </si>
  <si>
    <t>171,44</t>
  </si>
  <si>
    <t>ESCAVAÇÃO MECANIZADA PARA VIGA BALDRAME OU SAPATA CORRIDA COM MINI-ESCAVADEIRA (INCLUINDO ESCAVAÇÃO PARA COLOCAÇÃO DE FÔRMAS). AF_01/2024</t>
  </si>
  <si>
    <t>ESCAVAÇÃO MANUAL PARA VIGA BALDRAME OU SAPATA CORRIDA (SEM ESCAVAÇÃO PARA COLOCAÇÃO DE FÔRMAS). AF_01/2024</t>
  </si>
  <si>
    <t>ESCAVAÇÃO MANUAL PARA VIGA BALDRAME OU SAPATA CORRIDA (INCLUINDO ESCAVAÇÃO PARA COLOCAÇÃO DE FÔRMAS). AF_01/2024</t>
  </si>
  <si>
    <t>FABRICAÇÃO, MONTAGEM E DESMONTAGEM DE FÔRMA PARA BLOCO DE COROAMENTO, EM MADEIRA SERRADA, E=25 MM, 1 UTILIZAÇÃO. AF_01/2024</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</si>
  <si>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</si>
  <si>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</si>
  <si>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</si>
  <si>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2,39</t>
  </si>
  <si>
    <t>ESCAVAÇÃO HORIZONTAL EM SOLO DE 1A CATEGORIA COM TRATOR DE ESTEIRAS (347HP/LÂMINA: 8,70M3). AF_07/2020</t>
  </si>
  <si>
    <t>3,38</t>
  </si>
  <si>
    <t>ESCAVAÇÃO HORIZONTAL EM SOLO DE 1A CATEGORIA COM TRATOR DE ESTEIRAS (125HP/LÂMINA: 2,70M3). AF_07/2020</t>
  </si>
  <si>
    <t>3,95</t>
  </si>
  <si>
    <t>ESCAVAÇÃO HORIZONTAL, INCLUINDO ESCARIFICAÇÃO EM SOLO DE 2A CATEGORIA COM TRATOR DE ESTEIRAS (100HP/LÂMINA: 2,19M3). AF_07/2020</t>
  </si>
  <si>
    <t>ESCAVAÇÃO HORIZONTAL, INCLUINDO ESCARIFICAÇÃO EM SOLO DE 2A CATEGORIA COM TRATOR DE ESTEIRAS (150HP/LÂMINA: 3,18M3). AF_07/2020</t>
  </si>
  <si>
    <t>7,37</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</si>
  <si>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</si>
  <si>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</si>
  <si>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</si>
  <si>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</si>
  <si>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15,35</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</si>
  <si>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</si>
  <si>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</si>
  <si>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</si>
  <si>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14,13</t>
  </si>
  <si>
    <t>ESCAVAÇÃO HORIZONTAL, INCLUINDO CARGA E DESCARGA EM SOLO DE 1A CATEGORIA COM TRATOR DE ESTEIRAS (125HP/LÂMINA: 2,70M3). AF_07/2020</t>
  </si>
  <si>
    <t>14,70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</si>
  <si>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</si>
  <si>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</si>
  <si>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18,55</t>
  </si>
  <si>
    <t>ESCAVAÇÃO HORIZONTAL, INCLUINDO ESCARIFICAÇÃO, CARGA E DESCARGA EM SOLO DE 2A CATEGORIA COM TRATOR DE ESTEIRAS (170HP/LÂMINA: 5,20M3). AF_07/2020</t>
  </si>
  <si>
    <t>15,77</t>
  </si>
  <si>
    <t>ESCAVAÇÃO HORIZONTAL, INCLUINDO ESCARIFICAÇÃO, CARGA E DESCARGA EM SOLO DE 2A CATEGORIA COM TRATOR DE ESTEIRAS (347HP/LÂMINA: 8,70M3). AF_07/2020</t>
  </si>
  <si>
    <t>17,65</t>
  </si>
  <si>
    <t>ESCAVAÇÃO HORIZONTAL, INCLUINDO ESCARIFICAÇÃO, CARGA E DESCARGA EM SOLO DE 2A CATEGORIA COM TRATOR DE ESTEIRAS (125HP/LÂMINA: 2,70M3). AF_07/2020</t>
  </si>
  <si>
    <t>18,72</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</si>
  <si>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</si>
  <si>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</si>
  <si>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15,28</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</si>
  <si>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</si>
  <si>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</si>
  <si>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14,81</t>
  </si>
  <si>
    <t>ESCAVAÇÃO HORIZONTAL, INCLUINDO CARGA, DESCARGA E TRANSPORTE EM SOLO DE 1A CATEGORIA COM TRATOR DE ESTEIRAS (125HP/LÂMINA: 2,70M3) E CAMINHÃO BASCULANTE DE 10M3, DMT ATÉ 200M. AF_07/2020</t>
  </si>
  <si>
    <t>15,38</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</si>
  <si>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</si>
  <si>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</si>
  <si>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</si>
  <si>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</si>
  <si>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18,36</t>
  </si>
  <si>
    <t>ESCAVAÇÃO HORIZONTAL, INCLUINDO ESCARIFICAÇÃO, CARGA, DESCARGA E TRANSPORTE EM SOLO DE 2A CATEGORIA COM TRATOR DE ESTEIRAS (125HP/LÂMINA: 2,70M3) E CAMINHÃO BASCULANTE DE 10M3, DMT ATÉ 200M. AF_07/2020</t>
  </si>
  <si>
    <t>19,43</t>
  </si>
  <si>
    <t>ESCAVAÇÃO HORIZONTAL, INCLUINDO CARGA, DESCARGA E TRANSPORTE EM SOLO DE 1A CATEGORIA COM TRATOR DE ESTEIRAS (100HP/LÂMINA: 2,19M3) E CAMINHÃO BASCULANTE DE 14M3, DMT ATÉ 200M. AF_07/2020</t>
  </si>
  <si>
    <t>16,13</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</si>
  <si>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</si>
  <si>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</si>
  <si>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13,92</t>
  </si>
  <si>
    <t>ESCAVAÇÃO HORIZONTAL, INCLUINDO CARGA, DESCARGA E TRANSPORTE EM SOLO DE 1A CATEGORIA COM TRATOR DE ESTEIRAS (347HP/LÂMINA: 8,70M3) E CAMINHÃO BASCULANTE DE 14M3, DMT ATÉ 200M. AF_07/2020</t>
  </si>
  <si>
    <t>14,91</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</si>
  <si>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</si>
  <si>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</si>
  <si>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20,77</t>
  </si>
  <si>
    <t>ESCAVAÇÃO HORIZONTAL, INCLUINDO ESCARIFICAÇÃO, CARGA, DESCARGA E TRANSPORTE EM SOLO DE 2A CATEGORIA COM TRATOR DE ESTEIRAS (150HP/LÂMINA: 3,18M3) E CAMINHÃO BASCULANTE DE 14M3, DMT ATÉ 200M. AF_07/2020</t>
  </si>
  <si>
    <t>19,36</t>
  </si>
  <si>
    <t>ESCAVAÇÃO HORIZONTAL, INCLUINDO ESCARIFICAÇÃO, CARGA, DESCARGA E TRANSPORTE EM SOLO DE 2A CATEGORIA COM TRATOR DE ESTEIRAS (170HP/LÂMINA: 5,20M3) E CAMINHÃO BASCULANTE DE 14M3, DMT ATÉ 200M. AF_07/2020</t>
  </si>
  <si>
    <t>16,58</t>
  </si>
  <si>
    <t>ESCAVAÇÃO HORIZONTAL, INCLUINDO ESCARIFICAÇÃO, CARGA, DESCARGA E TRANSPORTE EM SOLO DE 2A CATEGORIA COM TRATOR DE ESTEIRAS (347HP/LÂMINA: 8,70M3) E CAMINHÃO BASCULANTE DE 14M3, DMT ATÉ 200M. AF_07/2020</t>
  </si>
  <si>
    <t>18,46</t>
  </si>
  <si>
    <t>ESCAVAÇÃO HORIZONTAL, INCLUINDO ESCARIFICAÇÃO, CARGA, DESCARGA E TRANSPORTE EM SOLO DE 2A CATEGORIA COM TRATOR DE ESTEIRAS (125HP/LÂMINA: 2,70M3) E CAMINHÃO BASCULANTE DE 14M3, DMT ATÉ 200M. AF_07/2020</t>
  </si>
  <si>
    <t>19,53</t>
  </si>
  <si>
    <t>ESCAVAÇÃO VERTICAL PARA  EDIFICAÇÃO, COM CARGA, DESCARGA E TRANSPORTE DE SOLO DE 1ª CATEGORIA, COM ESCAVADEIRA HIDRÁULICA (CAÇAMBA: 0,8 M³ / 111 HP), FROTA DE 3 CAMINHÕES BASCULANTES DE 14 M³, DMT ATÉ 1 KM E VELOCIDADE MÉDIA 14 KM/H. AF_05/2020</t>
  </si>
  <si>
    <t>13,07</t>
  </si>
  <si>
    <t>ESCAVAÇÃO VERTICAL PARA EDIFICAÇÃO, COM CARGA, DESCARGA E TRANSPORTE DE SOLO DE 1ª CATEGORIA, COM ESCAVADEIRA HIDRÁULICA (CAÇAMBA: 0,8 M³ / 111 HP), FROTA DE 2 CAMINHÕES BASCULANTES DE 18 M³, DMT ATÉ 1 KM E VELOCIDADE MÉDIA 14 KM/H. AF_05/2020</t>
  </si>
  <si>
    <t>ESCAVAÇÃO VERTICAL PARA  EDIFICAÇÃO, COM CARGA, DESCARGA E TRANSPORTE DE SOLO DE 1ª CATEGORIA, COM ESCAVADEIRA HIDRÁULICA (CAÇAMBA: 1,2 M³ / 155 HP), FROTA DE 3 CAMINHÕES BASCULANTES DE 14 M³, DMT ATÉ 1 KM E VELOCIDADE MÉDIA 14 KM/H. AF_05/2020</t>
  </si>
  <si>
    <t>ESCAVAÇÃO VERTICAL PARA  EDIFICAÇÃO, COM CARGA, DESCARGA E TRANSPORTE DE SOLO DE 1ª CATEGORIA, COM ESCAVADEIRA HIDRÁULICA (CAÇAMBA: 1,2 M³ / 155 HP), FROTA DE 3 CAMINHÕES BASCULANTES DE 18 M³, DMT ATÉ 1 KM E VELOCIDADE MÉDIA 14 KM/H. AF_05/2020</t>
  </si>
  <si>
    <t>ESCAVAÇÃO VERTICAL PARA  EDIFICAÇÃO, COM CARGA, DESCARGA E TRANSPORTE DE SOLO DE 1ª CATEGORIA, COM ESCAVADEIRA HIDRÁULICA (CAÇAMBA: 0,8 M³ / 111 HP), FROTA DE 4 CAMINHÕES BASCULANTES DE 14 M³, DMT DE 1,5 KM E VELOCIDADE MÉDIA 18 KM/H. AF_05/2020</t>
  </si>
  <si>
    <t>18,18</t>
  </si>
  <si>
    <t>ESCAVAÇÃO VERTICAL PARA  EDIFICAÇÃO, COM CARGA, DESCARGA E TRANSPORTE DE SOLO DE 1ª CATEGORIA, COM ESCAVADEIRA HIDRÁULICA (CAÇAMBA: 0,8 M³ / 111 HP), FROTA DE 4 CAMINHÕES BASCULANTES DE 14 M³, DMT DE 2 KM E VELOCIDADE MÉDIA 19 KM/H. AF_05/2020</t>
  </si>
  <si>
    <t>ESCAVAÇÃO VERTICAL PARA  EDIFICAÇÃO, COM CARGA, DESCARGA E TRANSPORTE DE SOLO DE 1ª CATEGORIA, COM ESCAVADEIRA HIDRÁULICA (CAÇAMBA: 0,8 M³ / 111 HP), FROTA DE 5 CAMINHÕES BASCULANTES DE 14 M³, DMT DE 3 KM E VELOCIDADE MÉDIA 20 KM/H. AF_05/2020</t>
  </si>
  <si>
    <t>ESCAVAÇÃO VERTICAL PARA  EDIFICAÇÃO, COM CARGA, DESCARGA E TRANSPORTE DE SOLO DE 1ª CATEGORIA, COM ESCAVADEIRA HIDRÁULICA (CAÇAMBA: 0,8 M³ / 111 HP), FROTA DE 6 CAMINHÕES BASCULANTES DE 14 M³, DMT DE 4 KM E VELOCIDADE MÉDIA 22 KM/H. AF_05/2020</t>
  </si>
  <si>
    <t>ESCAVAÇÃO VERTICAL PARA  EDIFICAÇÃO, COM CARGA, DESCARGA E TRANSPORTE DE SOLO DE 1ª CATEGORIA, COM ESCAVADEIRA HIDRÁULICA (CAÇAMBA: 0,8 M³ / 111 HP), FROTA DE 7 CAMINHÕES BASCULANTES DE 14 M³, DMT DE 6 KM E VELOCIDADE MÉDIA 22 KM/H. AF_05/2020</t>
  </si>
  <si>
    <t>ESCAVAÇÃO VERTICAL PARA  EDIFICAÇÃO, COM CARGA, DESCARGA E TRANSPORTE DE SOLO DE 1ª CATEGORIA, COM ESCAVADEIRA HIDRÁULICA (CAÇAMBA: 0,8 M³ / 111 HP), FROTA DE 4 CAMINHÕES BASCULANTES DE 18 M³, DMT DE 1,5 KM E VELOCIDADE MÉDIA 18 KM/H. AF_05/2020</t>
  </si>
  <si>
    <t>ESCAVAÇÃO VERTICAL PARA  EDIFICAÇÃO, COM CARGA, DESCARGA E TRANSPORTE DE SOLO DE 1ª CATEGORIA, COM ESCAVADEIRA HIDRÁULICA (CAÇAMBA: 0,8 M³ / 111 HP), FROTA DE 4 CAMINHÕES BASCULANTES DE 18 M³, DMT DE 2 KM E VELOCIDADE MÉDIA 19 KM/H. AF_05/2020</t>
  </si>
  <si>
    <t>ESCAVAÇÃO VERTICAL PARA  EDIFICAÇÃO, COM CARGA, DESCARGA E TRANSPORTE DE SOLO DE 1ª CATEGORIA, COM ESCAVADEIRA HIDRÁULICA (CAÇAMBA: 0,8 M³ / 111 HP), FROTA DE 5 CAMINHÕES BASCULANTES DE 18 M³, DMT DE 3 KM E VELOCIDADE MÉDIA 20 KM/H. AF_05/2020</t>
  </si>
  <si>
    <t>21,36</t>
  </si>
  <si>
    <t>ESCAVAÇÃO VERTICAL PARA  EDIFICAÇÃO, COM CARGA, DESCARGA E TRANSPORTE DE SOLO DE 1ª CATEGORIA, COM ESCAVADEIRA HIDRÁULICA (CAÇAMBA: 0,8 M³ / 111 HP), FROTA DE 5 CAMINHÕES BASCULANTES DE 18 M³, DMT DE 4 KM E VELOCIDADE MÉDIA 22 KM/H. AF_05/2020</t>
  </si>
  <si>
    <t>ESCAVAÇÃO VERTICAL PARA  EDIFICAÇÃO, COM CARGA, DESCARGA E TRANSPORTE DE SOLO DE 1ª CATEGORIA, COM ESCAVADEIRA HIDRÁULICA (CAÇAMBA: 0,8 M³ / 111 HP), FROTA DE 6 CAMINHÕES BASCULANTES DE 18 M³, DMT DE 6 KM E VELOCIDADE MÉDIA 22 KM/H. AF_05/2020</t>
  </si>
  <si>
    <t>27,35</t>
  </si>
  <si>
    <t>ESCAVAÇÃO VERTICAL PARA  EDIFICAÇÃO, COM CARGA, DESCARGA E TRANSPORTE DE SOLO DE 1ª CATEGORIA, COM ESCAVADEIRA HIDRÁULICA (CAÇAMBA: 1,2 M³ / 155 HP), FROTA DE 5 CAMINHÕES BASCULANTES DE 14 M³, DMT DE 1,5 KM E VELOCIDADE MÉDIA 18 KM/H. AF_05/2020</t>
  </si>
  <si>
    <t>17,19</t>
  </si>
  <si>
    <t>ESCAVAÇÃO VERTICAL PARA  EDIFICAÇÃO, COM CARGA, DESCARGA E TRANSPORTE DE SOLO DE 1ª CATEGORIA, COM ESCAVADEIRA HIDRÁULICA (CAÇAMBA: 1,2 M³ / 155 HP), FROTA DE 5 CAMINHÕES BASCULANTES DE 14 M³, DMT DE 2 KM E VELOCIDADE MÉDIA 19 KM/H. AF_05/2020</t>
  </si>
  <si>
    <t>18,14</t>
  </si>
  <si>
    <t>ESCAVAÇÃO VERTICAL PARA  EDIFICAÇÃO, COM CARGA, DESCARGA E TRANSPORTE DE SOLO DE 1ª CATEGORIA, COM ESCAVADEIRA HIDRÁULICA (CAÇAMBA: 1,2 M³ / 155 HP), FROTA DE 6 CAMINHÕES BASCULANTES DE 14 M³, DMT DE 3 KM E VELOCIDADE MÉDIA 20 KM/H. AF_05/2020</t>
  </si>
  <si>
    <t>21,10</t>
  </si>
  <si>
    <t>ESCAVAÇÃO VERTICAL PARA  EDIFICAÇÃO, COM CARGA, DESCARGA E TRANSPORTE DE SOLO DE 1ª CATEGORIA, COM ESCAVADEIRA HIDRÁULICA (CAÇAMBA: 1,2 M³ / 155 HP), FROTA DE 7 CAMINHÕES BASCULANTES DE 14 M³, DMT DE 4 KM E VELOCIDADE MÉDIA 22 KM/H. AF_05/2020</t>
  </si>
  <si>
    <t>ESCAVAÇÃO VERTICAL PARA  EDIFICAÇÃO, COM CARGA, DESCARGA E TRANSPORTE DE SOLO DE 1ª CATEGORIA, COM ESCAVADEIRA HIDRÁULICA (CAÇAMBA: 1,2 M³ / 155 HP), FROTA DE 9 CAMINHÕES BASCULANTES DE 14 M³, DMT DE 6 KM E VELOCIDADE MÉDIA 22 KM/H. AF_05/2020</t>
  </si>
  <si>
    <t>ESCAVAÇÃO VERTICAL PARA  EDIFICAÇÃO, COM CARGA, DESCARGA E TRANSPORTE DE SOLO DE 1ª CATEGORIA, COM ESCAVADEIRA HIDRÁULICA (CAÇAMBA: 1,2 M³ / 155 HP), FROTA DE 5 CAMINHÕES BASCULANTES DE 18 M³, DMT DE 1,5 KM E VELOCIDADE MÉDIA 18 KM/H. AF_05/2020</t>
  </si>
  <si>
    <t>ESCAVAÇÃO VERTICAL PARA  EDIFICAÇÃO, COM CARGA, DESCARGA E TRANSPORTE DE SOLO DE 1ª CATEGORIA, COM ESCAVADEIRA HIDRÁULICA (CAÇAMBA: 1,2 M³ / 155 HP), FROTA DE 5 CAMINHÕES BASCULANTES DE 18 M³, DMT DE 2 KM E VELOCIDADE MÉDIA 19 KM/H. AF_05/2020</t>
  </si>
  <si>
    <t>16,61</t>
  </si>
  <si>
    <t>ESCAVAÇÃO VERTICAL PARA  EDIFICAÇÃO, COM CARGA, DESCARGA E TRANSPORTE DE SOLO DE 1ª CATEGORIA, COM ESCAVADEIRA HIDRÁULICA (CAÇAMBA: 1,2 M³ / 155 HP), FROTA DE 6 CAMINHÕES BASCULANTES DE 18 M³, DMT DE 3 KM E VELOCIDADE MÉDIA 20 KM/H. AF_05/2020</t>
  </si>
  <si>
    <t>ESCAVAÇÃO VERTICAL PARA  EDIFICAÇÃO, COM CARGA, DESCARGA E TRANSPORTE DE SOLO DE 1ª CATEGORIA, COM ESCAVADEIRA HIDRÁULICA (CAÇAMBA: 1,2 M³ / 155 HP), FROTA DE 6 CAMINHÕES BASCULANTES DE 18 M³, DMT DE 4 KM E VELOCIDADE MÉDIA 22 KM/H. AF_05/2020</t>
  </si>
  <si>
    <t>ESCAVAÇÃO VERTICAL PARA  EDIFICAÇÃO, COM CARGA, DESCARGA E TRANSPORTE DE SOLO DE 1ª CATEGORIA, COM ESCAVADEIRA HIDRÁULICA (CAÇAMBA: 1,2 M³ / 155 HP), FROTA DE 8 CAMINHÕES BASCULANTES DE 18 M³, DMT DE 6 KM E VELOCIDADE MÉDIA 22 KM/H. AF_05/2020</t>
  </si>
  <si>
    <t>25,88</t>
  </si>
  <si>
    <t>ESCAVAÇÃO VERTICAL PARA INFRAESTRUTURA, COM CARGA, DESCARGA E TRANSPORTE DE SOLO DE 1ª CATEGORIA, COM ESCAVADEIRA HIDRÁULICA (CAÇAMBA: 0,8 M³ / 111 HP), FROTA DE 3 CAMINHÕES BASCULANTES DE 14 M³, DMT ATÉ 1 KM E VELOCIDADE MÉDIA14 KM/H. AF_05/2020</t>
  </si>
  <si>
    <t>11,51</t>
  </si>
  <si>
    <t>ESCAVAÇÃO VERTICAL PARA INFRAESTRUTURA, COM CARGA, DESCARGA E TRANSPORTE DE SOLO DE 1ª CATEGORIA, COM ESCAVADEIRA HIDRÁULICA (CAÇAMBA: 0,8 M³ / 111 HP), FROTA DE 3 CAMINHÕES BASCULANTES DE 18 M³, DMT ATÉ 1 KM E VELOCIDADE MÉDIA14 KM/H. AF_05/2020</t>
  </si>
  <si>
    <t>ESCAVAÇÃO VERTICAL PARA INFRAESTRUTURA, COM CARGA, DESCARGA E TRANSPORTE DE SOLO DE 1ª CATEGORIA, COM ESCAVADEIRA HIDRÁULICA (CAÇAMBA: 1,2 M³ / 155 HP), FROTA DE 3 CAMINHÕES BASCULANTES DE 14 M³, DMT ATÉ 1 KM E VELOCIDADE MÉDIA14 KM/H. AF_05/2020</t>
  </si>
  <si>
    <t>ESCAVAÇÃO VERTICAL PARA INFRAESTRUTURA, COM CARGA, DESCARGA E TRANSPORTE DE SOLO DE 1ª CATEGORIA, COM ESCAVADEIRA HIDRÁULICA (CAÇAMBA: 1,2 M³ / 155 HP), FROTA DE 3 CAMINHÕES BASCULANTES DE 18 M³, DMT ATÉ 1 KM E VELOCIDADE MÉDIA14 KM/H. AF_05/2020</t>
  </si>
  <si>
    <t>9,06</t>
  </si>
  <si>
    <t>ESCAVAÇÃO VERTICAL PARA INFRAESTRUTURA, COM CARGA, DESCARGA E TRANSPORTE DE SOLO DE 1ª CATEGORIA, COM ESCAVADEIRA HIDRÁULICA (CAÇAMBA: 0,8 M³ / 111HP), FROTA DE 5 CAMINHÕES BASCULANTES DE 14 M³, DMT DE 1,5 KM E VELOCIDADE MÉDIA18 KM/H. AF_05/2020</t>
  </si>
  <si>
    <t>17,89</t>
  </si>
  <si>
    <t>ESCAVAÇÃO VERTICAL PARA INFRAESTRUTURA, COM CARGA, DESCARGA E TRANSPORTE DE SOLO DE 1ª CATEGORIA, COM ESCAVADEIRA HIDRÁULICA (CAÇAMBA: 0,8 M³ / 111HP), FROTA DE 5 CAMINHÕES BASCULANTES DE 14 M³, DMT DE 2 KM E VELOCIDADE MÉDIA 19 KM/H. AF_05/2020</t>
  </si>
  <si>
    <t>18,82</t>
  </si>
  <si>
    <t>ESCAVAÇÃO VERTICAL PARA INFRAESTRUTURA, COM CARGA, DESCARGA E TRANSPORTE DE SOLO DE 1ª CATEGORIA, COM ESCAVADEIRA HIDRÁULICA (CAÇAMBA: 0,8 M³ / 111HP), FROTA DE 6 CAMINHÕES BASCULANTES DE 14 M³, DMT DE 3 KM E VELOCIDADE MÉDIA 20 KM/H. AF_05/2020</t>
  </si>
  <si>
    <t>21,92</t>
  </si>
  <si>
    <t>ESCAVAÇÃO VERTICAL PARA INFRAESTRUTURA, COM CARGA, DESCARGA E TRANSPORTE DE SOLO DE 1ª CATEGORIA, COM ESCAVADEIRA HIDRÁULICA (CAÇAMBA: 0,8 M³ / 111HP), FROTA DE 6 CAMINHÕES BASCULANTES DE 14 M³, DMT DE 4 KM E VELOCIDADE MÉDIA 22 KM/H. AF_05/2020</t>
  </si>
  <si>
    <t>23,32</t>
  </si>
  <si>
    <t>ESCAVAÇÃO VERTICAL PARA INFRAESTRUTURA, COM CARGA, DESCARGA E TRANSPORTE DE SOLO DE 1ª CATEGORIA, COM ESCAVADEIRA HIDRÁULICA (CAÇAMBA: 0,8 M³ / 111HP), FROTA DE 8 CAMINHÕES BASCULANTES DE 14 M³, DMT DE 6 KM E VELOCIDADE MÉDIA 22 KM/H. AF_05/2020</t>
  </si>
  <si>
    <t>ESCAVAÇÃO VERTICAL PARA INFRAESTRUTURA, COM CARGA, DESCARGA E TRANSPORTE DE SOLO DE 1ª CATEGORIA, COM ESCAVADEIRA HIDRÁULICA (CAÇAMBA: 0,8 M³ / 111HP), FROTA DE 4 CAMINHÕES BASCULANTES DE 18 M³, DMT DE 1,5 KM E VELOCIDADE MÉDIA18 KM/H. AF_05/2020</t>
  </si>
  <si>
    <t>ESCAVAÇÃO VERTICAL PARA INFRAESTRUTURA, COM CARGA, DESCARGA E TRANSPORTE DE SOLO DE 1ª CATEGORIA, COM ESCAVADEIRA HIDRÁULICA (CAÇAMBA: 0,8 M³ / 111HP), FROTA DE 4 CAMINHÕES BASCULANTES DE 18 M³, DMT DE 2 KM E VELOCIDADE MÉDIA 19 KM/H. AF_05/2020</t>
  </si>
  <si>
    <t>ESCAVAÇÃO VERTICAL PARA INFRAESTRUTURA, COM CARGA, DESCARGA E TRANSPORTE DE SOLO DE 1ª CATEGORIA, COM ESCAVADEIRA HIDRÁULICA (CAÇAMBA: 0,8 M³ / 111HP), FROTA DE 5 CAMINHÕES BASCULANTES DE 18 M³, DMT DE 3 KM E VELOCIDADE MÉDIA 20 KM/H. AF_05/2020</t>
  </si>
  <si>
    <t>19,32</t>
  </si>
  <si>
    <t>ESCAVAÇÃO VERTICAL PARA INFRAESTRUTURA, COM CARGA, DESCARGA E TRANSPORTE DE SOLO DE 1ª CATEGORIA, COM ESCAVADEIRA HIDRÁULICA (CAÇAMBA: 0,8 M³ / 111HP), FROTA DE 6 CAMINHÕES BASCULANTES DE 18 M³, DMT DE 4 KM E VELOCIDADE MÉDIA 22 KM/H. AF_05/2020</t>
  </si>
  <si>
    <t>ESCAVAÇÃO VERTICAL PARA INFRAESTRUTURA, COM CARGA, DESCARGA E TRANSPORTE DE SOLO DE 1ª CATEGORIA, COM ESCAVADEIRA HIDRÁULICA (CAÇAMBA: 0,8 M³ / 111HP), FROTA DE 7 CAMINHÕES BASCULANTES DE 18 M³, DMT DE 6 KM E VELOCIDADE MÉDIA 22 KM/H. AF_05/2020</t>
  </si>
  <si>
    <t>26,17</t>
  </si>
  <si>
    <t>ESCAVAÇÃO VERTICAL PARA INFRAESTRUTURA, COM CARGA, DESCARGA E TRANSPORTE DE SOLO DE 1ª CATEGORIA, COM ESCAVADEIRA HIDRÁULICA (CAÇAMBA: 1,2M³ / 155HP), FROTA DE 6 CAMINHÕES BASCULANTES DE 14 M³, DMT DE 1,5 KM E VELOCIDADE MÉDIA18 KM/H. AF_05/2020</t>
  </si>
  <si>
    <t>ESCAVAÇÃO VERTICAL PARA INFRAESTRUTURA, COM CARGA, DESCARGA E TRANSPORTE DE SOLO DE 1ª CATEGORIA, COM ESCAVADEIRA HIDRÁULICA (CAÇAMBA: 1,2 M³ / 155HP), FROTA DE 6 CAMINHÕES BASCULANTES DE 14 M³, DMT DE 2 KM E VELOCIDADE MÉDIA 19 KM/H. AF_05/2020</t>
  </si>
  <si>
    <t>17,47</t>
  </si>
  <si>
    <t>ESCAVAÇÃO VERTICAL PARA INFRAESTRUTURA, COM CARGA, DESCARGA E TRANSPORTE DE SOLO DE 1ª CATEGORIA, COM ESCAVADEIRA HIDRÁULICA (CAÇAMBA: 1,2 M³ / 155HP), FROTA DE 7 CAMINHÕES BASCULANTES DE 14 M³, DMT DE 3 KM E VELOCIDADE MÉDIA 20 KM/H. AF_05/2020</t>
  </si>
  <si>
    <t>20,30</t>
  </si>
  <si>
    <t>ESCAVAÇÃO VERTICAL PARA INFRAESTRUTURA, COM CARGA, DESCARGA E TRANSPORTE DE SOLO DE 1ª CATEGORIA, COM ESCAVADEIRA HIDRÁULICA (CAÇAMBA: 1,2 M³ / 155HP), FROTA DE 8 CAMINHÕES BASCULANTES DE 14 M³, DMT DE 4 KM E VELOCIDADE MÉDIA 22 KM/H. AF_05/2020</t>
  </si>
  <si>
    <t>22,54</t>
  </si>
  <si>
    <t>ESCAVAÇÃO VERTICAL PARA INFRAESTRUTURA, COM CARGA, DESCARGA E TRANSPORTE DE SOLO DE 1ª CATEGORIA, COM ESCAVADEIRA HIDRÁULICA (CAÇAMBA: 1,2 M³ / 155HP), FROTA DE 10 CAMINHÕES BASCULANTES DE 14 M³, DMT DE 6 KM E VELOCIDADE MÉDIA22 KM/H. AF_05/2020</t>
  </si>
  <si>
    <t>ESCAVAÇÃO VERTICAL PARA INFRAESTRUTURA, COM CARGA, DESCARGA E TRANSPORTE DE SOLO DE 1ª CATEGORIA, COM ESCAVADEIRA HIDRÁULICA (CAÇAMBA: 1,2 M³ / 155HP), FROTA DE 5 CAMINHÕES BASCULANTES DE 18 M³, DMT DE 1,5 KM E VELOCIDADE MÉDIA18 KM/H. AF_05/2020</t>
  </si>
  <si>
    <t>14,33</t>
  </si>
  <si>
    <t>ESCAVAÇÃO VERTICAL PARA INFRAESTRUTURA, COM CARGA, DESCARGA E TRANSPORTE DE SOLO DE 1ª CATEGORIA, COM ESCAVADEIRA HIDRÁULICA (CAÇAMBA: 1,2 M³ / 155HP), FROTA DE 6 CAMINHÕES BASCULANTES DE 18 M³, DMT DE 2 KM E VELOCIDADE MÉDIA 19 KM/H. AF_05/2020</t>
  </si>
  <si>
    <t>ESCAVAÇÃO VERTICAL PARA INFRAESTRUTURA, COM CARGA, DESCARGA E TRANSPORTE DE SOLO DE 1ª CATEGORIA, COM ESCAVADEIRA HIDRÁULICA (CAÇAMBA: 1,2 M³ / 155HP), FROTA DE 6 CAMINHÕES BASCULANTES DE 18 M³, DMT DE 3 KM E VELOCIDADE MÉDIA 20 KM/H. AF_05/2020</t>
  </si>
  <si>
    <t>ESCAVAÇÃO VERTICAL PARA INFRAESTRUTURA, COM CARGA, DESCARGA E TRANSPORTE DE SOLO DE 1ª CATEGORIA, COM ESCAVADEIRA HIDRÁULICA (CAÇAMBA: 1,2 M³ / 155HP), FROTA DE 7 CAMINHÕES BASCULANTES DE 18 M³, DMT DE 4 KM E VELOCIDADE MÉDIA 22 KM/H. AF_05/2020</t>
  </si>
  <si>
    <t>ESCAVAÇÃO VERTICAL PARA INFRAESTRUTURA, COM CARGA, DESCARGA E TRANSPORTE DE SOLO DE 1ª CATEGORIA, COM ESCAVADEIRA HIDRÁULICA (CAÇAMBA: 1,2 M³ / 155HP), FROTA DE 9 CAMINHÕES BASCULANTES DE 18 M³, DMT DE 6 KM E VELOCIDADE MÉDIA 22 KM/H. AF_05/2020</t>
  </si>
  <si>
    <t>ESCAVAÇÃO VERTICAL PARA  EDIFICAÇÃO, COM CARGA, DESCARGA E TRANSPORTE DE SOLO DE 1ª CATEGORIA, COM ESCAVADEIRA HIDRÁULICA (CAÇAMBA: 0,8 M³ / 111HP), FROTA DE 3 CAMINHÕES BASCULANTES DE 10 M³, DMT ATÉ 1 KM E VELOCIDADE MÉDIA 14 KM/H. AF_05/2020</t>
  </si>
  <si>
    <t>ESCAVAÇÃO VERTICAL PARA  EDIFICAÇÃO, COM CARGA, DESCARGA E TRANSPORTE DE SOLO DE 1ª CATEGORIA, COM ESCAVADEIRA HIDRÁULICA (CAÇAMBA: 1,2 M³ / 155HP), FROTA DE 3 CAMINHÕES BASCULANTES DE 10 M³, DMT ATÉ 1 KM E VELOCIDADE MÉDIA 14 KM/H. AF_05/2020</t>
  </si>
  <si>
    <t>ESCAVAÇÃO VERTICAL PARA  EDIFICAÇÃO, COM CARGA, DESCARGA E TRANSPORTE DE SOLO DE 1ª CATEGORIA, COM ESCAVADEIRA HIDRÁULICA (CAÇAMBA: 0,8 M³ / 111HP), FROTA DE 5 CAMINHÕES BASCULANTES DE 10 M³, DMT DE 1,5 KM E VELOCIDADE MÉDIA 18 KM/H. AF_05/2020</t>
  </si>
  <si>
    <t>20,26</t>
  </si>
  <si>
    <t>ESCAVAÇÃO VERTICAL PARA  EDIFICAÇÃO, COM CARGA, DESCARGA E TRANSPORTE DE SOLO DE 1ª CATEGORIA, COM ESCAVADEIRA HIDRÁULICA (CAÇAMBA: 0,8 M³ / 111HP), FROTA DE 5 CAMINHÕES BASCULANTES DE 10 M³, DMT DE 2 KM E VELOCIDADE MÉDIA 19 KM/H. AF_05/2020</t>
  </si>
  <si>
    <t>ESCAVAÇÃO VERTICAL PARA  EDIFICAÇÃO, COM CARGA, DESCARGA E TRANSPORTE DE SOLO DE 1ª CATEGORIA, COM ESCAVADEIRA HIDRÁULICA (CAÇAMBA: 0,8 M³ / 111HP), FROTA DE 6 CAMINHÕES BASCULANTES DE 10 M³, DMT DE 3 KM E VELOCIDADE MÉDIA 20 KM/H. AF_05/2020</t>
  </si>
  <si>
    <t>24,74</t>
  </si>
  <si>
    <t>ESCAVAÇÃO VERTICAL PARA  EDIFICAÇÃO, COM CARGA, DESCARGA E TRANSPORTE DE SOLO DE 1ª CATEGORIA, COM ESCAVADEIRA HIDRÁULICA (CAÇAMBA: 0,8 M³ / 111HP), FROTA DE 7 CAMINHÕES BASCULANTES DE 10 M³, DMT DE 4 KM E VELOCIDADE MÉDIA 22 KM/H. AF_05/2020</t>
  </si>
  <si>
    <t>27,50</t>
  </si>
  <si>
    <t>ESCAVAÇÃO VERTICAL PARA  EDIFICAÇÃO, COM CARGA, DESCARGA E TRANSPORTE DE SOLO DE 1ª CATEGORIA, COM ESCAVADEIRA HIDRÁULICA (CAÇAMBA: 0,8 M³ / 111HP), FROTA DE 9 CAMINHÕES BASCULANTES DE 10 M³, DMT DE 6 KM E VELOCIDADE MÉDIA 22 KM/H. AF_05/2020</t>
  </si>
  <si>
    <t>ESCAVAÇÃO VERTICAL PARA  EDIFICAÇÃO, COM CARGA, DESCARGA E TRANSPORTE DE SOLO DE 1ª CATEGORIA, COM ESCAVADEIRA HIDRÁULICA (CAÇAMBA: 1,2 M³ / 155HP), FROTA DE 6 CAMINHÕES BASCULANTES DE 10 M³, DMT DE 1,5 KM E VELOCIDADE MÉDIA 18 KM/H. AF_05/2020</t>
  </si>
  <si>
    <t>19,20</t>
  </si>
  <si>
    <t>ESCAVAÇÃO VERTICAL PARA  EDIFICAÇÃO, COM CARGA, DESCARGA E TRANSPORTE DE SOLO DE 1ª CATEGORIA, COM ESCAVADEIRA HIDRÁULICA (CAÇAMBA: 1,2 M³ / 155HP), FROTA DE 6 CAMINHÕES BASCULANTES DE 10 M³, DMT DE 2 KM E VELOCIDADE MÉDIA 19 KM/H. AF_05/2020</t>
  </si>
  <si>
    <t>20,23</t>
  </si>
  <si>
    <t>ESCAVAÇÃO VERTICAL PARA  EDIFICAÇÃO, COM CARGA, DESCARGA E TRANSPORTE DE SOLO DE 1ª CATEGORIA, COM ESCAVADEIRA HIDRÁULICA (CAÇAMBA: 1,2 M³ / 155HP), FROTA DE 7 CAMINHÕES BASCULANTES DE 10 M³, DMT DE 3 KM E VELOCIDADE MÉDIA 20 KM/H. AF_05/2020</t>
  </si>
  <si>
    <t>ESCAVAÇÃO VERTICAL PARA  EDIFICAÇÃO, COM CARGA, DESCARGA E TRANSPORTE DE SOLO DE 1ª CATEGORIA, COM ESCAVADEIRA HIDRÁULICA (CAÇAMBA: 1,2 M³ / 155HP), FROTA DE 8 CAMINHÕES BASCULANTES DE 10 M³, DMT DE 4 KM E VELOCIDADE MÉDIA 22 KM/H. AF_05/2020</t>
  </si>
  <si>
    <t>25,93</t>
  </si>
  <si>
    <t>ESCAVAÇÃO VERTICAL PARA  EDIFICAÇÃO, COM CARGA, DESCARGA E TRANSPORTE DE SOLO DE 1ª CATEGORIA, COM ESCAVADEIRA HIDRÁULICA (CAÇAMBA: 1,2 M³ / 155HP), FROTA DE 10 CAMINHÕES BASCULANTES DE 10 M³, DMT DE 6 KM E VELOCIDADE MÉDIA 22 KM/H. AF_05/2020</t>
  </si>
  <si>
    <t>32,28</t>
  </si>
  <si>
    <t>ESCAVAÇÃO VERTICAL PARA INFRAESTRUTURA, COM CARGA, DESCARGA E TRANSPORTE DE SOLO DE 1ª CATEGORIA, COM ESCAVADEIRA HIDRÁULICA (CAÇAMBA: 0,8 M³ / 111HP), FROTA DE 3 CAMINHÕES BASCULANTES DE 10 M³, DMT ATÉ 1 KM E VELOCIDADE MÉDIA14 KM/H. AF_05/2020</t>
  </si>
  <si>
    <t>ESCAVAÇÃO VERTICAL PARA INFRAESTRUTURA, COM CARGA, DESCARGA E TRANSPORTE DE SOLO DE 1ª CATEGORIA, COM ESCAVADEIRA HIDRÁULICA (CAÇAMBA: 1,2 M³ / 155HP), FROTA DE 4 CAMINHÕES BASCULANTES DE 10 M³, DMT ATÉ 1 KM E VELOCIDADE MÉDIA14 KM/H. AF_05/2020</t>
  </si>
  <si>
    <t>ESCAVAÇÃO VERTICAL PARA INFRAESTRUTURA, COM CARGA, DESCARGA E TRANSPORTE DE SOLO DE 1ª CATEGORIA, COM ESCAVADEIRA HIDRÁULICA (CAÇAMBA: 0,8 M³ / 111HP), FROTA DE 5 CAMINHÕES BASCULANTES DE 10 M³, DMT DE 1,5 KM E VELOCIDADE MÉDIA18 KM/H. AF_05/2020</t>
  </si>
  <si>
    <t>ESCAVAÇÃO VERTICAL PARA INFRAESTRUTURA, COM CARGA, DESCARGA E TRANSPORTE DE SOLO DE 1ª CATEGORIA, COM ESCAVADEIRA HIDRÁULICA (CAÇAMBA: 0,8 M³ / 111HP), FROTA DE 6 CAMINHÕES BASCULANTES DE 10 M³, DMT DE 2 KM E VELOCIDADE MÉDIA 19 KM/H. AF_05/2020</t>
  </si>
  <si>
    <t>20,47</t>
  </si>
  <si>
    <t>ESCAVAÇÃO VERTICAL PARA INFRAESTRUTURA, COM CARGA, DESCARGA E TRANSPORTE DE SOLO DE 1ª CATEGORIA, COM ESCAVADEIRA HIDRÁULICA (CAÇAMBA: 0,8 M³ / 111HP), FROTA DE 7 CAMINHÕES BASCULANTES DE 10 M³, DMT DE 3 KM E VELOCIDADE MÉDIA 20 KM/H. AF_05/2020</t>
  </si>
  <si>
    <t>ESCAVAÇÃO VERTICAL PARA INFRAESTRUTURA, COM CARGA, DESCARGA E TRANSPORTE DE SOLO DE 1ª CATEGORIA, COM ESCAVADEIRA HIDRÁULICA (CAÇAMBA: 0,8 M³ / 111HP), FROTA DE 8 CAMINHÕES BASCULANTES DE 10 M³, DMT DE 4 KM E VELOCIDADE MÉDIA 22 KM/H. AF_05/2020</t>
  </si>
  <si>
    <t>26,29</t>
  </si>
  <si>
    <t>ESCAVAÇÃO VERTICAL PARA INFRAESTRUTURA, COM CARGA, DESCARGA E TRANSPORTE DE SOLO DE 1ª CATEGORIA, COM ESCAVADEIRA HIDRÁULICA (CAÇAMBA: 0,8 M³ / 111HP), FROTA DE 10 CAMINHÕES BASCULANTES DE 10 M³, DMT DE 6 KM E VELOCIDADE MÉDIA22 KM/H. AF_05/2020</t>
  </si>
  <si>
    <t>32,79</t>
  </si>
  <si>
    <t>ESCAVAÇÃO VERTICAL PARA INFRAESTRUTURA, COM CARGA, DESCARGA E TRANSPORTE DE SOLO DE 1ª CATEGORIA, COM ESCAVADEIRA HIDRÁULICA (CAÇAMBA: 1,2 M³ / 155HP), FROTA DE 6 CAMINHÕES BASCULANTES DE 10 M³, DMT DE 1,5 KM E VELOCIDADE MÉDIA18 KM/H. AF_05/2020</t>
  </si>
  <si>
    <t>17,57</t>
  </si>
  <si>
    <t>ESCAVAÇÃO VERTICAL PARA INFRAESTRUTURA, COM CARGA, DESCARGA E TRANSPORTE DE SOLO DE 1ª CATEGORIA, COM ESCAVADEIRA HIDRÁULICA (CAÇAMBA: 1,2 M³ / 155HP), FROTA DE 7 CAMINHÕES BASCULANTES DE 10 M³, DMT DE 2 KM E VELOCIDADE MÉDIA 19 KM/H. AF_05/2020</t>
  </si>
  <si>
    <t>ESCAVAÇÃO VERTICAL PARA INFRAESTRUTURA, COM CARGA, DESCARGA E TRANSPORTE DE SOLO DE 1ª CATEGORIA, COM ESCAVADEIRA HIDRÁULICA (CAÇAMBA: 1,2 M³ / 155HP), FROTA DE 8 CAMINHÕES BASCULANTES DE 10 M³, DMT DE 3 KM E VELOCIDADE MÉDIA 20 KM/H. AF_05/2020</t>
  </si>
  <si>
    <t>ESCAVAÇÃO VERTICAL PARA INFRAESTRUTURA, COM CARGA, DESCARGA E TRANSPORTE DE SOLO DE 1ª CATEGORIA, COM ESCAVADEIRA HIDRÁULICA (CAÇAMBA: 1,2 M³ / 155HP), FROTA DE 9 CAMINHÕES BASCULANTES DE 10 M³, DMT DE 4 KM E VELOCIDADE MÉDIA 22 KM/H. AF_05/2020</t>
  </si>
  <si>
    <t>24,84</t>
  </si>
  <si>
    <t>ESCAVAÇÃO VERTICAL PARA INFRAESTRUTURA, COM CARGA, DESCARGA E TRANSPORTE DE SOLO DE 1ª CATEGORIA, COM ESCAVADEIRA HIDRÁULICA (CAÇAMBA: 1,2 M³ / 155HP), FROTA DE 12 CAMINHÕES BASCULANTES DE 10 M³, DMT DE 6 KM E VELOCIDADE MÉDIA22 KM/H. AF_05/2020</t>
  </si>
  <si>
    <t>DESMONTE DE MATERIAL DE 3ª CATEGORIA (BLOCOS DE ROCHAS OU MATACOS), COM MARTELETE PNEUMÁTICO MANUAL - EXCLUSIVE CARGA E TRANSPORTE. AF_03/2021</t>
  </si>
  <si>
    <t>161,94</t>
  </si>
  <si>
    <t>DESMONTE DE MATERIAL DE 3ª CATEGORIA (BLOCOS DE ROCHAS OU MATACOS), EM VALA, COM MARTELETE PNEUMÁTICO MANUAL -  EXCLUSIVE RETIRADA, CARGA E TRANSPORTE. AF_03/2021</t>
  </si>
  <si>
    <t>191,06</t>
  </si>
  <si>
    <t>RETIRADA DE MATERIAL DE 3ª CATEGORIA (APÓS ESCAVAÇÃO/DESMONTE) EM VALAS, COM ESCAVADEIRA HIDRÁULICA - EXCLUSIVE CARGA E TRANSPORTE. AF_03/2021</t>
  </si>
  <si>
    <t>25,22</t>
  </si>
  <si>
    <t>RETIRADA DE MATERIAL DE 3ª CATEGORIA (APÓS ESCAVAÇÃO/DESMONTE) EM VALAS, COM RETROESCAVADEIRA - EXCLUSIVE CARGA E TRANSPORTE. AF_03/2021</t>
  </si>
  <si>
    <t>38,22</t>
  </si>
  <si>
    <t>ESCAVAÇÃO MECANIZADA DE VALA COM PROF. ATÉ 1,5 M (MÉDIA MONTANTE E JUSANTE/UMA COMPOSIÇÃO POR TRECHO), ESCAVADEIRA (0,8 M3), LARG. DE 1,5 M A 2,5 M, EM SOLO DE 1A CATEGORIA, EM LOCAIS COM ALTO NÍVEL DE INTERFERÊNCIA. AF_09/2024</t>
  </si>
  <si>
    <t>ESCAVAÇÃO MECANIZADA DE VALA COM PROF. MAIOR QUE 1,5 M ATÉ 3,0 M (MÉDIA MONTANTE E JUSANTE/UMA COMPOSIÇÃO POR TRECHO), ESCAVADEIRA (0,8 M3), LARGURA ATÉ 1,5 M, EM SOLO DE 1A CATEGORIA, EM LOCAIS COM ALTO NÍVEL DE INTERFERÊNCIA. AF_09/2024</t>
  </si>
  <si>
    <t>ESCAVAÇÃO MECANIZADA DE VALA COM PROF. MAIOR QUE 3,0 M ATÉ 4,5 M(MÉDIA MONTANTE E JUSANTE/UMA COMPOSIÇÃO POR TRECHO), ESCAVADEIRA (0,8 M3), LARG. MENOR QUE 1,5 M, EM SOLO DE 1A CATEGORIA, EM LOCAIS COM ALTO NÍVEL DE INTERFERÊNCIA. AF_09/2024</t>
  </si>
  <si>
    <t>9,05</t>
  </si>
  <si>
    <t>ESCAVAÇÃO MECANIZADA DE VALA COM PROF. DE 3,0 M ATÉ 4,5 M(MÉDIA MONTANTE E JUSANTE/UMA COMPOSIÇÃO POR TRECHO), ESCAVADEIRA (1,2 M3), LARG. DE 1,5 M A 2,5 M, EM SOLO DE 1A CATEGORIA, EM LOCAIS COM ALTO NÍVEL DE INTERFERÊNCIA. AF_09/2024</t>
  </si>
  <si>
    <t>ESCAVAÇÃO MECANIZADA DE VALA COM PROF. MAIOR QUE 4,5 M ATÉ 6,0 M(MÉDIA MONTANTE E JUSANTE/UMA COMPOSIÇÃO POR TRECHO), ESCAVADEIRA (1,2 M3), LARG. DE 1,5 M A 2,5 M, EM SOLO DE 1A CATEGORIA, EM LOCAIS COM ALTO NÍVEL DE INTERFERÊNCIA. AF_09/2024</t>
  </si>
  <si>
    <t>8,69</t>
  </si>
  <si>
    <t>ESCAVAÇÃO MECANIZADA DE VALA COM PROF. ATÉ 1,5 M (MÉDIA MONTANTE E JUSANTE/UMA COMPOSIÇÃO POR TRECHO), ESCAVADEIRA (0,8 M3), LARG. DE 1,5 M A 2,5 M, EM SOLO DE 1A CATEGORIA, LOCAIS COM BAIXO NÍVEL DE INTERFERÊNCIA. AF_09/2024</t>
  </si>
  <si>
    <t>6,21</t>
  </si>
  <si>
    <t>ESCAVAÇÃO MECANIZADA DE VALA COM PROF. MAIOR QUE 1,5 M E ATÉ 3,0 M(MÉDIA MONTANTE E JUSANTE/UMA COMPOSIÇÃO POR TRECHO), ESCAVADEIRA (0,8 M3), LARG. MENOR QUE 1,5 M, EM SOLO DE 1A CATEGORIA, LOCAIS COM BAIXO NÍVEL DE INTERFERÊNCIA. AF_09/2024</t>
  </si>
  <si>
    <t>6,03</t>
  </si>
  <si>
    <t>ESCAVAÇÃO MECANIZADA DE VALA COM PROF. MAIOR QUE 3,0 M ATÉ 4,5 M (MÉDIA MONTANTE E JUSANTE/UMA COMPOSIÇÃO POR TRECHO), ESCAVADEIRA (0,8 M3), LARG. MENOR QUE 1,5 M, EM SOLO DE 1A CATEGORIA, LOCAIS COM BAIXO NÍVEL DE INTERFERÊNCIA. AF_09/2024</t>
  </si>
  <si>
    <t>5,70</t>
  </si>
  <si>
    <t>ESCAVAÇÃO MECANIZADA DE VALA COM PROF. MAIOR QUE 3,0 M ATÉ 4,5 M (MÉDIA MONTANTE E JUSANTE/UMA COMPOSIÇÃO POR TRECHO), ESCAVADEIRA (1,2 M3), LARG. DE 1,5 M A 2,5 M, EM SOLO DE 1A CATEGORIA, LOCAIS COM BAIXO NÍVEL DE INTERFERÊNCIA. AF_09/2024</t>
  </si>
  <si>
    <t>5,58</t>
  </si>
  <si>
    <t>ESCAVAÇÃO MECANIZADA DE VALA COM PROF. MAIOR QUE 4,5 M ATÉ 6,0 M (MÉDIA MONTANTE E JUSANTE/UMA COMPOSIÇÃO POR TRECHO), ESCAVADEIRA (1,2 M3), LARG. DE 1,5 M A 2,5 M, EM SOLO DE 1A CATEGORIA, LOCAIS COM BAIXO NÍVEL DE INTERFERÊNCIA. AF_09/2024</t>
  </si>
  <si>
    <t>5,47</t>
  </si>
  <si>
    <t>ESCAVAÇÃO MECANIZADA DE VALA COM PROF. ATÉ 1,5 M (MÉDIA MONTANTE E JUSANTE/UMA COMPOSIÇÃO POR TRECHO), RETROESCAV. (0,26 M3), LARG. MENOR QUE 0,8 M, EM SOLO DE 1A CATEGORIA, EM LOCAIS COM ALTO NÍVEL DE INTERFERÊNCIA. AF_09/2024</t>
  </si>
  <si>
    <t>ESCAVAÇÃO MECANIZADA DE VALA COM PROF. ATÉ 1,5 M (MÉDIA MONTANTE E JUSANTE/UMA COMPOSIÇÃO POR TRECHO), RETROESCAV. (0,26 M3), LARG. DE 0,8 M A 1,5 M, EM SOLO DE 1A CATEGORIA, EM LOCAIS COM ALTO NÍVEL DE INTERFERÊNCIA. AF_09/2024</t>
  </si>
  <si>
    <t>ESCAVAÇÃO MECANIZADA DE VALA COM PROF. MAIOR QUE 1,5 M ATÉ 3,0 M (MÉDIA MONTANTE E JUSANTE/UMA COMPOSIÇÃO POR TRECHO), RETROESCAV. (0,26 M3), LARG. MENOR QUE 0,8 M, EM SOLO DE 1A CATEGORIA, EM LOCAIS COM ALTO NÍVEL DE INTERFERÊNCIA. AF_09/2024</t>
  </si>
  <si>
    <t>ESCAVAÇÃO MECANIZADA DE VALA COM PROF. MAIOR QUE 1,5 M ATÉ 3,0 M (MÉDIA MONTANTE E JUSANTE/UMA COMPOSIÇÃO POR TRECHO), RETROESCAV. (0,26 M3), LARGURA DE 0,8 M A 1,5 M, EM SOLO DE 1A CATEGORIA, EM LOCAIS COM ALTO NÍVEL DE INTERFERÊNCIA. AF_09/2024</t>
  </si>
  <si>
    <t>ESCAVAÇÃO MECANIZADA DE VALA COM PROFUNDIDADE ATÉ 1,5 M (MÉDIA MONTANTE E JUSANTE/UMA COMPOSIÇÃO POR TRECHO), RETROESCAV. (0,26 M3), LARGURA MENOR QUE 0,8 M, EM SOLO DE 1A CATEGORIA, LOCAIS COM BAIXO NÍVEL DE INTERFERÊNCIA. AF_09/2024</t>
  </si>
  <si>
    <t>9,44</t>
  </si>
  <si>
    <t>ESCAVAÇÃO MECANIZADA DE VALA COM PROFUNDIDADE ATÉ 1,5 M (MÉDIA MONTANTE E JUSANTE/UMA COMPOSIÇÃO POR TRECHO), RETROESCAV. (0,26 M3), LARGURA DE 0,8 M A 1,5 M, EM SOLO DE 1A CATEGORIA, LOCAIS COM BAIXO NÍVEL DE INTERFERÊNCIA. AF_09/2024</t>
  </si>
  <si>
    <t>ESCAVAÇÃO MECANIZADA DE VALA COM PROFUNDIDADE MAIOR QUE 1,5 M ATÉ 3,0 M (MÉDIA MONTANTE E JUSANTE/UMA COMPOSIÇÃO POR TRECHO), RETROESCAV. (0,26 M3), LARGURA MENOR QUE 0,8 M, EM SOLO DE 1A CATEGORIA, LOCAIS COM BAIXO NÍVEL DE INTERFERÊNCIA. AF_09/2024</t>
  </si>
  <si>
    <t>8,48</t>
  </si>
  <si>
    <t>ESCAVAÇÃO MECANIZADA DE VALA COM PROFUNDIDADE MAIOR QUE 1,5 M ATÉ 3,0 M (MÉDIA MONTANTE E JUSANTE/UMA COMPOSIÇÃO POR TRECHO), RETROESCAV (0,26 M3), LARGURA DE 0,8 M A 1,5 M, EM SOLO DE 1A CATEGORIA, LOCAIS COM BAIXO NÍVEL DE INTERFERÊNCIA. AF_09/2024</t>
  </si>
  <si>
    <t>7,77</t>
  </si>
  <si>
    <t>ESCAVAÇÃO MANUAL DE VALA. AF_09/2024</t>
  </si>
  <si>
    <t>104,51</t>
  </si>
  <si>
    <t>ESCAVAÇÃO MECANIZADA DE VALA COM PROF. ATÉ 1,5 M (MÉDIA MONTANTE E JUSANTE/UMA COMPOSIÇÃO POR TRECHO), ESCAVADEIRA (0,8 M3), LARG. MENOR QUE 1,5 M, EM SOLO DE 1A CATEGORIA, EM LOCAIS COM ALTO NÍVEL DE INTERFERÊNCIA. AF_09/2024</t>
  </si>
  <si>
    <t>ESCAVAÇÃO MECANIZADA DE VALA COM PROF. MAIOR QUE 4,5 M ATÉ 6,0 M (MÉDIA MONTANTE E JUSANTE/UMA COMPOSIÇÃO POR TRECHO), ESCAVADEIRA (0,8 M3), LARG. MENOR QUE 1,5 M, EM SOLO DE 1A CATEGORIA, EM LOCAIS COM ALTO NÍVEL DE INTERFERÊNCIA. AF_09/2024</t>
  </si>
  <si>
    <t>8,79</t>
  </si>
  <si>
    <t>ESCAVAÇÃO MECANIZADA DE VALA COM PROF. MAIOR QUE 1,50 M ATÉ 3,0 M (MÉDIA MONTANTE E JUSANTE/UMA COMPOSIÇÃO POR TRECHO), ESCAVADEIRA (1,2 M3), LARG. DE 1,5 M A 2,5 M, EM SOLO DE 1A CATEGORIA, EM LOCAIS COM ALTO NÍVEL DE INTERFERÊNCIA. AF_09/2024</t>
  </si>
  <si>
    <t>9,23</t>
  </si>
  <si>
    <t>ESCAVAÇÃO MECANIZADA DE VALA COM PROF. ATÉ 1,5 M (MÉDIA MONTANTE E JUSANTE/UMA COMPOSIÇÃO POR TRECHO), ESCAVADEIRA (0,8 M3),LARG. MENOR QUE 1,5 M, EM SOLO DE 1A CATEGORIA, LOCAIS COM BAIXO NÍVEL DE INTERFERÊNCIA. AF_09/2024</t>
  </si>
  <si>
    <t>7,00</t>
  </si>
  <si>
    <t>ESCAVAÇÃO MECANIZADA DE VALA COM PROF. MAIOR QUE 4,5 M ATÉ 6,0 M (MÉDIA MONTANTE E JUSANTE/UMA COMPOSIÇÃO POR TRECHO),COM ESCAVADEIRA (0,8 M3), LARG. MENOR QUE 1,5 M, EM SOLO DE 1A CATEGORIA, LOCAIS COM BAIXO NÍVEL DE INTERFERÊNCIA. AF_09/2024</t>
  </si>
  <si>
    <t>5,53</t>
  </si>
  <si>
    <t>ESCAVAÇÃO MECANIZADA DE VALA COM PROF. MAIOR QUE 1,5 M ATÉ 3,0 M (MÉDIA MONTANTE E JUSANTE/UMA COMPOSIÇÃO POR TRECHO),COM ESCAVADEIRA (1,2 M3),LARG. DE 1,5 M A 2,5 M, EM SOLO DE 1A CATEGORIA, LOCAIS COM BAIXO NÍVEL DE INTERFERÊNCIA. AF_09/2024</t>
  </si>
  <si>
    <t>5,81</t>
  </si>
  <si>
    <t>ESCAVAÇÃO MECANIZADA DE VALA COM PROF. ATÉ 1,5 M (MÉDIA MONTANTE E JUSANTE/UMA COMPOSIÇÃO POR TRECHO), ESCAVADEIRA (0,8 M3),LARG. MENOR QUE 1,5 M, EM SOLO DE MOLE, EM LOCAIS COM ALTO NÍVEL DE INTERFERÊNCIA. AF_09/2024</t>
  </si>
  <si>
    <t>ESCAVAÇÃO MECANIZADA DE VALA COM PROF. ATÉ 1,5 M (MÉDIA MONTANTE E JUSANTE/UMA COMPOSIÇÃO POR TRECHO), ESCAVADEIRA (0,8 M3), LARG. DE 1,5 M A 2,5 M, EM SOLO MOLE, EM LOCAIS COM ALTO NÍVEL DE INTERFERÊNCIA. AF_09/2024</t>
  </si>
  <si>
    <t>ESCAVAÇÃO MECANIZADA DE VALA COM PROF. MAIOR QUE 1,5 M ATÉ 3,0 M (MÉDIA MONTANTE E JUSANTE/UMA COMPOSIÇÃO POR TRECHO), ESCAVADEIRA (0,8 M3), LARGURA ATÉ 1,5 M, EM SOLO MOLE, EM LOCAIS COM ALTO NÍVEL DE INTERFERÊNCIA. AF_09/2024</t>
  </si>
  <si>
    <t>ESCAVAÇÃO MECANIZADA DE VALA COM PROF. MAIOR QUE 3,0 M ATÉ 4,5 M (MÉDIA MONTANTE E JUSANTE/UMA COMPOSIÇÃO POR TRECHO), ESCAVADEIRA (0,8 M3), LARG. MENOR QUE 1,5 M, EM SOLO MOLE, EM LOCAIS COM ALTO NÍVEL DE INTERFERÊNCIA. AF_09/2024</t>
  </si>
  <si>
    <t>ESCAVAÇÃO MECANIZADA DE VALA COM PROF. MAIOR QUE 4,5 M ATÉ 6,0 M (MÉDIA MONTANTE E JUSANTE/UMA COMPOSIÇÃO POR TRECHO), ESCAVADEIRA (0,8 M3),LARG. MENOR QUE 1,5 M, EM SOLO DE MOLE, EM LOCAIS COM ALTO NÍVEL DE INTERFERÊNCIA. AF_09/2024</t>
  </si>
  <si>
    <t>ESCAVAÇÃO MECANIZADA DE VALA COM PROF. MAIOR QUE 1,5 M ATÉ 3,0 M (MÉDIA MONTANTE E JUSANTE/UMA COMPOSIÇÃO POR TRECHO),COM ESCAVADEIRA (1,2 M3),LARG. DE 1,5 M A 2,5 M, EM SOLO MOLE, EM LOCAIS COM ALTO NÍVEL DE INTERFERÊNCIA. AF_09/2024</t>
  </si>
  <si>
    <t>ESCAVAÇÃO MECANIZADA DE VALA COM PROF. DE 3,0 M ATÉ 4,5 M (MÉDIA MONTANTE E JUSANTE/UMA COMPOSIÇÃO POR TRECHO), ESCAVADEIRA (1,2 M3), LARG. DE 1,5 M A 2,5 M, EM SOLO MOLE, EM LOCAIS COM ALTO NÍVEL DE INTERFERÊNCIA. AF_09/2024</t>
  </si>
  <si>
    <t>ESCAVAÇÃO MECANIZADA DE VALA COM PROF. MAIOR QUE 4,5 M ATÉ 6,0 M (MÉDIA MONTANTE E JUSANTE/UMA COMPOSIÇÃO POR TRECHO), ESCAVADEIRA (1,2 M3), LARG. DE 1,5 M A 2,5 M, EM SOLO MOLE, EM LOCAIS COM ALTO NÍVEL DE INTERFERÊNCIA. AF_09/2024</t>
  </si>
  <si>
    <t>11,37</t>
  </si>
  <si>
    <t>ESCAVAÇÃO MECANIZADA DE VALA COM PROF. ATÉ 1,5 M (MÉDIA MONTANTE E JUSANTE/UMA COMPOSIÇÃO POR TRECHO), ESCAVADEIRA (0,8 M3),LARG. MENOR QUE 1,5 M, EM SOLO MOLE, LOCAIS COM BAIXO NÍVEL DE INTERFERÊNCIA. AF_09/2024</t>
  </si>
  <si>
    <t>9,16</t>
  </si>
  <si>
    <t>ESCAVAÇÃO MECANIZADA DE VALA COM PROF. ATÉ 1,5 M (MÉDIA MONTANTE E JUSANTE/UMA COMPOSIÇÃO POR TRECHO), ESCAVADEIRA (0,8 M3), LARG. DE 1,5 M A 2,5 M, EM SOLO MOLE, LOCAIS COM BAIXO NÍVEL DE INTERFERÊNCIA. AF_09/2024</t>
  </si>
  <si>
    <t>ESCAVAÇÃO MECANIZADA DE VALA COM PROF. MAIOR QUE 1,5 M E ATÉ 3,0 M (MÉDIA MONTANTE E JUSANTE/UMA COMPOSIÇÃO POR TRECHO), ESCAVADEIRA (0,8 M3), LARG. MENOR QUE 1,5 M, EM SOLO MOLE, LOCAIS COM BAIXO NÍVEL DE INTERFERÊNCIA. AF_09/2024</t>
  </si>
  <si>
    <t>ESCAVAÇÃO MECANIZADA DE VALA COM PROF.MAIOR QUE 3,0 M ATÉ 4,5 M (MÉDIA MONTANTE E JUSANTE/UMA COMPOSIÇÃO POR TRECHO), ESCAVADEIRA (0,8 M3), LARG. MENOR QUE 1,5 M, EM SOLO MOLE, LOCAIS COM BAIXO NÍVEL DE INTERFERÊNCIA. AF_09/2024</t>
  </si>
  <si>
    <t>7,46</t>
  </si>
  <si>
    <t>ESCAVAÇÃO MECANIZADA DE VALA COM PROF. MAIOR QUE 4,5 M ATÉ 6,0 M (MÉDIA MONTANTE E JUSANTE/UMA COMPOSIÇÃO POR TRECHO),COM ESCAVADEIRA (0,8 M3), LARG. MENOR QUE 1,5 M, EM SOLO MOLE, LOCAIS COM BAIXO NÍVEL DE INTERFERÊNCIA. AF_09/2024</t>
  </si>
  <si>
    <t>7,25</t>
  </si>
  <si>
    <t>ESCAVAÇÃO MECANIZADA DE VALA COM PROF. MAIOR QUE 1,5 M ATÉ 3,0 M (MÉDIA MONTANTE E JUSANTE/UMA COMPOSIÇÃO POR TRECHO),COM ESCAVADEIRA (1,2 M3), LARG. DE 1,5 M A 2,5 M, EM SOLO MOLE, LOCAIS COM BAIXO NÍVEL DE INTERFERÊNCIA. AF_09/2024</t>
  </si>
  <si>
    <t>ESCAVAÇÃO MECANIZADA DE VALA COM PROF. MAIOR QUE 3,0 M ATÉ 4,5 M (MÉDIA MONTANTE E JUSANTE/UMA COMPOSIÇÃO POR TRECHO), ESCAVADEIRA (1,2 M3), LARG. DE 1,5 M A 2,5 M, EM SOLO MOLE, LOCAIS COM BAIXO NÍVEL DE INTERFERÊNCIA. AF_09/2024</t>
  </si>
  <si>
    <t>7,31</t>
  </si>
  <si>
    <t>ESCAVAÇÃO MECANIZADA DE VALA COM PROF. MAIOR QUE 4,5 M ATÉ 6,0 M (MÉDIA MONTANTE E JUSANTE/UMA COMPOSIÇÃO POR TRECHO), ESCAVADEIRA (1,2 M3), LARG. DE 1,5 M A 2,5 M, EM SOLO MOLE, LOCAIS COM BAIXO NÍVEL DE INTERFERÊNCIA. AF_09/2024</t>
  </si>
  <si>
    <t>7,16</t>
  </si>
  <si>
    <t>ESCAVAÇÃO MECANIZADA DE VALA COM PROF. ATÉ 1,5 M (MÉDIA MONTANTE E JUSANTE/UMA COMPOSIÇÃO POR TRECHO), RETROESCAV. (0,26 M3), LARG. MENOR QUE 0,8 M, EM SOLO MOLE, EM LOCAIS COM ALTO NÍVEL DE INTERFERÊNCIA. AF_09/2024</t>
  </si>
  <si>
    <t>ESCAVAÇÃO MECANIZADA DE VALA COM PROF. ATÉ 1,5 M (MÉDIA MONTANTE E JUSANTE/UMA COMPOSIÇÃO POR TRECHO), RETROESCAV. (0,26 M3), LARG. DE 0,8 M A 1,5 M, EM SOLO MOLE, EM LOCAIS COM ALTO NÍVEL DE INTERFERÊNCIA. AF_09/2024</t>
  </si>
  <si>
    <t>ESCAVAÇÃO MECANIZADA DE VALA COM PROF. MAIOR QUE 1,5 M ATÉ 3,0 M (MÉDIA MONTANTE E JUSANTE/UMA COMPOSIÇÃO POR TRECHO), RETROESCAV. (0,26 M3), LARG. MENOR QUE 0,8 M, EM SOLO MOLE, EM LOCAIS COM ALTO NÍVEL DE INTERFERÊNCIA. AF_09/2024</t>
  </si>
  <si>
    <t>ESCAVAÇÃO MECANIZADA DE VALA COM PROF. MAIOR QUE 1,5 M ATÉ 3,0 M (MÉDIA MONTANTE E JUSANTE/UMA COMPOSIÇÃO POR TRECHO), RETROESCAV. (0,26 M3), LARG. DE 0,8 M A 1,5 M, EM SOLO MOLE, EM LOCAIS COM ALTO NÍVEL DE INTERFERÊNCIA. AF_09/2024</t>
  </si>
  <si>
    <t>ESCAVAÇÃO MECANIZADA DE VALA COM PROF. ATÉ 1,5 M (MÉDIA MONTANTE E JUSANTE/UMA COMPOSIÇÃO POR TRECHO), RETROESCAV. (0,26 M3), LARG. MENOR QUE 0,8 M, EM SOLO MOLE, LOCAIS COM BAIXO NÍVEL DE INTERFERÊNCIA. AF_09/2024</t>
  </si>
  <si>
    <t>ESCAVAÇÃO MECANIZADA DE VALA COM PROF. ATÉ 1,5 M (MÉDIA MONTANTE E JUSANTE/UMA COMPOSIÇÃO POR TRECHO), RETROESCAV. (0,26 M3), LARG. DE 0,8 M A 1,5 M, EM SOLO MOLE, LOCAIS COM BAIXO NÍVEL DE INTERFERÊNCIA. AF_09/2024</t>
  </si>
  <si>
    <t>ESCAVAÇÃO MECANIZADA DE VALA COM PROF. MAIOR QUE 1,5 M ATÉ 3,0 M (MÉDIA MONTANTE E JUSANTE/UMA COMPOSIÇÃO POR TRECHO), RETROESCAV. (0,26 M3),LARG. MENOR QUE 0,8 M, EM SOLO MOLE, LOCAIS COM BAIXO NÍVEL DE INTERFERÊNCIA. AF_09/2024</t>
  </si>
  <si>
    <t>ESCAVAÇÃO MECANIZADA DE VALA COM PROF. MAIOR QUE 1,5 M ATÉ 3,0 M (MÉDIA MONTANTE E JUSANTE/UMA COMPOSIÇÃO POR TRECHO), RETROESCAV. (0,26 M3), LARG. DE 0,8 M A 1,5 M, EM SOLO MOLE, LOCAIS COM BAIXO NÍVEL DE INTERFERÊNCIA. AF_09/2024</t>
  </si>
  <si>
    <t>10,16</t>
  </si>
  <si>
    <t>ESCAVAÇÃO MECANIZADA DE VALA COM PROF. ATÉ 1,5 M (MÉDIA MONTANTE E JUSANTE/UMA COMPOSIÇÃO POR TRECHO), ESCAVADEIRA (0,8 M3),LARG. ATÉ 1,5 M, EM SOLO DE 2A CATEGORIA, EM LOCAIS COM ALTO NÍVEL DE INTERFERÊNCIA. AF_09/2024</t>
  </si>
  <si>
    <t>ESCAVAÇÃO MECANIZADA DE VALA COM PROF. ATÉ 1,5 M (MÉDIA MONTANTE E JUSANTE/UMA COMPOSIÇÃO POR TRECHO), ESCAVADEIRA (0,8 M3), LARG. DE 1,5 M A 2,5 M, EM SOLO DE 2A CATEGORIA, EM LOCAIS COM ALTO NÍVEL DE INTERFERÊNCIA. AF_09/2024</t>
  </si>
  <si>
    <t>12,35</t>
  </si>
  <si>
    <t>ESCAVAÇÃO MECANIZADA DE VALA COM PROF. MAIOR QUE 1,5 M ATÉ 3,0 M (MÉDIA MONTANTE E JUSANTE/UMA COMPOSIÇÃO POR TRECHO), ESCAVADEIRA (0,8 M3), LARG. ATÉ 1,5 M, EM SOLO DE 2A CATEGORIA, EM LOCAIS COM ALTO NÍVEL DE INTERFERÊNCIA. AF_09/2024</t>
  </si>
  <si>
    <t>11,95</t>
  </si>
  <si>
    <t>ESCAVAÇÃO MECANIZADA DE VALA COM PROF. MAIOR QUE 3,0 M ATÉ 4,5 M (MÉDIA MONTANTE E JUSANTE/UMA COMPOSIÇÃO POR TRECHO), ESCAVADEIRA (0,8 M3), LARG. MENOR QUE 1,5 M, EM SOLO DE 2A CATEGORIA, EM LOCAIS COM ALTO NÍVEL DE INTERFERÊNCIA. AF_09/2024</t>
  </si>
  <si>
    <t>11,31</t>
  </si>
  <si>
    <t>ESCAVAÇÃO MECANIZADA DE VALA COM PROF.MAIOR QUE 4,5 M ATÉ 6,0 M (MÉDIA MONTANTE E JUSANTE/UMA COMPOSIÇÃO POR TRECHO),COM ESCAVADEIRA (0,8 M3), LARG. MENOR QUE 1,5 M, EM SOLO DE 2A CATEGORIA, EM LOCAIS COM ALTO NÍVEL DE INTERFERÊNCIA. AF_09/2024</t>
  </si>
  <si>
    <t>10,99</t>
  </si>
  <si>
    <t>ESCAVAÇÃO MECANIZADA DE VALA COM PROF. MAIOR QUE 1,5 M ATÉ 3,0 M (MÉDIA MONTANTE E JUSANTE/UMA COMPOSIÇÃO POR TRECHO),COM ESCAVADEIRA (1,2 M3),LARG. DE 1,5 M A 2,5 M, EM SOLO DE 2A CATEGORIA, EM LOCAIS COM ALTO NÍVEL DE INTERFERÊNCIA. AF_09/2024</t>
  </si>
  <si>
    <t>ESCAVAÇÃO MECANIZADA DE VALA COM PROF. DE 3,0 M ATÉ 4,5 M (MÉDIA MONTANTE E JUSANTE/UMA COMPOSIÇÃO POR TRECHO), ESCAVADEIRA (1,2 M3), LARG. DE 1,5 M A 2,5 M, EM SOLO DE 2A CATEGORIA, EM LOCAIS COM ALTO NÍVEL DE INTERFERÊNCIA. AF_09/2024</t>
  </si>
  <si>
    <t>11,09</t>
  </si>
  <si>
    <t>ESCAVAÇÃO MECANIZADA DE VALA COM PROF. MAIOR QUE 4,5 M ATÉ 6,0 M (MÉDIA MONTANTE E JUSANTE/UMA COMPOSIÇÃO POR TRECHO), ESCAVADEIRA (1,2 M3), LARG. DE 1,5 M A 2,5 M, EM SOLO DE 2A CATEGORIA, EM LOCAIS COM ALTO NÍVEL DE INTERFERÊNCIA. AF_09/2024</t>
  </si>
  <si>
    <t>10,87</t>
  </si>
  <si>
    <t>ESCAVAÇÃO MECANIZADA DE VALA COM PROF. ATÉ 1,5 M (MÉDIA MONTANTE E JUSANTE/UMA COMPOSIÇÃO POR TRECHO),COM ESCAVADEIRA (0,8 M3), LARG. MENOR QUE 1,5 M, EM SOLO DE 2A CATEGORIA, LOCAIS COM BAIXO NÍVEL DE INTERFERÊNCIA. AF_09/2024</t>
  </si>
  <si>
    <t>ESCAVAÇÃO MECANIZADA DE VALA COM PROF. ATÉ 1,5 M (MÉDIA MONTANTE E JUSANTE/UMA COMPOSIÇÃO POR TRECHO), ESCAVADEIRA (0,8 M3), LARG. DE 1,5 M A 2,5 M, EM SOLO DE 2A CATEGORIA, LOCAIS COM BAIXO NÍVEL DE INTERFERÊNCIA. AF_09/2024</t>
  </si>
  <si>
    <t>ESCAVAÇÃO MECANIZADA DE VALA COM PROF. MAIOR QUE 1,5 M E ATÉ 3,0 M (MÉDIA MONTANTE E JUSANTE/UMA COMPOSIÇÃO POR TRECHO), ESCAVADEIRA (0,8 M3), LARG. MENOR QUE 1,5 M, EM SOLO DE 2A CATEGORIA, LOCAIS COM BAIXO NÍVEL DE INTERFERÊNCIA. AF_09/2024</t>
  </si>
  <si>
    <t>ESCAVAÇÃO MECANIZADA DE VALA COM PROF.MAIOR QUE 3,0 M ATÉ 4,5 M (MÉDIA MONTANTE E JUSANTE/UMA COMPOSIÇÃO POR TRECHO), ESCAVADEIRA (0,8 M3), LARG. MENOR QUE 1,5 M, EM SOLO DE 2A CATEGORIA, LOCAIS COM BAIXO NÍVEL DE INTERFERÊNCIA. AF_09/2024</t>
  </si>
  <si>
    <t>ESCAVAÇÃO MECANIZADA DE VALA COM PROF.MAIOR QUE 4,5 M ATÉ 6,0 M (MÉDIA MONTANTE E JUSANTE/UMA COMPOSIÇÃO POR TRECHO),COM ESCAVADEIRA (0,8 M3), LARG. MENOR QUE 1,5 M, EM SOLO DE 2A CATEGORIA, EM LOCAIS COM BAIXO NÍVEL DE INTERFERÊNCIA. AF_09/2024</t>
  </si>
  <si>
    <t>6,91</t>
  </si>
  <si>
    <t>ESCAVAÇÃO MECANIZADA DE VALA COM PROF. MAIOR QUE 1,5 M ATÉ 3,0 M (MÉDIA MONTANTE E JUSANTE/UMA COMPOSIÇÃO POR TRECHO),COM ESCAVADEIRA (1,2 M3),LARG. DE 1,5 M A 2,5 M, EM SOLO DE 2A CATEGORIA, LOCAIS COM BAIXO NÍVEL DE INTERFERÊNCIA. AF_09/2024</t>
  </si>
  <si>
    <t>ESCAVAÇÃO MECANIZADA DE VALA COM PROF. MAIOR QUE 3,0 M ATÉ 4,5 M (MÉDIA MONTANTE E JUSANTE/UMA COMPOSIÇÃO POR TRECHO), ESCAVADEIRA (1,2 M3), LARG. DE 1,5 M A 2,5 M, EM SOLO DE 2A CATEGORIA, LOCAIS COM BAIXO NÍVEL DE INTERFERÊNCIA. AF_09/2024</t>
  </si>
  <si>
    <t>6,98</t>
  </si>
  <si>
    <t>ESCAVAÇÃO MECANIZADA DE VALA COM PROF. MAIOR QUE 4,5 M ATÉ 6,0 M (MÉDIA MONTANTE E JUSANTE/UMA COMPOSIÇÃO POR TRECHO), ESCAVADEIRA (1,2 M3), LARG. DE 1,5 M A 2,5 M, EM SOLO DE 2A CATEGORIA, LOCAIS COM BAIXO NÍVEL DE INTERFERÊNCIA. AF_09/2024</t>
  </si>
  <si>
    <t>ESCAVAÇÃO MECANIZADA DE VALA COM PROF. ATÉ 1,5 M (MÉDIA MONTANTE E JUSANTE/UMA COMPOSIÇÃO POR TRECHO), RETROESCAV. (0,26 M3), LARG. MENOR QUE 0,8 M, EM SOLO DE 2A CATEGORIA, EM LOCAIS COM ALTO NÍVEL DE INTERFERÊNCIA. AF_09/2024</t>
  </si>
  <si>
    <t>ESCAVAÇÃO MECANIZADA DE VALA COM PROF. ATÉ 1,5 M (MÉDIA MONTANTE E JUSANTE/UMA COMPOSIÇÃO POR TRECHO), RETROESCAV. (0,26 M3), LARG. DE 0,8 M A 1,5 M, EM SOLO DE 2A CATEGORIA, EM LOCAIS COM ALTO NÍVEL DE INTERFERÊNCIA. AF_09/2024</t>
  </si>
  <si>
    <t>17,04</t>
  </si>
  <si>
    <t>ESCAVAÇÃO MECANIZADA DE VALA COM PROF. MAIOR QUE 1,5 M ATÉ 3,0 M (MÉDIA MONTANTE E JUSANTE/UMA COMPOSIÇÃO POR TRECHO), RETROESCAV. (0,26 M3), LARG. MENOR QUE 0,8 M, EM SOLO DE 2A CATEGORIA, EM LOCAIS COM ALTO NÍVEL DE INTERFERÊNCIA. AF_09/2024</t>
  </si>
  <si>
    <t>ESCAVAÇÃO MECANIZADA DE VALA COM PROF. MAIOR QUE 1,5 M ATÉ 3,0 M (MÉDIA MONTANTE E JUSANTE/UMA COMPOSIÇÃO POR TRECHO), RETROESCAV. (0,26 M3), LARG. DE 0,8 M A 1,5 M, EM SOLO DE 2A CATEGORIA, EM LOCAIS COM ALTO NÍVEL DE INTERFERÊNCIA. AF_09/2024</t>
  </si>
  <si>
    <t>ESCAVAÇÃO MECANIZADA DE VALA COM PROF. ATÉ 1,5 M (MÉDIA MONTANTE E JUSANTE/UMA COMPOSIÇÃO POR TRECHO), RETROESCAV. (0,26 M3), LARGURA MENOR QUE 0,8 M, EM SOLO DE 2A CATEGORIA, EM LOCAIS COM BAIXO NÍVEL DE INTERFERÊNCIA. AF_09/2024</t>
  </si>
  <si>
    <t>ESCAVAÇÃO MECANIZADA DE VALA COM PROF. ATÉ 1,5 M (MÉDIA MONTANTE E JUSANTE/UMA COMPOSIÇÃO POR TRECHO), RETROESCAV. (0,26 M3), LARG. DE 0,8 M A 1,5 M, EM SOLO DE 2A CATEGORIA, EM LOCAIS COM BAIXO NÍVEL DE INTERFERÊNCIA. AF_09/2024</t>
  </si>
  <si>
    <t>ESCAVAÇÃO MECANIZADA DE VALA COM PROF. MAIOR QUE 1,5 M ATÉ 3,0 M (MÉDIA MONTANTE E JUSANTE/UMA COMPOSIÇÃO POR TRECHO), RETROESCAV. (0,26 M3),LARG. MENOR QUE 0,8 M, EM SOLO DE 2A CATEGORIA, EM LOCAIS COM BAIXO NÍVEL DE INTERFERÊNCIA. AF_09/2024</t>
  </si>
  <si>
    <t>ESCAVAÇÃO MECANIZADA DE VALA COM PROF. MAIOR QUE 1,5 M ATÉ 3,0 M (MÉDIA MONTANTE E JUSANTE/UMA COMPOSIÇÃO POR TRECHO), RETROESCAV. (0,26 M3), LARG. DE 0,8 M A 1,5 M, EM SOLO DE 2A CATEGORIA, EM LOCAIS COM BAIXO NÍVEL DE INTERFERÊNCIA. AF_09/2024</t>
  </si>
  <si>
    <t>9,71</t>
  </si>
  <si>
    <t>ATERRO MECANIZADO DE VALA COM ESCAVADEIRA HIDRÁULICA (CAPACIDADE DA CAÇAMBA: 0,8 M³ / POTÊNCIA: 111 HP), LARGURA ATÉ 2,5 M, PROFUNDIDADE ATÉ 1,5 M, COM SOLO ARGILO-ARENOSO. AF_08/2023</t>
  </si>
  <si>
    <t>ATERRO MECANIZADO DE VALA COM ESCAVADEIRA HIDRÁULICA (CAPACIDADE DA CAÇAMBA: 0,8 M³ / POTÊNCIA: 111 HP), LARGURA ATÉ 2,5 M, PROFUNDIDADE DE 1,5 A 3,0 M, COM SOLO ARGILO-ARENOSO. AF_08/2023</t>
  </si>
  <si>
    <t>68,96</t>
  </si>
  <si>
    <t>ATERRO MECANIZADO DE VALA COM ESCAVADEIRA HIDRÁULICA (CAPACIDADE DA CAÇAMBA: 0,8 M³/POTÊNCIA: 111 HP), LARGURA ATÉ 2,5 M, PROFUNDIDADE DE 3,0 A 6,0 M, COM SOLO ARGILO-ARENOSO. AF_08/2023</t>
  </si>
  <si>
    <t>65,92</t>
  </si>
  <si>
    <t>ATERRO MECANIZADO DE VALA COM RETROESCAVADEIRA (CAPACIDADE DA CAÇAMBA DA RETRO: 0,26 M³ / POTÊNCIA: 88 HP), LARGURA ATÉ 1,5 M, PROFUNDIDADE ATÉ 1,5 M, COM SOLO ARGILO-ARENOSO. AF_08/2023</t>
  </si>
  <si>
    <t>70,40</t>
  </si>
  <si>
    <t>ATERRO MECANIZADO DE VALA COM RETROESCAVADEIRA (CAPACIDADE DA CAÇAMBA DA RETRO: 0,26 M³ / POTÊNCIA: 88 HP), LARGURA ATÉ 1,5 M, PROFUNDIDADE DE 1,5 A 3,0 M, COM SOLO ARGILO-ARENOSO. AF_08/2023</t>
  </si>
  <si>
    <t>64,62</t>
  </si>
  <si>
    <t>ATERRO MANUAL DE VALAS COM SOLO ARGILO-ARENOSO. AF_08/2023</t>
  </si>
  <si>
    <t>81,68</t>
  </si>
  <si>
    <t>ATERRO MECANIZADO DE VALA COM ESCAVADEIRA HIDRÁULICA (CAPACIDADE DA CAÇAMBA: 0,8 M³/POTÊNCIA: 111 HP), LARGURA ATÉ 2,5 M, PROFUNDIDADE ATÉ 1,5 M, COM AREIA PARA ATERRO. AF_08/2023</t>
  </si>
  <si>
    <t>77,93</t>
  </si>
  <si>
    <t>ATERRO MECANIZADO DE VALA COM ESCAVADEIRA HIDRÁULICA (CAPACIDADE DA CAÇAMBA: 0,8 M³/POTÊNCIA: 111 HP), LARGURA ATÉ 2,5 M, PROFUNDIDADE DE 1,5 A 3,0 M, COM AREIA PARA ATERRO. AF_08/2023</t>
  </si>
  <si>
    <t>71,25</t>
  </si>
  <si>
    <t>ATERRO MECANIZADO DE VALA COM ESCAVADEIRA HIDRÁULICA (CAPACIDADE DA CAÇAMBA: 0,8 M³/POTÊNCIA: 111 HP), LARGURA ATÉ 2,5 M, PROFUNDIDADE DE 3,0 A 6,0 M, COM AREIA PARA ATERRO. AF_08/2023</t>
  </si>
  <si>
    <t>68,21</t>
  </si>
  <si>
    <t>ATERRO MECANIZADO DE VALA COM RETROESCAVADEIRA (CAPACIDADE DA CAÇAMBA DA RETRO: 0,26 M³/POTÊNCIA: 88 HP), LARGURA ATÉ 1,5 M, PROFUNDIDADE ATÉ 1,5 M, COM AREIA PARA ATERRO. AF_08/2023</t>
  </si>
  <si>
    <t>72,69</t>
  </si>
  <si>
    <t>ATERRO MECANIZADO DE VALA COM RETROESCAVADEIRA (CAPACIDADE DA CAÇAMBA DA RETRO: 0,26 M³/POTÊNCIA: 88 HP), LARGURA ATÉ 1,5 M, PROFUNDIDADE DE 1,5 A 3,0 M, COM AREIA PARA ATERRO. AF_08/2023</t>
  </si>
  <si>
    <t>66,91</t>
  </si>
  <si>
    <t>ATERRO MANUAL DE VALAS COM AREIA PARA ATERRO. AF_08/2023</t>
  </si>
  <si>
    <t>83,97</t>
  </si>
  <si>
    <t>EXECUÇÃO E COMPACTAÇÃO DE CORPO DE ATERRO DE ATERRO (95% DE ENERGIA DO PROCTOR NORMAL) COM SOLO PREDOMINANTEMENTE ARGILOSO ESPESSURA 15 CM - EXCLUSIVE MATERIAL, ESCAVAÇÃO, CARGA E TRANSPORTE. AF_09/2024</t>
  </si>
  <si>
    <t>12,42</t>
  </si>
  <si>
    <t>EXECUÇÃO E COMPACTAÇÃO DE CORPO DE ATERRO (95% DE ENERGIA DO PROCTOR NORMAL) COM SOLO PREDOMINANTEMENTE ARENOSO ESPESSURA 15CM - EXCLUSIVE MATERIAL, ESCAVAÇÃO, CARGA E TRANSPORTE. AF_09/2024</t>
  </si>
  <si>
    <t>EXECUÇÃO E COMPACTAÇÃO DE CORPO DE ATERRO DE ATERRO (95% DE ENERGIA DO PROCTOR NORMAL) COM SOLO PREDOMINANTEMENTE ARGILOSO, EM CAMADAS COM ESPESSURA DE 10 CM - EXCLUSIVE ESCAVAÇÃO, CARGA E TRANSPORTE E SOLO. AF_09/2024</t>
  </si>
  <si>
    <t>EXECUÇÃO E COMPACTAÇÃO DE CAMADA FINAL DE ATERRO (100% DE ENERGIA DO PROCTOR NORMAL) COM SOLO PREDOMINANTEMENTE ARGILOSO, EM CAMADAS COM ESPESSURA DE 10 CM - EXCLUSIVE ESCAVAÇÃO, CARGA E TRANSPORTE E SOLO. AF_09/2024</t>
  </si>
  <si>
    <t>EXECUÇÃO E COMPACTAÇÃO DE CAMADA FINAL DE ATERRO (100% DE ENERGIA DO PROCTOR NORMAL) COM SOLO PREDOMINANTEMENTE ARGILOSO, EM CAMADAS COM ESPESSURA DE 15 CM - EXCLUSIVE ESCAVAÇÃO, CARGA E TRANSPORTE E SOLO. AF_09/2024</t>
  </si>
  <si>
    <t>13,76</t>
  </si>
  <si>
    <t>EXECUÇÃO E COMPACTAÇÃO DE CORPO DE ATERRO DE ATERRO (95% DE ENERGIA DO PROCTOR NORMAL) COM SOLO PREDOMINANTEMENTE ARGILOSO, EM CAMADAS COM ESPESSURA DE 20 CM - EXCLUSIVE ESCAVAÇÃO, CARGA E TRANSPORTE E SOLO. AF_09/2024</t>
  </si>
  <si>
    <t>EXECUÇÃO E COMPACTAÇÃO DE CAMADA FINAL DE ATERRO (100% DE ENERGIA DO PROCTOR NORMAL) COM SOLO PREDOMINANTEMENTE ARGILOSO, EM CAMADAS COM ESPESSURA DE 20 CM - EXCLUSIVE ESCAVAÇÃO, CARGA E TRANSPORTE E SOLO. AF_09/2024</t>
  </si>
  <si>
    <t>12,56</t>
  </si>
  <si>
    <t>EXECUÇÃO E COMPACTAÇÃO DE CORPO DE ATERRO DE ATERRO (95% DE ENERGIA DO PROCTOR NORMAL) COM SOLO PREDOMINANTEMENTE ARENOSO, EM CAMADAS COM ESPESSURA DE 10 CM - EXCLUSIVE ESCAVAÇÃO, CARGA E TRANSPORTE E SOLO. AF_09/2024</t>
  </si>
  <si>
    <t>8,20</t>
  </si>
  <si>
    <t>EXECUÇÃO E COMPACTAÇÃO DE CAMADA FINAL DE ATERRO (100% DE ENERGIA DO PROCTOR NORMAL) COM SOLO PREDOMINANTEMENTE ARENOSO, EM CAMADAS COM ESPESSURA DE 10 CM - EXCLUSIVE ESCAVAÇÃO, CARGA E TRANSPORTE E SOLO. AF_09/2024</t>
  </si>
  <si>
    <t>8,38</t>
  </si>
  <si>
    <t>EXECUÇÃO E COMPACTAÇÃO DE CAMADA FINAL DE ATERRO (100% DE ENERGIA DO PROCTOR NORMAL) COM SOLO PREDOMINANTEMENTE ARENOSO, EM CAMADAS COM ESPESSURA DE 15 CM - EXCLUSIVE ESCAVAÇÃO, CARGA E TRANSPORTE E SOLO. AF_09/2024</t>
  </si>
  <si>
    <t>6,76</t>
  </si>
  <si>
    <t>EXECUÇÃO E COMPACTAÇÃO DE CORPO DE ATERRO (95% DE ENERGIA DO PROCTOR NORMAL) COM SOLO PREDOMINANTEMENTE ARENOSO, EM CAMADAS COM ESPESSURA DE 20 CM - EXCLUSIVE ESCAVAÇÃO, CARGA E TRANSPORTE E SOLO. AF_09/2024</t>
  </si>
  <si>
    <t>EXECUÇÃO E COMPACTAÇÃO DE CAMADA FINAL DE ATERRO (100% DE ENERGIA DO PROCTOR NORMAL) COM SOLO PREDOMINANTEMENTE ARENOSO, EM CAMADAS COM ESPESSURA DE 20 CM - EXCLUSIVE ESCAVAÇÃO, CARGA E TRANSPORTE E SOLO. AF_09/2024</t>
  </si>
  <si>
    <t>6,27</t>
  </si>
  <si>
    <t>REATERRO MECANIZADO DE VALA COM ESCAVADEIRA HIDRÁULICA (CAPACIDADE DA CAÇAMBA: 0,8 M³/POTÊNCIA: 111 HP), LARGURA DE 1,5 A 2,5 M, PROFUNDIDADE ATÉ 1,5 M, COM SOLO (SEM SUBSTITUIÇÃO) DE 1ª CATEGORIA, COM COMPACTADOR DE SOLOS DE PERCUSSÃO. AF_08/2023</t>
  </si>
  <si>
    <t>23,77</t>
  </si>
  <si>
    <t>REATERRO MECANIZADO DE VALA COM ESCAVADEIRA HIDRÁULICA (CAPACIDADE DA CAÇAMBA: 0,8 M³/POTÊNCIA: 111 HP), LARGURA ATÉ 1,5 M, PROFUNDIDADE DE 1,5 A 3,0 M, COM SOLO (SEM SUBSTITUIÇÃO) DE 1ª CATEGORIA, COM COMPACTADOR DE SOLOS DE PERCUSSÃO. AF_08/2023</t>
  </si>
  <si>
    <t>REATERRO MECANIZADO DE VALA COM ESCAVADEIRA HIDRÁULICA (CAPACIDADE DA CAÇAMBA: 0,8 M³/POTÊNCIA: 111 HP), LARGURA 1,5 A 2,5 M, PROFUNDIDADE 1,5 A 3,0 M, COM SOLO (SEM SUBSTITUIÇÃO) DE 1ª CATEGORIA, COM COMPACTADOR DE SOLOS DE PERCUSSÃO. AF_08/2023</t>
  </si>
  <si>
    <t>17,09</t>
  </si>
  <si>
    <t>REATERRO MECANIZADO DE VALA COM ESCAVADEIRA HIDRÁULICA (CAPACIDADE DA CAÇAMBA: 0,8 M³/POTÊNCIA: 111 HP), LARGURA ATÉ 1,5 M, PROFUNDIDADE DE 3,0 A 6,0 M, COM SOLO (SEM SUBSTITUIÇÃO) DE 1ª CATEGORIA, COM COMPACTADOR DE SOLOS DE PERCUSSÃO. AF_08/2023</t>
  </si>
  <si>
    <t>16,42</t>
  </si>
  <si>
    <t>REATERRO MECANIZADO DE VALA COM ESCAVADEIRA HIDRÁULICA (CAPACIDADE DA CAÇAMBA: 0,8 M³/POTÊNCIA: 111 HP), LARGURA 1,5 A 2,5 M, PROFUNDIDADE 3,0 A 6,0 M, COM SOLO (SEM SUBSTITUIÇÃO) DE 1ª CATEGORIA, COM COMPACTADOR DE SOLOS DE PERCUSSÃO. AF_08/2023</t>
  </si>
  <si>
    <t>REATERRO MECANIZADO DE VALA COM RETROESCAVADEIRA (CAPACIDADE DA CAÇAMBA   DA RETRO: 0,26 M³/POTÊNCIA: 88 HP), LARGURA ATÉ 0,8 M, PROFUNDIDADE ATÉ 1,5 M, COM SOLO (SEM SUBSTITUIÇÃO) DE 1ª CATEGORIA, COM COMPACTADOR DE SOLOS DE PERCUSSÃO. AF_08/2023</t>
  </si>
  <si>
    <t>24,12</t>
  </si>
  <si>
    <t>REATERRO MECANIZADO DE VALA COM RETROESCAVADEIRA (CAPACIDADE DA CAÇAMBA   DA RETRO: 0,26 M³/POTÊNCIA: 88 HP), LARGURA 0,8 A 1,5 M, PROFUNDIDADE ATÉ 1,5 M, COM SOLO (SEM SUBSTITUIÇÃO) DE 1ª CATEGORIA, COM COMPACTADOR DE SOLOS DE PERCUSSÃO AF_08/2023</t>
  </si>
  <si>
    <t>REATERRO MECANIZADO DE VALA COM RETROESCAVADEIRA (CAPACIDADE DA CAÇAMBA   DA RETRO: 0,26 M³/POTÊNCIA: 88 HP), LARGURA ATÉ 0,8 M, PROFUNDIDADE 1,5 A 3,0 M, COM SOLO (SEM SUBSTITUIÇÃO) DE 1ª CATEGORIA, COM COMPACTADOR DE SOLOS DE PERCUSSÃO AF_08/2023</t>
  </si>
  <si>
    <t>REATERRO MECANIZADO DE VALA COM RETROESCAVADEIRA (CAPACIDADE DA CAÇAMBA   DA RETRO: 0,26 M³/POTÊNCIA: 88 HP), LARGURA 0,8 A 1,5 M, PROFUNDIDADE 1,5 A 3,0 M, COM SOLO (SEM SUBSTITUIÇÃO) DE 1ª CATEGORIA E COMPACTADOR DE SOLOS DE PERCUSSÃO. AF_08/2023</t>
  </si>
  <si>
    <t>12,75</t>
  </si>
  <si>
    <t>REATERRO MANUAL DE VALAS, COM COMPACTADOR DE SOLOS DE PERCUSSÃO. AF_08/2023</t>
  </si>
  <si>
    <t>29,81</t>
  </si>
  <si>
    <t>REATERRO MECANIZADO DE VALA COM ESCAVADEIRA HIDRÁULICA (CAPACIDADE DA CAÇAMBA: 0,8 M³/POTÊNCIA: 111 HP), LARGURA DE 1,5 A 2,5 M, PROFUNDIDADE ATÉ 1,5 M, COM SOLO (SEM SUBSTITUIÇÃO) DE 1ª CATEGORIA, COM PLACA VIBRATÓRIA. AF_08/2023</t>
  </si>
  <si>
    <t>REATERRO MECANIZADO DE VALA COM ESCAVADEIRA HIDRÁULICA (CAPACIDADE DA CAÇAMBA: 0,8 M³/POTÊNCIA: 111 HP), LARGURA ATÉ 1,5 M, PROFUNDIDADE DE 1,5 A 3,0 M, COM SOLO (SEM SUBSTITUIÇÃO) DE 1ª CATEGORIA, COM PLACA VIBRATÓRIA. AF_08/2023</t>
  </si>
  <si>
    <t>17,01</t>
  </si>
  <si>
    <t>REATERRO MECANIZADO DE VALA COM ESCAVADEIRA HIDRÁULICA (CAPACIDADE DA CAÇAMBA: 0,8 M³/POTÊNCIA: 111 HP), LARGURA DE 1,5 A 2,5 M, PROFUNDIDADE DE 1,5 A 3,0 M, COM SOLO (SEM SUBSTITUIÇÃO) DE 1ª CATEGORIA, COM PLACA VIBRATÓRIA. AF_08/2023</t>
  </si>
  <si>
    <t>13,29</t>
  </si>
  <si>
    <t>REATERRO MECANIZADO DE VALA COM ESCAVADEIRA HIDRÁULICA (CAPACIDADE DA CAÇAMBA: 0,8 M³/POTÊNCIA: 111 HP), LARGURA ATÉ 1,5 M, PROFUNDIDADE DE 3,0 A 6,0 M, COM SOLO (SEM SUBSTITUIÇÃO) DE 1ª CATEGORIA, COM PLACA VIBRATÓRIA. AF_08/2023</t>
  </si>
  <si>
    <t>12,62</t>
  </si>
  <si>
    <t>REATERRO MECANIZADO DE VALA COM ESCAVADEIRA HIDRÁULICA (CAPACIDADE DA CAÇAMBA: 0,8 M³/POTÊNCIA: 111 HP), LARGURA DE 1,5 A 2,5 M, PROFUNDIDADE DE 3,0 A 6,0 M, COM SOLO (SEM SUBSTITUIÇÃO) DE 1ª CATEGORIA, COM PLACA VIBRATÓRIA. AF_08/2023</t>
  </si>
  <si>
    <t>10,25</t>
  </si>
  <si>
    <t>REATERRO MECANIZADO DE VALA COM RETROESCAVADEIRA (CAPACIDADE   DA   CAÇAMBA   DA RETRO: 0,26 M³/POTÊNCIA: 88 HP), LARGURA ATÉ 0,8 M, PROFUNDIDADE ATÉ 1,5 M, COM SOLO (SEM SUBSTITUIÇÃO) DE 1ª CATEGORIA, COM PLACA VIBRATÓRIA. AF_08/2023</t>
  </si>
  <si>
    <t>REATERRO MECANIZADO DE VALA COM RETROESCAVADEIRA (CAPACIDADE   DA   CAÇAMBA   DA RETRO: 0,26 M³/POTÊNCIA: 88 HP), LARGURA DE 0,8 A 1,5 M, PROFUNDIDADE ATÉ 1,5 M, COM SOLO (SEM SUBSTITUIÇÃO) DE 1ª CATEGORIA, COM PLACA VIBRATÓRIA. AF_08/2023</t>
  </si>
  <si>
    <t>REATERRO MECANIZADO DE VALA COM RETROESCAVADEIRA (CAPACIDADE   DA   CAÇAMBA   DA RETRO: 0,26 M³/POTÊNCIA: 88 HP), LARGURA ATÉ 0,8 M, PROFUNDIDADE DE 1,5 A 3,0 M, COM SOLO (SEM SUBSTITUIÇÃO) DE 1ª CATEGORIA, COM PLACA VIBRATÓRIA. AF_08/2023</t>
  </si>
  <si>
    <t>REATERRO MECANIZADO DE VALA COM RETROESCAVADEIRA (CAPACIDADE   DA   CAÇAMBA   DA RETRO: 0,26 M³/POTÊNCIA: 88 HP), LARGURA DE 0,8 A 1,5 M, PROFUNDIDADE DE 1,5 A 3,0 M, COM SOLO (SEM SUBSTITUIÇÃO) DE 1ª CATEGORIA, COM PLACA VIBRATÓRIA. AF_08/2023</t>
  </si>
  <si>
    <t>8,95</t>
  </si>
  <si>
    <t>REATERRO MANUAL DE VALAS, COM PLACA VIBRATÓRIA. AF_08/2023</t>
  </si>
  <si>
    <t>ATERRO MECANIZADO DE VALA COM MINICARREGADEIRA, COM SOLO ARGILO-ARENOSO. AF_08/2023</t>
  </si>
  <si>
    <t>ATERRO MECANIZADO DE VALA COM MINICARREGADEIRA, COM AREIA PARA ATERRO. AF_08/2023</t>
  </si>
  <si>
    <t>82,66</t>
  </si>
  <si>
    <t>REATERRO MECANIZADO DE VALA COM MINICARREGADEIRA, COM COMPACTADOR DE SOLOS DE PERCUSSÃO. AF_08/2023</t>
  </si>
  <si>
    <t>28,50</t>
  </si>
  <si>
    <t>REATERRO MECANIZADO DE VALA COM MINICARREGADEIRA, COM PLACA VIBRATÓRIA. AF_08/2023</t>
  </si>
  <si>
    <t>COMPACTAÇÃO DE VALAS COM ROLO COMPRESSOR. AF_08/2023</t>
  </si>
  <si>
    <t>TRANSPORTE COM CAMINHÃO BASCULANTE DE 6 M³, EM VIA URBANA EM LEITO NATURAL (UNIDADE: TXKM). AF_07/2020</t>
  </si>
  <si>
    <t>TXKM</t>
  </si>
  <si>
    <t>2,57</t>
  </si>
  <si>
    <t>TRANSPORTE COM CAMINHÃO BASCULANTE DE 6 M³, EM VIA URBANA EM REVESTIMENTO PRIMÁRIO (UNIDADE: TXKM). AF_07/2020</t>
  </si>
  <si>
    <t>2,21</t>
  </si>
  <si>
    <t>TRANSPORTE COM CAMINHÃO BASCULANTE DE 6 M³, EM VIA URBANA PAVIMENTADA, DMT ATÉ 30 KM (UNIDADE: TXKM). AF_07/2020</t>
  </si>
  <si>
    <t>TRANSPORTE COM CAMINHÃO BASCULANTE DE 6 M³, EM VIA URBANA PAVIMENTADA, ADICIONAL PARA DMT EXCEDENTE A 30 KM (UNIDADE: TXKM). AF_07/2020</t>
  </si>
  <si>
    <t>0,80</t>
  </si>
  <si>
    <t>PREPARO DE FUNDO DE VALA COM LARGURA MENOR QUE 1,5 M (ACERTO DO SOLO NATURAL). AF_08/2020</t>
  </si>
  <si>
    <t>7,34</t>
  </si>
  <si>
    <t>PREPARO DE FUNDO DE VALA COM LARGURA MAIOR OU IGUAL A 1,5 M E MENOR QUE 2,5 M (ACERTO DO SOLO NATURAL). AF_08/2020</t>
  </si>
  <si>
    <t>3,62</t>
  </si>
  <si>
    <t>PREPARO DE FUNDO DE VALA COM LARGURA MENOR QUE 1,5 M, COM CAMADA DE AREIA, LANÇAMENTO MANUAL. AF_08/2020</t>
  </si>
  <si>
    <t>231,60</t>
  </si>
  <si>
    <t>PREPARO DE FUNDO DE VALA COM LARGURA MENOR QUE 1,5 M, COM CAMADA DE BRITA, LANÇAMENTO MANUAL. AF_08/2020</t>
  </si>
  <si>
    <t>277,52</t>
  </si>
  <si>
    <t>PREPARO DE FUNDO DE VALA COM LARGURA MAIOR OU IGUAL A 1,5 M E MENOR QUE 2,5 M, COM CAMADA DE AREIA, LANÇAMENTO MANUAL. AF_08/2020</t>
  </si>
  <si>
    <t>202,21</t>
  </si>
  <si>
    <t>PREPARO DE FUNDO DE VALA COM LARGURA MAIOR OU IGUAL A 1,5 M E MENOR QUE 2,5 M, COM CAMADA DE BRITA, LANÇAMENTO MANUAL. AF_08/2020</t>
  </si>
  <si>
    <t>248,13</t>
  </si>
  <si>
    <t>PREPARO DE FUNDO DE VALA COM LARGURA MENOR QUE 1,5 M, COM CAMADA DE AREIA, LANÇAMENTO MECANIZADO. AF_08/2020</t>
  </si>
  <si>
    <t>192,42</t>
  </si>
  <si>
    <t>PREPARO DE FUNDO DE VALA COM LARGURA MENOR QUE 1,5 M, COM CAMADA DE BRITA, LANÇAMENTO MECANIZADO. AF_08/2020</t>
  </si>
  <si>
    <t>229,21</t>
  </si>
  <si>
    <t>PREPARO DE FUNDO DE VALA COM LARGURA MAIOR OU IGUAL A 1,5 M E MENOR QUE 2,5 M, COM CAMADA DE BRITA, LANÇAMENTO MECANIZADO. AF_08/2020</t>
  </si>
  <si>
    <t>178,96</t>
  </si>
  <si>
    <t>PREPARO DE FUNDO DE VALA COM LARGURA MAIOR OU IGUAL A 1,5 M E MENOR QUE 2,5 M, COM CAMADA DE AREIA, LANÇAMENTO MECANIZADO. AF_08/2020</t>
  </si>
  <si>
    <t>148,52</t>
  </si>
  <si>
    <t>ALVENARIA DE VEDAÇÃO DE BLOCOS CERÂMICOS MACIÇOS DE 5X10X20CM (ESPESSURA 10CM) E ARGAMASSA DE ASSENTAMENTO COM PREPARO EM BETONEIRA. AF_05/2020</t>
  </si>
  <si>
    <t>138,29</t>
  </si>
  <si>
    <t>ALVENARIA DE VEDAÇÃO DE BLOCOS CERÂMICOS FURADOS NA VERTICAL DE 9X19X39 CM (ESPESSURA 9 CM) E ARGAMASSA DE ASSENTAMENTO COM PREPARO EM BETONEIRA. AF_12/2021</t>
  </si>
  <si>
    <t>59,08</t>
  </si>
  <si>
    <t>ALVENARIA DE VEDAÇÃO DE BLOCOS CERÂMICOS FURADOS NA VERTICAL DE 9X19X39 CM (ESPESSURA 9 CM) E ARGAMASSA DE ASSENTAMENTO COM PREPARO MANUAL. AF_12/2021</t>
  </si>
  <si>
    <t>60,84</t>
  </si>
  <si>
    <t>ALVENARIA DE VEDAÇÃO DE BLOCOS CERÂMICOS FURADOS NA VERTICAL DE 14X19X39 CM (ESPESSURA 14 CM) E ARGAMASSA DE ASSENTAMENTO COM PREPARO EM BETONEIRA. AF_12/2021</t>
  </si>
  <si>
    <t>79,46</t>
  </si>
  <si>
    <t>ALVENARIA DE VEDAÇÃO DE BLOCOS CERÂMICOS FURADOS NA VERTICAL DE 14X19X39 CM (ESPESSURA 14 CM) E ARGAMASSA DE ASSENTAMENTO COM PREPARO MANUAL. AF_12/2021</t>
  </si>
  <si>
    <t>81,47</t>
  </si>
  <si>
    <t>ALVENARIA DE VEDAÇÃO DE BLOCOS CERÂMICOS FURADOS NA VERTICAL DE 19X19X39 CM (ESPESSURA 19 CM) E ARGAMASSA DE ASSENTAMENTO COM PREPARO EM BETONEIRA. AF_12/2021</t>
  </si>
  <si>
    <t>93,45</t>
  </si>
  <si>
    <t>ALVENARIA DE VEDAÇÃO DE BLOCOS CERÂMICOS FURADOS NA VERTICAL DE 19X19X39 CM (ESPESSURA 19 CM) E ARGAMASSA DE ASSENTAMENTO COM PREPARO MANUAL. AF_12/2021</t>
  </si>
  <si>
    <t>95,80</t>
  </si>
  <si>
    <t>ALVENARIA DE VEDAÇÃO DE BLOCOS CERÂMICOS FURADOS NA HORIZONTAL DE 9X19X19 CM (ESPESSURA 9 CM) E ARGAMASSA DE ASSENTAMENTO COM PREPARO EM BETONEIRA. AF_12/2021</t>
  </si>
  <si>
    <t>98,43</t>
  </si>
  <si>
    <t>ALVENARIA DE VEDAÇÃO DE BLOCOS CERÂMICOS FURADOS NA HORIZONTAL DE 9X19X19 CM (ESPESSURA 9 CM) E ARGAMASSA DE ASSENTAMENTO COM PREPARO MANUAL. AF_12/2021</t>
  </si>
  <si>
    <t>99,97</t>
  </si>
  <si>
    <t>ALVENARIA DE VEDAÇÃO DE BLOCOS CERÂMICOS FURADOS NA HORIZONTAL DE 11,5X19X19 CM (ESPESSURA 11,5 CM) E ARGAMASSA DE ASSENTAMENTO COM PREPARO EM BETONEIRA. AF_12/2021</t>
  </si>
  <si>
    <t>84,58</t>
  </si>
  <si>
    <t>ALVENARIA DE VEDAÇÃO DE BLOCOS CERÂMICOS FURADOS NA HORIZONTAL DE 11,5X19X19 CM (ESPESSURA 11,5 CM) E ARGAMASSA DE ASSENTAMENTO COM PREPARO MANUAL. AF_12/2021</t>
  </si>
  <si>
    <t>86,25</t>
  </si>
  <si>
    <t>ALVENARIA DE VEDAÇÃO DE BLOCOS CERÂMICOS FURADOS NA HORIZONTAL DE 9X14X19 CM (ESPESSURA 9 CM) E ARGAMASSA DE ASSENTAMENTO COM PREPARO EM BETONEIRA. AF_12/2021</t>
  </si>
  <si>
    <t>126,39</t>
  </si>
  <si>
    <t>ALVENARIA DE VEDAÇÃO DE BLOCOS CERÂMICOS FURADOS NA HORIZONTAL DE 9X14X19 CM (ESPESSURA 9 CM) E ARGAMASSA DE ASSENTAMENTO COM PREPARO MANUAL. AF_12/2021</t>
  </si>
  <si>
    <t>128,18</t>
  </si>
  <si>
    <t>ALVENARIA DE VEDAÇÃO DE BLOCOS CERÂMICOS FURADOS NA HORIZONTAL DE 14X9X19 CM (ESPESSURA 14 CM, BLOCO DEITADO) E ARGAMASSA DE ASSENTAMENTO COM PREPARO EM BETONEIRA. AF_12/2021</t>
  </si>
  <si>
    <t>149,65</t>
  </si>
  <si>
    <t>ALVENARIA DE VEDAÇÃO DE BLOCOS CERÂMICOS FURADOS NA HORIZONTAL DE 14X9X19 CM (ESPESSURA 14 CM, BLOCO DEITADO) E ARGAMASSA DE ASSENTAMENTO COM PREPARO MANUAL. AF_12/2021</t>
  </si>
  <si>
    <t>152,76</t>
  </si>
  <si>
    <t>ALVENARIA DE VEDAÇÃO DE BLOCOS CERÂMICOS FURADOS NA VERTICAL DE 11,5X19X29 CM (ESPESSURA 11,5 CM) E ARGAMASSA DE ASSENTAMENTO COM PREPARO EM BETONEIRA. AF_12/2021</t>
  </si>
  <si>
    <t>83,41</t>
  </si>
  <si>
    <t>ALVENARIA DE VEDAÇÃO DE BLOCOS CERÂMICOS FURADOS NA VERTICAL DE 11,5X19X29 CM (ESPESSURA 11,5 CM) E ARGAMASSA DE ASSENTAMENTO COM PREPARO MANUAL. AF_12/2021</t>
  </si>
  <si>
    <t>85,48</t>
  </si>
  <si>
    <t>ALVENARIA DE VEDAÇÃO DE BLOCOS CERÂMICOS FURADOS NA VERTICAL DE 14X19X29 CM (ESPESSURA 14 CM) E ARGAMASSA DE ASSENTAMENTO COM PREPARO EM BETONEIRA. AF_12/2021</t>
  </si>
  <si>
    <t>92,91</t>
  </si>
  <si>
    <t>ALVENARIA DE VEDAÇÃO DE BLOCOS CERÂMICOS FURADOS NA VERTICAL DE 14X19X29 CM (ESPESSURA 14 CM) E ARGAMASSA DE ASSENTAMENTO COM PREPARO MANUAL. AF_12/2021</t>
  </si>
  <si>
    <t>95,12</t>
  </si>
  <si>
    <t>ALVENARIA DE VEDAÇÃO DE BLOCOS CERÂMICOS FURADOS NA VERTICAL DE 11,5X19X39 CM (ESPESSURA 11,5 CM) E ARGAMASSA DE ASSENTAMENTO COM PREPARO EM BETONEIRA. AF_12/2021</t>
  </si>
  <si>
    <t>69,95</t>
  </si>
  <si>
    <t>ALVENARIA DE VEDAÇÃO DE BLOCOS CERÂMICOS FURADOS NA VERTICAL DE 11,5X19X39 CM (ESPESSURA 11,5 CM) E ARGAMASSA DE ASSENTAMENTO COM PREPARO MANUAL. AF_12/2021</t>
  </si>
  <si>
    <t>ALVENARIA DE VEDAÇÃO DE BLOCOS CERÂMICOS FURADOS NA HORIZONTAL DE 9X9X19 CM (ESPESSURA 9 CM) E ARGAMASSA DE ASSENTAMENTO COM PREPARO EM BETONEIRA. AF_12/2021</t>
  </si>
  <si>
    <t>182,79</t>
  </si>
  <si>
    <t>ALVENARIA DE VEDAÇÃO DE BLOCOS CERÂMICOS FURADOS NA HORIZONTAL DE 9X9X19 CM (ESPESSURA 9 CM) E ARGAMASSA DE ASSENTAMENTO COM PREPARO MANUAL. AF_12/2021</t>
  </si>
  <si>
    <t>185,06</t>
  </si>
  <si>
    <t>ALVENARIA DE VEDAÇÃO DE BLOCOS CERÂMICOS FURADOS NA HORIZONTAL DE 9X14X24 CM (ESPESSURA 9 CM) E ARGAMASSA DE ASSENTAMENTO COM PREPARO EM BETONEIRA. AF_12/2021</t>
  </si>
  <si>
    <t>107,73</t>
  </si>
  <si>
    <t>ALVENARIA DE VEDAÇÃO DE BLOCOS CERÂMICOS FURADOS NA HORIZONTAL DE 9X14X24 CM (ESPESSURA 9 CM) E ARGAMASSA DE ASSENTAMENTO COM PREPARO MANUAL. AF_12/2021</t>
  </si>
  <si>
    <t>109,38</t>
  </si>
  <si>
    <t>ALVENARIA DE VEDAÇÃO DE BLOCOS CERÂMICOS FURADOS NA HORIZONTAL DE 11,5X14X24 CM (ESPESSURA 11,5 CM) E ARGAMASSA DE ASSENTAMENTO COM PREPARO EM BETONEIRA. AF_12/2021</t>
  </si>
  <si>
    <t>91,75</t>
  </si>
  <si>
    <t>ALVENARIA DE VEDAÇÃO DE BLOCOS CERÂMICOS FURADOS NA HORIZONTAL DE 11,5X14X24 CM (ESPESSURA 11,5 CM) E ARGAMASSA DE ASSENTAMENTO COM PREPARO MANUAL. AF_12/2021</t>
  </si>
  <si>
    <t>93,51</t>
  </si>
  <si>
    <t>ALVENARIA DE VEDAÇÃO DE BLOCOS CERÂMICOS FURADOS NA HORIZONTAL DE 9X19X29 CM (ESPESSURA 9 CM) E ARGAMASSA DE ASSENTAMENTO COM PREPARO EM BETONEIRA. AF_12/2021</t>
  </si>
  <si>
    <t>62,13</t>
  </si>
  <si>
    <t>ALVENARIA DE VEDAÇÃO DE BLOCOS CERÂMICOS FURADOS NA HORIZONTAL DE 9X19X29 CM (ESPESSURA 9 CM) E ARGAMASSA DE ASSENTAMENTO COM PREPARO MANUAL. AF_12/2021</t>
  </si>
  <si>
    <t>ALVENARIA DE VEDAÇÃO DE BLOCOS CERÂMICOS FURADOS NA HORIZONTAL DE 11,5X19X29 CM (ESPESSURA 11,5 CM) E ARGAMASSA DE ASSENTAMENTO COM PREPARO EM BETONEIRA. AF_12/2021</t>
  </si>
  <si>
    <t>71,36</t>
  </si>
  <si>
    <t>ALVENARIA DE VEDAÇÃO DE BLOCOS CERÂMICOS FURADOS NA HORIZONTAL DE 11,5X19X29 CM (ESPESSURA 11,5 CM) E ARGAMASSA DE ASSENTAMENTO COM PREPARO MANUAL. AF_12/2021</t>
  </si>
  <si>
    <t>72,77</t>
  </si>
  <si>
    <t>ALVENARIA DE VEDAÇÃO DE BLOCOS CERÂMICOS FURADOS NA HORIZONTAL DE 14X19X29 CM (ESPESSURA 14 CM) E ARGAMASSA DE ASSENTAMENTO COM PREPARO EM BETONEIRA. AF_12/2021</t>
  </si>
  <si>
    <t>83,30</t>
  </si>
  <si>
    <t>ALVENARIA DE VEDAÇÃO DE BLOCOS CERÂMICOS FURADOS NA HORIZONTAL DE 14X19X29 CM (ESPESSURA 14 CM) E ARGAMASSA DE ASSENTAMENTO COM PREPARO MANUAL. AF_12/2021</t>
  </si>
  <si>
    <t>85,09</t>
  </si>
  <si>
    <t>ALVENARIA DE VEDAÇÃO DE BLOCOS CERÂMICOS FURADOS NA HORIZONTAL DE 19X19X29 CM (ESPESSURA 19 CM) E ARGAMASSA DE ASSENTAMENTO COM PREPARO EM BETONEIRA. AF_12/2021</t>
  </si>
  <si>
    <t>100,93</t>
  </si>
  <si>
    <t>ALVENARIA DE VEDAÇÃO DE BLOCOS CERÂMICOS FURADOS NA HORIZONTAL DE 19X19X29 CM (ESPESSURA 19 CM) E ARGAMASSA DE ASSENTAMENTO COM PREPARO MANUAL. AF_12/2021</t>
  </si>
  <si>
    <t>102,94</t>
  </si>
  <si>
    <t>ALVENARIA DE VEDAÇÃO DE BLOCOS CERÂMICOS FURADOS NA HORIZONTAL DE 9X19X39 CM (ESPESSURA 9 CM) E ARGAMASSA DE ASSENTAMENTO COM PREPARO EM BETONEIRA. AF_12/2021</t>
  </si>
  <si>
    <t>51,60</t>
  </si>
  <si>
    <t>ALVENARIA DE VEDAÇÃO DE BLOCOS CERÂMICOS FURADOS NA HORIZONTAL DE 9X19X39 CM (ESPESSURA 9 CM) E ARGAMASSA DE ASSENTAMENTO COM PREPARO MANUAL. AF_12/2021</t>
  </si>
  <si>
    <t>52,55</t>
  </si>
  <si>
    <t>ALVENARIA DE VEDAÇÃO DE BLOCOS CERÂMICOS FURADOS NA HORIZONTAL DE 11,5X19X39 CM (ESPESSURA 11,5 CM) E ARGAMASSA DE ASSENTAMENTO COM PREPARO EM BETONEIRA. AF_12/2021</t>
  </si>
  <si>
    <t>ALVENARIA DE VEDAÇÃO DE BLOCOS CERÂMICOS FURADOS NA HORIZONTAL DE 11,5X19X39 CM (ESPESSURA 11,5 CM) E ARGAMASSA DE ASSENTAMENTO COM PREPARO MANUAL. AF_12/2021</t>
  </si>
  <si>
    <t>ALVENARIA DE VEDAÇÃO DE BLOCOS CERÂMICOS FURADOS NA HORIZONTAL DE 14X19X39 CM (ESPESSURA 14 CM) E ARGAMASSA DE ASSENTAMENTO COM PREPARO EM BETONEIRA. AF_12/2021</t>
  </si>
  <si>
    <t>70,24</t>
  </si>
  <si>
    <t>ALVENARIA DE VEDAÇÃO DE BLOCOS CERÂMICOS FURADOS NA HORIZONTAL DE 14X19X39 CM (ESPESSURA 14 CM) E ARGAMASSA DE ASSENTAMENTO COM PREPARO MANUAL. AF_12/2021</t>
  </si>
  <si>
    <t>71,86</t>
  </si>
  <si>
    <t>ALVENARIA DE VEDAÇÃO DE BLOCOS CERÂMICOS FURADOS NA HORIZONTAL DE 19X19X39 CM (ESPESSURA 19 CM) E ARGAMASSA DE ASSENTAMENTO COM PREPARO EM BETONEIRA. AF_12/2021</t>
  </si>
  <si>
    <t>88,48</t>
  </si>
  <si>
    <t>ALVENARIA DE VEDAÇÃO DE BLOCOS CERÂMICOS FURADOS NA HORIZONTAL DE 19X19X39 CM (ESPESSURA 19 CM) E ARGAMASSA DE ASSENTAMENTO COM PREPARO MANUAL. AF_12/2021</t>
  </si>
  <si>
    <t>90,30</t>
  </si>
  <si>
    <t>ALVENARIA ESTRUTURAL DE BLOCOS CERÂMICOS 14X19X39, (ESPESSURA DE 14 CM), UTILIZANDO PALHETA E ARGAMASSA DE ASSENTAMENTO COM PREPARO EM BETONEIRA. AF_03/2023</t>
  </si>
  <si>
    <t>71,46</t>
  </si>
  <si>
    <t>ALVENARIA ESTRUTURAL DE BLOCOS CERÂMICOS 14X19X39, (ESPESSURA DE 14 CM), UTILIZANDO PALHETA E ARGAMASSA DE ASSENTAMENTO COM PREPARO MANUAL. AF_03/2023</t>
  </si>
  <si>
    <t>73,52</t>
  </si>
  <si>
    <t>ALVENARIA ESTRUTURAL DE BLOCOS CERÂMICOS 14X19X29, (ESPESSURA DE 14 CM), UTILIZANDO PALHETA E ARGAMASSA DE ASSENTAMENTO COM PREPARO EM BETONEIRA. AF_03/2023</t>
  </si>
  <si>
    <t>80,22</t>
  </si>
  <si>
    <t>ALVENARIA ESTRUTURAL DE BLOCOS CERÂMICOS 14X19X29, (ESPESSURA DE 14 CM), UTILIZANDO PALHETA E ARGAMASSA DE ASSENTAMENTO COM PREPARO MANUAL. AF_03/2023</t>
  </si>
  <si>
    <t>82,51</t>
  </si>
  <si>
    <t>ALVENARIA ESTRUTURAL DE BLOCOS CERÂMICOS 14X19X39, (ESPESSURA DE 14 CM), UTILIZANDO COLHER DE PEDREIRO E ARGAMASSA DE ASSENTAMENTO COM PREPARO EM BETONEIRA. AF_03/2023</t>
  </si>
  <si>
    <t>83,44</t>
  </si>
  <si>
    <t>ALVENARIA ESTRUTURAL DE BLOCOS CERÂMICOS 14X19X39, (ESPESSURA DE 14 CM), UTILIZANDO COLHER DE PEDREIRO E ARGAMASSA DE ASSENTAMENTO COM PREPARO MANUAL. AF_03/2023</t>
  </si>
  <si>
    <t>86,19</t>
  </si>
  <si>
    <t>ALVENARIA ESTRUTURAL DE BLOCOS CERÂMICOS 14X19X29, (ESPESSURA DE 14 CM), UTILIZANDO COLHER DE PEDREIRO E ARGAMASSA DE ASSENTAMENTO COM PREPARO EM BETONEIRA. AF_03/2023</t>
  </si>
  <si>
    <t>97,40</t>
  </si>
  <si>
    <t>ALVENARIA ESTRUTURAL DE BLOCOS CERÂMICOS 14X19X29, (ESPESSURA DE 14 CM), UTILIZANDO COLHER DE PEDREIRO E ARGAMASSA DE ASSENTAMENTO COM PREPARO MANUAL. AF_03/2023</t>
  </si>
  <si>
    <t>100,47</t>
  </si>
  <si>
    <t>ALVENARIA DE VEDAÇÃO DE BLOCOS DE GESSO DE 7X50X66CM (ESPESSURA 7CM). AF_05/2020</t>
  </si>
  <si>
    <t>63,21</t>
  </si>
  <si>
    <t>ALVENARIA DE VEDAÇÃO DE BLOCOS DE GESSO DE 10X50X66CM (ESPESSURA 10CM). AF_05/2020</t>
  </si>
  <si>
    <t>82,18</t>
  </si>
  <si>
    <t>ALVENARIA DE VEDAÇÃO COM ELEMENTO VAZADO DE CERÂMICA (COBOGÓ) DE 7X20X20CM E ARGAMASSA DE ASSENTAMENTO COM PREPARO EM BETONEIRA. AF_05/2020</t>
  </si>
  <si>
    <t>159,34</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</si>
  <si>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</si>
  <si>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</si>
  <si>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78,98</t>
  </si>
  <si>
    <t>ALVENARIA DE VEDAÇÃO DE BLOCOS VAZADOS DE CONCRETO DE 14X19X39 CM (ESPESSURA 14 CM)  E ARGAMASSA DE ASSENTAMENTO COM PREPARO EM BETONEIRA. AF_12/2021</t>
  </si>
  <si>
    <t>100,81</t>
  </si>
  <si>
    <t>ALVENARIA DE VEDAÇÃO DE BLOCOS VAZADOS DE CONCRETO DE 14X19X39 CM (ESPESSURA 14 CM) E ARGAMASSA DE ASSENTAMENTO COM PREPARO MANUAL. AF_12/2021</t>
  </si>
  <si>
    <t>102,54</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</si>
  <si>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</si>
  <si>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</si>
  <si>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122,98</t>
  </si>
  <si>
    <t>ALVENARIA DE VEDAÇÃO DE BLOCOS  VAZADOS DE CONCRETO APARENTE DE 9X19X39 CM (ESPESSURA 9 CM) E ARGAMASSA DE ASSENTAMENTO COM PREPARO EM BETONEIRA. AF_12/2021</t>
  </si>
  <si>
    <t>87,86</t>
  </si>
  <si>
    <t>ALVENARIA DE VEDAÇÃO DE BLOCOS  VAZADOS DE CONCRETO APARENTE DE 9X19X39 CM (ESPESSURA 9 CM) E ARGAMASSA DE ASSENTAMENTO COM PREPARO MANUAL. AF_12/2021</t>
  </si>
  <si>
    <t>89,34</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</si>
  <si>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</si>
  <si>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</si>
  <si>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117,46</t>
  </si>
  <si>
    <t>ALVENARIA DE VEDAÇÃO DE BLOCOS  VAZADOS DE CONCRETO APARENTE DE 19X19X39 CM (ESPESSURA 19 CM) E ARGAMASSA DE ASSENTAMENTO COM PREPARO EM BETONEIRA. AF_12/2021</t>
  </si>
  <si>
    <t>139,49</t>
  </si>
  <si>
    <t>ALVENARIA DE VEDAÇÃO DE BLOCOS  VAZADOS DE CONCRETO APARENTE DE 19X19X39 CM (ESPESSURA 19 CM) E ARGAMASSA DE ASSENTAMENTO COM PREPARO MANUAL. AF_12/2021</t>
  </si>
  <si>
    <t>141,67</t>
  </si>
  <si>
    <t>ALVENARIA DE VEDAÇÃO DE BLOCOS  VAZADOS DE CONCRETO DE 14X19X29 CM (ESPESSURA 14 CM) E ARGAMASSA DE ASSENTAMENTO COM PREPARO EM BETONEIRA. AF_12/2021</t>
  </si>
  <si>
    <t>117,66</t>
  </si>
  <si>
    <t>ALVENARIA DE VEDAÇÃO DE BLOCOS  VAZADOS DE CONCRETO DE 14X19X29 CM (ESPESSURA 14 CM) E ARGAMASSA DE ASSENTAMENTO COM PREPARO MANUAL. AF_12/2021</t>
  </si>
  <si>
    <t>119,58</t>
  </si>
  <si>
    <t>ALVENARIA DE BLOCOS DE CONCRETO ESTRUTURAL 14X19X39 CM (ESPESSURA 14 CM), FBK = 4,5 MPA, UTILIZANDO PALHETA. AF_10/2022</t>
  </si>
  <si>
    <t>87,73</t>
  </si>
  <si>
    <t>ALVENARIA DE BLOCOS DE CONCRETO ESTRUTURAL 14X19X39 CM (ESPESSURA 14 CM), FBK = 14 MPA, UTILIZANDO PALHETA. AF_10/2022</t>
  </si>
  <si>
    <t>106,15</t>
  </si>
  <si>
    <t>ALVENARIA DE BLOCOS DE CONCRETO ESTRUTURAL 14X19X29 CM (ESPESSURA 14 CM), FBK = 4,5 MPA, UTILIZANDO PALHETA. AF_10/2022</t>
  </si>
  <si>
    <t>116,75</t>
  </si>
  <si>
    <t>ALVENARIA DE BLOCOS DE CONCRETO ESTRUTURAL 14X19X29 CM (ESPESSURA 14 CM), FBK = 14,0 MPA, UTILIZANDO PALHETA. AF_10/2022</t>
  </si>
  <si>
    <t>137,13</t>
  </si>
  <si>
    <t>ALVENARIA DE BLOCOS DE CONCRETO ESTRUTURAL 14X19X39 CM (ESPESSURA 14 CM), FBK = 4,5 MPA, UTILIZANDO COLHER DE PEDREIRO. AF_10/2022</t>
  </si>
  <si>
    <t>99,91</t>
  </si>
  <si>
    <t>ALVENARIA DE BLOCOS DE CONCRETO ESTRUTURAL 14X19X39 CM (ESPESSURA 14 CM), FBK = 14 MPA, UTILIZANDO COLHER DE PEDREIRO. AF_10/2022</t>
  </si>
  <si>
    <t>119,46</t>
  </si>
  <si>
    <t>ALVENARIA DE BLOCOS DE CONCRETO ESTRUTURAL 14X19X29 CM (ESPESSURA 14 CM), FBK = 4,5 MPA, UTILIZANDO COLHER DE PEDREIRO. AF_10/2022</t>
  </si>
  <si>
    <t>137,15</t>
  </si>
  <si>
    <t>ALVENARIA DE BLOCOS DE CONCRETO ESTRUTURAL 14X19X29 CM (ESPESSURA 14 CM), FBK = 14 MPA, UTILIZANDO COLHER DE PEDREIRO. AF_10/2022</t>
  </si>
  <si>
    <t>158,69</t>
  </si>
  <si>
    <t>ALVENARIA DE VEDAÇÃO COM ELEMENTO VAZADO DE CONCRETO (COBOGÓ) DE 7X50X50CM E ARGAMASSA DE ASSENTAMENTO COM PREPARO EM BETONEIRA. AF_05/2020</t>
  </si>
  <si>
    <t>231,44</t>
  </si>
  <si>
    <t>ALVENARIA DE VEDAÇÃO COM BLOCO DE VIDRO VAZADO, TIPO VENEZIANA, DE 6X20X20CM E ARGAMASSA DE ASSENTAMENTO COM PREPARO EM BETONEIRA. AF_05/2020</t>
  </si>
  <si>
    <t>689,28</t>
  </si>
  <si>
    <t>ALVENARIA DE VEDAÇÃO COM BLOCO DE VIDRO, TIPO CANELADO, DE 8X19X19CM E ARGAMASSA DE ASSENTAMENTO COM PREPARO EM BETONEIRA. AF_05/2020</t>
  </si>
  <si>
    <t>698,87</t>
  </si>
  <si>
    <t>PAREDE COM SISTEMA EM CHAPAS DE GESSO PARA DRYWALL, USO INTERNO, COM DUAS FACES SIMPLES E ESTRUTURA METÁLICA COM GUIAS SIMPLES, SEM VÃOS. AF_07/2023_PS</t>
  </si>
  <si>
    <t>86,23</t>
  </si>
  <si>
    <t>PAREDE COM SISTEMA EM CHAPAS DE GESSO PARA DRYWALL, USO INTERNO, COM DUAS FACES SIMPLES E ESTRUTURA METÁLICA COM GUIAS SIMPLES PARA PAREDES COM ÁREA LÍQUIDA MAIOR OU IGUAL A 6 M2, COM VÃOS. AF_07/2023_PS</t>
  </si>
  <si>
    <t>95,77</t>
  </si>
  <si>
    <t>PAREDE COM SISTEMA EM CHAPAS DE GESSO PARA DRYWALL, USO INTERNO, COM DUAS FACES SIMPLES E ESTRUTURA METÁLICA COM GUIAS DUPLAS, SEM VÃOS. AF_07/2023_PS</t>
  </si>
  <si>
    <t>109,60</t>
  </si>
  <si>
    <t>PAREDE COM SISTEMA EM CHAPAS DE GESSO PARA DRYWALL, USO INTERNO, COM DUAS FACES SIMPLES E ESTRUTURA METÁLICA COM GUIAS DUPLAS PARA PAREDES COM ÁREA LÍQUIDA MAIOR OU IGUAL A 6 M2, COM VÃOS. AF_07/2023_PS</t>
  </si>
  <si>
    <t>127,43</t>
  </si>
  <si>
    <t>PAREDE COM SISTEMA EM CHAPAS DE GESSO PARA DRYWALL, USO INTERNO, COM UMA FACE SIMPLES E OUTRA FACE DUPLA E ESTRUTURA METÁLICA COM GUIAS SIMPLES, SEM VÃOS. AF_07/2023_PS</t>
  </si>
  <si>
    <t>112,60</t>
  </si>
  <si>
    <t>PAREDE COM SISTEMA EM CHAPAS DE GESSO PARA DRYWALL, USO INTERNO, COM UMA FACE SIMPLES E OUTRA FACE DUPLA E ESTRUTURA METÁLICA COM GUIAS SIMPLES PARA PAREDES COM ÁREA LÍQUIDA MAIOR OU IGUAL A 6 M2, COM VÃOS. AF_07/2023_PS</t>
  </si>
  <si>
    <t>122,75</t>
  </si>
  <si>
    <t>PAREDE COM SISTEMA EM CHAPAS DE GESSO PARA DRYWALL, USO INTERNO COM UMA FACE SIMPLES E OUTRA FACE DUPLA E ESTRUTURA METÁLICA COM GUIAS DUPLAS, SEM VÃOS. AF_07/2023_PS</t>
  </si>
  <si>
    <t>135,96</t>
  </si>
  <si>
    <t>PAREDE COM SISTEMA EM CHAPAS DE GESSO PARA DRYWALL, USO INTERNO, COM UMA FACE SIMPLES E OUTRA FACE DUPLA E   ESTRUTURA METÁLICA COM GUIAS DUPLAS PARA PAREDES COM ÁREA LÍQUIDA MAIOR OU IGUAL A 6 M2, COM VÃOS. AF_07/2023_PS</t>
  </si>
  <si>
    <t>154,43</t>
  </si>
  <si>
    <t>PAREDE COM SISTEMA EM CHAPAS DE GESSO PARA DRYWALL, USO INTERNO, COM DUAS FACES DUPLAS E ESTRUTURA METÁLICA COM GUIAS SIMPLES, SEM VÃOS. AF_07/2023_PS</t>
  </si>
  <si>
    <t>138,96</t>
  </si>
  <si>
    <t>PAREDE COM SISTEMA EM CHAPAS DE GESSO PARA DRYWALL, USO INTERNO, COM DUAS FACES DUPLAS E ESTRUTURA METÁLICA COM GUIAS SIMPLES PARA PAREDES COM ÁREA LÍQUIDA MAIOR OU IGUAL A 6 M2, COM VÃOS. AF_07/2023_PS</t>
  </si>
  <si>
    <t>149,73</t>
  </si>
  <si>
    <t>PAREDE COM SISTEMA EM CHAPAS DE GESSO PARA DRYWALL, USO INTERNO COM DUAS FACES DUPLAS E ESTRUTURA METÁLICA COM GUIAS DUPLAS, SEM VÃOS. AF_07/2023_PS</t>
  </si>
  <si>
    <t>162,35</t>
  </si>
  <si>
    <t>PAREDE COM SISTEMA EM CHAPAS DE GESSO PARA DRYWALL, USO INTERNO, COM DUAS FACES DUPLAS E ESTRUTURA METÁLICA COM GUIAS DUPLAS PARA PAREDES COM ÁREA LÍQUIDA MAIOR OU IGUAL A 6 M2, COM VÃOS. AF_07/2023_PS</t>
  </si>
  <si>
    <t>181,42</t>
  </si>
  <si>
    <t>PAREDE COM SISTEMA EM CHAPAS DE GESSO PARA DRYWALL, USO INTERNO, COM UMA FACE SIMPLES E ESTRUTURA METÁLICA COM GUIAS SIMPLES, SEM VÃOS. AF_07/2023_PS</t>
  </si>
  <si>
    <t>PAREDE COM SISTEMA EM CHAPAS DE GESSO PARA DRYWALL, USO INTERNO, COM UMA FACE SIMPLES E ESTRUTURA METÁLICA COM GUIAS SIMPLES PARA PAREDES COM ÁREA LÍQUIDA MAIOR OU IGUAL A 6 M2, COM VÃOS. AF_07/2023_PS</t>
  </si>
  <si>
    <t>64,95</t>
  </si>
  <si>
    <t>INSTALAÇÃO DE REFORÇO METÁLICO EM PAREDE DRYWALL. AF_07/2023</t>
  </si>
  <si>
    <t>INSTALAÇÃO DE REFORÇO DE MADEIRA EM PAREDE DRYWALL. AF_07/2023</t>
  </si>
  <si>
    <t>DIVISÓRIA FIXA EM VIDRO TEMPERADO 10 MM, SEM ABERTURA. AF_01/2021_PS</t>
  </si>
  <si>
    <t>552,55</t>
  </si>
  <si>
    <t>DIVISORIA SANITÁRIA, TIPO CABINE, EM GRANITO CINZA POLIDO, ESP = 3CM, ASSENTADO COM ARGAMASSA COLANTE AC III-E, EXCLUSIVE FERRAGENS. AF_01/2021</t>
  </si>
  <si>
    <t>945,82</t>
  </si>
  <si>
    <t>DIVISORIA SANITÁRIA, TIPO CABINE, EM MÁRMORE BRANCO POLIDO, ESP = 3CM, ASSENTADO COM ARGAMASSA COLANTE AC III-E, EXCLUSIVE FERRAGENS. AF_01/2021</t>
  </si>
  <si>
    <t>821,22</t>
  </si>
  <si>
    <t>TAPA VISTA DE MICTÓRIO EM GRANITO CINZA POLIDO, ESP = 3CM, ASSENTADO COM ARGAMASSA COLANTE AC III-E . AF_01/2021</t>
  </si>
  <si>
    <t>978,52</t>
  </si>
  <si>
    <t>TAPA VISTA DE MICTÓRIO EM MÁRMORE BRANCO POLIDO, ESP = 3CM, ASSENTADO COM ARGAMASSA COLANTE AC III-E . AF_01/2021</t>
  </si>
  <si>
    <t>859,85</t>
  </si>
  <si>
    <t>DIVISORIA SANITÁRIA, TIPO CABINE, EM PAINEL DE GRANILITE, ESP = 3CM, ASSENTADO COM ARGAMASSA COLANTE AC III-E, EXCLUSIVE FERRAGENS. AF_01/2021</t>
  </si>
  <si>
    <t>336,72</t>
  </si>
  <si>
    <t>TAPA VISTA DE MICTÓRIO EM PAINEL DE GRANILITE, ESP = 3CM, ASSENTADO COM ARGAMASSA COLANTE AC III-E . AF_01/2021</t>
  </si>
  <si>
    <t>389,96</t>
  </si>
  <si>
    <t>PAREDE COM SISTEMA EM CHAPAS DE GESSO PARA DRYWALL, USO INTERNO, COM DUAS FACES SIMPLES E ESTRUTURA METÁLICA COM GUIAS SIMPLES PARA PAREDES COM ÁREA LÍQUIDA MENOR QUE 6 M2, COM VÃOS. AF_07/2023_PS</t>
  </si>
  <si>
    <t>113,09</t>
  </si>
  <si>
    <t>PAREDE COM SISTEMA EM CHAPAS DE GESSO PARA DRYWALL, USO INTERNO, COM DUAS FACES SIMPLES E ESTRUTURA METÁLICA COM GUIAS DUPLAS PARA PAREDES COM ÁREA LÍQUIDA MENOR QUE 6 M2, COM VÃOS. AF_07/2023_PS</t>
  </si>
  <si>
    <t>158,91</t>
  </si>
  <si>
    <t>PAREDE COM SISTEMA EM CHAPAS DE GESSO PARA DRYWALL, USO INTERNO, COM UMA FACE SIMPLES E OUTRA FACE DUPLA E ESTRUTURA METÁLICA COM GUIAS SIMPLES PARA PAREDES COM ÁREA LÍQUIDA MENOR QUE 6 M2, COM VÃOS. AF_07/2023_PS</t>
  </si>
  <si>
    <t>141,32</t>
  </si>
  <si>
    <t>PAREDE COM SISTEMA EM CHAPAS DE GESSO PARA DRYWALL, USO INTERNO, COM UMA FACE SIMPLES E OUTRA FACE DUPLA E ESTRUTURA METÁLICA COM GUIAS DUPLAS PARA PAREDES COM ÁREA LÍQUIDA MENOR QUE 6 M2, COM VÃOS. AF_07/2023_PS</t>
  </si>
  <si>
    <t>187,14</t>
  </si>
  <si>
    <t>PAREDE COM SISTEMA EM CHAPAS DE GESSO PARA DRYWALL, USO INTERNO, COM DUAS FACES DUPLAS E ESTRUTURA METÁLICA COM GUIAS SIMPLES PARA PAREDES COM ÁREA LÍQUIDA MENOR QUE 6 M2, COM VÃOS. AF_07/2023_PS</t>
  </si>
  <si>
    <t>169,55</t>
  </si>
  <si>
    <t>PAREDE COM SISTEMA EM CHAPAS DE GESSO PARA DRYWALL, USO INTERNO, COM DUAS FACES DUPLAS E ESTRUTURA METÁLICA COM GUIAS DUPLAS PARA PAREDES COM ÁREA LÍQUIDA MENOR QUE 6 M2, COM VÃOS. AF_07/2023_PS</t>
  </si>
  <si>
    <t>215,38</t>
  </si>
  <si>
    <t>PAREDE COM SISTEMA EM CHAPAS DE GESSO PARA DRYWALL, USO INTERNO, COM UMA FACE SIMPLES E ESTRUTURA METÁLICA COM GUIAS SIMPLES PARA PAREDES COM ÁREA LÍQUIDA MENOR QUE 6 M2, COM VÃOS. AF_07/2023_PS</t>
  </si>
  <si>
    <t>81,04</t>
  </si>
  <si>
    <t>ALVENARIA DE VEDAÇÃO DE BLOCOS DE CONCRETO CELULAR DE 10X30X60CM (ESPESSURA 10CM) E ARGAMASSA DE ASSENTAMENTO COM PREPARO EM BETONEIRA. AF_05/2020</t>
  </si>
  <si>
    <t>127,58</t>
  </si>
  <si>
    <t>ALVENARIA DE VEDAÇÃO DE BLOCOS DE CONCRETO CELULAR DE 15X30X60CM (ESPESSURA 15CM) E ARGAMASSA DE ASSENTAMENTO COM PREPARO EM BETONEIRA. AF_05/2020</t>
  </si>
  <si>
    <t>179,29</t>
  </si>
  <si>
    <t>ALVENARIA DE VEDAÇÃO DE BLOCOS DE CONCRETO CELULAR DE 20X30X60CM (ESPESSURA 20CM) E ARGAMASSA DE ASSENTAMENTO COM PREPARO EM BETONEIRA. AF_05/2020</t>
  </si>
  <si>
    <t>262,52</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</si>
  <si>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</si>
  <si>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</si>
  <si>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71,98</t>
  </si>
  <si>
    <t>RECOMPOSIÇÃO DE PAVIMENTO EM PARALELEPÍPEDOS, REJUNTAMENTO COM PÓ DE PEDRA, COM REAPROVEITAMENTO DOS PARALELEPÍPEDOS, PARA O FECHAMENTO DE VALAS - INCLUSO RETIRADA E COLOCAÇÃO DO MATERIAL. AF_12/2020</t>
  </si>
  <si>
    <t>55,76</t>
  </si>
  <si>
    <t>RECOMPOSIÇÃO DE PAVIMENTO EM PARALELEPÍPEDOS, REJUNTAMENTO COM ARGAMASSA, COM REAPROVEITAMENTO DOS PARALELEPÍPEDOS, PARA O FECHAMENTO DE VALAS - INCLUSO RETIRADA E COLOCAÇÃO DO MATERIAL. AF_12/2020</t>
  </si>
  <si>
    <t>69,12</t>
  </si>
  <si>
    <t>RECOMPOSIÇÃO DE PAVIMENTO EM PISO INTERTRAVADO SEXTAVADO, COM REAPROVEITAMENTO DOS BLOCOS SEXTAVADO, PARA O FECHAMENTO DE VALAS - INCLUSO RETIRADA E COLOCAÇÃO DO MATERIAL. AF_12/2020</t>
  </si>
  <si>
    <t>49,05</t>
  </si>
  <si>
    <t>RECOMPOSIÇÃO DE BASE E OU SUB-BASE PARA REMENDO PROFUNDO DE SOLOS DE COMPORTAMENTO LATERÍTICO (ARENOSO) - INCLUSO RETIRADA E COLOCAÇÃO DO MATERIAL. AF_12/2020</t>
  </si>
  <si>
    <t>143,79</t>
  </si>
  <si>
    <t>RECOMPOSIÇÃO DE BASE E OU SUB-BASE PARA REMENDO PROFUNDO DE SOLO MELHORADO COM CIMENTO (TEOR DE 2%) - INCLUSO RETIRADA E COLOCAÇÃO DO MATERIAL. AF_12/2020</t>
  </si>
  <si>
    <t>172,69</t>
  </si>
  <si>
    <t>RECOMPOSIÇÃO DE BASE E OU SUB-BASE PARA REMENDO PROFUNDO DE SOLO MELHORADO COM CIMENTO (TEOR DE 4%) - INCLUSO RETIRADA E COLOCAÇÃO DO MATERIAL. AF_12/2020</t>
  </si>
  <si>
    <t>199,60</t>
  </si>
  <si>
    <t>RECOMPOSIÇÃO DE BASE E OU SUB-BASE PARA REMENDO PROFUNDO DE SOLO COM CIMENTO (TEOR DE 6%) - INCLUSO RETIRADA E COLOCAÇÃO DO MATERIAL. AF_12/2020</t>
  </si>
  <si>
    <t>225,78</t>
  </si>
  <si>
    <t>RECOMPOSIÇÃO DE BASE E OU SUB-BASE PARA REMENDO PROFUNDO DE SOLO COM CIMENTO (TEOR DE 8%) - INCLUSO RETIRADA E COLOCAÇÃO DO MATERIAL. AF_12/2020</t>
  </si>
  <si>
    <t>251,62</t>
  </si>
  <si>
    <t>RECOMPOSIÇÃO DE BASE E OU SUB-BASE PARA REMENDO PROFUNDO DE SOLO BRITA (40/60) - INCLUSO RETIRADA E COLOCAÇÃO DO MATERIAL. AF_12/2020</t>
  </si>
  <si>
    <t>207,97</t>
  </si>
  <si>
    <t>RECOMPOSIÇÃO DE BASE E OU SUB-BASE PARA REMENDO PROFUNDO DE SOLO BRITA (50/50) - INCLUSO RETIRADA E COLOCAÇÃO DO MATERIAL. AF_12/2020</t>
  </si>
  <si>
    <t>197,27</t>
  </si>
  <si>
    <t>RECOMPOSIÇÃO DE BASE E OU SUB-BASE PARA REMENDO PROFUNDO DE SOLO BRITA (40/60) COM CIMENTO (TEOR DE 4%) - INCLUSO RETIRADA E COLOCAÇÃO DO MATERIAL. AF_12/2020</t>
  </si>
  <si>
    <t>261,21</t>
  </si>
  <si>
    <t>RECOMPOSIÇÃO DE BASE E OU SUB-BASE PARA REMENDO PROFUNDO DE SOLO BRITA (40/60) COM CIMENTO (TEOR DE 6%) - INCLUSO RETIRADA E COLOCAÇÃO DO MATERIAL. AF_12/2020</t>
  </si>
  <si>
    <t>286,11</t>
  </si>
  <si>
    <t>RECOMPOSIÇÃO DE BASE E OU SUB-BASE PARA REMENDO PROFUNDO DE SOLO BRITA (40/60) COM CIMENTO (TEOR DE 8%) - INCLUSO RETIRADA E COLOCAÇÃO DO MATERIAL. AF_12/2020</t>
  </si>
  <si>
    <t>310,67</t>
  </si>
  <si>
    <t>RECOMPOSIÇÃO DE BASE E OU SUB-BASE PARA REMENDO PROFUNDO DE SOLO BRITA (50/50) COM CIMENTO (TEOR DE 4%) - INCLUSO RETIRADA E COLOCAÇÃO DO MATERIAL. AF_12/2020</t>
  </si>
  <si>
    <t>250,95</t>
  </si>
  <si>
    <t>RECOMPOSIÇÃO DE BASE E OU SUB-BASE PARA REMENDO PROFUNDO DE SOLO BRITA (50/50) COM CIMENTO (TEOR DE 6%) - INCLUSO RETIRADA E COLOCAÇÃO DO MATERIAL. AF_12/2020</t>
  </si>
  <si>
    <t>276,05</t>
  </si>
  <si>
    <t>RECOMPOSIÇÃO DE BASE E OU SUB-BASE PARA REMENDO PROFUNDO DE SOLO BRITA (50/50) COM CIMENTO (TEOR DE 8%) - INCLUSO RETIRADA E COLOCAÇÃO DO MATERIAL. AF_12/2020</t>
  </si>
  <si>
    <t>300,83</t>
  </si>
  <si>
    <t>RECOMPOSIÇÃO DE BASE E OU SUB-BASE PARA REMENDO PROFUNDO DE BRITA GRADUADA SIMPLES - INCLUSO RETIRADA E COLOCAÇÃO DO MATERIAL. AF_12/2020</t>
  </si>
  <si>
    <t>268,91</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</si>
  <si>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</si>
  <si>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</si>
  <si>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56,92</t>
  </si>
  <si>
    <t>RECOMPOSIÇÃO DE BASE E OU SUB-BASE PARA FECHAMENTO DE VALAS DE SOLO MELHORADO COM CIMENTO (TEOR DE 4%) - INCLUSO RETIRADA E COLOCAÇÃO DO MATERIAL. AF_12/2020</t>
  </si>
  <si>
    <t>83,83</t>
  </si>
  <si>
    <t>RECOMPOSIÇÃO DE BASE E OU SUB-BASE PARA FECHAMENTO DE VALAS DE SOLO COM CIMENTO (TEOR DE 6%) - INCLUSO RETIRADA E COLOCAÇÃO DO MATERIAL. AF_12/2020</t>
  </si>
  <si>
    <t>110,00</t>
  </si>
  <si>
    <t>RECOMPOSIÇÃO DE BASE E OU SUB-BASE PARA FECHAMENTO DE VALAS DE SOLO COM CIMENTO (TEOR DE 8%) - INCLUSO RETIRADA E COLOCAÇÃO DO MATERIAL. AF_12/2020</t>
  </si>
  <si>
    <t>186,73</t>
  </si>
  <si>
    <t>RECOMPOSIÇÃO DE BASE E OU SUB-BASE PARA FECHAMENTO DE VALAS DE SOLO BRITA (40/60) - INCLUSO RETIRADA E COLOCAÇÃO DO MATERIAL. AF_12/2020</t>
  </si>
  <si>
    <t>92,20</t>
  </si>
  <si>
    <t>RECOMPOSIÇÃO DE BASE E OU SUB-BASE PARA FECHAMENTO DE VALAS DE SOLO BRITA (50/50) - INCLUSO RETIRADA E COLOCAÇÃO DO MATERIAL. AF_12/2020</t>
  </si>
  <si>
    <t>81,50</t>
  </si>
  <si>
    <t>RECOMPOSIÇÃO DE BASE E OU SUB-BASE PARA FECHAMENTO DE VALAS DE SOLO BRITA (40/60) COM CIMENTO (TEOR DE 4%) - INCLUSO RETIRADA E COLOCAÇÃO DO MATERIAL. AF_12/2020</t>
  </si>
  <si>
    <t>145,44</t>
  </si>
  <si>
    <t>RECOMPOSIÇÃO DE BASE E OU SUB-BASE PARA FECHAMENTO DE VALAS DE SOLO BRITA (40/60) COM CIMENTO (TEOR DE 6%) - INCLUSO RETIRADA E COLOCAÇÃO DO MATERIAL. AF_12/2020</t>
  </si>
  <si>
    <t>170,34</t>
  </si>
  <si>
    <t>RECOMPOSIÇÃO DE BASE E OU SUB-BASE PARA FECHAMENTO DE VALAS DE SOLO BRITA (40/60) COM CIMENTO (TEOR DE 8%) - INCLUSO RETIRADA E COLOCAÇÃO DO MATERIAL. AF_12/2020</t>
  </si>
  <si>
    <t>194,90</t>
  </si>
  <si>
    <t>RECOMPOSIÇÃO DE BASE E OU SUB-BASE PARA FECHAMENTO DE VALAS DE SOLO BRITA (50/50) COM CIMENTO (TEOR DE 4%) - INCLUSO RETIRADA E COLOCAÇÃO DO MATERIAL. AF_12/2020</t>
  </si>
  <si>
    <t>135,18</t>
  </si>
  <si>
    <t>RECOMPOSIÇÃO DE BASE E OU SUB-BASE PARA FECHAMENTO DE VALAS DE SOLO BRITA (50/50) COM CIMENTO (TEOR DE 6%) - INCLUSO RETIRADA E COLOCAÇÃO DO MATERIAL. AF_12/2020</t>
  </si>
  <si>
    <t>160,28</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</si>
  <si>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</si>
  <si>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</si>
  <si>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153,14</t>
  </si>
  <si>
    <t>REASSENTAMENTO DE PARALELEPÍPEDOS, REJUNTAMENTO COM PÓ DE PEDRA, COM REAPROVEITAMENTO DOS PARALELEPÍPEDOS - INCLUSO RETIRADA E COLOCAÇÃO DO MATERIAL. AF_12/2020</t>
  </si>
  <si>
    <t>64,10</t>
  </si>
  <si>
    <t>REASSENTAMENTO DE PARALELEPÍPEDOS, REJUNTAMENTO COM ARGAMASSA, COM REAPROVEITAMENTO DOS PARALELEPÍPEDOS - INCLUSO RETIRADA E COLOCAÇÃO DO MATERIAL. AF_12/2020</t>
  </si>
  <si>
    <t>77,66</t>
  </si>
  <si>
    <t>REASSENTAMENTO DE PEDRAS POLIÉDRICAS, REJUNTAMENTO COM PÓ DE PEDRA, COM REAPROVEITAMENTO DAS PEDRAS POLIÉDRICAS - INCLUSO RETIRADA E COLOCAÇÃO DO MATERIAL.  AF_12/2020</t>
  </si>
  <si>
    <t>56,01</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</si>
  <si>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</si>
  <si>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</si>
  <si>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30,04</t>
  </si>
  <si>
    <t>REASSENTAMENTO DE BLOCOS SEXTAVADO PARA PISO INTERTRAVADO, ESPESSURA DE 6 CM, EM CALÇADA, COM REAPROVEITAMENTO DOS BLOCOS SEXTAVADOS - INCLUSO RETIRADA E COLOCAÇÃO DO MATERIAL. AF_12/2020</t>
  </si>
  <si>
    <t>37,93</t>
  </si>
  <si>
    <t>REASSENTAMENTO DE BLOCOS SEXTAVADO PARA PISO INTERTRAVADO, ESPESSURA DE 6 CM, EM VIA/ESTACIONAMENTO, COM REAPROVEITAMENTO DOS BLOCOS SEXTAVADO - INCLUSO RETIRADA E COLOCAÇÃO DO MATERIAL. AF_12/2020</t>
  </si>
  <si>
    <t>30,71</t>
  </si>
  <si>
    <t>REASSENTAMENTO DE BLOCOS SEXTAVADO PARA PISO INTERTRAVADO, ESPESSURA DE 8 CM, EM VIA/ESTACIONAMENTO, COM REAPROVEITAMENTO DOS BLOCOS SEXTAVADO - INCLUSO RETIRADA E COLOCAÇÃO DO MATERIAL. AF_12/2020</t>
  </si>
  <si>
    <t>34,08</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</si>
  <si>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</si>
  <si>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</si>
  <si>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36,77</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</si>
  <si>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</si>
  <si>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</si>
  <si>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31,17</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</si>
  <si>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</si>
  <si>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</si>
  <si>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41,82</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</si>
  <si>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</si>
  <si>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</si>
  <si>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42,36</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</si>
  <si>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</si>
  <si>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</si>
  <si>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38,63</t>
  </si>
  <si>
    <t>REASSENTAMENTO DE BLOCOS 16 FACES PARA PISO INTERTRAVADO, ESPESSURA DE 10 CM, EM VIA/ESTACIONAMENTO, COM REAPROVEITAMENTO DOS BLOCOS 16 FACES - INCLUSO RETIRADA E COLOCAÇÃO DO MATERIAL. AF_12/2020</t>
  </si>
  <si>
    <t>43,95</t>
  </si>
  <si>
    <t>RECOMPOSIÇÃO DE REVESTIMENTO EM CONCRETO ASFÁLTICO (AQUISIÇÃO EM USINA), PARA O FECHAMENTO DE VALAS - INCLUSO DEMOLIÇÃO DO PAVIMENTO. AF_12/2020</t>
  </si>
  <si>
    <t>1.922,71</t>
  </si>
  <si>
    <t>RECOMPOSIÇÃO DE PAVIMENTO EM PISO INTERTRAVADO, COM REAPROVEITAMENTO DOS BLOCOS INTERTRAVADOS, PARA FECHAMENTO DE VALAS - INCLUSO RETIRADA E COLOCAÇÃO DO MATERIAL. AF_12/2020</t>
  </si>
  <si>
    <t>66,06</t>
  </si>
  <si>
    <t>REGULARIZAÇÃO E COMPACTAÇÃO DE SUBLEITO DE SOLO PREDOMINANTEMENTE ARGILOSO, PARA OBRAS DE CONSTRUÇÃO DE PAVIMENTOS. AF_09/2024</t>
  </si>
  <si>
    <t>2,06</t>
  </si>
  <si>
    <t>REGULARIZAÇÃO E COMPACTAÇÃO DE SUBLEITO DE SOLO PREDOMINANTEMENTE ARENOSO, PARA OBRAS DE CONSTRUÇÃO DE PAVIMENTOS. AF_09/2024</t>
  </si>
  <si>
    <t>REGULARIZAÇÃO E COMPACTAÇÃO DE SUBLEITO DE SOLO PREDOMINANTEMENTE ARGILOSO, PARA OBRAS DE RECONSTRUÇÃO DE PAVIMENTOS. AF_09/2024</t>
  </si>
  <si>
    <t>REGULARIZAÇÃO E COMPACTAÇÃO DE SUBLEITO DE SOLO PREDOMINANTEMENTE ARENOSO, PARA OBRAS DE RECONSTRUÇÃO DE PAVIMENTOS. AF_09/2024</t>
  </si>
  <si>
    <t>CONSTRUÇÃO DE BASE E SUB-BASE PARA PAVIMENTAÇÃO DE SOLO DE COMPORTAMENTO LATERÍTICO (ARENOSO), COM ESPESSURA DE 15 CM - EXCLUSIVE ESCAVAÇÃO, CARGA E TRANSPORTE E SOLO. AF_09/2024</t>
  </si>
  <si>
    <t>9,11</t>
  </si>
  <si>
    <t>CONSTRUÇÃO DE BASE E SUB-BASE PARA PAVIMENTAÇÃO DE SOLO (PREDOMINANTEMENTE ARENOSO) MELHORADO COM CIMENTO - 2%, MISTURA EM PISTA, COM ESPESSURA DE 15 CM - EXCLUSIVE ESCAVAÇÃO, CARGA E TRANSPORTE E SOLO. AF_09/2024</t>
  </si>
  <si>
    <t>CONSTRUÇÃO DE BASE E SUB-BASE PARA PAVIMENTAÇÃO DE SOLO (PREDOMINANTEMENTE ARENOSO) MELHORADO COM CIMENTO - 4%, MISTURA EM PISTA, COM ESPESSURA DE 15 CM - EXCLUSIVE ESCAVAÇÃO, CARGA E TRANSPORTE E SOLO. AF_09/2024</t>
  </si>
  <si>
    <t>69,62</t>
  </si>
  <si>
    <t>CONSTRUÇÃO DE BASE E SUB-BASE PARA PAVIMENTAÇÃO DE SOLO (PREDOMINANTEMENTE ARENOSO) COM CIMENTO - 6%, MISTURA EM PISTA, COM ESPESSURA DE 15 CM - EXCLUSIVE ESCAVAÇÃO, CARGA E TRANSPORTE E SOLO. AF_09/2024</t>
  </si>
  <si>
    <t>CONSTRUÇÃO DE BASE E SUB-BASE PARA PAVIMENTAÇÃO DE SOLO (PREDOMINANTEMENTE ARENOSO) COM CIMENTO - 8%, MISTURA EM PISTA, COM ESPESSURA DE 15 CM - EXCLUSIVE ESCAVAÇÃO, CARGA E TRANSPORTE E SOLO. AF_09/2024</t>
  </si>
  <si>
    <t>121,64</t>
  </si>
  <si>
    <t>CONSTRUÇÃO DE BASE E SUB-BASE PARA PAVIMENTAÇÃO DE BRITA GRADUADA SIMPLES, COM ESPESSURA DE 15 CM - EXCLUSIVE CARGA E TRANSPORTE. AF_09/2024</t>
  </si>
  <si>
    <t>139,28</t>
  </si>
  <si>
    <t>CONSTRUÇÃO DE BASE E SUB-BASE PARA PAVIMENTAÇÃO DE BRITA GRADUADA SIMPLES TRATADA COM CIMENTO, COM ESPESSURA DE 15 CM - EXCLUSIVE CARGA E TRANSPORTE. AF_09/2024</t>
  </si>
  <si>
    <t>191,61</t>
  </si>
  <si>
    <t>CONSTRUÇÃO DE BASE E SUB-BASE PARA PAVIMENTAÇÃO DE CONCRETO COMPACTADO COM ROLO, COM ESPESSURA DE 15 CM - EXCLUSIVE CARGA E TRANSPORTE. AF_09/2024</t>
  </si>
  <si>
    <t>260,08</t>
  </si>
  <si>
    <t>CONSTRUÇÃO DE BASE E SUB-BASE PARA PAVIMENTAÇÃO DE RACHÃO, COM ESPESSURA DE 40 CM - EXCLUSIVE CARGA E TRANSPORTE. AF_09/2024</t>
  </si>
  <si>
    <t>CONSTRUÇÃO DE BASE E SUB-BASE PARA PAVIMENTAÇÃO DE MACADAME SECO, COM ESPESSURA DE 15 CM - EXCLUSIVE CARGA E TRANSPORTE. AF_09/2024</t>
  </si>
  <si>
    <t>128,79</t>
  </si>
  <si>
    <t>CONSTRUÇÃO DE BASE E SUB-BASE PARA PAVIMENTAÇÃO DE SOLO (PREDOMINANTEMENTE ARENOSO) BRITA - 40%-60%, MISTURA EM PISTA, COM ESPESSURA DE 15 CM - EXCLUSIVE ESCAVAÇÃO, CARGA E TRANSPORTE E SOLO. AF_09/2024</t>
  </si>
  <si>
    <t>88,94</t>
  </si>
  <si>
    <t>CONSTRUÇÃO DE BASE E SUB-BASE PARA PAVIMENTAÇÃO DE SOLO (PREDOMINANTEMENTE ARENOSO) BRITA - 50%-50%, MISTURA EM PISTA, COM ESPESSURA DE 15 CM - EXCLUSIVE ESCAVAÇÃO, CARGA E TRANSPORTE E SOLO. AF_09/2024</t>
  </si>
  <si>
    <t>78,24</t>
  </si>
  <si>
    <t>CONSTRUÇÃO DE BASE E SUB-BASE PARA PAVIMENTAÇÃO DE SOLO (PREDOMINANTEMENTE ARENOSO) BRITA - 40%-60% COM CIMENTO - 4%, MISTURA EM PISTA, COM ESPESSURA DE 15 CM - EXCLUSIVE ESCAVAÇÃO, CARGA E TRANSPORTE E SOLO. AF_09/2024</t>
  </si>
  <si>
    <t>142,09</t>
  </si>
  <si>
    <t>CONSTRUÇÃO DE BASE E SUB-BASE PARA PAVIMENTAÇÃO DE SOLO (PREDOMINANTEMENTE ARENOSO) BRITA - 40%-60% COM CIMENTO - 6%, MISTURA EM PISTA, COM ESPESSURA DE 15 CM - EXCLUSIVE ESCAVAÇÃO, CARGA E TRANSPORTE E SOLO. AF_09/2024</t>
  </si>
  <si>
    <t>166,99</t>
  </si>
  <si>
    <t>CONSTRUÇÃO DE BASE E SUB-BASE PARA PAVIMENTAÇÃO DE SOLO (PREDOMINANTEMENTE ARENOSO) BRITA - 40%-60% COM CIMENTO - 8%, MISTURA EM PISTA, COM ESPESSURA DE 15 CM - EXCLUSIVE ESCAVAÇÃO, CARGA E TRANSPORTE E SOLO. AF_09/2024</t>
  </si>
  <si>
    <t>191,54</t>
  </si>
  <si>
    <t>CONSTRUÇÃO DE BASE E SUB-BASE PARA PAVIMENTAÇÃO DE SOLO (PREDOMINANTEMENTE ARENOSO) BRITA - 50%-50% COM CIMENTO - 4%, MISTURA EM PISTA, COM ESPESSURA DE 15 CM - EXCLUSIVE ESCAVAÇÃO, CARGA E TRANSPORTE E SOLO. AF_09/2024</t>
  </si>
  <si>
    <t>131,82</t>
  </si>
  <si>
    <t>CONSTRUÇÃO DE BASE E SUB-BASE PARA PAVIMENTAÇÃO DE SOLO (PREDOMINANTEMENTE ARENOSO) BRITA - 50%-50% COM CIMENTO - 6%, MISTURA EM PISTA, COM ESPESSURA DE 15 CM - EXCLUSIVE ESCAVAÇÃO, CARGA E TRANSPORTE E SOLO. AF_09/2024</t>
  </si>
  <si>
    <t>156,93</t>
  </si>
  <si>
    <t>CONSTRUÇÃO DE BASE E SUB-BASE PARA PAVIMENTAÇÃO DE SOLO (PREDOMINANTEMENTE ARENOSO) BRITA - 50%-50% COM CIMENTO - 8%, MISTURA EM PISTA, COM ESPESSURA DE 15 CM - EXCLUSIVE ESCAVAÇÃO, CARGA E TRANSPORTE E SOLO. AF_09/2024</t>
  </si>
  <si>
    <t>181,70</t>
  </si>
  <si>
    <t>CONSTRUÇÃO DE BASE E SUB-BASE PARA PAVIMENTAÇÃO DE SOLO (PREDOMINANTEMENTE ARGILOSO) BRITA - 40%-60%, MISTURA EM PISTA, COM ESPESSURA DE 15 CM - EXCLUSIVE ESCAVAÇÃO, CARGA E TRANSPORTE E SOLO. AF_09/2024</t>
  </si>
  <si>
    <t>94,38</t>
  </si>
  <si>
    <t>CONSTRUÇÃO DE BASE E SUB-BASE PARA PAVIMENTAÇÃO DE SOLO (PREDOMINANTEMENTE ARGILOSO) BRITA - 50%-50%, MISTURA EM PISTA, COM ESPESSURA DE 15 CM - EXCLUSIVE ESCAVAÇÃO, CARGA E TRANSPORTE E SOLO. AF_09/2024</t>
  </si>
  <si>
    <t>83,68</t>
  </si>
  <si>
    <t>ESPALHAMENTO DE MATERIAL COM TRATOR DE ESTEIRAS. AF_09/2024</t>
  </si>
  <si>
    <t>1,43</t>
  </si>
  <si>
    <t>REGULARIZAÇÃO DE SUPERFÍCIES COM MOTONIVELADORA. AF_09/2024</t>
  </si>
  <si>
    <t>CONSTRUÇÃO DE BASE E SUB-BASE PARA PAVIMENTAÇÃO DE SOLO ESTABILIZADO GRANULOMETRICAMENTE COM MISTURA DE SOLOS EM PISTA - EXCLUSIVE SOLO, ESCAVAÇÃO, CARGA E TRANSPORTE. AF_09/2024</t>
  </si>
  <si>
    <t>30,52</t>
  </si>
  <si>
    <t>CONSTRUÇÃO DE BASE E SUB-BASE PARA PAVIMENTAÇÃO DE SOLO ESTABILIZADO GRANULOMETRICAMENTE SEM MISTURA DE SOLOS - EXCLUSIVE SOLO, ESCAVAÇÃO, CARGA E TRANSPORTE. AF_09/2024</t>
  </si>
  <si>
    <t>CONSTRUÇÃO DE BASE E SUB-BASE PARA PAVIMENTAÇÃO DE SOLO DE COMPORTAMENTO LATERÍTICO (ARENOSO), COM ESPESSURA DE 10 CM - EXCLUSIVE ESCAVAÇÃO, CARGA E TRANSPORTE E SOLO. AF_09/2024</t>
  </si>
  <si>
    <t>RECONSTRUÇÃO DE BASE E SUB-BASE PARA PAVIMENTAÇÃO DE SOLO DE COMPORTAMENTO LATERÍTICO (ARENOSO), COM ESPESSURA DE 10 CM - EXCLUSIVE ESCAVAÇÃO, CARGA E TRANSPORTE E SOLO. AF_09/2024</t>
  </si>
  <si>
    <t>15,07</t>
  </si>
  <si>
    <t>RECONSTRUÇÃO DE BASE E SUB-BASE PARA PAVIMENTAÇÃO DE SOLO DE COMPORTAMENTO LATERÍTICO (ARENOSO), COM ESPESSURA DE 15 CM - EXCLUSIVE ESCAVAÇÃO, CARGA E TRANSPORTE E SOLO. AF_09/2024</t>
  </si>
  <si>
    <t>12,01</t>
  </si>
  <si>
    <t>CONSTRUÇÃO DE BASE E SUB-BASE PARA PAVIMENTAÇÃO DE SOLO DE COMPORTAMENTO LATERÍTICO (ARENOSO), COM ESPESSURA DE 20 CM - EXCLUSIVE ESCAVAÇÃO, CARGA E TRANSPORTE E SOLO. AF_09/2024</t>
  </si>
  <si>
    <t>7,56</t>
  </si>
  <si>
    <t>RECONSTRUÇÃO DE BASE E SUB-BASE PARA PAVIMENTAÇÃO DE SOLO DE COMPORTAMENTO LATERÍTICO (ARENOSO), COM ESPESSURA DE 20 CM - EXCLUSIVE ESCAVAÇÃO, CARGA E TRANSPORTE E SOLO. AF_09/2024</t>
  </si>
  <si>
    <t>CONSTRUÇÃO DE BASE E SUB-BASE PARA PAVIMENTAÇÃO DE SOLO (PREDOMINANTEMENTE ARENOSO) MELHORADO COM CIMENTO - 2%, MISTURA EM PISTA, COM ESPESSURA DE 10 CM - EXCLUSIVE ESCAVAÇÃO, CARGA E TRANSPORTE E SOLO. AF_09/2024</t>
  </si>
  <si>
    <t>48,58</t>
  </si>
  <si>
    <t>RECONSTRUÇÃO DE BASE E SUB-BASE PARA PAVIMENTAÇÃO DE SOLO (PREDOMINANTEMENTE ARENOSO) MELHORADO COM CIMENTO - 2%, MISTURA EM PISTA, COM ESPESSURA DE 10 CM - EXCLUSIVE ESCAVAÇÃO, CARGA E TRANSPORTE E SOLO. AF_09/2024</t>
  </si>
  <si>
    <t>RECONSTRUÇÃO DE BASE E SUB-BASE PARA PAVIMENTAÇÃO DE SOLO (PREDOMINANTEMENTE ARENOSO) MELHORADO COM CIMENTO - 4%, MISTURA EM PISTA, COM ESPESSURA DE 10 CM - EXCLUSIVE ESCAVAÇÃO, CARGA E TRANSPORTE E SOLO. AF_09/2024</t>
  </si>
  <si>
    <t>82,46</t>
  </si>
  <si>
    <t>RECONSTRUÇÃO DE BASE E SUB-BASE PARA PAVIMENTAÇÃO DE SOLO (PREDOMINANTEMENTE ARENOSO) MELHORADO COM CIMENTO - 2%, MISTURA EM PISTA, COM ESPESSURA DE 15 CM - EXCLUSIVE ESCAVAÇÃO, CARGA E TRANSPORTE E SOLO. AF_09/2024</t>
  </si>
  <si>
    <t>CONSTRUÇÃO DE BASE E SUB-BASE PARA PAVIMENTAÇÃO DE SOLO (PREDOMINANTEMENTE ARENOSO) MELHORADO COM CIMENTO - 2%, MISTURA EM PISTA, COM ESPESSURA DE 20 CM - EXCLUSIVE ESCAVAÇÃO, CARGA E TRANSPORTE E SOLO. AF_09/2024</t>
  </si>
  <si>
    <t>41,76</t>
  </si>
  <si>
    <t>RECONSTRUÇÃO DE BASE E SUB-BASE PARA PAVIMENTAÇÃO DE SOLO (PREDOMINANTEMENTE ARENOSO) MELHORADO COM CIMENTO - 2%, MISTURA EM PISTA, COM ESPESSURA DE 20 CM - EXCLUSIVE ESCAVAÇÃO, CARGA E TRANSPORTE E SOLO. AF_09/2024</t>
  </si>
  <si>
    <t>RECONSTRUÇÃO DE BASE E SUB-BASE PARA PAVIMENTAÇÃO DE SOLO (PREDOMINANTEMENTE ARENOSO) BRITA - 40%-60%, MISTURA EM PISTA, COM ESPESSURA DE 10 CM - EXCLUSIVE ESCAVAÇÃO, CARGA E TRANSPORTE E SOLO. AF_09/2024</t>
  </si>
  <si>
    <t>108,42</t>
  </si>
  <si>
    <t>RECONSTRUÇÃO DE BASE E SUB-BASE PARA PAVIMENTAÇÃO DE SOLO (PREDOMINANTEMENTE ARENOSO) BRITA - 40%-60%, MISTURA EM PISTA, COM ESPESSURA DE 15 CM - EXCLUSIVE ESCAVAÇÃO, CARGA E TRANSPORTE E SOLO. AF_09/2024</t>
  </si>
  <si>
    <t>98,21</t>
  </si>
  <si>
    <t>RECONSTRUÇÃO DE BASE E SUB-BASE PARA PAVIMENTAÇÃO DE SOLO (PREDOMINANTEMENTE ARENOSO) BRITA - 50%-50%, MISTURA EM PISTA, COM ESPESSURA DE 10 CM - EXCLUSIVE ESCAVAÇÃO, CARGA E TRANSPORTE E SOLO. AF_09/2024</t>
  </si>
  <si>
    <t>97,72</t>
  </si>
  <si>
    <t>RECONSTRUÇÃO DE BASE E SUB-BASE PARA PAVIMENTAÇÃO DE SOLO (PREDOMINANTEMENTE ARENOSO) BRITA - 50%-50%, MISTURA EM PISTA, COM ESPESSURA DE 15 CM - EXCLUSIVE ESCAVAÇÃO, CARGA E TRANSPORTE E SOLO. AF_09/2024</t>
  </si>
  <si>
    <t>87,51</t>
  </si>
  <si>
    <t>CONSTRUÇÃO DE BASE E SUB-BASE PARA PAVIMENTAÇÃO DE SOLO (PREDOMINANTEMENTE ARENOSO) BRITA - 50%-50%, MISTURA EM PISTA, COM ESPESSURA DE 20 CM - EXCLUSIVE ESCAVAÇÃO, CARGA E TRANSPORTE E SOLO. AF_09/2024</t>
  </si>
  <si>
    <t>74,59</t>
  </si>
  <si>
    <t>RECONSTRUÇÃO DE BASE E SUB-BASE PARA PAVIMENTAÇÃO DE SOLO (PREDOMINANTEMENTE ARENOSO) BRITA - 50%-50%, MISTURA EM PISTA, COM ESPESSURA DE 20 CM - EXCLUSIVE ESCAVAÇÃO, CARGA E TRANSPORTE E SOLO. AF_09/2024</t>
  </si>
  <si>
    <t>82,43</t>
  </si>
  <si>
    <t>CONSTRUÇÃO DE BASE E SUB-BASE PARA PAVIMENTAÇÃO DE SOLO (PREDOMINANTEMENTE ARGILOSO) BRITA - 40%-60%, MISTURA EM PISTA, COM ESPESSURA DE 10 CM - EXCLUSIVE ESCAVAÇÃO, CARGA E TRANSPORTE E SOLO. AF_09/2024</t>
  </si>
  <si>
    <t>RECONSTRUÇÃO DE BASE E SUB-BASE PARA PAVIMENTAÇÃO DE SOLO (PREDOMINANTEMENTE ARGILOSO) BRITA - 40%-60%, MISTURA EM PISTA, COM ESPESSURA DE 10 CM - EXCLUSIVE ESCAVAÇÃO, CARGA E TRANSPORTE E SOLO. AF_09/2024</t>
  </si>
  <si>
    <t>120,10</t>
  </si>
  <si>
    <t>RECONSTRUÇÃO DE BASE E SUB-BASE PARA PAVIMENTAÇÃO DE SOLO (PREDOMINANTEMENTE ARGILOSO) BRITA - 40%-60%, MISTURA EM PISTA, COM ESPESSURA DE 15 CM - EXCLUSIVE ESCAVAÇÃO, CARGA E TRANSPORTE E SOLO. AF_09/2024</t>
  </si>
  <si>
    <t>106,04</t>
  </si>
  <si>
    <t>CONSTRUÇÃO DE BASE E SUB-BASE PARA PAVIMENTAÇÃO DE SOLO (PREDOMINANTEMENTE ARGILOSO) BRITA - 40%-60%, MISTURA EM PISTA, COM ESPESSURA DE 20 CM - EXCLUSIVE ESCAVAÇÃO, CARGA E TRANSPORTE E SOLO. AF_09/2024</t>
  </si>
  <si>
    <t>93,39</t>
  </si>
  <si>
    <t>RECONSTRUÇÃO DE BASE E SUB-BASE PARA PAVIMENTAÇÃO DE SOLO (PREDOMINANTEMENTE ARGILOSO) BRITA - 40%-60%, MISTURA EM PISTA, COM ESPESSURA DE 20 CM - EXCLUSIVE ESCAVAÇÃO, CARGA E TRANSPORTE E SOLO. AF_09/2024</t>
  </si>
  <si>
    <t>104,75</t>
  </si>
  <si>
    <t>CONSTRUÇÃO DE BASE E SUB-BASE PARA PAVIMENTAÇÃO DE SOLO (PREDOMINANTEMENTE ARGILOSO) BRITA - 50%-50%, MISTURA EM PISTA, COM ESPESSURA DE 10 CM - EXCLUSIVE ESCAVAÇÃO, CARGA E TRANSPORTE E SOLO. AF_09/2024</t>
  </si>
  <si>
    <t>RECONSTRUÇÃO DE BASE E SUB-BASE PARA PAVIMENTAÇÃO DE SOLO (PREDOMINANTEMENTE ARGILOSO) BRITA - 50%-50%, MISTURA EM PISTA, COM ESPESSURA DE 10 CM - EXCLUSIVE ESCAVAÇÃO, CARGA E TRANSPORTE E SOLO. AF_09/2024</t>
  </si>
  <si>
    <t>109,40</t>
  </si>
  <si>
    <t>RECONSTRUÇÃO DE BASE E SUB-BASE PARA PAVIMENTAÇÃO DE SOLO (PREDOMINANTEMENTE ARGILOSO) BRITA - 50%-50%, MISTURA EM PISTA, COM ESPESSURA DE 15 CM - EXCLUSIVE ESCAVAÇÃO, CARGA E TRANSPORTE E SOLO. AF_09/2024</t>
  </si>
  <si>
    <t>95,34</t>
  </si>
  <si>
    <t>CONSTRUÇÃO DE BASE E SUB-BASE PARA PAVIMENTAÇÃO DE SOLO (PREDOMINANTEMENTE ARGILOSO) BRITA - 50%-50%, MISTURA EM PISTA, COM ESPESSURA DE 20 CM - EXCLUSIVE ESCAVAÇÃO, CARGA E TRANSPORTE E SOLO. AF_09/2024</t>
  </si>
  <si>
    <t>82,69</t>
  </si>
  <si>
    <t>RECONSTRUÇÃO DE BASE E SUB-BASE PARA PAVIMENTAÇÃO DE SOLO (PREDOMINANTEMENTE ARGILOSO) BRITA - 50%-50%, MISTURA EM PISTA, COM ESPESSURA DE 20 CM - EXCLUSIVE ESCAVAÇÃO, CARGA E TRANSPORTE E SOLO. AF_09/2024</t>
  </si>
  <si>
    <t>94,05</t>
  </si>
  <si>
    <t>CONSTRUÇÃO DE BASE E SUB-BASE PARA PAVIMENTAÇÃO DE SOLO (PREDOMINANTEMENTE ARENOSO) MELHORADO COM CIMENTO - 4%, MISTURA EM PISTA, COM ESPESSURA DE 10 CM - EXCLUSIVE ESCAVAÇÃO, CARGA E TRANSPORTE E SOLO. AF_09/2024</t>
  </si>
  <si>
    <t>75,49</t>
  </si>
  <si>
    <t>CONSTRUÇÃO DE BASE E SUB-BASE PARA PAVIMENTAÇÃO DE SOLO (PREDOMINANTEMENTE ARENOSO) COM CIMENTO - 6%, MISTURA EM PISTA, COM ESPESSURA DE 10 CM - EXCLUSIVE ESCAVAÇÃO, CARGA E TRANSPORTE E SOLO. AF_09/2024</t>
  </si>
  <si>
    <t>CONSTRUÇÃO DE BASE E SUB-BASE PARA PAVIMENTAÇÃO DE SOLO (PREDOMINANTEMENTE ARENOSO) COM CIMENTO - 8%, MISTURA EM PISTA, COM ESPESSURA DE 10 CM - EXCLUSIVE ESCAVAÇÃO, CARGA E TRANSPORTE E SOLO. AF_09/2024</t>
  </si>
  <si>
    <t>127,51</t>
  </si>
  <si>
    <t>RECONSTRUÇÃO DE BASE E SUB-BASE PARA PAVIMENTAÇÃO DE SOLO (PREDOMINANTEMENTE ARENOSO) COM CIMENTO - 6%, MISTURA EM PISTA, COM ESPESSURA DE 10 CM - EXCLUSIVE ESCAVAÇÃO, CARGA E TRANSPORTE E SOLO. AF_09/2024</t>
  </si>
  <si>
    <t>108,64</t>
  </si>
  <si>
    <t>RECONSTRUÇÃO DE BASE E SUB-BASE PARA PAVIMENTAÇÃO DE SOLO (PREDOMINANTEMENTE ARENOSO) COM CIMENTO - 8%, MISTURA EM PISTA, COM ESPESSURA DE 10 CM - EXCLUSIVE ESCAVAÇÃO, CARGA E TRANSPORTE E SOLO. AF_09/2024</t>
  </si>
  <si>
    <t>134,48</t>
  </si>
  <si>
    <t>RECONSTRUÇÃO DE BASE E SUB-BASE PARA PAVIMENTAÇÃO DE SOLO (PREDOMINANTEMENTE ARENOSO) MELHORADO COM CIMENTO - 4%, MISTURA EM PISTA, COM ESPESSURA DE 15 CM - EXCLUSIVE ESCAVAÇÃO, CARGA E TRANSPORTE E SOLO. AF_09/2024</t>
  </si>
  <si>
    <t>74,27</t>
  </si>
  <si>
    <t>RECONSTRUÇÃO DE BASE E SUB-BASE PARA PAVIMENTAÇÃO DE SOLO (PREDOMINANTEMENTE ARENOSO) COM CIMENTO - 6%, MISTURA EM PISTA, COM ESPESSURA DE 15 CM - EXCLUSIVE ESCAVAÇÃO, CARGA E TRANSPORTE E SOLO. AF_09/2024</t>
  </si>
  <si>
    <t>RECONSTRUÇÃO DE BASE E SUB-BASE PARA PAVIMENTAÇÃO DE SOLO (PREDOMINANTEMENTE ARENOSO) COM CIMENTO - 8%, MISTURA EM PISTA, COM ESPESSURA DE 15 CM - EXCLUSIVE ESCAVAÇÃO, CARGA E TRANSPORTE E SOLO. AF_09/2024</t>
  </si>
  <si>
    <t>126,29</t>
  </si>
  <si>
    <t>CONSTRUÇÃO DE BASE E SUB-BASE PARA PAVIMENTAÇÃO DE SOLO (PREDOMINANTEMENTE ARENOSO) MELHORADO COM CIMENTO - 4%, MISTURA EM PISTA, COM ESPESSURA DE 20 CM - EXCLUSIVE ESCAVAÇÃO, CARGA E TRANSPORTE E SOLO. AF_09/2024</t>
  </si>
  <si>
    <t>68,67</t>
  </si>
  <si>
    <t>CONSTRUÇÃO DE BASE E SUB-BASE PARA PAVIMENTAÇÃO DE SOLO (PREDOMINANTEMENTE ARENOSO) COM CIMENTO - 6%, MISTURA EM PISTA, COM ESPESSURA DE 20 CM - EXCLUSIVE ESCAVAÇÃO, CARGA E TRANSPORTE E SOLO. AF_09/2024</t>
  </si>
  <si>
    <t>94,85</t>
  </si>
  <si>
    <t>CONSTRUÇÃO DE BASE E SUB-BASE PARA PAVIMENTAÇÃO DE SOLO (PREDOMINANTEMENTE ARENOSO) COM CIMENTO - 8%, MISTURA EM PISTA, COM ESPESSURA DE 20 CM - EXCLUSIVE ESCAVAÇÃO, CARGA E TRANSPORTE E SOLO. AF_09/2024</t>
  </si>
  <si>
    <t>120,69</t>
  </si>
  <si>
    <t>RECONSTRUÇÃO DE BASE E SUB-BASE PARA PAVIMENTAÇÃO DE SOLO (PREDOMINANTEMENTE ARENOSO) MELHORADO COM CIMENTO - 4%, MISTURA EM PISTA, COM ESPESSURA DE 20 CM - EXCLUSIVE ESCAVAÇÃO, CARGA E TRANSPORTE E SOLO. AF_09/2024</t>
  </si>
  <si>
    <t>73,13</t>
  </si>
  <si>
    <t>RECONSTRUÇÃO DE BASE E SUB-BASE PARA PAVIMENTAÇÃO DE SOLO (PREDOMINANTEMENTE ARENOSO) COM CIMENTO - 6%, MISTURA EM PISTA, COM ESPESSURA DE 20 CM - EXCLUSIVE ESCAVAÇÃO, CARGA E TRANSPORTE E SOLO. AF_09/2024</t>
  </si>
  <si>
    <t>99,31</t>
  </si>
  <si>
    <t>RECONSTRUÇÃO DE BASE E SUB-BASE PARA PAVIMENTAÇÃO DE SOLO (PREDOMINANTEMENTE ARENOSO) COM CIMENTO - 8%, MISTURA EM PISTA, COM ESPESSURA DE 20 CM - EXCLUSIVE ESCAVAÇÃO, CARGA E TRANSPORTE E SOLO. AF_09/2024</t>
  </si>
  <si>
    <t>125,15</t>
  </si>
  <si>
    <t>CONSTRUÇÃO DE BASE E SUB-BASE PARA PAVIMENTAÇÃO DE SOLO (PREDOMINANTEMENTE ARENOSO) BRITA - 40%-60% COM CIMENTO - 4%, MISTURA EM PISTA, COM ESPESSURA DE 10 CM - EXCLUSIVE ESCAVAÇÃO, CARGA E TRANSPORTE E SOLO. AF_09/2024</t>
  </si>
  <si>
    <t>149,37</t>
  </si>
  <si>
    <t>CONSTRUÇÃO DE BASE E SUB-BASE PARA PAVIMENTAÇÃO DE SOLO (PREDOMINANTEMENTE ARENOSO) BRITA - 40%-60% COM CIMENTO - 6%, MISTURA EM PISTA, COM ESPESSURA DE 10 CM - EXCLUSIVE ESCAVAÇÃO, CARGA E TRANSPORTE E SOLO. AF_09/2024</t>
  </si>
  <si>
    <t>174,27</t>
  </si>
  <si>
    <t>CONSTRUÇÃO DE BASE E SUB-BASE PARA PAVIMENTAÇÃO DE SOLO (PREDOMINANTEMENTE ARENOSO) BRITA - 40%-60% COM CIMENTO - 8%, MISTURA EM PISTA, COM ESPESSURA DE 10 CM - EXCLUSIVE ESCAVAÇÃO, CARGA E TRANSPORTE E SOLO. AF_09/2024</t>
  </si>
  <si>
    <t>198,82</t>
  </si>
  <si>
    <t>RECONSTRUÇÃO DE BASE E SUB-BASE PARA PAVIMENTAÇÃO DE SOLO (PREDOMINANTEMENTE ARENOSO) BRITA - 40%-60% COM CIMENTO - 4%, MISTURA EM PISTA, COM ESPESSURA DE 10 CM - EXCLUSIVE ESCAVAÇÃO, CARGA E TRANSPORTE E SOLO. AF_09/2024</t>
  </si>
  <si>
    <t>161,57</t>
  </si>
  <si>
    <t>RECONSTRUÇÃO DE BASE E SUB-BASE PARA PAVIMENTAÇÃO DE SOLO (PREDOMINANTEMENTE ARENOSO) BRITA - 40%-60% COM CIMENTO - 6%, MISTURA EM PISTA, COM ESPESSURA DE 10 CM - EXCLUSIVE ESCAVAÇÃO, CARGA E TRANSPORTE E SOLO. AF_09/2024</t>
  </si>
  <si>
    <t>186,47</t>
  </si>
  <si>
    <t>RECONSTRUÇÃO DE BASE E SUB-BASE PARA PAVIMENTAÇÃO DE SOLO (PREDOMINANTEMENTE ARENOSO) BRITA - 40%-60% COM CIMENTO - 8%, MISTURA EM PISTA, COM ESPESSURA DE 10 CM - EXCLUSIVE ESCAVAÇÃO, CARGA E TRANSPORTE E SOLO. AF_09/2024</t>
  </si>
  <si>
    <t>211,02</t>
  </si>
  <si>
    <t>RECONSTRUÇÃO DE BASE E SUB-BASE PARA PAVIMENTAÇÃO DE SOLO (PREDOMINANTEMENTE ARENOSO) BRITA - 40%-60% COM CIMENTO - 4%, MISTURA EM PISTA, COM ESPESSURA DE 15 CM - EXCLUSIVE ESCAVAÇÃO, CARGA E TRANSPORTE E SOLO. AF_09/2024</t>
  </si>
  <si>
    <t>151,36</t>
  </si>
  <si>
    <t>RECONSTRUÇÃO DE BASE E SUB-BASE PARA PAVIMENTAÇÃO DE SOLO (PREDOMINANTEMENTE ARENOSO) BRITA - 40%-60% COM CIMENTO - 6%, MISTURA EM PISTA, COM ESPESSURA DE 15 CM - EXCLUSIVE ESCAVAÇÃO, CARGA E TRANSPORTE E SOLO. AF_09/2024</t>
  </si>
  <si>
    <t>176,26</t>
  </si>
  <si>
    <t>RECONSTRUÇÃO DE BASE E SUB-BASE PARA PAVIMENTAÇÃO DE SOLO (PREDOMINANTEMENTE ARENOSO) BRITA - 40%-60% COM CIMENTO - 8%, MISTURA EM PISTA, COM ESPESSURA DE 15 CM - EXCLUSIVE ESCAVAÇÃO, CARGA E TRANSPORTE E SOLO. AF_09/2024</t>
  </si>
  <si>
    <t>200,81</t>
  </si>
  <si>
    <t>CONSTRUÇÃO DE BASE E SUB-BASE PARA PAVIMENTAÇÃO DE SOLO (PREDOMINANTEMENTE ARENOSO) BRITA - 40%-60% COM CIMENTO - 4%, MISTURA EM PISTA, COM ESPESSURA DE 20 CM - EXCLUSIVE ESCAVAÇÃO, CARGA E TRANSPORTE E SOLO. AF_09/2024</t>
  </si>
  <si>
    <t>138,44</t>
  </si>
  <si>
    <t>CONSTRUÇÃO DE BASE E SUB-BASE PARA PAVIMENTAÇÃO DE SOLO (PREDOMINANTEMENTE ARENOSO) BRITA - 40%-60% COM CIMENTO - 6%, MISTURA EM PISTA, COM ESPESSURA DE 20 CM - EXCLUSIVE ESCAVAÇÃO, CARGA E TRANSPORTE E SOLO. AF_09/2024</t>
  </si>
  <si>
    <t>163,34</t>
  </si>
  <si>
    <t>CONSTRUÇÃO DE BASE E SUB-BASE PARA PAVIMENTAÇÃO DE SOLO (PREDOMINANTEMENTE ARENOSO) BRITA - 40%-60% COM CIMENTO - 8%, MISTURA EM PISTA, COM ESPESSURA DE 20 CM - EXCLUSIVE ESCAVAÇÃO, CARGA E TRANSPORTE E SOLO. AF_09/2024</t>
  </si>
  <si>
    <t>187,89</t>
  </si>
  <si>
    <t>RECONSTRUÇÃO DE BASE E SUB-BASE PARA PAVIMENTAÇÃO DE SOLO (PREDOMINANTEMENTE ARENOSO) BRITA - 40%-60% COM CIMENTO - 4%, MISTURA EM PISTA, COM ESPESSURA DE 20 CM - EXCLUSIVE ESCAVAÇÃO, CARGA E TRANSPORTE E SOLO. AF_09/2024</t>
  </si>
  <si>
    <t>146,28</t>
  </si>
  <si>
    <t>RECONSTRUÇÃO DE BASE E SUB-BASE PARA PAVIMENTAÇÃO DE SOLO (PREDOMINANTEMENTE ARENOSO) BRITA - 40%-60% COM CIMENTO - 6%, MISTURA EM PISTA, COM ESPESSURA DE 20 CM - EXCLUSIVE ESCAVAÇÃO, CARGA E TRANSPORTE E SOLO. AF_09/2024</t>
  </si>
  <si>
    <t>171,18</t>
  </si>
  <si>
    <t>RECONSTRUÇÃO DE BASE E SUB-BASE PARA PAVIMENTAÇÃO DE SOLO (PREDOMINANTEMENTE ARENOSO) BRITA - 40%-60% COM CIMENTO - 8%, MISTURA EM PISTA, COM ESPESSURA DE 20 CM - EXCLUSIVE ESCAVAÇÃO, CARGA E TRANSPORTE E SOLO. AF_09/2024</t>
  </si>
  <si>
    <t>195,73</t>
  </si>
  <si>
    <t>CONSTRUÇÃO DE BASE E SUB-BASE PARA PAVIMENTAÇÃO DE SOLO (PREDOMINANTEMENTE ARENOSO) BRITA - 50%-50% COM CIMENTO - 4%, MISTURA EM PISTA, COM ESPESSURA DE 10 CM - EXCLUSIVE ESCAVAÇÃO, CARGA E TRANSPORTE E SOLO. AF_09/2024</t>
  </si>
  <si>
    <t>139,10</t>
  </si>
  <si>
    <t>CONSTRUÇÃO DE BASE E SUB-BASE PARA PAVIMENTAÇÃO DE SOLO (PREDOMINANTEMENTE ARENOSO) BRITA - 50%-50% COM CIMENTO - 6%, MISTURA EM PISTA, COM ESPESSURA DE 10 CM - EXCLUSIVE ESCAVAÇÃO, CARGA E TRANSPORTE E SOLO. AF_09/2024</t>
  </si>
  <si>
    <t>164,21</t>
  </si>
  <si>
    <t>CONSTRUÇÃO DE BASE E SUB-BASE PARA PAVIMENTAÇÃO DE SOLO (PREDOMINANTEMENTE ARENOSO) BRITA - 50%-50% COM CIMENTO - 8%, MISTURA EM PISTA, COM ESPESSURA DE 10 CM - EXCLUSIVE ESCAVAÇÃO, CARGA E TRANSPORTE E SOLO. AF_09/2024</t>
  </si>
  <si>
    <t>188,98</t>
  </si>
  <si>
    <t>RECONSTRUÇÃO DE BASE E SUB-BASE PARA PAVIMENTAÇÃO DE SOLO (PREDOMINANTEMENTE ARENOSO) BRITA - 50%-50% COM CIMENTO - 4%, MISTURA EM PISTA, COM ESPESSURA DE 10 CM - EXCLUSIVE ESCAVAÇÃO, CARGA E TRANSPORTE E SOLO. AF_09/2024</t>
  </si>
  <si>
    <t>151,30</t>
  </si>
  <si>
    <t>RECONSTRUÇÃO DE BASE E SUB-BASE PARA PAVIMENTAÇÃO DE SOLO (PREDOMINANTEMENTE ARENOSO) BRITA - 50%-50% COM CIMENTO - 6%, MISTURA EM PISTA, COM ESPESSURA DE 10 CM - EXCLUSIVE ESCAVAÇÃO, CARGA E TRANSPORTE E SOLO. AF_09/2024</t>
  </si>
  <si>
    <t>176,41</t>
  </si>
  <si>
    <t>RECONSTRUÇÃO DE BASE E SUB-BASE PARA PAVIMENTAÇÃO DE SOLO (PREDOMINANTEMENTE ARENOSO) BRITA - 50%-50% COM CIMENTO - 8%, MISTURA EM PISTA, COM ESPESSURA DE 10 CM - EXCLUSIVE ESCAVAÇÃO, CARGA E TRANSPORTE E SOLO. AF_09/2024</t>
  </si>
  <si>
    <t>201,18</t>
  </si>
  <si>
    <t>RECONSTRUÇÃO DE BASE E SUB-BASE PARA PAVIMENTAÇÃO DE SOLO (PREDOMINANTEMENTE ARENOSO) BRITA - 50%-50% COM CIMENTO - 4%, MISTURA EM PISTA, COM ESPESSURA DE 15 CM - EXCLUSIVE ESCAVAÇÃO, CARGA E TRANSPORTE E SOLO. AF_09/2024</t>
  </si>
  <si>
    <t>141,09</t>
  </si>
  <si>
    <t>RECONSTRUÇÃO DE BASE E SUB-BASE PARA PAVIMENTAÇÃO DE SOLO (PREDOMINANTEMENTE ARENOSO) BRITA - 50%-50% COM CIMENTO - 6%, MISTURA EM PISTA, COM ESPESSURA DE 15 CM - EXCLUSIVE ESCAVAÇÃO, CARGA E TRANSPORTE E SOLO. AF_09/2024</t>
  </si>
  <si>
    <t>166,20</t>
  </si>
  <si>
    <t>RECONSTRUÇÃO DE BASE E SUB-BASE PARA PAVIMENTAÇÃO DE SOLO (PREDOMINANTEMENTE ARENOSO) BRITA - 50%-50% COM CIMENTO - 8%, MISTURA EM PISTA, COM ESPESSURA DE 15 CM - EXCLUSIVE ESCAVAÇÃO, CARGA E TRANSPORTE E SOLO. AF_09/2024</t>
  </si>
  <si>
    <t>190,97</t>
  </si>
  <si>
    <t>CONSTRUÇÃO DE BASE E SUB-BASE PARA PAVIMENTAÇÃO DE SOLO (PREDOMINANTEMENTE ARENOSO) BRITA - 50%-50% COM CIMENTO - 4%, MISTURA EM PISTA, COM ESPESSURA DE 20 CM - EXCLUSIVE ESCAVAÇÃO, CARGA E TRANSPORTE E SOLO. AF_09/2024</t>
  </si>
  <si>
    <t>128,17</t>
  </si>
  <si>
    <t>CONSTRUÇÃO DE BASE E SUB-BASE PARA PAVIMENTAÇÃO DE SOLO (PREDOMINANTEMENTE ARENOSO) BRITA - 50%-50% COM CIMENTO - 6%, MISTURA EM PISTA, COM ESPESSURA DE 20 CM - EXCLUSIVE ESCAVAÇÃO, CARGA E TRANSPORTE E SOLO. AF_09/2024</t>
  </si>
  <si>
    <t>153,28</t>
  </si>
  <si>
    <t>CONSTRUÇÃO DE BASE E SUB-BASE PARA PAVIMENTAÇÃO DE SOLO (PREDOMINANTEMENTE ARENOSO) BRITA - 50%-50% COM CIMENTO - 8%, MISTURA EM PISTA, COM ESPESSURA DE 20 CM - EXCLUSIVE ESCAVAÇÃO, CARGA E TRANSPORTE E SOLO. AF_09/2024</t>
  </si>
  <si>
    <t>178,05</t>
  </si>
  <si>
    <t>RECONSTRUÇÃO DE BASE E SUB-BASE PARA PAVIMENTAÇÃO DE SOLO (PREDOMINANTEMENTE ARENOSO) BRITA - 50%-50% COM CIMENTO - 4%, MISTURA EM PISTA, COM ESPESSURA DE 20 CM - EXCLUSIVE ESCAVAÇÃO, CARGA E TRANSPORTE E SOLO. AF_09/2024</t>
  </si>
  <si>
    <t>136,01</t>
  </si>
  <si>
    <t>RECONSTRUÇÃO DE BASE E SUB-BASE PARA PAVIMENTAÇÃO DE SOLO (PREDOMINANTEMENTE ARENOSO) BRITA - 50%-50% COM CIMENTO - 6%, MISTURA EM PISTA, COM ESPESSURA DE 20 CM - EXCLUSIVE ESCAVAÇÃO, CARGA E TRANSPORTE E SOLO. AF_09/2024</t>
  </si>
  <si>
    <t>161,12</t>
  </si>
  <si>
    <t>RECONSTRUÇÃO DE BASE E SUB-BASE PARA PAVIMENTAÇÃO DE SOLO (PREDOMINANTEMENTE ARENOSO) BRITA - 50%-50% COM CIMENTO - 8%, MISTURA EM PISTA, COM ESPESSURA DE 20 CM - EXCLUSIVE ESCAVAÇÃO, CARGA E TRANSPORTE E SOLO. AF_09/2024</t>
  </si>
  <si>
    <t>185,89</t>
  </si>
  <si>
    <t>CONSTRUÇÃO DE BASE E SUB-BASE PARA PAVIMENTAÇÃO DE SOLO (PREDOMINANTEMENTE ARENOSO) BRITA - 40%-60%, MISTURA EM PISTA, COM ESPESSURA DE 10 CM - EXCLUSIVE ESCAVAÇÃO, CARGA E TRANSPORTE E SOLO. AF_09/2024</t>
  </si>
  <si>
    <t>96,22</t>
  </si>
  <si>
    <t>CONSTRUÇÃO DE BASE E SUB-BASE PARA PAVIMENTAÇÃO DE SOLO (PREDOMINANTEMENTE ARENOSO) BRITA - 40%-60%, MISTURA EM PISTA, COM ESPESSURA DE 20 CM - EXCLUSIVE ESCAVAÇÃO, CARGA E TRANSPORTE E SOLO. AF_09/2024</t>
  </si>
  <si>
    <t>85,29</t>
  </si>
  <si>
    <t>RECONSTRUÇÃO DE BASE E SUB-BASE PARA PAVIMENTAÇÃO DE SOLO (PREDOMINANTEMENTE ARENOSO) BRITA - 40%-60%, MISTURA EM PISTA, COM ESPESSURA DE 20 CM - EXCLUSIVE ESCAVAÇÃO, CARGA E TRANSPORTE E SOLO. AF_09/2024</t>
  </si>
  <si>
    <t>CONSTRUÇÃO DE BASE E SUB-BASE PARA PAVIMENTAÇÃO DE SOLO (PREDOMINANTEMENTE ARENOSO) BRITA - 50%-50%, MISTURA EM PISTA, COM ESPESSURA DE 10 CM - EXCLUSIVE ESCAVAÇÃO, CARGA E TRANSPORTE E SOLO. AF_09/2024</t>
  </si>
  <si>
    <t>CONSTRUÇÃO DE BASE E SUB-BASE PARA PAVIMENTAÇÃO DE BRITA GRADUADA SIMPLES, COM ESPESSURA DE 10 CM - EXCLUSIVE CARGA E TRANSPORTE. AF_09/2024</t>
  </si>
  <si>
    <t>142,76</t>
  </si>
  <si>
    <t>RECONSTRUÇÃO DE BASE E SUB-BASE PARA PAVIMENTAÇÃO DE BRITA GRADUADA SIMPLES, COM ESPESSURA DE 10 CM - EXCLUSIVE CARGA E TRANSPORTE. AF_09/2024</t>
  </si>
  <si>
    <t>149,19</t>
  </si>
  <si>
    <t>RECONSTRUÇÃO DE BASE E SUB-BASE PARA PAVIMENTAÇÃO DE BRITA GRADUADA SIMPLES, COM ESPESSURA DE 15 CM - EXCLUSIVE CARGA E TRANSPORTE. AF_09/2024</t>
  </si>
  <si>
    <t>144,44</t>
  </si>
  <si>
    <t>CONSTRUÇÃO DE BASE E SUB-BASE PARA PAVIMENTAÇÃO DE BRITA GRADUADA SIMPLES, COM ESPESSURA DE 20 CM - EXCLUSIVE CARGA E TRANSPORTE. AF_09/2024</t>
  </si>
  <si>
    <t>137,54</t>
  </si>
  <si>
    <t>RECONSTRUÇÃO DE BASE E SUB-BASE PARA PAVIMENTAÇÃO DE BRITA GRADUADA SIMPLES, COM ESPESSURA DE 20 CM - EXCLUSIVE CARGA E TRANSPORTE. AF_09/2024</t>
  </si>
  <si>
    <t>142,04</t>
  </si>
  <si>
    <t>CONSTRUÇÃO DE BASE E SUB-BASE PARA PAVIMENTAÇÃO DE BRITA GRADUADA SIMPLES TRATADA COM CIMENTO, COM ESPESSURA DE 10 CM - EXCLUSIVE CARGA E TRANSPORTE. AF_09/2024</t>
  </si>
  <si>
    <t>196,11</t>
  </si>
  <si>
    <t>RECONSTRUÇÃO DE BASE E SUB-BASE PARA PAVIMENTAÇÃO DE BRITA GRADUADA SIMPLES TRATADA COM CIMENTO, COM ESPESSURA DE 10 CM - EXCLUSIVE CARGA E TRANSPORTE. AF_09/2024</t>
  </si>
  <si>
    <t>203,83</t>
  </si>
  <si>
    <t>RECONSTRUÇÃO DE BASE E SUB-BASE PARA PAVIMENTAÇÃO DE BRITA GRADUADA SIMPLES TRATADA COM CIMENTO, COM ESPESSURA DE 15 CM - EXCLUSIVE CARGA E TRANSPORTE. AF_09/2024</t>
  </si>
  <si>
    <t>197,61</t>
  </si>
  <si>
    <t>CONSTRUÇÃO DE BASE E SUB-BASE PARA PAVIMENTAÇÃO DE BRITA GRADUADA SIMPLES TRATADA COM CIMENTO, COM ESPESSURA DE 20 CM - EXCLUSIVE CARGA E TRANSPORTE. AF_09/2024</t>
  </si>
  <si>
    <t>189,34</t>
  </si>
  <si>
    <t>RECONSTRUÇÃO DE BASE E SUB-BASE PARA PAVIMENTAÇÃO DE BRITA GRADUADA SIMPLES TRATADA COM CIMENTO, COM ESPESSURA DE 20 CM - EXCLUSIVE CARGA E TRANSPORTE. AF_09/2024</t>
  </si>
  <si>
    <t>194,50</t>
  </si>
  <si>
    <t>CONSTRUÇÃO DE BASE E SUB-BASE PARA PAVIMENTAÇÃO DE CONCRETO COMPACTADO COM ROLO, COM ESPESSURA DE 10 CM - EXCLUSIVE CARGA E TRANSPORTE. AF_09/2024</t>
  </si>
  <si>
    <t>263,46</t>
  </si>
  <si>
    <t>RECONSTRUÇÃO DE BASE E SUB-BASE PARA PAVIMENTAÇÃO DE CONCRETO COMPACTADO COM ROLO, COM ESPESSURA DE 10 CM - EXCLUSIVE CARGA E TRANSPORTE. AF_09/2024</t>
  </si>
  <si>
    <t>269,89</t>
  </si>
  <si>
    <t>RECONSTRUÇÃO DE BASE E SUB-BASE PARA PAVIMENTAÇÃO DE CONCRETO COMPACTADO COM ROLO, COM ESPESSURA DE 15 CM - EXCLUSIVE CARGA E TRANSPORTE. AF_09/2024</t>
  </si>
  <si>
    <t>265,24</t>
  </si>
  <si>
    <t>CONSTRUÇÃO DE BASE E SUB-BASE PARA PAVIMENTAÇÃO DE CONCRETO COMPACTADO COM ROLO, COM ESPESSURA DE 20 CM - EXCLUSIVE CARGA E TRANSPORTE. AF_09/2024</t>
  </si>
  <si>
    <t>258,28</t>
  </si>
  <si>
    <t>RECONSTRUÇÃO DE BASE E SUB-BASE PARA PAVIMENTAÇÃO DE CONCRETO COMPACTADO COM ROLO, COM ESPESSURA DE 20 CM - EXCLUSIVE CARGA E TRANSPORTE. AF_09/2024</t>
  </si>
  <si>
    <t>262,78</t>
  </si>
  <si>
    <t>CONSTRUÇÃO DE BASE E SUB-BASE PARA PAVIMENTAÇÃO DE RACHÃO, COM ESPESSURA DE 30 CM - EXCLUSIVE CARGA E TRANSPORTE. AF_09/2024</t>
  </si>
  <si>
    <t>99,39</t>
  </si>
  <si>
    <t>RECONSTRUÇÃO DE BASE E SUB-BASE PARA PAVIMENTAÇÃO DE RACHÃO, COM ESPESSURA DE 30 CM - EXCLUSIVE CARGA E TRANSPORTE. AF_09/2024</t>
  </si>
  <si>
    <t>106,62</t>
  </si>
  <si>
    <t>RECONSTRUÇÃO DE BASE E SUB-BASE PARA PAVIMENTAÇÃO DE RACHÃO, COM ESPESSURA DE 40 CM - EXCLUSIVE CARGA E TRANSPORTE. AF_09/2024</t>
  </si>
  <si>
    <t>104,29</t>
  </si>
  <si>
    <t>CONSTRUÇÃO DE BASE E SUB-BASE PARA PAVIMENTAÇÃO DE RACHÃO, COM ESPESSURA DE 50 CM - EXCLUSIVE CARGA E TRANSPORTE. AF_09/2024</t>
  </si>
  <si>
    <t>96,08</t>
  </si>
  <si>
    <t>RECONSTRUÇÃO DE BASE E SUB-BASE PARA PAVIMENTAÇÃO DE RACHÃO, COM ESPESSURA DE 50 CM - EXCLUSIVE CARGA E TRANSPORTE. AF_09/2024</t>
  </si>
  <si>
    <t>101,95</t>
  </si>
  <si>
    <t>CONSTRUÇÃO DE BASE E SUB-BASE PARA PAVIMENTAÇÃO DE RACHÃO, COM ESPESSURA DE 60 CM - EXCLUSIVE CARGA E TRANSPORTE. AF_09/2024</t>
  </si>
  <si>
    <t>94,39</t>
  </si>
  <si>
    <t>RECONSTRUÇÃO DE BASE E SUB-BASE PARA PAVIMENTAÇÃO DE RACHÃO, COM ESPESSURA DE 60 CM - EXCLUSIVE CARGA E TRANSPORTE. AF_09/2024</t>
  </si>
  <si>
    <t>99,61</t>
  </si>
  <si>
    <t>CONSTRUÇÃO DE BASE E SUB-BASE PARA PAVIMENTAÇÃO DE MACADAME SECO, COM ESPESSURA DE 10 CM - EXCLUSIVE CARGA E TRANSPORTE. AF_09/2024</t>
  </si>
  <si>
    <t>130,64</t>
  </si>
  <si>
    <t>RECONSTRUÇÃO DE BASE E SUB-BASE PARA PAVIMENTAÇÃO DE MACADAME SECO, COM ESPESSURA DE 10 CM - EXCLUSIVE CARGA E TRANSPORTE. AF_09/2024</t>
  </si>
  <si>
    <t>140,87</t>
  </si>
  <si>
    <t>RECONSTRUÇÃO DE BASE E SUB-BASE PARA PAVIMENTAÇÃO DE MACADAME SECO, COM ESPESSURA DE 15 CM - EXCLUSIVE CARGA E TRANSPORTE. AF_09/2024</t>
  </si>
  <si>
    <t>138,47</t>
  </si>
  <si>
    <t>CONSTRUÇÃO DE BASE E SUB-BASE PARA PAVIMENTAÇÃO DE MACADAME SECO, COM ESPESSURA DE 20 CM - EXCLUSIVE CARGA E TRANSPORTE. AF_09/2024</t>
  </si>
  <si>
    <t>127,18</t>
  </si>
  <si>
    <t>RECONSTRUÇÃO DE BASE E SUB-BASE PARA PAVIMENTAÇÃO DE MACADAME SECO, COM ESPESSURA DE 20 CM - EXCLUSIVE CARGA E TRANSPORTE. AF_09/2024</t>
  </si>
  <si>
    <t>136,31</t>
  </si>
  <si>
    <t>CONSTRUÇÃO DE BASE E SUB-BASE PARA PAVIMENTAÇÃO DE MACADAME SECO, COM ESPESSURA DE 25 CM - EXCLUSIVE CARGA E TRANSPORTE. AF_09/2024</t>
  </si>
  <si>
    <t>125,65</t>
  </si>
  <si>
    <t>RECONSTRUÇÃO DE BASE E SUB-BASE PARA PAVIMENTAÇÃO DE MACADAME SECO, COM ESPESSURA DE 25 CM - EXCLUSIVE CARGA E TRANSPORTE. AF_09/2024</t>
  </si>
  <si>
    <t>134,22</t>
  </si>
  <si>
    <t>EXECUÇÃO DE PAVIMENTO EM PISO INTERTRAVADO, COM BLOCO PISOGRAMA DE 35 X 15 CM, ESPESSURA 6 CM. AF_10/2022</t>
  </si>
  <si>
    <t>80,20</t>
  </si>
  <si>
    <t>EXECUÇÃO DE PAVIMENTO EM PISO INTERTRAVADO, COM BLOCO PISOGRAMA DE 35 X 15 CM, ESPESSURA 8 CM. AF_10/2022</t>
  </si>
  <si>
    <t>168,54</t>
  </si>
  <si>
    <t>EXECUÇÃO DE PAVIMENTO EM PISO INTERTRAVADO, COM BLOCO SEXTAVADO DE 25 X 25 CM, ESPESSURA 6 CM. AF_10/2022</t>
  </si>
  <si>
    <t>78,69</t>
  </si>
  <si>
    <t>EXECUÇÃO DE PAVIMENTO EM PISO INTERTRAVADO, COM BLOCO SEXTAVADO DE 25 X 25 CM, ESPESSURA 8 CM. AF_10/2022</t>
  </si>
  <si>
    <t>98,53</t>
  </si>
  <si>
    <t>EXECUÇÃO DE PAVIMENTO EM PISO INTERTRAVADO, COM BLOCO SEXTAVADO DE 25 X 25 CM, ESPESSURA 10 CM. AF_10/2022</t>
  </si>
  <si>
    <t>118,88</t>
  </si>
  <si>
    <t>EXECUÇÃO DE PASSEIO EM PISO INTERTRAVADO, COM BLOCO RETANGULAR COR NATURAL DE 20 X 10 CM, ESPESSURA 6 CM. AF_10/2022</t>
  </si>
  <si>
    <t>94,84</t>
  </si>
  <si>
    <t>EXECUÇÃO DE PAVIMENTO EM PISO INTERTRAVADO, COM BLOCO RETANGULAR COR NATURAL DE 20 X 10 CM, ESPESSURA 6 CM. AF_10/2022</t>
  </si>
  <si>
    <t>82,93</t>
  </si>
  <si>
    <t>EXECUÇÃO DE PAVIMENTO EM PISO INTERTRAVADO, COM BLOCO RETANGULAR COR NATURAL DE 20 X 10 CM, ESPESSURA 8 CM. AF_10/2022</t>
  </si>
  <si>
    <t>103,89</t>
  </si>
  <si>
    <t>EXECUÇÃO DE PAVIMENTO EM PISO INTERTRAVADO, COM BLOCO RETANGULAR DE 20 X 10 CM, ESPESSURA 10 CM. AF_10/2022</t>
  </si>
  <si>
    <t>122,39</t>
  </si>
  <si>
    <t>EXECUÇÃO DE PASSEIO EM PISO INTERTRAVADO, COM BLOCO 16 FACES DE 22 X 11 CM, ESPESSURA 6 CM. AF_10/2022</t>
  </si>
  <si>
    <t>92,34</t>
  </si>
  <si>
    <t>EXECUÇÃO DE PAVIMENTO EM PISO INTERTRAVADO, COM BLOCO 16 FACES DE 22 X 11 CM, ESPESSURA 6 CM. AF_10/2022</t>
  </si>
  <si>
    <t>80,03</t>
  </si>
  <si>
    <t>EXECUÇÃO DE PAVIMENTO EM PISO INTERTRAVADO, COM BLOCO 16 FACES DE 22 X 11 CM, ESPESSURA 8 CM. AF_10/2022</t>
  </si>
  <si>
    <t>100,99</t>
  </si>
  <si>
    <t>EXECUÇÃO DE PAVIMENTO EM PISO INTERTRAVADO, COM BLOCO 16 FACES DE 22 X 11 CM, ESPESSURA 10 CM. AF_10/2022</t>
  </si>
  <si>
    <t>121,69</t>
  </si>
  <si>
    <t>EXECUÇÃO DE PASSEIO EM PISO INTERTRAVADO, COM BLOCO RETANGULAR COLORIDO DE 20 X 10 CM, ESPESSURA 6 CM. AF_10/2022</t>
  </si>
  <si>
    <t>105,60</t>
  </si>
  <si>
    <t>EXECUÇÃO DE PAVIMENTO EM PISO INTERTRAVADO, COM BLOCO RETANGULAR COLORIDO DE 20 X 10 CM, ESPESSURA 6 CM. AF_10/2022</t>
  </si>
  <si>
    <t>93,41</t>
  </si>
  <si>
    <t>EXECUÇÃO DE PAVIMENTO EM PISO INTERTRAVADO, COM BLOCO RETANGULAR COLORIDO DE 20 X 10 CM, ESPESSURA 8 CM. AF_10/2022</t>
  </si>
  <si>
    <t>112,28</t>
  </si>
  <si>
    <t>EXECUÇÃO DE PAVIMENTO DE CONCRETO SIMPLES (PCS), FCK = 40 MPA, ESPESSURA DE 15,0 CM. AF_04/2022</t>
  </si>
  <si>
    <t>EXECUÇÃO DE PAVIMENTO DE CONCRETO SIMPLES (PCS), FCK = 40 MPA, ESPESSURA DE 17,5 CM. AF_04/2022</t>
  </si>
  <si>
    <t>134,90</t>
  </si>
  <si>
    <t>EXECUÇÃO DE PAVIMENTO DE CONCRETO SIMPLES (PCS), FCK = 40 MPA, ESPESSURA DE 20,0 CM. AF_04/2022</t>
  </si>
  <si>
    <t>149,28</t>
  </si>
  <si>
    <t>EXECUÇÃO DE PAVIMENTO DE CONCRETO SIMPLES (PCS), FCK = 40 MPA, ESPESSURA DE 22,5 CM. AF_04/2022</t>
  </si>
  <si>
    <t>170,24</t>
  </si>
  <si>
    <t>EXECUÇÃO DE PAVIMENTO DE CONCRETO SIMPLES (PCS), FCK = 40 MPA, ESPESSURA DE 25,0 CM. AF_04/2022</t>
  </si>
  <si>
    <t>194,20</t>
  </si>
  <si>
    <t>EXECUÇÃO DE PAVIMENTO DE CONCRETO SIMPLES (PCS), FCK = 40 MPA, ESPESSURA DE 27,5 CM. AF_04/2022</t>
  </si>
  <si>
    <t>214,57</t>
  </si>
  <si>
    <t>EXECUÇÃO DE PAVIMENTO DE CONCRETO ARMADO (PCA), FCK = 30 MPA, ESPESSURA DE 15,0 CM. AF_04/2022</t>
  </si>
  <si>
    <t>232,24</t>
  </si>
  <si>
    <t>EXECUÇÃO DE PAVIMENTO DE CONCRETO ARMADO (PCA), FCK = 30 MPA, ESPESSURA DE 17,5 CM. AF_04/2022</t>
  </si>
  <si>
    <t>202,65</t>
  </si>
  <si>
    <t>APLICAÇÃO DE LONA PLÁSTICA PARA EXECUÇÃO DE PAVIMENTOS DE CONCRETO. AF_04/2022</t>
  </si>
  <si>
    <t>EXECUÇÃO DE JUNTAS DE CONTRAÇÃO PARA PAVIMENTOS DE CONCRETO. AF_04/2022</t>
  </si>
  <si>
    <t>APLICAÇÃO DE GRAXA EM BARRAS DE TRANSFERÊNCIA PARA EXECUÇÃO DE PAVIMENTO DE CONCRETO. AF_04/2022</t>
  </si>
  <si>
    <t>BARRAS DE TRANSFERÊNCIA, AÇO CA-25 DE 16,0 MM, PARA EXECUÇÃO DE PAVIMENTO DE CONCRETO - FORNECIMENTO E INSTALAÇÃO. AF_04/2022</t>
  </si>
  <si>
    <t>22,92</t>
  </si>
  <si>
    <t>BARRAS DE TRANSFERÊNCIA, AÇO CA-25 DE 20,0 MM, PARA EXECUÇÃO DE PAVIMENTO DE CONCRETO - FORNECIMENTO E INSTALAÇÃO. AF_04/2022</t>
  </si>
  <si>
    <t>BARRAS DE TRANSFERÊNCIA, AÇO CA-25 DE 25,0 MM, PARA EXECUÇÃO DE PAVIMENTO DE CONCRETO - FORNECIMENTO E INSTALAÇÃO. AF_04/2022</t>
  </si>
  <si>
    <t>16,20</t>
  </si>
  <si>
    <t>BARRAS DE TRANSFERÊNCIA, AÇO CA-25 DE 32,0 MM, PARA EXECUÇÃO DE PAVIMENTO DE CONCRETO - FORNECIMENTO E INSTALAÇÃO. AF_04/2022</t>
  </si>
  <si>
    <t>BARRAS DE LIGAÇÃO, AÇO CA-50 DE 10 MM, PARA EXECUÇÃO DE PAVIMENTO DE CONCRETO - FORNECIMENTO E INSTALAÇÃO. AF_04/2022</t>
  </si>
  <si>
    <t>EXECUÇÃO DE PAVIMENTO EM PARALELEPÍPEDOS, REJUNTAMENTO COM PÓ DE PEDRA. AF_05/2020</t>
  </si>
  <si>
    <t>132,69</t>
  </si>
  <si>
    <t>EXECUÇÃO DE PAVIMENTO EM PARALELEPÍPEDOS, REJUNTAMENTO COM ARGAMASSA TRAÇO 1:3 (CIMENTO E AREIA). AF_05/2020</t>
  </si>
  <si>
    <t>146,29</t>
  </si>
  <si>
    <t>EXECUÇÃO DE PAVIMENTO EM PEDRAS POLIÉDRICAS, REJUNTAMENTO COM PÓ DE PEDRA. AF_05/2020</t>
  </si>
  <si>
    <t>43,19</t>
  </si>
  <si>
    <t>EXECUÇÃO DE PAVIMENTO EM PEDRAS POLIÉDRICAS, REJUNTAMENTO COM ARGAMASSA TRAÇO 1:3 (CIMENTO E AREIA). AF_05/2020</t>
  </si>
  <si>
    <t>65,96</t>
  </si>
  <si>
    <t>EXECUÇÃO DE PAVIMENTO DE CONCRETO SIMPLES (PCS), FCK = 35 MPA, ESPESSURA DE 15,0 CM. AF_04/2022</t>
  </si>
  <si>
    <t>116,42</t>
  </si>
  <si>
    <t>EXECUÇÃO DE PAVIMENTO DE CONCRETO SIMPLES (PCS), FCK = 35 MPA, ESPESSURA DE 16,0 CM. AF_04/2022</t>
  </si>
  <si>
    <t>122,82</t>
  </si>
  <si>
    <t>EXECUÇÃO DE PAVIMENTO DE CONCRETO SIMPLES (PCS), FCK = 40 MPA, ESPESSURA DE 16,0 CM. AF_04/2022</t>
  </si>
  <si>
    <t>152,54</t>
  </si>
  <si>
    <t>EXECUÇÃO DE PAVIMENTO DE CONCRETO SIMPLES (PCS), FCK = 35 MPA, ESPESSURA DE 17,5 CM. AF_04/2022</t>
  </si>
  <si>
    <t>129,70</t>
  </si>
  <si>
    <t>EXECUÇÃO PAVIMENTO DE CONCRETO SIMPLES (PCS), FCK = 35 MPA, ESPESSURA DE 20,0 CM. AF_04/2022</t>
  </si>
  <si>
    <t>EXECUÇÃO PAVIMENTO DE CONCRETO SIMPLES (PCS), FCK = 35 MPA, ESPESSURA DE 22,5 CM. AF_04/2022</t>
  </si>
  <si>
    <t>165,50</t>
  </si>
  <si>
    <t>EXECUÇÃO DE PAVIMENTO DE CONCRETO SIMPLES (PCS), FCK = 35 MPA, ESPESSURA DE 25,0 CM. AF_04/2022</t>
  </si>
  <si>
    <t>188,93</t>
  </si>
  <si>
    <t>EXECUÇÃO PAVIMENTO DE CONCRETO SIMPLES (PCS), FCK = 35 MPA, ESPESSURA DE 27,5 CM. AF_04/2022</t>
  </si>
  <si>
    <t>208,77</t>
  </si>
  <si>
    <t>EXECUÇÃO DE PISO INDUSTRIAL DE CONCRETO ARMADO, FCK = 20 MPA, ESPESSURA DE 12,0 CM. AF_04/2022</t>
  </si>
  <si>
    <t>111,05</t>
  </si>
  <si>
    <t>EXECUÇÃO DE PISO INDUSTRIAL DE CONCRETO ARMADO, FCK = 20 MPA, ESPESSURA DE 14,0 CM. AF_04/2022</t>
  </si>
  <si>
    <t>129,42</t>
  </si>
  <si>
    <t>EXECUÇÃO DE PISO INDUSTRIAL DE CONCRETO ARMADO, FCK = 20 MPA, ESPESSURA DE 15,0 CM. AF_04/2022</t>
  </si>
  <si>
    <t>141,16</t>
  </si>
  <si>
    <t>EXECUÇÃO DE PISO INDUSTRIAL DE CONCRETO ARMADO, FCK = 20 MPA, ESPESSURA DE 18,0 CM. AF_04/2022</t>
  </si>
  <si>
    <t>161,68</t>
  </si>
  <si>
    <t>EXECUÇÃO DE PISO INDUSTRIAL DE CONCRETO ARMADO, FCK = 20 MPA, ESPESSURA DE 20,0 CM. AF_04/2022</t>
  </si>
  <si>
    <t>185,92</t>
  </si>
  <si>
    <t>EXECUÇÃO DE PISO INDUSTRIAL DE CONCRETO ARMADO, FCK = 20 MPA, ESPESSURA DE 22,0 CM. AF_04/2022</t>
  </si>
  <si>
    <t>196,47</t>
  </si>
  <si>
    <t>EXECUÇÃO DE PASSEIO EM PISO INTERTRAVADO, COM BLOCO RAQUETE  22 X 13,5 CM, ESPESSURA 6 CM. AF_10/2022</t>
  </si>
  <si>
    <t>100,04</t>
  </si>
  <si>
    <t>EXECUÇÃO DE PAVIMENTO EM PISO INTERTRAVADO, COM BLOCO RAQUETE  22 X 13,5 CM, ESPESSURA 6 CM. AF_10/2022</t>
  </si>
  <si>
    <t>86,68</t>
  </si>
  <si>
    <t>FORNECIMENTO E INSTALAÇÃO DE PLACA DE OBRA COM CHAPA GALVANIZADA E ESTRUTURA DE MADEIRA. AF_03/2022_PS</t>
  </si>
  <si>
    <t>464,75</t>
  </si>
  <si>
    <t>FORNECIMENTO E INSTALAÇÃO DE SUPORTE DE MADEIRA  PARA PLACAS DE SINALIZAÇÃO, EM SOLO, COM H= DE 2,5 M E SEÇÃO DE 7,5 X 7,5 CM. AF_03/2022</t>
  </si>
  <si>
    <t>107,66</t>
  </si>
  <si>
    <t>FORNECIMENTO E INSTALAÇÃO DE SUPORTE DE MADEIRA PARA PLACAS DE SINALIZAÇÃO, EM SOLO, COM H= DE 2,0 M E SEÇÃO DE 7,5 X 7,5 CM. AF_03/2022</t>
  </si>
  <si>
    <t>96,75</t>
  </si>
  <si>
    <t>FORNECIMENTO E INSTALAÇÃO DE SUPORTE DE MADEIRA PARA PLACAS DE SINALIZAÇÃO EM CONCRETO, COM H= DE 2,5 M E SEÇÃO DE 7,5 X 7,5 CM. AF_03/2022</t>
  </si>
  <si>
    <t>140,54</t>
  </si>
  <si>
    <t>FORNECIMENTO E INSTALAÇÃO DE SUPORTE DE MADEIRA PARA PLACAS DE SINALIZAÇÃO, EM BASE DE CONCRETO, COM H= DE 2,0 M E SEÇÃO DE 7,5 X 7,5 CM. AF_03/2022</t>
  </si>
  <si>
    <t>129,63</t>
  </si>
  <si>
    <t>EXECUÇÃO DE PAVIMENTO COM APLICAÇÃO DE CONCRETO ASFÁLTICO, CAMADA DE ROLAMENTO - EXCLUSIVE CARGA E TRANSPORTE. AF_11/2019</t>
  </si>
  <si>
    <t>1.432,26</t>
  </si>
  <si>
    <t>EXECUÇÃO DE PAVIMENTO COM APLICAÇÃO DE CONCRETO ASFÁLTICO, CAMADA DE BINDER - EXCLUSIVE CARGA E TRANSPORTE. AF_11/2019</t>
  </si>
  <si>
    <t>1.235,65</t>
  </si>
  <si>
    <t>FRESAGEM DE PAVIMENTO ASFÁLTICO (PROFUNDIDADE ATÉ 5,0 CM) - EXCLUSIVE TRANSPORTE. AF_11/2019</t>
  </si>
  <si>
    <t>7,53</t>
  </si>
  <si>
    <t>USINAGEM DE BRITA GRADUADA SIMPLES. AF_03/2020</t>
  </si>
  <si>
    <t>125,12</t>
  </si>
  <si>
    <t>USINAGEM DE BRITA GRADUADA TRATADA COM CIMENTO. AF_03/2020</t>
  </si>
  <si>
    <t>175,39</t>
  </si>
  <si>
    <t>USINAGEM DE CONCRETO PARA COMPACTAÇÃO COM ROLO. AF_03/2020</t>
  </si>
  <si>
    <t>245,92</t>
  </si>
  <si>
    <t>APLICAÇÃO MANUAL DE FUNDO SELADOR ACRÍLICO EM PANOS COM PRESENÇA DE VÃOS DE EDIFÍCIOS DE MÚLTIPLOS PAVIMENTOS. AF_03/2024</t>
  </si>
  <si>
    <t>5,37</t>
  </si>
  <si>
    <t>APLICAÇÃO MANUAL DE FUNDO SELADOR ACRÍLICO EM PANOS CEGOS DE FACHADA (SEM PRESENÇA DE VÃOS) DE EDIFÍCIOS DE MÚLTIPLOS PAVIMENTOS. AF_03/2024</t>
  </si>
  <si>
    <t>APLICAÇÃO MANUAL DE FUNDO SELADOR ACRÍLICO EM SUPERFÍCIES EXTERNAS DE SACADA DE EDIFÍCIOS DE MÚLTIPLOS PAVIMENTOS. AF_03/2024</t>
  </si>
  <si>
    <t>APLICAÇÃO MANUAL DE FUNDO SELADOR ACRÍLICO EM SUPERFÍCIES INTERNAS DA SACADA DE EDIFÍCIOS DE MÚLTIPLOS PAVIMENTOS. AF_03/2024</t>
  </si>
  <si>
    <t>APLICAÇÃO MANUAL DE FUNDO SELADOR ACRÍLICO EM PAREDES EXTERNAS DE CASAS. AF_03/2024</t>
  </si>
  <si>
    <t>5,45</t>
  </si>
  <si>
    <t>APLICAÇÃO MANUAL DE PINTURA COM TINTA TEXTURIZADA ACRÍLICA EM PANOS COM PRESENÇA DE VÃOS DE EDIFÍCIOS DE MÚLTIPLOS PAVIMENTOS, UMA COR. AF_03/2024</t>
  </si>
  <si>
    <t>22,13</t>
  </si>
  <si>
    <t>APLICAÇÃO MANUAL DE PINTURA COM TINTA TEXTURIZADA ACRÍLICA EM PANOS CEGOS DE FACHADA (SEM PRESENÇA DE VÃOS) DE EDIFÍCIOS DE MÚLTIPLOS PAVIMENTOS, UMA COR. AF_03/2024</t>
  </si>
  <si>
    <t>18,70</t>
  </si>
  <si>
    <t>APLICAÇÃO MANUAL DE PINTURA COM TINTA TEXTURIZADA ACRÍLICA EM SUPERFÍCIES EXTERNAS DE SACADA DE EDIFÍCIOS DE MÚLTIPLOS PAVIMENTOS, UMA COR. AF_03/2024</t>
  </si>
  <si>
    <t>APLICAÇÃO MANUAL DE PINTURA COM TINTA TEXTURIZADA ACRÍLICA EM SUPERFÍCIES INTERNAS DA SACADA DE EDIFÍCIOS DE MÚLTIPLOS PAVIMENTOS, UMA COR. AF_03/2024</t>
  </si>
  <si>
    <t>APLICAÇÃO MANUAL DE PINTURA COM TINTA TEXTURIZADA ACRÍLICA EM PAREDES EXTERNAS DE CASAS, UMA COR. AF_03/2024</t>
  </si>
  <si>
    <t>22,17</t>
  </si>
  <si>
    <t>APLICAÇÃO MANUAL DE PINTURA COM TINTA TEXTURIZADA ACRÍLICA EM PANOS COM PRESENÇA DE VÃOS DE EDIFÍCIOS DE MÚLTIPLOS PAVIMENTOS, DUAS CORES. AF_03/2024</t>
  </si>
  <si>
    <t>26,01</t>
  </si>
  <si>
    <t>APLICAÇÃO MANUAL DE PINTURA COM TINTA TEXTURIZADA ACRÍLICA EM PANOS CEGOS DE FACHADA (SEM PRESENÇA DE VÃOS) DE EDIFÍCIOS DE MÚLTIPLOS PAVIMENTOS, DUAS CORES. AF_03/2024</t>
  </si>
  <si>
    <t>APLICAÇÃO MANUAL DE PINTURA COM TINTA TEXTURIZADA ACRÍLICA EM SUPERFÍCIES EXTERNAS DE SACADA DE EDIFÍCIOS DE MÚLTIPLOS PAVIMENTOS, DUAS CORES. AF_03/2024</t>
  </si>
  <si>
    <t>32,96</t>
  </si>
  <si>
    <t>APLICAÇÃO MANUAL DE PINTURA COM TINTA TEXTURIZADA ACRÍLICA EM SUPERFÍCIES INTERNAS DA SACADA DE EDIFÍCIOS DE MÚLTIPLOS PAVIMENTOS, DUAS CORES. AF_03/2024</t>
  </si>
  <si>
    <t>39,43</t>
  </si>
  <si>
    <t>APLICAÇÃO MANUAL DE PINTURA COM TINTA TEXTURIZADA ACRÍLICA EM PAREDES EXTERNAS DE CASAS, DUAS CORES. AF_03/2024</t>
  </si>
  <si>
    <t>APLICAÇÃO MANUAL DE PINTURA COM TINTA TEXTURIZADA ACRÍLICA EM MOLDURAS DE EPS. AF_03/2024</t>
  </si>
  <si>
    <t>33,59</t>
  </si>
  <si>
    <t>FUNDO SELADOR ACRÍLICO, APLICAÇÃO MANUAL EM TETO, UMA DEMÃO. AF_04/2023</t>
  </si>
  <si>
    <t>FUNDO SELADOR ACRÍLICO, APLICAÇÃO MANUAL EM PAREDE, UMA DEMÃO. AF_04/2023</t>
  </si>
  <si>
    <t>4,63</t>
  </si>
  <si>
    <t>PINTURA LÁTEX ACRÍLICA PREMIUM, APLICAÇÃO MANUAL EM TETO, DUAS DEMÃOS. AF_04/2023</t>
  </si>
  <si>
    <t>PINTURA LÁTEX ACRÍLICA PREMIUM, APLICAÇÃO MANUAL EM PAREDES, DUAS DEMÃOS. AF_04/2023</t>
  </si>
  <si>
    <t>13,71</t>
  </si>
  <si>
    <t>EMASSAMENTO COM MASSA LÁTEX, APLICAÇÃO EM TETO, UMA DEMÃO, LIXAMENTO MANUAL. AF_04/2023</t>
  </si>
  <si>
    <t>23,38</t>
  </si>
  <si>
    <t>EMASSAMENTO COM MASSA LÁTEX, APLICAÇÃO EM PAREDE, UMA DEMÃO, LIXAMENTO MANUAL. AF_04/2023</t>
  </si>
  <si>
    <t>EMASSAMENTO COM MASSA LÁTEX, APLICAÇÃO EM TETO, DUAS DEMÃOS, LIXAMENTO MANUAL. AF_04/2023</t>
  </si>
  <si>
    <t>35,32</t>
  </si>
  <si>
    <t>EMASSAMENTO COM MASSA LÁTEX, APLICAÇÃO EM PAREDE, DUAS DEMÃOS, LIXAMENTO MANUAL. AF_04/2023</t>
  </si>
  <si>
    <t>TEXTURA ACRÍLICA, APLICAÇÃO MANUAL EM PAREDE, UMA DEMÃO. AF_04/2023</t>
  </si>
  <si>
    <t>14,44</t>
  </si>
  <si>
    <t>TEXTURA ACRÍLICA, APLICAÇÃO MANUAL EM TETO, UMA DEMÃO. AF_04/2023</t>
  </si>
  <si>
    <t>APLICAÇÃO MANUAL DE TINTA LÁTEX ACRÍLICA EM PANOS COM PRESENÇA DE VÃOS DE EDIFÍCIOS DE MÚLTIPLOS PAVIMENTOS, DUAS DEMÃOS. AF_03/2024</t>
  </si>
  <si>
    <t>APLICAÇÃO MANUAL DE TINTA LÁTEX ACRÍLICA EM PANOS SEM PRESENÇA DE VÃOS DE EDIFÍCIOS DE MÚLTIPLOS PAVIMENTOS, DUAS DEMÃOS. AF_03/2024</t>
  </si>
  <si>
    <t>11,04</t>
  </si>
  <si>
    <t>APLICAÇÃO MANUAL DE TINTA LÁTEX ACRÍLICA EM SUPERFÍCIES EXTERNAS DE SACADA DE EDIFÍCIOS DE MÚLTIPLOS PAVIMENTOS, DUAS DEMÃOS. AF_03/2024</t>
  </si>
  <si>
    <t>APLICAÇÃO MANUAL DE TINTA LÁTEX ACRÍLICA EM SUPERFÍCIES INTERNAS DE SACADA DE EDIFÍCIOS DE MÚLTIPLOS PAVIMENTOS, DUAS DEMÃOS. AF_03/2024</t>
  </si>
  <si>
    <t>APLICAÇÃO MANUAL DE TINTA LÁTEX ACRÍLICA EM PAREDE EXTERNAS DE CASAS, DUAS DEMÃOS. AF_03/2024</t>
  </si>
  <si>
    <t>16,79</t>
  </si>
  <si>
    <t>APLICAÇÃO MANUAL DE MASSA ACRÍLICA EM PANOS DE FACHADA COM PRESENÇA DE VÃOS, DE EDIFÍCIOS DE MÚLTIPLOS PAVIMENTOS, UMA DEMÃO. AF_03/2024</t>
  </si>
  <si>
    <t>APLICAÇÃO MANUAL DE MASSA ACRÍLICA EM PANOS DE FACHADA SEM PRESENÇA DE VÃOS, DE EDIFÍCIOS DE MÚLTIPLOS PAVIMENTOS, UMA DEMÃO. AF_03/2024</t>
  </si>
  <si>
    <t>APLICAÇÃO MANUAL DE MASSA ACRÍLICA EM SUPERFÍCIES EXTERNAS DE SACADA DE EDIFÍCIOS DE MÚLTIPLOS PAVIMENTOS, UMA DEMÃO. AF_03/2024</t>
  </si>
  <si>
    <t>31,86</t>
  </si>
  <si>
    <t>APLICAÇÃO MANUAL DE MASSA ACRÍLICA EM SUPERFÍCIES INTERNAS DE SACADA DE EDIFÍCIOS DE MÚLTIPLOS PAVIMENTOS, UMA DEMÃO. AF_03/2024</t>
  </si>
  <si>
    <t>37,43</t>
  </si>
  <si>
    <t>APLICAÇÃO MANUAL DE MASSA ACRÍLICA EM PAREDES EXTERNAS DE CASAS, UMA DEMÃO. AF_03/2024</t>
  </si>
  <si>
    <t>20,70</t>
  </si>
  <si>
    <t>APLICAÇÃO MANUAL DE MASSA ACRÍLICA EM PANOS DE FACHADA COM PRESENÇA DE VÃOS, DE EDIFÍCIOS DE MÚLTIPLOS PAVIMENTOS, DUAS DEMÃOS. AF_03/2024</t>
  </si>
  <si>
    <t>29,94</t>
  </si>
  <si>
    <t>APLICAÇÃO MANUAL DE MASSA ACRÍLICA EM PANOS DE FACHADA SEM PRESENÇA DE VÃOS, DE EDIFÍCIOS DE MÚLTIPLOS PAVIMENTOS, DUAS DEMÃOS. AF_03/2024</t>
  </si>
  <si>
    <t>APLICAÇÃO MANUAL DE MASSA ACRÍLICA EM SUPERFÍCIES EXTERNAS DE SACADA DE EDIFÍCIOS DE MÚLTIPLOS PAVIMENTOS, DUAS DEMÃOS. AF_03/2024</t>
  </si>
  <si>
    <t>48,56</t>
  </si>
  <si>
    <t>APLICAÇÃO MANUAL DE MASSA ACRÍLICA EM SUPERFÍCIES INTERNAS DE SACADA DE EDIFÍCIOS DE MÚLTIPLOS PAVIMENTOS, DUAS DEMÃOS. AF_03/2024</t>
  </si>
  <si>
    <t>57,13</t>
  </si>
  <si>
    <t>APLICAÇÃO MANUAL DE MASSA ACRÍLICA EM PAREDES EXTERNAS DE CASAS, DUAS DEMÃOS. AF_03/2024</t>
  </si>
  <si>
    <t>PINTURA LÁTEX ACRÍLICA ECONÔMICA, APLICAÇÃO MANUAL EM TETO, DUAS DEMÃOS. AF_04/2023</t>
  </si>
  <si>
    <t>12,72</t>
  </si>
  <si>
    <t>PINTURA LÁTEX ACRÍLICA STANDARD, APLICAÇÃO MANUAL EM TETO, DUAS DEMÃOS. AF_04/2023</t>
  </si>
  <si>
    <t>PINTURA LÁTEX ACRÍLICA ECONÔMICA, APLICAÇÃO MANUAL EM PAREDES, DUAS DEMÃOS. AF_04/2023</t>
  </si>
  <si>
    <t>PINTURA LÁTEX ACRÍLICA STANDARD, APLICAÇÃO MANUAL EM PAREDES, DUAS DEMÃOS. AF_04/2023</t>
  </si>
  <si>
    <t>11,44</t>
  </si>
  <si>
    <t>LIXAMENTO DE MADEIRA PARA APLICAÇÃO DE FUNDO OU PINTURA. AF_01/2021</t>
  </si>
  <si>
    <t>2,22</t>
  </si>
  <si>
    <t>LIXAMENTO DE MASSA PARA MADEIRA. AF_01/2021</t>
  </si>
  <si>
    <t>PINTURA FUNDO NIVELADOR ALQUÍDICO BRANCO EM MADEIRA. AF_01/2021</t>
  </si>
  <si>
    <t>APLICAÇÃO MASSA ALQUÍDICA PARA MADEIRA, PARA PINTURA COM TINTA DE ACABAMENTO (PIGMENTADA). AF_01/2021</t>
  </si>
  <si>
    <t>APLICAÇÃO MASSA ACRÍLICA PARA MADEIRA, PARA PINTURA COM TINTA DE ACABAMENTO (PIGMENTADA). AF_01/2021</t>
  </si>
  <si>
    <t>20,60</t>
  </si>
  <si>
    <t>APLICAÇÃO MASSA EPÓXI PARA MADEIRA, PARA PINTURA COM TINTA PU DE ACABAMENTO (PIGMENTADA). AF_01/2021</t>
  </si>
  <si>
    <t>52,25</t>
  </si>
  <si>
    <t>PINTURA VERNIZ (INCOLOR) ALQUÍDICO EM MADEIRA, USO INTERNO E EXTERNO, 1 DEMÃO. AF_01/2021</t>
  </si>
  <si>
    <t>PINTURA VERNIZ (INCOLOR) ALQUÍDICO EM MADEIRA, USO INTERNO, 1 DEMÃO. AF_01/2021</t>
  </si>
  <si>
    <t>11,41</t>
  </si>
  <si>
    <t>PINTURA VERNIZ (INCOLOR) POLIURETÂNICO (RESINA ALQUÍDICA MODIFICADA) EM MADEIRA, 1 DEMÃO. AF_01/2021</t>
  </si>
  <si>
    <t>10,38</t>
  </si>
  <si>
    <t>PINTURA TINTA DE ACABAMENTO (PIGMENTADA) A ÓLEO EM MADEIRA, 1 DEMÃO. AF_01/2021</t>
  </si>
  <si>
    <t>9,48</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</si>
  <si>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</si>
  <si>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</si>
  <si>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</si>
  <si>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</si>
  <si>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22,19</t>
  </si>
  <si>
    <t>PINTURA VERNIZ (INCOLOR) ALQUÍDICO EM MADEIRA, USO INTERNO, 2 DEMÃOS. AF_01/2021</t>
  </si>
  <si>
    <t>22,83</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</si>
  <si>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</si>
  <si>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</si>
  <si>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</si>
  <si>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</si>
  <si>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18,68</t>
  </si>
  <si>
    <t>PINTURA TINTA DE ACABAMENTO (PIGMENTADA) ESMALTE SINTÉTICO BRILHANTE EM MADEIRA, 2 DEMÃOS. AF_01/2021</t>
  </si>
  <si>
    <t>17,82</t>
  </si>
  <si>
    <t>PINTURA VERNIZ (INCOLOR) ALQUÍDICO EM MADEIRA, USO INTERNO E EXTERNO, 3 DEMÃOS. AF_01/2021</t>
  </si>
  <si>
    <t>PINTURA VERNIZ (INCOLOR) ALQUÍDICO EM MADEIRA, USO INTERNO, 3 DEMÃOS. AF_01/2021</t>
  </si>
  <si>
    <t>34,24</t>
  </si>
  <si>
    <t>PINTURA VERNIZ (INCOLOR) POLIURETÂNICO (RESINA ALQUÍDICA MODIFICADA) EM MADEIRA, 3 DEMÃOS. AF_01/2021</t>
  </si>
  <si>
    <t>31,18</t>
  </si>
  <si>
    <t>PINTURA TINTA DE ACABAMENTO (PIGMENTADA) A ÓLEO EM MADEIRA, 3 DEMÃOS. AF_01/2021</t>
  </si>
  <si>
    <t>28,46</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</si>
  <si>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</si>
  <si>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</si>
  <si>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</si>
  <si>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</si>
  <si>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</si>
  <si>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23,42</t>
  </si>
  <si>
    <t>JATEAMENTO ABRASIVO COM GRANALHA DE AÇO EM PERFIL METÁLICO EM FÁBRICA. AF_01/2020</t>
  </si>
  <si>
    <t>26,70</t>
  </si>
  <si>
    <t>LIXAMENTO MANUAL EM SUPERFÍCIES METÁLICAS EM OBRA. AF_01/2020</t>
  </si>
  <si>
    <t>COLOCAÇÃO DE FITA PROTETORA PARA PINTURA. AF_01/2020</t>
  </si>
  <si>
    <t>1,54</t>
  </si>
  <si>
    <t>PINTURA COM TINTA ALQUÍDICA DE FUNDO (TIPO ZARCÃO) PULVERIZADA SOBRE PERFIL METÁLICO EXECUTADO EM FÁBRICA (POR DEMÃO). AF_01/2020_PE</t>
  </si>
  <si>
    <t>PINTURA COM TINTA ALQUÍDICA DE FUNDO (TIPO ZARCÃO) APLICADA A ROLO OU PINCEL SOBRE PERFIL METÁLICO EXECUTADO EM FÁBRICA (POR DEMÃO). AF_01/2020</t>
  </si>
  <si>
    <t>11,98</t>
  </si>
  <si>
    <t>PINTURA COM TINTA ALQUÍDICA DE FUNDO (TIPO ZARCÃO) PULVERIZADA SOBRE SUPERFÍCIES METÁLICAS (EXCETO PERFIL) EXECUTADO EM OBRA (POR DEMÃO). AF_01/2020_PE</t>
  </si>
  <si>
    <t>PINTURA COM TINTA ALQUÍDICA DE FUNDO (TIPO ZARCÃO) APLICADA A ROLO OU PINCEL SOBRE SUPERFÍCIES METÁLICAS (EXCETO PERFIL) EXECUTADO EM OBRA (POR DEMÃO). AF_01/2020</t>
  </si>
  <si>
    <t>27,07</t>
  </si>
  <si>
    <t>PINTURA COM TINTA ALQUÍDICA DE FUNDO E ACABAMENTO (ESMALTE SINTÉTICO GRAFITE) PULVERIZADA SOBRE PERFIL METÁLICO EXECUTADO EM FÁBRICA (POR DEMÃO). AF_01/2020_PE</t>
  </si>
  <si>
    <t>12,85</t>
  </si>
  <si>
    <t>PINTURA COM TINTA ALQUÍDICA DE FUNDO E ACABAMENTO (ESMALTE SINTÉTICO GRAFITE) APLICADA A ROLO OU PINCEL SOBRE PERFIL METÁLICO EXECUTADO EM FÁBRICA (POR DEMÃO). AF_01/2020</t>
  </si>
  <si>
    <t>15,54</t>
  </si>
  <si>
    <t>PINTURA COM TINTA ALQUÍDICA DE FUNDO E ACABAMENTO (ESMALTE SINTÉTICO GRAFITE) PULVERIZADA SOBRE SUPERFÍCIES METÁLICAS (EXCETO PERFIL) EXECUTADO EM OBRA (POR DEMÃO). AF_01/2020_PE</t>
  </si>
  <si>
    <t>28,01</t>
  </si>
  <si>
    <t>PINTURA COM TINTA ALQUÍDICA DE FUNDO E ACABAMENTO (ESMALTE SINTÉTICO GRAFITE) APLICADA A ROLO OU PINCEL SOBRE SUPERFÍCIES METÁLICAS (EXCETO PERFIL) EXECUTADO EM OBRA (POR DEMÃO). AF_01/2020</t>
  </si>
  <si>
    <t>30,51</t>
  </si>
  <si>
    <t>PINTURA COM TINTA EPOXÍDICA DE FUNDO PULVERIZADA SOBRE PERFIL METÁLICO EXECUTADO EM FÁBRICA (POR DEMÃO). AF_01/2020_PE</t>
  </si>
  <si>
    <t>PINTURA COM TINTA EPOXÍDICA DE FUNDO APLICADA A ROLO OU PINCEL SOBRE PERFIL METÁLICO EXECUTADO EM FÁBRICA (POR DEMÃO). AF_01/2020</t>
  </si>
  <si>
    <t>PINTURA COM TINTA EPOXÍDICA DE ACABAMENTO PULVERIZADA SOBRE PERFIL METÁLICO EXECUTADO EM FÁBRICA (POR DEMÃO). AF_01/2020_PE</t>
  </si>
  <si>
    <t>22,18</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</si>
  <si>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</si>
  <si>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AF_01/2020_PE</t>
  </si>
  <si>
    <t>14,03</t>
  </si>
  <si>
    <t>PINTURA COM TINTA ACRÍLICA DE FUNDO APLICADA A ROLO OU PINCEL SOBRE SUPERFÍCIES METÁLICAS (EXCETO PERFIL) EXECUTADO EM OBRA (POR DEMÃO). AF_01/2020</t>
  </si>
  <si>
    <t>PINTURA COM TINTA ACRÍLICA DE ACABAMENTO PULVERIZADA SOBRE SUPERFÍCIES METÁLICAS (EXCETO PERFIL) EXECUTADO EM OBRA (POR DEMÃO). AF_01/2020_PE</t>
  </si>
  <si>
    <t>12,36</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</si>
  <si>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</si>
  <si>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AF_01/2020_PE</t>
  </si>
  <si>
    <t>11,78</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</si>
  <si>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</si>
  <si>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AF_01/2020_PE</t>
  </si>
  <si>
    <t>PINTURA COM TINTA ALQUÍDICA DE ACABAMENTO (ESMALTE SINTÉTICO ACETINADO) APLICADA A ROLO OU PINCEL SOBRE SUPERFÍCIES METÁLICAS (EXCETO PERFIL) EXECUTADO EM OBRA (POR DEMÃO). AF_01/2020</t>
  </si>
  <si>
    <t>PINTURA COM TINTA ALQUÍDICA DE ACABAMENTO (ESMALTE SINTÉTICO BRILHANTE) PULVERIZADA SOBRE PERFIL METÁLICO EXECUTADO EM FÁBRICA  (POR DEMÃO). AF_01/2020_PE</t>
  </si>
  <si>
    <t>PINTURA COM TINTA ALQUÍDICA DE ACABAMENTO (ESMALTE SINTÉTICO BRILHANTE) APLICADA A ROLO OU PINCEL SOBRE PERFIL METÁLICO EXECUTADO EM FÁBRICA (POR DEMÃO). AF_01/2020</t>
  </si>
  <si>
    <t>12,43</t>
  </si>
  <si>
    <t>PINTURA COM TINTA ALQUÍDICA DE ACABAMENTO (ESMALTE SINTÉTICO BRILHANTE) PULVERIZADA SOBRE SUPERFÍCIES METÁLICAS (EXCETO PERFIL) EXECUTADO EM OBRA  (POR DEMÃO). AF_01/2020_PE</t>
  </si>
  <si>
    <t>27,02</t>
  </si>
  <si>
    <t>PINTURA COM TINTA ALQUÍDICA DE ACABAMENTO (ESMALTE SINTÉTICO BRILHANTE) APLICADA A ROLO OU PINCEL SOBRE SUPERFÍCIES METÁLICAS (EXCETO PERFIL) EXECUTADO EM OBRA (POR DEMÃO). AF_01/2020</t>
  </si>
  <si>
    <t>PINTURA COM TINTA ALQUÍDICA DE ACABAMENTO (ESMALTE SINTÉTICO FOSCO) PULVERIZADA SOBRE PERFIL METÁLICO EXECUTADO EM FÁBRICA (POR DEMÃO). AF_01/2020_PE</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</si>
  <si>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</si>
  <si>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AF_01/2020_PE</t>
  </si>
  <si>
    <t>27,14</t>
  </si>
  <si>
    <t>PINTURA COM TINTA ALQUÍDICA DE ACABAMENTO (ESMALTE SINTÉTICO FOSCO) APLICADA A ROLO OU PINCEL SOBRE SUPERFÍCIES METÁLICAS (EXCETO PERFIL) EXECUTADO EM OBRA (POR DEMÃO). AF_01/2020</t>
  </si>
  <si>
    <t>27,55</t>
  </si>
  <si>
    <t>PINTURA COM TINTA EPOXÍDICA DE ACABAMENTO PULVERIZADA SOBRE PERFIL METÁLICO EXECUTADO EM FÁBRICA (02 DEMÃOS). AF_01/2020_PE</t>
  </si>
  <si>
    <t>44,36</t>
  </si>
  <si>
    <t>PINTURA COM TINTA EPOXÍDICA DE ACABAMENTO APLICADA A ROLO OU PINCEL SOBRE PERFIL METÁLICO EXECUTADO EM FÁBRICA (02 DEMÃOS). AF_01/2020</t>
  </si>
  <si>
    <t>52,07</t>
  </si>
  <si>
    <t>PINTURA COM TINTA ACRÍLICA DE ACABAMENTO PULVERIZADA SOBRE SUPERFÍCIES METÁLICAS (EXCETO PERFIL) EXECUTADO EM OBRA (02 DEMÃOS). AF_01/2020_PE</t>
  </si>
  <si>
    <t>PINTURA COM TINTA ACRÍLICA DE ACABAMENTO APLICADA A ROLO OU PINCEL SOBRE SUPERFÍCIES METÁLICAS (EXCETO PERFIL) EXECUTADO EM OBRA (02 DEMÃOS). AF_01/2020</t>
  </si>
  <si>
    <t>32,87</t>
  </si>
  <si>
    <t>PINTURA COM TINTA ALQUÍDICA DE ACABAMENTO (ESMALTE SINTÉTICO ACETINADO) PULVERIZADA SOBRE SUPERFÍCIES METÁLICAS (EXCETO PERFIL) EXECUTADO EM OBRA (02 DEMÃOS). AF_01/2020_PE</t>
  </si>
  <si>
    <t>54,61</t>
  </si>
  <si>
    <t>PINTURA COM TINTA ALQUÍDICA DE ACABAMENTO (ESMALTE SINTÉTICO ACETINADO) APLICADA A ROLO OU PINCEL SOBRE SUPERFÍCIES METÁLICAS (EXCETO PERFIL) EXECUTADO EM OBRA (02 DEMÃOS). AF_01/2020</t>
  </si>
  <si>
    <t>55,34</t>
  </si>
  <si>
    <t>PINTURA COM TINTA ALQUÍDICA DE ACABAMENTO (ESMALTE SINTÉTICO BRILHANTE) PULVERIZADA SOBRE SUPERFÍCIES METÁLICAS (EXCETO PERFIL) EXECUTADO EM OBRA (02 DEMÃOS). AF_01/2020_PE</t>
  </si>
  <si>
    <t>PINTURA COM TINTA ALQUÍDICA DE ACABAMENTO (ESMALTE SINTÉTICO BRILHANTE) APLICADA A ROLO OU PINCEL SOBRE SUPERFÍCIES METÁLICAS (EXCETO PERFIL) EXECUTADO EM OBRA (02 DEMÃOS). AF_01/2020</t>
  </si>
  <si>
    <t>54,99</t>
  </si>
  <si>
    <t>PINTURA COM TINTA ALQUÍDICA DE ACABAMENTO (ESMALTE SINTÉTICO FOSCO) PULVERIZADA SOBRE SUPERFÍCIES METÁLICAS (EXCETO PERFIL) EXECUTADO EM OBRA (02 DEMÃOS). AF_01/2020_PE</t>
  </si>
  <si>
    <t>54,28</t>
  </si>
  <si>
    <t>PINTURA COM TINTA ALQUÍDICA DE ACABAMENTO (ESMALTE SINTÉTICO FOSCO) APLICADA A ROLO OU PINCEL SOBRE SUPERFÍCIES METÁLICAS (EXCETO PERFIL) EXECUTADO EM OBRA (02 DEMÃOS). AF_01/2020</t>
  </si>
  <si>
    <t>55,14</t>
  </si>
  <si>
    <t>PREPARO DO PISO CIMENTADO PARA PINTURA - LIXAMENTO E LIMPEZA. AF_05/2021</t>
  </si>
  <si>
    <t>PINTURA HIDROFUGANTE COM SILICONE, APLICAÇÃO MANUAL, 2 DEMÃOS. AF_05/2021</t>
  </si>
  <si>
    <t>PINTURA DE PISO COM TINTA ACRÍLICA, APLICAÇÃO MANUAL, 2 DEMÃOS, INCLUSO FUNDO PREPARADOR. AF_05/2021</t>
  </si>
  <si>
    <t>22,64</t>
  </si>
  <si>
    <t>PINTURA DE PISO COM TINTA ACRÍLICA, APLICAÇÃO MANUAL, 3 DEMÃOS, INCLUSO FUNDO PREPARADOR. AF_05/2021</t>
  </si>
  <si>
    <t>28,73</t>
  </si>
  <si>
    <t>PINTURA DE PISO COM TINTA EPÓXI, APLICAÇÃO MANUAL, 2 DEMÃOS, INCLUSO PRIMER EPÓXI. AF_05/2021</t>
  </si>
  <si>
    <t>69,77</t>
  </si>
  <si>
    <t>PINTURA DE RODAPÉ COM TINTA EPÓXI, APLICAÇÃO MANUAL, 2 DEMÃOS, INCLUSÃO PRIMER EPÓXI. AF_05/2021</t>
  </si>
  <si>
    <t>14,77</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</si>
  <si>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</si>
  <si>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</si>
  <si>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</si>
  <si>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</si>
  <si>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4,92</t>
  </si>
  <si>
    <t>PINTURA DE FAIXA DE PEDESTRE OU ZEBRADA COM TINTA ACRÍLICA, E  = 30 CM, APLICAÇÃO MANUAL. AF_05/2021</t>
  </si>
  <si>
    <t>27,60</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</si>
  <si>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</si>
  <si>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</si>
  <si>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</si>
  <si>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</si>
  <si>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7,11</t>
  </si>
  <si>
    <t>PINTURA DE FAIXA DE PEDESTRE OU ZEBRADA COM TINTA EPÓXI, E  = 30 CM, APLICAÇÃO MANUAL. AF_05/2021</t>
  </si>
  <si>
    <t>50,03</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</si>
  <si>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</si>
  <si>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</si>
  <si>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6,67</t>
  </si>
  <si>
    <t>PINTURA DE SÍMBOLOS E TEXTOS COM TINTA ACRÍLICA, DEMARCAÇÃO COM FITA ADESIVA E APLICAÇÃO COM ROLO. AF_05/2021</t>
  </si>
  <si>
    <t>PINTURA DE SINALIZAÇÃO VERTICAL DE SEGURANÇA, FAIXAS AMARELA E PRETA, APLICAÇÃO MANUAL, 2 DEMÃOS. AF_05/2021</t>
  </si>
  <si>
    <t>91,65</t>
  </si>
  <si>
    <t>PISO CIMENTADO, TRAÇO 1:3 (CIMENTO E AREIA), ACABAMENTO LISO, ESPESSURA 4,0 CM, PREPARO MECÂNICO DA ARGAMASSA. AF_09/2020</t>
  </si>
  <si>
    <t>50,23</t>
  </si>
  <si>
    <t>PISO CIMENTADO, TRAÇO 1:3 (CIMENTO E AREIA), ACABAMENTO RÚSTICO, ESPESSURA 4,0 CM, PREPARO MECÂNICO DA ARGAMASSA. AF_09/2020</t>
  </si>
  <si>
    <t>47,50</t>
  </si>
  <si>
    <t>PISO EM TACO DE MADEIRA 7X42CM, FIXADO COM COLA BASE DE PVA. AF_09/2020</t>
  </si>
  <si>
    <t>275,30</t>
  </si>
  <si>
    <t>ASSOALHO DE MADEIRA. AF_09/2020</t>
  </si>
  <si>
    <t>426,18</t>
  </si>
  <si>
    <t>PISO EM TACO DE MADEIRA 7X21CM, FIXADO COM COLA BASE DE PVA. AF_09/2020</t>
  </si>
  <si>
    <t>282,61</t>
  </si>
  <si>
    <t>REVESTIMENTO CERÂMICO PARA PISO COM PLACAS TIPO ESMALTADA DE DIMENSÕES 35X35 CM APLICADA EM AMBIENTES DE ÁREA MENOR QUE 5 M2. AF_02/2023_PE</t>
  </si>
  <si>
    <t>65,12</t>
  </si>
  <si>
    <t>REVESTIMENTO CERÂMICO PARA PISO COM PLACAS TIPO ESMALTADA DE DIMENSÕES 35X35 CM APLICADA EM AMBIENTES DE ÁREA ENTRE 5 M2 E 10 M2. AF_02/2023_PE</t>
  </si>
  <si>
    <t>57,62</t>
  </si>
  <si>
    <t>REVESTIMENTO CERÂMICO PARA PISO COM PLACAS TIPO ESMALTADA DE DIMENSÕES 35X35 CM APLICADA EM AMBIENTES DE ÁREA MAIOR QUE 10 M2. AF_02/2023_PE</t>
  </si>
  <si>
    <t>49,65</t>
  </si>
  <si>
    <t>REVESTIMENTO CERÂMICO PARA PISO COM PLACAS TIPO ESMALTADA DE DIMENSÕES 45X45 CM APLICADA EM AMBIENTES DE ÁREA MENOR QUE 5 M2. AF_02/2023_PE</t>
  </si>
  <si>
    <t>70,09</t>
  </si>
  <si>
    <t>REVESTIMENTO CERÂMICO PARA PISO COM PLACAS TIPO ESMALTADA DE DIMENSÕES 45X45 CM APLICADA EM AMBIENTES DE ÁREA ENTRE 5 M2 E 10 M2. AF_02/2023_PE</t>
  </si>
  <si>
    <t>REVESTIMENTO CERÂMICO PARA PISO COM PLACAS TIPO ESMALTADA DE DIMENSÕES 45X45 CM APLICADA EM AMBIENTES DE ÁREA MAIOR QUE 10 M2. AF_02/2023_PE</t>
  </si>
  <si>
    <t>49,93</t>
  </si>
  <si>
    <t>REVESTIMENTO CERÂMICO PARA PISO COM PLACAS TIPO ESMALTADA DE DIMENSÕES 60X60 CM APLICADA EM AMBIENTES DE ÁREA MENOR QUE 5 M2. AF_02/2023_PE</t>
  </si>
  <si>
    <t>81,19</t>
  </si>
  <si>
    <t>REVESTIMENTO CERÂMICO PARA PISO COM PLACAS TIPO ESMALTADA DE DIMENSÕES 60X60 CM APLICADA EM AMBIENTES DE ÁREA ENTRE 5 M2 E 10 M2. AF_02/2023_PE</t>
  </si>
  <si>
    <t>69,08</t>
  </si>
  <si>
    <t>REVESTIMENTO CERÂMICO PARA PISO COM PLACAS TIPO ESMALTADA DE DIMENSÕES 60X60 CM APLICADA EM AMBIENTES DE ÁREA MAIOR QUE 10 M2. AF_02/2023_PE</t>
  </si>
  <si>
    <t>58,90</t>
  </si>
  <si>
    <t>REVESTIMENTO CERÂMICO PARA PISO COM PLACAS TIPO PORCELANATO DE DIMENSÕES 60X60 CM APLICADA EM AMBIENTES DE ÁREA MENOR QUE 5 M². AF_02/2023_PE</t>
  </si>
  <si>
    <t>130,60</t>
  </si>
  <si>
    <t>REVESTIMENTO CERÂMICO PARA PISO COM PLACAS TIPO PORCELANATO DE DIMENSÕES 60X60 CM APLICADA EM AMBIENTES DE ÁREA ENTRE 5 M² E 10 M². AF_02/2023_PE</t>
  </si>
  <si>
    <t>117,40</t>
  </si>
  <si>
    <t>REVESTIMENTO CERÂMICO PARA PISO COM PLACAS TIPO PORCELANATO DE DIMENSÕES 60X60 CM APLICADA EM AMBIENTES DE ÁREA MAIOR QUE 10 M². AF_02/2023_PE</t>
  </si>
  <si>
    <t>106,81</t>
  </si>
  <si>
    <t>REVESTIMENTO CERÂMICO PARA PISO COM PLACAS TIPO ESMALTADA DE DIMENSÕES 80X80 CM APLICADA EM AMBIENTES DE ÁREA MENOR QUE 5 M². AF_02/2023_PE</t>
  </si>
  <si>
    <t>84,75</t>
  </si>
  <si>
    <t>REVESTIMENTO CERÂMICO PARA PISO COM PLACAS TIPO ESMALTADA DE DIMENSÕES 80X80 CM APLICADA EM AMBIENTES DE ÁREA ENTRE 5 M² E 10 M². AF_02/2023_PE</t>
  </si>
  <si>
    <t>71,24</t>
  </si>
  <si>
    <t>REVESTIMENTO CERÂMICO PARA PISO COM PLACAS TIPO ESMALTADA DE DIMENSÕES 80X80 CM APLICADA EM AMBIENTES DE ÁREA MAIOR QUE 10 M². AF_02/2023_PE</t>
  </si>
  <si>
    <t>59,37</t>
  </si>
  <si>
    <t>REVESTIMENTO CERÂMICO PARA PISO COM PLACAS TIPO PORCELANATO DE DIMENSÕES 80X80 CM APLICADA EM AMBIENTES DE ÁREA MENOR QUE 5 M². AF_02/2023_PE</t>
  </si>
  <si>
    <t>134,67</t>
  </si>
  <si>
    <t>REVESTIMENTO CERÂMICO PARA PISO COM PLACAS TIPO PORCELANATO DE DIMENSÕES 80X80 CM APLICADA EM AMBIENTES DE ÁREA ENTRE 5 M² E 10 M². AF_02/2023_PE</t>
  </si>
  <si>
    <t>REVESTIMENTO CERÂMICO PARA PISO COM PLACAS TIPO PORCELANATO DE DIMENSÕES 80X80 CM APLICADA EM AMBIENTES DE ÁREA MAIOR QUE 10 M². AF_02/2023_PE</t>
  </si>
  <si>
    <t>107,37</t>
  </si>
  <si>
    <t>REVESTIMENTO CERÂMICO PARA PISO COM PLACAS TIPO ESMALTADA DE DIMENSÕES 35X35 CM APLICADA EM DIAGONAL EM AMBIENTES DE ÁREA MENOR QUE 5 M². AF_02/2023_PE</t>
  </si>
  <si>
    <t>78,78</t>
  </si>
  <si>
    <t>REVESTIMENTO CERÂMICO PARA PISO COM PLACAS TIPO ESMALTADA DE DIMENSÕES 35X35 CM APLICADA EM DIAGONAL EM AMBIENTES DE ÁREA ENTRE 5 M² E 10 M². AF_02/2023_PE</t>
  </si>
  <si>
    <t>62,78</t>
  </si>
  <si>
    <t>REVESTIMENTO CERÂMICO PARA PISO COM PLACAS TIPO ESMALTADA DE DIMENSÕES 35X35 CM APLICADA EM DIAGONAL EM AMBIENTES DE ÁREA MAIOR QUE 10 M². AF_02/2023_PE</t>
  </si>
  <si>
    <t>52,22</t>
  </si>
  <si>
    <t>REVESTIMENTO CERÂMICO PARA PISO COM PLACAS TIPO ESMALTADA DE DIMENSÕES 45X45 CM APLICADA EM DIAGONAL EM AMBIENTES DE ÁREA MENOR QUE 5 M². AF_02/2023_PE</t>
  </si>
  <si>
    <t>99,00</t>
  </si>
  <si>
    <t>REVESTIMENTO CERÂMICO PARA PISO COM PLACAS TIPO ESMALTADA DE DIMENSÕES 45X45 CM APLICADA EM DIAGONAL EM AMBIENTES DE ÁREA ENTRE 5 M² E 10 M². AF_02/2023_PE</t>
  </si>
  <si>
    <t>67,21</t>
  </si>
  <si>
    <t>REVESTIMENTO CERÂMICO PARA PISO COM PLACAS TIPO ESMALTADA DE DIMENSÕES 45X45 CM APLICADA EM DIAGONAL EM AMBIENTES DE ÁREA MAIOR QUE 10 M². AF_02/2023_PE</t>
  </si>
  <si>
    <t>53,57</t>
  </si>
  <si>
    <t>PISO EM GRANITO APLICADO EM AMBIENTES INTERNOS. AF_09/2020</t>
  </si>
  <si>
    <t>480,88</t>
  </si>
  <si>
    <t>PISO EM MÁRMORE APLICADO EM AMBIENTES INTERNOS. AF_09/2020</t>
  </si>
  <si>
    <t>575,49</t>
  </si>
  <si>
    <t>PISO ELEVADO COM ESTRUTURA EM AÇO, COMPOSTO POR PEDESTAIS E LONGARINAS. AF_09/2020</t>
  </si>
  <si>
    <t>404,73</t>
  </si>
  <si>
    <t>PISO CIMENTADO, TRAÇO 1:3 (CIMENTO E AREIA), ACABAMENTO LISO, ESPESSURA 2,0 CM, PREPARO MECÂNICO DA ARGAMASSA. AF_09/2020</t>
  </si>
  <si>
    <t>PISO CIMENTADO, TRAÇO 1:3 (CIMENTO E AREIA), ACABAMENTO LISO, ESPESSURA 3,0 CM, PREPARO MECÂNICO DA ARGAMASSA. AF_09/2020</t>
  </si>
  <si>
    <t>43,46</t>
  </si>
  <si>
    <t>PISO CIMENTADO, TRAÇO 1:3 (CIMENTO E AREIA), ACABAMENTO RÚSTICO, ESPESSURA 2,0 CM, PREPARO MECÂNICO DA ARGAMASSA. AF_09/2020</t>
  </si>
  <si>
    <t>32,44</t>
  </si>
  <si>
    <t>PISO CIMENTADO, TRAÇO 1:3 (CIMENTO E AREIA), ACABAMENTO RÚSTICO, ESPESSURA 3,0 CM, PREPARO MECÂNICO DA ARGAMASSA. AF_09/2020</t>
  </si>
  <si>
    <t>40,73</t>
  </si>
  <si>
    <t>RODAPÉ EM GRANITO, ALTURA 10 CM. AF_09/2020</t>
  </si>
  <si>
    <t>87,77</t>
  </si>
  <si>
    <t>RODAPÉ EM LADRILHO HIDRÁULICO, ALTURA 7 CM. AF_09/2020</t>
  </si>
  <si>
    <t>48,87</t>
  </si>
  <si>
    <t>RODAPÉ EM POLIESTIRENO, ALTURA 5 CM. AF_09/2020</t>
  </si>
  <si>
    <t>70,61</t>
  </si>
  <si>
    <t>SOLEIRA EM GRANITO, LARGURA 15 CM, ESPESSURA 2,0 CM. AF_09/2020</t>
  </si>
  <si>
    <t>PISO EM PEDRA PORTUGUESA ASSENTADO SOBRE ARGAMASSA SECA DE CIMENTO E AREIA, TRAÇO 1:3, REJUNTADO COM CIMENTO COMUM. AF_05/2020</t>
  </si>
  <si>
    <t>228,83</t>
  </si>
  <si>
    <t>PISO EM LADRILHO HIDRÁULICO APLICADO EM AMBIENTES EXTERNOS. AF_05/2020</t>
  </si>
  <si>
    <t>168,75</t>
  </si>
  <si>
    <t>PISO EM LADRILHO HIDRÁULICO APLICADO EM AMBIENTES INTERNOS DE ÁREA MENOR QUE 5 M², INCLUSO APLICAÇÃO DE RESINA. AF_09/2020</t>
  </si>
  <si>
    <t>319,05</t>
  </si>
  <si>
    <t>PISO EM LADRILHO HIDRÁULICO APLICADO EM AMBIENTES INTERNOS DE ÁREA ENTRE 5 E 15 M², INCLUSO APLICAÇÃO DE RESINA. AF_09/2020</t>
  </si>
  <si>
    <t>215,48</t>
  </si>
  <si>
    <t>PISO EM PEDRA  ASSENTADO SOBRE ARGAMASSA 1:3 (CIMENTO E AREIA). AF_09/2020</t>
  </si>
  <si>
    <t>348,74</t>
  </si>
  <si>
    <t>PISO EM PEDRA ARDÓSIA ASSENTADO SOBRE ARGAMASSA 1:3 (CIMENTO E AREIA). AF_09/2020</t>
  </si>
  <si>
    <t>103,53</t>
  </si>
  <si>
    <t>PISO PODOTÁTIL DE ALERTA OU DIRECIONAL, DE BORRACHA, ASSENTADO SOBRE ARGAMASSA. AF_05/2020</t>
  </si>
  <si>
    <t>168,28</t>
  </si>
  <si>
    <t>PISO VINÍLICO SEMI-FLEXÍVEL EM PLACAS, PADRÃO LISO, ESPESSURA 3,2 MM, FIXADO COM COLA. AF_09/2020</t>
  </si>
  <si>
    <t>196,54</t>
  </si>
  <si>
    <t>PISO DE BORRACHA PASTILHADO/FRISADO, ESPESSURA 7MM, ASSENTADO COM ARGAMASSA. AF_09/2020</t>
  </si>
  <si>
    <t>270,41</t>
  </si>
  <si>
    <t>PISO DE BORRACHA PASTILHADO, ESPESSURA 15MM, ASSENTADO COM ARGAMASSA. AF_09/2020</t>
  </si>
  <si>
    <t>407,76</t>
  </si>
  <si>
    <t>PISO DE BORRACHA ESPORTIVO, ESPESSURA 15MM, ASSENTADO COM ARGAMASSA. AF_09/2020</t>
  </si>
  <si>
    <t>417,72</t>
  </si>
  <si>
    <t>PISO DE BORRACHA PASTILHADO, ESPESSURA 3,5MM, FIXADO COM ADESIVO ACRÍLICO. AF_09/2020</t>
  </si>
  <si>
    <t>110,52</t>
  </si>
  <si>
    <t>PISO DE BORRACHA CANELADO, ESPESSURA 3,5MM, FIXADO COM ADESIVO ACRÍLICO. AF_09/2020</t>
  </si>
  <si>
    <t>130,23</t>
  </si>
  <si>
    <t>PREPARO DE CONTRAPISO COM POLITRIZ. AF_09/2020</t>
  </si>
  <si>
    <t>PISO EM GRANILITE, MARMORITE OU GRANITINA EM AMBIENTES INTERNOS, COM ESPESSURA DE 8 MM, INCLUSO MISTURA EM BETONEIRA, COLOCAÇÃO DAS JUNTAS, APLICAÇÃO DO PISO, 4 POLIMENTOS COM POLITRIZ, ESTUCAMENTO, SELADOR E CERA. AF_06/2022</t>
  </si>
  <si>
    <t>94,54</t>
  </si>
  <si>
    <t>PISO EM GRANITO APLICADO EM CALÇADAS OU PISOS EXTERNOS. AF_05/2020</t>
  </si>
  <si>
    <t>493,52</t>
  </si>
  <si>
    <t>PISO EM MÁRMORE APLICADO EM CALÇADAS OU PISOS EXTERNOS. AF_05/2020</t>
  </si>
  <si>
    <t>588,13</t>
  </si>
  <si>
    <t>SOLEIRA EM MÁRMORE, LARGURA 15 CM, ESPESSURA 2,0 CM. AF_09/2020</t>
  </si>
  <si>
    <t>RODAPÉ EM MÁRMORE, ALTURA 7 CM. AF_09/2020</t>
  </si>
  <si>
    <t>RODAPÉ EM MADEIRA, ALTURA 7CM, FIXADO COM COLA. AF_09/2020</t>
  </si>
  <si>
    <t>RODAPÉ EM MADEIRA, ALTURA 7CM, FIXADO COM COLA E PARAFUSOS. AF_09/2020</t>
  </si>
  <si>
    <t>41,50</t>
  </si>
  <si>
    <t>RODAPÉ CERÂMICO DE 7CM DE ALTURA COM PLACAS TIPO ESMALTADA DE DIMENSÕES 35X35CM. AF_02/2023</t>
  </si>
  <si>
    <t>RODAPÉ CERÂMICO DE 7CM DE ALTURA COM PLACAS TIPO ESMALTADA DE DIMENSÕES 45X45CM. AF_02/2023</t>
  </si>
  <si>
    <t>RODAPÉ CERÂMICO DE 7CM DE ALTURA COM PLACAS TIPO ESMALTADA DE DIMENSÕES 60X60CM. AF_02/2023</t>
  </si>
  <si>
    <t>11,18</t>
  </si>
  <si>
    <t>RODAPÉ EM ARDÓSIA ALTURA 10CM. AF_09/2020</t>
  </si>
  <si>
    <t>54,84</t>
  </si>
  <si>
    <t>RODAPÉ EM MARMORITE, ALTURA 10CM. AF_09/2020</t>
  </si>
  <si>
    <t>26,37</t>
  </si>
  <si>
    <t>EXECUÇÃO DE PASSEIO (CALÇADA) OU PISO DE CONCRETO COM CONCRETO MOLDADO IN LOCO, FEITO EM OBRA, ACABAMENTO CONVENCIONAL, NÃO ARMADO. AF_08/2022</t>
  </si>
  <si>
    <t>695,44</t>
  </si>
  <si>
    <t>EXECUÇÃO DE PASSEIO (CALÇADA) OU PISO DE CONCRETO COM CONCRETO MOLDADO IN LOCO, USINADO C20, ACABAMENTO CONVENCIONAL, NÃO ARMADO. AF_08/2022</t>
  </si>
  <si>
    <t>639,40</t>
  </si>
  <si>
    <t>EXECUÇÃO DE PASSEIO (CALÇADA) OU PISO DE CONCRETO COM CONCRETO MOLDADO IN LOCO, FEITO EM OBRA, ACABAMENTO CONVENCIONAL, ESPESSURA 6 CM, ARMADO. AF_08/2022</t>
  </si>
  <si>
    <t>EXECUÇÃO DE PASSEIO (CALÇADA) OU PISO DE CONCRETO COM CONCRETO MOLDADO IN LOCO, USINADO, ACABAMENTO CONVENCIONAL, ESPESSURA 6 CM, ARMADO. AF_08/2022</t>
  </si>
  <si>
    <t>70,15</t>
  </si>
  <si>
    <t>EXECUÇÃO DE PASSEIO (CALÇADA) OU PISO DE CONCRETO COM CONCRETO MOLDADO IN LOCO, FEITO EM OBRA, ACABAMENTO CONVENCIONAL, ESPESSURA 8 CM, ARMADO. AF_08/2022</t>
  </si>
  <si>
    <t>87,92</t>
  </si>
  <si>
    <t>EXECUÇÃO DE PASSEIO (CALÇADA) OU PISO DE CONCRETO COM CONCRETO MOLDADO IN LOCO, USINADO, ACABAMENTO CONVENCIONAL, ESPESSURA 8 CM, ARMADO. AF_08/2022</t>
  </si>
  <si>
    <t>83,43</t>
  </si>
  <si>
    <t>PISO EM CONCRETO 20 MPA PREPARO MECÂNICO, ESPESSURA 7CM. AF_09/2020</t>
  </si>
  <si>
    <t>73,84</t>
  </si>
  <si>
    <t>EXECUÇÃO DE PASSEIO (CALÇADA) OU PISO DE CONCRETO COM CONCRETO MOLDADO IN LOCO, USINADO C25, ACABAMENTO CONVENCIONAL, NÃO ARMADO. AF_03/2023</t>
  </si>
  <si>
    <t>653,96</t>
  </si>
  <si>
    <t>PISO PODOTÁTIL DE ALERTA OU DIRECIONAL, DE CONCRETO, ASSENTADO SOBRE ARGAMASSA. AF_03/2024</t>
  </si>
  <si>
    <t>179,19</t>
  </si>
  <si>
    <t>CONTRAPISO EM ARGAMASSA TRAÇO 1:4 (CIMENTO E AREIA), PREPARO MECÂNICO COM BETONEIRA 400 L, APLICADO EM ÁREAS SECAS SOBRE LAJE, ADERIDO, ACABAMENTO NÃO REFORÇADO, ESPESSURA 2CM. AF_07/2021</t>
  </si>
  <si>
    <t>28,38</t>
  </si>
  <si>
    <t>CONTRAPISO EM ARGAMASSA TRAÇO 1:4 (CIMENTO E AREIA), PREPARO MANUAL, APLICADO EM ÁREAS SECAS SOBRE LAJE, ADERIDO, ACABAMENTO NÃO REFORÇADO, ESPESSURA 2CM. AF_07/2021</t>
  </si>
  <si>
    <t>33,37</t>
  </si>
  <si>
    <t>CONTRAPISO EM ARGAMASSA PRONTA, PREPARO MECÂNICO COM MISTURADOR 300 KG, APLICADO EM ÁREAS SECAS SOBRE LAJE, ADERIDO, ACABAMENTO NÃO REFORÇADO, ESPESSURA 2CM. AF_07/2021</t>
  </si>
  <si>
    <t>73,86</t>
  </si>
  <si>
    <t>CONTRAPISO EM ARGAMASSA PRONTA, PREPARO MANUAL,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</si>
  <si>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</si>
  <si>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</si>
  <si>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42,82</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</si>
  <si>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</si>
  <si>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</si>
  <si>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111,02</t>
  </si>
  <si>
    <t>CONTRAPISO EM ARGAMASSA TRAÇO 1:4 (CIMENTO E AREIA), PREPARO MECÂNICO COM BETONEIRA 400 L, APLICADO EM ÁREAS SECAS SOBRE LAJE, ADERIDO, ACABAMENTO NÃO REFORÇADO, ESPESSURA 4CM. AF_07/2021</t>
  </si>
  <si>
    <t>42,05</t>
  </si>
  <si>
    <t>CONTRAPISO EM ARGAMASSA TRAÇO 1:4 (CIMENTO E AREIA), PREPARO MANUAL, APLICADO EM ÁREAS SECAS SOBRE LAJE, ADERIDO, ACABAMENTO NÃO REFORÇADO, ESPESSURA 4CM. AF_07/2021</t>
  </si>
  <si>
    <t>50,58</t>
  </si>
  <si>
    <t>CONTRAPISO EM ARGAMASSA PRONTA, PREPARO MECÂNICO COM MISTURADOR 300 KG, APLICADO EM ÁREAS SECAS SOBRE LAJE, ADERIDO, ACABAMENTO NÃO REFORÇADO, ESPESSURA 4CM. AF_07/2021</t>
  </si>
  <si>
    <t>119,81</t>
  </si>
  <si>
    <t>CONTRAPISO EM ARGAMASSA PRONTA, PREPARO MANUAL, APLICADO EM ÁREAS SECAS SOBRE LAJE, ADERIDO, ACABAMENTO NÃO REFORÇADO, ESPESSURA 4CM. AF_07/2021</t>
  </si>
  <si>
    <t>134,45</t>
  </si>
  <si>
    <t>CONTRAPISO EM ARGAMASSA TRAÇO 1:4 (CIMENTO E AREIA), PREPARO MECÂNICO COM BETONEIRA 400 L, APLICADO EM ÁREAS SECAS SOBRE LAJE, NÃO ADERIDO, ACABAMENTO NÃO REFORÇADO, ESPESSURA 4CM. AF_07/2021</t>
  </si>
  <si>
    <t>37,68</t>
  </si>
  <si>
    <t>CONTRAPISO EM ARGAMASSA TRAÇO 1:4 (CIMENTO E AREIA), PREPARO MANUAL, APLICADO EM ÁREAS SECAS SOBRE LAJE, NÃO ADERIDO, ACABAMENTO NÃO REFORÇADO, ESPESSURA 4CM. AF_07/2021</t>
  </si>
  <si>
    <t>46,21</t>
  </si>
  <si>
    <t>CONTRAPISO EM ARGAMASSA PRONTA, PREPARO MECÂNICO COM MISTURADOR 300 KG, APLICADO EM ÁREAS SECAS SOBRE LAJE, NÃO ADERIDO, ACABAMENTO NÃO REFORÇADO, ESPESSURA 4CM. AF_07/2021</t>
  </si>
  <si>
    <t>115,44</t>
  </si>
  <si>
    <t>CONTRAPISO EM ARGAMASSA PRONTA, PREPARO MANUAL, APLICADO EM ÁREAS SECAS SOBRE LAJE, NÃO ADERIDO, ACABAMENTO NÃO REFORÇADO, ESPESSURA 4CM. AF_07/2021</t>
  </si>
  <si>
    <t>130,08</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</si>
  <si>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</si>
  <si>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</si>
  <si>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52,96</t>
  </si>
  <si>
    <t>CONTRAPISO EM ARGAMASSA PRONTA, PREPARO MECÂNICO COM MISTURADOR 300 KG, APLICADO EM ÁREAS SECAS SOBRE LAJE, NÃO ADERIDO, ESPESSURA 5CM. AF_07/2021</t>
  </si>
  <si>
    <t>132,25</t>
  </si>
  <si>
    <t>CONTRAPISO EM ARGAMASSA PRONTA, PREPARO MANUAL, APLICADO EM ÁREAS SECAS SOBRE LAJE, NÃO ADERIDO, ACABAMENTO NÃO REFORÇADO, ESPESSURA 5CM. AF_07/2021</t>
  </si>
  <si>
    <t>149,02</t>
  </si>
  <si>
    <t>CONTRAPISO EM ARGAMASSA TRAÇO 1:4 (CIMENTO E AREIA), PREPARO MECÂNICO COM BETONEIRA 400 L, APLICADO EM ÁREAS SECAS SOBRE LAJE, NÃO ADERIDO, ACABAMENTO NÃO REFORÇADO, ESPESSURA 6CM. AF_07/2021</t>
  </si>
  <si>
    <t>46,54</t>
  </si>
  <si>
    <t>CONTRAPISO EM ARGAMASSA TRAÇO 1:4 (CIMENTO E AREIA), PREPARO MANUAL, APLICADO EM ÁREAS SECAS SOBRE LAJE, NÃO ADERIDO, ACABAMENTO NÃO REFORÇADO, ESPESSURA 6CM. AF_07/2021</t>
  </si>
  <si>
    <t>57,18</t>
  </si>
  <si>
    <t>CONTRAPISO EM ARGAMASSA PRONTA, PREPARO MECÂNICO COM MISTURADOR 300 KG, APLICADO EM ÁREAS SECAS SOBRE LAJE, NÃO ADERIDO, ACABAMENTO NÃO REFORÇADO, ESPESSURA 6CM. AF_07/2021</t>
  </si>
  <si>
    <t>143,51</t>
  </si>
  <si>
    <t>CONTRAPISO EM ARGAMASSA PRONTA, PREPARO MANUAL, APLICADO EM ÁREAS SECAS SOBRE LAJE, NÃO ADERIDO, ACABAMENTO NÃO REFORÇADO, ESPESSURA 6CM. AF_07/2021</t>
  </si>
  <si>
    <t>161,78</t>
  </si>
  <si>
    <t>CONTRAPISO EM ARGAMASSA TRAÇO 1:4 (CIMENTO E AREIA), PREPARO MECÂNICO COM BETONEIRA 400 L, APLICADO EM ÁREAS MOLHADAS SOBRE LAJE, ADERIDO, ACABAMENTO NÃO REFORÇADO, ESPESSURA 2CM. AF_07/2021</t>
  </si>
  <si>
    <t>42,07</t>
  </si>
  <si>
    <t>CONTRAPISO EM ARGAMASSA TRAÇO 1:4 (CIMENTO E AREIA), PREPARO MANUAL, APLICADO EM ÁREAS MOLHADAS SOBRE LAJE, ADERIDO, ACABAMENTO NÃO REFORÇADO, ESPESSURA 2CM. AF_07/2021</t>
  </si>
  <si>
    <t>47,06</t>
  </si>
  <si>
    <t>CONTRAPISO EM ARGAMASSA PRONTA, PREPARO MECÂNICO COM MISTURADOR 300 KG, APLICADO EM ÁREAS MOLHADAS SOBRE LAJE, ADERIDO, ACABAMENTO NÃO REFORÇADO, ESPESSURA 2CM. AF_07/2021</t>
  </si>
  <si>
    <t>87,55</t>
  </si>
  <si>
    <t>CONTRAPISO EM ARGAMASSA PRONTA, PREPARO MANUAL, APLICADO EM ÁREAS MOLHADAS SOBRE LAJE, ADERIDO, ACABAMENTO NÃO REFORÇADO, ESPESSURA 2CM. AF_07/2021</t>
  </si>
  <si>
    <t>96,12</t>
  </si>
  <si>
    <t>CONTRAPISO EM ARGAMASSA TRAÇO 1:4 (CIMENTO E AREIA), PREPARO MECÂNICO COM BETONEIRA 400 L, APLICADO EM ÁREAS MOLHADAS SOBRE LAJE, ADERIDO, ACABAMENTO NÃO REFORÇADO, ESPESSURA 3CM. AF_07/2021</t>
  </si>
  <si>
    <t>49,57</t>
  </si>
  <si>
    <t>CONTRAPISO EM ARGAMASSA TRAÇO 1:4 (CIMENTO E AREIA), PREPARO MANUAL, APLICADO EM ÁREAS MOLHADAS SOBRE LAJE, ADERIDO, ACABAMENTO NÃO REFORÇADO, ESPESSURA 3CM. AF_07/2021</t>
  </si>
  <si>
    <t>56,51</t>
  </si>
  <si>
    <t>CONTRAPISO EM ARGAMASSA PRONTA, PREPARO MECÂNICO COM MISTURADOR 300 KG, APLICADO EM ÁREAS MOLHADAS SOBRE LAJE, ADERIDO, ACABAMENTO NÃO REFORÇADO, ESPESSURA 3CM. AF_07/2021</t>
  </si>
  <si>
    <t>112,80</t>
  </si>
  <si>
    <t>CONTRAPISO EM ARGAMASSA PRONTA, PREPARO MANUAL, APLICADO EM ÁREAS MOLHADAS SOBRE LAJE, ADERIDO, ACABAMENTO NÃO REFORÇADO, ESPESSURA 3CM. AF_07/2021</t>
  </si>
  <si>
    <t>124,71</t>
  </si>
  <si>
    <t>CONTRAPISO EM ARGAMASSA TRAÇO 1:4 (CIMENTO E AREIA), PREPARO MECÂNICO COM BETONEIRA 400 L, APLICADO EM ÁREAS MOLHADAS SOBRE IMPERMEABILIZAÇÃO, ACABAMENTO NÃO REFORÇADO, ESPESSURA 3CM. AF_07/2021</t>
  </si>
  <si>
    <t>47,74</t>
  </si>
  <si>
    <t>CONTRAPISO EM ARGAMASSA TRAÇO 1:4 (CIMENTO E AREIA), PREPARO MANUAL, APLICADO EM ÁREAS MOLHADAS SOBRE IMPERMEABILIZAÇÃO, ACABAMENTO NÃO REFORÇADO, ESPESSURA 3CM. AF_07/2021</t>
  </si>
  <si>
    <t>54,68</t>
  </si>
  <si>
    <t>CONTRAPISO EM ARGAMASSA PRONTA, PREPARO MECÂNICO COM MISTURADOR 300 KG, APLICADO EM ÁREAS MOLHADAS SOBRE IMPERMEABILIZAÇÃO, ACABAMENTO NÃO REFORÇADO, ESPESSURA 3CM. AF_07/2021</t>
  </si>
  <si>
    <t>110,97</t>
  </si>
  <si>
    <t>CONTRAPISO EM ARGAMASSA PRONTA, PREPARO MANUAL, APLICADO EM ÁREAS MOLHADAS SOBRE IMPERMEABILIZAÇÃO, ACABAMENTO NÃO REFORÇADO, ESPESSURA 3CM. AF_07/2021</t>
  </si>
  <si>
    <t>122,88</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</si>
  <si>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</si>
  <si>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</si>
  <si>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62,48</t>
  </si>
  <si>
    <t>CONTRAPISO EM ARGAMASSA PRONTA, PREPARO MECÂNICO COM MISTURADOR 300 KG, APLICADO EM ÁREAS MOLHADAS SOBRE IMPERMEABILIZAÇÃO, ACABAMENTO NÃO REFORÇADO, ESPESSURA 4CM. AF_07/2021</t>
  </si>
  <si>
    <t>131,71</t>
  </si>
  <si>
    <t>CONTRAPISO EM ARGAMASSA PRONTA, PREPARO MANUAL, APLICADO EM ÁREAS MOLHADAS SOBRE IMPERMEABILIZAÇÃO, ACABAMENTO NÃO REFORÇADO, ESPESSURA 4CM. AF_07/2021</t>
  </si>
  <si>
    <t>146,35</t>
  </si>
  <si>
    <t>CONTRAPISO COM ARGAMASSA AUTONIVELANTE, APLICADO SOBRE LAJE, NÃO ADERIDO, ESPESSURA 3CM. AF_07/2021</t>
  </si>
  <si>
    <t>23,30</t>
  </si>
  <si>
    <t>CONTRAPISO COM ARGAMASSA AUTONIVELANTE, APLICADO SOBRE LAJE, NÃO ADERIDO, ESPESSURA 4CM. AF_07/2021</t>
  </si>
  <si>
    <t>29,28</t>
  </si>
  <si>
    <t>CONTRAPISO COM ARGAMASSA AUTONIVELANTE, APLICADO SOBRE LAJE, NÃO ADERIDO, ESPESSURA 5CM. AF_07/2021</t>
  </si>
  <si>
    <t>34,01</t>
  </si>
  <si>
    <t>CONTRAPISO COM ARGAMASSA AUTONIVELANTE, APLICADO SOBRE LAJE, ADERIDO, ESPESSURA 2CM. AF_07/2021</t>
  </si>
  <si>
    <t>CONTRAPISO COM ARGAMASSA AUTONIVELANTE, APLICADO SOBRE LAJE, ADERIDO, ESPESSURA 3CM. AF_07/2021</t>
  </si>
  <si>
    <t>27,08</t>
  </si>
  <si>
    <t>CONTRAPISO COM ARGAMASSA AUTONIVELANTE, APLICADO SOBRE LAJE, ADERIDO, ESPESSURA 4CM. AF_07/2021</t>
  </si>
  <si>
    <t>33,31</t>
  </si>
  <si>
    <t>CONTRAPISO ACÚSTICO EM ARGAMASSA TRAÇO 1:4 (CIMENTO E AREIA), PREPARO MECÂNICO COM BETONEIRA 400L, APLICADO EM ÁREAS SECAS, ACABAMENTO NÃO REFORÇADO, ESPESSURA 5CM. AF_07/2021</t>
  </si>
  <si>
    <t>74,48</t>
  </si>
  <si>
    <t>CONTRAPISO ACÚSTICO EM ARGAMASSA TRAÇO 1:4 (CIMENTO E AREIA), PREPARO MANUAL, APLICADO EM ÁREAS SECAS, ACABAMENTO NÃO REFORÇADO, ESPESSURA 5CM. AF_07/2021</t>
  </si>
  <si>
    <t>84,25</t>
  </si>
  <si>
    <t>CONTRAPISO ACÚSTICO EM ARGAMASSA PRONTA, PREPARO MECÂNICO COM MISTURADOR 300 KG, APLICADO EM ÁREAS SECAS, ACABAMENTO NÃO REFORÇADO, ESPESSURA 5CM. AF_07/2021</t>
  </si>
  <si>
    <t>163,54</t>
  </si>
  <si>
    <t>CONTRAPISO ACÚSTICO EM ARGAMASSA PRONTA, PREPARO MANUAL, APLICADO EM ÁREAS SECAS, ACABAMENTO NÃO REFORÇADO, ESPESSURA 5CM. AF_07/2021</t>
  </si>
  <si>
    <t>180,31</t>
  </si>
  <si>
    <t>CONTRAPISO ACÚSTICO EM ARGAMASSA TRAÇO 1:4 (CIMENTO E AREIA), PREPARO MECÂNICO COM BETONEIRA 400L, APLICADO EM ÁREAS SECAS, ACABAMENTO NÃO REFORÇADO, ESPESSURA 6CM. AF_07/2021</t>
  </si>
  <si>
    <t>79,32</t>
  </si>
  <si>
    <t>CONTRAPISO ACÚSTICO EM ARGAMASSA TRAÇO 1:4 (CIMENTO E AREIA), PREPARO MANUAL, APLICADO EM ÁREAS SECAS, ACABAMENTO NÃO REFORÇADO, ESPESSURA 6CM. AF_07/2021</t>
  </si>
  <si>
    <t>89,96</t>
  </si>
  <si>
    <t>CONTRAPISO ACÚSTICO EM ARGAMASSA PRONTA, PREPARO MECÂNICO COM MISTURADOR 300 KG, APLICADO EM ÁREAS SECAS, ACABAMENTO NÃO REFORÇADO, ESPESSURA 6CM. AF_07/2021</t>
  </si>
  <si>
    <t>176,29</t>
  </si>
  <si>
    <t>CONTRAPISO ACÚSTICO EM ARGAMASSA PRONTA, PREPARO MANUAL, APLICADO EM ÁREAS SECA, ACABAMENTO NÃO REFORÇADO, ESPESSURA 6CM. AF_07/2021</t>
  </si>
  <si>
    <t>194,56</t>
  </si>
  <si>
    <t>CONTRAPISO ACÚSTICO EM ARGAMASSA TRAÇO 1:4 (CIMENTO E AREIA), PREPARO MECÂNICO COM BETONEIRA 400L, APLICADO EM ÁREAS SECAS, ACABAMENTO NÃO REFORÇADO, ESPESSURA 7CM. AF_07/2021</t>
  </si>
  <si>
    <t>88,14</t>
  </si>
  <si>
    <t>CONTRAPISO ACÚSTICO EM ARGAMASSA TRAÇO 1:4 (CIMENTO E AREIA), PREPARO MANUAL, APLICADO EM ÁREAS SECAS, ACABAMENTO NÃO REFORÇADO, ESPESSURA 7CM. AF_07/2021</t>
  </si>
  <si>
    <t>100,37</t>
  </si>
  <si>
    <t>CONTRAPISO ACÚSTICO EM ARGAMASSA PRONTA, PREPARO MECÂNICO COM MISTURADOR 300 KG, APLICADO EM ÁREAS SECAS, ACABAMENTO NÃO REFORÇADO, ESPESSURA 7CM. AF_07/2021</t>
  </si>
  <si>
    <t>199,64</t>
  </si>
  <si>
    <t>CONTRAPISO ACÚSTICO EM ARGAMASSA PRONTA, PREPARO MANUAL, APLICADO EM ÁREAS SECAS, ACABAMENTO NÃO REFORÇADO, ESPESSURA 7CM. AF_07/2021</t>
  </si>
  <si>
    <t>220,64</t>
  </si>
  <si>
    <t>REFORÇO SUPERFICIAL PARA CONTRAPISOS DE ARGAMASSA SEMI-SECA. AF_07/2021</t>
  </si>
  <si>
    <t>2,54</t>
  </si>
  <si>
    <t>RODAPÉ BORRACHA LISO, ALTURA = 7CM, ESPESSURA = 2 MM, PARA ARGAMASSA. AF_09/2020</t>
  </si>
  <si>
    <t>62,57</t>
  </si>
  <si>
    <t>CHAPISCO</t>
  </si>
  <si>
    <t>CHAPISCO APLICADO EM ALVENARIAS E ESTRUTURAS DE CONCRETO INTERNAS, COM COLHER DE PEDREIRO.  ARGAMASSA TRAÇO 1:3 COM PREPARO MANUAL. AF_10/2022</t>
  </si>
  <si>
    <t>5,01</t>
  </si>
  <si>
    <t>CHAPISCO APLICADO EM ALVENARIAS E ESTRUTURAS DE CONCRETO INTERNAS, COM COLHER DE PEDREIRO.  ARGAMASSA TRAÇO 1:3 COM PREPARO EM BETONEIRA 400L. AF_10/2022</t>
  </si>
  <si>
    <t>4,36</t>
  </si>
  <si>
    <t>CHAPISCO APLICADO NO TETO OU EM ALVENARIA E ESTRUTURA, COM ROLO PARA TEXTURA ACRÍLICA. ARGAMASSA TRAÇO 1:4 E EMULSÃO POLIMÉRICA (ADESIVO) COM PREPARO MANUAL. AF_10/2022</t>
  </si>
  <si>
    <t>6,42</t>
  </si>
  <si>
    <t>CHAPISCO APLICADO NO TETO OU EM ALVENARIA E ESTRUTURA, COM ROLO PARA TEXTURA ACRÍLICA. ARGAMASSA TRAÇO 1:4 E EMULSÃO POLIMÉRICA (ADESIVO) COM PREPARO EM BETONEIRA 400L. AF_10/2022</t>
  </si>
  <si>
    <t>6,19</t>
  </si>
  <si>
    <t>CHAPISCO APLICADO NO TETO OU EM ALVENARIA E ESTRUTURA, COM ROLO PARA TEXTURA ACRÍLICA. ARGAMASSA INDUSTRIALIZADA COM PREPARO MANUAL. AF_10/2022</t>
  </si>
  <si>
    <t>CHAPISCO APLICADO NO TETO OU EM ALVENARIA E ESTRUTURA, COM ROLO PARA TEXTURA ACRÍLICA. ARGAMASSA INDUSTRIALIZADA COM PREPARO EM MISTURADOR 300 KG. AF_10/2022</t>
  </si>
  <si>
    <t>CHAPISCO APLICADO NO TETO OU EM ESTRUTURA, COM DESEMPENADEIRA DENTADA. ARGAMASSA INDUSTRIALIZADA COM PREPARO MANUAL. AF_10/2022</t>
  </si>
  <si>
    <t>CHAPISCO APLICADO NO TETO OU EM ESTRUTURA, COM DESEMPENADEIRA DENTADA. ARGAMASSA INDUSTRIALIZADA COM PREPARO EM MISTURADOR 300 KG. AF_10/2022</t>
  </si>
  <si>
    <t>16,46</t>
  </si>
  <si>
    <t>CHAPISCO APLICADO EM ALVENARIA (SEM PRESENÇA DE VÃOS) E ESTRUTURAS DE CONCRETO DE FACHADA, COM ROLO PARA TEXTURA ACRÍLICA.  ARGAMASSA TRAÇO 1:4 E EMULSÃO POLIMÉRICA (ADESIVO) COM PREPARO MANUAL. AF_10/2022</t>
  </si>
  <si>
    <t>CHAPISCO APLICADO EM ALVENARIA (SEM PRESENÇA DE VÃOS) E ESTRUTURAS DE CONCRETO DE FACHADA, COM ROLO PARA TEXTURA ACRÍLICA.  ARGAMASSA TRAÇO 1:4 E EMULSÃO POLIMÉRICA (ADESIVO) COM PREPARO EM BETONEIRA 400L. AF_10/2022</t>
  </si>
  <si>
    <t>8,02</t>
  </si>
  <si>
    <t>CHAPISCO APLICADO EM ALVENARIA (SEM PRESENÇA DE VÃOS) E ESTRUTURAS DE CONCRETO DE FACHADA, COM ROLO PARA TEXTURA ACRÍLICA. ARGAMASSA INDUSTRIALIZADA COM PREPARO MANUAL. AF_10/2022</t>
  </si>
  <si>
    <t>CHAPISCO APLICADO EM ALVENARIA (SEM PRESENÇA DE VÃOS) E ESTRUTURAS DE CONCRETO DE FACHADA, COM ROLO PARA TEXTURA ACRÍLICA.  ARGAMASSA INDUSTRIALIZADA COM PREPARO EM MISTURADOR 300 KG. AF_10/2022</t>
  </si>
  <si>
    <t>CHAPISCO APLICADO EM ALVENARIA (SEM PRESENÇA DE VÃOS) E ESTRUTURAS DE CONCRETO DE FACHADA, COM COLHER DE PEDREIRO.  ARGAMASSA TRAÇO 1:3 COM PREPARO MANUAL. AF_10/2022</t>
  </si>
  <si>
    <t>7,71</t>
  </si>
  <si>
    <t>CHAPISCO APLICADO EM ALVENARIA (SEM PRESENÇA DE VÃOS) E ESTRUTURAS DE CONCRETO DE FACHADA, COM COLHER DE PEDREIRO.  ARGAMASSA TRAÇO 1:3 COM PREPARO EM BETONEIRA 400L. AF_10/2022</t>
  </si>
  <si>
    <t>CHAPISCO APLICADO EM ALVENARIA (SEM PRESENÇA DE VÃOS) E ESTRUTURAS DE CONCRETO DE FACHADA, COM EQUIPAMENTO DE PROJEÇÃO. ARGAMASSA TRAÇO 1:3 COM PREPARO MANUAL. AF_10/2022</t>
  </si>
  <si>
    <t>5,71</t>
  </si>
  <si>
    <t>CHAPISCO APLICADO EM ALVENARIA (SEM PRESENÇA DE VÃOS) E ESTRUTURAS DE CONCRETO DE FACHADA, COM EQUIPAMENTO DE PROJEÇÃO.  ARGAMASSA TRAÇO 1:3 COM PREPARO EM BETONEIRA 400 L. AF_10/2022</t>
  </si>
  <si>
    <t>5,06</t>
  </si>
  <si>
    <t>CHAPISCO APLICADO EM ALVENARIA (COM PRESENÇA DE VÃOS) E ESTRUTURAS DE CONCRETO DE FACHADA, COM ROLO PARA TEXTURA ACRÍLICA.  ARGAMASSA TRAÇO 1:4 E EMULSÃO POLIMÉRICA (ADESIVO) COM PREPARO MANUAL. AF_10/2022</t>
  </si>
  <si>
    <t>CHAPISCO APLICADO EM ALVENARIA (COM PRESENÇA DE VÃOS) E ESTRUTURAS DE CONCRETO DE FACHADA, COM ROLO PARA TEXTURA ACRÍLICA.  ARGAMASSA TRAÇO 1:4 E EMULSÃO POLIMÉRICA (ADESIVO) COM PREPARO EM BETONEIRA 400L. AF_10/2022</t>
  </si>
  <si>
    <t>CHAPISCO APLICADO EM ALVENARIA (COM PRESENÇA DE VÃOS) E ESTRUTURAS DE CONCRETO DE FACHADA, COM ROLO PARA TEXTURA ACRÍLICA.  ARGAMASSA INDUSTRIALIZADA COM PREPARO MANUAL. AF_10/2022</t>
  </si>
  <si>
    <t>12,55</t>
  </si>
  <si>
    <t>CHAPISCO APLICADO EM ALVENARIA (COM PRESENÇA DE VÃOS) E ESTRUTURAS DE CONCRETO DE FACHADA, COM ROLO PARA TEXTURA ACRÍLICA.  ARGAMASSA INDUSTRIALIZADA COM PREPARO EM MISTURADOR 300 KG. AF_10/2022</t>
  </si>
  <si>
    <t>CHAPISCO APLICADO EM ALVENARIA (COM PRESENÇA DE VÃOS) E ESTRUTURAS DE CONCRETO DE FACHADA, COM COLHER DE PEDREIRO.  ARGAMASSA TRAÇO 1:3 COM PREPARO MANUAL. AF_10/2022</t>
  </si>
  <si>
    <t>CHAPISCO APLICADO EM ALVENARIA (COM PRESENÇA DE VÃOS) E ESTRUTURAS DE CONCRETO DE FACHADA, COM COLHER DE PEDREIRO.  ARGAMASSA TRAÇO 1:3 COM PREPARO EM BETONEIRA 400L. AF_10/2022</t>
  </si>
  <si>
    <t>CHAPISCO APLICADO EM ALVENARIA (COM PRESENÇA DE VÃOS) E ESTRUTURAS DE CONCRETO DE FACHADA, COM EQUIPAMENTO DE PROJEÇÃO.  ARGAMASSA TRAÇO 1:3 COM PREPARO MANUAL. AF_10/2022</t>
  </si>
  <si>
    <t>CHAPISCO APLICADO EM ALVENARIA (COM PRESENÇA DE VÃOS) E ESTRUTURAS DE CONCRETO DE FACHADA, COM EQUIPAMENTO DE PROJEÇÃO.  ARGAMASSA TRAÇO 1:3 COM PREPARO EM BETONEIRA 400 L. AF_10/2022</t>
  </si>
  <si>
    <t>CHAPISCO APLICADO SOMENTE NA ESTRUTURA DE CONCRETO DA FACHADA, COM DESEMPENADEIRA DENTADA. ARGAMASSA INDUSTRIALIZADA COM PREPARO MANUAL. AF_10/2022</t>
  </si>
  <si>
    <t>23,60</t>
  </si>
  <si>
    <t>CHAPISCO APLICADO SOMENTE NA ESTRUTURA DE CONCRETO DA FACHADA, COM DESEMPENADEIRA DENTADA. ARGAMASSA INDUSTRIALIZADA COM PREPARO EM MISTURADOR 300 KG. AF_10/2022</t>
  </si>
  <si>
    <t>CHAPISCO APLICADO EM ALVENARIA E ESTRUTURAS DE CONCRETO INTERNAS, COM EQUIPAMENTO DE PROJEÇÃO.  ARGAMASSA TRAÇO 1:3 COM PREPARO MANUAL. AF_10/2022</t>
  </si>
  <si>
    <t>CHAPISCO APLICADO EM ALVENARIA E ESTRUTURAS DE CONCRETO INTERNAS, COM EQUIPAMENTO DE PROJEÇÃO.  ARGAMASSA TRAÇO 1:3 COM PREPARO EM BETONEIRA 400 L. AF_10/2022</t>
  </si>
  <si>
    <t>EMBOCO</t>
  </si>
  <si>
    <t>APLICAÇÃO MANUAL DE GESSO DESEMPENADO (SEM TALISCAS) EM TETO DE AMBIENTES DE ÁREA MAIOR QUE 10M², ESPESSURA DE 0,5CM. AF_03/2023</t>
  </si>
  <si>
    <t>APLICAÇÃO MANUAL DE GESSO DESEMPENADO (SEM TALISCAS) EM TETO DE AMBIENTES DE ÁREA ENTRE 5M² E 10M², ESPESSURA DE 0,5CM. AF_03/2023</t>
  </si>
  <si>
    <t>26,43</t>
  </si>
  <si>
    <t>APLICAÇÃO MANUAL DE GESSO DESEMPENADO (SEM TALISCAS) EM TETO DE AMBIENTES DE ÁREA MENOR QUE 5M², ESPESSURA DE 0,5CM. AF_03/2023</t>
  </si>
  <si>
    <t>31,71</t>
  </si>
  <si>
    <t>APLICAÇÃO MANUAL DE GESSO DESEMPENADO (SEM TALISCAS) EM TETO DE AMBIENTES DE ÁREA MAIOR QUE 10M², ESPESSURA DE 1,0CM. AF_03/2023</t>
  </si>
  <si>
    <t>27,25</t>
  </si>
  <si>
    <t>APLICAÇÃO MANUAL DE GESSO DESEMPENADO (SEM TALISCAS) EM TETO DE AMBIENTES DE ÁREA ENTRE 5M² E 10M², ESPESSURA DE 1,0CM. AF_03/2023</t>
  </si>
  <si>
    <t>APLICAÇÃO MANUAL DE GESSO DESEMPENADO (SEM TALISCAS) EM TETO DE AMBIENTES DE ÁREA MENOR QUE 5M², ESPESSURA DE 1,0CM. AF_03/2023</t>
  </si>
  <si>
    <t>41,72</t>
  </si>
  <si>
    <t>APLICAÇÃO MANUAL DE GESSO DESEMPENADO (SEM TALISCAS) EM PAREDES, ESPESSURA DE 0,5CM. AF_03/2023</t>
  </si>
  <si>
    <t>20,16</t>
  </si>
  <si>
    <t>APLICAÇÃO MANUAL DE GESSO DESEMPENADO (SEM TALISCAS) EM PAREDES, ESPESSURA DE 1,0CM. AF_03/2023</t>
  </si>
  <si>
    <t>30,59</t>
  </si>
  <si>
    <t>APLICAÇÃO MANUAL DE GESSO SARRAFEADO (COM TALISCAS) EM PAREDES, ESPESSURA DE 1,0CM. AF_03/2023</t>
  </si>
  <si>
    <t>40,85</t>
  </si>
  <si>
    <t>APLICAÇÃO MANUAL DE GESSO SARRAFEADO (COM TALISCAS) EM PAREDES, ESPESSURA DE 1,5CM. AF_03/2023</t>
  </si>
  <si>
    <t>APLICAÇÃO DE GESSO PROJETADO COM EQUIPAMENTO DE PROJEÇÃO EM PAREDES, DESEMPENADO (SEM TALISCAS), ESPESSURA DE 0,5CM. AF_03/2023</t>
  </si>
  <si>
    <t>20,05</t>
  </si>
  <si>
    <t>APLICAÇÃO DE GESSO PROJETADO COM EQUIPAMENTO DE PROJEÇÃO EM PAREDES, DESEMPENADO (SEM TALISCAS), ESPESSURA DE 1,0CM. AF_03/2023</t>
  </si>
  <si>
    <t>28,69</t>
  </si>
  <si>
    <t>APLICAÇÃO DE GESSO PROJETADO COM EQUIPAMENTO DE PROJEÇÃO EM PAREDES, SARRAFEADO (COM TALISCAS), ESPESSURA DE 1,0CM. AF_03/2023</t>
  </si>
  <si>
    <t>32,86</t>
  </si>
  <si>
    <t>APLICAÇÃO DE GESSO PROJETADO COM EQUIPAMENTO DE PROJEÇÃO EM PAREDES, SARRAFEADO (COM TALISCAS), ESPESSURA DE 1,5CM. AF_03/2023</t>
  </si>
  <si>
    <t>EMBOÇO, EM ARGAMASSA TRAÇO 1:2:8, PREPARO MECÂNICO, APLICADO MANUALMENTE EM PAREDES INTERNAS DE AMBIENTES COM ÁREA MENOR QUE 5M², E =17,5MM, COM TALISCAS. AF_03/2024</t>
  </si>
  <si>
    <t>EMBOÇO, EM ARGAMASSA TRAÇO 1:2:8, PREPARO MANUAL, APLICADO MANUALMENTE EM PAREDES INTERNAS DE AMBIENTES COM ÁREA MENOR QUE 5M², E = 17,5MM, COM TALISCAS. AF_03/2024</t>
  </si>
  <si>
    <t>43,99</t>
  </si>
  <si>
    <t>MASSA ÚNICA, EM ARGAMASSA TRAÇO 1:2:8, PREPARO MECÂNICO, APLICADA MANUALMENTE EM PAREDES INTERNAS DE AMBIENTES COM ÁREA ENTRE 5M² E 10M², E = 17,5MM, COM TALISCAS. AF_03/2024</t>
  </si>
  <si>
    <t>35,40</t>
  </si>
  <si>
    <t>MASSA ÚNICA, EM ARGAMASSA TRAÇO 1:2:8, PREPARO MANUAL, APLICADA MANUALMENTE EM PAREDES INTERNAS DE AMBIENTES COM ÁREA ENTRE 5M² E 10M², E = 17,5MM, COM TALISCAS. AF_03/2024</t>
  </si>
  <si>
    <t>40,57</t>
  </si>
  <si>
    <t>EMBOÇO, EM ARGAMASSA TRAÇO 1:2:8, PREPARO MECÂNICO, APLICADO MANUALMENTE EM PAREDES INTERNAS DE AMBIENTES COM ÁREA ENTRE 5M² E 10M², E = 17,5MM, COM TALISCAS. AF_03/2024</t>
  </si>
  <si>
    <t>EMBOÇO, EM ARGAMASSA TRAÇO 1:2:8, PREPARO MANUAL, APLICADO MANUALMENTE EM PAREDES INTERNAS DE AMBIENTES COM ÁREA ENTRE 5M² E 10M², E = 17,5MM, COM TALISCAS. AF_03/2024</t>
  </si>
  <si>
    <t>39,16</t>
  </si>
  <si>
    <t>EMBOÇO, EM ARGAMASSA TRAÇO 1:2:8, PREPARO MECÂNICO, APLICADO MANUALMENTE EM PAREDES INTERNAS DE AMBIENTES COM ÁREA MAIOR QUE 10M², E = 17,5MM, COM TALISCAS. AF_03/2024</t>
  </si>
  <si>
    <t>31,13</t>
  </si>
  <si>
    <t>EMBOÇO, EM ARGAMASSA TRAÇO 1:2:8, PREPARO MANUAL, APLICADO MANUALMENTE EM PAREDES INTERNAS DE AMBIENTES COM ÁREA MAIOR QUE 10M², E = 17,5MM, COM TALISCAS. AF_03/2024</t>
  </si>
  <si>
    <t>36,30</t>
  </si>
  <si>
    <t>EMBOÇO, EM ARGAMASSA INDUSTRIALIZADA, PREPARO MECÂNICO, APLICADO COM EQUIPAMENTO DE MISTURA E PROJEÇÃO DE ARGAMASSA EM PAREDES INTERNAS, E = 17,5MM, COM TALISCAS. AF_03/2024</t>
  </si>
  <si>
    <t>65,83</t>
  </si>
  <si>
    <t>MASSA ÚNICA, EM ARGAMASSA INDUSTRIALIZADA, PREPARO MECÂNICO, APLICADA COM EQUIPAMENTO DE MISTURA E PROJEÇÃO DE ARGAMASSA EM PAREDES INTERNAS, E = 5MM, SEM TALISCAS. AF_03/2024</t>
  </si>
  <si>
    <t>EMBOÇO, EM ARGAMASSA TRAÇO 1:2:8, PREPARO MECÂNICO, APLICADO MANUALMENTE EM PAREDES INTERNAS, PARA AMBIENTES COM ÁREA MENOR QUE 5M², E = 10MM, COM TALISCAS. AF_03/2024</t>
  </si>
  <si>
    <t>29,38</t>
  </si>
  <si>
    <t>EMBOÇO, EM ARGAMASSA TRAÇO 1:2:8, PREPARO MANUAL, APLICADO MANUALMENTE EM PAREDES INTERNAS, PARA AMBIENTES COM ÁREA MENOR QUE 5M², E = 10MM, COM TALISCAS. AF_03/2024</t>
  </si>
  <si>
    <t>32,67</t>
  </si>
  <si>
    <t>MASSA ÚNICA, EM ARGAMASSA TRAÇO 1:2:8, PREPARO MECÂNICO, APLICADA MANUALMENTE EM PAREDES INTERNAS DE AMBIENTES COM ÁREA ENTRE 5M² E 10M², E = 10MM, COM TALISCAS. AF_03/2024</t>
  </si>
  <si>
    <t>25,94</t>
  </si>
  <si>
    <t>MASSA ÚNICA, EM ARGAMASSA TRAÇO 1:2:8, PREPARO MANUAL, APLICADA MANUALMENTE EM PAREDES INTERNAS DE AMBIENTES COM ÁREA ENTRE 5M² E 10M², E = 10MM, COM TALISCAS. AF_03/2024</t>
  </si>
  <si>
    <t>29,23</t>
  </si>
  <si>
    <t>EMBOÇO, EM ARGAMASSA TRAÇO 1:2:8, PREPARO MECÂNICO, APLICADO MANUALMENTE EM PAREDES INTERNAS DE AMBIENTES COM ÁREA ENTRE 5M² E 10M², E = 10MM, COM TALISCAS. AF_03/2024</t>
  </si>
  <si>
    <t>EMBOÇO, EM ARGAMASSA TRAÇO 1:2:8, PREPARO MANUAL, APLICADO MANUALMENTE EM PAREDES INTERNAS DE AMBIENTES COM ÁREA ENTRE 5M² E 10M², E = 10MM, COM TALISCAS. AF_03/2024</t>
  </si>
  <si>
    <t>EMBOÇO, EM ARGAMASSA TRAÇO 1:2:8, PREPARO MECÂNICO, APLICADO MANUALMENTE EM PAREDES INTERNAS DE AMBIENTES COM ÁREA MAIOR QUE 10M², E = 10MM, COM TALISCAS. AF_03/2024</t>
  </si>
  <si>
    <t>EMBOÇO, EM ARGAMASSA TRAÇO 1:2:8, PREPARO MANUAL, APLICADO MANUALMENTE EM PAREDES INTERNAS DE AMBIENTES COM ÁREA MAIOR QUE 10M², E = 10MM, COM TALISCAS. AF_03/2024</t>
  </si>
  <si>
    <t>24,96</t>
  </si>
  <si>
    <t>EMBOÇO, EM ARGAMASSA INDUSTRIALIZADA, PREPARO MECÂNICO, APLICADO COM EQUIPAMENTO DE MISTURA E PROJEÇÃO DE ARGAMASSA EM PAREDES INTERNAS, E = 10MM, COM TALISCAS. AF_03/2024</t>
  </si>
  <si>
    <t>MASSA ÚNICA, EM ARGAMASSA INDUSTRIALIZADA, PREPARO MECÂNICO, APLICADA COM EQUIPAMENTO DE MISTURA E PROJEÇÃO DE ARGAMASSA EM PAREDES INTERNAS, E = 10MM, SEM TALISCAS. AF_03/2024</t>
  </si>
  <si>
    <t>43,00</t>
  </si>
  <si>
    <t>EMBOÇO OU MASSA ÚNICA EM ARGAMASSA TRAÇO 1:2:8, PREPARO MECÂNICO COM BETONEIRA 400 L, APLICADA MANUALMENTE EM PANOS DE FACHADA COM PRESENÇA DE VÃOS, ESPESSURA DE 25 MM. AF_08/2022</t>
  </si>
  <si>
    <t>56,15</t>
  </si>
  <si>
    <t>EMBOÇO OU MASSA ÚNICA EM ARGAMASSA TRAÇO 1:2:8, PREPARO MANUAL, APLICADA MANUALMENTE EM PANOS DE FACHADA COM PRESENÇA DE VÃOS, ESPESSURA DE 25 MM. AF_08/2022</t>
  </si>
  <si>
    <t>61,48</t>
  </si>
  <si>
    <t>EMBOÇO OU MASSA ÚNICA EM ARGAMASSA INDUSTRIALIZADA, PREPARO MECÂNICO E APLICAÇÃO COM EQUIPAMENTO DE MISTURA E PROJEÇÃO DE 1,5 M3/H DE ARGAMASSA EM PANOS DE FACHADA COM PRESENÇA DE VÃOS, ESPESSURA DE 25 MM. AF_08/2022</t>
  </si>
  <si>
    <t>91,73</t>
  </si>
  <si>
    <t>EMBOÇO OU MASSA ÚNICA EM ARGAMASSA TRAÇO 1:2:8, PREPARO MECÂNICO COM BETONEIRA 400 L, APLICADA MANUALMENTE EM PANOS DE FACHADA COM PRESENÇA DE VÃOS, ESPESSURA DE 35 MM. AF_08/2022</t>
  </si>
  <si>
    <t>EMBOÇO OU MASSA ÚNICA EM ARGAMASSA TRAÇO 1:2:8, PREPARO MANUAL, APLICADA MANUALMENTE EM PANOS DE FACHADA COM PRESENÇA DE VÃOS, ESPESSURA DE 35 MM. AF_08/2022</t>
  </si>
  <si>
    <t>EMBOÇO OU MASSA ÚNICA EM ARGAMASSA INDUSTRIALIZADA, PREPARO MECÂNICO E APLICAÇÃO COM EQUIPAMENTO DE MISTURA E PROJEÇÃO DE 1,5 M3/H DE ARGAMASSA EM PANOS DE FACHADA COM PRESENÇA DE VÃOS, ESPESSURA DE 35 MM. AF_08/2022</t>
  </si>
  <si>
    <t>120,15</t>
  </si>
  <si>
    <t>EMBOÇO OU MASSA ÚNICA EM ARGAMASSA TRAÇO 1:2:8, PREPARO MECÂNICO COM BETONEIRA 400 L, APLICADA MANUALMENTE EM PANOS DE FACHADA COM PRESENÇA DE VÃOS, ESPESSURA DE 45 MM. AF_08/2022</t>
  </si>
  <si>
    <t>77,40</t>
  </si>
  <si>
    <t>EMBOÇO OU MASSA ÚNICA EM ARGAMASSA TRAÇO 1:2:8, PREPARO MANUAL, APLICADA MANUALMENTE EM PANOS DE FACHADA COM PRESENÇA DE VÃOS, ESPESSURA DE 45 MM. AF_08/2022</t>
  </si>
  <si>
    <t>86,37</t>
  </si>
  <si>
    <t>EMBOÇO OU MASSA ÚNICA EM ARGAMASSA INDUSTRIALIZADA, PREPARO MECÂNICO E APLICAÇÃO COM EQUIPAMENTO DE MISTURA E PROJEÇÃO DE 1,5 M3/H DE ARGAMASSA EM PANOS DE FACHADA COM PRESENÇA DE VÃOS, ESPESSURA DE 45 MM. AF_08/2022</t>
  </si>
  <si>
    <t>EMBOÇO OU MASSA ÚNICA EM ARGAMASSA TRAÇO 1:2:8, PREPARO MECÂNICO COM BETONEIRA 400 L, APLICADA MANUALMENTE EM PANOS DE FACHADA COM PRESENÇA DE VÃOS, ESPESSURA MAIOR OU IGUAL A 50 MM. AF_08/2022</t>
  </si>
  <si>
    <t>92,23</t>
  </si>
  <si>
    <t>EMBOÇO OU MASSA ÚNICA EM ARGAMASSA INDUSTRIALIZADA, PREPARO MECÂNICO E APLICAÇÃO COM EQUIPAMENTO DE MISTURA E PROJEÇÃO DE 1,5 M3/H DE ARGAMASSA EM PANOS DE FACHADA COM PRESENÇA DE VÃOS, ESPESSURA MAIOR OU IGUAL A 50 MM. AF_08/2022</t>
  </si>
  <si>
    <t>152,95</t>
  </si>
  <si>
    <t>EMBOÇO OU MASSA ÚNICA EM ARGAMASSA TRAÇO 1:2:8, PREPARO MECÂNICO COM BETONEIRA 400 L, APLICADA MANUALMENTE EM PANOS CEGOS DE FACHADA (SEM PRESENÇA DE VÃOS), ESPESSURA DE 25 MM. AF_08/2022</t>
  </si>
  <si>
    <t>EMBOÇO OU MASSA ÚNICA EM ARGAMASSA TRAÇO 1:2:8, PREPARO MANUAL, APLICADA MANUALMENTE EM PANOS CEGOS DE FACHADA (SEM PRESENÇA DE VÃOS), ESPESSURA DE 25 MM. AF_09/2022</t>
  </si>
  <si>
    <t>45,13</t>
  </si>
  <si>
    <t>EMBOÇO OU MASSA ÚNICA EM ARGAMASSA INDUSTRIALIZADA, PREPARO MECÂNICO E APLICAÇÃO COM EQUIPAMENTO DE MISTURA E PROJEÇÃO DE 1,5 M3/H DE ARGAMASSA EM PANOS CEGOS DE FACHADA (SEM PRESENÇA DE VÃOS), ESPESSURA DE 25 MM. AF_08/2022</t>
  </si>
  <si>
    <t>74,54</t>
  </si>
  <si>
    <t>EMBOÇO OU MASSA ÚNICA EM ARGAMASSA TRAÇO 1:2:8, PREPARO MECÂNICO COM BETONEIRA 400 L, APLICADA MANUALMENTE EM PANOS CEGOS DE FACHADA (SEM PRESENÇA DE VÃOS), ESPESSURA DE 35 MM. AF_08/2022</t>
  </si>
  <si>
    <t>EMBOÇO OU MASSA ÚNICA EM ARGAMASSA TRAÇO 1:2:8, PREPARO MANUAL, APLICADA MANUALMENTE EM PANOS CEGOS DE FACHADA (SEM PRESENÇA DE VÃOS), ESPESSURA DE 35 MM. AF_08/2022</t>
  </si>
  <si>
    <t>62,55</t>
  </si>
  <si>
    <t>EMBOÇO OU MASSA ÚNICA EM ARGAMASSA INDUSTRIALIZADA, PREPARO MECÂNICO E APLICAÇÃO COM EQUIPAMENTO DE MISTURA E PROJEÇÃO DE 1,5 M3/H DE ARGAMASSA EM PANOS CEGOS DE FACHADA (SEM PRESENÇA DE VÃOS), ESPESSURA DE 35 MM. AF_08/2022</t>
  </si>
  <si>
    <t>101,68</t>
  </si>
  <si>
    <t>EMBOÇO OU MASSA ÚNICA EM ARGAMASSA TRAÇO 1:2:8, PREPARO MECÂNICO COM BETONEIRA 400 L, APLICADA MANUALMENTE EM PANOS CEGOS DE FACHADA (SEM PRESENÇA DE VÃOS), ESPESSURA DE 45 MM. AF_08/2022</t>
  </si>
  <si>
    <t>60,78</t>
  </si>
  <si>
    <t>EMBOÇO OU MASSA ÚNICA EM ARGAMASSA TRAÇO 1:2:8, PREPARO MANUAL, APLICADA MANUALMENTE EM PANOS CEGOS DE FACHADA (SEM PRESENÇA DE VÃOS), ESPESSURA DE 45 MM. AF_08/2022</t>
  </si>
  <si>
    <t>69,16</t>
  </si>
  <si>
    <t>EMBOÇO OU MASSA ÚNICA EM ARGAMASSA INDUSTRIALIZADA, PREPARO MECÂNICO E APLICAÇÃO COM EQUIPAMENTO DE MISTURA E PROJEÇÃO DE 1,5 M3/H DE ARGAMASSA EM PANOS CEGOS DE FACHADA (SEM PRESENÇA DE VÃOS), ESPESSURA DE 45 MM. AF_08/2022</t>
  </si>
  <si>
    <t>119,04</t>
  </si>
  <si>
    <t>EMBOÇO OU MASSA ÚNICA EM ARGAMASSA TRAÇO 1:2:8, PREPARO MECÂNICO COM BETONEIRA 400 L, APLICADA MANUALMENTE EM PANOS CEGOS DE FACHADA (SEM PRESENÇA DE VÃOS), ESPESSURA MAIOR OU IGUAL A 50 MM. AF_08/2022</t>
  </si>
  <si>
    <t>66,35</t>
  </si>
  <si>
    <t>EMBOÇO OU MASSA ÚNICA EM ARGAMASSA TRAÇO 1:2:8, PREPARO MANUAL, APLICADA MANUALMENTE EM PANOS CEGOS DE FACHADA (SEM PRESENÇA DE VÃOS), ESPESSURA MAIOR OU IGUAL A 50 MM. AF_08/2022</t>
  </si>
  <si>
    <t>75,57</t>
  </si>
  <si>
    <t>EMBOÇO OU MASSA ÚNICA EM ARGAMASSA INDUSTRIALIZADA, PREPARO MECÂNICO E APLICAÇÃO COM EQUIPAMENTO DE MISTURA E PROJEÇÃO DE 1,5 M3/H DE ARGAMASSA EM PANOS CEGOS DE FACHADA (SEM PRESENÇA DE VÃOS), ESPESSURA MAIOR OU IGUAL A 50 MM. AF_08/2022</t>
  </si>
  <si>
    <t>126,92</t>
  </si>
  <si>
    <t>EMBOÇO OU MASSA ÚNICA EM ARGAMASSA TRAÇO 1:2:8, PREPARO MECÂNICO COM BETONEIRA 400 L, APLICADA MANUALMENTE EM SUPERFÍCIES EXTERNAS DA SACADA, ESPESSURA DE 25 MM, SEM USO DE TELA METÁLICA DE REFORÇO CONTRA FISSURAÇÃO. AF_08/2022</t>
  </si>
  <si>
    <t>83,20</t>
  </si>
  <si>
    <t>EMBOÇO OU MASSA ÚNICA EM ARGAMASSA TRAÇO 1:2:8, PREPARO MANUAL, APLICADA MANUALMENTE EM SUPERFÍCIES EXTERNAS DA SACADA, ESPESSURA DE 25 MM, SEM USO DE TELA METÁLICA DE REFORÇO CONTRA FISSURAÇÃO. AF_08/2022</t>
  </si>
  <si>
    <t>EMBOÇO OU MASSA ÚNICA EM ARGAMASSA INDUSTRIALIZADA, PREPARO MECÂNICO E APLICAÇÃO COM EQUIPAMENTO DE MISTURA E PROJEÇÃO DE 1,5 M3/H EM SUPERFÍCIES EXTERNAS DA SACADA, ESPESSURA 25 MM, SEM USO DE TELA METÁLICA. AF_08/2022</t>
  </si>
  <si>
    <t>113,38</t>
  </si>
  <si>
    <t>EMBOÇO OU MASSA ÚNICA EM ARGAMASSA TRAÇO 1:2:8, PREPARO MECÂNICO COM BETONEIRA 400 L, APLICADA MANUALMENTE EM SUPERFÍCIES EXTERNAS DA SACADA, ESPESSURA DE 35 MM, SEM USO DE TELA METÁLICA DE REFORÇO CONTRA FISSURAÇÃO. AF_08/2022</t>
  </si>
  <si>
    <t>98,91</t>
  </si>
  <si>
    <t>EMBOÇO OU MASSA ÚNICA EM ARGAMASSA TRAÇO 1:2:8, PREPARO MANUAL, APLICADA MANUALMENTE EM SUPERFÍCIES EXTERNAS DA SACADA, ESPESSURA DE 35 MM, SEM USO DE TELA METÁLICA DE REFORÇO CONTRA FISSURAÇÃO. AF_08/2022</t>
  </si>
  <si>
    <t>105,58</t>
  </si>
  <si>
    <t>EMBOÇO OU MASSA ÚNICA EM ARGAMASSA INDUSTRIALIZADA, PREPARO MECÂNICO E APLICAÇÃO COM EQUIPAMENTO DE MISTURA E PROJEÇÃO DE 1,5 M3/H EM SUPERFÍCIES EXTERNAS DA SACADA, ESPESSURA 35 MM, SEM USO DE TELA METÁLICA. AF_08/2022</t>
  </si>
  <si>
    <t>140,59</t>
  </si>
  <si>
    <t>EMBOÇO OU MASSA ÚNICA EM ARGAMASSA TRAÇO 1:2:8, PREPARO MECÂNICO COM BETONEIRA 400 L, APLICADA MANUALMENTE EM SUPERFÍCIES EXTERNAS DA SACADA, ESPESSURA DE 45 MM, SEM USO DE TELA METÁLICA DE REFORÇO CONTRA FISSURAÇÃO. AF_08/2022</t>
  </si>
  <si>
    <t>103,81</t>
  </si>
  <si>
    <t>EMBOÇO OU MASSA ÚNICA EM ARGAMASSA TRAÇO 1:2:8, PREPARO MANUAL, APLICADA MANUALMENTE EM SUPERFÍCIES EXTERNAS DA SACADA, ESPESSURA DE 45 MM, SEM USO DE TELA METÁLICA DE REFORÇO CONTRA FISSURAÇÃO. AF_08/2022</t>
  </si>
  <si>
    <t>112,19</t>
  </si>
  <si>
    <t>EMBOÇO OU MASSA ÚNICA EM ARGAMASSA INDUSTRIALIZADA, PREPARO MECÂNICO E APLICAÇÃO COM EQUIPAMENTO DE MISTURA E PROJEÇÃO DE 1,5 M3/H EM SUPERFÍCIES EXTERNAS DA SACADA, ESPESSURA 45 MM, SEM USO DE TELA METÁLICA. AF_08/2022</t>
  </si>
  <si>
    <t>157,95</t>
  </si>
  <si>
    <t>EMBOÇO OU MASSA ÚNICA EM ARGAMASSA TRAÇO 1:2:8, PREPARO MECÂNICO COM BETONEIRA 400 L, APLICADA MANUALMENTE EM SUPERFÍCIES EXTERNAS DA SACADA, ESPESSURA MAIOR OU IGUAL A 50 MM, SEM USO DE TELA METÁLICA DE REFORÇO CONTRA FISSURAÇÃO. AF_08/2022</t>
  </si>
  <si>
    <t>136,67</t>
  </si>
  <si>
    <t>EMBOÇO OU MASSA ÚNICA EM ARGAMASSA TRAÇO 1:2:8, PREPARO MANUAL, APLICADA MANUALMENTE EM SUPERFÍCIES EXTERNAS DA SACADA, ESPESSURA MAIOR OU IGUAL A 50 MM, SEM USO DE TELA METÁLICA DE REFORÇO CONTRA FISSURAÇÃO. AF_08/2022</t>
  </si>
  <si>
    <t>145,89</t>
  </si>
  <si>
    <t>EMBOÇO OU MASSA ÚNICA EM ARGAMASSA INDUSTRIALIZADA, PREPARO MECÂNICO E APLICAÇÃO COM EQUIPAMENTO DE MISTURA E PROJEÇÃO DE 1,5 M3/H EM SUPERFÍCIES EXTERNAS DA SACADA, ESPESSURA MAIOR OU IGUAL A 50 MM, SEM USO DE TELA METÁLICA. AF_08/2022</t>
  </si>
  <si>
    <t>183,48</t>
  </si>
  <si>
    <t>EMBOÇO OU MASSA ÚNICA EM ARGAMASSA TRAÇO 1:2:8, PREPARO MECÂNICO COM BETONEIRA 400 L, APLICADA MANUALMENTE NAS PAREDES INTERNAS DA SACADA, ESPESSURA DE 25 MM, SEM USO DE TELA METÁLICA DE REFORÇO CONTRA FISSURAÇÃO. AF_08/2022</t>
  </si>
  <si>
    <t>76,29</t>
  </si>
  <si>
    <t>EMBOÇO OU MASSA ÚNICA EM ARGAMASSA TRAÇO 1:2:8, PREPARO MANUAL, APLICADA MANUALMENTE NAS PAREDES INTERNAS DA SACADA, ESPESSURA DE 25 MM, SEM USO DE TELA METÁLICA DE REFORÇO CONTRA FISSURAÇÃO. AF_08/2022</t>
  </si>
  <si>
    <t>82,39</t>
  </si>
  <si>
    <t>EMBOÇO OU MASSA ÚNICA EM ARGAMASSA INDUSTRIALIZADA, PREPARO MECÂNICO E APLICAÇÃO COM EQUIPAMENTO DE MISTURA E PROJEÇÃO DE 1,5 M3/H NAS PAREDES INTERNAS DA SACADA, ESPESSURA 25 MM, SEM USO DE TELA METÁLICA. AF_08/2022</t>
  </si>
  <si>
    <t>115,72</t>
  </si>
  <si>
    <t>EMBOÇO OU MASSA ÚNICA EM ARGAMASSA TRAÇO 1:2:8, PREPARO MECÂNICO COM BETONEIRA 400 L, APLICADA MANUALMENTE NAS PAREDES INTERNAS DA SACADA, ESPESSURA DE 35 MM, SEM USO DE TELA METÁLICA DE REFORÇO CONTRA FISSURAÇÃO. AF_08/2022</t>
  </si>
  <si>
    <t>91,51</t>
  </si>
  <si>
    <t>EMBOÇO OU MASSA ÚNICA EM ARGAMASSA TRAÇO 1:2:8, PREPARO MANUAL, APLICADA MANUALMENTE NAS PAREDES INTERNAS DA SACADA, ESPESSURA DE 35 MM, SEM USO DE TELA METÁLICA DE REFORÇO CONTRA FISSURAÇÃO. AF_08/2022</t>
  </si>
  <si>
    <t>99,67</t>
  </si>
  <si>
    <t>EMBOÇO OU MASSA ÚNICA EM ARGAMASSA INDUSTRIALIZADA, PREPARO MECÂNICO E APLICAÇÃO COM EQUIPAMENTO DE MISTURA E PROJEÇÃO DE 1,5 M3/H DE ARGAMASSA NAS PAREDES INTERNAS DA SACADA, ESPESSURA 35 MM, SEM USO DE TELA METÁLICA. AF_08/2022</t>
  </si>
  <si>
    <t>145,28</t>
  </si>
  <si>
    <t>REVESTIMENTO DECORATIVO MONOCAMADA EXECUTADO MANUALMENTE EM FACHADA DE UM EDIFÍCIO DE ESTRUTURA CONVENCIONAL E ACABAMENTO RASPADO. AF_03/2024</t>
  </si>
  <si>
    <t>194,09</t>
  </si>
  <si>
    <t>REVESTIMENTO DECORATIVO MONOCAMADA EXECUTADO MANUALMENTE EM FACHADA DE UM EDIFÍCIO DE ALVENARIA ESTRUTURAL E ACABAMENTO RASPADO. AF_03/2024</t>
  </si>
  <si>
    <t>140,23</t>
  </si>
  <si>
    <t>REVESTIMENTO DECORATIVO MONOCAMADA EXECUTADO COM EQUIPAMENTO DE PROJEÇÃO EM FACHADA DE UM EDIFÍCIO DE ESTRUTURA CONVENCIONAL E ACABAMENTO RASPADO. AF_03/2024</t>
  </si>
  <si>
    <t>186,27</t>
  </si>
  <si>
    <t>REVESTIMENTO DECORATIVO MONOCAMADA EXECUTADO COM EQUIPAMENTO DE PROJEÇÃO EM FACHADA DE UM EDIFÍCIO DE ALVENARIA ESTRUTURAL E ACABAMENTO RASPADO. AF_03/2024</t>
  </si>
  <si>
    <t>132,94</t>
  </si>
  <si>
    <t>REVESTIMENTO DECORATIVO MONOCAMADA EXECUTADO MANUALMENTE EM FACHADA DE UM EDIFÍCIO DE ESTRUTURA CONVENCIONAL E ACABAMENTO TRAVERTINO. AF_03/2024</t>
  </si>
  <si>
    <t>210,54</t>
  </si>
  <si>
    <t>REVESTIMENTO DECORATIVO MONOCAMADA EXECUTADO MANUALMENTE EM FACHADA DE UM EDIFÍCIO DE ALVENARIA ESTRUTURAL E ACABAMENTO TRAVERTINO. AF_03/2024</t>
  </si>
  <si>
    <t>156,68</t>
  </si>
  <si>
    <t>REVESTIMENTO DECORATIVO MONOCAMADA EXECUTADO COM EQUIPAMENTO DE PROJEÇÃO EM FACHADA DE UM EDIFÍCIO DE ESTRUTURA CONVENCIONAL E ACABAMENTO TRAVERTINO. AF_03/2024</t>
  </si>
  <si>
    <t>202,10</t>
  </si>
  <si>
    <t>REVESTIMENTO DECORATIVO MONOCAMADA EXECUTADO COM EQUIPAMENTO DE PROJEÇÃO EM FACHADA DE UM EDIFÍCIO DE ALVENARIA ESTRUTURAL E ACABAMENTO TRAVERTINO. AF_03/2024</t>
  </si>
  <si>
    <t>148,78</t>
  </si>
  <si>
    <t>MASSA ÚNICA, EM ARGAMASSA TRAÇO 1:2:8, PREPARO MECÂNICO, APLICADA MANUALMENTE EM TETO, E = 17,5MM, COM TALISCAS. AF_03/2024</t>
  </si>
  <si>
    <t>MASSA ÚNICA, EM ARGAMASSA TRAÇO 1:2:8, PREPARO MECÂNICO, APLICADA MANUALMENTE EM TETO, E = 10MM, COM TALISCAS. AF_03/2024</t>
  </si>
  <si>
    <t>EMBOÇO OU MASSA ÚNICA EM ARGAMASSA TRAÇO 1:2:8, PREPARO MECÂNICA COM BETONEIRA 400 L, APLICADA COM PROJETOR TIPO CANEQUINHA EM PANOS DE FACHADA COM PRESENÇA DE VÃOS, ESPESSURA DE 25 MM, ACESSO POR BALANCIM MANUAL. AF_08/2022</t>
  </si>
  <si>
    <t>59,94</t>
  </si>
  <si>
    <t>EMBOÇO OU MASSA ÚNICA EM ARGAMASSA TRAÇO 1:2:8, PREPARO MECÂNICA COM BETONEIRA 400 L, APLICADA COM PROJETOR TIPO CANEQUINHA EM PANOS DE FACHADA COM PRESENÇA DE VÃOS, ESPESSURA DE 35 MM, ACESSO POR BALANCIM MANUAL. AF_08/2022</t>
  </si>
  <si>
    <t>77,28</t>
  </si>
  <si>
    <t>EMBOÇO OU MASSA ÚNICA EM ARGAMASSA TRAÇO 1:2:8, PREPARO MECÂNICA COM BETONEIRA 400 L, APLICADA COM PROJETOR TIPO CANEQUINHA EM PANOS DE FACHADA COM PRESENÇA DE VÃOS, ESPESSURA DE 45 MM, ACESSO POR BALANCIM MANUAL. AF_08/2022</t>
  </si>
  <si>
    <t>83,22</t>
  </si>
  <si>
    <t>EMBOÇO OU MASSA ÚNICA EM ARGAMASSA TRAÇO 1:2:8, PREPARO MECÂNICA COM BETONEIRA 400 L, APLICADA COM PROJETOR TIPO CANEQUINHA EM PANOS DE FACHADA COM PRESENÇA DE VÃOS, ESPESSURA DE 50 MM, ACESSO POR BALANCIM MANUAL. AF_08/2022</t>
  </si>
  <si>
    <t>92,00</t>
  </si>
  <si>
    <t>EMBOÇO OU MASSA ÚNICA EM ARGAMASSA TRAÇO 1:2:8, PREPARO MECÂNICA COM BETONEIRA 400 L, APLICADA COM PROJETOR TIPO CANEQUINHA EM PANOS DE FACHADA SEM PRESENÇA DE VÃOS, ESPESSURA DE 25 MM, ACESSO POR BALANCIM MANUAL. AF_08/2022</t>
  </si>
  <si>
    <t>43,15</t>
  </si>
  <si>
    <t>EMBOÇO OU MASSA ÚNICA EM ARGAMASSA TRAÇO 1:2:8, PREPARO MECÂNICA COM BETONEIRA 400 L, APLICADA COM PROJETOR TIPO CANEQUINHA EM PANOS DE FACHADA SEM PRESENÇA DE VÃOS, ESPESSURA DE 35 MM, ACESSO POR BALANCIM MANUAL. AF_08/2022</t>
  </si>
  <si>
    <t>60,08</t>
  </si>
  <si>
    <t>EMBOÇO OU MASSA ÚNICA EM ARGAMASSA TRAÇO 1:2:8, PREPARO MECÂNICA COM BETONEIRA 400 L, APLICADA COM PROJETOR TIPO CANEQUINHA EM PANOS DE FACHADA SEM PRESENÇA DE VÃOS, ESPESSURA DE 45 MM, ACESSO POR BALANCIM MANUAL. AF_08/2022</t>
  </si>
  <si>
    <t>EMBOÇO OU MASSA ÚNICA EM ARGAMASSA TRAÇO 1:2:8, PREPARO MECÂNICA COM BETONEIRA 400 L, APLICADA COM PROJETOR TIPO CANEQUINHA EM PANOS DE FACHADA SEM PRESENÇA DE VÃOS, ESPESSURA DE 50 MM, ACESSO POR BALANCIM MANUAL. AF_08/2022</t>
  </si>
  <si>
    <t>67,55</t>
  </si>
  <si>
    <t>EMBOÇO OU MASSA ÚNICA EM ARGAMASSA TRAÇO 1:2:8, PREPARO MECÂNICA COM BETONEIRA 400 L, APLICADA COM PROJETOR TIPO CANEQUINHA EM SUPERFÍCIES EXTERNAS DA SACADA, ESPESSURA DE 25 MM, ACESSO POR BALANCIM MANUAL, SEM USO DE TELA METÁLICA. AF_08/2022</t>
  </si>
  <si>
    <t>88,61</t>
  </si>
  <si>
    <t>EMBOÇO OU MASSA ÚNICA EM ARGAMASSA TRAÇO 1:2:8, PREPARO MECÂNICA COM BETONEIRA 400 L, APLICADA COM PROJETOR TIPO CANEQUINHA EM SUPERFÍCIES EXTERNAS DA SACADA, ESPESSURA DE 35 MM, ACESSO POR BALANCIM MANUAL, SEM USO DE TELA METÁLICA. AF_08/2022</t>
  </si>
  <si>
    <t>105,63</t>
  </si>
  <si>
    <t>EMBOÇO OU MASSA ÚNICA EM ARGAMASSA TRAÇO 1:2:8, PREPARO MECÂNICA COM BETONEIRA 400 L, APLICADA COM PROJETOR TIPO CANEQUINHA EM SUPERFÍCIES EXTERNAS DA SACADA, ESPESSURA DE 45 MM, ACESSO POR BALANCIM MANUAL, SEM USO DE TELA METÁLICA. AF_08/2022</t>
  </si>
  <si>
    <t>111,21</t>
  </si>
  <si>
    <t>EMBOÇO OU MASSA ÚNICA EM ARGAMASSA TRAÇO 1:2:8, PREPARO MECÂNICA COM BETONEIRA 400 L, APLICADA COM PROJETOR TIPO CANEQUINHA EM SUPERFÍCIES EXTERNAS DA SACADA, ESPESSURA DE 50 MM, ACESSO POR BALANCIM MANUAL, SEM USO DE TELA METÁLICA. AF_08/2022</t>
  </si>
  <si>
    <t>133,57</t>
  </si>
  <si>
    <t>EMBOÇO OU MASSA ÚNICA EM ARGAMASSA TRAÇO 1:2:8, PREPARO MECÂNICA COM BETONEIRA 400 L, APLICADA COM PROJETOR TIPO CANEQUINHA EM SUPERFÍCIES INTERNAS DA SACADA, ESPESSURA DE 25 MM,  SEM USO DE TELA METÁLICA. AF_08/2022</t>
  </si>
  <si>
    <t>81,28</t>
  </si>
  <si>
    <t>EMBOÇO OU MASSA ÚNICA EM ARGAMASSA TRAÇO 1:2:8, PREPARO MECÂNICA COM BETONEIRA 400 L, APLICADA COM PROJETOR TIPO CANEQUINHA EM SUPERFÍCIES INTERNAS DA SACADA, ESPESSURA DE 35 MM, SEM USO DE TELA METÁLICA. AF_08/2022</t>
  </si>
  <si>
    <t>97,66</t>
  </si>
  <si>
    <t>EMBOÇO OU MASSA ÚNICA EM ARGAMASSA TRAÇO 1:2:8, PREPARO MECÂNICA COM BETONEIRA 400 L, APLICADA MANUALMENTE EM PANOS DE FACHADA COM PRESENÇA DE VÃOS, ESPESSURA DE 25 MM, ACESSO POR ANDAIME. AF_08/2022</t>
  </si>
  <si>
    <t>51,74</t>
  </si>
  <si>
    <t>EMBOÇO OU MASSA ÚNICA EM ARGAMASSA TRAÇO 1:2:8, PREPARO MANUAL, APLICADA MANUALMENTE EM PANOS DE FACHADA COM PRESENÇA DE VÃOS, ESPESSURA DE 25 MM, ACESSO POR ANDAIME. AF_08/2022</t>
  </si>
  <si>
    <t>EMBOÇO OU MASSA ÚNICA EM ARGAMASSA INDUSTRIALIZADA, PREPARO MECÂNICA E APLICAÇÃO COM EQUIPAMENTO DE MISTURA E PROJEÇÃO DE 1,5 M3/H DE ARGAMASSA EM PANOS DE FACHADA COM PRESENÇA DE VÃOS, ESPESSURA DE 25 MM, ACESSO POR ANDAIME. AF_08/2022</t>
  </si>
  <si>
    <t>EMBOÇO OU MASSA ÚNICA EM ARGAMASSA TRAÇO 1:2:8, PREPARO MECÂNICA COM BETONEIRA 400 L, APLICADA COM PROJETOR TIPO CANEQUINHA EM PANOS DE FACHADA COM PRESENÇA DE VÃOS, ESPESSURA DE 25 MM, ACESSO POR ANDAIME. AF_08/2022</t>
  </si>
  <si>
    <t>55,35</t>
  </si>
  <si>
    <t>EMBOÇO OU MASSA ÚNICA EM ARGAMASSA TRAÇO 1:2:8, PREPARO MECÂNICA COM BETONEIRA 400 L, APLICADA MANUALMENTE EM PANOS DE FACHADA COM PRESENÇA DE VÃOS, ESPESSURA DE 35 MM, ACESSO POR ANDAIME. AF_08/2022</t>
  </si>
  <si>
    <t>66,49</t>
  </si>
  <si>
    <t>EMBOÇO OU MASSA ÚNICA EM ARGAMASSA TRAÇO 1:2:8, PREPARO MANUAL, APLICADA MANUALMENTE EM PANOS DE FACHADA COM PRESENÇA DE VÃOS, ESPESSURA DE 35 MM, ACESSO POR ANDAIME. AF_08/2022</t>
  </si>
  <si>
    <t>73,64</t>
  </si>
  <si>
    <t>EMBOÇO OU MASSA ÚNICA EM ARGAMASSA INDUSTRIALIZADA, PREPARO MECÂNICA E APLICAÇÃO COM EQUIPAMENTO DE MISTURA E PROJEÇÃO DE 1,5 M3/H DE ARGAMASSA EM PANOS DE FACHADA COM PRESENÇA DE VÃOS, ESPESSURA DE 35 MM, ACESSO POR ANDAIME. AF_08/2022</t>
  </si>
  <si>
    <t>115,00</t>
  </si>
  <si>
    <t>EMBOÇO OU MASSA ÚNICA EM ARGAMASSA TRAÇO 1:2:8, PREPARO MECÂNICA COM BETONEIRA 400 L, APLICADA COM PROJETOR TIPO CANEQUINHA EM PANOS DE FACHADA COM PRESENÇA DE VÃOS, ESPESSURA DE 35 MM, ACESSO POR ANDAIME. AF_08/2022</t>
  </si>
  <si>
    <t>71,31</t>
  </si>
  <si>
    <t>EMBOÇO OU MASSA ÚNICA EM ARGAMASSA TRAÇO 1:2:8, PREPARO MECÂNICA COM BETONEIRA 400 L, APLICADA MANUALMENTE EM PANOS DE FACHADA COM PRESENÇA DE VÃOS, ESPESSURA DE 45 MM, ACESSO POR ANDAIME. AF_08/2022</t>
  </si>
  <si>
    <t>71,74</t>
  </si>
  <si>
    <t>EMBOÇO OU MASSA ÚNICA EM ARGAMASSA TRAÇO 1:2:8, PREPARO MANUAL, APLICADA MANUALMENTE EM PANOS DE FACHADA COM PRESENÇA DE VÃOS, ESPESSURA DE 45 MM, ACESSO POR ANDAIME. AF_08/2022</t>
  </si>
  <si>
    <t>80,71</t>
  </si>
  <si>
    <t>EMBOÇO OU MASSA ÚNICA EM ARGAMASSA INDUSTRIALIZADA, PREPARO MECÂNICA E APLICAÇÃO COM EQUIPAMENTO DE MISTURA E PROJEÇÃO DE 1,5 M3/H DE ARGAMASSA EM PANOS DE FACHADA COM PRESENÇA DE VÃOS, ESPESSURA DE 45 MM, ACESSO POR ANDAIME. AF_08/2022</t>
  </si>
  <si>
    <t>EMBOÇO OU MASSA ÚNICA EM ARGAMASSA TRAÇO 1:2:8, PREPARO MECÂNICA COM BETONEIRA 400 L, APLICADA COM PROJETOR TIPO CANEQUINHA EM PANOS DE FACHADA COM PRESENÇA DE VÃOS, ESPESSURA DE 45 MM, ACESSO POR ANDAIME. AF_08/2022</t>
  </si>
  <si>
    <t>77,25</t>
  </si>
  <si>
    <t>EMBOÇO OU MASSA ÚNICA EM ARGAMASSA TRAÇO 1:2:8, PREPARO MECÂNICA COM BETONEIRA 400 L, APLICADA MANUALMENTE EM PANOS DE FACHADA COM PRESENÇA DE VÃOS, ESPESSURA DE 50 MM, ACESSO POR ANDAIME. AF_08/2022</t>
  </si>
  <si>
    <t>85,21</t>
  </si>
  <si>
    <t>EMBOÇO OU MASSA ÚNICA EM ARGAMASSA TRAÇO 1:2:8, PREPARO MANUAL, APLICADA MANUALMENTE EM PANOS DE FACHADA COM PRESENÇA DE VÃOS, ESPESSURA DE 50 MM, ACESSO POR ANDAIME. AF_08/2022</t>
  </si>
  <si>
    <t>EMBOÇO OU MASSA ÚNICA EM ARGAMASSA INDUSTRIALIZADA, PREPARO MECÂNICA E APLICAÇÃO COM EQUIPAMENTO DE MISTURA E PROJEÇÃO DE 1,5 M3/H DE ARGAMASSA EM PANOS DE FACHADA COM PRESENÇA DE VÃOS, ESPESSURA DE 50 MM, ACESSO POR ANDAIME. AF_08/2022</t>
  </si>
  <si>
    <t>147,29</t>
  </si>
  <si>
    <t>EMBOÇO OU MASSA ÚNICA EM ARGAMASSA TRAÇO 1:2:8, PREPARO MECÂNICA COM BETONEIRA 400 L, APLICADA COM PROJETOR TIPO CANEQUINHA EM PANOS DE FACHADA COM PRESENÇA DE VÃOS, ESPESSURA DE 50 MM, ACESSO POR ANDAIME. AF_08/2022</t>
  </si>
  <si>
    <t>85,43</t>
  </si>
  <si>
    <t>EMBOÇO OU MASSA ÚNICA EM ARGAMASSA TRAÇO 1:2:8, PREPARO MECÂNICA COM BETONEIRA 400 L, APLICADA MANUALMENTE EM PANOS DE FACHADA SEM PRESENÇA DE VÃOS, ESPESSURA DE 25 MM, ACESSO POR ANDAIME. AF_08/2022</t>
  </si>
  <si>
    <t>37,56</t>
  </si>
  <si>
    <t>EMBOÇO OU MASSA ÚNICA EM ARGAMASSA TRAÇO 1:2:8, PREPARO MANUAL, APLICADA MANUALMENTE EM PANOS DE FACHADA SEM PRESENÇA DE VÃOS, ESPESSURA DE 25 MM, ACESSO POR ANDAIME. AF_08/2022</t>
  </si>
  <si>
    <t>EMBOÇO OU MASSA ÚNICA EM ARGAMASSA INDUSTRIALIZADA, PREPARO MECÂNICA E APLICAÇÃO COM EQUIPAMENTO DE MISTURA E PROJEÇÃO DE 1,5 M3/H DE ARGAMASSA EM PANOS DE FACHADA SEM PRESENÇA DE VÃOS, ESPESSURA DE 25 MM, ACESSO POR ANDAIME. AF_08/2022</t>
  </si>
  <si>
    <t>72,11</t>
  </si>
  <si>
    <t>EMBOÇO OU MASSA ÚNICA EM ARGAMASSA TRAÇO 1:2:8, PREPARO MECÂNICA COM BETONEIRA 400 L, APLICADA COM PROJETOR TIPO CANEQUINHA EM PANOS DE FACHADA SEM PRESENÇA DE VÃOS, ESPESSURA DE 25 MM, ACESSO POR ANDAIME. AF_08/2022</t>
  </si>
  <si>
    <t>40,33</t>
  </si>
  <si>
    <t>EMBOÇO OU MASSA ÚNICA EM ARGAMASSA TRAÇO 1:2:8, PREPARO MECÂNICA COM BETONEIRA 400 L, APLICADA MANUALMENTE EM PANOS DE FACHADA SEM PRESENÇA DE VÃOS, ESPESSURA DE 35 MM, ACESSO POR ANDAIME. AF_08/2022</t>
  </si>
  <si>
    <t>52,03</t>
  </si>
  <si>
    <t>EMBOÇO OU MASSA ÚNICA EM ARGAMASSA TRAÇO 1:2:8, PREPARO MANUAL, APLICADA MANUALMENTE EM PANOS DE FACHADA SEM PRESENÇA DE VÃOS, ESPESSURA DE 35 MM, ACESSO POR ANDAIME. AF_08/2022</t>
  </si>
  <si>
    <t>58,70</t>
  </si>
  <si>
    <t>EMBOÇO OU MASSA ÚNICA EM ARGAMASSA INDUSTRIALIZADA, PREPARO MECÂNICA E APLICAÇÃO COM EQUIPAMENTO DE MISTURA E PROJEÇÃO DE 1,5 M3/H DE ARGAMASSA EM PANOS DE FACHADA SEM PRESENÇA DE VÃOS, ESPESSURA DE 35 MM, ACESSO POR ANDAIME. AF_08/2022</t>
  </si>
  <si>
    <t>98,18</t>
  </si>
  <si>
    <t>EMBOÇO OU MASSA ÚNICA EM ARGAMASSA TRAÇO 1:2:8, PREPARO MECÂNICA COM BETONEIRA 400 L, APLICADA COM PROJETOR TIPO CANEQUINHA EM PANOS DE FACHADA SEM PRESENÇA DE VÃOS, ESPESSURA DE 35 MM, ACESSO POR ANDAIME. AF_08/2022</t>
  </si>
  <si>
    <t>56,02</t>
  </si>
  <si>
    <t>EMBOÇO OU MASSA ÚNICA EM ARGAMASSA TRAÇO 1:2:8, PREPARO MECÂNICA COM BETONEIRA 400 L, APLICADA MANUALMENTE EM PANOS DE FACHADA SEM PRESENÇA DE VÃOS, ESPESSURA DE 45 MM, ACESSO POR ANDAIME. AF_08/2022</t>
  </si>
  <si>
    <t>56,93</t>
  </si>
  <si>
    <t>EMBOÇO OU MASSA ÚNICA EM ARGAMASSA TRAÇO 1:2:8, PREPARO MANUAL, APLICADA MANUALMENTE EM PANOS DE FACHADA SEM PRESENÇA DE VÃOS, ESPESSURA DE 45 MM, ACESSO POR ANDAIME. AF_08/2022</t>
  </si>
  <si>
    <t>65,31</t>
  </si>
  <si>
    <t>EMBOÇO OU MASSA ÚNICA EM ARGAMASSA INDUSTRIALIZADA, PREPARO MECÂNICA E APLICAÇÃO COM EQUIPAMENTO DE MISTURA E PROJEÇÃO DE 1,5 M3/H DE ARGAMASSA EM PANOS DE FACHADA SEM PRESENÇA DE VÃOS, ESPESSURA DE 45 MM, ACESSO POR ANDAIME. AF_08/2022</t>
  </si>
  <si>
    <t>115,54</t>
  </si>
  <si>
    <t>EMBOÇO OU MASSA ÚNICA EM ARGAMASSA TRAÇO 1:2:8, PREPARO MECÂNICA COM BETONEIRA 400 L, APLICADA COM PROJETOR TIPO CANEQUINHA EM PANOS DE FACHADA SEM PRESENÇA DE VÃOS, ESPESSURA DE 45 MM, ACESSO POR ANDAIME. AF_08/2022</t>
  </si>
  <si>
    <t>61,61</t>
  </si>
  <si>
    <t>EMBOÇO OU MASSA ÚNICA EM ARGAMASSA TRAÇO 1:2:8, PREPARO MECÂNICA COM BETONEIRA 400 L, APLICADA MANUALMENTE EM PANOS DE FACHADA SEM PRESENÇA DE VÃOS, ESPESSURA DE 50 MM, ACESSO POR ANDAIME. AF_08/2022</t>
  </si>
  <si>
    <t>62,11</t>
  </si>
  <si>
    <t>EMBOÇO OU MASSA ÚNICA EM ARGAMASSA TRAÇO 1:2:8, PREPARO MANUAL, APLICADA MANUALMENTE EM PANOS DE FACHADA SEM PRESENÇA DE VÃOS, ESPESSURA DE 50 MM, ACESSO POR ANDAIME. AF_08/2022</t>
  </si>
  <si>
    <t>71,33</t>
  </si>
  <si>
    <t>EMBOÇO OU MASSA ÚNICA EM ARGAMASSA INDUSTRIALIZADA, PREPARO MECÂNICA E APLICAÇÃO COM EQUIPAMENTO DE MISTURA E PROJEÇÃO DE 1,5 M3/H DE ARGAMASSA EM PANOS DE FACHADA SEM PRESENÇA DE VÃOS, ESPESSURA DE 50 MM, ACESSO POR ANDAIME. AF_08/2022</t>
  </si>
  <si>
    <t>123,52</t>
  </si>
  <si>
    <t>EMBOÇO OU MASSA ÚNICA EM ARGAMASSA TRAÇO 1:2:8, PREPARO MECÂNICA COM BETONEIRA 400 L, APLICADA COM PROJETOR TIPO CANEQUINHA EM PANOS DE FACHADA SEM PRESENÇA DE VÃOS, ESPESSURA DE 50 MM, ACESSO POR ANDAIME. AF_08/2022</t>
  </si>
  <si>
    <t>63,61</t>
  </si>
  <si>
    <t>EMBOÇO OU MASSA ÚNICA EM ARGAMASSA TRAÇO 1:2:8, PREPARO MECÂNICA COM BETONEIRA 400 L, APLICADA MANUALMENTE EM SUPERFÍCIES EXTERNAS DA SACADA, ESPESSURA DE 25 MM, ACESSO POR ANDAIME, SEM USO DE TELA METÁLICA. AF_08/2022</t>
  </si>
  <si>
    <t>75,27</t>
  </si>
  <si>
    <t>EMBOÇO OU MASSA ÚNICA EM ARGAMASSA TRAÇO 1:2:8, PREPARO MANUAL, APLICADA MANUALMENTE EM SUPERFÍCIES EXTERNAS DA SACADA, ESPESSURA DE 25 MM, ACESSO POR ANDAIME, SEM USO DE TELA METÁLICA. AF_08/2022</t>
  </si>
  <si>
    <t>EMBOÇO OU MASSA ÚNICA EM ARGAMASSA INDUSTRIALIZADA, PREPARO MECÂNICO E APLICAÇÃO COM EQUIPAMENTO DE MISTURA E PROJEÇÃO DE 1,5 M3/H, NAS SUPERFÍCIES EXTERNAS DA SACADA, ESPESSURA DE 25 MM, ACESSO POR ANDAIME, SEM USO DE TELA METÁLICA. AF_08/2022</t>
  </si>
  <si>
    <t>106,25</t>
  </si>
  <si>
    <t>EMBOÇO OU MASSA ÚNICA EM ARGAMASSA TRAÇO 1:2:8, PREPARO MECÂNICA COM BETONEIRA 400 L, APLICADA COM PROJETOR TIPO CANEQUINHA EM SUPERFÍCIES EXTERNAS DA SACADA, ESPESSURA DE 25 MM, ACESSO POR ANDAIME, SEM USO DE TELA METÁLICA. AF_08/2022</t>
  </si>
  <si>
    <t>80,34</t>
  </si>
  <si>
    <t>EMBOÇO OU MASSA ÚNICA EM ARGAMASSA TRAÇO 1:2:8, PREPARO MECÂNICA COM BETONEIRA 400 L, APLICADA MANUALMENTE EM SUPERFÍCIES EXTERNAS DA SACADA, ESPESSURA DE 35 MM, ACESSO POR ANDAIME, SEM USO DE TELA METÁLICA. AF_08/2022</t>
  </si>
  <si>
    <t>89,74</t>
  </si>
  <si>
    <t>EMBOÇO OU MASSA ÚNICA EM ARGAMASSA TRAÇO 1:2:8, PREPARO MANUAL, APLICADA MANUALMENTE EM SUPERFÍCIES EXTERNAS DA SACADA, ESPESSURA DE 35 MM, ACESSO POR ANDAIME, SEM USO DE TELA METÁLICA. AF_08/2022</t>
  </si>
  <si>
    <t>96,41</t>
  </si>
  <si>
    <t>EMBOÇO OU MASSA ÚNICA EM ARGAMASSA INDUSTRIALIZADA, PREPARO MECÂNICO E APLICAÇÃO COM EQUIPAMENTO DE MISTURA E PROJEÇÃO DE 1,5 M3/H, NAS SUPERFÍCIES EXTERNAS DA SACADA, ESPESSURA DE 35 MM, ACESSO POR ANDAIME, SEM USO DE TELA METÁLICA. AF_08/2022</t>
  </si>
  <si>
    <t>132,32</t>
  </si>
  <si>
    <t>EMBOÇO OU MASSA ÚNICA EM ARGAMASSA TRAÇO 1:2:8, PREPARO MECÂNICO COM BETONEIRA 400 L, APLICADA COM PROJETOR TIPO CANEQUINHA EM SUPERFÍCIES EXTERNAS DA SACADA, ESPESSURA DE 35 MM, ACESSO POR ANDAIME, SEM USO DE TELA METÁLICA. AF_08/2022</t>
  </si>
  <si>
    <t>96,04</t>
  </si>
  <si>
    <t>EMBOÇO OU MASSA ÚNICA EM ARGAMASSA TRAÇO 1:2:8, PREPARO MECÂNICO COM BETONEIRA 400 L, APLICADA MANUALMENTE EM SUPERFÍCIES EXTERNAS DA SACADA, ESPESSURA DE 45 MM, ACESSO POR ANDAIME, SEM USO DE TELA METÁLICA. AF_08/2022</t>
  </si>
  <si>
    <t>94,64</t>
  </si>
  <si>
    <t>EMBOÇO OU MASSA ÚNICA EM ARGAMASSA TRAÇO 1:2:8, PREPARO MANUAL, APLICADA MANUALMENTE EM SUPERFÍCIES EXTERNAS DA SACADA, ESPESSURA DE 45 MM, ACESSO POR ANDAIME, SEM USO DE TELA METÁLICA. AF_08/2022</t>
  </si>
  <si>
    <t>EMBOÇO OU MASSA ÚNICA EM ARGAMASSA INDUSTRIALIZADA, PREPARO MECÂNICO E APLICAÇÃO COM EQUIPAMENTO DE MISTURA E PROJEÇÃO DE 1,5 M3/H, NAS SUPERFÍCIES EXTERNAS DA SACADA, ESPESSURA DE 45 MM, ACESSO POR ANDAIME, SEM USO DE TELA METÁLICA. AF_08/2022</t>
  </si>
  <si>
    <t>149,68</t>
  </si>
  <si>
    <t>EMBOÇO OU MASSA ÚNICA EM ARGAMASSA TRAÇO 1:2:8, PREPARO MECÂNICO COM BETONEIRA 400 L, APLICADA COM PROJETOR TIPO CANEQUINHA EM SUPERFÍCIES EXTERNAS DA SACADA, ESPESSURA DE 45 MM, ACESSO POR ANDAIME, SEM USO DE TELA METÁLICA. AF_08/2022</t>
  </si>
  <si>
    <t>101,62</t>
  </si>
  <si>
    <t>EMBOÇO OU MASSA ÚNICA EM ARGAMASSA TRAÇO 1:2:8, PREPARO MECÂNICO COM BETONEIRA 400 L, APLICADA MANUALMENTE EM SUPERFÍCIES EXTERNAS DA SACADA, ESPESSURA DE 50 MM, ACESSO POR ANDAIME, SEM USO DE TELA METÁLICA. AF_08/2022</t>
  </si>
  <si>
    <t>124,16</t>
  </si>
  <si>
    <t>EMBOÇO OU MASSA ÚNICA EM ARGAMASSA TRAÇO 1:2:8, PREPARO MANUAL, APLICADA MANUALMENTE EM SUPERFÍCIES EXTERNAS DA SACADA, ESPESSURA DE 50 MM, ACESSO POR ANDAIME, SEM USO DE TELA METÁLICA. AF_08/2022</t>
  </si>
  <si>
    <t>133,38</t>
  </si>
  <si>
    <t>EMBOÇO OU MASSA ÚNICA EM ARGAMASSA INDUSTRIALIZADA, PREPARO MECÂNICO E APLICAÇÃO COM EQUIPAMENTO DE MISTURA E PROJEÇÃO DE 1,5 M3/H, NAS SUPERFÍCIES EXTERNAS DA SACADA, ESPESSURA DE 50 MM, ACESSO POR ANDAIME, SEM USO DE TELA METÁLICA. AF_08/2022</t>
  </si>
  <si>
    <t>173,29</t>
  </si>
  <si>
    <t>EMBOÇO OU MASSA ÚNICA EM ARGAMASSA TRAÇO 1:2:8, PREPARO MECÂNICO COM BETONEIRA 400 L, APLICADA COM PROJETOR TIPO CANEQUINHA EM SUPERFÍCIES EXTERNAS DA SACADA, ESPESSURA DE 50 MM, ACESSO POR ANDAIME, SEM USO DE TELA METÁLICA. AF_08/2022</t>
  </si>
  <si>
    <t>121,75</t>
  </si>
  <si>
    <t>APLICAÇÃO MANUAL DE GESSO DESEMPENADO (SEM TALISCAS) EM TETO DE AMBIENTES COM PAREDES EM PÉ DIREITO DUPLO E ÁREA MAIOR QUE 10M², ESPESSURA DE 0,5CM. AF_03/2023</t>
  </si>
  <si>
    <t>APLICAÇÃO MANUAL DE GESSO DESEMPENADO (SEM TALISCAS) EM TETO DE AMBIENTES COM PAREDES EM PÉ DIREITO DUPLO E ÁREA ENTRE 5M² E 10M², ESPESSURA DE 0,5CM. AF_03/2023</t>
  </si>
  <si>
    <t>APLICAÇÃO MANUAL DE GESSO DESEMPENADO (SEM TALISCAS) EM TETO DE AMBIENTES COM PAREDES EM PÉ DIREITO DUPLO E ÁREA MENOR QUE 5M², ESPESSURA DE 0,5CM. AF_03/2023</t>
  </si>
  <si>
    <t>APLICAÇÃO MANUAL DE GESSO DESEMPENADO (SEM TALISCAS) EM TETO DE AMBIENTES COM PAREDES EM PÉ DIREITO DUPLO E ÁREA MAIOR QUE 10M², ESPESSURA DE 1,0CM. AF_03/2023</t>
  </si>
  <si>
    <t>APLICAÇÃO MANUAL DE GESSO DESEMPENADO (SEM TALISCAS) EM TETO DE AMBIENTES COM PAREDES EM PÉ DIREITO DUPLO E ÁREA ENTRE 5M² E 10M², ESPESSURA DE 1,0CM. AF_03/2023</t>
  </si>
  <si>
    <t>43,32</t>
  </si>
  <si>
    <t>APLICAÇÃO MANUAL DE GESSO DESEMPENADO (SEM TALISCAS) EM TETO DE AMBIENTES COM PAREDES EM PÉ DIREITO DUPLO E ÁREA MENOR QUE 5M², ESPESSURA DE 1,0CM. AF_03/2023</t>
  </si>
  <si>
    <t>50,17</t>
  </si>
  <si>
    <t>APLICAÇÃO MANUAL DE GESSO DESEMPENADO (SEM TALISCAS) EM PAREDES COM PÉ DIREITO DUPLO, ESPESSURA DE 0,5CM. AF_03/2023</t>
  </si>
  <si>
    <t>28,15</t>
  </si>
  <si>
    <t>APLICAÇÃO MANUAL DE GESSO DESEMPENADO (SEM TALISCAS) EM PAREDES COM PÉ DIREITO DUPLO, ESPESSURA DE 1,0CM. AF_03/2023</t>
  </si>
  <si>
    <t>41,22</t>
  </si>
  <si>
    <t>APLICAÇÃO MANUAL DE GESSO SARRAFEADO (COM TALISCAS) EM PAREDES COM PÉ DIREITO DUPLO, ESPESSURA DE 1,0CM. AF_03/2023</t>
  </si>
  <si>
    <t>57,81</t>
  </si>
  <si>
    <t>APLICAÇÃO MANUAL DE GESSO SARRAFEADO (COM TALISCAS) EM PAREDES COM PÉ DIREITO DUPLO, ESPESSURA DE 1,5CM. AF_03/2023</t>
  </si>
  <si>
    <t>MASSA ÚNICA, EM ARGAMASSA TRAÇO 1:2:8, PREPARO MECÂNICO, APLICADA MANUALMENTE EM PAREDES INTERNAS DE AMBIENTES COM ÁREA MAIOR QUE 10M², E = 17,5MM, COM TALISCAS. AF_03/2024</t>
  </si>
  <si>
    <t>MASSA ÚNICA, EM ARGAMASSA TRAÇO 1:2:8, PREPARO MANUAL, APLICADA MANUALMENTE EM PAREDES INTERNAS DE AMBIENTES COM ÁREA MAIOR QUE 10M², E = 17,5MM, COM TALISCAS. AF_03/2024</t>
  </si>
  <si>
    <t>37,01</t>
  </si>
  <si>
    <t>MASSA ÚNICA, EM ARGAMASSA INDUSTRIALIZADA, PREPARO MECÂNICO, APLICADA COM EQUIPAMENTO DE MISTURA E PROJEÇÃO DE ARGAMASSA EM PAREDES INTERNAS, E = 17,5MM, COM TALISCAS. AF_03/2024</t>
  </si>
  <si>
    <t>64,17</t>
  </si>
  <si>
    <t>EMBOÇO, EM ARGAMASSA TRAÇO 1:2:8, PREPARO MANUAL, APLICADO MANUALMENTE EM PAREDES INTERNAS DE AMBIENTES COM PÉ-DIREITO DUPLO E ÁREA ENTRE 5M² E 10M², E = 17,5MM, COM TALISCAS. AF_03/2024</t>
  </si>
  <si>
    <t>49,66</t>
  </si>
  <si>
    <t>MASSA ÚNICA, EM ARGAMASSA TRAÇO 1:2:8, PREPARO MECÂNICO, APLICADA MANUALMENTE EM PAREDES INTERNAS DE AMBIENTES COM PÉ-DIREITO DUPLO E ÁREA MAIOR QUE 10M², E = 17,5MM, COM TALISCAS. AF_03/2024</t>
  </si>
  <si>
    <t>41,15</t>
  </si>
  <si>
    <t>MASSA ÚNICA, EM ARGAMASSA TRAÇO 1:2:8, PREPARO MANUAL, APLICADA MANUALMENTE EM PAREDES INTERNAS DE AMBIENTES COM PÉ-DIREITO DUPLO E ÁREA MAIOR QUE 10M², E = 17,5MM, COM TALISCAS. AF_03/2024</t>
  </si>
  <si>
    <t>46,32</t>
  </si>
  <si>
    <t>EMBOÇO, EM ARGAMASSA TRAÇO 1:2:8, PREPARO MECÂNICO, APLICADO MANUALMENTE EM PAREDES INTERNAS DE AMBIENTES COM PÉ-DIREITO DUPLO E ÁREA MAIOR QUE 10M², E = 17,5MM, COM TALISCAS. AF_03/2024</t>
  </si>
  <si>
    <t>40,04</t>
  </si>
  <si>
    <t>MASSA ÚNICA, EM ARGAMASSA TRAÇO 1:2:8 PREPARO MECÂNICO, APLICADA MANUALMENTE EM PAREDES INTERNAS DE AMBIENTES COM ÁREA MAIOR QUE 10M², E = 10MM, COM TALISCAS. AF_03/2024</t>
  </si>
  <si>
    <t>22,39</t>
  </si>
  <si>
    <t>MASSA ÚNICA, EM ARGAMASSA TRAÇO 1:2:8 PREPARO MANUAL, APLICADA MANUALMENTE EM PAREDES INTERNAS DE AMBIENTES COM ÁREA MAIOR QUE 10M², E = 10MM, COM TALISCAS. AF_03/2024</t>
  </si>
  <si>
    <t>MASSA ÚNICA, EM ARGAMASSA INDUSTRIALIZADA, PREPARO MECÂNICO, APLICADA COM EQUIPAMENTO DE MISTURA E PROJEÇÃO DE ARGAMASSA EM PAREDES INTERNAS, E = 10MM, COM TALISCAS. AF_03/2024</t>
  </si>
  <si>
    <t>41,95</t>
  </si>
  <si>
    <t>EMBOÇO, EM ARGAMASSA TRAÇO 1:2:8, PREPARO MECÂNICO, APLICADO MANUALMENTE EM PAREDES INTERNAS DE AMBIENTES COM PÉ-DIREITO DUPLO E ÁREA MENOR QUE 5M², E = 17,5MM, COM TALISCAS. AF_03/2024</t>
  </si>
  <si>
    <t>51,97</t>
  </si>
  <si>
    <t>EMBOÇO, EM ARGAMASSA TRAÇO 1:2:8, PREPARO MANUAL, APLICADO MANUALMENTE EM PAREDES INTERNAS DE AMBIENTES COM PÉ-DIREITO DUPLO E ÁREA MENOR QUE 5M², E = 17,5MM, COM TALISCAS. AF_03/2024</t>
  </si>
  <si>
    <t>57,14</t>
  </si>
  <si>
    <t>MASSA ÚNICA, EM ARGAMASSA TRAÇO 1:2:8, PREPARO MECÂNICO, APLICADA MANUALMENTE EM PAREDES INTERNAS DE AMBIENTES COM PÉ-DIREITO DUPLO E ÁREA ENTRE 5M² E 10M², E = 17,5MM, COM TALISCAS. AF_03/2024</t>
  </si>
  <si>
    <t>MASSA ÚNICA, EM ARGAMASSA TRAÇO 1:2:8, PREPARO MANUAL, APLICADA MANUALMENTE EM PAREDES INTERNAS DE AMBIENTES COM PÉ-DIREITO DUPLO E ÁREA ENTRE 5M² E 10M², E = 17,5MM, COM TALISCAS. AF_03/2024</t>
  </si>
  <si>
    <t>51,82</t>
  </si>
  <si>
    <t>EMBOÇO, EM ARGAMASSA TRAÇO 1:2:8, PREPARO MECÂNICO, APLICADO MANUALMENTE EM PAREDES INTERNAS DE AMBIENTES COM PÉ-DIREITO DUPLO E ÁREA ENTRE 5M² E 10M², E = 17,5MM, COM TALISCAS. AF_03/2024</t>
  </si>
  <si>
    <t>44,49</t>
  </si>
  <si>
    <t>EMBOÇO, EM ARGAMASSA TRAÇO 1:2:8, PREPARO MANUAL, APLICADO MANUALMENTE EM PAREDES INTERNAS DE AMBIENTES COM PÉ-DIREITO DUPLO E ÁREA MAIOR QUE 10M², E = 17,5MM, COM TALISCAS. AF_03/2024</t>
  </si>
  <si>
    <t>45,21</t>
  </si>
  <si>
    <t>EMBOÇO, EM ARGAMASSA TRAÇO 1:2:8, PREPARO MECÂNICO, APLICADO MANUALMENTE EM PAREDES INTERNAS DE AMBIENTES COM PÉ-DIREITO DUPLO E ÁREA MENOR QUE 5M², E = 10MM, COM TALISCAS. AF_03/2024</t>
  </si>
  <si>
    <t>40,30</t>
  </si>
  <si>
    <t>EMBOÇO, EM ARGAMASSA TRAÇO 1:2:8, PREPARO MANUAL, APLICADO MANUALMENTE EM PAREDES INTERNAS DE AMBIENTES COM PÉ-DIREITO DUPLO E ÁREA MENOR QUE 5M², E = 10MM, COM TALISCAS. AF_03/2024</t>
  </si>
  <si>
    <t>43,59</t>
  </si>
  <si>
    <t>MASSA ÚNICA, EM ARGAMASSA TRAÇO 1:2:8, PREPARO MECÂNICO, APLICADA MANUALMENTE EM PAREDES INTERNAS DE AMBIENTES COM PÉ-DIREITO DUPLO E ÁREA ENTRE 5M² E 10M², E = 10MM, COM TALISCAS. AF_03/2024</t>
  </si>
  <si>
    <t>MASSA ÚNICA, EM ARGAMASSA TRAÇO 1:2:8, PREPARO MANUAL, APLICADA MANUALMENTE EM PAREDES INTERNAS DE AMBIENTES COM PÉ-DIREITO DUPLO E ÁREA ENTRE 5M² E 10M², E = 10MM, COM TALISCAS. AF_03/2024</t>
  </si>
  <si>
    <t>38,27</t>
  </si>
  <si>
    <t>EMBOÇO, EM ARGAMASSA TRAÇO 1:2:8, PREPARO MECÂNICO, APLICADO MANUALMENTE EM PAREDES INTERNAS DE AMBIENTES COM PÉ-DIREITO DUPLO E ÁREA ENTRE 5M² E 10M², E = 10MM, COM TALISCAS. AF_03/2024</t>
  </si>
  <si>
    <t>EMBOÇO, EM ARGAMASSA TRAÇO 1:2:8, PREPARO MANUAL, APLICADO MANUALMENTE EM PAREDES INTERNAS DE AMBIENTES COM PÉ-DIREITO DUPLO E ÁREA ENTRE 5M² E 10M², E = 10MM, COM TALISCAS. AF_03/2024</t>
  </si>
  <si>
    <t>36,11</t>
  </si>
  <si>
    <t>MASSA ÚNICA, EM ARGAMASSA TRAÇO 1:2:8, PREPARO MECÂNICO, APLICADA MANUALMENTE EM PAREDES INTERNAS DE AMBIENTES COM PÉ-DIREITO DUPLO ÁREA MAIOR QUE 10M², E = 10MM, COM TALISCAS. AF_03/2024</t>
  </si>
  <si>
    <t>MASSA ÚNICA, EM ARGAMASSA TRAÇO 1:2:8, PREPARO MANUAL, APLICADA MANUALMENTE EM PAREDES INTERNAS DE AMBIENTES COM PÉ-DIREITO DUPLO ÁREA MAIOR QUE 10M², E = 10MM, COM TALISCAS. AF_03/2024</t>
  </si>
  <si>
    <t>EMBOÇO, EM ARGAMASSA TRAÇO 1:2:8, PREPARO MECÂNICO, APLICADO MANUALMENTE EM PAREDES INTERNAS DE AMBIENTES COM PÉ-DIREITO DUPLO E ÁREA MAIOR QUE 10M², E = 10MM, COM TALISCAS. AF_03/2024</t>
  </si>
  <si>
    <t>28,37</t>
  </si>
  <si>
    <t>EMBOÇO, EM ARGAMASSA TRAÇO 1:2:8, PREPARO MANUAL, APLICADO MANUALMENTE EM PAREDES INTERNAS DE AMBIENTES COM PÉ-DIREITO DUPLO E ÁREA MAIOR QUE 10M², E = 10MM, COM TALISCAS. AF_03/2024</t>
  </si>
  <si>
    <t>MASSA ÚNICA, EM ARGAMASSA TRAÇO 1:2:8, PREPARO MECÂNICO, APLICADA MANUALMENTE EM TETO DE AMBIENTES COM PAREDES EM PÉ-DIREITO DUPLO, E = 17,5MM, COM TALISCAS. AF_03/2024</t>
  </si>
  <si>
    <t>49,18</t>
  </si>
  <si>
    <t>MASSA ÚNICA, EM ARGAMASSA TRAÇO 1:2:8, PREPARO MECÂNICO, APLICADA MANUALMENTE EM TETO DE AMBIENTES COM PAREDES EM PÉ-DIREITO DUPLO, E = 10MM, COM TALISCAS. AF_03/2024</t>
  </si>
  <si>
    <t>REVESTIMENTO DECORATIVO MONOCAMADA EXECUTADO MANUALMENTE EM FACHADA DE UM EDIFÍCIO DE ESTRUTURA CONVENCIONAL E ACABAMENTO CHAPISCADO/FLOCADO. AF_03/2024</t>
  </si>
  <si>
    <t>207,34</t>
  </si>
  <si>
    <t>REVESTIMENTO DECORATIVO MONOCAMADA EXECUTADO MANUALMENTE EM FACHADA DE UM EDIFÍCIO DE ALVENARIA ESTRUTURAL E ACABAMENTO CHAPISCADO/FLOCADO. AF_03/2024</t>
  </si>
  <si>
    <t>153,54</t>
  </si>
  <si>
    <t>REVESTIMENTO DECORATIVO MONOCAMADA EXECUTADO COM EQUIPAMENTO DE PROJEÇÃO EM FACHADA DE UM EDIFÍCIO DE ESTRUTURA CONVENCIONAL E ACABAMENTO CHAPISCADO/FLOCADO. AF_03/2024</t>
  </si>
  <si>
    <t>199,75</t>
  </si>
  <si>
    <t>REVESTIMENTO DECORATIVO MONOCAMADA EXECUTADO COM EQUIPAMENTO DE PROJEÇÃO EM FACHADA DE UM EDIFÍCIO DE ALVENARIA ESTRUTURAL E ACABAMENTO CHAPISCADO/FLOCADO. AF_03/2024</t>
  </si>
  <si>
    <t>146,43</t>
  </si>
  <si>
    <t>REVESTIMENTO CERÂMICO PARA PAREDES EXTERNAS EM PASTILHAS DE PORCELANA 5 X 5 CM (PLACAS DE 30 X 30 CM), ALINHADAS A PRUMO. AF_02/2023</t>
  </si>
  <si>
    <t>259,91</t>
  </si>
  <si>
    <t>REVESTIMENTO CERÂMICO PARA PAREDES EXTERNAS EM PASTILHAS DE PORCELANA 5 X 5 CM (PLACAS DE 30 X 30 CM), ALINHADAS A PRUMO, APLICADO EM SUPERFÍCIES INTERNAS DE SACADA. AF_02/2023</t>
  </si>
  <si>
    <t>311,08</t>
  </si>
  <si>
    <t>REVESTIMENTO CERÂMICO PARA PAREDES INTERNAS COM PLACAS TIPO ESMALTADA DE DIMENSÕES 20X20 CM APLICADAS NA ALTURA INTEIRA DAS PAREDES.  AF_02/2023_PE</t>
  </si>
  <si>
    <t>57,45</t>
  </si>
  <si>
    <t>REVESTIMENTO CERÂMICO PARA PAREDES INTERNAS COM PLACAS TIPO ESMALTADA DE DIMENSÕES 20X20 CM APLICADAS A MEIA ALTURA DAS PAREDES. AF_02/2023_PE</t>
  </si>
  <si>
    <t>63,05</t>
  </si>
  <si>
    <t>REVESTIMENTO CERÂMICO PARA PAREDES INTERNAS COM PLACAS TIPO ESMALTADA DE DIMENSÕES 25X35 CM APLICADAS NA ALTURA INTEIRA DAS PAREDES. AF_02/2023_PE</t>
  </si>
  <si>
    <t>61,58</t>
  </si>
  <si>
    <t>REVESTIMENTO CERÂMICO PARA PAREDES INTERNAS COM PLACAS TIPO ESMALTADA DE DIMENSÕES 25X35 CM APLICADAS A MEIA ALTURA DAS PAREDES. AF_02/2023_PE</t>
  </si>
  <si>
    <t>67,27</t>
  </si>
  <si>
    <t>REVESTIMENTO CERÂMICO PARA PAREDES INTERNAS COM PLACAS TIPO ESMALTADA DE DIMENSÕES 33X45 CM APLICADAS NA ALTURA INTEIRA DAS PAREDES. AF_02/2023_PE</t>
  </si>
  <si>
    <t>64,81</t>
  </si>
  <si>
    <t>REVESTIMENTO CERÂMICO PARA PAREDES INTERNAS COM PLACAS TIPO ESMALTADA DE DIMENSÕES 33X45 CM APLICADAS A MEIA ALTURA DAS PAREDES. AF_02/2023_PE</t>
  </si>
  <si>
    <t>72,32</t>
  </si>
  <si>
    <t>REVESTIMENTO CERÂMICO PARA PAREDES EXTERNAS EM PASTILHAS DE PORCELANA 2,5 X 2,5 CM (PLACAS DE 30 X 30 CM), ALINHADAS A PRUMO. AF_02/2023</t>
  </si>
  <si>
    <t>337,08</t>
  </si>
  <si>
    <t>REVESTIMENTO CERÂMICO PARA PAREDES EXTERNAS EM PASTILHAS DE PORCELANA 2,5 X 2,5 CM (PLACAS DE 30 X 30 CM), ALINHADAS A PRUMO, APLICADO EM SUPERFÍCIES INTERNAS DE SACADA. AF_02/2023</t>
  </si>
  <si>
    <t>404,13</t>
  </si>
  <si>
    <t>REVESTIMENTO CERÂMICO PARA PAREDES EXTERNAS, COM PLACAS TIPO GRÊS OU SEMIGRÊS, FORMATO MENOR OU IGUAL A 200 CM2, ALINHADAS A PRUMO. AF_02/2023</t>
  </si>
  <si>
    <t>216,54</t>
  </si>
  <si>
    <t>REVESTIMENTO CERÂMICO PARA PAREDES EXTERNAS, COM PLACAS TIPO GRÊS OU SEMIGRÊS, FORMATO MENOR OU IGUAL A 200 CM2, ALINHADAS A PRUMO, APLICADO  EM SUPERFÍCIES INTERNAS DE SACADA. AF_02/2023</t>
  </si>
  <si>
    <t>258,54</t>
  </si>
  <si>
    <t>REVESTIMENTO CERÂMICO PARA PAREDES EXTERNAS, COM PLACAS TIPO GRÊS OU SEMIGRÊS, FORMATO MENOR OU IGUAL A 200 CM2, DISPOSTAS EM AMARRAÇÃO. AF_02/2023</t>
  </si>
  <si>
    <t>239,46</t>
  </si>
  <si>
    <t>REVESTIMENTO CERÂMICO PARA PAREDES EXTERNAS, COM PLACAS TIPO GRÊS OU SEMIGRÊS, FORMATO MENOR OU IGUAL A 200 CM2, DISPOSTAS EM AMARRAÇÃO, APLICADO  EM SUPERFÍCIES INTERNAS DE SACADA. AF_02/2023</t>
  </si>
  <si>
    <t>284,21</t>
  </si>
  <si>
    <t>REVESTIMENTO CERÂMICO PARA PAREDES INTERNAS COM PLACAS TIPO ESMALTADA DE DIMENSÕES 60X60 CM APLICADAS NA ALTURA INTEIRA DAS PAREDES. AF_02/2023_PE</t>
  </si>
  <si>
    <t>89,02</t>
  </si>
  <si>
    <t>REVESTIMENTO CERÂMICO PARA PAREDES INTERNAS COM PLACAS TIPO ESMALTADA DE DIMENSÕES 60X60 CM APLICADAS A MEIA ALTURA DAS PAREDES. AF_02/2023_PE</t>
  </si>
  <si>
    <t>89,86</t>
  </si>
  <si>
    <t>REVESTIMENTO CERÂMICO PARA PAREDES INTERNAS COM PLACAS TIPO ESMALTADA DE DIMENSÕES 20X20 CM APLICADAS EM DIAGONAL, NA ALTURA INTEIRA DAS PAREDES. AF_02/2023_PE</t>
  </si>
  <si>
    <t>61,14</t>
  </si>
  <si>
    <t>REVESTIMENTO CERÂMICO PARA PAREDES INTERNAS COM PLACAS TIPO ESMALTADA DE DIMENSÕES 20X20 CM APLICADAS EM DIAGONAL, A MEIA ALTURA DAS PAREDES. AF_02/2023_PE</t>
  </si>
  <si>
    <t>68,43</t>
  </si>
  <si>
    <t>REVESTIMENTO CERÂMICO PARA PAREDES INTERNAS COM PLACAS TIPO PASTILHA DE DIMENSÕES 5 X 5 CM (PLACAS DE 30 X 30 CM) CM APLICADAS NA ALTURA INTEIRA DAS PAREDES. AF_02/2023</t>
  </si>
  <si>
    <t>257,17</t>
  </si>
  <si>
    <t>REVESTIMENTO CERÂMICO PARA PAREDES INTERNAS COM PLACAS TIPO PASTILHA DE DIMENSÕES 2,5 X 2,5 CM (PLACAS DE 30 X 30 CM) CM APLICADAS NA ALTURA INTEIRA DAS PAREDES. AF_02/2023</t>
  </si>
  <si>
    <t>337,33</t>
  </si>
  <si>
    <t>REVESTIMENTO CERÂMICO PARA PAREDES INTERNAS COM PLACAS TIPO PASTILHA DE DIMENSÕES 5 X 5 CM (PLACAS DE 30 X 30 CM) CM APLICADAS A MEIA ALTURA DAS PAREDES. AF_02/2023</t>
  </si>
  <si>
    <t>268,56</t>
  </si>
  <si>
    <t>REVESTIMENTO CERÂMICO PARA PAREDES INTERNAS COM PLACAS TIPO PASTILHA DE DIMENSÕES 2,5 X 2,5 CM (PLACAS DE 30 X 30 CM) CM APLICADAS A MEIA ALTURA DAS PAREDES. AF_02/2023</t>
  </si>
  <si>
    <t>348,72</t>
  </si>
  <si>
    <t>RODAPÉ CERÂMICO DE 7CM DE ALTURA COM PLACAS TIPO ESMALTADA DE DIMENSÕES 80X80CM. AF_02/2023</t>
  </si>
  <si>
    <t>PEITORIL LINEAR EM GRANITO OU MÁRMORE, L = 15CM, COMPRIMENTO DE ATÉ 2M, ASSENTADO COM ARGAMASSA 1:6 COM ADITIVO. AF_11/2020</t>
  </si>
  <si>
    <t>139,03</t>
  </si>
  <si>
    <t>CHAPIM SOBRE MUROS LINEARES, EM GRANITO OU MÁRMORE, L = 25 CM, ASSENTADO COM ARGAMASSA 1:6 COM ADITIVO. AF_11/2020</t>
  </si>
  <si>
    <t>174,11</t>
  </si>
  <si>
    <t>CHAPIM (RUFO CAPA) EM AÇO GALVANIZADO, CORTE 33. AF_11/2020</t>
  </si>
  <si>
    <t>FORRO EM MADEIRA PINUS, PARA AMBIENTES RESIDENCIAIS, INCLUSIVE ESTRUTURA UNIDIRECIONAL DE FIXAÇÃO. AF_08/2023</t>
  </si>
  <si>
    <t>146,90</t>
  </si>
  <si>
    <t>ACABAMENTOS PARA FORRO (RODA-FORRO EM MADEIRA PINUS). AF_08/2023</t>
  </si>
  <si>
    <t>48,48</t>
  </si>
  <si>
    <t>FORRO EM MADEIRA PINUS, PARA AMBIENTES RESIDENCIAIS E COMERCIAIS, INCLUSIVE ESTRUTURA BIDIRECIONAL DE FIXAÇÃO. AF_08/2023</t>
  </si>
  <si>
    <t>200,31</t>
  </si>
  <si>
    <t>FORRO EM PLACAS DE GESSO, PARA AMBIENTES RESIDENCIAIS. AF_08/2023_PS</t>
  </si>
  <si>
    <t>55,65</t>
  </si>
  <si>
    <t>FORRO EM DRYWALL PARA AMBIENTES RESIDENCIAIS, INCLUSIVE ESTRUTURA UNIDIRECIONAL DE FIXAÇÃO. AF_08/2023_PS</t>
  </si>
  <si>
    <t>FORRO EM PLACAS DE GESSO, PARA AMBIENTES COMERCIAIS. AF_08/2023_PS</t>
  </si>
  <si>
    <t>49,97</t>
  </si>
  <si>
    <t>FORRO EM DRYWALL, PARA AMBIENTES COMERCIAIS, INCLUSIVE ESTRUTURA BIRECIONAL DE FIXAÇÃO. AF_08/2023_PS</t>
  </si>
  <si>
    <t>71,54</t>
  </si>
  <si>
    <t>ACABAMENTOS PARA FORRO (MOLDURA DE GESSO). AF_08/2023</t>
  </si>
  <si>
    <t>ACABAMENTOS PARA FORRO (MOLDURA EM DRYWALL, COM LARGURA DE 15 CM). AF_08/2023_PS</t>
  </si>
  <si>
    <t>27,20</t>
  </si>
  <si>
    <t>ACABAMENTOS PARA FORRO (SANCA DE GESSO, MONTADA NA OBRA). AF_08/2023_PS</t>
  </si>
  <si>
    <t>63,96</t>
  </si>
  <si>
    <t>FORRO EM RÉGUAS DE PVC, FRISADO, PARA AMBIENTES RESIDENCIAIS, INCLUSIVE ESTRUTURA UNIDIRECIONAL DE FIXAÇÃO. AF_08/2023_PS</t>
  </si>
  <si>
    <t>FORRO EM RÉGUAS DE PVC, FRISADO, PARA AMBIENTES COMERCIAIS, INCLUSIVE ESTRUTURA BIDIRECIONAL DE FIXAÇÃO. AF_08/2023_PS</t>
  </si>
  <si>
    <t>ACABAMENTOS PARA FORRO (RODA-FORRO EM PERFIL METÁLICO E PLÁSTICO). AF_08/2023</t>
  </si>
  <si>
    <t>FORRO EM RÉGUAS DE PVC, LISO, PARA AMBIENTES RESIDENCIAIS, INCLUSIVE ESTRUTURA UNIDIRECIONAL DE FIXAÇÃO. AF_08/2023_PS</t>
  </si>
  <si>
    <t>68,84</t>
  </si>
  <si>
    <t>FORRO EM RÉGUAS DE PVC, LISO, PARA AMBIENTES COMERCIAIS, INCLUSIVE ESTRUTURA BIDIRECIONAL DE FIXAÇÃO. AF_08/2023_PS</t>
  </si>
  <si>
    <t>70,23</t>
  </si>
  <si>
    <t>ESTUCAMENTO DE DENSIDADE BAIXA DE PANOS DE FACHADA DO SISTEMA DE PAREDES DE CONCRETO EM EDIFICAÇÕES DE MÚLTIPLOS PAVIMENTOS, PAVIMENTOS SUPERIORES, UTILIZAÇÃO DE ARGAMASSA COLANTE. AF_12/2024</t>
  </si>
  <si>
    <t>5,24</t>
  </si>
  <si>
    <t>ESTUCAMENTO DE DENSIDADE BAIXA DE PANOS DE FACHADA DO SISTEMA DE PAREDES DE CONCRETO EM UNIDADES HABITACIONAIS DE PAVIMENTO ÚNICO, UTILIZAÇÃO DE ARGAMASSA COLANTE. AF_12/2024</t>
  </si>
  <si>
    <t>ESTUCAMENTO DE DENSIDADE BAIXA NAS FACES INTERNAS DE PAREDES DO SISTEMA DE PAREDES DE CONCRETO, EM AMBIENTES COM ÁREA ENTRE 5 M² E 10 M², UTILIZAÇÃO DE ARGAMASSA COLANTE. AF_12/2024</t>
  </si>
  <si>
    <t>ESTUCAMENTO PARA QUALQUER REVESTIMENTO, EM TETO DO SISTEMA DE PAREDES DE CONCRETO, EM AMBIENTES COM ÁREA ENTRE 5 M² E 10 M², UTILIZAÇÃO DE ARGAMASSA COLANTE. AF_12/2024</t>
  </si>
  <si>
    <t>ESTUCAMENTO DE DENSIDADE ALTA NAS FACES INTERNAS DE PAREDES DO SISTEMA DE PAREDES DE CONCRETO, EM AMBIENTES COM ÁREA ENTRE 5 M² E 10 M², UTILIZAÇÃO DE ARGAMASSA COLANTE. AF_12/2024</t>
  </si>
  <si>
    <t>ESTUCAMENTO PARA QUALQUER REVESTIMENTO, EM TETO DO SISTEMA DE PAREDES DE CONCRETO, EM AMBIENTES COM ÁREA MAIOR OU IGUAL A 10 M², UTILIZAÇÃO DE ARGAMASSA COLANTE. AF_12/2024</t>
  </si>
  <si>
    <t>3,33</t>
  </si>
  <si>
    <t>ESTUCAMENTO PARA QUALQUER REVESTIMENTO, EM TETO DO SISTEMA DE PAREDES DE CONCRETO, EM AMBIENTES COM ÁREA MENOR OU IGUAL A 5 M², UTILIZAÇÃO DE ARGAMASSA COLANTE. AF_12/2024</t>
  </si>
  <si>
    <t>5,66</t>
  </si>
  <si>
    <t>ESTUCAMENTO DE DENSIDADE ALTA NAS FACES INTERNAS DE PAREDES DO SISTEMA DE PAREDES DE CONCRETO, EM AMBIENTES COM ÁREA MAIOR OU IGUAL A 10 M², UTILIZAÇÃO DE ARGAMASSA COLANTE. AF_12/2024</t>
  </si>
  <si>
    <t>ESTUCAMENTO DE DENSIDADE ALTA NAS FACES INTERNAS DE PAREDES DO SISTEMA DE PAREDES DE CONCRETO, EM AMBIENTES COM ÁREA MENOR OU IGUAL A 5 M², UTILIZAÇÃO DE ARGAMASSA COLANTE. AF_12/2024</t>
  </si>
  <si>
    <t>ESTUCAMENTO DE DENSIDADE BAIXA NAS FACES INTERNAS DE PAREDES DO SISTEMA DE PAREDES DE CONCRETO, EM AMBIENTES COM ÁREA MAIOR OU IGUAL A 10 M², UTILIZAÇÃO DE ARGAMASSA COLANTE. AF_12/2024</t>
  </si>
  <si>
    <t>1,82</t>
  </si>
  <si>
    <t>ESTUCAMENTO DE DENSIDADE BAIXA NAS FACES INTERNAS DE PAREDES DO SISTEMA DE PAREDES DE CONCRETO, EM AMBIENTES COM ÁREA MENOR OU IGUAL A 5 M², UTILIZAÇÃO DE ARGAMASSA COLANTE. AF_12/2024</t>
  </si>
  <si>
    <t>4,13</t>
  </si>
  <si>
    <t>ESTUCAMENTO DE DENSIDADE BAIXA DE PANOS DE FACHADA DO SISTEMA DE PAREDES DE CONCRETO EM EDIFICAÇÕES DE MÚLTIPLOS PAVIMENTOS, PAVIMENTO TÉRREO, UTILIZAÇÃO DE ARGAMASSA COLANTE. AF_12/2024</t>
  </si>
  <si>
    <t>ESTUCAMENTO DE DENSIDADE BAIXA DE PANOS DE FACHADA DO SISTEMA DE PAREDES DE CONCRETO EM UNIDADES HABITACIONAIS DE DOIS PAVIMENTOS (SOBRADO), ACESSO COM ANDAIME FACHADEIRO, UTILIZAÇÃO DE ARGAMASSA COLANTE. AF_12/2024</t>
  </si>
  <si>
    <t>ESTUCAMENTO DE DENSIDADE ALTA DE PANOS DE FACHADA DO SISTEMA DE PAREDES DE CONCRETO EM EDIFICAÇÕES DE MÚLTIPLOS PAVIMENTOS, PAVIMENTOS SUPERIORES, UTILIZAÇÃO DE ARGAMASSA COLANTE. AF_12/2024</t>
  </si>
  <si>
    <t>ESTUCAMENTO DE DENSIDADE ALTA DE PANOS DE FACHADA DO SISTEMA DE PAREDES DE CONCRETO EM EDIFICAÇÕES DE MÚLTIPLOS PAVIMENTOS, PAVIMENTO TÉRREO, UTILIZAÇÃO DE ARGAMASSA COLANTE. AF_12/2024</t>
  </si>
  <si>
    <t>ESTUCAMENTO DE DENSIDADE ALTA DE PANOS DE FACHADA DO SISTEMA DE PAREDES DE CONCRETO EM UNIDADES HABITACIONAIS DE DOIS PAVIMENTOS (SOBRADO), ACESSO COM ANDAIME FACHADEIRO, UTILIZAÇÃO DE ARGAMASSA COLANTE. AF_12/2024</t>
  </si>
  <si>
    <t>ESTUCAMENTO DE DENSIDADE ALTA DE PANOS DE FACHADA DO SISTEMA DE PAREDES DE CONCRETO EM UNIDADES HABITACIONAIS DE PAVIMENTO ÚNICO, UTILIZAÇÃO DE ARGAMASSA COLANTE. AF_12/2024</t>
  </si>
  <si>
    <t>ESTUCAMENTO DE DENSIDADE ALTA NAS FACES INTERNAS DE PAREDES DO SISTEMA DE PAREDES DE CONCRETO, EM AMBIENTES COM ÁREA MAIOR OU IGUAL A 10 M², UTILIZAÇÃO DE ARGAMASSA POLIMÉRICA. AF_12/2024</t>
  </si>
  <si>
    <t>11,12</t>
  </si>
  <si>
    <t>ESTUCAMENTO DE DENSIDADE ALTA NAS FACES INTERNAS DE PAREDES DO SISTEMA DE PAREDES DE CONCRETO, EM AMBIENTES COM ÁREA MAIOR OU IGUAL A 10 M², UTILIZAÇÃO DE ARGAMASSA TRAÇO 1:1:6 (CIM:CAL:AREIA). AF_12/2024</t>
  </si>
  <si>
    <t>ESTUCAMENTO DE DENSIDADE ALTA NAS FACES INTERNAS DE PAREDES DO SISTEMA DE PAREDES DE CONCRETO, EM AMBIENTES COM ÁREA ENTRE 5 M² E 10 M², UTILIZAÇÃO DE ARGAMASSA POLIMÉRICA. AF_12/2024</t>
  </si>
  <si>
    <t>ESTUCAMENTO DE DENSIDADE ALTA NAS FACES INTERNAS DE PAREDES DO SISTEMA DE PAREDES DE CONCRETO, EM AMBIENTES COM ÁREA ENTRE 5 M² E 10 M², UTILIZAÇÃO DE ARGAMASSA TRAÇO 1:1:6 (CIM:CAL:AREIA). AF_12/2024</t>
  </si>
  <si>
    <t>ESTUCAMENTO DE DENSIDADE ALTA NAS FACES INTERNAS DE PAREDES DO SISTEMA DE PAREDES DE CONCRETO, EM AMBIENTES COM ÁREA MENOR OU IGUAL A 5 M², UTILIZAÇÃO DE ARGAMASSA POLIMÉRICA. AF_12/2024</t>
  </si>
  <si>
    <t>ESTUCAMENTO DE DENSIDADE ALTA NAS FACES INTERNAS DE PAREDES DO SISTEMA DE PAREDES DE CONCRETO, EM AMBIENTES COM ÁREA MENOR OU IGUAL A 5 M², UTILIZAÇÃO DE ARGAMASSA TRAÇO 1:1:6 (CIM:CAL:AREIA). AF_12/2024</t>
  </si>
  <si>
    <t>ESTUCAMENTO DE DENSIDADE ALTA DE PANOS DE FACHADA DO SISTEMA DE PAREDES DE CONCRETO EM EDIFICAÇÕES DE MÚLTIPLOS PAVIMENTOS, PAVIMENTOS SUPERIORES, UTILIZAÇÃO DE ARGAMASSA POLIMÉRICA. AF_12/2024</t>
  </si>
  <si>
    <t>19,17</t>
  </si>
  <si>
    <t>ESTUCAMENTO DE DENSIDADE ALTA DE PANOS DE FACHADA DO SISTEMA DE PAREDES DE CONCRETO EM EDIFICAÇÕES DE MÚLTIPLOS PAVIMENTOS, PAVIMENTOS SUPERIORES, UTILIZAÇÃO DE ARGAMASSA TRAÇO 1:0,5:4,5 (CIM:CAL:AREIA). AF_12/2024</t>
  </si>
  <si>
    <t>12,65</t>
  </si>
  <si>
    <t>ESTUCAMENTO DE DENSIDADE ALTA DE PANOS DE FACHADA DO SISTEMA DE PAREDES DE CONCRETO EM EDIFICAÇÕES DE MÚLTIPLOS PAVIMENTOS, PAVIMENTO TÉRREO, UTILIZAÇÃO DE ARGAMASSA POLIMÉRICA. AF_12/2024</t>
  </si>
  <si>
    <t>13,47</t>
  </si>
  <si>
    <t>ESTUCAMENTO DE DENSIDADE ALTA DE PANOS DE FACHADA DO SISTEMA DE PAREDES DE CONCRETO EM EDIFICAÇÕES DE MÚLTIPLOS PAVIMENTOS, PAVIMENTO TÉRREO, UTILIZAÇÃO DE ARGAMASSA TRAÇO 1:0,5:4,5 (CIM:CAL:AREIA). AF_12/2024</t>
  </si>
  <si>
    <t>6,95</t>
  </si>
  <si>
    <t>ESTUCAMENTO DE DENSIDADE ALTA DE PANOS DE FACHADA DO SISTEMA DE PAREDES DE CONCRETO EM UNIDADES HABITACIONAIS DE DOIS PAVIMENTOS (SOBRADO), ACESSO COM ANDAIME FACHADEIRO, UTILIZAÇÃO DE ARGAMASSA POLIMÉRICA. AF_12/2024</t>
  </si>
  <si>
    <t>ESTUCAMENTO DE DENSIDADE ALTA DE PANOS DE FACHADA DO SISTEMA DE PAREDES DE CONCRETO EM UNIDADES HABITACIONAIS DE DOIS PAVIMENTOS (SOBRADO), ACESSO COM ANDAIME FACHADEIRO, UTILIZAÇÃO DE ARGAMASSA TRAÇO 1:0,5:4,5 (CIM:CAL:AREIA). AF_12/2024</t>
  </si>
  <si>
    <t>ESTUCAMENTO DE DENSIDADE ALTA DE PANOS DE FACHADA DO SISTEMA DE PAREDES DE CONCRETO EM UNIDADES HABITACIONAIS DE PAVIMENTO ÚNICO, UTILIZAÇÃO DE ARGAMASSA POLIMÉRICA. AF_12/2024</t>
  </si>
  <si>
    <t>11,74</t>
  </si>
  <si>
    <t>ESTUCAMENTO DE DENSIDADE ALTA DE PANOS DE FACHADA DO SISTEMA DE PAREDES DE CONCRETO EM UNIDADES HABITACIONAIS DE PAVIMENTO ÚNICO, UTILIZAÇÃO DE ARGAMASSA TRAÇO 1:0,5:4,5 (CIM:CAL:AREIA). AF_12/2024</t>
  </si>
  <si>
    <t>5,22</t>
  </si>
  <si>
    <t>ARGAMASSA TRAÇO 1:7 (EM VOLUME DE CIMENTO E AREIA MÉDIA ÚMIDA) COM ADIÇÃO DE PLASTIFICANTE PARA EMBOÇO/MASSA ÚNICA/ASSENTAMENTO DE ALVENARIA DE VEDAÇÃO, PREPARO MECÂNICO COM BETONEIRA 400 L. AF_08/2019</t>
  </si>
  <si>
    <t>375,33</t>
  </si>
  <si>
    <t>ARGAMASSA TRAÇO 1:7 (EM VOLUME DE CIMENTO E AREIA MÉDIA ÚMIDA) COM ADIÇÃO DE PLASTIFICANTE PARA EMBOÇO/MASSA ÚNICA/ASSENTAMENTO DE ALVENARIA DE VEDAÇÃO, PREPARO MECÂNICO COM BETONEIRA 600 L. AF_08/2019</t>
  </si>
  <si>
    <t>367,38</t>
  </si>
  <si>
    <t>ARGAMASSA TRAÇO 1:6 (EM VOLUME DE CIMENTO E AREIA MÉDIA ÚMIDA) COM ADIÇÃO DE PLASTIFICANTE PARA EMBOÇO/MASSA ÚNICA/ASSENTAMENTO DE ALVENARIA DE VEDAÇÃO, PREPARO MECÂNICO COM BETONEIRA 400 L. AF_08/2019</t>
  </si>
  <si>
    <t>384,12</t>
  </si>
  <si>
    <t>ARGAMASSA TRAÇO 1:6 (EM VOLUME DE CIMENTO E AREIA MÉDIA ÚMIDA) COM ADIÇÃO DE PLASTIFICANTE PARA EMBOÇO/MASSA ÚNICA/ASSENTAMENTO DE ALVENARIA DE VEDAÇÃO, PREPARO MECÂNICO COM BETONEIRA 600 L. AF_08/2019</t>
  </si>
  <si>
    <t>375,12</t>
  </si>
  <si>
    <t>ARGAMASSA TRAÇO 1:1:6 (EM VOLUME DE CIMENTO, CAL E AREIA MÉDIA ÚMIDA) PARA EMBOÇO/MASSA ÚNICA/ASSENTAMENTO DE ALVENARIA DE VEDAÇÃO, PREPARO MECÂNICO COM BETONEIRA 400 L. AF_08/2019</t>
  </si>
  <si>
    <t>495,10</t>
  </si>
  <si>
    <t>ARGAMASSA TRAÇO 1:1:6 (EM VOLUME DE CIMENTO, CAL E AREIA MÉDIA ÚMIDA) PARA EMBOÇO/MASSA ÚNICA/ASSENTAMENTO DE ALVENARIA DE VEDAÇÃO, PREPARO MECÂNICO COM BETONEIRA 600 L. AF_08/2019</t>
  </si>
  <si>
    <t>472,42</t>
  </si>
  <si>
    <t>ARGAMASSA TRAÇO 1:1,5:7,5 (EM VOLUME DE CIMENTO, CAL E AREIA MÉDIA ÚMIDA) PARA EMBOÇO/MASSA ÚNICA/ASSENTAMENTO DE ALVENARIA DE VEDAÇÃO, PREPARO MECÂNICO COM BETONEIRA 400 L. AF_08/2019</t>
  </si>
  <si>
    <t>479,71</t>
  </si>
  <si>
    <t>ARGAMASSA TRAÇO 1:1,5:7,5 (EM VOLUME DE CIMENTO, CAL E AREIA MÉDIA ÚMIDA) PARA EMBOÇO/MASSA ÚNICA/ASSENTAMENTO DE ALVENARIA DE VEDAÇÃO, PREPARO MECÂNICO COM BETONEIRA 600 L. AF_08/2019</t>
  </si>
  <si>
    <t>468,29</t>
  </si>
  <si>
    <t>ARGAMASSA TRAÇO 1:2:8 (EM VOLUME DE CIMENTO, CAL E AREIA MÉDIA ÚMIDA) PARA EMBOÇO/MASSA ÚNICA/ASSENTAMENTO DE ALVENARIA DE VEDAÇÃO, PREPARO MECÂNICO COM BETONEIRA 400 L. AF_08/2019</t>
  </si>
  <si>
    <t>490,46</t>
  </si>
  <si>
    <t>ARGAMASSA TRAÇO 1:2:9 (EM VOLUME DE CIMENTO, CAL E AREIA MÉDIA ÚMIDA) PARA EMBOÇO/MASSA ÚNICA/ASSENTAMENTO DE ALVENARIA DE VEDAÇÃO, PREPARO MECÂNICO COM BETONEIRA 600 L. AF_08/2019</t>
  </si>
  <si>
    <t>469,59</t>
  </si>
  <si>
    <t>ARGAMASSA TRAÇO 1:3:12 (EM VOLUME DE CIMENTO, CAL E AREIA MÉDIA ÚMIDA) PARA EMBOÇO/MASSA ÚNICA/ASSENTAMENTO DE ALVENARIA DE VEDAÇÃO, PREPARO MECÂNICO COM BETONEIRA 400 L. AF_08/2019</t>
  </si>
  <si>
    <t>489,04</t>
  </si>
  <si>
    <t>ARGAMASSA TRAÇO 1:3:12 (EM VOLUME DE CIMENTO, CAL E AREIA MÉDIA ÚMIDA) PARA EMBOÇO/MASSA ÚNICA/ASSENTAMENTO DE ALVENARIA DE VEDAÇÃO, PREPARO MECÂNICO COM BETONEIRA 600 L. AF_08/2019</t>
  </si>
  <si>
    <t>455,70</t>
  </si>
  <si>
    <t>ARGAMASSA TRAÇO 1:3 (EM VOLUME DE CIMENTO E AREIA MÉDIA ÚMIDA) PARA CONTRAPISO, PREPARO MECÂNICO COM BETONEIRA 400 L. AF_08/2019</t>
  </si>
  <si>
    <t>558,21</t>
  </si>
  <si>
    <t>ARGAMASSA TRAÇO 1:3 (EM VOLUME DE CIMENTO E AREIA MÉDIA ÚMIDA) PARA CONTRAPISO, PREPARO MECÂNICO COM BETONEIRA 600 L. AF_08/2019</t>
  </si>
  <si>
    <t>375,17</t>
  </si>
  <si>
    <t>ARGAMASSA TRAÇO 1:4 (EM VOLUME DE CIMENTO E AREIA MÉDIA ÚMIDA) PARA CONTRAPISO, PREPARO MECÂNICO COM BETONEIRA 400 L. AF_08/2019</t>
  </si>
  <si>
    <t>508,17</t>
  </si>
  <si>
    <t>ARGAMASSA TRAÇO 1:4 (EM VOLUME DE CIMENTO E AREIA MÉDIA ÚMIDA) PARA CONTRAPISO, PREPARO MECÂNICO COM BETONEIRA 600 L. AF_08/2019</t>
  </si>
  <si>
    <t>496,58</t>
  </si>
  <si>
    <t>ARGAMASSA TRAÇO 1:5 (EM VOLUME DE CIMENTO E AREIA MÉDIA ÚMIDA) PARA CONTRAPISO, PREPARO MECÂNICO COM BETONEIRA 400 L. AF_08/2019</t>
  </si>
  <si>
    <t>458,34</t>
  </si>
  <si>
    <t>ARGAMASSA TRAÇO 1:5 (EM VOLUME DE CIMENTO E AREIA MÉDIA ÚMIDA) PARA CONTRAPISO, PREPARO MECÂNICO COM BETONEIRA 600 L. AF_08/2019</t>
  </si>
  <si>
    <t>460,95</t>
  </si>
  <si>
    <t>ARGAMASSA TRAÇO 1:6 (EM VOLUME DE CIMENTO E AREIA MÉDIA ÚMIDA) PARA CONTRAPISO, PREPARO MECÂNICO COM BETONEIRA 400 L. AF_08/2019</t>
  </si>
  <si>
    <t>441,05</t>
  </si>
  <si>
    <t>ARGAMASSA TRAÇO 1:6 (EM VOLUME DE CIMENTO E AREIA MÉDIA ÚMIDA) PARA CONTRAPISO, PREPARO MECÂNICO COM BETONEIRA 600 L. AF_08/2019</t>
  </si>
  <si>
    <t>430,03</t>
  </si>
  <si>
    <t>ARGAMASSA TRAÇO 1:5 (EM VOLUME DE CIMENTO E AREIA GROSSA ÚMIDA) PARA CHAPISCO CONVENCIONAL, PREPARO MECÂNICO COM BETONEIRA 400 L. AF_08/2019</t>
  </si>
  <si>
    <t>370,01</t>
  </si>
  <si>
    <t>ARGAMASSA TRAÇO 1:5 (EM VOLUME DE CIMENTO E AREIA GROSSA ÚMIDA) PARA CHAPISCO CONVENCIONAL, PREPARO MECÂNICO COM BETONEIRA 600 L. AF_08/2019</t>
  </si>
  <si>
    <t>358,61</t>
  </si>
  <si>
    <t>ARGAMASSA TRAÇO 1:3 (EM VOLUME DE CIMENTO E AREIA GROSSA ÚMIDA) PARA CHAPISCO CONVENCIONAL, PREPARO MECÂNICO COM BETONEIRA 400 L. AF_08/2019</t>
  </si>
  <si>
    <t>443,34</t>
  </si>
  <si>
    <t>ARGAMASSA TRAÇO 1:3 (EM VOLUME DE CIMENTO E AREIA GROSSA ÚMIDA) PARA CHAPISCO CONVENCIONAL, PREPARO MECÂNICO COM BETONEIRA 600 L. AF_08/2019</t>
  </si>
  <si>
    <t>433,40</t>
  </si>
  <si>
    <t>ARGAMASSA TRAÇO 1:4 (EM VOLUME DE CIMENTO E AREIA GROSSA ÚMIDA) PARA CHAPISCO CONVENCIONAL, PREPARO MECÂNICO COM BETONEIRA 400 L. AF_08/2019</t>
  </si>
  <si>
    <t>407,42</t>
  </si>
  <si>
    <t>ARGAMASSA TRAÇO 1:4 (EM VOLUME DE CIMENTO E AREIA GROSSA ÚMIDA) PARA CHAPISCO CONVENCIONAL, PREPARO MECÂNICO COM BETONEIRA 600 L. AF_08/2019</t>
  </si>
  <si>
    <t>389,33</t>
  </si>
  <si>
    <t>ARGAMASSA TRAÇO 1:5 (EM VOLUME DE CIMENTO E AREIA GROSSA ÚMIDA) COM ADIÇÃO DE EMULSÃO POLIMÉRICA PARA CHAPISCO ROLADO, PREPARO MECÂNICO COM BETONEIRA 400 L. AF_08/2019</t>
  </si>
  <si>
    <t>3.073,69</t>
  </si>
  <si>
    <t>ARGAMASSA TRAÇO 1:5 (EM VOLUME DE CIMENTO E AREIA GROSSA ÚMIDA) COM ADIÇÃO DE EMULSÃO POLIMÉRICA PARA CHAPISCO ROLADO, PREPARO MECÂNICO COM BETONEIRA 600 L. AF_08/2019</t>
  </si>
  <si>
    <t>3.075,73</t>
  </si>
  <si>
    <t>ARGAMASSA TRAÇO 1:3 (EM VOLUME DE CIMENTO E AREIA GROSSA ÚMIDA) COM ADIÇÃO DE EMULSÃO POLIMÉRICA PARA CHAPISCO ROLADO, PREPARO MECÂNICO COM BETONEIRA 400 L. AF_08/2019</t>
  </si>
  <si>
    <t>3.164,70</t>
  </si>
  <si>
    <t>ARGAMASSA TRAÇO 1:3 (EM VOLUME DE CIMENTO E AREIA GROSSA ÚMIDA) COM ADIÇÃO DE EMULSÃO POLIMÉRICA PARA CHAPISCO ROLADO, PREPARO MECÂNICO COM BETONEIRA 600 L. AF_08/2019</t>
  </si>
  <si>
    <t>3.158,80</t>
  </si>
  <si>
    <t>ARGAMASSA TRAÇO 1:4 (EM VOLUME DE CIMENTO E AREIA GROSSA ÚMIDA) COM ADIÇÃO DE EMULSÃO POLIMÉRICA PARA CHAPISCO ROLADO, PREPARO MECÂNICO COM BETONEIRA 400 L. AF_08/2019</t>
  </si>
  <si>
    <t>3.098,06</t>
  </si>
  <si>
    <t>ARGAMASSA TRAÇO 1:4 (EM VOLUME DE CIMENTO E AREIA GROSSA ÚMIDA) COM ADIÇÃO DE EMULSÃO POLIMÉRICA PARA CHAPISCO ROLADO, PREPARO MECÂNICO COM BETONEIRA 600 L. AF_08/2019</t>
  </si>
  <si>
    <t>3.098,42</t>
  </si>
  <si>
    <t>ARGAMASSA TRAÇO 1:7 (EM VOLUME DE CIMENTO E AREIA MÉDIA ÚMIDA) COM ADIÇÃO DE PLASTIFICANTE PARA EMBOÇO/MASSA ÚNICA/ASSENTAMENTO DE ALVENARIA DE VEDAÇÃO, PREPARO MECÂNICO COM MISTURADOR DE EIXO HORIZONTAL DE 300 KG. AF_08/2019</t>
  </si>
  <si>
    <t>402,72</t>
  </si>
  <si>
    <t>ARGAMASSA TRAÇO 1:7 (EM VOLUME DE CIMENTO E AREIA MÉDIA ÚMIDA) COM ADIÇÃO DE PLASTIFICANTE PARA EMBOÇO/MASSA ÚNICA/ASSENTAMENTO DE ALVENARIA DE VEDAÇÃO, PREPARO MECÂNICO COM MISTURADOR DE EIXO HORIZONTAL DE 600 KG. AF_08/2019</t>
  </si>
  <si>
    <t>335,72</t>
  </si>
  <si>
    <t>ARGAMASSA TRAÇO 1:6 (EM VOLUME DE CIMENTO E AREIA MÉDIA ÚMIDA) COM ADIÇÃO DE PLASTIFICANTE PARA EMBOÇO/MASSA ÚNICA/ASSENTAMENTO DE ALVENARIA DE VEDAÇÃO, PREPARO MECÂNICO COM MISTURADOR DE EIXO HORIZONTAL DE 300 KG. AF_08/2019</t>
  </si>
  <si>
    <t>433,50</t>
  </si>
  <si>
    <t>ARGAMASSA TRAÇO 1:6 (EM VOLUME DE CIMENTO E AREIA MÉDIA ÚMIDA) COM ADIÇÃO DE PLASTIFICANTE PARA EMBOÇO/MASSA ÚNICA/ASSENTAMENTO DE ALVENARIA DE VEDAÇÃO, PREPARO MECÂNICO COM MISTURADOR DE EIXO HORIZONTAL DE 600 KG. AF_08/2019</t>
  </si>
  <si>
    <t>357,57</t>
  </si>
  <si>
    <t>ARGAMASSA TRAÇO 1:1:6 (EM VOLUME DE CIMENTO, CAL E AREIA MÉDIA ÚMIDA) PARA EMBOÇO/MASSA ÚNICA/ASSENTAMENTO DE ALVENARIA DE VEDAÇÃO, PREPARO MECÂNICO COM MISTURADOR DE EIXO HORIZONTAL DE 300 KG. AF_08/2019</t>
  </si>
  <si>
    <t>521,55</t>
  </si>
  <si>
    <t>ARGAMASSA TRAÇO 1:1:6 (EM VOLUME DE CIMENTO, CAL E AREIA MÉDIA ÚMIDA) PARA EMBOÇO/MASSA ÚNICA/ASSENTAMENTO DE ALVENARIA DE VEDAÇÃO, PREPARO MECÂNICO COM MISTURADOR DE EIXO HORIZONTAL DE 600 KG. AF_08/2019</t>
  </si>
  <si>
    <t>451,65</t>
  </si>
  <si>
    <t>ARGAMASSA TRAÇO 1:1,5:7,5 (EM VOLUME DE CIMENTO, CAL E AREIA MÉDIA ÚMIDA) PARA EMBOÇO/MASSA ÚNICA/ASSENTAMENTO DE ALVENARIA DE VEDAÇÃO, PREPARO MECÂNICO COM MISTURADOR DE EIXO HORIZONTAL DE 300 KG. AF_08/2019</t>
  </si>
  <si>
    <t>487,70</t>
  </si>
  <si>
    <t>ARGAMASSA TRAÇO 1:1,5:7,5 (EM VOLUME DE CIMENTO, CAL E AREIA MÉDIA ÚMIDA) PARA EMBOÇO/MASSA ÚNICA/ASSENTAMENTO DE ALVENARIA DE VEDAÇÃO, PREPARO MECÂNICO COM MISTURADOR DE EIXO HORIZONTAL DE 600 KG. AF_08/2019</t>
  </si>
  <si>
    <t>445,62</t>
  </si>
  <si>
    <t>ARGAMASSA TRAÇO 1:2:8 (EM VOLUME DE CIMENTO, CAL E AREIA MÉDIA ÚMIDA) PARA EMBOÇO/MASSA ÚNICA/ASSENTAMENTO DE ALVENARIA DE VEDAÇÃO, PREPARO MECÂNICO COM MISTURADOR DE EIXO HORIZONTAL DE 300 KG. AF_08/2019</t>
  </si>
  <si>
    <t>478,73</t>
  </si>
  <si>
    <t>ARGAMASSA TRAÇO 1:2:8 (EM VOLUME DE CIMENTO, CAL E AREIA MÉDIA ÚMIDA) PARA EMBOÇO/MASSA ÚNICA/ASSENTAMENTO DE ALVENARIA DE VEDAÇÃO, PREPARO MECÂNICO COM MISTURADOR DE EIXO HORIZONTAL DE 600 KG. AF_08/2019</t>
  </si>
  <si>
    <t>461,69</t>
  </si>
  <si>
    <t>ARGAMASSA TRAÇO 1:2:9 (EM VOLUME DE CIMENTO, CAL E AREIA MÉDIA ÚMIDA) PARA EMBOÇO/MASSA ÚNICA/ASSENTAMENTO DE ALVENARIA DE VEDAÇÃO, PREPARO MECÂNICO COM MISTURADOR DE EIXO HORIZONTAL DE 300 KG. AF_08/2019</t>
  </si>
  <si>
    <t>473,76</t>
  </si>
  <si>
    <t>ARGAMASSA TRAÇO 1:3:12 (EM VOLUME DE CIMENTO, CAL E AREIA MÉDIA ÚMIDA) PARA EMBOÇO/MASSA ÚNICA/ASSENTAMENTO DE ALVENARIA DE VEDAÇÃO, PREPARO MECÂNICO COM MISTURADOR DE EIXO HORIZONTAL DE 600 KG. AF_08/2019</t>
  </si>
  <si>
    <t>457,21</t>
  </si>
  <si>
    <t>ARGAMASSA TRAÇO 1:3 (EM VOLUME DE CIMENTO E AREIA MÉDIA ÚMIDA) PARA CONTRAPISO, PREPARO MECÂNICO COM MISTURADOR DE EIXO HORIZONTAL DE 160 KG. AF_08/2019</t>
  </si>
  <si>
    <t>703,31</t>
  </si>
  <si>
    <t>ARGAMASSA TRAÇO 1:3 (EM VOLUME DE CIMENTO E AREIA MÉDIA ÚMIDA) PARA CONTRAPISO, PREPARO MECÂNICO COM MISTURADOR DE EIXO HORIZONTAL DE 300 KG. AF_08/2019</t>
  </si>
  <si>
    <t>560,32</t>
  </si>
  <si>
    <t>ARGAMASSA TRAÇO 1:3 (EM VOLUME DE CIMENTO E AREIA MÉDIA ÚMIDA) PARA CONTRAPISO, PREPARO MECÂNICO COM MISTURADOR DE EIXO HORIZONTAL DE 600 KG. AF_08/2019</t>
  </si>
  <si>
    <t>525,05</t>
  </si>
  <si>
    <t>ARGAMASSA TRAÇO 1:4 (EM VOLUME DE CIMENTO E AREIA MÉDIA ÚMIDA) PARA CONTRAPISO, PREPARO MECÂNICO COM MISTURADOR DE EIXO HORIZONTAL DE 160 KG. AF_08/2019</t>
  </si>
  <si>
    <t>593,54</t>
  </si>
  <si>
    <t>ARGAMASSA TRAÇO 1:4 (EM VOLUME DE CIMENTO E AREIA MÉDIA ÚMIDA) PARA CONTRAPISO, PREPARO MECÂNICO COM MISTURADOR DE EIXO HORIZONTAL DE 300 KG. AF_08/2019</t>
  </si>
  <si>
    <t>512,56</t>
  </si>
  <si>
    <t>ARGAMASSA TRAÇO 1:4 (EM VOLUME DE CIMENTO E AREIA MÉDIA ÚMIDA) PARA CONTRAPISO, PREPARO MECÂNICO COM MISTURADOR DE EIXO HORIZONTAL DE 600 KG. AF_08/2019</t>
  </si>
  <si>
    <t>467,91</t>
  </si>
  <si>
    <t>ARGAMASSA TRAÇO 1:5 (EM VOLUME DE CIMENTO E AREIA MÉDIA ÚMIDA) PARA CONTRAPISO, PREPARO MECÂNICO COM MISTURADOR DE EIXO HORIZONTAL DE 160 KG. AF_08/2019</t>
  </si>
  <si>
    <t>530,98</t>
  </si>
  <si>
    <t>ARGAMASSA TRAÇO 1:5 (EM VOLUME DE CIMENTO E AREIA MÉDIA ÚMIDA) PARA CONTRAPISO, PREPARO MECÂNICO COM MISTURADOR DE EIXO HORIZONTAL DE 300 KG. AF_08/2019</t>
  </si>
  <si>
    <t>463,91</t>
  </si>
  <si>
    <t>ARGAMASSA TRAÇO 1:5 (EM VOLUME DE CIMENTO E AREIA MÉDIA ÚMIDA) PARA CONTRAPISO, PREPARO MECÂNICO COM MISTURADOR DE EIXO HORIZONTAL DE 600 KG. AF_08/2019</t>
  </si>
  <si>
    <t>428,82</t>
  </si>
  <si>
    <t>ARGAMASSA TRAÇO 1:6 (EM VOLUME DE CIMENTO E AREIA MÉDIA ÚMIDA) PARA CONTRAPISO, PREPARO MECÂNICO COM MISTURADOR DE EIXO HORIZONTAL DE 160 KG. AF_08/2019</t>
  </si>
  <si>
    <t>483,80</t>
  </si>
  <si>
    <t>ARGAMASSA TRAÇO 1:6 (EM VOLUME DE CIMENTO E AREIA MÉDIA ÚMIDA) PARA CONTRAPISO, PREPARO MECÂNICO COM MISTURADOR DE EIXO HORIZONTAL DE 600 KG. AF_08/2019</t>
  </si>
  <si>
    <t>396,20</t>
  </si>
  <si>
    <t>ARGAMASSA TRAÇO 1:5 (EM VOLUME DE CIMENTO E AREIA GROSSA ÚMIDA) PARA CHAPISCO CONVENCIONAL, PREPARO MECÂNICO COM MISTURADOR DE EIXO HORIZONTAL DE 300 KG. AF_08/2019</t>
  </si>
  <si>
    <t>424,13</t>
  </si>
  <si>
    <t>ARGAMASSA TRAÇO 1:5 (EM VOLUME DE CIMENTO E AREIA GROSSA ÚMIDA) PARA CHAPISCO CONVENCIONAL, PREPARO MECÂNICO COM MISTURADOR DE EIXO HORIZONTAL DE 600 KG. AF_08/2019</t>
  </si>
  <si>
    <t>342,65</t>
  </si>
  <si>
    <t>ARGAMASSA TRAÇO 1:3 (EM VOLUME DE CIMENTO E AREIA GROSSA ÚMIDA) PARA CHAPISCO CONVENCIONAL, PREPARO MECÂNICO COM MISTURADOR DE EIXO HORIZONTAL DE 160 KG. AF_08/2019</t>
  </si>
  <si>
    <t>538,93</t>
  </si>
  <si>
    <t>ARGAMASSA TRAÇO 1:3 (EM VOLUME DE CIMENTO E AREIA GROSSA ÚMIDA) PARA CHAPISCO CONVENCIONAL, PREPARO MECÂNICO COM MISTURADOR DE EIXO HORIZONTAL DE 300 KG. AF_08/2019</t>
  </si>
  <si>
    <t>451,13</t>
  </si>
  <si>
    <t>ARGAMASSA TRAÇO 1:3 (EM VOLUME DE CIMENTO E AREIA GROSSA ÚMIDA) PARA CHAPISCO CONVENCIONAL, PREPARO MECÂNICO COM MISTURADOR DE EIXO HORIZONTAL DE 600 KG. AF_08/2019</t>
  </si>
  <si>
    <t>411,47</t>
  </si>
  <si>
    <t>ARGAMASSA TRAÇO 1:4 (EM VOLUME DE CIMENTO E AREIA GROSSA ÚMIDA) PARA CHAPISCO CONVENCIONAL, PREPARO MECÂNICO COM MISTURADOR DE EIXO HORIZONTAL DE 160 KG. AF_08/2019</t>
  </si>
  <si>
    <t>453,80</t>
  </si>
  <si>
    <t>ARGAMASSA TRAÇO 1:4 (EM VOLUME DE CIMENTO E AREIA GROSSA ÚMIDA) PARA CHAPISCO CONVENCIONAL, PREPARO MECÂNICO COM MISTURADOR DE EIXO HORIZONTAL DE 300 KG. AF_08/2019</t>
  </si>
  <si>
    <t>393,82</t>
  </si>
  <si>
    <t>ARGAMASSA TRAÇO 1:4 (EM VOLUME DE CIMENTO E AREIA GROSSA ÚMIDA) PARA CHAPISCO CONVENCIONAL, PREPARO MECÂNICO COM MISTURADOR DE EIXO HORIZONTAL DE 600 KG. AF_08/2019</t>
  </si>
  <si>
    <t>365,53</t>
  </si>
  <si>
    <t>ARGAMASSA TRAÇO 1:5 (EM VOLUME DE CIMENTO E AREIA GROSSA ÚMIDA) COM ADIÇÃO DE EMULSÃO POLIMÉRICA PARA CHAPISCO ROLADO, PREPARO MECÂNICO COM MISTURADOR DE EIXO HORIZONTAL DE 300 KG. AF_08/2019</t>
  </si>
  <si>
    <t>3.046,87</t>
  </si>
  <si>
    <t>ARGAMASSA TRAÇO 1:5 (EM VOLUME DE CIMENTO E AREIA GROSSA ÚMIDA) COM ADIÇÃO DE EMULSÃO POLIMÉRICA PARA CHAPISCO ROLADO, PREPARO MECÂNICO COM MISTURADOR DE EIXO HORIZONTAL DE 600 KG. AF_08/2019</t>
  </si>
  <si>
    <t>3.012,20</t>
  </si>
  <si>
    <t>ARGAMASSA TRAÇO 1:3 (EM VOLUME DE CIMENTO E AREIA GROSSA ÚMIDA) COM ADIÇÃO DE EMULSÃO POLIMÉRICA PARA CHAPISCO ROLADO, PREPARO MECÂNICO COM MISTURADOR DE EIXO HORIZONTAL DE 160 KG. AF_08/2019</t>
  </si>
  <si>
    <t>3.143,33</t>
  </si>
  <si>
    <t>ARGAMASSA TRAÇO 1:3 (EM VOLUME DE CIMENTO E AREIA GROSSA ÚMIDA) COM ADIÇÃO DE EMULSÃO POLIMÉRICA PARA CHAPISCO ROLADO, PREPARO MECÂNICO COM MISTURADOR DE EIXO HORIZONTAL DE 300 KG. AF_08/2019</t>
  </si>
  <si>
    <t>3.088,05</t>
  </si>
  <si>
    <t>ARGAMASSA TRAÇO 1:3 (EM VOLUME DE CIMENTO E AREIA GROSSA ÚMIDA) COM ADIÇÃO DE EMULSÃO POLIMÉRICA PARA CHAPISCO ROLADO, PREPARO MECÂNICO COM MISTURADOR DE EIXO HORIZONTAL DE 600 KG. AF_08/2019</t>
  </si>
  <si>
    <t>3.081,22</t>
  </si>
  <si>
    <t>ARGAMASSA TRAÇO 1:4 (EM VOLUME DE CIMENTO E AREIA GROSSA ÚMIDA) COM ADIÇÃO DE EMULSÃO POLIMÉRICA PARA CHAPISCO ROLADO, PREPARO MECÂNICO COM MISTURADOR DE EIXO HORIZONTAL DE 300 KG. AF_08/2019</t>
  </si>
  <si>
    <t>3.080,25</t>
  </si>
  <si>
    <t>ARGAMASSA TRAÇO 1:4 (EM VOLUME DE CIMENTO E AREIA GROSSA ÚMIDA) COM ADIÇÃO DE EMULSÃO POLIMÉRICA PARA CHAPISCO ROLADO, PREPARO MECÂNICO COM MISTURADOR DE EIXO HORIZONTAL DE 600 KG. AF_08/2019</t>
  </si>
  <si>
    <t>3.040,26</t>
  </si>
  <si>
    <t>ARGAMASSA TRAÇO 1:7 (EM VOLUME DE CIMENTO E AREIA MÉDIA ÚMIDA) COM ADIÇÃO DE PLASTIFICANTE PARA EMBOÇO/MASSA ÚNICA/ASSENTAMENTO DE ALVENARIA DE VEDAÇÃO, PREPARO MANUAL. AF_08/2019</t>
  </si>
  <si>
    <t>533,50</t>
  </si>
  <si>
    <t>ARGAMASSA TRAÇO 1:6 (EM VOLUME DE CIMENTO E AREIA MÉDIA ÚMIDA) COM ADIÇÃO DE PLASTIFICANTE PARA EMBOÇO/MASSA ÚNICA/ASSENTAMENTO DE ALVENARIA DE VEDAÇÃO, PREPARO MANUAL. AF_08/2019</t>
  </si>
  <si>
    <t>560,81</t>
  </si>
  <si>
    <t>ARGAMASSA TRAÇO 1:1:6 (EM VOLUME DE CIMENTO, CAL E AREIA MÉDIA ÚMIDA) PARA EMBOÇO/MASSA ÚNICA/ASSENTAMENTO DE ALVENARIA DE VEDAÇÃO, PREPARO MANUAL. AF_08/2019</t>
  </si>
  <si>
    <t>654,88</t>
  </si>
  <si>
    <t>ARGAMASSA TRAÇO 1:1,5:7,5 (EM VOLUME DE CIMENTO, CAL E AREIA MÉDIA ÚMIDA) PARA EMBOÇO/MASSA ÚNICA/ASSENTAMENTO DE ALVENARIA DE VEDAÇÃO, PREPARO MANUAL. AF_08/2019</t>
  </si>
  <si>
    <t>646,08</t>
  </si>
  <si>
    <t>ARGAMASSA TRAÇO 1:2:8 (EM VOLUME DE CIMENTO, CAL E AREIA MÉDIA ÚMIDA) PARA EMBOÇO/MASSA ÚNICA/ASSENTAMENTO DE ALVENARIA DE VEDAÇÃO, PREPARO MANUAL. AF_08/2019</t>
  </si>
  <si>
    <t>660,26</t>
  </si>
  <si>
    <t>ARGAMASSA TRAÇO 1:2:9 (EM VOLUME DE CIMENTO, CAL E AREIA MÉDIA ÚMIDA) PARA EMBOÇO/MASSA ÚNICA/ASSENTAMENTO DE ALVENARIA DE VEDAÇÃO, PREPARO MANUAL. AF_08/2019</t>
  </si>
  <si>
    <t>639,63</t>
  </si>
  <si>
    <t>ARGAMASSA TRAÇO 1:3:12 (EM VOLUME DE CIMENTO, CAL E AREIA MÉDIA ÚMIDA) PARA EMBOÇO/MASSA ÚNICA/ASSENTAMENTO DE ALVENARIA DE VEDAÇÃO, PREPARO MANUAL. AF_08/2019</t>
  </si>
  <si>
    <t>629,34</t>
  </si>
  <si>
    <t>ARGAMASSA TRAÇO 1:3 (EM VOLUME DE CIMENTO E AREIA MÉDIA ÚMIDA) PARA CONTRAPISO, PREPARO MANUAL. AF_08/2019</t>
  </si>
  <si>
    <t>743,44</t>
  </si>
  <si>
    <t>ARGAMASSA TRAÇO 1:4 (EM VOLUME DE CIMENTO E AREIA MÉDIA ÚMIDA) PARA CONTRAPISO, PREPARO MANUAL. AF_08/2019</t>
  </si>
  <si>
    <t>669,18</t>
  </si>
  <si>
    <t>ARGAMASSA TRAÇO 1:5 (EM VOLUME DE CIMENTO E AREIA MÉDIA ÚMIDA) PARA CONTRAPISO, PREPARO MANUAL. AF_08/2019</t>
  </si>
  <si>
    <t>631,78</t>
  </si>
  <si>
    <t>ARGAMASSA TRAÇO 1:6 (EM VOLUME DE CIMENTO E AREIA MÉDIA ÚMIDA) PARA CONTRAPISO, PREPARO MANUAL. AF_08/2019</t>
  </si>
  <si>
    <t>609,35</t>
  </si>
  <si>
    <t>ARGAMASSA TRAÇO 1:5 (EM VOLUME DE CIMENTO E AREIA GROSSA ÚMIDA) PARA CHAPISCO CONVENCIONAL, PREPARO MANUAL. AF_08/2019</t>
  </si>
  <si>
    <t>540,06</t>
  </si>
  <si>
    <t>ARGAMASSA TRAÇO 1:3 (EM VOLUME DE CIMENTO E AREIA GROSSA ÚMIDA) PARA CHAPISCO CONVENCIONAL, PREPARO MANUAL. AF_08/2019</t>
  </si>
  <si>
    <t>618,97</t>
  </si>
  <si>
    <t>ARGAMASSA TRAÇO 1:4 (EM VOLUME DE CIMENTO E AREIA GROSSA ÚMIDA) PARA CHAPISCO CONVENCIONAL, PREPARO MANUAL. AF_08/2019</t>
  </si>
  <si>
    <t>565,67</t>
  </si>
  <si>
    <t>ARGAMASSA TRAÇO 1:5 (EM VOLUME DE CIMENTO E AREIA GROSSA ÚMIDA) COM ADIÇÃO DE EMULSÃO POLIMÉRICA PARA CHAPISCO ROLADO, PREPARO MANUAL. AF_08/2019</t>
  </si>
  <si>
    <t>3.223,44</t>
  </si>
  <si>
    <t>ARGAMASSA TRAÇO 1:3 (EM VOLUME DE CIMENTO E AREIA GROSSA ÚMIDA) COM ADIÇÃO DE EMULSÃO POLIMÉRICA PARA CHAPISCO ROLADO, PREPARO MANUAL. AF_08/2019</t>
  </si>
  <si>
    <t>3.301,76</t>
  </si>
  <si>
    <t>ARGAMASSA TRAÇO 1:4 (EM VOLUME DE CIMENTO E AREIA GROSSA ÚMIDA) COM ADIÇÃO DE EMULSÃO POLIMÉRICA PARA CHAPISCO ROLADO, PREPARO MANUAL. AF_08/2019</t>
  </si>
  <si>
    <t>3.248,63</t>
  </si>
  <si>
    <t>ARGAMASSA INDUSTRIALIZADA MULTIUSO PARA REVESTIMENTOS E ASSENTAMENTO DA ALVENARIA, PREPARO COM MISTURADOR DE EIXO HORIZONTAL DE 160 KG. AF_08/2019</t>
  </si>
  <si>
    <t>1.701,66</t>
  </si>
  <si>
    <t>ARGAMASSA INDUSTRIALIZADA MULTIUSO PARA REVESTIMENTOS E ASSENTAMENTO DA ALVENARIA, PREPARO COM MISTURADOR DE EIXO HORIZONTAL DE 300 KG. AF_08/2019</t>
  </si>
  <si>
    <t>1.693,01</t>
  </si>
  <si>
    <t>ARGAMASSA INDUSTRIALIZADA MULTIUSO PARA REVESTIMENTOS E ASSENTAMENTO DA ALVENARIA, PREPARO COM MISTURADOR DE EIXO HORIZONTAL DE 600 KG. AF_08/2019</t>
  </si>
  <si>
    <t>1.682,12</t>
  </si>
  <si>
    <t>ARGAMASSA PRONTA PARA CONTRAPISO, PREPARO COM MISTURADOR DE EIXO HORIZONTAL DE 160 KG. AF_08/2019</t>
  </si>
  <si>
    <t>1.990,25</t>
  </si>
  <si>
    <t>ARGAMASSA PRONTA PARA CONTRAPISO, PREPARO COM MISTURADOR DE EIXO HORIZONTAL DE 300 KG. AF_08/2019</t>
  </si>
  <si>
    <t>1.975,29</t>
  </si>
  <si>
    <t>ARGAMASSA PRONTA PARA CONTRAPISO, PREPARO COM MISTURADOR DE EIXO HORIZONTAL DE 600 KG. AF_08/2019</t>
  </si>
  <si>
    <t>1.966,40</t>
  </si>
  <si>
    <t>ARGAMASSA PARA REVESTIMENTO DECORATIVO MONOCAMADA (MONOCAPA), PREPARO COM MISTURADOR DE EIXO HORIZONTAL DE 160 KG. AF_08/2019</t>
  </si>
  <si>
    <t>4.689,84</t>
  </si>
  <si>
    <t>ARGAMASSA PARA REVESTIMENTO DECORATIVO MONOCAMADA (MONOCAPA), PREPARO COM MISTURADOR DE EIXO HORIZONTAL DE 300 KG. AF_08/2019</t>
  </si>
  <si>
    <t>4.702,13</t>
  </si>
  <si>
    <t>ARGAMASSA PARA REVESTIMENTO DECORATIVO MONOCAMADA (MONOCAPA), PREPARO COM MISTURADOR DE EIXO HORIZONTAL DE 600 KG. AF_08/2019</t>
  </si>
  <si>
    <t>4.722,26</t>
  </si>
  <si>
    <t>ARGAMASSA INDUSTRIALIZADA PARA CHAPISCO ROLADO, PREPARO COM MISTURADOR DE EIXO HORIZONTAL DE 160 KG. AF_08/2019</t>
  </si>
  <si>
    <t>5.219,40</t>
  </si>
  <si>
    <t>ARGAMASSA INDUSTRIALIZADA PARA CHAPISCO ROLADO, PREPARO COM MISTURADOR DE EIXO HORIZONTAL DE 300 KG. AF_08/2019</t>
  </si>
  <si>
    <t>5.259,32</t>
  </si>
  <si>
    <t>ARGAMASSA INDUSTRIALIZADA PARA CHAPISCO ROLADO, PREPARO COM MISTURADOR DE EIXO HORIZONTAL DE 600 KG. AF_08/2019</t>
  </si>
  <si>
    <t>5.301,63</t>
  </si>
  <si>
    <t>ARGAMASSA INDUSTRIALIZADA PARA CHAPISCO COLANTE, PREPARO COM MISTURADOR DE EIXO HORIZONTAL DE 160 KG. AF_08/2019</t>
  </si>
  <si>
    <t>3.303,53</t>
  </si>
  <si>
    <t>ARGAMASSA INDUSTRIALIZADA PARA CHAPISCO COLANTE, PREPARO COM MISTURADOR DE EIXO HORIZONTAL DE 300 KG. AF_08/2019</t>
  </si>
  <si>
    <t>3.317,72</t>
  </si>
  <si>
    <t>ARGAMASSA INDUSTRIALIZADA PARA CHAPISCO COLANTE, PREPARO COM MISTURADOR DE EIXO HORIZONTAL DE 600 KG. AF_08/2019</t>
  </si>
  <si>
    <t>3.335,44</t>
  </si>
  <si>
    <t>ARGAMASSA INDUSTRIALIZADA MULTIUSO PARA REVESTIMENTOS E ASSENTAMENTO DA ALVENARIA, PREPARO MANUAL. AF_08/2019</t>
  </si>
  <si>
    <t>1.958,02</t>
  </si>
  <si>
    <t>ARGAMASSA PRONTA PARA CONTRAPISO, PREPARO MANUAL. AF_08/2019</t>
  </si>
  <si>
    <t>2.251,66</t>
  </si>
  <si>
    <t>ARGAMASSA INDUSTRIALIZADA PARA CHAPISCO ROLADO, PREPARO MANUAL. AF_08/2019</t>
  </si>
  <si>
    <t>5.583,95</t>
  </si>
  <si>
    <t>ARGAMASSA INDUSTRIALIZADA PARA CHAPISCO COLANTE, PREPARO MANUAL. AF_08/2019</t>
  </si>
  <si>
    <t>3.628,85</t>
  </si>
  <si>
    <t>ARGAMASSA PARA REVESTIMENTO DECORATIVO MONOCAMADA (MONOCAPA), MISTURA E PROJEÇÃO DE 1,5 M3/H DE ARGAMASSA. AF_08/2019</t>
  </si>
  <si>
    <t>4.883,83</t>
  </si>
  <si>
    <t>ARGAMASSA PARA REVESTIMENTO DECORATIVO MONOCAMADA (MONOCAPA), MISTURA E PROJEÇÃO DE 2 M3/H DE ARGAMASSA. AF_08/2019</t>
  </si>
  <si>
    <t>4.886,58</t>
  </si>
  <si>
    <t>ARGAMASSA INDUSTRIALIZADA PARA REVESTIMENTOS, MISTURA E PROJEÇÃO DE 1,5 M³/H DE ARGAMASSA. AF_08/2019</t>
  </si>
  <si>
    <t>1.735,35</t>
  </si>
  <si>
    <t>ARGAMASSA INDUSTRIALIZADA PARA REVESTIMENTOS, MISTURA E PROJEÇÃO DE 2 M³/H DE ARGAMASSA. AF_08/2019</t>
  </si>
  <si>
    <t>1.718,19</t>
  </si>
  <si>
    <t>ARGAMASSA À BASE DE GESSO, MISTURA E PROJEÇÃO DE 1,5 M³/H DE ARGAMASSA. AF_08/2019</t>
  </si>
  <si>
    <t>847,61</t>
  </si>
  <si>
    <t>ARGAMASSA TRAÇO 1:0,5:4,5 (EM VOLUME DE CIMENTO, CAL E AREIA MÉDIA ÚMIDA), PREPARO MECÂNICO COM BETONEIRA 400 L. AF_08/2019</t>
  </si>
  <si>
    <t>464,53</t>
  </si>
  <si>
    <t>ARGAMASSA TRAÇO 1:0,5:4,5 (EM VOLUME DE CIMENTO, CAL E AREIA MÉDIA ÚMIDA) PARA ASSENTAMENTO DE ALVENARIA, PREPARO MANUAL. AF_08/2019</t>
  </si>
  <si>
    <t>595,56</t>
  </si>
  <si>
    <t>ARGAMASSA TRAÇO 1:3 (EM VOLUME DE CIMENTO E AREIA MÉDIA ÚMIDA), PREPARO MECÂNICO COM BETONEIRA 400 L. AF_08/2019</t>
  </si>
  <si>
    <t>462,65</t>
  </si>
  <si>
    <t>ARGAMASSA TRAÇO 1:3 (EM VOLUME DE CIMENTO E AREIA MÉDIA ÚMIDA), PREPARO MANUAL. AF_08/2019</t>
  </si>
  <si>
    <t>599,64</t>
  </si>
  <si>
    <t>ARGAMASSA TRAÇO 1:4 (CIMENTO E AREIA MÉDIA), PREPARO MECÂNICO COM BETONEIRA 400 L. AF_08/2019</t>
  </si>
  <si>
    <t>396,37</t>
  </si>
  <si>
    <t>ARGAMASSA TRAÇO 1:4 (EM VOLUME DE CIMENTO E AREIA MÉDIA ÚMIDA), PREPARO MANUAL. AF_08/2019</t>
  </si>
  <si>
    <t>542,44</t>
  </si>
  <si>
    <t>ARGAMASSA TRAÇO 1:2:9 (EM VOLUME DE CIMENTO, CAL E AREIA MÉDIA ÚMIDA) PARA EMBOÇO/MASSA ÚNICA/ASSENTAMENTO DE ALVENARIA DE VEDAÇÃO, PREPARO MECÂNICO COM BETONEIRA 400 L. AF_08/2019</t>
  </si>
  <si>
    <t>461,94</t>
  </si>
  <si>
    <t>ARGAMASSA TRAÇO 1:0,5:4,5  (EM VOLUME DE CIMENTO, CAL E AREIA MÉDIA ÚMIDA), PREPARO MECÂNICO COM MISTURADOR DE EIXO HORIZONTAL DE 160 KG. AF_08/2019</t>
  </si>
  <si>
    <t>496,76</t>
  </si>
  <si>
    <t>ARGAMASSA TRAÇO 1:0,5:4,5  (EM VOLUME DE CIMENTO, CAL E AREIA MÉDIA ÚMIDA), PREPARO MECÂNICO COM MISTURADOR DE EIXO HORIZONTAL DE 300 KG. AF_08/2019</t>
  </si>
  <si>
    <t>451,95</t>
  </si>
  <si>
    <t>ARGAMASSA TRAÇO 1:0,5:4,5  (EM VOLUME DE CIMENTO, CAL E AREIA MÉDIA ÚMIDA), PREPARO MECÂNICO COM MISTURADOR DE EIXO HORIZONTAL DE 600 KG. AF_08/2019</t>
  </si>
  <si>
    <t>430,56</t>
  </si>
  <si>
    <t>ARGAMASSA TRAÇO 1:3 (EM VOLUME DE CIMENTO E AREIA MÉDIA ÚMIDA), PREPARO MECÂNICO COM MISTURADOR DE EIXO HORIZONTAL DE 160 KG. AF_08/2019</t>
  </si>
  <si>
    <t>588,39</t>
  </si>
  <si>
    <t>ARGAMASSA TRAÇO 1:3 (EM VOLUME DE CIMENTO E AREIA MÉDIA ÚMIDA), PREPARO MECÂNICO COM MISTURADOR DE EIXO HORIZONTAL DE 300 KG. AF_08/2019</t>
  </si>
  <si>
    <t>454,10</t>
  </si>
  <si>
    <t>ARGAMASSA TRAÇO 1:3 (EM VOLUME DE CIMENTO E AREIA MÉDIA ÚMIDA), PREPARO MECÂNICO COM MISTURADOR DE EIXO HORIZONTAL DE 600 KG. AF_08/2019</t>
  </si>
  <si>
    <t>412,85</t>
  </si>
  <si>
    <t>ARGAMASSA TRAÇO 1:4 (EM VOLUME DE CIMENTO E AREIA MÉDIA ÚMIDA), PREPARO MECÂNICO COM MISTURADOR DE EIXO HORIZONTAL DE 160 KG. AF_08/2019</t>
  </si>
  <si>
    <t>468,63</t>
  </si>
  <si>
    <t>ARGAMASSA TRAÇO 1:4 (EM VOLUME DE CIMENTO E AREIA MÉDIA ÚMIDA), PREPARO MECÂNICO COM MISTURADOR DE EIXO HORIZONTAL DE 300 KG. AF_08/2019</t>
  </si>
  <si>
    <t>412,29</t>
  </si>
  <si>
    <t>ARGAMASSA TRAÇO 1:4 (EM VOLUME DE CIMENTO E AREIA MÉDIA ÚMIDA), PREPARO MECÂNICO COM MISTURADOR DE EIXO HORIZONTAL DE 600 KG. AF_08/2019</t>
  </si>
  <si>
    <t>387,90</t>
  </si>
  <si>
    <t>ARGAMASSA TRAÇO 1:3 (EM VOLUME DE CIMENTO E AREIA MÉDIA ÚMIDA) COM ADIÇÃO DE IMPERMEABILIZANTE, PREPARO MECÂNICO COM BETONEIRA 400 L. AF_08/2019</t>
  </si>
  <si>
    <t>611,61</t>
  </si>
  <si>
    <t>ARGAMASSA TRAÇO 1:3 (EM VOLUME DE CIMENTO E AREIA MÉDIA ÚMIDA) COM ADIÇÃO DE IMPERMEABILIZANTE, PREPARO MECÂNICO COM MISTURADOR DE EIXO HORIZONTAL DE 160 KG. AF_08/2019</t>
  </si>
  <si>
    <t>687,50</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</si>
  <si>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</si>
  <si>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</si>
  <si>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581,75</t>
  </si>
  <si>
    <t>ARGAMASSA TRAÇO 1:3 (EM VOLUME DE CIMENTO E AREIA MÉDIA ÚMIDA) COM ADIÇÃO DE IMPERMEABILIZANTE, PREPARO MANUAL. AF_08/2019</t>
  </si>
  <si>
    <t>748,03</t>
  </si>
  <si>
    <t>ARGAMASSA TRAÇO 1:4 (EM VOLUME DE CIMENTO E AREIA MÉDIA ÚMIDA) COM ADIÇÃO DE IMPERMEABILIZANTE, PREPARO MECÂNICO COM BETONEIRA 400 L. AF_08/2019</t>
  </si>
  <si>
    <t>527,15</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</si>
  <si>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</si>
  <si>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</si>
  <si>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528,58</t>
  </si>
  <si>
    <t>ARGAMASSA TRAÇO 1:4 (EM VOLUME DE CIMENTO E AREIA MÉDIA ÚMIDA) COM ADIÇÃO DE IMPERMEABILIZANTE, PREPARO MECÂNICO COM MISTURADOR DE EIXO HORIZONTAL DE 600 KG. AF_08/2019</t>
  </si>
  <si>
    <t>506,33</t>
  </si>
  <si>
    <t>ARGAMASSA TRAÇO 1:4 (EM VOLUME DE CIMENTO E AREIA MÉDIA ÚMIDA) COM ADIÇÃO DE IMPERMEABILIZANTE, PREPARO MANUAL. AF_08/2019</t>
  </si>
  <si>
    <t>666,26</t>
  </si>
  <si>
    <t>ARGAMASSA TRAÇO 1:2:9 (EM VOLUME DE CIMENTO, CAL E AREIA MÉDIA ÚMIDA) PARA EMBOÇO/MASSA ÚNICA/ASSENTAMENTO DE ALVENARIA DE VEDAÇÃO, PREPARO MECÂNICO COM MISTURADOR DE EIXO HORIZONTAL DE 600 KG. AF_08/2019</t>
  </si>
  <si>
    <t>436,27</t>
  </si>
  <si>
    <t>ARGAMASSA TRAÇO 1:0,5:4,5 (EM VOLUME DE CIMENTO, CAL E AREIA MÉDIA ÚMIDA), PREPARO MECÂNICO COM BETONEIRA 600 L. AF_08/2019</t>
  </si>
  <si>
    <t>454,37</t>
  </si>
  <si>
    <t>ARGAMASSA TRAÇO 1:3 (EM VOLUME DE CIMENTO E AREIA MÉDIA ÚMIDA), PREPARO MECÂNICO COM BETONEIRA 600 L. AF_08/2019</t>
  </si>
  <si>
    <t>460,92</t>
  </si>
  <si>
    <t>ARGAMASSA TRAÇO 1:4 (EM VOLUME DE CIMENTO E AREIA MÉDIA ÚMIDA), PREPARO MECÂNICO COM BETONEIRA 600 L. AF_08/2019</t>
  </si>
  <si>
    <t>406,88</t>
  </si>
  <si>
    <t>ARGAMASSA TRAÇO 1:3 (EM VOLUME DE CIMENTO E AREIA MÉDIA ÚMIDA) COM ADIÇÃO DE IMPERMEABILIZANTE, PREPARO MECÂNICO COM BETONEIRA 600 L. AF_08/2019</t>
  </si>
  <si>
    <t>611,32</t>
  </si>
  <si>
    <t>ARGAMASSA TRAÇO 1:4 (EM VOLUME DE CIMENTO E AREIA MÉDIA ÚMIDA) COM ADIÇÃO DE IMPERMEABILIZANTE, PREPARO MECÂNICO COM BETONEIRA 600 L. AF_08/2019</t>
  </si>
  <si>
    <t>527,05</t>
  </si>
  <si>
    <t>ARGAMASSA TRAÇO 1:1,93 (EM VOLUME DE CIMENTO E AREIA MÉDIA ÚMIDA), FCK 20MPA, PREPARO MECÂNICO COM MISTURADOR DUPLO HORIZONTAL DE ALTA TURBULÊNCIA. AF_03/2020</t>
  </si>
  <si>
    <t>717,52</t>
  </si>
  <si>
    <t>PENEIRAMENTO DE AREIA COM PENEIRA ELÉTRICA. AF_11/2015</t>
  </si>
  <si>
    <t>37,19</t>
  </si>
  <si>
    <t>PENEIRAMENTO DE AREIA COM PENEIRA MANUAL. AF_11/2015</t>
  </si>
  <si>
    <t>63,35</t>
  </si>
  <si>
    <t>ENSACAMENTO DE AREIA. AF_11/2015</t>
  </si>
  <si>
    <t>69,02</t>
  </si>
  <si>
    <t>TRANSPORTE HORIZONTAL MANUAL, DE SACOS DE 50 KG (UNIDADE: KGXKM). AF_07/2019</t>
  </si>
  <si>
    <t>KGXKM</t>
  </si>
  <si>
    <t>TRANSPORTE HORIZONTAL MANUAL, DE SACOS DE 30 KG (UNIDADE: KGXKM). AF_07/2019</t>
  </si>
  <si>
    <t>1,61</t>
  </si>
  <si>
    <t>TRANSPORTE HORIZONTAL MANUAL, DE SACOS DE 20 KG (UNIDADE: KGXKM). AF_07/2019</t>
  </si>
  <si>
    <t>2,42</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</si>
  <si>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</si>
  <si>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</si>
  <si>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</si>
  <si>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</si>
  <si>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</si>
  <si>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</si>
  <si>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</si>
  <si>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0,13</t>
  </si>
  <si>
    <t>TRANSPORTE HORIZONTAL COM JERICA DE 60 L, DE MASSA/ GRANEL (UNIDADE: M3XKM). AF_07/2019</t>
  </si>
  <si>
    <t>M3XKM</t>
  </si>
  <si>
    <t>1.804,65</t>
  </si>
  <si>
    <t>TRANSPORTE HORIZONTAL COM JERICA DE 90 L, DE MASSA/ GRANEL (UNIDADE: M3XKM). AF_07/2019</t>
  </si>
  <si>
    <t>1.304,46</t>
  </si>
  <si>
    <t>TRANSPORTE HORIZONTAL COM CARREGADEIRA, DE MASSA/ GRANEL (UNIDADE: M3XKM). AF_07/2019</t>
  </si>
  <si>
    <t>524,65</t>
  </si>
  <si>
    <t>TRANSPORTE HORIZONTAL MANUAL, DE BLOCOS VAZADOS DE CONCRETO OU CERÂMICO DE 19X19X39CM (UNIDADE: BLOCOXKM). AF_07/2019</t>
  </si>
  <si>
    <t>UNXKM</t>
  </si>
  <si>
    <t>TRANSPORTE HORIZONTAL MANUAL, DE BLOCOS CERÂMICOS FURADOS NA HORIZONTAL DE 9X19X19CM (UNIDADE: BLOCOXKM). AF_07/2019</t>
  </si>
  <si>
    <t>11,93</t>
  </si>
  <si>
    <t>TRANSPORTE HORIZONTAL COM CARRINHO DE MÃO, DE BLOCOS VAZADOS DE CONCRETO OU CERÂMICO DE 19X19X39CM (UNIDADE: BLOCOXKM). AF_07/2019</t>
  </si>
  <si>
    <t>21,99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</si>
  <si>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</si>
  <si>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</si>
  <si>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</si>
  <si>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</si>
  <si>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5,17</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</si>
  <si>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</si>
  <si>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</si>
  <si>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1,19</t>
  </si>
  <si>
    <t>TRANSPORTE HORIZONTAL COM MANIPULADOR TELESCÓPICO, DE BLOCOS VAZADOS DE CONCRETO DE 19X19X39CM (UNIDADE: BLOCOXKM). AF_07/2019</t>
  </si>
  <si>
    <t>3,47</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</si>
  <si>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</si>
  <si>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</si>
  <si>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</si>
  <si>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</si>
  <si>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34,29</t>
  </si>
  <si>
    <t>TRANSPORTE HORIZONTAL COM CARRINHO DE MÃO, DE CAIXA COM REVESTIMENTO CERÂMICO (UNIDADE: M2XKM). AF_07/2019</t>
  </si>
  <si>
    <t>38,87</t>
  </si>
  <si>
    <t>TRANSPORTE HORIZONTAL COM CARRINHO PLATAFORMA, DE CAIXA COM REVESTIMENTO CERÂMICO (UNIDADE: M2XKM). AF_07/2019</t>
  </si>
  <si>
    <t>TRANSPORTE HORIZONTAL COM CARRINHO MINI PÁLETES, DE CAIXA COM REVESTIMENTO CERÂMICO (UNIDADE: M2XKM). AF_07/2019</t>
  </si>
  <si>
    <t>6,89</t>
  </si>
  <si>
    <t>TRANSPORTE HORIZONTAL COM MANIPULADOR TELESCÓPICO, DE CAIXA COM REVESTIMENTO CERÂMICO (UNIDADE: M2XKM). AF_07/2019</t>
  </si>
  <si>
    <t>TRANSPORTE HORIZONTAL MANUAL, DE LATA DE 18 LITROS (UNIDADE: LXKM). AF_07/2019</t>
  </si>
  <si>
    <t>LXKM</t>
  </si>
  <si>
    <t>2,69</t>
  </si>
  <si>
    <t>TRANSPORTE HORIZONTAL COM CARRINHO PLATAFORMA, DE LATA DE 18 LITROS (UNIDADE: LXKM). AF_07/2019</t>
  </si>
  <si>
    <t>TRANSPORTE HORIZONTAL COM CARRINHO RACIONAL, DE LATA DE 18 LITROS (UNIDADE: LXKM). AF_07/2019</t>
  </si>
  <si>
    <t>1,25</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</si>
  <si>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</si>
  <si>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</si>
  <si>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</si>
  <si>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</si>
  <si>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</si>
  <si>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0,45</t>
  </si>
  <si>
    <t>TRANSPORTE VERTICAL MANUAL, 1 PAVIMENTO, DE BLOCOS CERÂMICOS FURADOS NA HORIZONTAL DE 9X19X19CM (UNIDADE: BLOCO). AF_07/2019</t>
  </si>
  <si>
    <t>TRANSPORTE VERTICAL MANUAL, 1 PAVIMENTO, DE CAIXA COM REVESTIMENTO CERÂMICO (UNIDADE: M2). AF_07/2019</t>
  </si>
  <si>
    <t>0,67</t>
  </si>
  <si>
    <t>TRANSPORTE VERTICAL MANUAL, 1 PAVIMENTO, DE LATA DE 18 LITROS (UNIDADE: L). AF_07/2019</t>
  </si>
  <si>
    <t>TRANSPORTE HORIZONTAL MANUAL, DE TUBO DE PVC SOLDÁVEL COM DIÂMETRO MENOR OU IGUAL A 60 MM (UNIDADE: MXKM). AF_07/2019</t>
  </si>
  <si>
    <t>MXKM</t>
  </si>
  <si>
    <t>3,42</t>
  </si>
  <si>
    <t>TRANSPORTE HORIZONTAL MANUAL, DE TUBO DE PVC SOLDÁVEL COM DIÂMETRO MAIOR QUE 60 MM E MENOR OU IGUAL A 85 MM (UNIDADE: MXKM). AF_07/2019</t>
  </si>
  <si>
    <t>4,10</t>
  </si>
  <si>
    <t>TRANSPORTE HORIZONTAL MANUAL, DE TUBO DE CPVC COM DIÂMETRO MENOR OU IGUAL A 73 MM (UNIDADE: MXKM). AF_07/2019</t>
  </si>
  <si>
    <t>6,56</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</si>
  <si>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</si>
  <si>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</si>
  <si>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</si>
  <si>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</si>
  <si>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24,24</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</si>
  <si>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</si>
  <si>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</si>
  <si>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</si>
  <si>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</si>
  <si>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3,28</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</si>
  <si>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</si>
  <si>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</si>
  <si>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</si>
  <si>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</si>
  <si>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</si>
  <si>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</si>
  <si>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</si>
  <si>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32,32</t>
  </si>
  <si>
    <t>TRANSPORTE HORIZONTAL MANUAL, DE TUBO DE AÇO CARBONO LEVE OU MÉDIO, PRETO OU GALVANIZADO, COM DIÂMETRO MAIOR QUE 125 MM E MENOR OU IGUAL A 150 MM (UNIDADE: MXKM). AF_07/2019</t>
  </si>
  <si>
    <t>48,49</t>
  </si>
  <si>
    <t>TRANSPORTE HORIZONTAL MANUAL, DE TÁBUAS DE MADEIRA COM SEÇÃO TRANSVERSAL DE 2,5 X 25 CM E 2,5 X 30 CM (UNIDADE: MXKM). AF_07/2019</t>
  </si>
  <si>
    <t>16,40</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</si>
  <si>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</si>
  <si>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</si>
  <si>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</si>
  <si>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</si>
  <si>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</si>
  <si>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10,65</t>
  </si>
  <si>
    <t>TRANSPORTE HORIZONTAL MANUAL, DE VERGALHÕES DE AÇO COM DIÂMETRO DE 6,3 MM (UNIDADE: KGXKM). AF_07/2019</t>
  </si>
  <si>
    <t>TRANSPORTE HORIZONTAL MANUAL, DE VERGALHÕES DE AÇO COM DIÂMETRO DE 8 MM (UNIDADE: KGXKM). AF_07/2019</t>
  </si>
  <si>
    <t>4,15</t>
  </si>
  <si>
    <t>TRANSPORTE HORIZONTAL MANUAL, DE VERGALHÕES DE AÇO COM DIÂMETRO DE 10 MM; 12,5 MM; 16 MM; 20 MM; 25 MM OU 32 MM (UNIDADE: KGXKM). AF_07/2019</t>
  </si>
  <si>
    <t>2,66</t>
  </si>
  <si>
    <t>TRANSPORTE HORIZONTAL MANUAL, DE JANELA (UNIDADE: M2XKM). AF_07/2019</t>
  </si>
  <si>
    <t>48,41</t>
  </si>
  <si>
    <t>TRANSPORTE VERTICAL MANUAL, 1 PAVIMENTO, DE JANELA (UNIDADE: M2). AF_07/2019</t>
  </si>
  <si>
    <t>1,01</t>
  </si>
  <si>
    <t>TRANSPORTE HORIZONTAL MANUAL, DE PORTA (UNIDADE: UNIDXKM). AF_07/2019</t>
  </si>
  <si>
    <t>102,89</t>
  </si>
  <si>
    <t>TRANSPORTE VERTICAL MANUAL, 1 PAVIMENTO, DE PORTA (UNIDADE: UNID). AF_07/2019</t>
  </si>
  <si>
    <t>2,03</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</si>
  <si>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</si>
  <si>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</si>
  <si>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</si>
  <si>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77,13</t>
  </si>
  <si>
    <t>TRANSPORTE HORIZONTAL MANUAL, DE VIDRO (UNIDADE: M2XKM). AF_07/2019</t>
  </si>
  <si>
    <t>77,17</t>
  </si>
  <si>
    <t>TRANSPORTE VERTICAL MANUAL, 1 PAVIMENTO, DE VIDRO (UNIDADE: M2). AF_07/2019</t>
  </si>
  <si>
    <t>TRANSPORTE HORIZONTAL MANUAL, DE TELA DE AÇO (UNIDADE: KGXKM). AF_07/2019</t>
  </si>
  <si>
    <t>TRANSPORTE HORIZONTAL MANUAL, DE COMPENSADO DE MADEIRA (UNIDADE: M2XKM). AF_07/2019</t>
  </si>
  <si>
    <t>34,31</t>
  </si>
  <si>
    <t>TRANSPORTE HORIZONTAL MANUAL, DE TELHA TERMOACÚSTICA OU TELHA DE AÇO ZINCADO (UNIDADE: M2XKM). AF_07/2019</t>
  </si>
  <si>
    <t>TRANSPORTE HORIZONTAL MANUAL, DE TELHA DE FIBROCIMENTO OU TELHA ESTRUTURAL DE FIBROCIMENTO, CANALETE 90 OU KALHETÃO (UNIDADE: M2XKM). AF_07/2019</t>
  </si>
  <si>
    <t>40,48</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</si>
  <si>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</si>
  <si>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</si>
  <si>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49,23</t>
  </si>
  <si>
    <t>TRANSPORTE VERTICAL MANUAL, 1 PAVIMENTO, DE BACIA SANITÁRIA, CAIXA ACOPLADA, TANQUE OU PIA (UNIDADE: UNID). AF_07/2019</t>
  </si>
  <si>
    <t>TRANSPORTE HORIZONTAL COM CARRINHO PLATAFORMA, DE BACIA SANITÁRIA, CAIXA ACOPLADA, TANQUE OU PIA (UNIDADE: UNIDXKM). AF_07/2019</t>
  </si>
  <si>
    <t>22,60</t>
  </si>
  <si>
    <t>TRANSPORTE HORIZONTAL COM MANIPULADOR TELESCÓPICO, DE BACIA SANITÁRIA, CAIXA ACOPLADA, TANQUE OU PIA (UNIDADE: UNIDXKM). AF_07/2019</t>
  </si>
  <si>
    <t>4,24</t>
  </si>
  <si>
    <t>TRANSPORTE HORIZONTAL MANUAL, DE TELHA DE CONCRETO OU CERÂMICA (UNIDADE: M2XKM). AF_07/2019</t>
  </si>
  <si>
    <t>192,77</t>
  </si>
  <si>
    <t>TRANSPORTE HORIZONTAL COM CARRINHO PLATAFORMA, DE TELHA DE CONCRETO OU CERÂMICA (UNIDADE: M2XKM). AF_07/2019</t>
  </si>
  <si>
    <t>31,14</t>
  </si>
  <si>
    <t>TRANSPORTE HORIZONTAL COM MANIPULADOR TELESCÓPICO, DE TELHA DE CONCRETO OU CERÂMICA (UNIDADE: M2XKM). AF_07/2019</t>
  </si>
  <si>
    <t>12,41</t>
  </si>
  <si>
    <t>TRANSPORTE HORIZONTAL MANUAL, DE BARRAMENTO BLINDADO (UNIDADE: MXKM). AF_07/2019</t>
  </si>
  <si>
    <t>51,79</t>
  </si>
  <si>
    <t>TRANSPORTE HORIZONTAL COM CARRINHO PLATAFORMA, DE BARRAMENTO BLINDADO (UNIDADE: MXKM). AF_07/2019</t>
  </si>
  <si>
    <t>16,87</t>
  </si>
  <si>
    <t>TRANSPORTE HORIZONTAL MANUAL, DE CALHA QUADRADA NÚMERO 24 - CORTE 33 (UNIDADE: MXKM). AF_07/2019</t>
  </si>
  <si>
    <t>LIMPEZA DE PISO CERÂMICO OU PORCELANATO COM VASSOURA A SECO. AF_04/2019</t>
  </si>
  <si>
    <t>LIMPEZA DE PISO CERÂMICO OU PORCELANATO COM PANO ÚMIDO. AF_04/2019</t>
  </si>
  <si>
    <t>2,56</t>
  </si>
  <si>
    <t>LIMPEZA DE PISO CERÂMICO OU PORCELANATO UTILIZANDO DETERGENTE NEUTRO E ESCOVAÇÃO MANUAL. AF_04/2019</t>
  </si>
  <si>
    <t>6,62</t>
  </si>
  <si>
    <t>LIMPEZA DE PISO CERÂMICO OU COM PEDRAS RÚSTICAS UTILIZANDO ÁCIDO MURIÁTICO. AF_04/2019</t>
  </si>
  <si>
    <t>LIMPEZA DE REVESTIMENTO CERÂMICO EM PAREDE COM PANO ÚMIDO AF_04/2019</t>
  </si>
  <si>
    <t>LIMPEZA DE REVESTIMENTO CERÂMICO EM PAREDE UTILIZANDO DETERGENTE NEUTRO E ESCOVAÇÃO MANUAL. AF_04/2019</t>
  </si>
  <si>
    <t>1,99</t>
  </si>
  <si>
    <t>LIMPEZA DE REVESTIMENTO CERÂMICO EM PAREDE UTILIZANDO ÁCIDO MURIÁTICO. AF_04/2019</t>
  </si>
  <si>
    <t>LIMPEZA DE PISO DE LADRILHO HIDRÁULICO COM PANO ÚMIDO. AF_04/2019</t>
  </si>
  <si>
    <t>LIMPEZA DE PISO DE MÁRMORE/GRANITO UTILIZANDO DETERGENTE NEUTRO E ESCOVAÇÃO MANUAL. AF_04/2019</t>
  </si>
  <si>
    <t>LIMPEZA DE CONTRAPISO COM VASSOURA A SECO. AF_04/2019</t>
  </si>
  <si>
    <t>4,35</t>
  </si>
  <si>
    <t>LIMPEZA DE LADRILHO HIDRÁULICO EM PAREDE COM PANO ÚMIDO. AF_04/2019</t>
  </si>
  <si>
    <t>1,40</t>
  </si>
  <si>
    <t>LIMPEZA DE MÁRMORE/GRANITO EM PAREDE UTILIZANDO DETERGENTE NEUTRO E ESCOVAÇÃO MANUAL. AF_04/2019</t>
  </si>
  <si>
    <t>LIMPEZA DE SUPERFÍCIE COM JATO DE ALTA PRESSÃO. AF_04/2019</t>
  </si>
  <si>
    <t>2,40</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</si>
  <si>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</si>
  <si>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</si>
  <si>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</si>
  <si>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6,25</t>
  </si>
  <si>
    <t>LIMPEZA DE BACIA SANITÁRIA, BIDÊ OU MICTÓRIO EM LOUÇA, INCLUSIVE METAIS CORRESPONDENTES. AF_04/2019</t>
  </si>
  <si>
    <t>LIMPEZA DE BANCADA DE PEDRA (MÁRMORE OU GRANITO). AF_04/2019</t>
  </si>
  <si>
    <t>20,72</t>
  </si>
  <si>
    <t>LIMPEZA DE JANELA INTEIRAMENTE DE VIDRO. AF_04/2019</t>
  </si>
  <si>
    <t>LIMPEZA DE JANELA DE VIDRO COM CAIXILHO EM AÇO/ALUMÍNIO/PVC. AF_04/2019</t>
  </si>
  <si>
    <t>3,55</t>
  </si>
  <si>
    <t>LIMPEZA DE PORTA DE MADEIRA. AF_04/2019</t>
  </si>
  <si>
    <t>LIMPEZA DE PORTA INTEIRAMENTE DE VIDRO. AF_04/2019</t>
  </si>
  <si>
    <t>LIMPEZA DE PORTA EM AÇO/ALUMÍNIO. AF_04/2019</t>
  </si>
  <si>
    <t>3,00</t>
  </si>
  <si>
    <t>LIMPEZA DE PORTA DE VIDRO COM CAIXILHO EM AÇO/ ALUMÍNIO/ PVC. AF_04/2019</t>
  </si>
  <si>
    <t>4,18</t>
  </si>
  <si>
    <t>LIMPEZA DE FORRO REMOVÍVEL COM PANO ÚMIDO. AF_04/2019</t>
  </si>
  <si>
    <t>GUARDA-CORPO FIXADO EM FÔRMA DE MADEIRA COM MONTANTES E TRAVESSÕES EM MADEIRA E FECHAMENTO EM PLACA COMPENSADO PARA EDIFÍCIOS COM ATÉ 2 PAVIMENTOS. AF_03/2024</t>
  </si>
  <si>
    <t>GUARDA-CORPO FIXADO EM FÔRMA DE MADEIRA COM MONTANTES E TRAVESSÕES EM MADEIRA E FECHAMENTO EM PLACA COMPENSADO PARA EDIFÍCIOS COM 3 PAVIMENTOS. AF_03/2024</t>
  </si>
  <si>
    <t>63,52</t>
  </si>
  <si>
    <t>GUARDA-CORPO FIXADO EM FÔRMA DE MADEIRA COM MONTANTES E TRAVESSÕES EM MADEIRA E FECHAMENTO EM PLACA COMPENSADO PARA EDIFÍCIOS COM ALTURA IGUAL OU SUPERIOR A 4 PAVIMENTOS. AF_03/2024</t>
  </si>
  <si>
    <t>53,03</t>
  </si>
  <si>
    <t>GUARDA-CORPO FIXADO EM FÔRMA DE MADEIRA COM MONTANTES E TRAVESSÕES EM MADEIRA PRÉ-MONTADOS PARA EDIFÍCIOS COM ATÉ 2 PAVIMENTOS. AF_03/2024</t>
  </si>
  <si>
    <t>68,56</t>
  </si>
  <si>
    <t>GUARDA-CORPO FIXADO EM FÔRMA DE MADEIRA COM MONTANTES E TRAVESSÕES EM MADEIRA PRÉ-MONTADOS PARA EDIFÍCIOS COM 3 PAVIMENTOS. AF_03/2024</t>
  </si>
  <si>
    <t>51,24</t>
  </si>
  <si>
    <t>GUARDA-CORPO FIXADO EM FÔRMA DE MADEIRA COM MONTANTES E TRAVESSÕES EM MADEIRA PRÉ-MONTADOS PARA EDIFÍCIOS COM ALTURA IGUAL OU SUPERIOR A 4 PAVIMENTOS. AF_03/2024</t>
  </si>
  <si>
    <t>GUARDA-CORPO EM LAJE PÓS-DESFÔRMA COM ESCORAS DE MADEIRA ESTRONCADAS NA ESTRUTURA, TRAVESSÕES DE MADEIRA E FECHAMENTO EM TELA DE POLIPROPILENO PARA EDIFÍCIOS COM ATÉ 4 PAVIMENTOS (1 MONTAGEM). AF_03/2024</t>
  </si>
  <si>
    <t>99,90</t>
  </si>
  <si>
    <t>GUARDA-CORPO EM LAJE PÓS-DESFÔRMA COM ESCORAS DE MADEIRA ESTRONCADAS NA ESTRUTURA, TRAVESSÕES DE MADEIRA E FECHAMENTO EM TELA DE POLIPROPILENO PARA EDIFÍCIOS ACIMA DE 4 PAVIMENTOS (2 MONTAGENS). AF_03/2024</t>
  </si>
  <si>
    <t>GUARDA-CORPO EM LAJE PÓS-DESFÔRMA COM ESCORAS METÁLICAS ESTRONCADAS NA ESTRUTURA, TRAVESSÕES DE MADEIRA E FECHAMENTO EM TELA DE POLIPROPILENO PARA EDIFÍCIOS COM ATÉ 4 PAVIMENTOS (1 MONTAGEM). AF_03/2024_PS</t>
  </si>
  <si>
    <t>96,17</t>
  </si>
  <si>
    <t>GUARDA-CORPO EM LAJE PÓS-DESFÔRMA COM ESCORAS METÁLICAS ESTRONCADAS NA ESTRUTURA, TRAVESSÕES DE MADEIRA E FECHAMENTO EM TELA DE POLIPROPILENO PARA EDIFÍCIOS ACIMA DE 4 PAVIMENTOS (2 MONTAGENS). AF_03/2024_PS</t>
  </si>
  <si>
    <t>62,67</t>
  </si>
  <si>
    <t>FECHAMENTO REMOVÍVEL DE VÃO DE PORTAS EM MADEIRA (VÃO DO ELEVADOR) - 1 MONTAGEM EM OBRA. AF_03/2024</t>
  </si>
  <si>
    <t>70,41</t>
  </si>
  <si>
    <t>FECHAMENTO REMOVÍVEL DE ABERTURA DE CAIXILHO EM MADEIRA - 4 MONTAGENS EM OBRA. AF_03/2024</t>
  </si>
  <si>
    <t>18,20</t>
  </si>
  <si>
    <t>FECHAMENTO REMOVÍVEL DE ABERTURA NO PISO EM MADEIRA - 1 MONTAGEM EM OBRA. AF_03/2024</t>
  </si>
  <si>
    <t>PONTEIRAS DE PROTEÇÃO DE PONTAS E VERGALHÕES EXPOSTOS EM FUNDAÇÕES. AF_03/2024</t>
  </si>
  <si>
    <t>PONTEIRAS DE PROTEÇÃO DE PONTAS E VERGALHÕES EXPOSTOS EM ESTRUTURAS DE CONCRETO ARMADO CONVENCIONAL. AF_03/2024</t>
  </si>
  <si>
    <t>PONTEIRAS DE PROTEÇÃO DE PONTAS E VERGALHÕES EXPOSTOS EM ALVENARIA ESTRUTURAL. AF_03/2024</t>
  </si>
  <si>
    <t>INSTALAÇÃO DE SINALIZADOR NOTURNO LED. AF_03/2024</t>
  </si>
  <si>
    <t>COLOCAÇÃO DE TELA EM ANDAIME FACHADEIRO. AF_03/2024</t>
  </si>
  <si>
    <t>6,48</t>
  </si>
  <si>
    <t>MONTAGEM E DESMONTAGEM DE ANDAIME MODULAR FACHADEIRO, COM PISO METÁLICO, PARA EDIFÍCIOS COM MULTIPLOS PAVIMENTOS (EXCLUSIVE ANDAIME E LIMPEZA). AF_03/2024</t>
  </si>
  <si>
    <t>19,79</t>
  </si>
  <si>
    <t>MONTAGEM E DESMONTAGEM DE ANDAIME TUBULAR TIPO "TORRE" (EXCLUSIVE ANDAIME E LIMPEZA). AF_03/2024</t>
  </si>
  <si>
    <t>28,00</t>
  </si>
  <si>
    <t>MONTAGEM E DESMONTAGEM DE ANDAIME MULTIDIRECIONAL (EXCLUSIVE ANDAIME E LIMPEZA). AF_03/2024</t>
  </si>
  <si>
    <t>PROTEÇÃO DE PEDESTRES, INCLUSIVE MONTAGEM E DESMONTAGEM. AF_03/2024_PS</t>
  </si>
  <si>
    <t>331,04</t>
  </si>
  <si>
    <t>PLATAFORMA DE PROTEÇÃO PRINCIPAL PARA ALVENARIA ESTRUTURAL PARA SER APOIADA EM ANDAIME, INCLUSIVE MONTAGEM E DESMONTAGEM. AF_03/2024</t>
  </si>
  <si>
    <t>700,23</t>
  </si>
  <si>
    <t>PROTEÇÃO DE ACESSO A CREMALHEIRA, COM CANCELA FIXADA EM LAJE - 1 MONTAGEM (EXCLUSO CANCELA). AF_03/2024</t>
  </si>
  <si>
    <t>42,73</t>
  </si>
  <si>
    <t>GUARDA-CORPO PARA POÇO DE CREMALHEIRA, COM MONTANTE METÁLICO FIXADO EM LAJE COM CHUMBADOR PARABOLT E FECHAMENTO EM PAINEL DE TELA METÁLICA (EXCLUSO PROTEÇÃO). AF_03/2024</t>
  </si>
  <si>
    <t>11,87</t>
  </si>
  <si>
    <t>ASCENSÃO E DESCIDA DE ELEVADOR DE CREMALHEIRA. AF_03/2024</t>
  </si>
  <si>
    <t>95,50</t>
  </si>
  <si>
    <t>MONTAGEM E DESMONTAGEM DE MINI GRUA. AF_03/2024</t>
  </si>
  <si>
    <t>4.658,83</t>
  </si>
  <si>
    <t>ASCENSÃO DE MINI GRUA. AF_03/2024</t>
  </si>
  <si>
    <t>67,05</t>
  </si>
  <si>
    <t>MONTAGEM E DESMONTAGEM DE TRECHO INICIAL DE ELEVADOR DE CREMALHEIRA, CABINE SIMPLES - EXCLUSO FUNDAÇÕES. AF_03/2024</t>
  </si>
  <si>
    <t>2.173,95</t>
  </si>
  <si>
    <t>MONTAGEM E DESMONTAGEM DE TRECHO INICIAL DE ELEVADOR DE CREMALHEIRA, CABINE DUPLA - EXCLUSO FUNDAÇÕES. AF_03/2024</t>
  </si>
  <si>
    <t>3.210,04</t>
  </si>
  <si>
    <t>ASCENSÃO DE GRUA ASCENSIONAL. AF_03/2024</t>
  </si>
  <si>
    <t>208,07</t>
  </si>
  <si>
    <t>MONTAGEM E DESMONTAGEM DO TRECHO INICIAL DE GRUA FIXA (ALTURA LIVRE) - EXCLUSO FUNDAÇÕES. AF_03/2024</t>
  </si>
  <si>
    <t>17.823,68</t>
  </si>
  <si>
    <t>ASCENSÃO E DESCIDA DE GRUA FIXA. AF_03/2024</t>
  </si>
  <si>
    <t>173,74</t>
  </si>
  <si>
    <t>DEMOLIÇÃO DE ALVENARIA DE BLOCO FURADO, DE FORMA MANUAL, COM REAPROVEITAMENTO. AF_09/2023</t>
  </si>
  <si>
    <t>140,94</t>
  </si>
  <si>
    <t>DEMOLIÇÃO DE ALVENARIA DE BLOCO FURADO, DE FORMA MANUAL, SEM REAPROVEITAMENTO. AF_09/2023</t>
  </si>
  <si>
    <t>68,70</t>
  </si>
  <si>
    <t>DEMOLIÇÃO DE ALVENARIA DE TIJOLO MACIÇO, DE FORMA MANUAL, COM REAPROVEITAMENTO. AF_09/2023</t>
  </si>
  <si>
    <t>210,42</t>
  </si>
  <si>
    <t>DEMOLIÇÃO DE ALVENARIA DE TIJOLO MACIÇO, DE FORMA MANUAL, SEM REAPROVEITAMENTO. AF_09/2023</t>
  </si>
  <si>
    <t>129,15</t>
  </si>
  <si>
    <t>DEMOLIÇÃO DE ALVENARIA PARA QUALQUER TIPO DE BLOCO, DE FORMA MECANIZADA, SEM REAPROVEITAMENTO. AF_09/2023</t>
  </si>
  <si>
    <t>50,29</t>
  </si>
  <si>
    <t>DEMOLIÇÃO DE PILARES E VIGAS EM CONCRETO ARMADO, DE FORMA MANUAL, SEM REAPROVEITAMENTO. AF_09/2023</t>
  </si>
  <si>
    <t>690,35</t>
  </si>
  <si>
    <t>DEMOLIÇÃO DE PILARES E VIGAS EM CONCRETO ARMADO, DE FORMA MECANIZADA COM MARTELETE, SEM REAPROVEITAMENTO. AF_09/2023</t>
  </si>
  <si>
    <t>200,15</t>
  </si>
  <si>
    <t>DEMOLIÇÃO DE LAJES, EM CONCRETO ARMADO, DE FORMA MANUAL, SEM REAPROVEITAMENTO. AF_09/2023</t>
  </si>
  <si>
    <t>321,51</t>
  </si>
  <si>
    <t>DEMOLIÇÃO DE LAJES, EM CONCRETO ARMADO, DE FORMA MECANIZADA COM MARTELETE, SEM REAPROVEITAMENTO. AF_09/2023</t>
  </si>
  <si>
    <t>93,20</t>
  </si>
  <si>
    <t>DEMOLIÇÃO DE ARGAMASSAS, DE FORMA MANUAL, SEM REAPROVEITAMENTO. AF_09/2023</t>
  </si>
  <si>
    <t>DEMOLIÇÃO DE RODAPÉ CERÂMICO, DE FORMA MANUAL, SEM REAPROVEITAMENTO. AF_09/2023</t>
  </si>
  <si>
    <t>3,13</t>
  </si>
  <si>
    <t>DEMOLIÇÃO DE REVESTIMENTO CERÂMICO, DE FORMA MANUAL, SEM REAPROVEITAMENTO. AF_09/2023</t>
  </si>
  <si>
    <t>DEMOLIÇÃO DE REVESTIMENTO CERÂMICO, DE FORMA MECANIZADA COM MARTELETE, SEM REAPROVEITAMENTO. AF_09/2023</t>
  </si>
  <si>
    <t>7,70</t>
  </si>
  <si>
    <t>REMOÇÃO DE PISO DE BLOCO INTERTRAVADO OU DE PEDRA PORTUGUESA, DE FORMA MANUAL, COM REAPROVEITAMENTO. AF_09/2023</t>
  </si>
  <si>
    <t>DEMOLIÇÃO PARCIAL DE PAVIMENTO ASFÁLTICO, DE FORMA MECANIZADA, SEM REAPROVEITAMENTO. AF_09/2023</t>
  </si>
  <si>
    <t>23,26</t>
  </si>
  <si>
    <t>REMOÇÃO DE TAPUME/ CHAPAS METÁLICAS E DE MADEIRA, DE FORMA MANUAL, SEM REAPROVEITAMENTO. AF_09/2023</t>
  </si>
  <si>
    <t>3,37</t>
  </si>
  <si>
    <t>REMOÇÃO DE CHAPAS E PERFIS DE DRYWALL, DE FORMA MANUAL, SEM REAPROVEITAMENTO. AF_09/2023</t>
  </si>
  <si>
    <t>REMOÇÃO DE PLACAS E PILARETES DE CONCRETO, DE FORMA MANUAL, SEM REAPROVEITAMENTO. AF_09/2023</t>
  </si>
  <si>
    <t>REMOÇÃO DE FORROS DE DRYWALL, PVC E FIBROMINERAL, DE FORMA MANUAL, SEM REAPROVEITAMENTO. AF_09/2023</t>
  </si>
  <si>
    <t>2,29</t>
  </si>
  <si>
    <t>REMOÇÃO DE FORRO DE GESSO, DE FORMA MANUAL, SEM REAPROVEITAMENTO. AF_09/2023</t>
  </si>
  <si>
    <t>3,51</t>
  </si>
  <si>
    <t>REMOÇÃO DE TRAMA METÁLICA OU DE MADEIRA PARA FORRO, DE FORMA MANUAL, SEM REAPROVEITAMENTO. AF_09/2023</t>
  </si>
  <si>
    <t>REMOÇÃO DE PISO DE MADEIRA (ASSOALHO E BARROTE), DE FORMA MANUAL, SEM REAPROVEITAMENTO. AF_09/2023</t>
  </si>
  <si>
    <t>REMOÇÃO DE PORTAS, DE FORMA MANUAL, SEM REAPROVEITAMENTO. AF_09/2023</t>
  </si>
  <si>
    <t>REMOÇÃO DE JANELAS, DE FORMA MANUAL, SEM REAPROVEITAMENTO. AF_09/2023</t>
  </si>
  <si>
    <t>REMOÇÃO DE TELHAS DE FIBROCIMENTO METÁLICA E CERÂMICA, DE FORMA MANUAL, SEM REAPROVEITAMENTO. AF_09/2023</t>
  </si>
  <si>
    <t>REMOÇÃO DE PROTEÇÃO TÉRMICA PARA COBERTURA EM EPS, DE FORMA MANUAL, SEM REAPROVEITAMENTO. AF_09/2023</t>
  </si>
  <si>
    <t>2,45</t>
  </si>
  <si>
    <t>REMOÇÃO DE TELHAS DE FIBROCIMENTO, METÁLICA E CERÂMICA, DE FORMA MECANIZADA, COM USO DE GUINDASTE, SEM REAPROVEITAMENTO. AF_09/2023</t>
  </si>
  <si>
    <t>REMOÇÃO DE TRAMA DE MADEIRA PARA COBERTURA, DE FORMA MANUAL, SEM REAPROVEITAMENTO. AF_09/2023</t>
  </si>
  <si>
    <t>9,19</t>
  </si>
  <si>
    <t>REMOÇÃO DE TESOURAS DE MADEIRA, COM VÃO MENOR QUE 8M, DE FORMA MANUAL, SEM REAPROVEITAMENTO. AF_09/2023</t>
  </si>
  <si>
    <t>REMOÇÃO DE TESOURAS DE MADEIRA, COM VÃO MAIOR OU IGUAL A 8M, DE FORMA MANUAL, SEM REAPROVEITAMENTO. AF_09/2023</t>
  </si>
  <si>
    <t>226,80</t>
  </si>
  <si>
    <t>REMOÇÃO DE TESOURAS DE MADEIRA, COM VÃO MENOR QUE 8M, DE FORMA MECANIZADA, COM REAPROVEITAMENTO. AF_09/2023</t>
  </si>
  <si>
    <t>146,71</t>
  </si>
  <si>
    <t>REMOÇÃO DE TESOURAS DE MADEIRA, COM VÃO MAIOR OU IGUAL A 8M, DE FORMA MECANIZADA, COM REAPROVEITAMENTO. AF_09/2023</t>
  </si>
  <si>
    <t>188,19</t>
  </si>
  <si>
    <t>REMOÇÃO DE TRAMA METÁLICA PARA COBERTURA, DE FORMA MANUAL, SEM REAPROVEITAMENTO. AF_09/2023</t>
  </si>
  <si>
    <t>39,25</t>
  </si>
  <si>
    <t>REMOÇÃO DE TESOURAS METÁLICAS, COM VÃO MENOR QUE 8M, DE FORMA MANUAL, SEM REAPROVEITAMENTO. AF_09/2023</t>
  </si>
  <si>
    <t>363,41</t>
  </si>
  <si>
    <t>REMOÇÃO DE TESOURAS METÁLICAS, COM VÃO MAIOR OU IGUAL A 8M, DE FORMA MANUAL, SEM REAPROVEITAMENTO. AF_09/2023</t>
  </si>
  <si>
    <t>720,30</t>
  </si>
  <si>
    <t>REMOÇÃO DE TESOURAS METÁLICAS, COM VÃO MENOR QUE 8M, DE FORMA MECANIZADA, COM REAPROVEITAMENTO. AF_09/2023</t>
  </si>
  <si>
    <t>231,42</t>
  </si>
  <si>
    <t>REMOÇÃO DE TESOURAS METÁLICAS, COM VÃO MAIOR OU IGUAL A 8M, DE FORMA MECANIZADA, COM REAPROVEITAMENTO. AF_09/2023</t>
  </si>
  <si>
    <t>326,15</t>
  </si>
  <si>
    <t>REMOÇÃO DE INTERRUPTORES/TOMADAS ELÉTRICAS, DE FORMA MANUAL, SEM REAPROVEITAMENTO. AF_09/2023</t>
  </si>
  <si>
    <t>0,85</t>
  </si>
  <si>
    <t>REMOÇÃO DE CABOS ELÉTRICOS, COM SEÇÃO DE 10 MM², FORMA MANUAL, SEM REAPROVEITAMENTO. AF_09/2023</t>
  </si>
  <si>
    <t>REMOÇÃO DE TUBULAÇÕES (TUBOS E CONEXÕES) DE ÁGUA FRIA, DE FORMA MANUAL, SEM REAPROVEITAMENTO. AF_09/2023</t>
  </si>
  <si>
    <t>0,62</t>
  </si>
  <si>
    <t>REMOÇÃO DE LOUÇAS, DE FORMA MANUAL, SEM REAPROVEITAMENTO. AF_09/2023</t>
  </si>
  <si>
    <t>REMOÇÃO DE ACESSÓRIOS, DE FORMA MANUAL, SEM REAPROVEITAMENTO. AF_09/2023</t>
  </si>
  <si>
    <t>REMOÇÃO DE LUMINÁRIAS, DE FORMA MANUAL, SEM REAPROVEITAMENTO. AF_09/2023</t>
  </si>
  <si>
    <t>2,31</t>
  </si>
  <si>
    <t>REMOÇÃO DE METAIS SANITÁRIOS, DE FORMA MANUAL, SEM REAPROVEITAMENTO. AF_09/2023</t>
  </si>
  <si>
    <t>11,42</t>
  </si>
  <si>
    <t>DEMOLIÇÃO DE PISO DE CONCRETO SIMPLES, DE FORMA MANUAL, SEM REAPROVEITAMENTO. AF_09/2023</t>
  </si>
  <si>
    <t>241,75</t>
  </si>
  <si>
    <t>DEMOLIÇÃO DE PISO DE CONCRETO SIMPLES, DE FORMA MECANIZADA COM MARTELETE, SEM REAPROVEITAMENTO. AF_09/2023</t>
  </si>
  <si>
    <t>117,54</t>
  </si>
  <si>
    <t>DEMOLIÇÃO DE ARGAMASSAS, DE FORMA DE FORMA MECANIZADA COM MARTELETE, SEM REAPROVEITAMENTO. AF_09/2023</t>
  </si>
  <si>
    <t>6,79</t>
  </si>
  <si>
    <t>REMOÇÃO DE CABOS ELÉTRICOS, COM SEÇÃO DE ATÉ 2,5 MM², DE FORMA MANUAL, SEM REAPROVEITAMENTO. AF_09/2023</t>
  </si>
  <si>
    <t>REMOÇÃO DE CABOS ELÉTRICOS, COM SEÇÃO MAIOR QUE 2,5 MM² E MENOR QUE 10 MM², DE FORMA MANUAL, SEM REAPROVEITAMENTO. AF_09/2023</t>
  </si>
  <si>
    <t>REMOÇÃO DE CABOS ELÉTRICOS, COM SEÇÃO DE 16 MM², FORMA MANUAL, SEM REAPROVEITAMENTO. AF_09/2023</t>
  </si>
  <si>
    <t>REMOÇÃO DE CABOS ELÉTRICOS, COM SEÇÃO DE 25 MM², FORMA MANUAL, SEM REAPROVEITAMENTO. AF_09/2023</t>
  </si>
  <si>
    <t>1,73</t>
  </si>
  <si>
    <t>DEMOLIÇÃO DE GUIAS, SARJETAS OU SARJETÕES, DE FORMA MECANIZADA, SEM REAPROVEITAMENTO. AF_09/2023</t>
  </si>
  <si>
    <t>15,33</t>
  </si>
  <si>
    <t>REMOÇAO DE GUIAS PRÉ-FABRICADAS DE CONCRETO, DE FORMA MECANIZADA, COM REAPROVEITAMENTO. AF_09/2023</t>
  </si>
  <si>
    <t>REMOÇÃO DE SUPORTE METÁLICO OU DE MADEIRA PARA PLACAS DE SINALIZAÇÃO VIÁRIA, DE FORMA MANUAL, SEM REAPROVEITAMENTO. AF_09/2023</t>
  </si>
  <si>
    <t>16,18</t>
  </si>
  <si>
    <t>REMOÇÃO DE PLACAS DE SINALIZAÇÃO VIÁRIA, DE FORMA MANUAL, SEM REAPROVEITAMENTO. AF_09/2023</t>
  </si>
  <si>
    <t>12,70</t>
  </si>
  <si>
    <t>REMOÇÃO DE CERCAS E MOURÕES, DE FORMA MANUAL, SEM REAPROVEITAMENTO. AF_09/2023</t>
  </si>
  <si>
    <t>REMOÇÃO DE ALAMBRADOS PARA QUADRAS POLIESPORTIVAS, ESTRUTURADO POR TUBOS DE AÇO GALVANIZADO, COM TELA DE ARAME GALVANIZADO, DE FORMA MANUAL, SEM REAPROVEITAMENTO. AF_09/2023</t>
  </si>
  <si>
    <t>REMOÇÃO DE TELA DE ARAME GALVANIZADO DE ALAMBRADOS PARA QUADRAS POLIESPORTIVAS, DE FORMA MANUAL, SEM REMOÇÃO DA ESTRUTURA DE SUSTENTAÇÃO, SEM REAPROVEITAMENTO. AF_09/2023</t>
  </si>
  <si>
    <t>REMOÇÃO CALHAS E RUFOS, DE FORMA MANUAL, SEM REAPROVEITAMENTO. AF_09/2023</t>
  </si>
  <si>
    <t>SERVIÇOS TÉCNICOS ESPECIALIZADOS PARA ACOMPANHAMENTO DE EXECUÇÃO DE FUNDAÇÕES PROFUNDAS E ESTRUTURAS DE CONTENÇÃO</t>
  </si>
  <si>
    <t>149,75</t>
  </si>
  <si>
    <t>LOCAÇÃO CONVENCIONAL DE OBRA, UTILIZANDO GABARITO DE TÁBUAS CORRIDAS PONTALETADAS A CADA 2,00M -  2 UTILIZAÇÕES. AF_03/2024</t>
  </si>
  <si>
    <t>LOCAÇÃO COM CAVALETE COM ALTURA DE 1,00 M - 2 UTILIZAÇÕES. AF_03/2024</t>
  </si>
  <si>
    <t>210,47</t>
  </si>
  <si>
    <t>LOCAÇÃO COM CAVALETE COM ALTURA DE 0,50 M - 2 UTILIZAÇÕES. AF_03/2024</t>
  </si>
  <si>
    <t>129,78</t>
  </si>
  <si>
    <t>MARCAÇÃO DE PONTOS EM GABARITO OU CAVALETE. AF_03/2024</t>
  </si>
  <si>
    <t>2,32</t>
  </si>
  <si>
    <t>LOCAÇÃO DE REDE DE ÁGUA OU ESGOTO. AF_03/2024</t>
  </si>
  <si>
    <t>LOCAÇÃO DE PRAÇAS EM PONTALETEAMENTO. AF_03/2024</t>
  </si>
  <si>
    <t>LOCAÇÃO CONVENCIONAL DE OBRA, UTILIZANDO GABARITO DE TÁBUAS CORRIDAS PONTALETADAS A CADA 1,50M -  2 UTILIZAÇÕES. AF_03/2024</t>
  </si>
  <si>
    <t>85,77</t>
  </si>
  <si>
    <t>EXECUÇÃO DE LINHAS DE REFERÊNCIA EM GABARITO OU CAVALETE. AF_03/2024</t>
  </si>
  <si>
    <t>TRANSPORTE COM CAMINHÃO BASCULANTE DE 10 M³, EM VIA URBANA EM LEITO NATURAL (UNIDADE: M3XKM). AF_07/2020</t>
  </si>
  <si>
    <t>TRANSPORTE COM CAMINHÃO BASCULANTE DE 10 M³, EM VIA URBANA EM REVESTIMENTO PRIMÁRIO (UNIDADE: M3XKM). AF_07/2020</t>
  </si>
  <si>
    <t>2,74</t>
  </si>
  <si>
    <t>TRANSPORTE COM CAMINHÃO BASCULANTE DE 10 M³, EM VIA URBANA PAVIMENTADA, ADICIONAL PARA DMT EXCEDENTE A 30 KM (UNIDADE: M3XKM). AF_07/2020</t>
  </si>
  <si>
    <t>TRANSPORTE COM CAMINHÃO BASCULANTE DE 14 M³, EM VIA URBANA EM LEITO NATURAL (UNIDADE: M3XKM). AF_07/2020</t>
  </si>
  <si>
    <t>2,82</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</si>
  <si>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</si>
  <si>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</si>
  <si>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</si>
  <si>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2,13</t>
  </si>
  <si>
    <t>TRANSPORTE COM CAMINHÃO BASCULANTE DE 10 M³, EM VIA URBANA EM REVESTIMENTO PRIMÁRIO (UNIDADE: TXKM). AF_07/2020</t>
  </si>
  <si>
    <t>1,85</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</si>
  <si>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</si>
  <si>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</si>
  <si>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</si>
  <si>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1,62</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</si>
  <si>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</si>
  <si>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</si>
  <si>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</si>
  <si>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2,07</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</si>
  <si>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</si>
  <si>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</si>
  <si>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</si>
  <si>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1,39</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</si>
  <si>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</si>
  <si>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</si>
  <si>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</si>
  <si>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</si>
  <si>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</si>
  <si>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1,70</t>
  </si>
  <si>
    <t>TRANSPORTE COM CAMINHÃO BASCULANTE DE 14 M³, EM VIA URBANA PAVIMENTADA, DMT ATÉ 30 KM (UNIDADE: TXKM). AF_07/2020</t>
  </si>
  <si>
    <t>1,50</t>
  </si>
  <si>
    <t>TRANSPORTE COM CAMINHÃO BASCULANTE DE 18 M³, EM VIA URBANA PAVIMENTADA, DMT ATÉ 30 KM (UNIDADE: TXKM). AF_07/2020</t>
  </si>
  <si>
    <t>1,27</t>
  </si>
  <si>
    <t>TRANSPORTE COM CAMINHÃO BASCULANTE DE 6 M³, EM VIA URBANA EM LEITO NATURAL (UNIDADE: M3XKM). AF_07/2020</t>
  </si>
  <si>
    <t>TRANSPORTE COM CAMINHÃO BASCULANTE DE 6 M³, EM VIA URBANA EM REVESTIMENTO PRIMÁRIO (UNIDADE: M3XKM). AF_07/2020</t>
  </si>
  <si>
    <t>3,34</t>
  </si>
  <si>
    <t>TRANSPORTE COM CAMINHÃO BASCULANTE DE 6 M³, EM VIA URBANA PAVIMENTADA, DMT ATÉ 30 KM (UNIDADE: M3XKM). AF_07/2020</t>
  </si>
  <si>
    <t>3,05</t>
  </si>
  <si>
    <t>TRANSPORTE COM CAMINHÃO BASCULANTE DE 6 M³, EM VIA URBANA PAVIMENTADA, ADICIONAL PARA DMT EXCEDENTE A 30 KM (UNIDADE: M3XKM). AF_07/2020</t>
  </si>
  <si>
    <t>1,22</t>
  </si>
  <si>
    <t>TRANSPORTE COM CAMINHÃO BASCULANTE DE 6 M³, EM VIA INTERNA (DENTRO DO CANTEIRO - UNIDADE: M3XKM). AF_07/2020</t>
  </si>
  <si>
    <t>9,17</t>
  </si>
  <si>
    <t>TRANSPORTE COM CAMINHÃO BASCULANTE DE 10 M³, EM VIA INTERNA (DENTRO DO CANTEIRO - UNIDADE: M3XKM). AF_07/2020</t>
  </si>
  <si>
    <t>7,62</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</si>
  <si>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</si>
  <si>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</si>
  <si>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</si>
  <si>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6,11</t>
  </si>
  <si>
    <t>TRANSPORTE COM CAMINHÃO BASCULANTE DE 10 M³, EM VIA INTERNA A OBRA (UNIDADE: TXKM). AF_07/2020</t>
  </si>
  <si>
    <t>5,08</t>
  </si>
  <si>
    <t>TRANSPORTE COM CAMINHÃO BASCULANTE DE 14 M³, EM VIA INTERNA (DENTRO DO CANTEIRO - UNIDADE: TXKM). AF_07/2020</t>
  </si>
  <si>
    <t>TRANSPORTE COM CAMINHÃO BASCULANTE DE 18 M³, EM VIA INTERNA (DENTRO DO CANTEIRO - UNIDADE: TXKM). AF_07/2020</t>
  </si>
  <si>
    <t>3,84</t>
  </si>
  <si>
    <t>TRANSPORTE COM CAMINHÃO CARROCERIA 9T, EM VIA URBANA EM LEITO NATURAL (UNIDADE: TXKM). AF_07/2020</t>
  </si>
  <si>
    <t>TRANSPORTE COM CAMINHÃO CARROCERIA 9T, EM VIA URBANA EM REVESTIMENTO PRIMÁRIO (UNIDADE: TXKM). AF_07/2020</t>
  </si>
  <si>
    <t>2,48</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</si>
  <si>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</si>
  <si>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</si>
  <si>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</si>
  <si>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6,87</t>
  </si>
  <si>
    <t>TRANSPORTE COM CAMINHÃO CARROCERIA COM GUINDAUTO (MUNCK),  MOMENTO MÁXIMO DE CARGA 11,7 TM, EM VIA URBANA EM LEITO NATURAL (UNIDADE: TXKM). AF_07/2020</t>
  </si>
  <si>
    <t>3,66</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</si>
  <si>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</si>
  <si>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</si>
  <si>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2,90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</si>
  <si>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</si>
  <si>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</si>
  <si>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8,70</t>
  </si>
  <si>
    <t>TRANSPORTE COM CAMINHÃO PIPA DE 6 M³, EM VIA URBANA EM LEITO NATURAL (UNIDADE: M3XKM). AF_07/2020</t>
  </si>
  <si>
    <t>TRANSPORTE COM CAMINHÃO PIPA DE 6 M³, EM VIA URBANA EM REVESTIMENTO PRIMÁRIO (UNIDADE: M3XKM). AF_07/2020</t>
  </si>
  <si>
    <t>4,34</t>
  </si>
  <si>
    <t>TRANSPORTE COM CAMINHÃO PIPA DE 6 M³, EM VIA URBANA PAVIMENTADA, DMT ATÉ 30KM (UNIDADE: M3XKM). AF_07/2020</t>
  </si>
  <si>
    <t>3,97</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</si>
  <si>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</si>
  <si>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</si>
  <si>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</si>
  <si>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3,70</t>
  </si>
  <si>
    <t>TRANSPORTE COM CAMINHÃO PIPA DE 10 M³, EM VIA URBANA EM REVESTIMENTO PRIMÁRIO (UNIDADE: M3XKM). AF_07/2020</t>
  </si>
  <si>
    <t>3,20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</si>
  <si>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</si>
  <si>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</si>
  <si>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</si>
  <si>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</si>
  <si>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8,97</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</si>
  <si>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</si>
  <si>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</si>
  <si>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8,74</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</si>
  <si>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</si>
  <si>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</si>
  <si>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20000 L, EM VIA URBANA EM LEITO NATURAL (UNIDADE: TXKM). AF_07/2020</t>
  </si>
  <si>
    <t>2,38</t>
  </si>
  <si>
    <t>TRANSPORTE COM CAMINHÃO TANQUE DE TRANSPORTE DE MATERIAL ASFÁLTICO DE 20000 L, EM VIA URBANA EM  REVESTIMENTO PRIMÁRIO (UNIDADE: TXKM). AF_07/2020</t>
  </si>
  <si>
    <t>2,02</t>
  </si>
  <si>
    <t>TRANSPORTE COM CAMINHÃO TANQUE DE TRANSPORTE DE MATERIAL ASFÁLTICO DE 30000 L, EM VIA URBANA PAVIMENTADA, DMT ATÉ 30KM (UNIDADE: TXKM). AF_07/2020</t>
  </si>
  <si>
    <t>1,45</t>
  </si>
  <si>
    <t>TRANSPORTE COM CAMINHÃO TANQUE DE TRANSPORTE DE MATERIAL ASFÁLTICO DE 30000 L, EM VIA URBANA PAVIMENTADA, ADICIONAL PARA DMT EXCEDENTE A 30 KM (UNIDADE: TXKM). AF_07/2020</t>
  </si>
  <si>
    <t>0,57</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</si>
  <si>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</si>
  <si>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</si>
  <si>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</si>
  <si>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T</t>
  </si>
  <si>
    <t>618,51</t>
  </si>
  <si>
    <t>CARGA, MANOBRA E DESCARGA MANUAL DE TUBOS PLÁSTICOS, DN 200 MM, EM CAMINHÃO CARROCERIA 9T. AF_07/2020</t>
  </si>
  <si>
    <t>180,20</t>
  </si>
  <si>
    <t>CARGA, MANOBRA E DESCARGA MANUAL DE TUBOS PLÁSTICOS, DN 150 MM, EM CAMINHÃO CARROCERIA 9T. AF_06/2021</t>
  </si>
  <si>
    <t>306,99</t>
  </si>
  <si>
    <t>CARGA, MANOBRA E DESCARGA DE SOLOS E MATERIAIS GRANULARES EM CAMINHÃO BASCULANTE 18 M³ - CARGA COM PÁ CARREGADEIRA (CAÇAMBA DE 1,7 A 2,8 M³ / 128 HP) E DESCARGA LIVRE (UNIDADE: M3). AF_07/2020</t>
  </si>
  <si>
    <t>8,54</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</si>
  <si>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</si>
  <si>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</si>
  <si>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7,13</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</si>
  <si>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</si>
  <si>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</si>
  <si>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6,50</t>
  </si>
  <si>
    <t>CARGA, MANOBRA E DESCARGA DE ENTULHO EM CAMINHÃO BASCULANTE 6 M³ - CARGA COM ESCAVADEIRA HIDRÁULICA  (CAÇAMBA DE 0,80 M³ / 111 HP) E DESCARGA LIVRE (UNIDADE: M3). AF_07/2020</t>
  </si>
  <si>
    <t>9,64</t>
  </si>
  <si>
    <t>CARGA, MANOBRA E DESCARGA DE ENTULHO EM CAMINHÃO BASCULANTE 10 M³ - CARGA COM ESCAVADEIRA HIDRÁULICA  (CAÇAMBA DE 0,80 M³ / 111 HP) E DESCARGA LIVRE (UNIDADE: M3). AF_07/2020</t>
  </si>
  <si>
    <t>9,20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</si>
  <si>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</si>
  <si>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</si>
  <si>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</si>
  <si>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</si>
  <si>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</si>
  <si>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</si>
  <si>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11,34</t>
  </si>
  <si>
    <t>CARGA, MANOBRA E DESCARGA DE SOLOS E MATERIAIS GRANULARES EM CAMINHÃO BASCULANTE 6 M³ - CARGA COM PÁ CARREGADEIRA (CAÇAMBA DE 1,7 A 2,8 M³ / 128 HP) E DESCARGA LIVRE (UNIDADE: T). AF_07/2020</t>
  </si>
  <si>
    <t>5,98</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</si>
  <si>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</si>
  <si>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</si>
  <si>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</si>
  <si>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</si>
  <si>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</si>
  <si>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4,73</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</si>
  <si>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</si>
  <si>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</si>
  <si>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4,32</t>
  </si>
  <si>
    <t>CARGA, MANOBRA E DESCARGA DE ENTULHO EM CAMINHÃO BASCULANTE 6 M³ - CARGA COM ESCAVADEIRA HIDRÁULICA  (CAÇAMBA DE 0,80 M³ / 111 HP) E DESCARGA LIVRE (UNIDADE: T). AF_07/2020</t>
  </si>
  <si>
    <t>6,44</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</si>
  <si>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</si>
  <si>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</si>
  <si>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</si>
  <si>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6,06</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</si>
  <si>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</si>
  <si>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</si>
  <si>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</si>
  <si>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</si>
  <si>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</si>
  <si>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</si>
  <si>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21,08</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</si>
  <si>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</si>
  <si>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</si>
  <si>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</si>
  <si>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</si>
  <si>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27,75</t>
  </si>
  <si>
    <t>CARGA, MANOBRA E DESCARGA DE TUBOS DE CONCRETO, DN MENOR OU IGUAL A 300 MM, EM CAMINHÃO CARROCERIA COM GUINDAUTO (MUNCK) 11,7 TM. AF_07/2020</t>
  </si>
  <si>
    <t>CARGA, MANOBRA E DESCARGA DE TUBOS DE CONCRETO, DN 400 MM, EM CAMINHÃO CARROCERIA COM GUINDAUTO (MUNCK) 11,7 TM. AF_07/2020</t>
  </si>
  <si>
    <t>43,78</t>
  </si>
  <si>
    <t>CARGA, MANOBRA E DESCARGA DE TUBOS DE CONCRETO, DN 500 MM, EM CAMINHÃO CARROCERIA COM GUINDAUTO (MUNCK) 11,7 TM. AF_07/2020</t>
  </si>
  <si>
    <t>35,96</t>
  </si>
  <si>
    <t>CARGA, MANOBRA E DESCARGA DE TUBOS METÁLICOS, DN MENOR OU IGUAL A 150 MM, EM CAMINHÃO CARROCERIA COM GUINDAUTO (MUNCK) 11,7 TM. AF_07/2020</t>
  </si>
  <si>
    <t>41,63</t>
  </si>
  <si>
    <t>CARGA, MANOBRA E DESCARGA DE TUBOS METÁLICOS, DN 200 MM, EM CAMINHÃO CARROCERIA COM GUINDAUTO (MUNCK) 11,7 TM. AF_07/2020</t>
  </si>
  <si>
    <t>CARGA, MANOBRA E DESCARGA DE TUBOS METÁLICOS, DN 250 MM, EM CAMINHÃO CARROCERIA COM GUINDAUTO (MUNCK) 11,7 TM. AF_07/2020</t>
  </si>
  <si>
    <t>25,92</t>
  </si>
  <si>
    <t>CARGA, MANOBRA E DESCARGA DE TUBOS DE CONCRETO, DN 600 MM, EM CAMINHÃO CARROCERIA COM GUINDAUTO (MUNCK) 11,7 TM. AF_07/2020</t>
  </si>
  <si>
    <t>47,93</t>
  </si>
  <si>
    <t>CARGA, MANOBRA E DESCARGA DE TUBOS DE CONCRETO, DN 700 MM, EM CAMINHÃO CARROCERIA COM GUINDAUTO (MUNCK) 11,7 TM. AF_07/2020</t>
  </si>
  <si>
    <t>36,80</t>
  </si>
  <si>
    <t>CARGA, MANOBRA E DESCARGA DE TUBOS DE CONCRETO, DN 800 MM, EM CAMINHÃO CARROCERIA COM GUINDAUTO (MUNCK) 11,7 TM. AF_07/2020</t>
  </si>
  <si>
    <t>28,14</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</si>
  <si>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</si>
  <si>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</si>
  <si>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</si>
  <si>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17,52</t>
  </si>
  <si>
    <t>CARGA, MANOBRA E DESCARGA DE TUBOS METÁLICOS, DN 300 MM, EM CAMINHÃO CARROCERIA COM GUINDAUTO (MUNCK) 11,7 TM. AF_07/2020</t>
  </si>
  <si>
    <t>39,21</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</si>
  <si>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</si>
  <si>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</si>
  <si>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</si>
  <si>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</si>
  <si>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29,93</t>
  </si>
  <si>
    <t>CARGA, MANOBRA E DESCARGA DE TUBOS METÁLICOS, DN 700 MM, EM CAMINHÃO CARROCERIA COM GUINDAUTO (MUNCK) 11,7 TM. AF_07/2020</t>
  </si>
  <si>
    <t>21,41</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</si>
  <si>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</si>
  <si>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</si>
  <si>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</si>
  <si>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13,87</t>
  </si>
  <si>
    <t>CARGA, MANOBRA E DESCARGA DE TUBOS METÁLICOS, DN 1200 MM, EM CAMINHÃO CARROCERIA COM GUINDAUTO (MUNCK) 11,7 TM. AF_07/2020</t>
  </si>
  <si>
    <t>CARGA, MANOBRA E DESCARGA DE TUBOS PLÁSTICOS, DN 250 MM, EM CAMINHÃO CARROCERIA COM GUINDAUTO (MUNCK) 11,7 TM. AF_07/2020</t>
  </si>
  <si>
    <t>70,14</t>
  </si>
  <si>
    <t>CARGA, MANOBRA E DESCARGA DE TUBOS PLÁSTICOS, DN 300 MM, EM CAMINHÃO CARROCERIA COM GUINDAUTO (MUNCK) 11,7 TM. AF_07/2020</t>
  </si>
  <si>
    <t>50,65</t>
  </si>
  <si>
    <t>CARGA, MANOBRA E DESCARGA DE TUBOS PLÁSTICOS, DN 400 MM, EM CAMINHÃO CARROCERIA COM GUINDAUTO (MUNCK) 11,7 TM. AF_07/2020</t>
  </si>
  <si>
    <t>37,86</t>
  </si>
  <si>
    <t>CARGA, MANOBRA E DESCARGA DE TUBOS PLÁSTICOS, DN 500 MM, EM CAMINHÃO CARROCERIA COM GUINDAUTO (MUNCK) 11,7 TM. AF_07/2020</t>
  </si>
  <si>
    <t>CARGA, MANOBRA E DESCARGA DE TUBOS PLÁSTICOS, DN 600 MM, EM CAMINHÃO CARROCERIA COM GUINDAUTO (MUNCK) 11,7 TM. AF_07/2020</t>
  </si>
  <si>
    <t>203,67</t>
  </si>
  <si>
    <t>CARGA, MANOBRA E DESCARGA DE TUBOS PLÁSTICOS, DN 750 MM, EM CAMINHÃO CARROCERIA COM GUINDAUTO (MUNCK) 11,7 TM. AF_07/2020</t>
  </si>
  <si>
    <t>156,33</t>
  </si>
  <si>
    <t>CARGA, MANOBRA E DESCARGA DE TUBOS PLÁSTICOS, DN 900 MM, EM CAMINHÃO CARROCERIA COM GUINDAUTO (MUNCK) 11,7 TM. AF_07/2020</t>
  </si>
  <si>
    <t>140,84</t>
  </si>
  <si>
    <t>CARGA, MANOBRA E DESCARGA DE TUBOS PLÁSTICOS, DN 1000 MM, EM CAMINHÃO CARROCERIA COM GUINDAUTO (MUNCK) 11,7 TM. AF_07/2020</t>
  </si>
  <si>
    <t>103,11</t>
  </si>
  <si>
    <t>CARGA, MANOBRA E DESCARGA DE TUBOS PLÁSTICOS, DN 1200 MM, EM CAMINHÃO CARROCERIA COM GUINDAUTO (MUNCK) 11,7 TM. AF_07/2020</t>
  </si>
  <si>
    <t>89,23</t>
  </si>
  <si>
    <t>RECOMPOSIÇÃO PARCIAL DE ARAME FARPADO Nº 14 CLASSE 250, FIXADO EM CERCA COM MOURÕES DE CONCRETO - FORNECIMENTO E INSTALAÇÃO. AF_05/2020</t>
  </si>
  <si>
    <t>6,73</t>
  </si>
  <si>
    <t>CERCA COM MOURÕES DE CONCRETO, RETO, H=3,00 M, ESPAÇAMENTO DE 2,5 M, CRAVADOS 0,5 M, COM 4 FIOS DE ARAME FARPADO Nº 14 CLASSE 250 - FORNECIMENTO E INSTALAÇÃO. AF_05/2020</t>
  </si>
  <si>
    <t>66,63</t>
  </si>
  <si>
    <t>CERCA COM MOURÕES DE CONCRETO, RETO, H=3,00 M, ESPAÇAMENTO DE 2,5 M, CRAVADOS 0,5 M, COM 4 FIOS DE ARAME DE AÇO OVALADO 15X17 - FORNECIMENTO E INSTALAÇÃO. AF_05/2020</t>
  </si>
  <si>
    <t>65,94</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</si>
  <si>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</si>
  <si>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</si>
  <si>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67,33</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</si>
  <si>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</si>
  <si>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</si>
  <si>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61,27</t>
  </si>
  <si>
    <t>CERCA COM MOURÕES DE CONCRETO, SEÇÃO "T" PONTA INCLINADA, 10X10 CM, ESPAÇAMENTO DE 2,5 M, CRAVADOS 0,5 M, COM 11 FIOS DE ARAME FARPADO Nº 14 - FORNECIMENTO E INSTALAÇÃO. AF_05/2020</t>
  </si>
  <si>
    <t>122,20</t>
  </si>
  <si>
    <t>CERCA COM MOURÕES DE CONCRETO, SEÇÃO "T" PONTA INCLINADA, 10X10 CM, ESPAÇAMENTO DE 2,5 M, CRAVADOS 0,5 M, COM 11 FIOS DE ARAME DE AÇO OVALADO 15X17 - FORNECIMENTO E INSTALAÇÃO. AF_05/2020</t>
  </si>
  <si>
    <t>92,96</t>
  </si>
  <si>
    <t>CERCA COM MOURÕES DE CONCRETO, SEÇÃO "T" PONTA INCLINADA, 10X10CM, ESPAÇAMENTO DE 2,5M, CRAVADOS 0,5M, COM 11 FIOS DE ARAME MISTO - FORNECIMENTO E INSTALAÇÃO. AF_05/2020</t>
  </si>
  <si>
    <t>93,82</t>
  </si>
  <si>
    <t>CERCA COM MOURÕES DE MADEIRA, 7,5X7,5 CM, ESPAÇAMENTO DE 2,5 M, ALTURA LIVRE DE 2 M, CRAVADOS 0,5 M, COM 4 FIOS DE ARAME FARPADO Nº 14 CLASSE 250 - FORNECIMENTO E INSTALAÇÃO. AF_05/2020</t>
  </si>
  <si>
    <t>63,54</t>
  </si>
  <si>
    <t>CERCA COM MOURÕES DE MADEIRA, 7,5X7,5 CM, ESPAÇAMENTO DE 2,5 M, ALTURA LIVRE DE 2 M, CRAVADOS 0,5 M, COM 8 FIOS DE ARAME FARPADO Nº 14 CLASSE 250 - FORNECIMENTO E INSTALAÇÃO. AF_05/2020</t>
  </si>
  <si>
    <t>77,61</t>
  </si>
  <si>
    <t>CERCA COM MOURÕES DE MADEIRA ROLIÇA, DIÂMETRO 11 CM, ESPAÇAMENTO DE 2,5 M, ALTURA LIVRE DE 1,7 M, CRAVADOS 0,5 M, COM 5 FIOS DE ARAME FARPADO Nº 14 CLASSE 250 - FORNECIMENTO E INSTALAÇÃO. AF_05/2020</t>
  </si>
  <si>
    <t>45,99</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</si>
  <si>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</si>
  <si>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</si>
  <si>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</si>
  <si>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</si>
  <si>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170,23</t>
  </si>
  <si>
    <t>ALAMBRADO PARA QUADRA POLIESPORTIVA, ESTRUTURADO POR TUBOS DE ACO GALVANIZADO, (MONTANTES COM DIAMETRO 2", TRAVESSAS E ESCORAS COM DIÂMETRO 1 ¼"), COM TELA DE ARAME GALVANIZADO, FIO 12 BWG E MALHA QUADRADA 5X5CM (EXCETO MURETA). AF_03/2021</t>
  </si>
  <si>
    <t>181,78</t>
  </si>
  <si>
    <t>ALAMBRADO PARA QUADRA POLIESPORTIVA, ESTRUTURADO POR TUBOS DE ACO GALVANIZADO, (MONTANTES COM DIAMETRO 2", TRAVESSAS E ESCORAS COM DIÂMETRO 1 ¼"), COM TELA DE ARAME GALVANIZADO, FIO 10 BWG E MALHA QUADRADA 5X5CM (EXCETO MURETA). AF_03/2021</t>
  </si>
  <si>
    <t>203,12</t>
  </si>
  <si>
    <t>PLANTIO DE ARBUSTO OU  CERCA VIVA. AF_07/2024</t>
  </si>
  <si>
    <t>45,72</t>
  </si>
  <si>
    <t>PLANTIO DE ÁRVORE ORNAMENTAL COM ALTURA DE MUDA MENOR OU IGUAL A 2,00 M . AF_07/2024</t>
  </si>
  <si>
    <t>86,29</t>
  </si>
  <si>
    <t>PLANTIO DE ÁRVORE ORNAMENTAL COM ALTURA DE MUDA MAIOR QUE 2,00 M E MENOR OU IGUAL A 4,00 M . AF_07/2024</t>
  </si>
  <si>
    <t>146,50</t>
  </si>
  <si>
    <t>PLANTIO DE PALMEIRA COM ALTURA DE MUDA MENOR OU IGUAL A 2,00 M . AF_07/2024</t>
  </si>
  <si>
    <t>322,80</t>
  </si>
  <si>
    <t>REVOLVIMENTO E LIMPEZA MANUAL DE SOLO. AF_07/2024</t>
  </si>
  <si>
    <t>4,45</t>
  </si>
  <si>
    <t>APLICAÇÃO DE ADUBO EM SOLO. AF_07/2024</t>
  </si>
  <si>
    <t>APLICAÇÃO DE CALCÁRIO PARA CORREÇÃO DO PH DO SOLO. AF_07/2024</t>
  </si>
  <si>
    <t>0,39</t>
  </si>
  <si>
    <t>ALAMBRADO EM MOURÕES DE CONCRETO, COM TELA DE ARAME GALVANIZADO (INCLUSIVE MURETA EM CONCRETO). AF_05/2018</t>
  </si>
  <si>
    <t>166,41</t>
  </si>
  <si>
    <t>LIMPEZA MANUAL DE VEGETAÇÃO EM TERRENO COM ENXADA. AF_03/2024</t>
  </si>
  <si>
    <t>5,63</t>
  </si>
  <si>
    <t>ESPALHAMENTO DE TERRA VEGETAL PARA O PLANTIO. AF_07/2024</t>
  </si>
  <si>
    <t>PLANTIO DE GRAMA EM PAVIMENTO CONCREGRAMA. AF_07/2024</t>
  </si>
  <si>
    <t>PLANTIO DE GRAMA BATATAIS EM PLACAS. AF_07/2024</t>
  </si>
  <si>
    <t>PLANTIO DE FORRAÇÃO. AF_07/2024</t>
  </si>
  <si>
    <t>69,83</t>
  </si>
  <si>
    <t>PLANTIO DE GRAMA ESMERALDA OU SÃO CARLOS OU CURITIBANA, EM PLACAS. AF_07/2024</t>
  </si>
  <si>
    <t>RAMPA DE ACESSIBILIDADE PARA ACESSO A EDIFICAÇÕES COM INCLINAÇÃO DE 8,33% EM CONCRETO MOLDADO IN LOCO, COM LARGURA DE 1,20M, FCK 25MPA, NÃO ARMADA, COM JUNTA A CADA 2M COM CORTE À SECO. AF_03/2024_PA</t>
  </si>
  <si>
    <t>1.445,43</t>
  </si>
  <si>
    <t>RAMPA DE ACESSIBILIDADE PARA ACESSO A EDIFICAÇÕES COM INCLINAÇÃO DE 8,33% EM CONCRETO MOLDADO IN LOCO, COM LARGURA DE 1,50M, FCK 25MPA, NÃO ARMADA, COM JUNTA A CADA 2M COM CORTE À SECO. AF_03/2024_PA</t>
  </si>
  <si>
    <t>1.474,27</t>
  </si>
  <si>
    <t>RAMPA DE ACESSIBILIDADE EM CONCRETO MOLDADO IN LOCO, EM CALÇADA NOVA COM LARGURA MAIOR OU IGUAL À 3,00 M, FCK 25MPA, COM PISO PODOTÁTIL. AF_03/2024</t>
  </si>
  <si>
    <t>694,86</t>
  </si>
  <si>
    <t>RAMPA DE ACESSIBILIDADE EM CONCRETO MOLDADO IN LOCO, EM CALÇADA PRÉ EXISTENTE COM LARGURA MAIOR OU IGUAL À 3,00 M, FCK 25MPA, COM PISO PODOTÁTIL. AF_03/2024</t>
  </si>
  <si>
    <t>1.181,45</t>
  </si>
  <si>
    <t>RAMPA DE ACESSIBILIDADE EM CONCRETO MOLDADO IN LOCO, EM CALÇADA NOVA COM LARGURA MENOR À 3,00 M, FCK 25MPA, COM PISO PODOTÁTIL. AF_03/2024</t>
  </si>
  <si>
    <t>117,53</t>
  </si>
  <si>
    <t>RAMPA DE ACESSIBILIDADE EM CONCRETO MOLDADO IN LOCO, EM CALÇADA PRÉ EXISTENTE COM LARGURA MENOR À 3,00 M, FCK 25MPA, COM PISO PODOTÁTIL. AF_03/2024</t>
  </si>
  <si>
    <t>INSTALAÇÃO DE ESQUI TRIPLO, EM TUBO DE AÇO CARBONO - EQUIPAMENTO DE GINÁSTICA PARA ACADEMIA AO AR LIVRE / ACADEMIA DA TERCEIRA IDADE - ATI, INSTALADO SOBRE PISO DE CONCRETO EXISTENTE. AF_10/2021</t>
  </si>
  <si>
    <t>6.170,61</t>
  </si>
  <si>
    <t>INSTALAÇÃO DE MULTIEXERCITADOR COM SEIS FUNÇÕES, EM TUBO DE AÇO CARBONO - EQUIPAMENTO DE GINÁSTICA PARA ACADEMIA AO AR LIVRE / ACADEMIA DA TERCEIRA IDADE - ATI, INSTALADO SOBRE PISO DE CONCRETO EXISTENTE. AF_10/2021</t>
  </si>
  <si>
    <t>6.493,82</t>
  </si>
  <si>
    <t>INSTALAÇÃO DE SIMULADOR DE CAMINHADA TRIPLO, EM TUBO DE AÇO CARBONO - EQUIPAMENTO DE GINÁSTICA PARA ACADEMIA AO AR LIVRE / ACADEMIA DA TERCEIRA IDADE - ATI, INSTALADO SOBRE PISO DE CONCRETO EXISTENTE. AF_10/2021</t>
  </si>
  <si>
    <t>4.888,71</t>
  </si>
  <si>
    <t>INSTALAÇÃO DE SIMULADOR DE CAVALGADA TRIPLO, EM TUBO DE AÇO CARBONO - EQUIPAMENTO DE GINÁSTICA PARA ACADEMIA AO AR LIVRE / ACADEMIA DA TERCEIRA IDADE - ATI, INSTALADO SOBRE PISO DE CONCRETO EXISTENTE. AF_10/2021</t>
  </si>
  <si>
    <t>5.251,93</t>
  </si>
  <si>
    <t>INSTALAÇÃO DE SIMULADOR DE REMO INDIVIDUAL, EM TUBO DE AÇO CARBONO - EQUIPAMENTO DE GINÁSTICA PARA ACADEMIA AO AR LIVRE / ACADEMIA DA TERCEIRA IDADE - ATI, INSTALADO SOBRE PISO DE CONCRETO EXISTENTE. AF_10/2021</t>
  </si>
  <si>
    <t>2.634,33</t>
  </si>
  <si>
    <t>INSTALAÇÃO DE PRESSÃO DE PERNAS TRIPLO, EM TUBO DE AÇO CARBONO - EQUIPAMENTO DE GINÁSTICA PARA ACADEMIA AO AR LIVRE / ACADEMIA DA TERCEIRA IDADE - ATI, INSTALADO SOBRE SOLO. AF_10/2021</t>
  </si>
  <si>
    <t>4.088,40</t>
  </si>
  <si>
    <t>INSTALAÇÃO DE ALONGADOR COM TRÊS ALTURAS, EM TUBO DE AÇO CARBONO - EQUIPAMENTO DE GINASTICA PARA ACADEMIA AO AR LIVRE / ACADEMIA DA TERCEIRA IDADE - ATI, INSTALADO SOBRE SOLO. AF_10/2021</t>
  </si>
  <si>
    <t>2.383,39</t>
  </si>
  <si>
    <t>INSTALAÇÃO DE ROTAÇÃO DIAGONAL DUPLA, APARELHO TRIPLO, EM TUBO DE AÇO CARBONO - EQUIPAMENTO DE GINÁSTICA PARA ACADEMIA AO AR LIVRE / ACADEMIA DA TERCEIRA IDADE - ATI, INSTALADO SOBRE SOLO. AF_10/2021</t>
  </si>
  <si>
    <t>2.537,03</t>
  </si>
  <si>
    <t>INSTALAÇÃO DE ROTAÇÃO VERTICAL DUPLO, EM TUBO DE AÇO CARBONO - EQUIPAMENTO DE GINÁSTICA PARA ACADEMIA AO AR LIVRE / ACADEMIA DA TERCEIRA IDADE - ATI, INSTALADO SOBRE SOLO. AF_10/2021</t>
  </si>
  <si>
    <t>1.955,76</t>
  </si>
  <si>
    <t>INSTALAÇÃO DE SURF DUPLO, EM TUBO DE AÇO CARBONO - EQUIPAMENTO DE GINÁSTICA PARA ACADEMIA AO AR LIVRE / ACADEMIA DA TERCEIRA IDADE - ATI, INSTALADO SOBRE SOLO. AF_10/2021</t>
  </si>
  <si>
    <t>2.813,73</t>
  </si>
  <si>
    <t>INSTALAÇÃO DE PLACA ORIENTATIVA SOBRE EXERCÍCIOS, 2,00M X 1,00M, EM TUBO DE AÇO CARBONO - PARA ACADEMIA AO AR LIVRE / ACADEMIA DA TERCEIRA IDADE - ATI, INSTALADO SOBRE SOLO. AF_10/2021</t>
  </si>
  <si>
    <t>2.199,24</t>
  </si>
  <si>
    <t>INSTALAÇÃO DE PRESSÃO DE PERNAS TRIPLO, EM TUBO DE AÇO CARBONO - EQUIPAMENTO DE GINÁSTICA PARA ACADEMIA AO AR LIVRE / ACADEMIA DA TERCEIRA IDADE - ATI, INSTALADO SOBRE PISO DE CONCRETO EXISTENTE. AF_10/2021</t>
  </si>
  <si>
    <t>4.106,79</t>
  </si>
  <si>
    <t>INSTALAÇÃO DE ALONGADOR COM TRÊS ALTURAS, EM TUBO DE AÇO CARBONO - EQUIPAMENTO DE GINÁSTICA PARA ACADEMIA AO AR LIVRE / ACADEMIA DA TERCEIRA IDADE - ATI, INSTALADO SOBRE PISO DE CONCRETO EXISTENTE. AF_10/2021</t>
  </si>
  <si>
    <t>2.401,78</t>
  </si>
  <si>
    <t>INSTALAÇÃO DE ROTAÇÃO DIAGONAL DUPLA, APARELHO TRIPLO, EM TUBO DE AÇO CARBONO - EQUIPAMENTO DE GINÁSTICA PARA ACADEMIA AO AR LIVRE / ACADEMIA DA TERCEIRA IDADE - ATI, INSTALADO SOBRE PISO DE CONCRETO EXISTENTE. AF_10/2021</t>
  </si>
  <si>
    <t>2.555,42</t>
  </si>
  <si>
    <t>INSTALAÇÃO DE ROTAÇÃO VERTICAL DUPLO, EM TUBO DE ACO CARBONO - EQUIPAMENTO DE GINASTICA PARA ACADEMIA AO AR LIVRE / ACADEMIA DA TERCEIRA IDADE - ATI, INSTALADO SOBRE PISO DE CONCRETO EXISTENTE. AF_10/2021</t>
  </si>
  <si>
    <t>1.974,15</t>
  </si>
  <si>
    <t>INSTALAÇÃO DE SURF DUPLO, EM TUBO DE AÇO CARBONO - EQUIPAMENTO DE GINÁSTICA PARA ACADEMIA AO AR LIVRE / ACADEMIA DA TERCEIRA IDADE - ATI, INSTALADO SOBRE PISO DE CONCRETO EXISTENTE. AF_10/2021</t>
  </si>
  <si>
    <t>2.832,12</t>
  </si>
  <si>
    <t>INSTALAÇÃO DE PLACA ORIENTATIVA SOBRE EXERCÍCIOS, 2,00M X 1,00M, EM TUBO DE AÇO CARBONO - PARA ACADEMIA AO AR LIVRE / ACADEMIA DA TERCEIRA IDADE - ATI, INSTALADO SOBRE PISO DE CONCRETO EXISTENTE. AF_10/2021</t>
  </si>
  <si>
    <t>2.314,93</t>
  </si>
  <si>
    <t>INSTALAÇÃO DE BANCO METÁLICO COM ENCOSTO, 1,60 M DE COMPRIMENTO, EM TUBO DE AÇO CARBONO COM PINTURA ELETROSTÁTICA, SOBRE PISO DE CONCRETO EXISTENTE. AF_11/2021</t>
  </si>
  <si>
    <t>1.254,19</t>
  </si>
  <si>
    <t>INSTALAÇÃO DE LIXEIRA METÁLICA DUPLA, CAPACIDADE DE 60 L, EM TUBO DE AÇO CARBONO E CESTOS EM CHAPA DE AÇO COM PINTURA ELETROSTÁTICA, SOBRE PISO DE CONCRETO EXISTENTE. AF_11/2021</t>
  </si>
  <si>
    <t>1.346,88</t>
  </si>
  <si>
    <t>INSTALAÇÃO DE LIXEIRA METÁLICA DUPLA, CAPACIDADE DE 60 L, EM TUBO DE AÇO CARBONO E CESTOS EM CHAPA DE AÇO COM PINTURA ELETROSTÁTICA, SOBRE SOLO. AF_11/2021</t>
  </si>
  <si>
    <t>1.289,73</t>
  </si>
  <si>
    <t>INSTALAÇÃO DE PERGOLADO DE MADEIRA, EM MAÇARANDUBA, ANGELIM OU EQUIVALENTE DA REGIÃO, FIXADO COM CONCRETO SOBRE PISO DE CONCRETO EXISTENTE. AF_11/2021</t>
  </si>
  <si>
    <t>293,76</t>
  </si>
  <si>
    <t>INSTALAÇÃO DE PERGOLADO DE MADEIRA, EM MAÇARANDUBA, ANGELIM OU EQUIVALENTE DA REGIÃO, FIXADO COM CONCRETO SOBRE SOLO. AF_11/2021</t>
  </si>
  <si>
    <t>284,33</t>
  </si>
  <si>
    <t>PAR DE TABELAS DE BASQUETE DE COMPENSADO NAVAL, COM AROS E REDES - FORNECIMENTO E INSTALAÇÃO. AF_03/2022</t>
  </si>
  <si>
    <t>2.846,02</t>
  </si>
  <si>
    <t>LIMPEZA MECANIZADA DE CAMADA VEGETAL, VEGETAÇÃO E PEQUENAS ÁRVORES (DIÂMETRO DE TRONCO MENOR QUE 0,20 M), COM TRATOR DE ESTEIRAS. AF_03/2024</t>
  </si>
  <si>
    <t>REMOÇÃO DE RAÍZES REMANESCENTES DE TRONCO DE ÁRVORE COM DIÂMETRO MAIOR OU IGUAL A 0,20 M E MENOR QUE 0,40 M. AF_03/2024</t>
  </si>
  <si>
    <t>141,05</t>
  </si>
  <si>
    <t>REMOÇÃO DE RAÍZES REMANESCENTES DE TRONCO DE ÁRVORE COM DIÂMETRO MAIOR OU IGUAL A 0,40 M E MENOR QUE 0,60 M. AF_03/2024</t>
  </si>
  <si>
    <t>234,07</t>
  </si>
  <si>
    <t>REMOÇÃO DE RAÍZES REMANESCENTES DE TRONCO DE ÁRVORE COM DIÂMETRO MAIOR OU IGUAL A 0,60 M. AF_03/2024</t>
  </si>
  <si>
    <t>308,52</t>
  </si>
  <si>
    <t>CORTE RASO E RECORTE DE ÁRVORE COM DIÂMETRO DE TRONCO MAIOR OU IGUAL A 0,20 M E MENOR QUE 0,40 M. AF_03/2024</t>
  </si>
  <si>
    <t>88,99</t>
  </si>
  <si>
    <t>CORTE RASO E RECORTE DE ÁRVORE COM DIÂMETRO DE TRONCO MAIOR OU IGUAL A 0,40 M E MENOR QUE 0,60 M. AF_03/2024</t>
  </si>
  <si>
    <t>174,67</t>
  </si>
  <si>
    <t>CORTE RASO E RECORTE DE ÁRVORE COM DIÂMETRO DE TRONCO MAIOR OU IGUAL A 0,60 M. AF_03/2024</t>
  </si>
  <si>
    <t>419,63</t>
  </si>
  <si>
    <t>PODA EM ALTURA DE ÁRVORE COM DIÂMETRO DE TRONCO MENOR QUE 0,20 M. AF_03/2024</t>
  </si>
  <si>
    <t>33,50</t>
  </si>
  <si>
    <t>PODA EM ALTURA DE ÁRVORE COM DIÂMETRO DE TRONCO MAIOR OU IGUAL A 0,20 M E MENOR QUE 0,40 M. AF_03/2024</t>
  </si>
  <si>
    <t>128,80</t>
  </si>
  <si>
    <t>PODA EM ALTURA DE ÁRVORE COM DIÂMETRO DE TRONCO MAIOR OU IGUAL A 0,40 M E MENOR QUE 0,60 M. AF_03/2024</t>
  </si>
  <si>
    <t>355,65</t>
  </si>
  <si>
    <t>PODA EM ALTURA DE ÁRVORE COM DIÂMETRO DE TRONCO MAIOR OU IGUAL A 0,60 M. AF_03/2024</t>
  </si>
  <si>
    <t>751,41</t>
  </si>
  <si>
    <t>AJUDANTE DE ARMADOR COM ENCARGOS COMPLEMENTARES</t>
  </si>
  <si>
    <t>AJUDANTE DE CARPINTEIRO COM ENCARGOS COMPLEMENTARES</t>
  </si>
  <si>
    <t>28,31</t>
  </si>
  <si>
    <t>AJUDANTE DE ESTRUTURA METÁLICA COM ENCARGOS COMPLEMENTARES</t>
  </si>
  <si>
    <t>27,19</t>
  </si>
  <si>
    <t>AJUDANTE DE OPERAÇÃO EM GERAL COM ENCARGOS COMPLEMENTARES</t>
  </si>
  <si>
    <t>26,34</t>
  </si>
  <si>
    <t>AJUDANTE DE PEDREIRO COM ENCARGOS COMPLEMENTARES</t>
  </si>
  <si>
    <t>28,45</t>
  </si>
  <si>
    <t>AJUDANTE ESPECIALIZADO COM ENCARGOS COMPLEMENTARES</t>
  </si>
  <si>
    <t>ARMADOR COM ENCARGOS COMPLEMENTARES</t>
  </si>
  <si>
    <t>29,96</t>
  </si>
  <si>
    <t>ASSENTADOR DE TUBOS COM ENCARGOS COMPLEMENTARES</t>
  </si>
  <si>
    <t>AUXILIAR DE ELETRICISTA COM ENCARGOS COMPLEMENTARES</t>
  </si>
  <si>
    <t>AUXILIAR DE ENCANADOR OU BOMBEIRO HIDRÁULICO COM ENCARGOS COMPLEMENTARES</t>
  </si>
  <si>
    <t>27,83</t>
  </si>
  <si>
    <t>AUXILIAR DE LABORATÓRIO COM ENCARGOS COMPLEMENTARES</t>
  </si>
  <si>
    <t>36,53</t>
  </si>
  <si>
    <t>AUXILIAR DE MECÂNICO COM ENCARGOS COMPLEMENTARES</t>
  </si>
  <si>
    <t>AUXILIAR DE SERRALHEIRO COM ENCARGOS COMPLEMENTARES</t>
  </si>
  <si>
    <t>AUXILIAR DE SERVIÇOS GERAIS COM ENCARGOS COMPLEMENTARES</t>
  </si>
  <si>
    <t>AUXILIAR DE TOPÓGRAFO COM ENCARGOS COMPLEMENTARES</t>
  </si>
  <si>
    <t>31,26</t>
  </si>
  <si>
    <t>AUXILIAR TÉCNICO DE ENGENHARIA COM ENCARGOS COMPLEMENTARES</t>
  </si>
  <si>
    <t>AZULEJISTA OU LADRILHISTA COM ENCARGOS COMPLEMENTARES</t>
  </si>
  <si>
    <t>BLASTER, DINAMITADOR OU CABO DE FOGO COM ENCARGOS COMPLEMENTARES</t>
  </si>
  <si>
    <t>29,87</t>
  </si>
  <si>
    <t>CALCETEIRO COM ENCARGOS COMPLEMENTARES</t>
  </si>
  <si>
    <t>CARPINTEIRO DE ESQUADRIA COM ENCARGOS COMPLEMENTARES</t>
  </si>
  <si>
    <t>29,90</t>
  </si>
  <si>
    <t>CARPINTEIRO DE FORMAS COM ENCARGOS COMPLEMENTARES</t>
  </si>
  <si>
    <t>29,82</t>
  </si>
  <si>
    <t>CAVOUQUEIRO OU OPERADOR PERFURATRIZ/ROMPEDOR COM ENCARGOS COMPLEMENTARES</t>
  </si>
  <si>
    <t>ELETRICISTA COM ENCARGOS COMPLEMENTARES</t>
  </si>
  <si>
    <t>38,45</t>
  </si>
  <si>
    <t>ELETROTÉCNICO COM ENCARGOS COMPLEMENTARES</t>
  </si>
  <si>
    <t>43,49</t>
  </si>
  <si>
    <t>ENCANADOR OU BOMBEIRO HIDRÁULICO COM ENCARGOS COMPLEMENTARES</t>
  </si>
  <si>
    <t>GESSEIRO COM ENCARGOS COMPLEMENTARES</t>
  </si>
  <si>
    <t>IMPERMEABILIZADOR COM ENCARGOS COMPLEMENTARES</t>
  </si>
  <si>
    <t>MACARIQUEIRO COM ENCARGOS COMPLEMENTARES</t>
  </si>
  <si>
    <t>34,47</t>
  </si>
  <si>
    <t>MARCENEIRO COM ENCARGOS COMPLEMENTARES</t>
  </si>
  <si>
    <t>MARMORISTA/GRANITEIRO COM ENCARGOS COMPLEMENTARES</t>
  </si>
  <si>
    <t>30,81</t>
  </si>
  <si>
    <t>MECÃNICO DE EQUIPAMENTOS PESADOS COM ENCARGOS COMPLEMENTARES</t>
  </si>
  <si>
    <t>36,34</t>
  </si>
  <si>
    <t>MONTADOR (TUBO AÇO/EQUIPAMENTOS) COM ENCARGOS COMPLEMENTARES</t>
  </si>
  <si>
    <t>MONTADOR DE ESTRUTURA METÁLICA COM ENCARGOS COMPLEMENTARES</t>
  </si>
  <si>
    <t>25,80</t>
  </si>
  <si>
    <t>MONTADOR ELETROMECÃNICO COM ENCARGOS COMPLEMENTARES</t>
  </si>
  <si>
    <t>31,15</t>
  </si>
  <si>
    <t>MOTORISTA DE BASCULANTE COM ENCARGOS COMPLEMENTARES</t>
  </si>
  <si>
    <t>MOTORISTA DE CAMINHÃO COM ENCARGOS COMPLEMENTARES</t>
  </si>
  <si>
    <t>31,83</t>
  </si>
  <si>
    <t>MOTORISTA DE CAMINHÃO E CARRETA COM ENCARGOS COMPLEMENTARES</t>
  </si>
  <si>
    <t>37,80</t>
  </si>
  <si>
    <t>MOTORISTA DE VEÍCULO LEVE COM ENCARGOS COMPLEMENTARES</t>
  </si>
  <si>
    <t>27,71</t>
  </si>
  <si>
    <t>MOTORISTA OPERADOR DE MUNCK COM ENCARGOS COMPLEMENTARES</t>
  </si>
  <si>
    <t>NIVELADOR COM ENCARGOS COMPLEMENTARES</t>
  </si>
  <si>
    <t>22,01</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</si>
  <si>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</si>
  <si>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</si>
  <si>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</si>
  <si>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</si>
  <si>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</si>
  <si>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</si>
  <si>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26,54</t>
  </si>
  <si>
    <t>OPERADOR DE MÁQUINAS E EQUIPAMENTOS COM ENCARGOS COMPLEMENTARES</t>
  </si>
  <si>
    <t>OPERADOR DE MARTELETE OU MARTELETEIRO COM ENCARGOS COMPLEMENTARES</t>
  </si>
  <si>
    <t>25,73</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</si>
  <si>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</si>
  <si>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</si>
  <si>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</si>
  <si>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</si>
  <si>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</si>
  <si>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27,57</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</si>
  <si>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</si>
  <si>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</si>
  <si>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</si>
  <si>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</si>
  <si>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</si>
  <si>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</si>
  <si>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32,20</t>
  </si>
  <si>
    <t>PINTOR DE LETREIROS COM ENCARGOS COMPLEMENTARES</t>
  </si>
  <si>
    <t>PINTOR PARA TINTA EPÓXI COM ENCARGOS COMPLEMENTARES</t>
  </si>
  <si>
    <t>POCEIRO COM ENCARGOS COMPLEMENTARES</t>
  </si>
  <si>
    <t>26,00</t>
  </si>
  <si>
    <t>RASTELEIRO COM ENCARGOS COMPLEMENTARES</t>
  </si>
  <si>
    <t>28,59</t>
  </si>
  <si>
    <t>SERRALHEIRO COM ENCARGOS COMPLEMENTARES</t>
  </si>
  <si>
    <t>SERVENTE COM ENCARGOS COMPLEMENTARES</t>
  </si>
  <si>
    <t>26,42</t>
  </si>
  <si>
    <t>SOLDADOR COM ENCARGOS COMPLEMENTARES</t>
  </si>
  <si>
    <t>SOLDADOR A (PARA SOLDA A SER TESTADA COM RAIOS "X")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</si>
  <si>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</si>
  <si>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</si>
  <si>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</si>
  <si>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</si>
  <si>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</si>
  <si>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26,18</t>
  </si>
  <si>
    <t>OPERADOR DE BETONEIRA ESTACIONÁRIA/MISTURADOR COM ENCARGOS COMPLEMENTARES</t>
  </si>
  <si>
    <t>JARDINEIRO COM ENCARGOS COMPLEMENTARES</t>
  </si>
  <si>
    <t>ALMOXARIFE COM ENCARGOS COMPLEMENTARES</t>
  </si>
  <si>
    <t>APONTADOR OU APROPRIADOR COM ENCARGOS COMPLEMENTARES</t>
  </si>
  <si>
    <t>ARQUITETO DE OBRA JUNIOR COM ENCARGOS COMPLEMENTARES</t>
  </si>
  <si>
    <t>101,23</t>
  </si>
  <si>
    <t>ARQUITETO DE OBRA PLENO COM ENCARGOS COMPLEMENTARES</t>
  </si>
  <si>
    <t>106,70</t>
  </si>
  <si>
    <t>ARQUITETO DE OBRA SENIOR COM ENCARGOS COMPLEMENTARES</t>
  </si>
  <si>
    <t>113,91</t>
  </si>
  <si>
    <t>AUXILIAR DE ESCRITORIO COM ENCARGOS COMPLEMENTARES</t>
  </si>
  <si>
    <t>DESENHISTA PROJETISTA COM ENCARGOS COMPLEMENTARES</t>
  </si>
  <si>
    <t>54,01</t>
  </si>
  <si>
    <t>ENCARREGADO GERAL COM ENCARGOS COMPLEMENTARES</t>
  </si>
  <si>
    <t>42,77</t>
  </si>
  <si>
    <t>ENGENHEIRO CIVIL DE OBRA JUNIOR COM ENCARGOS COMPLEMENTARES</t>
  </si>
  <si>
    <t>105,20</t>
  </si>
  <si>
    <t>ENGENHEIRO CIVIL DE OBRA PLENO COM ENCARGOS COMPLEMENTARES</t>
  </si>
  <si>
    <t>106,98</t>
  </si>
  <si>
    <t>ENGENHEIRO CIVIL DE OBRA SENIOR COM ENCARGOS COMPLEMENTARES</t>
  </si>
  <si>
    <t>149,00</t>
  </si>
  <si>
    <t>MESTRE DE OBRAS COM ENCARGOS COMPLEMENTARES</t>
  </si>
  <si>
    <t>68,04</t>
  </si>
  <si>
    <t>TOPOGRAFO COM ENCARGOS COMPLEMENTARES</t>
  </si>
  <si>
    <t>66,85</t>
  </si>
  <si>
    <t>MOTORISTA DE CAMINHAO COM ENCARGOS COMPLEMENTARES</t>
  </si>
  <si>
    <t>MES</t>
  </si>
  <si>
    <t>5.660,79</t>
  </si>
  <si>
    <t>9.464,45</t>
  </si>
  <si>
    <t>5.896,16</t>
  </si>
  <si>
    <t>6.175,62</t>
  </si>
  <si>
    <t>18.357,53</t>
  </si>
  <si>
    <t>5.118,51</t>
  </si>
  <si>
    <t>18.667,50</t>
  </si>
  <si>
    <t>25.988,28</t>
  </si>
  <si>
    <t>ARQUITETO JUNIOR COM ENCARGOS COMPLEMENTARES</t>
  </si>
  <si>
    <t>17.701,80</t>
  </si>
  <si>
    <t>ARQUITETO PLENO COM ENCARGOS COMPLEMENTARES</t>
  </si>
  <si>
    <t>18.653,89</t>
  </si>
  <si>
    <t>ARQUITETO SENIOR COM ENCARGOS COMPLEMENTARES</t>
  </si>
  <si>
    <t>19.914,68</t>
  </si>
  <si>
    <t>ENCARREGADO GERAL DE OBRAS COM ENCARGOS COMPLEMENTARES</t>
  </si>
  <si>
    <t>7.477,73</t>
  </si>
  <si>
    <t>11.873,35</t>
  </si>
  <si>
    <t>11.695,57</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</si>
  <si>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</si>
  <si>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</si>
  <si>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</si>
  <si>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</si>
  <si>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</si>
  <si>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</si>
  <si>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</si>
  <si>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</si>
  <si>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</si>
  <si>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</si>
  <si>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</si>
  <si>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0,32</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</si>
  <si>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</si>
  <si>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</si>
  <si>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</si>
  <si>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</si>
  <si>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</si>
  <si>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</si>
  <si>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</si>
  <si>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</si>
  <si>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</si>
  <si>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</si>
  <si>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</si>
  <si>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</si>
  <si>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1,23</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</si>
  <si>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</si>
  <si>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</si>
  <si>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</si>
  <si>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</si>
  <si>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</si>
  <si>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</si>
  <si>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</si>
  <si>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</si>
  <si>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</si>
  <si>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</si>
  <si>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0,24</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</si>
  <si>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</si>
  <si>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</si>
  <si>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</si>
  <si>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</si>
  <si>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</si>
  <si>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</si>
  <si>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</si>
  <si>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</si>
  <si>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</si>
  <si>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</si>
  <si>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</si>
  <si>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</si>
  <si>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</si>
  <si>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</si>
  <si>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</si>
  <si>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</si>
  <si>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</si>
  <si>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</si>
  <si>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</si>
  <si>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</si>
  <si>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</si>
  <si>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</si>
  <si>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</si>
  <si>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</si>
  <si>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</si>
  <si>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</si>
  <si>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</si>
  <si>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</si>
  <si>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</si>
  <si>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0,44</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</si>
  <si>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</si>
  <si>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</si>
  <si>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</si>
  <si>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</si>
  <si>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</si>
  <si>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</si>
  <si>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</si>
  <si>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</si>
  <si>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</si>
  <si>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</si>
  <si>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OPERADOR DE BETONEIRA ESTACIONÁRIA/MISTURADOR (ENCARGOS COMPLEMENTARES) - HORISTA</t>
  </si>
  <si>
    <t>CURSO DE CAPACITAÇÃO PARA JARDINEIRO (ENCARGOS COMPLEMENTARES) - HORISTA</t>
  </si>
  <si>
    <t>CURSO DE CAPACITAÇÃO PARA ALMOXARIFE (ENCARGOS COMPLEMENTARES) - HORISTA</t>
  </si>
  <si>
    <t>CURSO DE CAPACITAÇÃO PARA APONTADOR OU APROPRIADOR (ENCARGOS COMPLEMENTARES) - HORISTA</t>
  </si>
  <si>
    <t>0,78</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</si>
  <si>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</si>
  <si>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</si>
  <si>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</si>
  <si>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ESCRITÓRIO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</si>
  <si>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</si>
  <si>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</si>
  <si>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</si>
  <si>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1,72</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</si>
  <si>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</si>
  <si>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</si>
  <si>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</si>
  <si>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1,55</t>
  </si>
  <si>
    <t>CURSO DE CAPACITAÇÃO PARA TOPÓGRAFO (ENCARGOS COMPLEMENTARES) - HORISTA</t>
  </si>
  <si>
    <t>0,61</t>
  </si>
  <si>
    <t>CURSO DE CAPACITAÇÃO  PARA MOTORISTA DE CAMINHÃO (ENCARGOS COMPLEMENTARES) - MENSALISTA</t>
  </si>
  <si>
    <t>CURSO DE CAPACITAÇÃO PARA DESENHISTA PROJETISTA (ENCARGOS COMPLEMENTARES) - MENSALISTA</t>
  </si>
  <si>
    <t>39,50</t>
  </si>
  <si>
    <t>CURSO DE CAPACITAÇÃO PARA ALMOXARIFE (ENCARGOS COMPLEMENTARES) - MENSALISTA</t>
  </si>
  <si>
    <t>23,88</t>
  </si>
  <si>
    <t>CURSO DE CAPACITAÇÃO PARA APONTADOR OU APROPRIADOR (ENCARGOS COMPLEMENTARES) - MENSALISTA</t>
  </si>
  <si>
    <t>103,24</t>
  </si>
  <si>
    <t>CURSO DE CAPACITAÇÃO PARA ENGENHEIRO CIVIL DE OBRA JÚNIOR (ENCARGOS COMPLEMENTARES) - MENSALISTA</t>
  </si>
  <si>
    <t>225,35</t>
  </si>
  <si>
    <t>CURSO DE CAPACITAÇÃO PARA AUXILIAR DE ESCRITÓRIO (ENCARGOS COMPLEMENTARES) - MENSALISTA</t>
  </si>
  <si>
    <t>CURSO DE CAPACITAÇÃO PARA ENGENHEIRO CIVIL DE OBRA PLENO (ENCARGOS COMPLEMENTARES) - MENSALISTA</t>
  </si>
  <si>
    <t>229,24</t>
  </si>
  <si>
    <t>CURSO DE CAPACITAÇÃO PARA ENGENHEIRO CIVIL DE OBRA SÊNIOR (ENCARGOS COMPLEMENTARES) - MENSALISTA</t>
  </si>
  <si>
    <t>321,12</t>
  </si>
  <si>
    <t>CURSO DE CAPACITAÇÃO PARA ARQUITETO JÚNIOR (ENCARGOS COMPLEMENTARES) - MENSALISTA</t>
  </si>
  <si>
    <t>CURSO DE CAPACITAÇÃO PARA ARQUITETO PLENO (ENCARGOS COMPLEMENTARES) - MENSALISTA</t>
  </si>
  <si>
    <t>129,75</t>
  </si>
  <si>
    <t>CURSO DE CAPACITAÇÃO PARA ARQUITETO SÊNIOR (ENCARGOS COMPLEMENTARES) - MENSALISTA</t>
  </si>
  <si>
    <t>138,71</t>
  </si>
  <si>
    <t>CURSO DE CAPACITAÇÃO PARA ENCARREGADO GERAL DE OBRAS (ENCARGOS COMPLEMENTARES) - MENSALISTA</t>
  </si>
  <si>
    <t>124,87</t>
  </si>
  <si>
    <t>CURSO DE CAPACITAÇÃO PARA MESTRE DE OBRAS (ENCARGOS COMPLEMENTARES) - MENSALISTA</t>
  </si>
  <si>
    <t>203,69</t>
  </si>
  <si>
    <t>CURSO DE CAPACITAÇÃO PARA TOPÓGRAFO (ENCARGOS COMPLEMENTARES) - MENSALISTA</t>
  </si>
  <si>
    <t>80,26</t>
  </si>
  <si>
    <t>CURSO DE CAPACITAÇÃO PARA VIGIA DIURNO (ENCARGOS COMPLEMENTARES) - HORISTA</t>
  </si>
  <si>
    <t>VIGIA DIURNO COM ENCARGOS COMPLEMENTARES</t>
  </si>
  <si>
    <t>28,20</t>
  </si>
  <si>
    <t>CURSO DE CAPACITAÇÃO PARA AJUDANTE DE PINTOR (ENCARGOS COMPLEMENTARES) - HORISTA</t>
  </si>
  <si>
    <t>CURSO DE CAPACITAÇÃO PARA AUXILIAR DE AZULEJISTA (ENCARGOS COMPLEMENTARES) - HORISTA</t>
  </si>
  <si>
    <t>CURSO DE CAPACITAÇÃO PARA MONTADOR DE ELETROELETRONICOS (ENCARGOS COMPLEMENTARES) - HORISTA</t>
  </si>
  <si>
    <t>CURSO DE CAPACITAÇÃO PARA MECÂNICO DE REFRIGERAÇÃO (ENCARGOS COMPLEMENTARES) - HORISTA</t>
  </si>
  <si>
    <t>CURSO DE CAPACITAÇÃO PARA TÉCNICO EM SEGURANÇA DO TRABALHO (ENCARGOS COMPLEMENTARES) - HORISTA</t>
  </si>
  <si>
    <t>AJUDANTE DE PINTOR COM ENCARGOS COMPLEMENTARES</t>
  </si>
  <si>
    <t>30,09</t>
  </si>
  <si>
    <t>AUXILIAR DE AZULEJISTA COM ENCARGOS COMPLEMENTARES</t>
  </si>
  <si>
    <t>MONTADOR DE ELETROELETRÔNICOS COM ENCARGOS COMPLEMENTARES</t>
  </si>
  <si>
    <t>37,87</t>
  </si>
  <si>
    <t>MECÂNICO DE REFRIGERAÇÃO COM ENCARGOS COMPLEMENTARES</t>
  </si>
  <si>
    <t>TÉCNICO EM SEGURANÇA DO TRABALHO COM ENCARGOS COMPLEMENTARES</t>
  </si>
  <si>
    <t>CURSO DE CAPACITAÇÃO PARA TÉCNICO EM SEGURANÇA DO TRABALHO (ENCARGOS COMPLEMENTARES) - MENSALISTA</t>
  </si>
  <si>
    <t>164,83</t>
  </si>
  <si>
    <t>11.224,21</t>
  </si>
  <si>
    <t>TECNICO DE EDIFICACOES COM ENCARGOS COMPLEMENTARES</t>
  </si>
  <si>
    <t>9.413,00</t>
  </si>
  <si>
    <t>CURSO DE CAPACITAÇÃO PARA TECNICO DE EDIFICACOES (ENCARGOS COMPLEMENTARES) - HORISTA</t>
  </si>
  <si>
    <t>CURSO DE CAPACITAÇÃO PARA TECNICO DE EDIFICACOES (ENCARGOS COMPLEMENTARES) - MENSALISTA</t>
  </si>
  <si>
    <t>137,20</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</si>
  <si>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</si>
  <si>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</si>
  <si>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</si>
  <si>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</si>
  <si>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30,74</t>
  </si>
  <si>
    <t>CURSO DE CAPACITAÇÃO PARA AJUDANTE DE PINTOR (ENCARGOS COMPLEMENTARES) - MENSALISTA</t>
  </si>
  <si>
    <t>43,75</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</si>
  <si>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</si>
  <si>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</si>
  <si>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</si>
  <si>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36,92</t>
  </si>
  <si>
    <t>CURSO DE CAPACITAÇÃO PARA ASSENTADOR DE MANILHA (ENCARGOS COMPLEMENTARES) - MENSALISTA</t>
  </si>
  <si>
    <t>36,49</t>
  </si>
  <si>
    <t>CURSO DE CAPACITAÇÃO PARA AUXILIAR DE AZULEJISTA (ENCARGOS COMPLEMENTARES) - MENSALISTA</t>
  </si>
  <si>
    <t>CURSO DE CAPACITAÇÃO PARA AUXILIAR DE ENCANADOR OU BOMBEIRO HIDRÁULICO (ENCARGOS COMPLEMENTARES) - MENSALISTA</t>
  </si>
  <si>
    <t>53,32</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</si>
  <si>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</si>
  <si>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</si>
  <si>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</si>
  <si>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</si>
  <si>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30,72</t>
  </si>
  <si>
    <t>CURSO DE CAPACITAÇÃO PARA AUXILIAR DE TOPÓGRAFO (ENCARGOS COMPLEMENTARES) - MENSALISTA</t>
  </si>
  <si>
    <t>36,12</t>
  </si>
  <si>
    <t>CURSO DE CAPACITAÇÃO PARA AUXILIAR TÉCNICO DE ENGENHARIA (ENCARGOS COMPLEMENTARES) - MENSALISTA</t>
  </si>
  <si>
    <t>36,90</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</si>
  <si>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</si>
  <si>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</si>
  <si>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</si>
  <si>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60,07</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</si>
  <si>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</si>
  <si>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</si>
  <si>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</si>
  <si>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</si>
  <si>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</si>
  <si>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</si>
  <si>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55,49</t>
  </si>
  <si>
    <t>CURSO DE CAPACITAÇÃO PARA ELETRICISTA (ENCARGOS COMPLEMENTARES) - MENSALISTA</t>
  </si>
  <si>
    <t>161,81</t>
  </si>
  <si>
    <t>CURSO DE CAPACITAÇÃO PARA ELETROTÉCNICO (ENCARGOS COMPLEMENTARES) - MENSALISTA</t>
  </si>
  <si>
    <t>157,52</t>
  </si>
  <si>
    <t>CURSO DE CAPACITAÇÃO PARA ENCANADOR OU BOMBEIRO HIDRÁULICO (ENCARGOS COMPLEMENTARES) - MENSALISTA</t>
  </si>
  <si>
    <t>68,47</t>
  </si>
  <si>
    <t>CURSO DE CAPACITAÇÃO PARA MONTADOR DE MAQUINAS (ENCARGOS COMPLEMENTARES) - MENSALISTA</t>
  </si>
  <si>
    <t>CURSO DE CAPACITAÇÃO PARA GESSEIRO (ENCARGOS COMPLEMENTARES) - MENSALISTA</t>
  </si>
  <si>
    <t>CURSO DE CAPACITAÇÃO PARA IMPERMEABILIZADOR (ENCARGOS COMPLEMENTARES) - MENSALISTA</t>
  </si>
  <si>
    <t>67,83</t>
  </si>
  <si>
    <t>CURSO DE CAPACITAÇÃO PARA MOTORISTA DE CAMINHAO-BASCULANTE (ENCARGOS COMPLEMENTARES) - MENSALISTA</t>
  </si>
  <si>
    <t>CURSO DE CAPACITAÇÃO PARA INSTALADOR DE TUBULAÇÕES (ENCARGOS COMPLEMENTARES) - MENSALISTA</t>
  </si>
  <si>
    <t>52,08</t>
  </si>
  <si>
    <t>CURSO DE CAPACITAÇÃO PARA JARDINEIRO (ENCARGOS COMPLEMENTARES) - MENSALISTA</t>
  </si>
  <si>
    <t>CURSO DE CAPACITAÇÃO PARA MOTORISTA DE CAMINHAO-CARRETA (ENCARGOS COMPLEMENTARES) - MENSALISTA</t>
  </si>
  <si>
    <t>23,28</t>
  </si>
  <si>
    <t>CURSO DE CAPACITAÇÃO PARA MAÇARIQUEIRO (ENCARGOS COMPLEMENTARES) - MENSALISTA</t>
  </si>
  <si>
    <t>66,56</t>
  </si>
  <si>
    <t>CURSO DE CAPACITAÇÃO PARA MARCENEIRO (ENCARGOS COMPLEMENTARES) - MENSALISTA</t>
  </si>
  <si>
    <t>CURSO DE CAPACITAÇÃO PARA MARMORISTA / GRANITEIRO (ENCARGOS COMPLEMENTARES) - MENSALISTA</t>
  </si>
  <si>
    <t>48,93</t>
  </si>
  <si>
    <t>CURSO DE CAPACITAÇÃO PARA MOTORISTA DE CARRO DE PASSEIO (ENCARGOS COMPLEMENTARES) - MENSALISTA</t>
  </si>
  <si>
    <t>CURSO DE CAPACITAÇÃO PARA MECÂNICO DE EQUIPAMENTOS PESADOS (ENCARGOS COMPLEMENTARES) - MENSALISTA</t>
  </si>
  <si>
    <t>36,10</t>
  </si>
  <si>
    <t>CURSO DE CAPACITAÇÃO PARA MECÂNICO DE REFRIGERAÇÃO (ENCARGOS COMPLEMENTARES) - MENSALISTA</t>
  </si>
  <si>
    <t>120,06</t>
  </si>
  <si>
    <t>CURSO DE CAPACITAÇÃO PARA MOTORISTA OPERADOR DE CAMINHAO COM MUNCK (ENCARGOS COMPLEMENTARES) - MENSALISTA</t>
  </si>
  <si>
    <t>67,57</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</si>
  <si>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</si>
  <si>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</si>
  <si>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</si>
  <si>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</si>
  <si>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22,46</t>
  </si>
  <si>
    <t>CURSO DE CAPACITAÇÃO PARA OPERADOR DE COMPRESSOR DE AR OU COMPRESSORISTA (ENCARGOS COMPLEMENTARES) - MENSALISTA</t>
  </si>
  <si>
    <t>21,03</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</si>
  <si>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</si>
  <si>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</si>
  <si>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</si>
  <si>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45,18</t>
  </si>
  <si>
    <t>CURSO DE CAPACITAÇÃO PARA OPERADOR DE GUINDASTE (ENCARGOS COMPLEMENTARES) - MENSALISTA</t>
  </si>
  <si>
    <t>46,73</t>
  </si>
  <si>
    <t>CURSO DE CAPACITAÇÃO PARA OPERADOR DE JATO ABRASIVO OU JATISTA (ENCARGOS COMPLEMENTARES) - MENSALISTA</t>
  </si>
  <si>
    <t>CURSO DE CAPACITAÇÃO PARA OPERADOR DE MAQUINAS E TRATORES DIVERSOS (ENCARGOS COMPLEMENTARES) - MENSALISTA</t>
  </si>
  <si>
    <t>36,89</t>
  </si>
  <si>
    <t>CURSO DE CAPACITAÇÃO PARA OPERADOR DE MARTELETE OU MARTELETEIRO (ENCARGOS COMPLEMENTARES) - MENSALISTA</t>
  </si>
  <si>
    <t>CURSO DE CAPACITAÇÃO PARA OPERADOR DE MOTO SCRAPER (ENCARGOS COMPLEMENTARES) - MENSALISTA</t>
  </si>
  <si>
    <t>34,23</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</si>
  <si>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</si>
  <si>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</si>
  <si>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</si>
  <si>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</si>
  <si>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25,21</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</si>
  <si>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</si>
  <si>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</si>
  <si>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</si>
  <si>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</si>
  <si>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48,37</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</si>
  <si>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</si>
  <si>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</si>
  <si>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</si>
  <si>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58,51</t>
  </si>
  <si>
    <t>CURSO DE CAPACITAÇÃO PARA SERRALHEIRO (ENCARGOS COMPLEMENTARES) - MENSALISTA</t>
  </si>
  <si>
    <t>37,92</t>
  </si>
  <si>
    <t>CURSO DE CAPACITAÇÃO PARA SERVENTE DE OBRAS (ENCARGOS COMPLEMENTARES) - MENSALISTA</t>
  </si>
  <si>
    <t>56,44</t>
  </si>
  <si>
    <t>CURSO DE CAPACITAÇÃO PARA SOLDADOR (ENCARGOS COMPLEMENTARES) - MENSALISTA</t>
  </si>
  <si>
    <t>43,38</t>
  </si>
  <si>
    <t>CURSO DE CAPACITAÇÃO PARA SOLDADOR ELETRICO (ENCARGOS COMPLEMENTARES) - MENSALISTA</t>
  </si>
  <si>
    <t>46,75</t>
  </si>
  <si>
    <t>CURSO DE CAPACITAÇÃO PARA TECNICO EM LABORATORIO E CAMPO DE CONSTRUCAO CIVIL (ENCARGOS COMPLEMENTARES) - MENSALISTA</t>
  </si>
  <si>
    <t>62,44</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</si>
  <si>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</si>
  <si>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</si>
  <si>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</si>
  <si>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</si>
  <si>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15,15</t>
  </si>
  <si>
    <t>5.070,53</t>
  </si>
  <si>
    <t>AJUDANTE DE ELETRICISTA COM ENCARGOS COMPLEMENTARES</t>
  </si>
  <si>
    <t>5.144,54</t>
  </si>
  <si>
    <t>AJUDANTE DE ESTRUTURAS METÁLICAS COM ENCARGOS COMPLEMENTARES</t>
  </si>
  <si>
    <t>4.844,95</t>
  </si>
  <si>
    <t>4.716,98</t>
  </si>
  <si>
    <t>5.388,22</t>
  </si>
  <si>
    <t>AJUDANTE DE SERRALHEIRO COM ENCARGOS COMPLEMENTARES</t>
  </si>
  <si>
    <t>4.912,38</t>
  </si>
  <si>
    <t>5.345,53</t>
  </si>
  <si>
    <t>ASSENTADOR DE MANILHAS COM ENCARGOS COMPLEMENTARES</t>
  </si>
  <si>
    <t>4.276,02</t>
  </si>
  <si>
    <t>4.686,26</t>
  </si>
  <si>
    <t>4.959,55</t>
  </si>
  <si>
    <t>AUXILIAR DE LABORATORISTA DE SOLOS E DE CONCRETO COM ENCARGOS COMPLEMENTARES</t>
  </si>
  <si>
    <t>6.406,84</t>
  </si>
  <si>
    <t>AUXILIAR DE PEDREIRO COM ENCARGOS COMPLEMENTARES</t>
  </si>
  <si>
    <t>5.080,06</t>
  </si>
  <si>
    <t>4.691,67</t>
  </si>
  <si>
    <t>5.486,14</t>
  </si>
  <si>
    <t>AUXILIAR TÉCNICO / ASSISTENTE DE ENGENHARIA COM ENCARGOS COMPLEMENTARES</t>
  </si>
  <si>
    <t>5.593,13</t>
  </si>
  <si>
    <t>AZULEJISTA OU LADRILHEIRO COM ENCARGOS COMPLEMENTARES</t>
  </si>
  <si>
    <t>5.355,82</t>
  </si>
  <si>
    <t>BLASTER, DINAMITADOR OU CABO DE FORÇA COM ENCARGOS COMPLEMENTARES</t>
  </si>
  <si>
    <t>5.306,27</t>
  </si>
  <si>
    <t>5.345,50</t>
  </si>
  <si>
    <t>CARPINTEIRO AUXILIAR COM ENCARGOS COMPLEMENTARES</t>
  </si>
  <si>
    <t>5.053,73</t>
  </si>
  <si>
    <t>CARPINTEIRO DE ESQUADRIAS COM ENCARGOS COMPLEMENTARES</t>
  </si>
  <si>
    <t>5.329,49</t>
  </si>
  <si>
    <t>5.319,20</t>
  </si>
  <si>
    <t>CAVOUQUEIRO OU OPERADOR DE PERFURATRIZ COM ENCARGOS COMPLEMENTARES</t>
  </si>
  <si>
    <t>7.006,19</t>
  </si>
  <si>
    <t>6.787,61</t>
  </si>
  <si>
    <t>7.673,02</t>
  </si>
  <si>
    <t>5.952,31</t>
  </si>
  <si>
    <t>5.376,44</t>
  </si>
  <si>
    <t>INSTALADOR DE TUBULAÇÕES COM ENCARGOS COMPLEMENTARES</t>
  </si>
  <si>
    <t>5.518,14</t>
  </si>
  <si>
    <t>4.921,79</t>
  </si>
  <si>
    <t>MAÇARIQUEIRO COM ENCARGOS COMPLEMENTARES</t>
  </si>
  <si>
    <t>6.139,13</t>
  </si>
  <si>
    <t>MARMORISTA / GRANITEIRO COM ENCARGOS COMPLEMENTARES</t>
  </si>
  <si>
    <t>5.492,20</t>
  </si>
  <si>
    <t>MECÂNICO DE EQUIPAMENTOS PESADOS COM ENCARGOS COMPLEMENTARES</t>
  </si>
  <si>
    <t>6.447,20</t>
  </si>
  <si>
    <t>6.751,90</t>
  </si>
  <si>
    <t>MONTADOR DE ELETROELETRÔNICO COM ENCARGOS COMPLEMENTARES</t>
  </si>
  <si>
    <t>6.697,37</t>
  </si>
  <si>
    <t>MONTADOR DE ESTRUTURAS METÁLICAS COM ENCARGOS COMPLEMENTARES</t>
  </si>
  <si>
    <t>4.604,36</t>
  </si>
  <si>
    <t>MONTADOR DE MÁQUINAS COM ENCARGOS COMPLEMENTARES</t>
  </si>
  <si>
    <t>5.458,65</t>
  </si>
  <si>
    <t>MOTORISTA DE CAMINHÃO BASCULANTE COM ENCARGOS COMPLEMENTARES</t>
  </si>
  <si>
    <t>5.829,09</t>
  </si>
  <si>
    <t>MOTORISTA DE CAMINHÃO CARRETA COM ENCARGOS COMPLEMENTARES</t>
  </si>
  <si>
    <t>6.707,48</t>
  </si>
  <si>
    <t>MOTORISTA DE CARRO DE PASSEIO COM ENCARGOS COMPLEMENTARES</t>
  </si>
  <si>
    <t>4.943,77</t>
  </si>
  <si>
    <t>MOTORISTA OPERADOR DE CAMINHÃO COM MUNCK COM ENCARGOS COMPLEMENTARES</t>
  </si>
  <si>
    <t>6.228,40</t>
  </si>
  <si>
    <t>NIVELADOR  COM ENCARGOS COMPLEMENTARES</t>
  </si>
  <si>
    <t>3.872,52</t>
  </si>
  <si>
    <t>OPERADOR DE BATE-ESTACA COM ENCARGOS COMPLEMENTARES</t>
  </si>
  <si>
    <t>5.152,87</t>
  </si>
  <si>
    <t>4.852,49</t>
  </si>
  <si>
    <t>OPERADOR DE BETONEIRA ESTACIONÁRIA COM ENCARGOS COMPLEMENTARES</t>
  </si>
  <si>
    <t>4.527,60</t>
  </si>
  <si>
    <t>OPERADOR DE COMPRESSOR DE AR OU COMPRESSORISTA COM ENCARGOS COMPLEMENTARES</t>
  </si>
  <si>
    <t>4.326,56</t>
  </si>
  <si>
    <t>OPERADOR DE DEMARCADORA DE FAIXAS DE TRÁFEGO COM ENCARGOS COMPLEMENTARES</t>
  </si>
  <si>
    <t>6.029,22</t>
  </si>
  <si>
    <t>OPERADOR DE GUINCHO OU GUINCHEIRO COM ENCARGOS COMPLEMENTARES</t>
  </si>
  <si>
    <t>4.617,69</t>
  </si>
  <si>
    <t>4.729,42</t>
  </si>
  <si>
    <t>OPERADOR DE JATO ABRASIVO OU JATISTA COM ENCARGOS COMPLEMENTARES</t>
  </si>
  <si>
    <t>3.961,61</t>
  </si>
  <si>
    <t>OPERADOR DE MÁQUINAS E TRATORES DIVERSOS COM ENCARGOS COMPLEMENTARES</t>
  </si>
  <si>
    <t>5.117,05</t>
  </si>
  <si>
    <t>4.595,45</t>
  </si>
  <si>
    <t>OPERADOR DE MOTO SCRAPER COM ENCARGOS COMPLEMENTARES</t>
  </si>
  <si>
    <t>6.183,94</t>
  </si>
  <si>
    <t>OPERADOR DE PAVIMENTADORA / MESA VIBROACABADORA COM ENCARGOS COMPLEMENTARES</t>
  </si>
  <si>
    <t>4.914,37</t>
  </si>
  <si>
    <t>5.756,14</t>
  </si>
  <si>
    <t>5.456,28</t>
  </si>
  <si>
    <t>POCEIRO / ESCAVADOR DE VALAS COM ENCARGOS COMPLEMENTARES</t>
  </si>
  <si>
    <t>4.631,02</t>
  </si>
  <si>
    <t>5.446,55</t>
  </si>
  <si>
    <t>SERVENTE DE OBRAS COM ENCARGOS COMPLEMENTARES</t>
  </si>
  <si>
    <t>4.717,39</t>
  </si>
  <si>
    <t>6.183,66</t>
  </si>
  <si>
    <t>SOLDADOR ELÉTRICO COM ENCARGOS COMPLEMENTARES</t>
  </si>
  <si>
    <t>6.526,06</t>
  </si>
  <si>
    <t>TÉCNICO DE LABORATÓRIO E CAMPO DE CONSTRUÇÃO COM ENCARGOS COMPLEMENTARES</t>
  </si>
  <si>
    <t>9.201,66</t>
  </si>
  <si>
    <t>TÉCNICO EM SONDAGEM COM ENCARGOS COMPLEMENTARES</t>
  </si>
  <si>
    <t>5.464,71</t>
  </si>
  <si>
    <t>TELHADOR COM ENCARGOS COMPLEMENTARES</t>
  </si>
  <si>
    <t>4.686,53</t>
  </si>
  <si>
    <t>5.044,99</t>
  </si>
  <si>
    <t>Desonerado</t>
  </si>
  <si>
    <t>6,28</t>
  </si>
  <si>
    <t>10,54</t>
  </si>
  <si>
    <t>12,69</t>
  </si>
  <si>
    <t>14,85</t>
  </si>
  <si>
    <t>17,00</t>
  </si>
  <si>
    <t>19,13</t>
  </si>
  <si>
    <t>21,31</t>
  </si>
  <si>
    <t>26,79</t>
  </si>
  <si>
    <t>31,62</t>
  </si>
  <si>
    <t>40,98</t>
  </si>
  <si>
    <t>45,75</t>
  </si>
  <si>
    <t>50,56</t>
  </si>
  <si>
    <t>4,12</t>
  </si>
  <si>
    <t>15,57</t>
  </si>
  <si>
    <t>17,38</t>
  </si>
  <si>
    <t>25,36</t>
  </si>
  <si>
    <t>29,09</t>
  </si>
  <si>
    <t>36,86</t>
  </si>
  <si>
    <t>40,80</t>
  </si>
  <si>
    <t>48,96</t>
  </si>
  <si>
    <t>131,59</t>
  </si>
  <si>
    <t>33,06</t>
  </si>
  <si>
    <t>53,43</t>
  </si>
  <si>
    <t>60,21</t>
  </si>
  <si>
    <t>46,23</t>
  </si>
  <si>
    <t>54,93</t>
  </si>
  <si>
    <t>63,00</t>
  </si>
  <si>
    <t>79,79</t>
  </si>
  <si>
    <t>88,35</t>
  </si>
  <si>
    <t>107,95</t>
  </si>
  <si>
    <t>13,10</t>
  </si>
  <si>
    <t>67,12</t>
  </si>
  <si>
    <t>84,12</t>
  </si>
  <si>
    <t>99,44</t>
  </si>
  <si>
    <t>114,10</t>
  </si>
  <si>
    <t>129,03</t>
  </si>
  <si>
    <t>144,10</t>
  </si>
  <si>
    <t>159,29</t>
  </si>
  <si>
    <t>192,10</t>
  </si>
  <si>
    <t>23,14</t>
  </si>
  <si>
    <t>26,82</t>
  </si>
  <si>
    <t>35,87</t>
  </si>
  <si>
    <t>44,90</t>
  </si>
  <si>
    <t>15,36</t>
  </si>
  <si>
    <t>28,56</t>
  </si>
  <si>
    <t>20,92</t>
  </si>
  <si>
    <t>26,48</t>
  </si>
  <si>
    <t>32,18</t>
  </si>
  <si>
    <t>43,55</t>
  </si>
  <si>
    <t>49,22</t>
  </si>
  <si>
    <t>55,03</t>
  </si>
  <si>
    <t>67,61</t>
  </si>
  <si>
    <t>92,17</t>
  </si>
  <si>
    <t>25,87</t>
  </si>
  <si>
    <t>29,78</t>
  </si>
  <si>
    <t>36,14</t>
  </si>
  <si>
    <t>59,59</t>
  </si>
  <si>
    <t>67,40</t>
  </si>
  <si>
    <t>75,44</t>
  </si>
  <si>
    <t>109,90</t>
  </si>
  <si>
    <t>104,40</t>
  </si>
  <si>
    <t>129,24</t>
  </si>
  <si>
    <t>156,64</t>
  </si>
  <si>
    <t>126,03</t>
  </si>
  <si>
    <t>159,56</t>
  </si>
  <si>
    <t>176,74</t>
  </si>
  <si>
    <t>215,90</t>
  </si>
  <si>
    <t>72,78</t>
  </si>
  <si>
    <t>82,07</t>
  </si>
  <si>
    <t>91,56</t>
  </si>
  <si>
    <t>114,51</t>
  </si>
  <si>
    <t>135,54</t>
  </si>
  <si>
    <t>155,27</t>
  </si>
  <si>
    <t>175,48</t>
  </si>
  <si>
    <t>196,03</t>
  </si>
  <si>
    <t>216,80</t>
  </si>
  <si>
    <t>263,18</t>
  </si>
  <si>
    <t>77,02</t>
  </si>
  <si>
    <t>108,38</t>
  </si>
  <si>
    <t>18,05</t>
  </si>
  <si>
    <t>116,76</t>
  </si>
  <si>
    <t>22,44</t>
  </si>
  <si>
    <t>31,72</t>
  </si>
  <si>
    <t>36,38</t>
  </si>
  <si>
    <t>41,02</t>
  </si>
  <si>
    <t>57,23</t>
  </si>
  <si>
    <t>67,74</t>
  </si>
  <si>
    <t>77,63</t>
  </si>
  <si>
    <t>98,03</t>
  </si>
  <si>
    <t>61,45</t>
  </si>
  <si>
    <t>71,39</t>
  </si>
  <si>
    <t>81,34</t>
  </si>
  <si>
    <t>91,27</t>
  </si>
  <si>
    <t>111,15</t>
  </si>
  <si>
    <t>131,04</t>
  </si>
  <si>
    <t>150,93</t>
  </si>
  <si>
    <t>170,82</t>
  </si>
  <si>
    <t>194,95</t>
  </si>
  <si>
    <t>46,58</t>
  </si>
  <si>
    <t>64,69</t>
  </si>
  <si>
    <t>73,75</t>
  </si>
  <si>
    <t>82,80</t>
  </si>
  <si>
    <t>119,06</t>
  </si>
  <si>
    <t>137,18</t>
  </si>
  <si>
    <t>155,31</t>
  </si>
  <si>
    <t>176,68</t>
  </si>
  <si>
    <t>50,64</t>
  </si>
  <si>
    <t>160,03</t>
  </si>
  <si>
    <t>248,05</t>
  </si>
  <si>
    <t>378,89</t>
  </si>
  <si>
    <t>533,09</t>
  </si>
  <si>
    <t>621,85</t>
  </si>
  <si>
    <t>75,30</t>
  </si>
  <si>
    <t>124,42</t>
  </si>
  <si>
    <t>194,32</t>
  </si>
  <si>
    <t>287,93</t>
  </si>
  <si>
    <t>377,23</t>
  </si>
  <si>
    <t>499,05</t>
  </si>
  <si>
    <t>794,85</t>
  </si>
  <si>
    <t>29,56</t>
  </si>
  <si>
    <t>76,96</t>
  </si>
  <si>
    <t>97,24</t>
  </si>
  <si>
    <t>4,20</t>
  </si>
  <si>
    <t>4,98</t>
  </si>
  <si>
    <t>6,53</t>
  </si>
  <si>
    <t>8,09</t>
  </si>
  <si>
    <t>5,55</t>
  </si>
  <si>
    <t>8,66</t>
  </si>
  <si>
    <t>139,93</t>
  </si>
  <si>
    <t>219,03</t>
  </si>
  <si>
    <t>1.290,49</t>
  </si>
  <si>
    <t>36,25</t>
  </si>
  <si>
    <t>1.986,13</t>
  </si>
  <si>
    <t>2.734,96</t>
  </si>
  <si>
    <t>53,98</t>
  </si>
  <si>
    <t>69,64</t>
  </si>
  <si>
    <t>4,39</t>
  </si>
  <si>
    <t>2,99</t>
  </si>
  <si>
    <t>3,59</t>
  </si>
  <si>
    <t>4,16</t>
  </si>
  <si>
    <t>22,11</t>
  </si>
  <si>
    <t>124,29</t>
  </si>
  <si>
    <t>137,82</t>
  </si>
  <si>
    <t>158,17</t>
  </si>
  <si>
    <t>178,46</t>
  </si>
  <si>
    <t>24,92</t>
  </si>
  <si>
    <t>24,25</t>
  </si>
  <si>
    <t>50,28</t>
  </si>
  <si>
    <t>66,69</t>
  </si>
  <si>
    <t>62,97</t>
  </si>
  <si>
    <t>52,20</t>
  </si>
  <si>
    <t>48,12</t>
  </si>
  <si>
    <t>95,70</t>
  </si>
  <si>
    <t>168,05</t>
  </si>
  <si>
    <t>5,82</t>
  </si>
  <si>
    <t>4,71</t>
  </si>
  <si>
    <t>4,79</t>
  </si>
  <si>
    <t>5,15</t>
  </si>
  <si>
    <t>21,97</t>
  </si>
  <si>
    <t>45,36</t>
  </si>
  <si>
    <t>74,88</t>
  </si>
  <si>
    <t>73,96</t>
  </si>
  <si>
    <t>53,26</t>
  </si>
  <si>
    <t>52,41</t>
  </si>
  <si>
    <t>232,94</t>
  </si>
  <si>
    <t>230,24</t>
  </si>
  <si>
    <t>350,73</t>
  </si>
  <si>
    <t>347,54</t>
  </si>
  <si>
    <t>494,45</t>
  </si>
  <si>
    <t>490,77</t>
  </si>
  <si>
    <t>3,86</t>
  </si>
  <si>
    <t>22,25</t>
  </si>
  <si>
    <t>26,62</t>
  </si>
  <si>
    <t>30,86</t>
  </si>
  <si>
    <t>30,06</t>
  </si>
  <si>
    <t>36,19</t>
  </si>
  <si>
    <t>45,24</t>
  </si>
  <si>
    <t>71,77</t>
  </si>
  <si>
    <t>162,46</t>
  </si>
  <si>
    <t>127,47</t>
  </si>
  <si>
    <t>18,17</t>
  </si>
  <si>
    <t>21,79</t>
  </si>
  <si>
    <t>29,74</t>
  </si>
  <si>
    <t>226,79</t>
  </si>
  <si>
    <t>20,89</t>
  </si>
  <si>
    <t>239,06</t>
  </si>
  <si>
    <t>27,87</t>
  </si>
  <si>
    <t>425,85</t>
  </si>
  <si>
    <t>522,14</t>
  </si>
  <si>
    <t>42,74</t>
  </si>
  <si>
    <t>679,38</t>
  </si>
  <si>
    <t>53,21</t>
  </si>
  <si>
    <t>703,03</t>
  </si>
  <si>
    <t>63,02</t>
  </si>
  <si>
    <t>1.042,59</t>
  </si>
  <si>
    <t>72,17</t>
  </si>
  <si>
    <t>1.068,70</t>
  </si>
  <si>
    <t>229,61</t>
  </si>
  <si>
    <t>243,08</t>
  </si>
  <si>
    <t>31,89</t>
  </si>
  <si>
    <t>431,06</t>
  </si>
  <si>
    <t>40,37</t>
  </si>
  <si>
    <t>528,54</t>
  </si>
  <si>
    <t>49,14</t>
  </si>
  <si>
    <t>687,01</t>
  </si>
  <si>
    <t>711,86</t>
  </si>
  <si>
    <t>71,85</t>
  </si>
  <si>
    <t>1.052,62</t>
  </si>
  <si>
    <t>82,20</t>
  </si>
  <si>
    <t>1.079,92</t>
  </si>
  <si>
    <t>168,77</t>
  </si>
  <si>
    <t>205,30</t>
  </si>
  <si>
    <t>312,77</t>
  </si>
  <si>
    <t>415,62</t>
  </si>
  <si>
    <t>503,10</t>
  </si>
  <si>
    <t>577,52</t>
  </si>
  <si>
    <t>599,33</t>
  </si>
  <si>
    <t>172,79</t>
  </si>
  <si>
    <t>210,52</t>
  </si>
  <si>
    <t>319,19</t>
  </si>
  <si>
    <t>423,24</t>
  </si>
  <si>
    <t>511,91</t>
  </si>
  <si>
    <t>587,57</t>
  </si>
  <si>
    <t>610,57</t>
  </si>
  <si>
    <t>38,89</t>
  </si>
  <si>
    <t>73,08</t>
  </si>
  <si>
    <t>84,95</t>
  </si>
  <si>
    <t>109,37</t>
  </si>
  <si>
    <t>866,52</t>
  </si>
  <si>
    <t>134,74</t>
  </si>
  <si>
    <t>1.234,72</t>
  </si>
  <si>
    <t>174,54</t>
  </si>
  <si>
    <t>30,85</t>
  </si>
  <si>
    <t>42,91</t>
  </si>
  <si>
    <t>55,30</t>
  </si>
  <si>
    <t>80,70</t>
  </si>
  <si>
    <t>93,76</t>
  </si>
  <si>
    <t>107,11</t>
  </si>
  <si>
    <t>120,61</t>
  </si>
  <si>
    <t>880,16</t>
  </si>
  <si>
    <t>148,38</t>
  </si>
  <si>
    <t>1.251,96</t>
  </si>
  <si>
    <t>191,78</t>
  </si>
  <si>
    <t>143,10</t>
  </si>
  <si>
    <t>145,94</t>
  </si>
  <si>
    <t>91,87</t>
  </si>
  <si>
    <t>114,34</t>
  </si>
  <si>
    <t>162,39</t>
  </si>
  <si>
    <t>94,71</t>
  </si>
  <si>
    <t>11,49</t>
  </si>
  <si>
    <t>15,73</t>
  </si>
  <si>
    <t>19,97</t>
  </si>
  <si>
    <t>24,21</t>
  </si>
  <si>
    <t>23,10</t>
  </si>
  <si>
    <t>29,85</t>
  </si>
  <si>
    <t>52,44</t>
  </si>
  <si>
    <t>75,00</t>
  </si>
  <si>
    <t>90,79</t>
  </si>
  <si>
    <t>111,06</t>
  </si>
  <si>
    <t>118,61</t>
  </si>
  <si>
    <t>130,71</t>
  </si>
  <si>
    <t>150,53</t>
  </si>
  <si>
    <t>194,54</t>
  </si>
  <si>
    <t>55,50</t>
  </si>
  <si>
    <t>66,68</t>
  </si>
  <si>
    <t>94,61</t>
  </si>
  <si>
    <t>122,55</t>
  </si>
  <si>
    <t>202,97</t>
  </si>
  <si>
    <t>230,93</t>
  </si>
  <si>
    <t>311,35</t>
  </si>
  <si>
    <t>339,29</t>
  </si>
  <si>
    <t>419,72</t>
  </si>
  <si>
    <t>447,66</t>
  </si>
  <si>
    <t>503,52</t>
  </si>
  <si>
    <t>611,90</t>
  </si>
  <si>
    <t>667,77</t>
  </si>
  <si>
    <t>776,13</t>
  </si>
  <si>
    <t>832,01</t>
  </si>
  <si>
    <t>996,24</t>
  </si>
  <si>
    <t>73,60</t>
  </si>
  <si>
    <t>90,35</t>
  </si>
  <si>
    <t>132,27</t>
  </si>
  <si>
    <t>174,16</t>
  </si>
  <si>
    <t>294,82</t>
  </si>
  <si>
    <t>336,71</t>
  </si>
  <si>
    <t>457,37</t>
  </si>
  <si>
    <t>499,26</t>
  </si>
  <si>
    <t>619,92</t>
  </si>
  <si>
    <t>661,81</t>
  </si>
  <si>
    <t>745,62</t>
  </si>
  <si>
    <t>908,17</t>
  </si>
  <si>
    <t>991,97</t>
  </si>
  <si>
    <t>1.154,53</t>
  </si>
  <si>
    <t>1.238,35</t>
  </si>
  <si>
    <t>1.484,70</t>
  </si>
  <si>
    <t>43,02</t>
  </si>
  <si>
    <t>56,99</t>
  </si>
  <si>
    <t>70,95</t>
  </si>
  <si>
    <t>111,17</t>
  </si>
  <si>
    <t>125,13</t>
  </si>
  <si>
    <t>165,35</t>
  </si>
  <si>
    <t>179,31</t>
  </si>
  <si>
    <t>219,54</t>
  </si>
  <si>
    <t>233,50</t>
  </si>
  <si>
    <t>261,44</t>
  </si>
  <si>
    <t>315,61</t>
  </si>
  <si>
    <t>343,55</t>
  </si>
  <si>
    <t>397,69</t>
  </si>
  <si>
    <t>425,68</t>
  </si>
  <si>
    <t>507,79</t>
  </si>
  <si>
    <t>5,34</t>
  </si>
  <si>
    <t>123,43</t>
  </si>
  <si>
    <t>410,63</t>
  </si>
  <si>
    <t>1.005,88</t>
  </si>
  <si>
    <t>1.622,15</t>
  </si>
  <si>
    <t>2.845,42</t>
  </si>
  <si>
    <t>4.231,56</t>
  </si>
  <si>
    <t>2.791,07</t>
  </si>
  <si>
    <t>4.558,98</t>
  </si>
  <si>
    <t>5.028,67</t>
  </si>
  <si>
    <t>7,86</t>
  </si>
  <si>
    <t>15,50</t>
  </si>
  <si>
    <t>39,37</t>
  </si>
  <si>
    <t>44,29</t>
  </si>
  <si>
    <t>49,21</t>
  </si>
  <si>
    <t>55,36</t>
  </si>
  <si>
    <t>77,51</t>
  </si>
  <si>
    <t>54,14</t>
  </si>
  <si>
    <t>78,75</t>
  </si>
  <si>
    <t>88,59</t>
  </si>
  <si>
    <t>110,73</t>
  </si>
  <si>
    <t>123,04</t>
  </si>
  <si>
    <t>137,81</t>
  </si>
  <si>
    <t>155,03</t>
  </si>
  <si>
    <t>174,73</t>
  </si>
  <si>
    <t>196,87</t>
  </si>
  <si>
    <t>40,45</t>
  </si>
  <si>
    <t>254,35</t>
  </si>
  <si>
    <t>2.692,61</t>
  </si>
  <si>
    <t>34,41</t>
  </si>
  <si>
    <t>1.526,66</t>
  </si>
  <si>
    <t>33,23</t>
  </si>
  <si>
    <t>46,27</t>
  </si>
  <si>
    <t>86,36</t>
  </si>
  <si>
    <t>2.156,25</t>
  </si>
  <si>
    <t>178,83</t>
  </si>
  <si>
    <t>209,06</t>
  </si>
  <si>
    <t>411,41</t>
  </si>
  <si>
    <t>416,31</t>
  </si>
  <si>
    <t>534,46</t>
  </si>
  <si>
    <t>68,01</t>
  </si>
  <si>
    <t>110,28</t>
  </si>
  <si>
    <t>81,76</t>
  </si>
  <si>
    <t>108,24</t>
  </si>
  <si>
    <t>123,92</t>
  </si>
  <si>
    <t>96,01</t>
  </si>
  <si>
    <t>146,62</t>
  </si>
  <si>
    <t>190,05</t>
  </si>
  <si>
    <t>113,61</t>
  </si>
  <si>
    <t>149,92</t>
  </si>
  <si>
    <t>92,06</t>
  </si>
  <si>
    <t>93,27</t>
  </si>
  <si>
    <t>66,32</t>
  </si>
  <si>
    <t>5.682,60</t>
  </si>
  <si>
    <t>9.678,27</t>
  </si>
  <si>
    <t>7.500,01</t>
  </si>
  <si>
    <t>1.872,35</t>
  </si>
  <si>
    <t>143,83</t>
  </si>
  <si>
    <t>14,61</t>
  </si>
  <si>
    <t>29,02</t>
  </si>
  <si>
    <t>97,97</t>
  </si>
  <si>
    <t>219,09</t>
  </si>
  <si>
    <t>153,39</t>
  </si>
  <si>
    <t>168,59</t>
  </si>
  <si>
    <t>33,03</t>
  </si>
  <si>
    <t>212,13</t>
  </si>
  <si>
    <t>253,07</t>
  </si>
  <si>
    <t>223,38</t>
  </si>
  <si>
    <t>374,11</t>
  </si>
  <si>
    <t>175,84</t>
  </si>
  <si>
    <t>277,90</t>
  </si>
  <si>
    <t>266,29</t>
  </si>
  <si>
    <t>708,93</t>
  </si>
  <si>
    <t>170,77</t>
  </si>
  <si>
    <t>153,12</t>
  </si>
  <si>
    <t>210,33</t>
  </si>
  <si>
    <t>218,75</t>
  </si>
  <si>
    <t>324,27</t>
  </si>
  <si>
    <t>41,81</t>
  </si>
  <si>
    <t>285,04</t>
  </si>
  <si>
    <t>261,30</t>
  </si>
  <si>
    <t>169,64</t>
  </si>
  <si>
    <t>230,41</t>
  </si>
  <si>
    <t>262,68</t>
  </si>
  <si>
    <t>231,93</t>
  </si>
  <si>
    <t>194,96</t>
  </si>
  <si>
    <t>171,87</t>
  </si>
  <si>
    <t>255,31</t>
  </si>
  <si>
    <t>272,48</t>
  </si>
  <si>
    <t>110,18</t>
  </si>
  <si>
    <t>223,62</t>
  </si>
  <si>
    <t>259,85</t>
  </si>
  <si>
    <t>202,92</t>
  </si>
  <si>
    <t>133,96</t>
  </si>
  <si>
    <t>568,28</t>
  </si>
  <si>
    <t>1.338,31</t>
  </si>
  <si>
    <t>1.159,62</t>
  </si>
  <si>
    <t>323,85</t>
  </si>
  <si>
    <t>220,57</t>
  </si>
  <si>
    <t>224,86</t>
  </si>
  <si>
    <t>342,00</t>
  </si>
  <si>
    <t>377,06</t>
  </si>
  <si>
    <t>166,52</t>
  </si>
  <si>
    <t>752,45</t>
  </si>
  <si>
    <t>399,08</t>
  </si>
  <si>
    <t>266,26</t>
  </si>
  <si>
    <t>275,87</t>
  </si>
  <si>
    <t>40,54</t>
  </si>
  <si>
    <t>243,09</t>
  </si>
  <si>
    <t>483,01</t>
  </si>
  <si>
    <t>33,39</t>
  </si>
  <si>
    <t>363,05</t>
  </si>
  <si>
    <t>100,34</t>
  </si>
  <si>
    <t>83,38</t>
  </si>
  <si>
    <t>419,70</t>
  </si>
  <si>
    <t>33,16</t>
  </si>
  <si>
    <t>1.109,48</t>
  </si>
  <si>
    <t>99,88</t>
  </si>
  <si>
    <t>351,17</t>
  </si>
  <si>
    <t>278,99</t>
  </si>
  <si>
    <t>2.708,22</t>
  </si>
  <si>
    <t>289,80</t>
  </si>
  <si>
    <t>378,97</t>
  </si>
  <si>
    <t>222,05</t>
  </si>
  <si>
    <t>184,21</t>
  </si>
  <si>
    <t>162,66</t>
  </si>
  <si>
    <t>240,71</t>
  </si>
  <si>
    <t>169,84</t>
  </si>
  <si>
    <t>289,37</t>
  </si>
  <si>
    <t>184,14</t>
  </si>
  <si>
    <t>183,67</t>
  </si>
  <si>
    <t>141,83</t>
  </si>
  <si>
    <t>289,57</t>
  </si>
  <si>
    <t>142,30</t>
  </si>
  <si>
    <t>149,97</t>
  </si>
  <si>
    <t>132,56</t>
  </si>
  <si>
    <t>228,50</t>
  </si>
  <si>
    <t>4.832,04</t>
  </si>
  <si>
    <t>6.584,30</t>
  </si>
  <si>
    <t>1.028,55</t>
  </si>
  <si>
    <t>1.430,07</t>
  </si>
  <si>
    <t>489,53</t>
  </si>
  <si>
    <t>280,81</t>
  </si>
  <si>
    <t>439,89</t>
  </si>
  <si>
    <t>974,17</t>
  </si>
  <si>
    <t>1.332,73</t>
  </si>
  <si>
    <t>36,17</t>
  </si>
  <si>
    <t>279,66</t>
  </si>
  <si>
    <t>96,86</t>
  </si>
  <si>
    <t>70,55</t>
  </si>
  <si>
    <t>66,97</t>
  </si>
  <si>
    <t>71,47</t>
  </si>
  <si>
    <t>199,13</t>
  </si>
  <si>
    <t>57,54</t>
  </si>
  <si>
    <t>94,52</t>
  </si>
  <si>
    <t>94,91</t>
  </si>
  <si>
    <t>237,62</t>
  </si>
  <si>
    <t>80,74</t>
  </si>
  <si>
    <t>69,41</t>
  </si>
  <si>
    <t>63,53</t>
  </si>
  <si>
    <t>80,66</t>
  </si>
  <si>
    <t>81,02</t>
  </si>
  <si>
    <t>102,55</t>
  </si>
  <si>
    <t>77,48</t>
  </si>
  <si>
    <t>95,67</t>
  </si>
  <si>
    <t>30,84</t>
  </si>
  <si>
    <t>71,04</t>
  </si>
  <si>
    <t>68,02</t>
  </si>
  <si>
    <t>94,36</t>
  </si>
  <si>
    <t>87,25</t>
  </si>
  <si>
    <t>72,25</t>
  </si>
  <si>
    <t>82,82</t>
  </si>
  <si>
    <t>104,57</t>
  </si>
  <si>
    <t>80,56</t>
  </si>
  <si>
    <t>50,74</t>
  </si>
  <si>
    <t>104,05</t>
  </si>
  <si>
    <t>187,29</t>
  </si>
  <si>
    <t>396,89</t>
  </si>
  <si>
    <t>348,86</t>
  </si>
  <si>
    <t>125,83</t>
  </si>
  <si>
    <t>107,68</t>
  </si>
  <si>
    <t>100,97</t>
  </si>
  <si>
    <t>99,23</t>
  </si>
  <si>
    <t>334,66</t>
  </si>
  <si>
    <t>171,11</t>
  </si>
  <si>
    <t>64,88</t>
  </si>
  <si>
    <t>74,47</t>
  </si>
  <si>
    <t>72,53</t>
  </si>
  <si>
    <t>32,29</t>
  </si>
  <si>
    <t>100,31</t>
  </si>
  <si>
    <t>49,25</t>
  </si>
  <si>
    <t>30,90</t>
  </si>
  <si>
    <t>495,99</t>
  </si>
  <si>
    <t>73,15</t>
  </si>
  <si>
    <t>66,57</t>
  </si>
  <si>
    <t>179,74</t>
  </si>
  <si>
    <t>77,86</t>
  </si>
  <si>
    <t>34,34</t>
  </si>
  <si>
    <t>362,22</t>
  </si>
  <si>
    <t>168,09</t>
  </si>
  <si>
    <t>55,57</t>
  </si>
  <si>
    <t>96,27</t>
  </si>
  <si>
    <t>30,61</t>
  </si>
  <si>
    <t>30,26</t>
  </si>
  <si>
    <t>91,63</t>
  </si>
  <si>
    <t>38,58</t>
  </si>
  <si>
    <t>99,89</t>
  </si>
  <si>
    <t>119,41</t>
  </si>
  <si>
    <t>61,97</t>
  </si>
  <si>
    <t>61,72</t>
  </si>
  <si>
    <t>54,96</t>
  </si>
  <si>
    <t>90,14</t>
  </si>
  <si>
    <t>55,21</t>
  </si>
  <si>
    <t>98,26</t>
  </si>
  <si>
    <t>291,90</t>
  </si>
  <si>
    <t>574,79</t>
  </si>
  <si>
    <t>29,63</t>
  </si>
  <si>
    <t>473,96</t>
  </si>
  <si>
    <t>646,11</t>
  </si>
  <si>
    <t>246,59</t>
  </si>
  <si>
    <t>219,93</t>
  </si>
  <si>
    <t>462,93</t>
  </si>
  <si>
    <t>621,24</t>
  </si>
  <si>
    <t>114,53</t>
  </si>
  <si>
    <t>530,41</t>
  </si>
  <si>
    <t>611,41</t>
  </si>
  <si>
    <t>689,96</t>
  </si>
  <si>
    <t>816,41</t>
  </si>
  <si>
    <t>89,54</t>
  </si>
  <si>
    <t>96,44</t>
  </si>
  <si>
    <t>118,03</t>
  </si>
  <si>
    <t>26,74</t>
  </si>
  <si>
    <t>1.178,96</t>
  </si>
  <si>
    <t>1.457,31</t>
  </si>
  <si>
    <t>1.536,07</t>
  </si>
  <si>
    <t>1.711,68</t>
  </si>
  <si>
    <t>2.161,74</t>
  </si>
  <si>
    <t>2.595,98</t>
  </si>
  <si>
    <t>2.697,70</t>
  </si>
  <si>
    <t>2.941,74</t>
  </si>
  <si>
    <t>3.399,96</t>
  </si>
  <si>
    <t>3.516,76</t>
  </si>
  <si>
    <t>1.163,10</t>
  </si>
  <si>
    <t>1.429,52</t>
  </si>
  <si>
    <t>1.508,27</t>
  </si>
  <si>
    <t>1.695,81</t>
  </si>
  <si>
    <t>2.132,20</t>
  </si>
  <si>
    <t>2.555,74</t>
  </si>
  <si>
    <t>2.658,55</t>
  </si>
  <si>
    <t>2.874,80</t>
  </si>
  <si>
    <t>3.321,68</t>
  </si>
  <si>
    <t>3.420,88</t>
  </si>
  <si>
    <t>57,57</t>
  </si>
  <si>
    <t>65,51</t>
  </si>
  <si>
    <t>30,40</t>
  </si>
  <si>
    <t>37,97</t>
  </si>
  <si>
    <t>49,33</t>
  </si>
  <si>
    <t>61,30</t>
  </si>
  <si>
    <t>21,06</t>
  </si>
  <si>
    <t>28,51</t>
  </si>
  <si>
    <t>24,31</t>
  </si>
  <si>
    <t>18,61</t>
  </si>
  <si>
    <t>22,38</t>
  </si>
  <si>
    <t>29,10</t>
  </si>
  <si>
    <t>68,64</t>
  </si>
  <si>
    <t>90,63</t>
  </si>
  <si>
    <t>98,23</t>
  </si>
  <si>
    <t>23,43</t>
  </si>
  <si>
    <t>3,54</t>
  </si>
  <si>
    <t>46,13</t>
  </si>
  <si>
    <t>72,56</t>
  </si>
  <si>
    <t>203,95</t>
  </si>
  <si>
    <t>46,84</t>
  </si>
  <si>
    <t>59,86</t>
  </si>
  <si>
    <t>38,01</t>
  </si>
  <si>
    <t>51,03</t>
  </si>
  <si>
    <t>77,08</t>
  </si>
  <si>
    <t>85,64</t>
  </si>
  <si>
    <t>82,92</t>
  </si>
  <si>
    <t>61,55</t>
  </si>
  <si>
    <t>21,61</t>
  </si>
  <si>
    <t>29,33</t>
  </si>
  <si>
    <t>36,97</t>
  </si>
  <si>
    <t>178,85</t>
  </si>
  <si>
    <t>59,22</t>
  </si>
  <si>
    <t>66,52</t>
  </si>
  <si>
    <t>91,35</t>
  </si>
  <si>
    <t>176,13</t>
  </si>
  <si>
    <t>53,68</t>
  </si>
  <si>
    <t>214,73</t>
  </si>
  <si>
    <t>267,78</t>
  </si>
  <si>
    <t>320,39</t>
  </si>
  <si>
    <t>404,99</t>
  </si>
  <si>
    <t>126,31</t>
  </si>
  <si>
    <t>70,10</t>
  </si>
  <si>
    <t>44,32</t>
  </si>
  <si>
    <t>136,42</t>
  </si>
  <si>
    <t>81,48</t>
  </si>
  <si>
    <t>48,66</t>
  </si>
  <si>
    <t>128,69</t>
  </si>
  <si>
    <t>35,05</t>
  </si>
  <si>
    <t>139,18</t>
  </si>
  <si>
    <t>70,16</t>
  </si>
  <si>
    <t>38,52</t>
  </si>
  <si>
    <t>48,61</t>
  </si>
  <si>
    <t>50,40</t>
  </si>
  <si>
    <t>728,25</t>
  </si>
  <si>
    <t>844,31</t>
  </si>
  <si>
    <t>960,36</t>
  </si>
  <si>
    <t>1.220,88</t>
  </si>
  <si>
    <t>1.336,93</t>
  </si>
  <si>
    <t>1.505,60</t>
  </si>
  <si>
    <t>1.742,45</t>
  </si>
  <si>
    <t>1.948,07</t>
  </si>
  <si>
    <t>2.064,12</t>
  </si>
  <si>
    <t>2.209,53</t>
  </si>
  <si>
    <t>814,95</t>
  </si>
  <si>
    <t>931,01</t>
  </si>
  <si>
    <t>1.162,17</t>
  </si>
  <si>
    <t>1.278,23</t>
  </si>
  <si>
    <t>1.446,89</t>
  </si>
  <si>
    <t>1.625,04</t>
  </si>
  <si>
    <t>1.860,01</t>
  </si>
  <si>
    <t>1.976,06</t>
  </si>
  <si>
    <t>2.092,11</t>
  </si>
  <si>
    <t>1.224,87</t>
  </si>
  <si>
    <t>1.681,13</t>
  </si>
  <si>
    <t>1.762,09</t>
  </si>
  <si>
    <t>1.954,69</t>
  </si>
  <si>
    <t>2.446,12</t>
  </si>
  <si>
    <t>3.129,93</t>
  </si>
  <si>
    <t>3.227,11</t>
  </si>
  <si>
    <t>3.512,43</t>
  </si>
  <si>
    <t>4.062,44</t>
  </si>
  <si>
    <t>4.329,57</t>
  </si>
  <si>
    <t>1.193,14</t>
  </si>
  <si>
    <t>1.641,98</t>
  </si>
  <si>
    <t>1.722,95</t>
  </si>
  <si>
    <t>2.036,81</t>
  </si>
  <si>
    <t>2.341,74</t>
  </si>
  <si>
    <t>2.951,09</t>
  </si>
  <si>
    <t>3.049,36</t>
  </si>
  <si>
    <t>3.279,76</t>
  </si>
  <si>
    <t>3.714,10</t>
  </si>
  <si>
    <t>3.634,88</t>
  </si>
  <si>
    <t>11,01</t>
  </si>
  <si>
    <t>26,36</t>
  </si>
  <si>
    <t>11,20</t>
  </si>
  <si>
    <t>650,25</t>
  </si>
  <si>
    <t>37,30</t>
  </si>
  <si>
    <t>280,94</t>
  </si>
  <si>
    <t>1.472,10</t>
  </si>
  <si>
    <t>137,66</t>
  </si>
  <si>
    <t>963,85</t>
  </si>
  <si>
    <t>34,33</t>
  </si>
  <si>
    <t>94,35</t>
  </si>
  <si>
    <t>65,18</t>
  </si>
  <si>
    <t>46,10</t>
  </si>
  <si>
    <t>22,42</t>
  </si>
  <si>
    <t>57,89</t>
  </si>
  <si>
    <t>117,89</t>
  </si>
  <si>
    <t>88,74</t>
  </si>
  <si>
    <t>93,81</t>
  </si>
  <si>
    <t>169,81</t>
  </si>
  <si>
    <t>155,75</t>
  </si>
  <si>
    <t>101,40</t>
  </si>
  <si>
    <t>139,17</t>
  </si>
  <si>
    <t>125,60</t>
  </si>
  <si>
    <t>138,84</t>
  </si>
  <si>
    <t>202,81</t>
  </si>
  <si>
    <t>181,16</t>
  </si>
  <si>
    <t>148,19</t>
  </si>
  <si>
    <t>212,17</t>
  </si>
  <si>
    <t>186,00</t>
  </si>
  <si>
    <t>65,22</t>
  </si>
  <si>
    <t>122,08</t>
  </si>
  <si>
    <t>72,81</t>
  </si>
  <si>
    <t>129,66</t>
  </si>
  <si>
    <t>104,96</t>
  </si>
  <si>
    <t>161,83</t>
  </si>
  <si>
    <t>12,34</t>
  </si>
  <si>
    <t>46,76</t>
  </si>
  <si>
    <t>72,82</t>
  </si>
  <si>
    <t>92,40</t>
  </si>
  <si>
    <t>9,31</t>
  </si>
  <si>
    <t>115,37</t>
  </si>
  <si>
    <t>114,46</t>
  </si>
  <si>
    <t>132,04</t>
  </si>
  <si>
    <t>131,13</t>
  </si>
  <si>
    <t>112,00</t>
  </si>
  <si>
    <t>33,61</t>
  </si>
  <si>
    <t>32,92</t>
  </si>
  <si>
    <t>676,98</t>
  </si>
  <si>
    <t>614,11</t>
  </si>
  <si>
    <t>825,42</t>
  </si>
  <si>
    <t>736,41</t>
  </si>
  <si>
    <t>918,66</t>
  </si>
  <si>
    <t>810,59</t>
  </si>
  <si>
    <t>966,34</t>
  </si>
  <si>
    <t>1.615,37</t>
  </si>
  <si>
    <t>1.994,92</t>
  </si>
  <si>
    <t>2.371,60</t>
  </si>
  <si>
    <t>666,33</t>
  </si>
  <si>
    <t>253,17</t>
  </si>
  <si>
    <t>290,14</t>
  </si>
  <si>
    <t>334,43</t>
  </si>
  <si>
    <t>674,05</t>
  </si>
  <si>
    <t>207,87</t>
  </si>
  <si>
    <t>338,89</t>
  </si>
  <si>
    <t>345,41</t>
  </si>
  <si>
    <t>264,65</t>
  </si>
  <si>
    <t>246,78</t>
  </si>
  <si>
    <t>436,95</t>
  </si>
  <si>
    <t>396,23</t>
  </si>
  <si>
    <t>178,67</t>
  </si>
  <si>
    <t>193,22</t>
  </si>
  <si>
    <t>196,85</t>
  </si>
  <si>
    <t>207,23</t>
  </si>
  <si>
    <t>272,03</t>
  </si>
  <si>
    <t>241,21</t>
  </si>
  <si>
    <t>347,64</t>
  </si>
  <si>
    <t>271,50</t>
  </si>
  <si>
    <t>221,95</t>
  </si>
  <si>
    <t>232,78</t>
  </si>
  <si>
    <t>362,55</t>
  </si>
  <si>
    <t>371,76</t>
  </si>
  <si>
    <t>271,64</t>
  </si>
  <si>
    <t>265,20</t>
  </si>
  <si>
    <t>432,88</t>
  </si>
  <si>
    <t>413,34</t>
  </si>
  <si>
    <t>169,61</t>
  </si>
  <si>
    <t>186,78</t>
  </si>
  <si>
    <t>184,57</t>
  </si>
  <si>
    <t>199,11</t>
  </si>
  <si>
    <t>236,40</t>
  </si>
  <si>
    <t>226,00</t>
  </si>
  <si>
    <t>284,36</t>
  </si>
  <si>
    <t>250,05</t>
  </si>
  <si>
    <t>374,70</t>
  </si>
  <si>
    <t>299,80</t>
  </si>
  <si>
    <t>268,35</t>
  </si>
  <si>
    <t>310,82</t>
  </si>
  <si>
    <t>248,28</t>
  </si>
  <si>
    <t>222,91</t>
  </si>
  <si>
    <t>42,39</t>
  </si>
  <si>
    <t>567,86</t>
  </si>
  <si>
    <t>87,07</t>
  </si>
  <si>
    <t>121,44</t>
  </si>
  <si>
    <t>96,65</t>
  </si>
  <si>
    <t>139,19</t>
  </si>
  <si>
    <t>110,89</t>
  </si>
  <si>
    <t>69,48</t>
  </si>
  <si>
    <t>58,94</t>
  </si>
  <si>
    <t>51,87</t>
  </si>
  <si>
    <t>65,44</t>
  </si>
  <si>
    <t>57,34</t>
  </si>
  <si>
    <t>75,15</t>
  </si>
  <si>
    <t>65,40</t>
  </si>
  <si>
    <t>143,89</t>
  </si>
  <si>
    <t>665,22</t>
  </si>
  <si>
    <t>2.367,62</t>
  </si>
  <si>
    <t>81,65</t>
  </si>
  <si>
    <t>89,69</t>
  </si>
  <si>
    <t>43,84</t>
  </si>
  <si>
    <t>39,31</t>
  </si>
  <si>
    <t>59,49</t>
  </si>
  <si>
    <t>51,05</t>
  </si>
  <si>
    <t>45,39</t>
  </si>
  <si>
    <t>109,49</t>
  </si>
  <si>
    <t>41,75</t>
  </si>
  <si>
    <t>94,37</t>
  </si>
  <si>
    <t>123,11</t>
  </si>
  <si>
    <t>205,74</t>
  </si>
  <si>
    <t>52,36</t>
  </si>
  <si>
    <t>73,80</t>
  </si>
  <si>
    <t>93,09</t>
  </si>
  <si>
    <t>117,64</t>
  </si>
  <si>
    <t>169,57</t>
  </si>
  <si>
    <t>208,19</t>
  </si>
  <si>
    <t>285,50</t>
  </si>
  <si>
    <t>537,07</t>
  </si>
  <si>
    <t>742,01</t>
  </si>
  <si>
    <t>972,02</t>
  </si>
  <si>
    <t>1.152,69</t>
  </si>
  <si>
    <t>2.440,68</t>
  </si>
  <si>
    <t>935,79</t>
  </si>
  <si>
    <t>2.038,00</t>
  </si>
  <si>
    <t>1.861,01</t>
  </si>
  <si>
    <t>3.437,27</t>
  </si>
  <si>
    <t>1.846,14</t>
  </si>
  <si>
    <t>3.251,33</t>
  </si>
  <si>
    <t>2.984,73</t>
  </si>
  <si>
    <t>5.176,06</t>
  </si>
  <si>
    <t>1.475,93</t>
  </si>
  <si>
    <t>3.120,45</t>
  </si>
  <si>
    <t>1.537,03</t>
  </si>
  <si>
    <t>2.752,91</t>
  </si>
  <si>
    <t>2.528,53</t>
  </si>
  <si>
    <t>4.688,87</t>
  </si>
  <si>
    <t>501,05</t>
  </si>
  <si>
    <t>659,18</t>
  </si>
  <si>
    <t>1.154,94</t>
  </si>
  <si>
    <t>1.666,78</t>
  </si>
  <si>
    <t>1.002,12</t>
  </si>
  <si>
    <t>2.131,07</t>
  </si>
  <si>
    <t>1.268,90</t>
  </si>
  <si>
    <t>556,85</t>
  </si>
  <si>
    <t>1.534,14</t>
  </si>
  <si>
    <t>740,23</t>
  </si>
  <si>
    <t>3.102,23</t>
  </si>
  <si>
    <t>1.799,32</t>
  </si>
  <si>
    <t>1.013,90</t>
  </si>
  <si>
    <t>3.951,45</t>
  </si>
  <si>
    <t>2.197,18</t>
  </si>
  <si>
    <t>2.715,52</t>
  </si>
  <si>
    <t>1.451,25</t>
  </si>
  <si>
    <t>3.434,14</t>
  </si>
  <si>
    <t>1.736,19</t>
  </si>
  <si>
    <t>2.021,17</t>
  </si>
  <si>
    <t>2.306,12</t>
  </si>
  <si>
    <t>5.625,33</t>
  </si>
  <si>
    <t>2.591,11</t>
  </si>
  <si>
    <t>2.876,12</t>
  </si>
  <si>
    <t>7.071,47</t>
  </si>
  <si>
    <t>3.161,04</t>
  </si>
  <si>
    <t>4.233,78</t>
  </si>
  <si>
    <t>5.163,29</t>
  </si>
  <si>
    <t>6.064,65</t>
  </si>
  <si>
    <t>6.965,95</t>
  </si>
  <si>
    <t>7.867,37</t>
  </si>
  <si>
    <t>8.768,65</t>
  </si>
  <si>
    <t>3.470,20</t>
  </si>
  <si>
    <t>6.230,30</t>
  </si>
  <si>
    <t>2.615,34</t>
  </si>
  <si>
    <t>7.296,99</t>
  </si>
  <si>
    <t>2.900,29</t>
  </si>
  <si>
    <t>8.425,94</t>
  </si>
  <si>
    <t>3.185,28</t>
  </si>
  <si>
    <t>9.500,42</t>
  </si>
  <si>
    <t>10.574,99</t>
  </si>
  <si>
    <t>3.760,16</t>
  </si>
  <si>
    <t>8.600,18</t>
  </si>
  <si>
    <t>3.190,32</t>
  </si>
  <si>
    <t>9.890,24</t>
  </si>
  <si>
    <t>3.475,24</t>
  </si>
  <si>
    <t>11.180,33</t>
  </si>
  <si>
    <t>12.470,44</t>
  </si>
  <si>
    <t>4.050,14</t>
  </si>
  <si>
    <t>11.412,65</t>
  </si>
  <si>
    <t>3.765,21</t>
  </si>
  <si>
    <t>12.892,03</t>
  </si>
  <si>
    <t>14.371,38</t>
  </si>
  <si>
    <t>4.340,18</t>
  </si>
  <si>
    <t>14.603,76</t>
  </si>
  <si>
    <t>16.272,22</t>
  </si>
  <si>
    <t>4.630,18</t>
  </si>
  <si>
    <t>18.173,16</t>
  </si>
  <si>
    <t>4.870,78</t>
  </si>
  <si>
    <t>308,51</t>
  </si>
  <si>
    <t>1.008,91</t>
  </si>
  <si>
    <t>2.619,40</t>
  </si>
  <si>
    <t>6.348,37</t>
  </si>
  <si>
    <t>4.152,66</t>
  </si>
  <si>
    <t>4.871,23</t>
  </si>
  <si>
    <t>1.269,75</t>
  </si>
  <si>
    <t>736,83</t>
  </si>
  <si>
    <t>1.949,75</t>
  </si>
  <si>
    <t>3.005,12</t>
  </si>
  <si>
    <t>1.707,35</t>
  </si>
  <si>
    <t>5.046,61</t>
  </si>
  <si>
    <t>1.009,25</t>
  </si>
  <si>
    <t>2.224,21</t>
  </si>
  <si>
    <t>3.834,25</t>
  </si>
  <si>
    <t>2.090,90</t>
  </si>
  <si>
    <t>2.654,70</t>
  </si>
  <si>
    <t>1.400,84</t>
  </si>
  <si>
    <t>5.926,94</t>
  </si>
  <si>
    <t>3.356,53</t>
  </si>
  <si>
    <t>1.675,28</t>
  </si>
  <si>
    <t>2.498,69</t>
  </si>
  <si>
    <t>4.058,28</t>
  </si>
  <si>
    <t>4.760,06</t>
  </si>
  <si>
    <t>496,70</t>
  </si>
  <si>
    <t>654,09</t>
  </si>
  <si>
    <t>6.807,19</t>
  </si>
  <si>
    <t>1.111,23</t>
  </si>
  <si>
    <t>1.589,29</t>
  </si>
  <si>
    <t>5.497,38</t>
  </si>
  <si>
    <t>993,59</t>
  </si>
  <si>
    <t>2.773,19</t>
  </si>
  <si>
    <t>420,21</t>
  </si>
  <si>
    <t>6.203,63</t>
  </si>
  <si>
    <t>2.054,49</t>
  </si>
  <si>
    <t>3.073,08</t>
  </si>
  <si>
    <t>1.196,00</t>
  </si>
  <si>
    <t>7.687,57</t>
  </si>
  <si>
    <t>1.336,87</t>
  </si>
  <si>
    <t>6.909,96</t>
  </si>
  <si>
    <t>9.661,41</t>
  </si>
  <si>
    <t>554,14</t>
  </si>
  <si>
    <t>3.047,62</t>
  </si>
  <si>
    <t>4.138,15</t>
  </si>
  <si>
    <t>2.532,08</t>
  </si>
  <si>
    <t>1.451,70</t>
  </si>
  <si>
    <t>8.567,82</t>
  </si>
  <si>
    <t>3.347,51</t>
  </si>
  <si>
    <t>3.343,12</t>
  </si>
  <si>
    <t>10.920,75</t>
  </si>
  <si>
    <t>3.621,91</t>
  </si>
  <si>
    <t>12.180,11</t>
  </si>
  <si>
    <t>6.088,17</t>
  </si>
  <si>
    <t>3.900,74</t>
  </si>
  <si>
    <t>11.147,19</t>
  </si>
  <si>
    <t>3.626,30</t>
  </si>
  <si>
    <t>12.591,34</t>
  </si>
  <si>
    <t>2.519,76</t>
  </si>
  <si>
    <t>14.035,46</t>
  </si>
  <si>
    <t>4.179,61</t>
  </si>
  <si>
    <t>14.261,95</t>
  </si>
  <si>
    <t>7.130,08</t>
  </si>
  <si>
    <t>15.890,71</t>
  </si>
  <si>
    <t>4.458,46</t>
  </si>
  <si>
    <t>17.746,06</t>
  </si>
  <si>
    <t>2.794,21</t>
  </si>
  <si>
    <t>307,58</t>
  </si>
  <si>
    <t>947,92</t>
  </si>
  <si>
    <t>8.234,24</t>
  </si>
  <si>
    <t>3.068,70</t>
  </si>
  <si>
    <t>9.283,93</t>
  </si>
  <si>
    <t>10.333,71</t>
  </si>
  <si>
    <t>8.402,09</t>
  </si>
  <si>
    <t>4.694,33</t>
  </si>
  <si>
    <t>1.400,06</t>
  </si>
  <si>
    <t>995,34</t>
  </si>
  <si>
    <t>592,28</t>
  </si>
  <si>
    <t>548,96</t>
  </si>
  <si>
    <t>575,80</t>
  </si>
  <si>
    <t>2.852,84</t>
  </si>
  <si>
    <t>1.740,85</t>
  </si>
  <si>
    <t>2.679,21</t>
  </si>
  <si>
    <t>2.640,69</t>
  </si>
  <si>
    <t>1.674,92</t>
  </si>
  <si>
    <t>36,69</t>
  </si>
  <si>
    <t>47,86</t>
  </si>
  <si>
    <t>54,59</t>
  </si>
  <si>
    <t>56,35</t>
  </si>
  <si>
    <t>63,74</t>
  </si>
  <si>
    <t>79,15</t>
  </si>
  <si>
    <t>89,43</t>
  </si>
  <si>
    <t>96,62</t>
  </si>
  <si>
    <t>110,36</t>
  </si>
  <si>
    <t>41,61</t>
  </si>
  <si>
    <t>40,44</t>
  </si>
  <si>
    <t>43,50</t>
  </si>
  <si>
    <t>47,05</t>
  </si>
  <si>
    <t>42,19</t>
  </si>
  <si>
    <t>51,58</t>
  </si>
  <si>
    <t>65,54</t>
  </si>
  <si>
    <t>73,03</t>
  </si>
  <si>
    <t>82,42</t>
  </si>
  <si>
    <t>32,72</t>
  </si>
  <si>
    <t>41,07</t>
  </si>
  <si>
    <t>41,30</t>
  </si>
  <si>
    <t>50,50</t>
  </si>
  <si>
    <t>58,86</t>
  </si>
  <si>
    <t>163,60</t>
  </si>
  <si>
    <t>7,41</t>
  </si>
  <si>
    <t>4.196,28</t>
  </si>
  <si>
    <t>5.247,11</t>
  </si>
  <si>
    <t>7.086,08</t>
  </si>
  <si>
    <t>8.489,91</t>
  </si>
  <si>
    <t>25,83</t>
  </si>
  <si>
    <t>98,61</t>
  </si>
  <si>
    <t>559,36</t>
  </si>
  <si>
    <t>1.060,01</t>
  </si>
  <si>
    <t>2.165,47</t>
  </si>
  <si>
    <t>3.620,56</t>
  </si>
  <si>
    <t>5.419,16</t>
  </si>
  <si>
    <t>7.596,59</t>
  </si>
  <si>
    <t>13.137,40</t>
  </si>
  <si>
    <t>4.389,96</t>
  </si>
  <si>
    <t>6.566,14</t>
  </si>
  <si>
    <t>9.215,99</t>
  </si>
  <si>
    <t>15.955,54</t>
  </si>
  <si>
    <t>8.150,21</t>
  </si>
  <si>
    <t>11.390,14</t>
  </si>
  <si>
    <t>19.530,59</t>
  </si>
  <si>
    <t>2.638,11</t>
  </si>
  <si>
    <t>4.572,20</t>
  </si>
  <si>
    <t>7.271,39</t>
  </si>
  <si>
    <t>10.747,72</t>
  </si>
  <si>
    <t>20.404,72</t>
  </si>
  <si>
    <t>10.147,84</t>
  </si>
  <si>
    <t>15.046,27</t>
  </si>
  <si>
    <t>27.952,33</t>
  </si>
  <si>
    <t>13.038,72</t>
  </si>
  <si>
    <t>19.366,74</t>
  </si>
  <si>
    <t>35.647,15</t>
  </si>
  <si>
    <t>12.595,07</t>
  </si>
  <si>
    <t>19.347,60</t>
  </si>
  <si>
    <t>26.856,33</t>
  </si>
  <si>
    <t>37.685,92</t>
  </si>
  <si>
    <t>15.676,31</t>
  </si>
  <si>
    <t>23.501,69</t>
  </si>
  <si>
    <t>32.833,07</t>
  </si>
  <si>
    <t>45.652,59</t>
  </si>
  <si>
    <t>18.116,67</t>
  </si>
  <si>
    <t>27.706,21</t>
  </si>
  <si>
    <t>38.688,39</t>
  </si>
  <si>
    <t>54.157,72</t>
  </si>
  <si>
    <t>8.317,24</t>
  </si>
  <si>
    <t>12.379,12</t>
  </si>
  <si>
    <t>18.713,73</t>
  </si>
  <si>
    <t>27.393,46</t>
  </si>
  <si>
    <t>9.574,50</t>
  </si>
  <si>
    <t>14.144,11</t>
  </si>
  <si>
    <t>15.657,63</t>
  </si>
  <si>
    <t>20.734,98</t>
  </si>
  <si>
    <t>31.733,32</t>
  </si>
  <si>
    <t>10.580,28</t>
  </si>
  <si>
    <t>17.123,99</t>
  </si>
  <si>
    <t>22.473,31</t>
  </si>
  <si>
    <t>36.859,06</t>
  </si>
  <si>
    <t>30.028,96</t>
  </si>
  <si>
    <t>48.645,86</t>
  </si>
  <si>
    <t>65.243,88</t>
  </si>
  <si>
    <t>93.212,65</t>
  </si>
  <si>
    <t>32.076,85</t>
  </si>
  <si>
    <t>51.486,78</t>
  </si>
  <si>
    <t>72.920,46</t>
  </si>
  <si>
    <t>89.078,43</t>
  </si>
  <si>
    <t>32.753,83</t>
  </si>
  <si>
    <t>56.559,33</t>
  </si>
  <si>
    <t>79.061,66</t>
  </si>
  <si>
    <t>94.716,78</t>
  </si>
  <si>
    <t>28,35</t>
  </si>
  <si>
    <t>32,70</t>
  </si>
  <si>
    <t>27,41</t>
  </si>
  <si>
    <t>62,62</t>
  </si>
  <si>
    <t>40,10</t>
  </si>
  <si>
    <t>53,71</t>
  </si>
  <si>
    <t>34,67</t>
  </si>
  <si>
    <t>48,46</t>
  </si>
  <si>
    <t>101,49</t>
  </si>
  <si>
    <t>65,34</t>
  </si>
  <si>
    <t>86,59</t>
  </si>
  <si>
    <t>55,25</t>
  </si>
  <si>
    <t>76,68</t>
  </si>
  <si>
    <t>107,55</t>
  </si>
  <si>
    <t>156,94</t>
  </si>
  <si>
    <t>130,69</t>
  </si>
  <si>
    <t>56,80</t>
  </si>
  <si>
    <t>106,36</t>
  </si>
  <si>
    <t>19,57</t>
  </si>
  <si>
    <t>899,72</t>
  </si>
  <si>
    <t>902,02</t>
  </si>
  <si>
    <t>930,72</t>
  </si>
  <si>
    <t>1.092,22</t>
  </si>
  <si>
    <t>1.150,84</t>
  </si>
  <si>
    <t>798,46</t>
  </si>
  <si>
    <t>807,95</t>
  </si>
  <si>
    <t>817,44</t>
  </si>
  <si>
    <t>1.177,61</t>
  </si>
  <si>
    <t>1.216,61</t>
  </si>
  <si>
    <t>411,65</t>
  </si>
  <si>
    <t>522,23</t>
  </si>
  <si>
    <t>395,86</t>
  </si>
  <si>
    <t>404,19</t>
  </si>
  <si>
    <t>431,10</t>
  </si>
  <si>
    <t>519,10</t>
  </si>
  <si>
    <t>723,65</t>
  </si>
  <si>
    <t>801,05</t>
  </si>
  <si>
    <t>202,41</t>
  </si>
  <si>
    <t>176,66</t>
  </si>
  <si>
    <t>1.240,28</t>
  </si>
  <si>
    <t>1.251,64</t>
  </si>
  <si>
    <t>1.307,34</t>
  </si>
  <si>
    <t>1.398,37</t>
  </si>
  <si>
    <t>1.599,89</t>
  </si>
  <si>
    <t>1.680,32</t>
  </si>
  <si>
    <t>1.063,62</t>
  </si>
  <si>
    <t>1.074,98</t>
  </si>
  <si>
    <t>1.104,93</t>
  </si>
  <si>
    <t>1.195,96</t>
  </si>
  <si>
    <t>1.397,48</t>
  </si>
  <si>
    <t>1.477,91</t>
  </si>
  <si>
    <t>408,09</t>
  </si>
  <si>
    <t>417,00</t>
  </si>
  <si>
    <t>480,75</t>
  </si>
  <si>
    <t>529,94</t>
  </si>
  <si>
    <t>1.075,85</t>
  </si>
  <si>
    <t>1.087,79</t>
  </si>
  <si>
    <t>1.154,58</t>
  </si>
  <si>
    <t>1.206,80</t>
  </si>
  <si>
    <t>305,59</t>
  </si>
  <si>
    <t>416,17</t>
  </si>
  <si>
    <t>418,68</t>
  </si>
  <si>
    <t>446,59</t>
  </si>
  <si>
    <t>487,81</t>
  </si>
  <si>
    <t>949,08</t>
  </si>
  <si>
    <t>1.312,38</t>
  </si>
  <si>
    <t>126,09</t>
  </si>
  <si>
    <t>124,15</t>
  </si>
  <si>
    <t>106,44</t>
  </si>
  <si>
    <t>1.035,82</t>
  </si>
  <si>
    <t>1.028,52</t>
  </si>
  <si>
    <t>1.077,16</t>
  </si>
  <si>
    <t>1.167,23</t>
  </si>
  <si>
    <t>1.369,71</t>
  </si>
  <si>
    <t>1.449,18</t>
  </si>
  <si>
    <t>911,67</t>
  </si>
  <si>
    <t>922,08</t>
  </si>
  <si>
    <t>951,07</t>
  </si>
  <si>
    <t>1.041,14</t>
  </si>
  <si>
    <t>1.243,62</t>
  </si>
  <si>
    <t>1.323,09</t>
  </si>
  <si>
    <t>923,90</t>
  </si>
  <si>
    <t>934,89</t>
  </si>
  <si>
    <t>1.000,72</t>
  </si>
  <si>
    <t>1.051,98</t>
  </si>
  <si>
    <t>1.086,44</t>
  </si>
  <si>
    <t>934,49</t>
  </si>
  <si>
    <t>1.117,38</t>
  </si>
  <si>
    <t>964,48</t>
  </si>
  <si>
    <t>1.161,64</t>
  </si>
  <si>
    <t>1.007,78</t>
  </si>
  <si>
    <t>1.622,91</t>
  </si>
  <si>
    <t>1.469,05</t>
  </si>
  <si>
    <t>1.986,21</t>
  </si>
  <si>
    <t>1.832,35</t>
  </si>
  <si>
    <t>15,16</t>
  </si>
  <si>
    <t>1.023,35</t>
  </si>
  <si>
    <t>250,56</t>
  </si>
  <si>
    <t>1.252,51</t>
  </si>
  <si>
    <t>1.048,05</t>
  </si>
  <si>
    <t>1.264,45</t>
  </si>
  <si>
    <t>1.294,04</t>
  </si>
  <si>
    <t>1.070,92</t>
  </si>
  <si>
    <t>1.356,99</t>
  </si>
  <si>
    <t>1.126,81</t>
  </si>
  <si>
    <t>1.409,21</t>
  </si>
  <si>
    <t>1.178,07</t>
  </si>
  <si>
    <t>1.263,10</t>
  </si>
  <si>
    <t>1.058,64</t>
  </si>
  <si>
    <t>1.364,05</t>
  </si>
  <si>
    <t>1.133,87</t>
  </si>
  <si>
    <t>1.825,32</t>
  </si>
  <si>
    <t>1.595,14</t>
  </si>
  <si>
    <t>2.188,62</t>
  </si>
  <si>
    <t>1.958,44</t>
  </si>
  <si>
    <t>95,95</t>
  </si>
  <si>
    <t>104,82</t>
  </si>
  <si>
    <t>124,70</t>
  </si>
  <si>
    <t>1.015,77</t>
  </si>
  <si>
    <t>1.041,33</t>
  </si>
  <si>
    <t>806,43</t>
  </si>
  <si>
    <t>648,08</t>
  </si>
  <si>
    <t>1.030,30</t>
  </si>
  <si>
    <t>1.227,85</t>
  </si>
  <si>
    <t>995,74</t>
  </si>
  <si>
    <t>1.223,52</t>
  </si>
  <si>
    <t>808,33</t>
  </si>
  <si>
    <t>642,75</t>
  </si>
  <si>
    <t>745,48</t>
  </si>
  <si>
    <t>608,35</t>
  </si>
  <si>
    <t>71,20</t>
  </si>
  <si>
    <t>84,18</t>
  </si>
  <si>
    <t>1.051,51</t>
  </si>
  <si>
    <t>663,17</t>
  </si>
  <si>
    <t>569,40</t>
  </si>
  <si>
    <t>1.295,53</t>
  </si>
  <si>
    <t>119,86</t>
  </si>
  <si>
    <t>109,79</t>
  </si>
  <si>
    <t>727,97</t>
  </si>
  <si>
    <t>728,54</t>
  </si>
  <si>
    <t>1.641,50</t>
  </si>
  <si>
    <t>857,13</t>
  </si>
  <si>
    <t>671,30</t>
  </si>
  <si>
    <t>839,11</t>
  </si>
  <si>
    <t>754,57</t>
  </si>
  <si>
    <t>688,95</t>
  </si>
  <si>
    <t>471,19</t>
  </si>
  <si>
    <t>1.073,39</t>
  </si>
  <si>
    <t>296,13</t>
  </si>
  <si>
    <t>72,70</t>
  </si>
  <si>
    <t>87,81</t>
  </si>
  <si>
    <t>153,85</t>
  </si>
  <si>
    <t>190,47</t>
  </si>
  <si>
    <t>64,82</t>
  </si>
  <si>
    <t>169,16</t>
  </si>
  <si>
    <t>207,82</t>
  </si>
  <si>
    <t>230,32</t>
  </si>
  <si>
    <t>290,31</t>
  </si>
  <si>
    <t>250,43</t>
  </si>
  <si>
    <t>299,50</t>
  </si>
  <si>
    <t>285,97</t>
  </si>
  <si>
    <t>390,97</t>
  </si>
  <si>
    <t>395,02</t>
  </si>
  <si>
    <t>470,15</t>
  </si>
  <si>
    <t>316,73</t>
  </si>
  <si>
    <t>339,23</t>
  </si>
  <si>
    <t>399,22</t>
  </si>
  <si>
    <t>339,28</t>
  </si>
  <si>
    <t>388,35</t>
  </si>
  <si>
    <t>354,78</t>
  </si>
  <si>
    <t>459,78</t>
  </si>
  <si>
    <t>446,00</t>
  </si>
  <si>
    <t>514,54</t>
  </si>
  <si>
    <t>309,22</t>
  </si>
  <si>
    <t>579,28</t>
  </si>
  <si>
    <t>564,77</t>
  </si>
  <si>
    <t>1.053,84</t>
  </si>
  <si>
    <t>2.120,95</t>
  </si>
  <si>
    <t>2.434,55</t>
  </si>
  <si>
    <t>423,80</t>
  </si>
  <si>
    <t>495,04</t>
  </si>
  <si>
    <t>590,24</t>
  </si>
  <si>
    <t>1.235,23</t>
  </si>
  <si>
    <t>2.485,46</t>
  </si>
  <si>
    <t>2.280,72</t>
  </si>
  <si>
    <t>4.576,04</t>
  </si>
  <si>
    <t>23,06</t>
  </si>
  <si>
    <t>20,00</t>
  </si>
  <si>
    <t>692,16</t>
  </si>
  <si>
    <t>364,48</t>
  </si>
  <si>
    <t>521,87</t>
  </si>
  <si>
    <t>405,90</t>
  </si>
  <si>
    <t>23,37</t>
  </si>
  <si>
    <t>31,04</t>
  </si>
  <si>
    <t>793,37</t>
  </si>
  <si>
    <t>32,35</t>
  </si>
  <si>
    <t>1.300,32</t>
  </si>
  <si>
    <t>1.219,99</t>
  </si>
  <si>
    <t>1.115,41</t>
  </si>
  <si>
    <t>1.014,47</t>
  </si>
  <si>
    <t>869,26</t>
  </si>
  <si>
    <t>846,28</t>
  </si>
  <si>
    <t>820,62</t>
  </si>
  <si>
    <t>770,97</t>
  </si>
  <si>
    <t>1.293,66</t>
  </si>
  <si>
    <t>1.213,77</t>
  </si>
  <si>
    <t>1.110,39</t>
  </si>
  <si>
    <t>1.010,22</t>
  </si>
  <si>
    <t>855,82</t>
  </si>
  <si>
    <t>833,65</t>
  </si>
  <si>
    <t>809,95</t>
  </si>
  <si>
    <t>761,84</t>
  </si>
  <si>
    <t>898,46</t>
  </si>
  <si>
    <t>897,64</t>
  </si>
  <si>
    <t>169,25</t>
  </si>
  <si>
    <t>50,31</t>
  </si>
  <si>
    <t>133,40</t>
  </si>
  <si>
    <t>245,55</t>
  </si>
  <si>
    <t>400,22</t>
  </si>
  <si>
    <t>534,62</t>
  </si>
  <si>
    <t>615,87</t>
  </si>
  <si>
    <t>119,13</t>
  </si>
  <si>
    <t>152,92</t>
  </si>
  <si>
    <t>348,37</t>
  </si>
  <si>
    <t>12,14</t>
  </si>
  <si>
    <t>58,50</t>
  </si>
  <si>
    <t>110,25</t>
  </si>
  <si>
    <t>207,69</t>
  </si>
  <si>
    <t>92,16</t>
  </si>
  <si>
    <t>239,47</t>
  </si>
  <si>
    <t>65,07</t>
  </si>
  <si>
    <t>92,85</t>
  </si>
  <si>
    <t>126,56</t>
  </si>
  <si>
    <t>155,05</t>
  </si>
  <si>
    <t>204,84</t>
  </si>
  <si>
    <t>270,04</t>
  </si>
  <si>
    <t>34,82</t>
  </si>
  <si>
    <t>772,08</t>
  </si>
  <si>
    <t>19,33</t>
  </si>
  <si>
    <t>696,86</t>
  </si>
  <si>
    <t>214,21</t>
  </si>
  <si>
    <t>196,06</t>
  </si>
  <si>
    <t>183,28</t>
  </si>
  <si>
    <t>165,14</t>
  </si>
  <si>
    <t>85,14</t>
  </si>
  <si>
    <t>158,24</t>
  </si>
  <si>
    <t>14,34</t>
  </si>
  <si>
    <t>13,37</t>
  </si>
  <si>
    <t>537,11</t>
  </si>
  <si>
    <t>164,04</t>
  </si>
  <si>
    <t>204,28</t>
  </si>
  <si>
    <t>241,11</t>
  </si>
  <si>
    <t>159,52</t>
  </si>
  <si>
    <t>164,92</t>
  </si>
  <si>
    <t>164,89</t>
  </si>
  <si>
    <t>284,39</t>
  </si>
  <si>
    <t>343,07</t>
  </si>
  <si>
    <t>160,57</t>
  </si>
  <si>
    <t>198,59</t>
  </si>
  <si>
    <t>141,85</t>
  </si>
  <si>
    <t>182,08</t>
  </si>
  <si>
    <t>218,91</t>
  </si>
  <si>
    <t>262,19</t>
  </si>
  <si>
    <t>320,87</t>
  </si>
  <si>
    <t>186,57</t>
  </si>
  <si>
    <t>110,47</t>
  </si>
  <si>
    <t>41,03</t>
  </si>
  <si>
    <t>68,68</t>
  </si>
  <si>
    <t>124,99</t>
  </si>
  <si>
    <t>33,44</t>
  </si>
  <si>
    <t>245,98</t>
  </si>
  <si>
    <t>170,88</t>
  </si>
  <si>
    <t>114,96</t>
  </si>
  <si>
    <t>143,18</t>
  </si>
  <si>
    <t>171,58</t>
  </si>
  <si>
    <t>93,43</t>
  </si>
  <si>
    <t>115,20</t>
  </si>
  <si>
    <t>77,62</t>
  </si>
  <si>
    <t>96,56</t>
  </si>
  <si>
    <t>87,16</t>
  </si>
  <si>
    <t>81,80</t>
  </si>
  <si>
    <t>62,19</t>
  </si>
  <si>
    <t>78,30</t>
  </si>
  <si>
    <t>55,68</t>
  </si>
  <si>
    <t>70,83</t>
  </si>
  <si>
    <t>337,04</t>
  </si>
  <si>
    <t>234,32</t>
  </si>
  <si>
    <t>181,69</t>
  </si>
  <si>
    <t>270,85</t>
  </si>
  <si>
    <t>343,16</t>
  </si>
  <si>
    <t>184,40</t>
  </si>
  <si>
    <t>232,19</t>
  </si>
  <si>
    <t>312,81</t>
  </si>
  <si>
    <t>151,68</t>
  </si>
  <si>
    <t>164,17</t>
  </si>
  <si>
    <t>293,41</t>
  </si>
  <si>
    <t>129,73</t>
  </si>
  <si>
    <t>139,35</t>
  </si>
  <si>
    <t>187,30</t>
  </si>
  <si>
    <t>280,71</t>
  </si>
  <si>
    <t>117,86</t>
  </si>
  <si>
    <t>133,56</t>
  </si>
  <si>
    <t>150,80</t>
  </si>
  <si>
    <t>272,32</t>
  </si>
  <si>
    <t>97,50</t>
  </si>
  <si>
    <t>125,88</t>
  </si>
  <si>
    <t>264,86</t>
  </si>
  <si>
    <t>89,12</t>
  </si>
  <si>
    <t>119,50</t>
  </si>
  <si>
    <t>126,91</t>
  </si>
  <si>
    <t>258,34</t>
  </si>
  <si>
    <t>82,24</t>
  </si>
  <si>
    <t>104,28</t>
  </si>
  <si>
    <t>245,71</t>
  </si>
  <si>
    <t>103,27</t>
  </si>
  <si>
    <t>379,89</t>
  </si>
  <si>
    <t>263,61</t>
  </si>
  <si>
    <t>189,00</t>
  </si>
  <si>
    <t>121,06</t>
  </si>
  <si>
    <t>78,70</t>
  </si>
  <si>
    <t>115,01</t>
  </si>
  <si>
    <t>74,00</t>
  </si>
  <si>
    <t>109,82</t>
  </si>
  <si>
    <t>69,97</t>
  </si>
  <si>
    <t>105,45</t>
  </si>
  <si>
    <t>66,72</t>
  </si>
  <si>
    <t>109,58</t>
  </si>
  <si>
    <t>53,16</t>
  </si>
  <si>
    <t>82,71</t>
  </si>
  <si>
    <t>43,28</t>
  </si>
  <si>
    <t>79,17</t>
  </si>
  <si>
    <t>40,83</t>
  </si>
  <si>
    <t>38,72</t>
  </si>
  <si>
    <t>34,61</t>
  </si>
  <si>
    <t>143,91</t>
  </si>
  <si>
    <t>277,14</t>
  </si>
  <si>
    <t>112,20</t>
  </si>
  <si>
    <t>193,92</t>
  </si>
  <si>
    <t>98,70</t>
  </si>
  <si>
    <t>86,78</t>
  </si>
  <si>
    <t>150,63</t>
  </si>
  <si>
    <t>74,26</t>
  </si>
  <si>
    <t>189,92</t>
  </si>
  <si>
    <t>264,68</t>
  </si>
  <si>
    <t>135,68</t>
  </si>
  <si>
    <t>140,16</t>
  </si>
  <si>
    <t>201,22</t>
  </si>
  <si>
    <t>105,68</t>
  </si>
  <si>
    <t>23,94</t>
  </si>
  <si>
    <t>18,30</t>
  </si>
  <si>
    <t>27,23</t>
  </si>
  <si>
    <t>165,95</t>
  </si>
  <si>
    <t>134,41</t>
  </si>
  <si>
    <t>231,53</t>
  </si>
  <si>
    <t>551,65</t>
  </si>
  <si>
    <t>465,90</t>
  </si>
  <si>
    <t>330,75</t>
  </si>
  <si>
    <t>302,70</t>
  </si>
  <si>
    <t>261,09</t>
  </si>
  <si>
    <t>236,07</t>
  </si>
  <si>
    <t>220,39</t>
  </si>
  <si>
    <t>171,63</t>
  </si>
  <si>
    <t>131,53</t>
  </si>
  <si>
    <t>273,72</t>
  </si>
  <si>
    <t>174,76</t>
  </si>
  <si>
    <t>143,61</t>
  </si>
  <si>
    <t>249,33</t>
  </si>
  <si>
    <t>174,44</t>
  </si>
  <si>
    <t>136,10</t>
  </si>
  <si>
    <t>321,34</t>
  </si>
  <si>
    <t>182,97</t>
  </si>
  <si>
    <t>148,01</t>
  </si>
  <si>
    <t>267,77</t>
  </si>
  <si>
    <t>173,63</t>
  </si>
  <si>
    <t>134,43</t>
  </si>
  <si>
    <t>344,26</t>
  </si>
  <si>
    <t>568,73</t>
  </si>
  <si>
    <t>486,63</t>
  </si>
  <si>
    <t>319,94</t>
  </si>
  <si>
    <t>289,82</t>
  </si>
  <si>
    <t>252,15</t>
  </si>
  <si>
    <t>226,51</t>
  </si>
  <si>
    <t>210,43</t>
  </si>
  <si>
    <t>547,36</t>
  </si>
  <si>
    <t>454,44</t>
  </si>
  <si>
    <t>333,01</t>
  </si>
  <si>
    <t>301,99</t>
  </si>
  <si>
    <t>257,84</t>
  </si>
  <si>
    <t>231,85</t>
  </si>
  <si>
    <t>217,30</t>
  </si>
  <si>
    <t>616,38</t>
  </si>
  <si>
    <t>513,86</t>
  </si>
  <si>
    <t>319,70</t>
  </si>
  <si>
    <t>287,47</t>
  </si>
  <si>
    <t>247,72</t>
  </si>
  <si>
    <t>221,77</t>
  </si>
  <si>
    <t>207,24</t>
  </si>
  <si>
    <t>571,90</t>
  </si>
  <si>
    <t>473,50</t>
  </si>
  <si>
    <t>330,92</t>
  </si>
  <si>
    <t>296,94</t>
  </si>
  <si>
    <t>254,18</t>
  </si>
  <si>
    <t>229,12</t>
  </si>
  <si>
    <t>214,07</t>
  </si>
  <si>
    <t>629,15</t>
  </si>
  <si>
    <t>533,36</t>
  </si>
  <si>
    <t>310,79</t>
  </si>
  <si>
    <t>274,55</t>
  </si>
  <si>
    <t>236,82</t>
  </si>
  <si>
    <t>210,96</t>
  </si>
  <si>
    <t>529,63</t>
  </si>
  <si>
    <t>442,31</t>
  </si>
  <si>
    <t>304,67</t>
  </si>
  <si>
    <t>280,24</t>
  </si>
  <si>
    <t>239,15</t>
  </si>
  <si>
    <t>200,09</t>
  </si>
  <si>
    <t>557,49</t>
  </si>
  <si>
    <t>474,81</t>
  </si>
  <si>
    <t>283,31</t>
  </si>
  <si>
    <t>257,68</t>
  </si>
  <si>
    <t>222,54</t>
  </si>
  <si>
    <t>198,78</t>
  </si>
  <si>
    <t>189,82</t>
  </si>
  <si>
    <t>3.761,14</t>
  </si>
  <si>
    <t>4.504,08</t>
  </si>
  <si>
    <t>4.676,68</t>
  </si>
  <si>
    <t>4.772,66</t>
  </si>
  <si>
    <t>5.230,15</t>
  </si>
  <si>
    <t>5.348,07</t>
  </si>
  <si>
    <t>5.134,60</t>
  </si>
  <si>
    <t>4.457,26</t>
  </si>
  <si>
    <t>176,32</t>
  </si>
  <si>
    <t>143,62</t>
  </si>
  <si>
    <t>249,42</t>
  </si>
  <si>
    <t>164,39</t>
  </si>
  <si>
    <t>127,29</t>
  </si>
  <si>
    <t>291,51</t>
  </si>
  <si>
    <t>120,45</t>
  </si>
  <si>
    <t>83,00</t>
  </si>
  <si>
    <t>162,17</t>
  </si>
  <si>
    <t>107,50</t>
  </si>
  <si>
    <t>79,08</t>
  </si>
  <si>
    <t>155,49</t>
  </si>
  <si>
    <t>94,93</t>
  </si>
  <si>
    <t>160,78</t>
  </si>
  <si>
    <t>200,22</t>
  </si>
  <si>
    <t>10,77</t>
  </si>
  <si>
    <t>11,84</t>
  </si>
  <si>
    <t>11,28</t>
  </si>
  <si>
    <t>9,94</t>
  </si>
  <si>
    <t>16,56</t>
  </si>
  <si>
    <t>12,98</t>
  </si>
  <si>
    <t>11,90</t>
  </si>
  <si>
    <t>9,74</t>
  </si>
  <si>
    <t>9,85</t>
  </si>
  <si>
    <t>9,65</t>
  </si>
  <si>
    <t>9,46</t>
  </si>
  <si>
    <t>9,02</t>
  </si>
  <si>
    <t>9,61</t>
  </si>
  <si>
    <t>10,86</t>
  </si>
  <si>
    <t>18,24</t>
  </si>
  <si>
    <t>16,10</t>
  </si>
  <si>
    <t>9,96</t>
  </si>
  <si>
    <t>9,39</t>
  </si>
  <si>
    <t>12,80</t>
  </si>
  <si>
    <t>8,73</t>
  </si>
  <si>
    <t>9,51</t>
  </si>
  <si>
    <t>10,33</t>
  </si>
  <si>
    <t>17,24</t>
  </si>
  <si>
    <t>14,62</t>
  </si>
  <si>
    <t>24,81</t>
  </si>
  <si>
    <t>14,75</t>
  </si>
  <si>
    <t>12,21</t>
  </si>
  <si>
    <t>8,53</t>
  </si>
  <si>
    <t>8,34</t>
  </si>
  <si>
    <t>7,68</t>
  </si>
  <si>
    <t>10,50</t>
  </si>
  <si>
    <t>11,05</t>
  </si>
  <si>
    <t>19,41</t>
  </si>
  <si>
    <t>14,94</t>
  </si>
  <si>
    <t>13,15</t>
  </si>
  <si>
    <t>11,14</t>
  </si>
  <si>
    <t>1.032,53</t>
  </si>
  <si>
    <t>848,88</t>
  </si>
  <si>
    <t>985,56</t>
  </si>
  <si>
    <t>444,24</t>
  </si>
  <si>
    <t>491,19</t>
  </si>
  <si>
    <t>620,34</t>
  </si>
  <si>
    <t>433,70</t>
  </si>
  <si>
    <t>480,67</t>
  </si>
  <si>
    <t>533,24</t>
  </si>
  <si>
    <t>620,02</t>
  </si>
  <si>
    <t>348,71</t>
  </si>
  <si>
    <t>382,87</t>
  </si>
  <si>
    <t>430,73</t>
  </si>
  <si>
    <t>444,05</t>
  </si>
  <si>
    <t>504,96</t>
  </si>
  <si>
    <t>341,87</t>
  </si>
  <si>
    <t>372,35</t>
  </si>
  <si>
    <t>399,98</t>
  </si>
  <si>
    <t>419,48</t>
  </si>
  <si>
    <t>432,85</t>
  </si>
  <si>
    <t>490,75</t>
  </si>
  <si>
    <t>428,67</t>
  </si>
  <si>
    <t>458,37</t>
  </si>
  <si>
    <t>669,27</t>
  </si>
  <si>
    <t>854,08</t>
  </si>
  <si>
    <t>619,17</t>
  </si>
  <si>
    <t>653,45</t>
  </si>
  <si>
    <t>563,93</t>
  </si>
  <si>
    <t>632,47</t>
  </si>
  <si>
    <t>617,72</t>
  </si>
  <si>
    <t>675,66</t>
  </si>
  <si>
    <t>637,01</t>
  </si>
  <si>
    <t>620,98</t>
  </si>
  <si>
    <t>701,60</t>
  </si>
  <si>
    <t>601,36</t>
  </si>
  <si>
    <t>609,82</t>
  </si>
  <si>
    <t>625,27</t>
  </si>
  <si>
    <t>462,43</t>
  </si>
  <si>
    <t>494,19</t>
  </si>
  <si>
    <t>535,67</t>
  </si>
  <si>
    <t>543,89</t>
  </si>
  <si>
    <t>577,15</t>
  </si>
  <si>
    <t>615,41</t>
  </si>
  <si>
    <t>455,81</t>
  </si>
  <si>
    <t>484,03</t>
  </si>
  <si>
    <t>516,12</t>
  </si>
  <si>
    <t>537,32</t>
  </si>
  <si>
    <t>563,98</t>
  </si>
  <si>
    <t>611,57</t>
  </si>
  <si>
    <t>544,10</t>
  </si>
  <si>
    <t>570,01</t>
  </si>
  <si>
    <t>587,92</t>
  </si>
  <si>
    <t>715,57</t>
  </si>
  <si>
    <t>589,60</t>
  </si>
  <si>
    <t>930,45</t>
  </si>
  <si>
    <t>382,94</t>
  </si>
  <si>
    <t>609,59</t>
  </si>
  <si>
    <t>570,59</t>
  </si>
  <si>
    <t>595,13</t>
  </si>
  <si>
    <t>569,93</t>
  </si>
  <si>
    <t>1.007,58</t>
  </si>
  <si>
    <t>786,03</t>
  </si>
  <si>
    <t>884,50</t>
  </si>
  <si>
    <t>731,49</t>
  </si>
  <si>
    <t>785,68</t>
  </si>
  <si>
    <t>641,37</t>
  </si>
  <si>
    <t>955,15</t>
  </si>
  <si>
    <t>1.328,28</t>
  </si>
  <si>
    <t>591,96</t>
  </si>
  <si>
    <t>575,74</t>
  </si>
  <si>
    <t>648,75</t>
  </si>
  <si>
    <t>1.091,91</t>
  </si>
  <si>
    <t>776,89</t>
  </si>
  <si>
    <t>18,28</t>
  </si>
  <si>
    <t>733,11</t>
  </si>
  <si>
    <t>641,94</t>
  </si>
  <si>
    <t>183,42</t>
  </si>
  <si>
    <t>171,98</t>
  </si>
  <si>
    <t>1.054,31</t>
  </si>
  <si>
    <t>713,33</t>
  </si>
  <si>
    <t>78,63</t>
  </si>
  <si>
    <t>55,26</t>
  </si>
  <si>
    <t>28,40</t>
  </si>
  <si>
    <t>79,89</t>
  </si>
  <si>
    <t>70,73</t>
  </si>
  <si>
    <t>27,58</t>
  </si>
  <si>
    <t>57,76</t>
  </si>
  <si>
    <t>48,73</t>
  </si>
  <si>
    <t>13,33</t>
  </si>
  <si>
    <t>13,43</t>
  </si>
  <si>
    <t>69,22</t>
  </si>
  <si>
    <t>68,00</t>
  </si>
  <si>
    <t>58,55</t>
  </si>
  <si>
    <t>41,65</t>
  </si>
  <si>
    <t>42,62</t>
  </si>
  <si>
    <t>57,55</t>
  </si>
  <si>
    <t>73,50</t>
  </si>
  <si>
    <t>53,02</t>
  </si>
  <si>
    <t>35,89</t>
  </si>
  <si>
    <t>73,27</t>
  </si>
  <si>
    <t>52,76</t>
  </si>
  <si>
    <t>3.784,65</t>
  </si>
  <si>
    <t>3.328,23</t>
  </si>
  <si>
    <t>2.663,71</t>
  </si>
  <si>
    <t>1.488,98</t>
  </si>
  <si>
    <t>3.460,42</t>
  </si>
  <si>
    <t>4.223,50</t>
  </si>
  <si>
    <t>3.024,44</t>
  </si>
  <si>
    <t>2.010,06</t>
  </si>
  <si>
    <t>143,37</t>
  </si>
  <si>
    <t>108,83</t>
  </si>
  <si>
    <t>99,29</t>
  </si>
  <si>
    <t>137,00</t>
  </si>
  <si>
    <t>122,54</t>
  </si>
  <si>
    <t>115,26</t>
  </si>
  <si>
    <t>152,47</t>
  </si>
  <si>
    <t>134,97</t>
  </si>
  <si>
    <t>169,98</t>
  </si>
  <si>
    <t>160,21</t>
  </si>
  <si>
    <t>155,19</t>
  </si>
  <si>
    <t>626,64</t>
  </si>
  <si>
    <t>535,40</t>
  </si>
  <si>
    <t>489,63</t>
  </si>
  <si>
    <t>544,36</t>
  </si>
  <si>
    <t>682,07</t>
  </si>
  <si>
    <t>692,98</t>
  </si>
  <si>
    <t>703,91</t>
  </si>
  <si>
    <t>714,83</t>
  </si>
  <si>
    <t>736,67</t>
  </si>
  <si>
    <t>111,10</t>
  </si>
  <si>
    <t>133,68</t>
  </si>
  <si>
    <t>192,67</t>
  </si>
  <si>
    <t>263,77</t>
  </si>
  <si>
    <t>352,25</t>
  </si>
  <si>
    <t>16,01</t>
  </si>
  <si>
    <t>15,89</t>
  </si>
  <si>
    <t>13,94</t>
  </si>
  <si>
    <t>14,40</t>
  </si>
  <si>
    <t>16,88</t>
  </si>
  <si>
    <t>21,90</t>
  </si>
  <si>
    <t>17,41</t>
  </si>
  <si>
    <t>16,80</t>
  </si>
  <si>
    <t>19,62</t>
  </si>
  <si>
    <t>11,52</t>
  </si>
  <si>
    <t>13,04</t>
  </si>
  <si>
    <t>19,68</t>
  </si>
  <si>
    <t>88,30</t>
  </si>
  <si>
    <t>17,71</t>
  </si>
  <si>
    <t>582,76</t>
  </si>
  <si>
    <t>408,46</t>
  </si>
  <si>
    <t>507,51</t>
  </si>
  <si>
    <t>612,20</t>
  </si>
  <si>
    <t>1.686,17</t>
  </si>
  <si>
    <t>1.343,10</t>
  </si>
  <si>
    <t>1.182,86</t>
  </si>
  <si>
    <t>737,71</t>
  </si>
  <si>
    <t>544,96</t>
  </si>
  <si>
    <t>516,73</t>
  </si>
  <si>
    <t>1.490,74</t>
  </si>
  <si>
    <t>55,78</t>
  </si>
  <si>
    <t>66,84</t>
  </si>
  <si>
    <t>63,01</t>
  </si>
  <si>
    <t>54,42</t>
  </si>
  <si>
    <t>191,59</t>
  </si>
  <si>
    <t>179,34</t>
  </si>
  <si>
    <t>261,95</t>
  </si>
  <si>
    <t>250,58</t>
  </si>
  <si>
    <t>107,70</t>
  </si>
  <si>
    <t>91,71</t>
  </si>
  <si>
    <t>177,78</t>
  </si>
  <si>
    <t>275,88</t>
  </si>
  <si>
    <t>260,00</t>
  </si>
  <si>
    <t>71,82</t>
  </si>
  <si>
    <t>82,99</t>
  </si>
  <si>
    <t>84,35</t>
  </si>
  <si>
    <t>109,24</t>
  </si>
  <si>
    <t>97,37</t>
  </si>
  <si>
    <t>109,28</t>
  </si>
  <si>
    <t>196,57</t>
  </si>
  <si>
    <t>181,56</t>
  </si>
  <si>
    <t>467,88</t>
  </si>
  <si>
    <t>144,04</t>
  </si>
  <si>
    <t>156,55</t>
  </si>
  <si>
    <t>159,05</t>
  </si>
  <si>
    <t>96,06</t>
  </si>
  <si>
    <t>83,66</t>
  </si>
  <si>
    <t>85,30</t>
  </si>
  <si>
    <t>117,96</t>
  </si>
  <si>
    <t>220,69</t>
  </si>
  <si>
    <t>300,40</t>
  </si>
  <si>
    <t>54,41</t>
  </si>
  <si>
    <t>35,77</t>
  </si>
  <si>
    <t>65,20</t>
  </si>
  <si>
    <t>130,11</t>
  </si>
  <si>
    <t>219,24</t>
  </si>
  <si>
    <t>177,99</t>
  </si>
  <si>
    <t>50,61</t>
  </si>
  <si>
    <t>40,01</t>
  </si>
  <si>
    <t>57,32</t>
  </si>
  <si>
    <t>70,78</t>
  </si>
  <si>
    <t>73,87</t>
  </si>
  <si>
    <t>87,32</t>
  </si>
  <si>
    <t>91,19</t>
  </si>
  <si>
    <t>46,85</t>
  </si>
  <si>
    <t>70,33</t>
  </si>
  <si>
    <t>21,57</t>
  </si>
  <si>
    <t>22,05</t>
  </si>
  <si>
    <t>25,00</t>
  </si>
  <si>
    <t>28,22</t>
  </si>
  <si>
    <t>23,63</t>
  </si>
  <si>
    <t>26,61</t>
  </si>
  <si>
    <t>12,59</t>
  </si>
  <si>
    <t>11,59</t>
  </si>
  <si>
    <t>15,40</t>
  </si>
  <si>
    <t>14,14</t>
  </si>
  <si>
    <t>16,93</t>
  </si>
  <si>
    <t>21,86</t>
  </si>
  <si>
    <t>9,78</t>
  </si>
  <si>
    <t>15,88</t>
  </si>
  <si>
    <t>19,95</t>
  </si>
  <si>
    <t>17,97</t>
  </si>
  <si>
    <t>19,92</t>
  </si>
  <si>
    <t>70,08</t>
  </si>
  <si>
    <t>32,21</t>
  </si>
  <si>
    <t>10,53</t>
  </si>
  <si>
    <t>22,41</t>
  </si>
  <si>
    <t>13,42</t>
  </si>
  <si>
    <t>17,78</t>
  </si>
  <si>
    <t>19,38</t>
  </si>
  <si>
    <t>21,50</t>
  </si>
  <si>
    <t>26,55</t>
  </si>
  <si>
    <t>16,06</t>
  </si>
  <si>
    <t>19,80</t>
  </si>
  <si>
    <t>21,56</t>
  </si>
  <si>
    <t>22,73</t>
  </si>
  <si>
    <t>29,77</t>
  </si>
  <si>
    <t>33,11</t>
  </si>
  <si>
    <t>19,82</t>
  </si>
  <si>
    <t>32,58</t>
  </si>
  <si>
    <t>38,31</t>
  </si>
  <si>
    <t>30,02</t>
  </si>
  <si>
    <t>36,73</t>
  </si>
  <si>
    <t>86,88</t>
  </si>
  <si>
    <t>17,60</t>
  </si>
  <si>
    <t>24,20</t>
  </si>
  <si>
    <t>3,50</t>
  </si>
  <si>
    <t>7,47</t>
  </si>
  <si>
    <t>7,91</t>
  </si>
  <si>
    <t>10,43</t>
  </si>
  <si>
    <t>15,56</t>
  </si>
  <si>
    <t>28,27</t>
  </si>
  <si>
    <t>38,71</t>
  </si>
  <si>
    <t>55,70</t>
  </si>
  <si>
    <t>76,75</t>
  </si>
  <si>
    <t>99,03</t>
  </si>
  <si>
    <t>128,31</t>
  </si>
  <si>
    <t>155,12</t>
  </si>
  <si>
    <t>189,89</t>
  </si>
  <si>
    <t>250,98</t>
  </si>
  <si>
    <t>324,01</t>
  </si>
  <si>
    <t>15,11</t>
  </si>
  <si>
    <t>23,69</t>
  </si>
  <si>
    <t>24,45</t>
  </si>
  <si>
    <t>14,86</t>
  </si>
  <si>
    <t>47,52</t>
  </si>
  <si>
    <t>27,29</t>
  </si>
  <si>
    <t>43,45</t>
  </si>
  <si>
    <t>14,31</t>
  </si>
  <si>
    <t>46,61</t>
  </si>
  <si>
    <t>26,38</t>
  </si>
  <si>
    <t>31,46</t>
  </si>
  <si>
    <t>35,51</t>
  </si>
  <si>
    <t>29,50</t>
  </si>
  <si>
    <t>42,96</t>
  </si>
  <si>
    <t>39,47</t>
  </si>
  <si>
    <t>46,62</t>
  </si>
  <si>
    <t>36,33</t>
  </si>
  <si>
    <t>67,51</t>
  </si>
  <si>
    <t>41,44</t>
  </si>
  <si>
    <t>57,61</t>
  </si>
  <si>
    <t>79,24</t>
  </si>
  <si>
    <t>61,74</t>
  </si>
  <si>
    <t>26,44</t>
  </si>
  <si>
    <t>44,53</t>
  </si>
  <si>
    <t>39,33</t>
  </si>
  <si>
    <t>35,71</t>
  </si>
  <si>
    <t>44,74</t>
  </si>
  <si>
    <t>62,16</t>
  </si>
  <si>
    <t>144,65</t>
  </si>
  <si>
    <t>228,55</t>
  </si>
  <si>
    <t>439,55</t>
  </si>
  <si>
    <t>862,40</t>
  </si>
  <si>
    <t>1.324,69</t>
  </si>
  <si>
    <t>181,11</t>
  </si>
  <si>
    <t>285,20</t>
  </si>
  <si>
    <t>546,34</t>
  </si>
  <si>
    <t>741,10</t>
  </si>
  <si>
    <t>823,62</t>
  </si>
  <si>
    <t>225,23</t>
  </si>
  <si>
    <t>419,57</t>
  </si>
  <si>
    <t>579,42</t>
  </si>
  <si>
    <t>627,69</t>
  </si>
  <si>
    <t>34,17</t>
  </si>
  <si>
    <t>44,10</t>
  </si>
  <si>
    <t>30,21</t>
  </si>
  <si>
    <t>37,52</t>
  </si>
  <si>
    <t>39,72</t>
  </si>
  <si>
    <t>53,72</t>
  </si>
  <si>
    <t>11,82</t>
  </si>
  <si>
    <t>24,00</t>
  </si>
  <si>
    <t>54,17</t>
  </si>
  <si>
    <t>56,04</t>
  </si>
  <si>
    <t>69,94</t>
  </si>
  <si>
    <t>68,38</t>
  </si>
  <si>
    <t>71,19</t>
  </si>
  <si>
    <t>76,34</t>
  </si>
  <si>
    <t>82,73</t>
  </si>
  <si>
    <t>93,10</t>
  </si>
  <si>
    <t>106,27</t>
  </si>
  <si>
    <t>3.343,37</t>
  </si>
  <si>
    <t>6.395,24</t>
  </si>
  <si>
    <t>8.527,00</t>
  </si>
  <si>
    <t>1.614,15</t>
  </si>
  <si>
    <t>358,41</t>
  </si>
  <si>
    <t>83,10</t>
  </si>
  <si>
    <t>59,44</t>
  </si>
  <si>
    <t>522,33</t>
  </si>
  <si>
    <t>512,76</t>
  </si>
  <si>
    <t>591,44</t>
  </si>
  <si>
    <t>839,49</t>
  </si>
  <si>
    <t>1.181,09</t>
  </si>
  <si>
    <t>489,60</t>
  </si>
  <si>
    <t>29,64</t>
  </si>
  <si>
    <t>69,61</t>
  </si>
  <si>
    <t>90,01</t>
  </si>
  <si>
    <t>167,57</t>
  </si>
  <si>
    <t>429,35</t>
  </si>
  <si>
    <t>623,52</t>
  </si>
  <si>
    <t>970,09</t>
  </si>
  <si>
    <t>1.282,13</t>
  </si>
  <si>
    <t>2.024,33</t>
  </si>
  <si>
    <t>4.174,08</t>
  </si>
  <si>
    <t>167,74</t>
  </si>
  <si>
    <t>207,72</t>
  </si>
  <si>
    <t>433,39</t>
  </si>
  <si>
    <t>1.580,22</t>
  </si>
  <si>
    <t>110,45</t>
  </si>
  <si>
    <t>190,22</t>
  </si>
  <si>
    <t>18,76</t>
  </si>
  <si>
    <t>24,75</t>
  </si>
  <si>
    <t>39,06</t>
  </si>
  <si>
    <t>33,38</t>
  </si>
  <si>
    <t>47,69</t>
  </si>
  <si>
    <t>53,37</t>
  </si>
  <si>
    <t>44,84</t>
  </si>
  <si>
    <t>62,07</t>
  </si>
  <si>
    <t>76,38</t>
  </si>
  <si>
    <t>73,46</t>
  </si>
  <si>
    <t>105,01</t>
  </si>
  <si>
    <t>94,07</t>
  </si>
  <si>
    <t>114,23</t>
  </si>
  <si>
    <t>102,76</t>
  </si>
  <si>
    <t>122,92</t>
  </si>
  <si>
    <t>85,46</t>
  </si>
  <si>
    <t>105,62</t>
  </si>
  <si>
    <t>125,69</t>
  </si>
  <si>
    <t>50,41</t>
  </si>
  <si>
    <t>64,72</t>
  </si>
  <si>
    <t>98,24</t>
  </si>
  <si>
    <t>112,55</t>
  </si>
  <si>
    <t>37,89</t>
  </si>
  <si>
    <t>46,68</t>
  </si>
  <si>
    <t>42,16</t>
  </si>
  <si>
    <t>46,82</t>
  </si>
  <si>
    <t>61,13</t>
  </si>
  <si>
    <t>34,49</t>
  </si>
  <si>
    <t>46,49</t>
  </si>
  <si>
    <t>48,80</t>
  </si>
  <si>
    <t>28,82</t>
  </si>
  <si>
    <t>40,82</t>
  </si>
  <si>
    <t>43,13</t>
  </si>
  <si>
    <t>59,67</t>
  </si>
  <si>
    <t>73,98</t>
  </si>
  <si>
    <t>78,60</t>
  </si>
  <si>
    <t>48,27</t>
  </si>
  <si>
    <t>52,89</t>
  </si>
  <si>
    <t>62,58</t>
  </si>
  <si>
    <t>67,20</t>
  </si>
  <si>
    <t>87,10</t>
  </si>
  <si>
    <t>94,03</t>
  </si>
  <si>
    <t>101,41</t>
  </si>
  <si>
    <t>108,34</t>
  </si>
  <si>
    <t>76,97</t>
  </si>
  <si>
    <t>91,28</t>
  </si>
  <si>
    <t>92,62</t>
  </si>
  <si>
    <t>112,78</t>
  </si>
  <si>
    <t>136,53</t>
  </si>
  <si>
    <t>156,69</t>
  </si>
  <si>
    <t>52,17</t>
  </si>
  <si>
    <t>79,67</t>
  </si>
  <si>
    <t>93,98</t>
  </si>
  <si>
    <t>72,26</t>
  </si>
  <si>
    <t>86,57</t>
  </si>
  <si>
    <t>60,87</t>
  </si>
  <si>
    <t>75,18</t>
  </si>
  <si>
    <t>102,61</t>
  </si>
  <si>
    <t>80,87</t>
  </si>
  <si>
    <t>95,18</t>
  </si>
  <si>
    <t>111,81</t>
  </si>
  <si>
    <t>79,09</t>
  </si>
  <si>
    <t>15,60</t>
  </si>
  <si>
    <t>33,40</t>
  </si>
  <si>
    <t>1.637,12</t>
  </si>
  <si>
    <t>1.745,03</t>
  </si>
  <si>
    <t>1.755,37</t>
  </si>
  <si>
    <t>1.903,97</t>
  </si>
  <si>
    <t>1.611,15</t>
  </si>
  <si>
    <t>1.719,06</t>
  </si>
  <si>
    <t>1.729,40</t>
  </si>
  <si>
    <t>1.878,00</t>
  </si>
  <si>
    <t>1.888,97</t>
  </si>
  <si>
    <t>2.052,31</t>
  </si>
  <si>
    <t>2.067,96</t>
  </si>
  <si>
    <t>2.275,55</t>
  </si>
  <si>
    <t>1.871,91</t>
  </si>
  <si>
    <t>2.035,25</t>
  </si>
  <si>
    <t>2.050,90</t>
  </si>
  <si>
    <t>2.258,49</t>
  </si>
  <si>
    <t>2.013,78</t>
  </si>
  <si>
    <t>2.231,56</t>
  </si>
  <si>
    <t>2.252,43</t>
  </si>
  <si>
    <t>2.517,96</t>
  </si>
  <si>
    <t>2.274,11</t>
  </si>
  <si>
    <t>2.294,98</t>
  </si>
  <si>
    <t>2.560,51</t>
  </si>
  <si>
    <t>892,58</t>
  </si>
  <si>
    <t>1.022,07</t>
  </si>
  <si>
    <t>1.034,48</t>
  </si>
  <si>
    <t>1.172,29</t>
  </si>
  <si>
    <t>866,60</t>
  </si>
  <si>
    <t>996,09</t>
  </si>
  <si>
    <t>1.008,50</t>
  </si>
  <si>
    <t>1.146,31</t>
  </si>
  <si>
    <t>1.161,08</t>
  </si>
  <si>
    <t>1.355,32</t>
  </si>
  <si>
    <t>1.373,93</t>
  </si>
  <si>
    <t>1.580,64</t>
  </si>
  <si>
    <t>1.144,02</t>
  </si>
  <si>
    <t>1.338,26</t>
  </si>
  <si>
    <t>1.356,87</t>
  </si>
  <si>
    <t>1.563,58</t>
  </si>
  <si>
    <t>1.304,28</t>
  </si>
  <si>
    <t>1.563,27</t>
  </si>
  <si>
    <t>1.588,08</t>
  </si>
  <si>
    <t>1.863,70</t>
  </si>
  <si>
    <t>1.346,83</t>
  </si>
  <si>
    <t>1.605,82</t>
  </si>
  <si>
    <t>1.630,63</t>
  </si>
  <si>
    <t>1.906,25</t>
  </si>
  <si>
    <t>111,24</t>
  </si>
  <si>
    <t>81,63</t>
  </si>
  <si>
    <t>134,36</t>
  </si>
  <si>
    <t>176,01</t>
  </si>
  <si>
    <t>67,07</t>
  </si>
  <si>
    <t>105,76</t>
  </si>
  <si>
    <t>150,79</t>
  </si>
  <si>
    <t>26,93</t>
  </si>
  <si>
    <t>13,13</t>
  </si>
  <si>
    <t>24,33</t>
  </si>
  <si>
    <t>50,73</t>
  </si>
  <si>
    <t>70,92</t>
  </si>
  <si>
    <t>120,34</t>
  </si>
  <si>
    <t>89,00</t>
  </si>
  <si>
    <t>106,21</t>
  </si>
  <si>
    <t>170,75</t>
  </si>
  <si>
    <t>165,59</t>
  </si>
  <si>
    <t>72,46</t>
  </si>
  <si>
    <t>315,64</t>
  </si>
  <si>
    <t>200,03</t>
  </si>
  <si>
    <t>296,31</t>
  </si>
  <si>
    <t>318,79</t>
  </si>
  <si>
    <t>366,67</t>
  </si>
  <si>
    <t>465,14</t>
  </si>
  <si>
    <t>815,46</t>
  </si>
  <si>
    <t>147,22</t>
  </si>
  <si>
    <t>37,37</t>
  </si>
  <si>
    <t>558,22</t>
  </si>
  <si>
    <t>610,60</t>
  </si>
  <si>
    <t>683,59</t>
  </si>
  <si>
    <t>636,52</t>
  </si>
  <si>
    <t>768,26</t>
  </si>
  <si>
    <t>664,76</t>
  </si>
  <si>
    <t>743,85</t>
  </si>
  <si>
    <t>719,30</t>
  </si>
  <si>
    <t>845,18</t>
  </si>
  <si>
    <t>776,34</t>
  </si>
  <si>
    <t>874,18</t>
  </si>
  <si>
    <t>873,18</t>
  </si>
  <si>
    <t>970,24</t>
  </si>
  <si>
    <t>858,86</t>
  </si>
  <si>
    <t>939,21</t>
  </si>
  <si>
    <t>920,26</t>
  </si>
  <si>
    <t>1.056,19</t>
  </si>
  <si>
    <t>1.104,68</t>
  </si>
  <si>
    <t>1.287,78</t>
  </si>
  <si>
    <t>1.289,99</t>
  </si>
  <si>
    <t>1.440,93</t>
  </si>
  <si>
    <t>554,55</t>
  </si>
  <si>
    <t>666,77</t>
  </si>
  <si>
    <t>848,47</t>
  </si>
  <si>
    <t>1.075,23</t>
  </si>
  <si>
    <t>1.661,31</t>
  </si>
  <si>
    <t>708,06</t>
  </si>
  <si>
    <t>1.130,21</t>
  </si>
  <si>
    <t>1.734,22</t>
  </si>
  <si>
    <t>727,78</t>
  </si>
  <si>
    <t>1.157,32</t>
  </si>
  <si>
    <t>1.773,47</t>
  </si>
  <si>
    <t>747,32</t>
  </si>
  <si>
    <t>941,17</t>
  </si>
  <si>
    <t>1.183,93</t>
  </si>
  <si>
    <t>1.811,96</t>
  </si>
  <si>
    <t>986,62</t>
  </si>
  <si>
    <t>1.236,84</t>
  </si>
  <si>
    <t>1.893,41</t>
  </si>
  <si>
    <t>1.289,68</t>
  </si>
  <si>
    <t>1.976,61</t>
  </si>
  <si>
    <t>626,96</t>
  </si>
  <si>
    <t>2.696,44</t>
  </si>
  <si>
    <t>3.144,69</t>
  </si>
  <si>
    <t>2.407,69</t>
  </si>
  <si>
    <t>2.602,51</t>
  </si>
  <si>
    <t>89,55</t>
  </si>
  <si>
    <t>115,36</t>
  </si>
  <si>
    <t>11.529,82</t>
  </si>
  <si>
    <t>12.813,06</t>
  </si>
  <si>
    <t>16.387,86</t>
  </si>
  <si>
    <t>20.101,99</t>
  </si>
  <si>
    <t>25.167,34</t>
  </si>
  <si>
    <t>35.048,96</t>
  </si>
  <si>
    <t>40.786,25</t>
  </si>
  <si>
    <t>65,88</t>
  </si>
  <si>
    <t>174,78</t>
  </si>
  <si>
    <t>65.929,30</t>
  </si>
  <si>
    <t>90.268,71</t>
  </si>
  <si>
    <t>126.140,24</t>
  </si>
  <si>
    <t>78,58</t>
  </si>
  <si>
    <t>99,92</t>
  </si>
  <si>
    <t>122,17</t>
  </si>
  <si>
    <t>157,83</t>
  </si>
  <si>
    <t>56,20</t>
  </si>
  <si>
    <t>105,53</t>
  </si>
  <si>
    <t>73,41</t>
  </si>
  <si>
    <t>108,95</t>
  </si>
  <si>
    <t>162,77</t>
  </si>
  <si>
    <t>151,55</t>
  </si>
  <si>
    <t>175,80</t>
  </si>
  <si>
    <t>147,05</t>
  </si>
  <si>
    <t>33,21</t>
  </si>
  <si>
    <t>31,68</t>
  </si>
  <si>
    <t>22,61</t>
  </si>
  <si>
    <t>31,61</t>
  </si>
  <si>
    <t>28,41</t>
  </si>
  <si>
    <t>35,49</t>
  </si>
  <si>
    <t>46,46</t>
  </si>
  <si>
    <t>3.558,87</t>
  </si>
  <si>
    <t>624,14</t>
  </si>
  <si>
    <t>22,86</t>
  </si>
  <si>
    <t>88,97</t>
  </si>
  <si>
    <t>11,55</t>
  </si>
  <si>
    <t>30,78</t>
  </si>
  <si>
    <t>21,25</t>
  </si>
  <si>
    <t>2,58</t>
  </si>
  <si>
    <t>3,77</t>
  </si>
  <si>
    <t>8,67</t>
  </si>
  <si>
    <t>7,03</t>
  </si>
  <si>
    <t>15,05</t>
  </si>
  <si>
    <t>1.901,61</t>
  </si>
  <si>
    <t>233,18</t>
  </si>
  <si>
    <t>666,96</t>
  </si>
  <si>
    <t>719,81</t>
  </si>
  <si>
    <t>226,57</t>
  </si>
  <si>
    <t>261,81</t>
  </si>
  <si>
    <t>305,84</t>
  </si>
  <si>
    <t>349,88</t>
  </si>
  <si>
    <t>2.326,07</t>
  </si>
  <si>
    <t>384,18</t>
  </si>
  <si>
    <t>487,86</t>
  </si>
  <si>
    <t>369,72</t>
  </si>
  <si>
    <t>3.470,22</t>
  </si>
  <si>
    <t>180,59</t>
  </si>
  <si>
    <t>5,41</t>
  </si>
  <si>
    <t>56,41</t>
  </si>
  <si>
    <t>125,66</t>
  </si>
  <si>
    <t>3,08</t>
  </si>
  <si>
    <t>4,61</t>
  </si>
  <si>
    <t>9,35</t>
  </si>
  <si>
    <t>23,47</t>
  </si>
  <si>
    <t>19,76</t>
  </si>
  <si>
    <t>2,85</t>
  </si>
  <si>
    <t>3,11</t>
  </si>
  <si>
    <t>4,77</t>
  </si>
  <si>
    <t>28,58</t>
  </si>
  <si>
    <t>447,04</t>
  </si>
  <si>
    <t>123,06</t>
  </si>
  <si>
    <t>201,37</t>
  </si>
  <si>
    <t>295,77</t>
  </si>
  <si>
    <t>412,83</t>
  </si>
  <si>
    <t>619,55</t>
  </si>
  <si>
    <t>267,51</t>
  </si>
  <si>
    <t>626,13</t>
  </si>
  <si>
    <t>2.560,42</t>
  </si>
  <si>
    <t>2.025,19</t>
  </si>
  <si>
    <t>2.206,19</t>
  </si>
  <si>
    <t>2.838,81</t>
  </si>
  <si>
    <t>2.324,71</t>
  </si>
  <si>
    <t>2.495,54</t>
  </si>
  <si>
    <t>4.114,40</t>
  </si>
  <si>
    <t>3.255,78</t>
  </si>
  <si>
    <t>3.602,04</t>
  </si>
  <si>
    <t>5.599,51</t>
  </si>
  <si>
    <t>4.195,76</t>
  </si>
  <si>
    <t>4.691,04</t>
  </si>
  <si>
    <t>10.392,30</t>
  </si>
  <si>
    <t>5.961,22</t>
  </si>
  <si>
    <t>11.613,68</t>
  </si>
  <si>
    <t>6.283,90</t>
  </si>
  <si>
    <t>6.453,51</t>
  </si>
  <si>
    <t>13.100,91</t>
  </si>
  <si>
    <t>8.244,76</t>
  </si>
  <si>
    <t>18.165,37</t>
  </si>
  <si>
    <t>10.214,45</t>
  </si>
  <si>
    <t>21.887,04</t>
  </si>
  <si>
    <t>11.400,45</t>
  </si>
  <si>
    <t>6.514,64</t>
  </si>
  <si>
    <t>7.722,69</t>
  </si>
  <si>
    <t>7.997,04</t>
  </si>
  <si>
    <t>8.298,83</t>
  </si>
  <si>
    <t>11.743,98</t>
  </si>
  <si>
    <t>12.127,76</t>
  </si>
  <si>
    <t>12.472,09</t>
  </si>
  <si>
    <t>14.277,04</t>
  </si>
  <si>
    <t>14.203,35</t>
  </si>
  <si>
    <t>14.901,44</t>
  </si>
  <si>
    <t>27.452,71</t>
  </si>
  <si>
    <t>35.125,69</t>
  </si>
  <si>
    <t>61,64</t>
  </si>
  <si>
    <t>74,06</t>
  </si>
  <si>
    <t>9.090,30</t>
  </si>
  <si>
    <t>17.114,09</t>
  </si>
  <si>
    <t>9,21</t>
  </si>
  <si>
    <t>7,76</t>
  </si>
  <si>
    <t>791,77</t>
  </si>
  <si>
    <t>1.334,93</t>
  </si>
  <si>
    <t>3.985,49</t>
  </si>
  <si>
    <t>2.711,49</t>
  </si>
  <si>
    <t>80,13</t>
  </si>
  <si>
    <t>36,93</t>
  </si>
  <si>
    <t>2.877,97</t>
  </si>
  <si>
    <t>7,39</t>
  </si>
  <si>
    <t>1.371,92</t>
  </si>
  <si>
    <t>45,84</t>
  </si>
  <si>
    <t>27,59</t>
  </si>
  <si>
    <t>59,55</t>
  </si>
  <si>
    <t>37,16</t>
  </si>
  <si>
    <t>76,48</t>
  </si>
  <si>
    <t>79,91</t>
  </si>
  <si>
    <t>42,55</t>
  </si>
  <si>
    <t>47,82</t>
  </si>
  <si>
    <t>48,33</t>
  </si>
  <si>
    <t>64,45</t>
  </si>
  <si>
    <t>151,08</t>
  </si>
  <si>
    <t>235,91</t>
  </si>
  <si>
    <t>35,35</t>
  </si>
  <si>
    <t>33,71</t>
  </si>
  <si>
    <t>21,76</t>
  </si>
  <si>
    <t>57,39</t>
  </si>
  <si>
    <t>72,90</t>
  </si>
  <si>
    <t>105,14</t>
  </si>
  <si>
    <t>141,28</t>
  </si>
  <si>
    <t>203,97</t>
  </si>
  <si>
    <t>109,77</t>
  </si>
  <si>
    <t>127,38</t>
  </si>
  <si>
    <t>173,79</t>
  </si>
  <si>
    <t>219,43</t>
  </si>
  <si>
    <t>297,23</t>
  </si>
  <si>
    <t>380,52</t>
  </si>
  <si>
    <t>81,00</t>
  </si>
  <si>
    <t>56,53</t>
  </si>
  <si>
    <t>121,39</t>
  </si>
  <si>
    <t>56,86</t>
  </si>
  <si>
    <t>92,58</t>
  </si>
  <si>
    <t>118,30</t>
  </si>
  <si>
    <t>145,00</t>
  </si>
  <si>
    <t>172,82</t>
  </si>
  <si>
    <t>117,98</t>
  </si>
  <si>
    <t>154,26</t>
  </si>
  <si>
    <t>149,36</t>
  </si>
  <si>
    <t>221,23</t>
  </si>
  <si>
    <t>110,98</t>
  </si>
  <si>
    <t>132,68</t>
  </si>
  <si>
    <t>169,11</t>
  </si>
  <si>
    <t>66,05</t>
  </si>
  <si>
    <t>88,20</t>
  </si>
  <si>
    <t>190,18</t>
  </si>
  <si>
    <t>67,50</t>
  </si>
  <si>
    <t>149,44</t>
  </si>
  <si>
    <t>71,42</t>
  </si>
  <si>
    <t>93,57</t>
  </si>
  <si>
    <t>102,58</t>
  </si>
  <si>
    <t>195,56</t>
  </si>
  <si>
    <t>65,52</t>
  </si>
  <si>
    <t>74,23</t>
  </si>
  <si>
    <t>99,64</t>
  </si>
  <si>
    <t>120,66</t>
  </si>
  <si>
    <t>156,32</t>
  </si>
  <si>
    <t>31,58</t>
  </si>
  <si>
    <t>45,32</t>
  </si>
  <si>
    <t>51,76</t>
  </si>
  <si>
    <t>101,72</t>
  </si>
  <si>
    <t>104,13</t>
  </si>
  <si>
    <t>127,33</t>
  </si>
  <si>
    <t>166,34</t>
  </si>
  <si>
    <t>230,31</t>
  </si>
  <si>
    <t>312,03</t>
  </si>
  <si>
    <t>441,35</t>
  </si>
  <si>
    <t>636,26</t>
  </si>
  <si>
    <t>23,33</t>
  </si>
  <si>
    <t>36,06</t>
  </si>
  <si>
    <t>57,82</t>
  </si>
  <si>
    <t>78,34</t>
  </si>
  <si>
    <t>123,58</t>
  </si>
  <si>
    <t>23,56</t>
  </si>
  <si>
    <t>51,27</t>
  </si>
  <si>
    <t>68,39</t>
  </si>
  <si>
    <t>100,14</t>
  </si>
  <si>
    <t>162,41</t>
  </si>
  <si>
    <t>252,89</t>
  </si>
  <si>
    <t>474,74</t>
  </si>
  <si>
    <t>97,21</t>
  </si>
  <si>
    <t>49,54</t>
  </si>
  <si>
    <t>52,12</t>
  </si>
  <si>
    <t>24,13</t>
  </si>
  <si>
    <t>21,81</t>
  </si>
  <si>
    <t>25,97</t>
  </si>
  <si>
    <t>23,41</t>
  </si>
  <si>
    <t>34,38</t>
  </si>
  <si>
    <t>51,16</t>
  </si>
  <si>
    <t>64,05</t>
  </si>
  <si>
    <t>144,98</t>
  </si>
  <si>
    <t>29,55</t>
  </si>
  <si>
    <t>94,04</t>
  </si>
  <si>
    <t>125,30</t>
  </si>
  <si>
    <t>202,93</t>
  </si>
  <si>
    <t>276,93</t>
  </si>
  <si>
    <t>14,68</t>
  </si>
  <si>
    <t>18,48</t>
  </si>
  <si>
    <t>50,95</t>
  </si>
  <si>
    <t>65,39</t>
  </si>
  <si>
    <t>105,24</t>
  </si>
  <si>
    <t>154,93</t>
  </si>
  <si>
    <t>21,37</t>
  </si>
  <si>
    <t>91,80</t>
  </si>
  <si>
    <t>124,63</t>
  </si>
  <si>
    <t>205,47</t>
  </si>
  <si>
    <t>285,82</t>
  </si>
  <si>
    <t>27,21</t>
  </si>
  <si>
    <t>43,93</t>
  </si>
  <si>
    <t>27,70</t>
  </si>
  <si>
    <t>44,48</t>
  </si>
  <si>
    <t>56,76</t>
  </si>
  <si>
    <t>69,18</t>
  </si>
  <si>
    <t>82,21</t>
  </si>
  <si>
    <t>157,08</t>
  </si>
  <si>
    <t>189,01</t>
  </si>
  <si>
    <t>205,72</t>
  </si>
  <si>
    <t>48,18</t>
  </si>
  <si>
    <t>705,94</t>
  </si>
  <si>
    <t>47,18</t>
  </si>
  <si>
    <t>20,39</t>
  </si>
  <si>
    <t>47,87</t>
  </si>
  <si>
    <t>25,81</t>
  </si>
  <si>
    <t>44,76</t>
  </si>
  <si>
    <t>37,54</t>
  </si>
  <si>
    <t>61,70</t>
  </si>
  <si>
    <t>222,43</t>
  </si>
  <si>
    <t>467,65</t>
  </si>
  <si>
    <t>259,45</t>
  </si>
  <si>
    <t>215,80</t>
  </si>
  <si>
    <t>359,24</t>
  </si>
  <si>
    <t>463,81</t>
  </si>
  <si>
    <t>201,63</t>
  </si>
  <si>
    <t>475,60</t>
  </si>
  <si>
    <t>236,63</t>
  </si>
  <si>
    <t>267,40</t>
  </si>
  <si>
    <t>223,75</t>
  </si>
  <si>
    <t>371,18</t>
  </si>
  <si>
    <t>479,73</t>
  </si>
  <si>
    <t>75,61</t>
  </si>
  <si>
    <t>90,24</t>
  </si>
  <si>
    <t>68,92</t>
  </si>
  <si>
    <t>105,83</t>
  </si>
  <si>
    <t>133,08</t>
  </si>
  <si>
    <t>57,73</t>
  </si>
  <si>
    <t>85,23</t>
  </si>
  <si>
    <t>103,91</t>
  </si>
  <si>
    <t>69,34</t>
  </si>
  <si>
    <t>137,49</t>
  </si>
  <si>
    <t>158,28</t>
  </si>
  <si>
    <t>78,42</t>
  </si>
  <si>
    <t>84,72</t>
  </si>
  <si>
    <t>26,07</t>
  </si>
  <si>
    <t>20,40</t>
  </si>
  <si>
    <t>27,86</t>
  </si>
  <si>
    <t>17,44</t>
  </si>
  <si>
    <t>20,38</t>
  </si>
  <si>
    <t>26,14</t>
  </si>
  <si>
    <t>12,15</t>
  </si>
  <si>
    <t>12,87</t>
  </si>
  <si>
    <t>13,78</t>
  </si>
  <si>
    <t>17,76</t>
  </si>
  <si>
    <t>19,81</t>
  </si>
  <si>
    <t>14,37</t>
  </si>
  <si>
    <t>30,69</t>
  </si>
  <si>
    <t>22,57</t>
  </si>
  <si>
    <t>20,94</t>
  </si>
  <si>
    <t>22,90</t>
  </si>
  <si>
    <t>27,51</t>
  </si>
  <si>
    <t>12,66</t>
  </si>
  <si>
    <t>16,25</t>
  </si>
  <si>
    <t>12,44</t>
  </si>
  <si>
    <t>10,80</t>
  </si>
  <si>
    <t>19,07</t>
  </si>
  <si>
    <t>14,88</t>
  </si>
  <si>
    <t>10,66</t>
  </si>
  <si>
    <t>29,79</t>
  </si>
  <si>
    <t>12,82</t>
  </si>
  <si>
    <t>7,21</t>
  </si>
  <si>
    <t>13,35</t>
  </si>
  <si>
    <t>14,45</t>
  </si>
  <si>
    <t>20,33</t>
  </si>
  <si>
    <t>13,99</t>
  </si>
  <si>
    <t>20,02</t>
  </si>
  <si>
    <t>41,33</t>
  </si>
  <si>
    <t>39,65</t>
  </si>
  <si>
    <t>27,90</t>
  </si>
  <si>
    <t>9,15</t>
  </si>
  <si>
    <t>80,07</t>
  </si>
  <si>
    <t>9,24</t>
  </si>
  <si>
    <t>67,71</t>
  </si>
  <si>
    <t>16,07</t>
  </si>
  <si>
    <t>16,86</t>
  </si>
  <si>
    <t>118,20</t>
  </si>
  <si>
    <t>97,47</t>
  </si>
  <si>
    <t>4,95</t>
  </si>
  <si>
    <t>16,02</t>
  </si>
  <si>
    <t>7,66</t>
  </si>
  <si>
    <t>26,27</t>
  </si>
  <si>
    <t>17,69</t>
  </si>
  <si>
    <t>11,73</t>
  </si>
  <si>
    <t>23,34</t>
  </si>
  <si>
    <t>24,04</t>
  </si>
  <si>
    <t>9,01</t>
  </si>
  <si>
    <t>6,40</t>
  </si>
  <si>
    <t>33,36</t>
  </si>
  <si>
    <t>70,62</t>
  </si>
  <si>
    <t>33,56</t>
  </si>
  <si>
    <t>10,88</t>
  </si>
  <si>
    <t>36,59</t>
  </si>
  <si>
    <t>15,71</t>
  </si>
  <si>
    <t>59,35</t>
  </si>
  <si>
    <t>85,15</t>
  </si>
  <si>
    <t>31,21</t>
  </si>
  <si>
    <t>73,74</t>
  </si>
  <si>
    <t>80,97</t>
  </si>
  <si>
    <t>164,85</t>
  </si>
  <si>
    <t>12,39</t>
  </si>
  <si>
    <t>37,22</t>
  </si>
  <si>
    <t>37,72</t>
  </si>
  <si>
    <t>46,94</t>
  </si>
  <si>
    <t>50,45</t>
  </si>
  <si>
    <t>143,84</t>
  </si>
  <si>
    <t>170,62</t>
  </si>
  <si>
    <t>34,75</t>
  </si>
  <si>
    <t>14,80</t>
  </si>
  <si>
    <t>11,15</t>
  </si>
  <si>
    <t>47,75</t>
  </si>
  <si>
    <t>27,00</t>
  </si>
  <si>
    <t>20,86</t>
  </si>
  <si>
    <t>79,11</t>
  </si>
  <si>
    <t>19,84</t>
  </si>
  <si>
    <t>153,81</t>
  </si>
  <si>
    <t>57,49</t>
  </si>
  <si>
    <t>181,45</t>
  </si>
  <si>
    <t>40,00</t>
  </si>
  <si>
    <t>15,27</t>
  </si>
  <si>
    <t>60,54</t>
  </si>
  <si>
    <t>117,75</t>
  </si>
  <si>
    <t>14,41</t>
  </si>
  <si>
    <t>34,57</t>
  </si>
  <si>
    <t>22,07</t>
  </si>
  <si>
    <t>24,39</t>
  </si>
  <si>
    <t>15,52</t>
  </si>
  <si>
    <t>19,21</t>
  </si>
  <si>
    <t>32,54</t>
  </si>
  <si>
    <t>19,14</t>
  </si>
  <si>
    <t>47,01</t>
  </si>
  <si>
    <t>31,74</t>
  </si>
  <si>
    <t>48,65</t>
  </si>
  <si>
    <t>26,16</t>
  </si>
  <si>
    <t>38,49</t>
  </si>
  <si>
    <t>77,22</t>
  </si>
  <si>
    <t>83,14</t>
  </si>
  <si>
    <t>130,59</t>
  </si>
  <si>
    <t>25,17</t>
  </si>
  <si>
    <t>95,74</t>
  </si>
  <si>
    <t>34,56</t>
  </si>
  <si>
    <t>300,09</t>
  </si>
  <si>
    <t>48,02</t>
  </si>
  <si>
    <t>66,65</t>
  </si>
  <si>
    <t>40,78</t>
  </si>
  <si>
    <t>98,35</t>
  </si>
  <si>
    <t>16,51</t>
  </si>
  <si>
    <t>110,67</t>
  </si>
  <si>
    <t>86,94</t>
  </si>
  <si>
    <t>20,17</t>
  </si>
  <si>
    <t>284,01</t>
  </si>
  <si>
    <t>215,32</t>
  </si>
  <si>
    <t>26,59</t>
  </si>
  <si>
    <t>210,74</t>
  </si>
  <si>
    <t>163,66</t>
  </si>
  <si>
    <t>60,52</t>
  </si>
  <si>
    <t>22,81</t>
  </si>
  <si>
    <t>17,84</t>
  </si>
  <si>
    <t>17,16</t>
  </si>
  <si>
    <t>25,39</t>
  </si>
  <si>
    <t>26,46</t>
  </si>
  <si>
    <t>25,12</t>
  </si>
  <si>
    <t>44,07</t>
  </si>
  <si>
    <t>66,59</t>
  </si>
  <si>
    <t>30,66</t>
  </si>
  <si>
    <t>47,12</t>
  </si>
  <si>
    <t>18,47</t>
  </si>
  <si>
    <t>22,98</t>
  </si>
  <si>
    <t>47,09</t>
  </si>
  <si>
    <t>60,67</t>
  </si>
  <si>
    <t>93,89</t>
  </si>
  <si>
    <t>37,36</t>
  </si>
  <si>
    <t>38,93</t>
  </si>
  <si>
    <t>17,94</t>
  </si>
  <si>
    <t>38,51</t>
  </si>
  <si>
    <t>71,14</t>
  </si>
  <si>
    <t>166,39</t>
  </si>
  <si>
    <t>160,75</t>
  </si>
  <si>
    <t>231,10</t>
  </si>
  <si>
    <t>20,59</t>
  </si>
  <si>
    <t>47,67</t>
  </si>
  <si>
    <t>56,47</t>
  </si>
  <si>
    <t>19,30</t>
  </si>
  <si>
    <t>22,68</t>
  </si>
  <si>
    <t>23,75</t>
  </si>
  <si>
    <t>63,88</t>
  </si>
  <si>
    <t>33,26</t>
  </si>
  <si>
    <t>48,81</t>
  </si>
  <si>
    <t>87,15</t>
  </si>
  <si>
    <t>6,30</t>
  </si>
  <si>
    <t>29,98</t>
  </si>
  <si>
    <t>43,44</t>
  </si>
  <si>
    <t>15,79</t>
  </si>
  <si>
    <t>40,66</t>
  </si>
  <si>
    <t>132,31</t>
  </si>
  <si>
    <t>20,46</t>
  </si>
  <si>
    <t>63,18</t>
  </si>
  <si>
    <t>41,62</t>
  </si>
  <si>
    <t>67,54</t>
  </si>
  <si>
    <t>44,37</t>
  </si>
  <si>
    <t>49,92</t>
  </si>
  <si>
    <t>58,72</t>
  </si>
  <si>
    <t>46,14</t>
  </si>
  <si>
    <t>207,90</t>
  </si>
  <si>
    <t>160,01</t>
  </si>
  <si>
    <t>181,39</t>
  </si>
  <si>
    <t>274,61</t>
  </si>
  <si>
    <t>53,36</t>
  </si>
  <si>
    <t>67,09</t>
  </si>
  <si>
    <t>104,92</t>
  </si>
  <si>
    <t>223,67</t>
  </si>
  <si>
    <t>266,00</t>
  </si>
  <si>
    <t>52,94</t>
  </si>
  <si>
    <t>114,62</t>
  </si>
  <si>
    <t>41,25</t>
  </si>
  <si>
    <t>55,44</t>
  </si>
  <si>
    <t>25,47</t>
  </si>
  <si>
    <t>15,00</t>
  </si>
  <si>
    <t>24,82</t>
  </si>
  <si>
    <t>19,39</t>
  </si>
  <si>
    <t>30,10</t>
  </si>
  <si>
    <t>52,24</t>
  </si>
  <si>
    <t>78,33</t>
  </si>
  <si>
    <t>120,54</t>
  </si>
  <si>
    <t>33,93</t>
  </si>
  <si>
    <t>189,11</t>
  </si>
  <si>
    <t>38,40</t>
  </si>
  <si>
    <t>73,97</t>
  </si>
  <si>
    <t>97,33</t>
  </si>
  <si>
    <t>176,30</t>
  </si>
  <si>
    <t>450,01</t>
  </si>
  <si>
    <t>35,44</t>
  </si>
  <si>
    <t>10,70</t>
  </si>
  <si>
    <t>15,04</t>
  </si>
  <si>
    <t>45,53</t>
  </si>
  <si>
    <t>29,46</t>
  </si>
  <si>
    <t>43,08</t>
  </si>
  <si>
    <t>17,93</t>
  </si>
  <si>
    <t>22,70</t>
  </si>
  <si>
    <t>38,98</t>
  </si>
  <si>
    <t>55,73</t>
  </si>
  <si>
    <t>84,03</t>
  </si>
  <si>
    <t>108,87</t>
  </si>
  <si>
    <t>150,45</t>
  </si>
  <si>
    <t>160,66</t>
  </si>
  <si>
    <t>125,17</t>
  </si>
  <si>
    <t>122,62</t>
  </si>
  <si>
    <t>185,46</t>
  </si>
  <si>
    <t>174,23</t>
  </si>
  <si>
    <t>243,42</t>
  </si>
  <si>
    <t>221,78</t>
  </si>
  <si>
    <t>163,42</t>
  </si>
  <si>
    <t>237,92</t>
  </si>
  <si>
    <t>293,57</t>
  </si>
  <si>
    <t>57,86</t>
  </si>
  <si>
    <t>65,60</t>
  </si>
  <si>
    <t>65,97</t>
  </si>
  <si>
    <t>83,96</t>
  </si>
  <si>
    <t>83,93</t>
  </si>
  <si>
    <t>122,68</t>
  </si>
  <si>
    <t>155,26</t>
  </si>
  <si>
    <t>165,47</t>
  </si>
  <si>
    <t>70,87</t>
  </si>
  <si>
    <t>68,13</t>
  </si>
  <si>
    <t>82,47</t>
  </si>
  <si>
    <t>96,61</t>
  </si>
  <si>
    <t>125,04</t>
  </si>
  <si>
    <t>122,49</t>
  </si>
  <si>
    <t>189,03</t>
  </si>
  <si>
    <t>177,80</t>
  </si>
  <si>
    <t>250,63</t>
  </si>
  <si>
    <t>228,99</t>
  </si>
  <si>
    <t>110,63</t>
  </si>
  <si>
    <t>127,30</t>
  </si>
  <si>
    <t>163,22</t>
  </si>
  <si>
    <t>242,59</t>
  </si>
  <si>
    <t>303,19</t>
  </si>
  <si>
    <t>33,81</t>
  </si>
  <si>
    <t>41,16</t>
  </si>
  <si>
    <t>48,76</t>
  </si>
  <si>
    <t>64,59</t>
  </si>
  <si>
    <t>64,56</t>
  </si>
  <si>
    <t>87,98</t>
  </si>
  <si>
    <t>99,45</t>
  </si>
  <si>
    <t>128,25</t>
  </si>
  <si>
    <t>138,46</t>
  </si>
  <si>
    <t>51,35</t>
  </si>
  <si>
    <t>65,80</t>
  </si>
  <si>
    <t>60,35</t>
  </si>
  <si>
    <t>75,16</t>
  </si>
  <si>
    <t>71,40</t>
  </si>
  <si>
    <t>143,03</t>
  </si>
  <si>
    <t>210,15</t>
  </si>
  <si>
    <t>188,51</t>
  </si>
  <si>
    <t>65,79</t>
  </si>
  <si>
    <t>124,53</t>
  </si>
  <si>
    <t>196,27</t>
  </si>
  <si>
    <t>249,18</t>
  </si>
  <si>
    <t>18,34</t>
  </si>
  <si>
    <t>18,80</t>
  </si>
  <si>
    <t>29,36</t>
  </si>
  <si>
    <t>46,25</t>
  </si>
  <si>
    <t>48,31</t>
  </si>
  <si>
    <t>44,59</t>
  </si>
  <si>
    <t>42,37</t>
  </si>
  <si>
    <t>70,12</t>
  </si>
  <si>
    <t>34,53</t>
  </si>
  <si>
    <t>90,81</t>
  </si>
  <si>
    <t>158,49</t>
  </si>
  <si>
    <t>236,93</t>
  </si>
  <si>
    <t>344,20</t>
  </si>
  <si>
    <t>71,03</t>
  </si>
  <si>
    <t>99,07</t>
  </si>
  <si>
    <t>117,69</t>
  </si>
  <si>
    <t>158,42</t>
  </si>
  <si>
    <t>239,27</t>
  </si>
  <si>
    <t>349,01</t>
  </si>
  <si>
    <t>58,04</t>
  </si>
  <si>
    <t>84,30</t>
  </si>
  <si>
    <t>100,85</t>
  </si>
  <si>
    <t>139,05</t>
  </si>
  <si>
    <t>216,04</t>
  </si>
  <si>
    <t>322,00</t>
  </si>
  <si>
    <t>39,15</t>
  </si>
  <si>
    <t>70,48</t>
  </si>
  <si>
    <t>88,33</t>
  </si>
  <si>
    <t>125,19</t>
  </si>
  <si>
    <t>165,18</t>
  </si>
  <si>
    <t>169,12</t>
  </si>
  <si>
    <t>48,69</t>
  </si>
  <si>
    <t>48,98</t>
  </si>
  <si>
    <t>59,39</t>
  </si>
  <si>
    <t>59,38</t>
  </si>
  <si>
    <t>88,26</t>
  </si>
  <si>
    <t>127,53</t>
  </si>
  <si>
    <t>173,93</t>
  </si>
  <si>
    <t>35,70</t>
  </si>
  <si>
    <t>35,99</t>
  </si>
  <si>
    <t>104,30</t>
  </si>
  <si>
    <t>31,31</t>
  </si>
  <si>
    <t>525,07</t>
  </si>
  <si>
    <t>15,43</t>
  </si>
  <si>
    <t>577,87</t>
  </si>
  <si>
    <t>80,89</t>
  </si>
  <si>
    <t>34,06</t>
  </si>
  <si>
    <t>28,83</t>
  </si>
  <si>
    <t>662,36</t>
  </si>
  <si>
    <t>51,69</t>
  </si>
  <si>
    <t>46,45</t>
  </si>
  <si>
    <t>831,15</t>
  </si>
  <si>
    <t>76,42</t>
  </si>
  <si>
    <t>65,10</t>
  </si>
  <si>
    <t>1.151,88</t>
  </si>
  <si>
    <t>173,81</t>
  </si>
  <si>
    <t>1.519,92</t>
  </si>
  <si>
    <t>21,96</t>
  </si>
  <si>
    <t>24,88</t>
  </si>
  <si>
    <t>30,43</t>
  </si>
  <si>
    <t>455,62</t>
  </si>
  <si>
    <t>528,93</t>
  </si>
  <si>
    <t>50,32</t>
  </si>
  <si>
    <t>581,44</t>
  </si>
  <si>
    <t>84,46</t>
  </si>
  <si>
    <t>16,76</t>
  </si>
  <si>
    <t>29,17</t>
  </si>
  <si>
    <t>36,46</t>
  </si>
  <si>
    <t>455,87</t>
  </si>
  <si>
    <t>531,82</t>
  </si>
  <si>
    <t>22,84</t>
  </si>
  <si>
    <t>35,27</t>
  </si>
  <si>
    <t>89,58</t>
  </si>
  <si>
    <t>586,56</t>
  </si>
  <si>
    <t>61,19</t>
  </si>
  <si>
    <t>90,36</t>
  </si>
  <si>
    <t>27,54</t>
  </si>
  <si>
    <t>31,43</t>
  </si>
  <si>
    <t>61,00</t>
  </si>
  <si>
    <t>94,76</t>
  </si>
  <si>
    <t>138,75</t>
  </si>
  <si>
    <t>302,22</t>
  </si>
  <si>
    <t>23,16</t>
  </si>
  <si>
    <t>61,18</t>
  </si>
  <si>
    <t>61,21</t>
  </si>
  <si>
    <t>97,25</t>
  </si>
  <si>
    <t>85,78</t>
  </si>
  <si>
    <t>138,27</t>
  </si>
  <si>
    <t>128,06</t>
  </si>
  <si>
    <t>88,43</t>
  </si>
  <si>
    <t>90,98</t>
  </si>
  <si>
    <t>139,66</t>
  </si>
  <si>
    <t>150,89</t>
  </si>
  <si>
    <t>188,18</t>
  </si>
  <si>
    <t>209,82</t>
  </si>
  <si>
    <t>117,78</t>
  </si>
  <si>
    <t>191,80</t>
  </si>
  <si>
    <t>248,72</t>
  </si>
  <si>
    <t>205,54</t>
  </si>
  <si>
    <t>297,29</t>
  </si>
  <si>
    <t>419,69</t>
  </si>
  <si>
    <t>146,02</t>
  </si>
  <si>
    <t>164,23</t>
  </si>
  <si>
    <t>388,95</t>
  </si>
  <si>
    <t>325,64</t>
  </si>
  <si>
    <t>378,93</t>
  </si>
  <si>
    <t>859,06</t>
  </si>
  <si>
    <t>211,56</t>
  </si>
  <si>
    <t>482,88</t>
  </si>
  <si>
    <t>719,89</t>
  </si>
  <si>
    <t>1.490,77</t>
  </si>
  <si>
    <t>6,60</t>
  </si>
  <si>
    <t>11,96</t>
  </si>
  <si>
    <t>24,62</t>
  </si>
  <si>
    <t>33,88</t>
  </si>
  <si>
    <t>36,21</t>
  </si>
  <si>
    <t>44,79</t>
  </si>
  <si>
    <t>71,49</t>
  </si>
  <si>
    <t>105,26</t>
  </si>
  <si>
    <t>14,15</t>
  </si>
  <si>
    <t>20,03</t>
  </si>
  <si>
    <t>105,82</t>
  </si>
  <si>
    <t>74,10</t>
  </si>
  <si>
    <t>127,89</t>
  </si>
  <si>
    <t>94,27</t>
  </si>
  <si>
    <t>245,30</t>
  </si>
  <si>
    <t>222,98</t>
  </si>
  <si>
    <t>18,89</t>
  </si>
  <si>
    <t>25,64</t>
  </si>
  <si>
    <t>32,16</t>
  </si>
  <si>
    <t>87,72</t>
  </si>
  <si>
    <t>68,09</t>
  </si>
  <si>
    <t>115,81</t>
  </si>
  <si>
    <t>129,08</t>
  </si>
  <si>
    <t>224,55</t>
  </si>
  <si>
    <t>186,46</t>
  </si>
  <si>
    <t>21,47</t>
  </si>
  <si>
    <t>37,18</t>
  </si>
  <si>
    <t>226,26</t>
  </si>
  <si>
    <t>315,65</t>
  </si>
  <si>
    <t>281,52</t>
  </si>
  <si>
    <t>26,77</t>
  </si>
  <si>
    <t>65,95</t>
  </si>
  <si>
    <t>105,81</t>
  </si>
  <si>
    <t>384,45</t>
  </si>
  <si>
    <t>558,76</t>
  </si>
  <si>
    <t>195,28</t>
  </si>
  <si>
    <t>1.679,26</t>
  </si>
  <si>
    <t>240,36</t>
  </si>
  <si>
    <t>13,36</t>
  </si>
  <si>
    <t>21,66</t>
  </si>
  <si>
    <t>27,03</t>
  </si>
  <si>
    <t>85,10</t>
  </si>
  <si>
    <t>172,20</t>
  </si>
  <si>
    <t>207,17</t>
  </si>
  <si>
    <t>297,06</t>
  </si>
  <si>
    <t>20,78</t>
  </si>
  <si>
    <t>52,48</t>
  </si>
  <si>
    <t>106,89</t>
  </si>
  <si>
    <t>231,41</t>
  </si>
  <si>
    <t>280,87</t>
  </si>
  <si>
    <t>369,92</t>
  </si>
  <si>
    <t>39,48</t>
  </si>
  <si>
    <t>43,29</t>
  </si>
  <si>
    <t>48,15</t>
  </si>
  <si>
    <t>79,72</t>
  </si>
  <si>
    <t>105,88</t>
  </si>
  <si>
    <t>163,88</t>
  </si>
  <si>
    <t>57,42</t>
  </si>
  <si>
    <t>57,02</t>
  </si>
  <si>
    <t>66,93</t>
  </si>
  <si>
    <t>38,50</t>
  </si>
  <si>
    <t>20,56</t>
  </si>
  <si>
    <t>13,89</t>
  </si>
  <si>
    <t>18,01</t>
  </si>
  <si>
    <t>45,43</t>
  </si>
  <si>
    <t>7,61</t>
  </si>
  <si>
    <t>15,20</t>
  </si>
  <si>
    <t>14,16</t>
  </si>
  <si>
    <t>18,81</t>
  </si>
  <si>
    <t>25,09</t>
  </si>
  <si>
    <t>14,53</t>
  </si>
  <si>
    <t>25,24</t>
  </si>
  <si>
    <t>29,97</t>
  </si>
  <si>
    <t>34,02</t>
  </si>
  <si>
    <t>41,51</t>
  </si>
  <si>
    <t>98,60</t>
  </si>
  <si>
    <t>112,23</t>
  </si>
  <si>
    <t>309,80</t>
  </si>
  <si>
    <t>26,02</t>
  </si>
  <si>
    <t>37,29</t>
  </si>
  <si>
    <t>57,27</t>
  </si>
  <si>
    <t>84,41</t>
  </si>
  <si>
    <t>107,14</t>
  </si>
  <si>
    <t>35,84</t>
  </si>
  <si>
    <t>52,32</t>
  </si>
  <si>
    <t>121,52</t>
  </si>
  <si>
    <t>288,42</t>
  </si>
  <si>
    <t>16,78</t>
  </si>
  <si>
    <t>20,68</t>
  </si>
  <si>
    <t>52,00</t>
  </si>
  <si>
    <t>80,44</t>
  </si>
  <si>
    <t>18,25</t>
  </si>
  <si>
    <t>38,38</t>
  </si>
  <si>
    <t>82,56</t>
  </si>
  <si>
    <t>106,26</t>
  </si>
  <si>
    <t>308,49</t>
  </si>
  <si>
    <t>41,66</t>
  </si>
  <si>
    <t>61,26</t>
  </si>
  <si>
    <t>111,01</t>
  </si>
  <si>
    <t>148,58</t>
  </si>
  <si>
    <t>286,69</t>
  </si>
  <si>
    <t>429,03</t>
  </si>
  <si>
    <t>81,87</t>
  </si>
  <si>
    <t>135,46</t>
  </si>
  <si>
    <t>148,50</t>
  </si>
  <si>
    <t>21,58</t>
  </si>
  <si>
    <t>37,45</t>
  </si>
  <si>
    <t>41,88</t>
  </si>
  <si>
    <t>33,83</t>
  </si>
  <si>
    <t>20,12</t>
  </si>
  <si>
    <t>20,07</t>
  </si>
  <si>
    <t>36,07</t>
  </si>
  <si>
    <t>30,24</t>
  </si>
  <si>
    <t>32,46</t>
  </si>
  <si>
    <t>42,75</t>
  </si>
  <si>
    <t>18,92</t>
  </si>
  <si>
    <t>29,19</t>
  </si>
  <si>
    <t>39,96</t>
  </si>
  <si>
    <t>41,84</t>
  </si>
  <si>
    <t>44,46</t>
  </si>
  <si>
    <t>52,51</t>
  </si>
  <si>
    <t>75,19</t>
  </si>
  <si>
    <t>33,53</t>
  </si>
  <si>
    <t>53,58</t>
  </si>
  <si>
    <t>70,26</t>
  </si>
  <si>
    <t>83,95</t>
  </si>
  <si>
    <t>186,21</t>
  </si>
  <si>
    <t>208,71</t>
  </si>
  <si>
    <t>202,59</t>
  </si>
  <si>
    <t>239,62</t>
  </si>
  <si>
    <t>52,75</t>
  </si>
  <si>
    <t>59,52</t>
  </si>
  <si>
    <t>102,92</t>
  </si>
  <si>
    <t>118,23</t>
  </si>
  <si>
    <t>121,46</t>
  </si>
  <si>
    <t>135,11</t>
  </si>
  <si>
    <t>138,57</t>
  </si>
  <si>
    <t>151,12</t>
  </si>
  <si>
    <t>180,43</t>
  </si>
  <si>
    <t>199,81</t>
  </si>
  <si>
    <t>128,89</t>
  </si>
  <si>
    <t>250,03</t>
  </si>
  <si>
    <t>267,04</t>
  </si>
  <si>
    <t>322,56</t>
  </si>
  <si>
    <t>209,71</t>
  </si>
  <si>
    <t>221,35</t>
  </si>
  <si>
    <t>345,13</t>
  </si>
  <si>
    <t>363,74</t>
  </si>
  <si>
    <t>755,01</t>
  </si>
  <si>
    <t>671,52</t>
  </si>
  <si>
    <t>326,50</t>
  </si>
  <si>
    <t>543,95</t>
  </si>
  <si>
    <t>822,74</t>
  </si>
  <si>
    <t>85,84</t>
  </si>
  <si>
    <t>106,22</t>
  </si>
  <si>
    <t>190,01</t>
  </si>
  <si>
    <t>231,22</t>
  </si>
  <si>
    <t>252,09</t>
  </si>
  <si>
    <t>307,61</t>
  </si>
  <si>
    <t>64,58</t>
  </si>
  <si>
    <t>92,54</t>
  </si>
  <si>
    <t>128,37</t>
  </si>
  <si>
    <t>175,76</t>
  </si>
  <si>
    <t>187,40</t>
  </si>
  <si>
    <t>316,97</t>
  </si>
  <si>
    <t>335,58</t>
  </si>
  <si>
    <t>732,56</t>
  </si>
  <si>
    <t>98,47</t>
  </si>
  <si>
    <t>142,94</t>
  </si>
  <si>
    <t>183,87</t>
  </si>
  <si>
    <t>281,16</t>
  </si>
  <si>
    <t>506,35</t>
  </si>
  <si>
    <t>792,86</t>
  </si>
  <si>
    <t>63,36</t>
  </si>
  <si>
    <t>76,26</t>
  </si>
  <si>
    <t>92,68</t>
  </si>
  <si>
    <t>113,07</t>
  </si>
  <si>
    <t>170,56</t>
  </si>
  <si>
    <t>211,77</t>
  </si>
  <si>
    <t>226,53</t>
  </si>
  <si>
    <t>282,05</t>
  </si>
  <si>
    <t>59,10</t>
  </si>
  <si>
    <t>82,86</t>
  </si>
  <si>
    <t>113,97</t>
  </si>
  <si>
    <t>155,45</t>
  </si>
  <si>
    <t>167,09</t>
  </si>
  <si>
    <t>287,64</t>
  </si>
  <si>
    <t>306,25</t>
  </si>
  <si>
    <t>694,30</t>
  </si>
  <si>
    <t>610,81</t>
  </si>
  <si>
    <t>91,26</t>
  </si>
  <si>
    <t>130,04</t>
  </si>
  <si>
    <t>254,07</t>
  </si>
  <si>
    <t>473,04</t>
  </si>
  <si>
    <t>741,83</t>
  </si>
  <si>
    <t>28,24</t>
  </si>
  <si>
    <t>39,11</t>
  </si>
  <si>
    <t>65,26</t>
  </si>
  <si>
    <t>59,29</t>
  </si>
  <si>
    <t>39,80</t>
  </si>
  <si>
    <t>101,87</t>
  </si>
  <si>
    <t>84,38</t>
  </si>
  <si>
    <t>38,92</t>
  </si>
  <si>
    <t>61,40</t>
  </si>
  <si>
    <t>59,62</t>
  </si>
  <si>
    <t>15,09</t>
  </si>
  <si>
    <t>459,98</t>
  </si>
  <si>
    <t>22,53</t>
  </si>
  <si>
    <t>540,34</t>
  </si>
  <si>
    <t>61,73</t>
  </si>
  <si>
    <t>22,52</t>
  </si>
  <si>
    <t>27,11</t>
  </si>
  <si>
    <t>101,39</t>
  </si>
  <si>
    <t>598,37</t>
  </si>
  <si>
    <t>41,17</t>
  </si>
  <si>
    <t>55,94</t>
  </si>
  <si>
    <t>21,93</t>
  </si>
  <si>
    <t>35,03</t>
  </si>
  <si>
    <t>47,80</t>
  </si>
  <si>
    <t>14,43</t>
  </si>
  <si>
    <t>459,32</t>
  </si>
  <si>
    <t>22,20</t>
  </si>
  <si>
    <t>21,23</t>
  </si>
  <si>
    <t>535,12</t>
  </si>
  <si>
    <t>19,69</t>
  </si>
  <si>
    <t>92,76</t>
  </si>
  <si>
    <t>589,74</t>
  </si>
  <si>
    <t>45,54</t>
  </si>
  <si>
    <t>23,01</t>
  </si>
  <si>
    <t>33,24</t>
  </si>
  <si>
    <t>32,95</t>
  </si>
  <si>
    <t>38,35</t>
  </si>
  <si>
    <t>43,01</t>
  </si>
  <si>
    <t>15,12</t>
  </si>
  <si>
    <t>30,56</t>
  </si>
  <si>
    <t>460,01</t>
  </si>
  <si>
    <t>21,77</t>
  </si>
  <si>
    <t>534,33</t>
  </si>
  <si>
    <t>55,72</t>
  </si>
  <si>
    <t>587,68</t>
  </si>
  <si>
    <t>35,82</t>
  </si>
  <si>
    <t>31,01</t>
  </si>
  <si>
    <t>44,02</t>
  </si>
  <si>
    <t>57,99</t>
  </si>
  <si>
    <t>7,90</t>
  </si>
  <si>
    <t>15,66</t>
  </si>
  <si>
    <t>8,75</t>
  </si>
  <si>
    <t>28,79</t>
  </si>
  <si>
    <t>20,52</t>
  </si>
  <si>
    <t>20,06</t>
  </si>
  <si>
    <t>25,43</t>
  </si>
  <si>
    <t>30,77</t>
  </si>
  <si>
    <t>27,15</t>
  </si>
  <si>
    <t>14,54</t>
  </si>
  <si>
    <t>35,31</t>
  </si>
  <si>
    <t>17,18</t>
  </si>
  <si>
    <t>39,54</t>
  </si>
  <si>
    <t>18,94</t>
  </si>
  <si>
    <t>28,26</t>
  </si>
  <si>
    <t>35,00</t>
  </si>
  <si>
    <t>28,94</t>
  </si>
  <si>
    <t>26,81</t>
  </si>
  <si>
    <t>12,33</t>
  </si>
  <si>
    <t>50,46</t>
  </si>
  <si>
    <t>59,19</t>
  </si>
  <si>
    <t>75,34</t>
  </si>
  <si>
    <t>45,12</t>
  </si>
  <si>
    <t>44,70</t>
  </si>
  <si>
    <t>30,98</t>
  </si>
  <si>
    <t>67,31</t>
  </si>
  <si>
    <t>136,19</t>
  </si>
  <si>
    <t>37,66</t>
  </si>
  <si>
    <t>129,32</t>
  </si>
  <si>
    <t>156,10</t>
  </si>
  <si>
    <t>73,23</t>
  </si>
  <si>
    <t>103,26</t>
  </si>
  <si>
    <t>290,42</t>
  </si>
  <si>
    <t>200,05</t>
  </si>
  <si>
    <t>148,39</t>
  </si>
  <si>
    <t>191,38</t>
  </si>
  <si>
    <t>23,18</t>
  </si>
  <si>
    <t>87,78</t>
  </si>
  <si>
    <t>31,29</t>
  </si>
  <si>
    <t>32,49</t>
  </si>
  <si>
    <t>13,34</t>
  </si>
  <si>
    <t>8,56</t>
  </si>
  <si>
    <t>16,30</t>
  </si>
  <si>
    <t>37,85</t>
  </si>
  <si>
    <t>45,11</t>
  </si>
  <si>
    <t>47,38</t>
  </si>
  <si>
    <t>49,75</t>
  </si>
  <si>
    <t>52,67</t>
  </si>
  <si>
    <t>32,27</t>
  </si>
  <si>
    <t>24,79</t>
  </si>
  <si>
    <t>39,86</t>
  </si>
  <si>
    <t>15,99</t>
  </si>
  <si>
    <t>22,16</t>
  </si>
  <si>
    <t>33,52</t>
  </si>
  <si>
    <t>20,91</t>
  </si>
  <si>
    <t>30,50</t>
  </si>
  <si>
    <t>53,54</t>
  </si>
  <si>
    <t>66,13</t>
  </si>
  <si>
    <t>90,71</t>
  </si>
  <si>
    <t>152,45</t>
  </si>
  <si>
    <t>38,39</t>
  </si>
  <si>
    <t>219,00</t>
  </si>
  <si>
    <t>100,24</t>
  </si>
  <si>
    <t>144,41</t>
  </si>
  <si>
    <t>142,54</t>
  </si>
  <si>
    <t>160,35</t>
  </si>
  <si>
    <t>155,83</t>
  </si>
  <si>
    <t>19,19</t>
  </si>
  <si>
    <t>42,25</t>
  </si>
  <si>
    <t>86,46</t>
  </si>
  <si>
    <t>107,16</t>
  </si>
  <si>
    <t>28,06</t>
  </si>
  <si>
    <t>170,49</t>
  </si>
  <si>
    <t>261,73</t>
  </si>
  <si>
    <t>181,05</t>
  </si>
  <si>
    <t>370,16</t>
  </si>
  <si>
    <t>238,30</t>
  </si>
  <si>
    <t>143,67</t>
  </si>
  <si>
    <t>325,25</t>
  </si>
  <si>
    <t>294,33</t>
  </si>
  <si>
    <t>180,27</t>
  </si>
  <si>
    <t>390,82</t>
  </si>
  <si>
    <t>272,22</t>
  </si>
  <si>
    <t>171,97</t>
  </si>
  <si>
    <t>379,76</t>
  </si>
  <si>
    <t>357,25</t>
  </si>
  <si>
    <t>175,45</t>
  </si>
  <si>
    <t>460,62</t>
  </si>
  <si>
    <t>275,93</t>
  </si>
  <si>
    <t>273,46</t>
  </si>
  <si>
    <t>190,84</t>
  </si>
  <si>
    <t>35,98</t>
  </si>
  <si>
    <t>40,58</t>
  </si>
  <si>
    <t>12,03</t>
  </si>
  <si>
    <t>72,64</t>
  </si>
  <si>
    <t>166,56</t>
  </si>
  <si>
    <t>242,24</t>
  </si>
  <si>
    <t>17,81</t>
  </si>
  <si>
    <t>41,35</t>
  </si>
  <si>
    <t>12,22</t>
  </si>
  <si>
    <t>8,43</t>
  </si>
  <si>
    <t>8,36</t>
  </si>
  <si>
    <t>195,58</t>
  </si>
  <si>
    <t>470,72</t>
  </si>
  <si>
    <t>911,77</t>
  </si>
  <si>
    <t>201,06</t>
  </si>
  <si>
    <t>315,63</t>
  </si>
  <si>
    <t>608,62</t>
  </si>
  <si>
    <t>846,17</t>
  </si>
  <si>
    <t>979,63</t>
  </si>
  <si>
    <t>262,73</t>
  </si>
  <si>
    <t>484,59</t>
  </si>
  <si>
    <t>687,90</t>
  </si>
  <si>
    <t>792,35</t>
  </si>
  <si>
    <t>185,97</t>
  </si>
  <si>
    <t>397,34</t>
  </si>
  <si>
    <t>693,37</t>
  </si>
  <si>
    <t>1.142,41</t>
  </si>
  <si>
    <t>301,32</t>
  </si>
  <si>
    <t>538,35</t>
  </si>
  <si>
    <t>196,56</t>
  </si>
  <si>
    <t>307,91</t>
  </si>
  <si>
    <t>591,29</t>
  </si>
  <si>
    <t>822,41</t>
  </si>
  <si>
    <t>948,90</t>
  </si>
  <si>
    <t>257,83</t>
  </si>
  <si>
    <t>473,68</t>
  </si>
  <si>
    <t>672,32</t>
  </si>
  <si>
    <t>771,30</t>
  </si>
  <si>
    <t>6,64</t>
  </si>
  <si>
    <t>7,50</t>
  </si>
  <si>
    <t>11,29</t>
  </si>
  <si>
    <t>14,01</t>
  </si>
  <si>
    <t>283,56</t>
  </si>
  <si>
    <t>436,34</t>
  </si>
  <si>
    <t>467,31</t>
  </si>
  <si>
    <t>1.068,51</t>
  </si>
  <si>
    <t>1.214,87</t>
  </si>
  <si>
    <t>2.085,70</t>
  </si>
  <si>
    <t>470,03</t>
  </si>
  <si>
    <t>674,13</t>
  </si>
  <si>
    <t>654,02</t>
  </si>
  <si>
    <t>1.004,93</t>
  </si>
  <si>
    <t>1.261,17</t>
  </si>
  <si>
    <t>1.866,20</t>
  </si>
  <si>
    <t>3.462,18</t>
  </si>
  <si>
    <t>4.159,95</t>
  </si>
  <si>
    <t>5.575,60</t>
  </si>
  <si>
    <t>8.088,69</t>
  </si>
  <si>
    <t>12.419,40</t>
  </si>
  <si>
    <t>641,63</t>
  </si>
  <si>
    <t>878,00</t>
  </si>
  <si>
    <t>112,22</t>
  </si>
  <si>
    <t>21,65</t>
  </si>
  <si>
    <t>78,56</t>
  </si>
  <si>
    <t>87,80</t>
  </si>
  <si>
    <t>713,16</t>
  </si>
  <si>
    <t>491,92</t>
  </si>
  <si>
    <t>674,70</t>
  </si>
  <si>
    <t>383,37</t>
  </si>
  <si>
    <t>179,39</t>
  </si>
  <si>
    <t>48,99</t>
  </si>
  <si>
    <t>476,79</t>
  </si>
  <si>
    <t>849,05</t>
  </si>
  <si>
    <t>666,49</t>
  </si>
  <si>
    <t>379,22</t>
  </si>
  <si>
    <t>410,53</t>
  </si>
  <si>
    <t>342,05</t>
  </si>
  <si>
    <t>194,22</t>
  </si>
  <si>
    <t>147,75</t>
  </si>
  <si>
    <t>318,07</t>
  </si>
  <si>
    <t>365,97</t>
  </si>
  <si>
    <t>374,21</t>
  </si>
  <si>
    <t>442,34</t>
  </si>
  <si>
    <t>120,51</t>
  </si>
  <si>
    <t>117,81</t>
  </si>
  <si>
    <t>52,30</t>
  </si>
  <si>
    <t>91,66</t>
  </si>
  <si>
    <t>28,98</t>
  </si>
  <si>
    <t>880,86</t>
  </si>
  <si>
    <t>793,40</t>
  </si>
  <si>
    <t>770,08</t>
  </si>
  <si>
    <t>823,61</t>
  </si>
  <si>
    <t>585,07</t>
  </si>
  <si>
    <t>561,75</t>
  </si>
  <si>
    <t>754,94</t>
  </si>
  <si>
    <t>731,62</t>
  </si>
  <si>
    <t>476,52</t>
  </si>
  <si>
    <t>453,20</t>
  </si>
  <si>
    <t>463,61</t>
  </si>
  <si>
    <t>440,29</t>
  </si>
  <si>
    <t>492,66</t>
  </si>
  <si>
    <t>525,78</t>
  </si>
  <si>
    <t>522,04</t>
  </si>
  <si>
    <t>509,13</t>
  </si>
  <si>
    <t>274,74</t>
  </si>
  <si>
    <t>438,73</t>
  </si>
  <si>
    <t>223,79</t>
  </si>
  <si>
    <t>387,78</t>
  </si>
  <si>
    <t>429,48</t>
  </si>
  <si>
    <t>1.078,19</t>
  </si>
  <si>
    <t>786,29</t>
  </si>
  <si>
    <t>272,13</t>
  </si>
  <si>
    <t>259,22</t>
  </si>
  <si>
    <t>1.202,02</t>
  </si>
  <si>
    <t>717,79</t>
  </si>
  <si>
    <t>1.219,15</t>
  </si>
  <si>
    <t>1.239,81</t>
  </si>
  <si>
    <t>293,54</t>
  </si>
  <si>
    <t>303,32</t>
  </si>
  <si>
    <t>744,13</t>
  </si>
  <si>
    <t>753,91</t>
  </si>
  <si>
    <t>50,88</t>
  </si>
  <si>
    <t>210,24</t>
  </si>
  <si>
    <t>531,34</t>
  </si>
  <si>
    <t>96,14</t>
  </si>
  <si>
    <t>212,15</t>
  </si>
  <si>
    <t>319,23</t>
  </si>
  <si>
    <t>1.633,07</t>
  </si>
  <si>
    <t>36,04</t>
  </si>
  <si>
    <t>481,34</t>
  </si>
  <si>
    <t>777,39</t>
  </si>
  <si>
    <t>985,38</t>
  </si>
  <si>
    <t>651,61</t>
  </si>
  <si>
    <t>713,92</t>
  </si>
  <si>
    <t>626,03</t>
  </si>
  <si>
    <t>338,86</t>
  </si>
  <si>
    <t>359,41</t>
  </si>
  <si>
    <t>373,08</t>
  </si>
  <si>
    <t>383,57</t>
  </si>
  <si>
    <t>315,50</t>
  </si>
  <si>
    <t>339,32</t>
  </si>
  <si>
    <t>354,53</t>
  </si>
  <si>
    <t>364,03</t>
  </si>
  <si>
    <t>1.156,82</t>
  </si>
  <si>
    <t>642,28</t>
  </si>
  <si>
    <t>2.148,60</t>
  </si>
  <si>
    <t>2.953,52</t>
  </si>
  <si>
    <t>4.763,81</t>
  </si>
  <si>
    <t>6.463,59</t>
  </si>
  <si>
    <t>7.566,19</t>
  </si>
  <si>
    <t>8.977,63</t>
  </si>
  <si>
    <t>1.813,27</t>
  </si>
  <si>
    <t>3.829,77</t>
  </si>
  <si>
    <t>5.320,07</t>
  </si>
  <si>
    <t>7.406,90</t>
  </si>
  <si>
    <t>3.136,53</t>
  </si>
  <si>
    <t>4.790,78</t>
  </si>
  <si>
    <t>5.559,78</t>
  </si>
  <si>
    <t>7.720,19</t>
  </si>
  <si>
    <t>4.737,50</t>
  </si>
  <si>
    <t>6.316,70</t>
  </si>
  <si>
    <t>8.928,30</t>
  </si>
  <si>
    <t>12.024,98</t>
  </si>
  <si>
    <t>13.729,08</t>
  </si>
  <si>
    <t>14.953,79</t>
  </si>
  <si>
    <t>3.992,26</t>
  </si>
  <si>
    <t>6.273,05</t>
  </si>
  <si>
    <t>9.774,66</t>
  </si>
  <si>
    <t>12.725,98</t>
  </si>
  <si>
    <t>14.687,77</t>
  </si>
  <si>
    <t>17.302,70</t>
  </si>
  <si>
    <t>4.340,07</t>
  </si>
  <si>
    <t>7.604,60</t>
  </si>
  <si>
    <t>9.788,53</t>
  </si>
  <si>
    <t>14.509,17</t>
  </si>
  <si>
    <t>3.859,57</t>
  </si>
  <si>
    <t>5.095,86</t>
  </si>
  <si>
    <t>7.152,14</t>
  </si>
  <si>
    <t>9.698,52</t>
  </si>
  <si>
    <t>10.955,36</t>
  </si>
  <si>
    <t>11.705,96</t>
  </si>
  <si>
    <t>3.327,96</t>
  </si>
  <si>
    <t>5.258,42</t>
  </si>
  <si>
    <t>8.251,15</t>
  </si>
  <si>
    <t>10.772,56</t>
  </si>
  <si>
    <t>12.504,89</t>
  </si>
  <si>
    <t>14.756,68</t>
  </si>
  <si>
    <t>2.804,59</t>
  </si>
  <si>
    <t>4.789,24</t>
  </si>
  <si>
    <t>6.262,06</t>
  </si>
  <si>
    <t>9.253,09</t>
  </si>
  <si>
    <t>873,89</t>
  </si>
  <si>
    <t>399,41</t>
  </si>
  <si>
    <t>107,24</t>
  </si>
  <si>
    <t>483,63</t>
  </si>
  <si>
    <t>21,52</t>
  </si>
  <si>
    <t>27,38</t>
  </si>
  <si>
    <t>32,24</t>
  </si>
  <si>
    <t>507,87</t>
  </si>
  <si>
    <t>67,34</t>
  </si>
  <si>
    <t>75,26</t>
  </si>
  <si>
    <t>34,80</t>
  </si>
  <si>
    <t>69,71</t>
  </si>
  <si>
    <t>71,66</t>
  </si>
  <si>
    <t>49,12</t>
  </si>
  <si>
    <t>85,02</t>
  </si>
  <si>
    <t>116,56</t>
  </si>
  <si>
    <t>224,38</t>
  </si>
  <si>
    <t>272,96</t>
  </si>
  <si>
    <t>536,62</t>
  </si>
  <si>
    <t>123,73</t>
  </si>
  <si>
    <t>132,65</t>
  </si>
  <si>
    <t>56,79</t>
  </si>
  <si>
    <t>115,91</t>
  </si>
  <si>
    <t>191,35</t>
  </si>
  <si>
    <t>235,25</t>
  </si>
  <si>
    <t>302,08</t>
  </si>
  <si>
    <t>47,99</t>
  </si>
  <si>
    <t>64,75</t>
  </si>
  <si>
    <t>95,17</t>
  </si>
  <si>
    <t>116,04</t>
  </si>
  <si>
    <t>174,35</t>
  </si>
  <si>
    <t>169,30</t>
  </si>
  <si>
    <t>252,04</t>
  </si>
  <si>
    <t>284,25</t>
  </si>
  <si>
    <t>564,43</t>
  </si>
  <si>
    <t>775,53</t>
  </si>
  <si>
    <t>1.191,73</t>
  </si>
  <si>
    <t>82,65</t>
  </si>
  <si>
    <t>92,24</t>
  </si>
  <si>
    <t>136,94</t>
  </si>
  <si>
    <t>159,86</t>
  </si>
  <si>
    <t>229,90</t>
  </si>
  <si>
    <t>490,95</t>
  </si>
  <si>
    <t>833,66</t>
  </si>
  <si>
    <t>462,72</t>
  </si>
  <si>
    <t>101,53</t>
  </si>
  <si>
    <t>362,13</t>
  </si>
  <si>
    <t>77,01</t>
  </si>
  <si>
    <t>86,07</t>
  </si>
  <si>
    <t>135,47</t>
  </si>
  <si>
    <t>146,21</t>
  </si>
  <si>
    <t>219,44</t>
  </si>
  <si>
    <t>386,85</t>
  </si>
  <si>
    <t>528,46</t>
  </si>
  <si>
    <t>920,38</t>
  </si>
  <si>
    <t>378,51</t>
  </si>
  <si>
    <t>362,24</t>
  </si>
  <si>
    <t>74,17</t>
  </si>
  <si>
    <t>81,41</t>
  </si>
  <si>
    <t>120,23</t>
  </si>
  <si>
    <t>23,55</t>
  </si>
  <si>
    <t>36,70</t>
  </si>
  <si>
    <t>28,65</t>
  </si>
  <si>
    <t>31,80</t>
  </si>
  <si>
    <t>38,46</t>
  </si>
  <si>
    <t>50,62</t>
  </si>
  <si>
    <t>222,44</t>
  </si>
  <si>
    <t>236,70</t>
  </si>
  <si>
    <t>453,97</t>
  </si>
  <si>
    <t>595,43</t>
  </si>
  <si>
    <t>732,43</t>
  </si>
  <si>
    <t>993,26</t>
  </si>
  <si>
    <t>322,85</t>
  </si>
  <si>
    <t>477,28</t>
  </si>
  <si>
    <t>622,89</t>
  </si>
  <si>
    <t>230,89</t>
  </si>
  <si>
    <t>418,20</t>
  </si>
  <si>
    <t>622,96</t>
  </si>
  <si>
    <t>815,03</t>
  </si>
  <si>
    <t>613,18</t>
  </si>
  <si>
    <t>1.054,39</t>
  </si>
  <si>
    <t>1.539,88</t>
  </si>
  <si>
    <t>1.998,78</t>
  </si>
  <si>
    <t>753,63</t>
  </si>
  <si>
    <t>1.333,27</t>
  </si>
  <si>
    <t>1.963,22</t>
  </si>
  <si>
    <t>2.559,23</t>
  </si>
  <si>
    <t>324,19</t>
  </si>
  <si>
    <t>585,71</t>
  </si>
  <si>
    <t>870,49</t>
  </si>
  <si>
    <t>1.139,27</t>
  </si>
  <si>
    <t>393,24</t>
  </si>
  <si>
    <t>722,43</t>
  </si>
  <si>
    <t>1.079,10</t>
  </si>
  <si>
    <t>1.414,58</t>
  </si>
  <si>
    <t>357,61</t>
  </si>
  <si>
    <t>630,30</t>
  </si>
  <si>
    <t>932,92</t>
  </si>
  <si>
    <t>1.217,26</t>
  </si>
  <si>
    <t>423,69</t>
  </si>
  <si>
    <t>761,18</t>
  </si>
  <si>
    <t>1.132,39</t>
  </si>
  <si>
    <t>1.480,71</t>
  </si>
  <si>
    <t>121,89</t>
  </si>
  <si>
    <t>128,66</t>
  </si>
  <si>
    <t>158,79</t>
  </si>
  <si>
    <t>143,15</t>
  </si>
  <si>
    <t>182,69</t>
  </si>
  <si>
    <t>1.183,75</t>
  </si>
  <si>
    <t>397,04</t>
  </si>
  <si>
    <t>525,79</t>
  </si>
  <si>
    <t>851,38</t>
  </si>
  <si>
    <t>54,02</t>
  </si>
  <si>
    <t>78,91</t>
  </si>
  <si>
    <t>20,62</t>
  </si>
  <si>
    <t>12,27</t>
  </si>
  <si>
    <t>25,50</t>
  </si>
  <si>
    <t>7,69</t>
  </si>
  <si>
    <t>4,97</t>
  </si>
  <si>
    <t>4,37</t>
  </si>
  <si>
    <t>19,49</t>
  </si>
  <si>
    <t>4,88</t>
  </si>
  <si>
    <t>20,04</t>
  </si>
  <si>
    <t>23,00</t>
  </si>
  <si>
    <t>4,68</t>
  </si>
  <si>
    <t>8,01</t>
  </si>
  <si>
    <t>32,71</t>
  </si>
  <si>
    <t>36,09</t>
  </si>
  <si>
    <t>80,95</t>
  </si>
  <si>
    <t>16,65</t>
  </si>
  <si>
    <t>23,76</t>
  </si>
  <si>
    <t>2.908,86</t>
  </si>
  <si>
    <t>2.093,96</t>
  </si>
  <si>
    <t>1.661,83</t>
  </si>
  <si>
    <t>1.407,29</t>
  </si>
  <si>
    <t>34,39</t>
  </si>
  <si>
    <t>39,17</t>
  </si>
  <si>
    <t>61,96</t>
  </si>
  <si>
    <t>1.717,35</t>
  </si>
  <si>
    <t>1.800,64</t>
  </si>
  <si>
    <t>1.165,57</t>
  </si>
  <si>
    <t>1.447,78</t>
  </si>
  <si>
    <t>1.839,31</t>
  </si>
  <si>
    <t>1.125,13</t>
  </si>
  <si>
    <t>195,68</t>
  </si>
  <si>
    <t>1.767,37</t>
  </si>
  <si>
    <t>200,63</t>
  </si>
  <si>
    <t>3.068,50</t>
  </si>
  <si>
    <t>1.886,19</t>
  </si>
  <si>
    <t>206,64</t>
  </si>
  <si>
    <t>2.555,31</t>
  </si>
  <si>
    <t>211,82</t>
  </si>
  <si>
    <t>265,92</t>
  </si>
  <si>
    <t>8.546,51</t>
  </si>
  <si>
    <t>281,34</t>
  </si>
  <si>
    <t>89,66</t>
  </si>
  <si>
    <t>306,42</t>
  </si>
  <si>
    <t>3.635,14</t>
  </si>
  <si>
    <t>5.941,72</t>
  </si>
  <si>
    <t>7.890,52</t>
  </si>
  <si>
    <t>7.998,26</t>
  </si>
  <si>
    <t>12.008,87</t>
  </si>
  <si>
    <t>11,36</t>
  </si>
  <si>
    <t>6,97</t>
  </si>
  <si>
    <t>8,06</t>
  </si>
  <si>
    <t>40,87</t>
  </si>
  <si>
    <t>42,18</t>
  </si>
  <si>
    <t>75,25</t>
  </si>
  <si>
    <t>17,90</t>
  </si>
  <si>
    <t>18,11</t>
  </si>
  <si>
    <t>11,39</t>
  </si>
  <si>
    <t>77,76</t>
  </si>
  <si>
    <t>73,90</t>
  </si>
  <si>
    <t>188,36</t>
  </si>
  <si>
    <t>288,44</t>
  </si>
  <si>
    <t>76,16</t>
  </si>
  <si>
    <t>87,12</t>
  </si>
  <si>
    <t>59,17</t>
  </si>
  <si>
    <t>105,30</t>
  </si>
  <si>
    <t>5,62</t>
  </si>
  <si>
    <t>186,89</t>
  </si>
  <si>
    <t>124,18</t>
  </si>
  <si>
    <t>266,21</t>
  </si>
  <si>
    <t>136,86</t>
  </si>
  <si>
    <t>3,99</t>
  </si>
  <si>
    <t>3,43</t>
  </si>
  <si>
    <t>7,63</t>
  </si>
  <si>
    <t>6,55</t>
  </si>
  <si>
    <t>14,97</t>
  </si>
  <si>
    <t>15,08</t>
  </si>
  <si>
    <t>19,27</t>
  </si>
  <si>
    <t>16,47</t>
  </si>
  <si>
    <t>21,30</t>
  </si>
  <si>
    <t>19,77</t>
  </si>
  <si>
    <t>18,69</t>
  </si>
  <si>
    <t>15,82</t>
  </si>
  <si>
    <t>19,86</t>
  </si>
  <si>
    <t>23,19</t>
  </si>
  <si>
    <t>31,32</t>
  </si>
  <si>
    <t>21,43</t>
  </si>
  <si>
    <t>16,04</t>
  </si>
  <si>
    <t>9,22</t>
  </si>
  <si>
    <t>15,92</t>
  </si>
  <si>
    <t>16,82</t>
  </si>
  <si>
    <t>17,75</t>
  </si>
  <si>
    <t>20,61</t>
  </si>
  <si>
    <t>28,63</t>
  </si>
  <si>
    <t>25,13</t>
  </si>
  <si>
    <t>35,07</t>
  </si>
  <si>
    <t>169,38</t>
  </si>
  <si>
    <t>40,41</t>
  </si>
  <si>
    <t>8,98</t>
  </si>
  <si>
    <t>6,45</t>
  </si>
  <si>
    <t>5,92</t>
  </si>
  <si>
    <t>5,77</t>
  </si>
  <si>
    <t>14,36</t>
  </si>
  <si>
    <t>115,98</t>
  </si>
  <si>
    <t>9,53</t>
  </si>
  <si>
    <t>5,74</t>
  </si>
  <si>
    <t>13,00</t>
  </si>
  <si>
    <t>7,74</t>
  </si>
  <si>
    <t>7,52</t>
  </si>
  <si>
    <t>18,57</t>
  </si>
  <si>
    <t>11,70</t>
  </si>
  <si>
    <t>10,72</t>
  </si>
  <si>
    <t>8,07</t>
  </si>
  <si>
    <t>7,18</t>
  </si>
  <si>
    <t>7,07</t>
  </si>
  <si>
    <t>20,97</t>
  </si>
  <si>
    <t>13,21</t>
  </si>
  <si>
    <t>76,77</t>
  </si>
  <si>
    <t>69,82</t>
  </si>
  <si>
    <t>66,66</t>
  </si>
  <si>
    <t>71,53</t>
  </si>
  <si>
    <t>84,67</t>
  </si>
  <si>
    <t>79,06</t>
  </si>
  <si>
    <t>68,95</t>
  </si>
  <si>
    <t>73,82</t>
  </si>
  <si>
    <t>86,96</t>
  </si>
  <si>
    <t>11,00</t>
  </si>
  <si>
    <t>17,95</t>
  </si>
  <si>
    <t>16,73</t>
  </si>
  <si>
    <t>13,53</t>
  </si>
  <si>
    <t>32,80</t>
  </si>
  <si>
    <t>20,73</t>
  </si>
  <si>
    <t>13,79</t>
  </si>
  <si>
    <t>81,95</t>
  </si>
  <si>
    <t>84,24</t>
  </si>
  <si>
    <t>2,64</t>
  </si>
  <si>
    <t>2,27</t>
  </si>
  <si>
    <t>2,09</t>
  </si>
  <si>
    <t>0,83</t>
  </si>
  <si>
    <t>4,03</t>
  </si>
  <si>
    <t>247,93</t>
  </si>
  <si>
    <t>297,56</t>
  </si>
  <si>
    <t>215,25</t>
  </si>
  <si>
    <t>264,87</t>
  </si>
  <si>
    <t>201,41</t>
  </si>
  <si>
    <t>240,19</t>
  </si>
  <si>
    <t>185,69</t>
  </si>
  <si>
    <t>153,79</t>
  </si>
  <si>
    <t>148,24</t>
  </si>
  <si>
    <t>62,12</t>
  </si>
  <si>
    <t>83,86</t>
  </si>
  <si>
    <t>86,09</t>
  </si>
  <si>
    <t>101,14</t>
  </si>
  <si>
    <t>106,51</t>
  </si>
  <si>
    <t>108,23</t>
  </si>
  <si>
    <t>90,64</t>
  </si>
  <si>
    <t>92,49</t>
  </si>
  <si>
    <t>137,40</t>
  </si>
  <si>
    <t>139,39</t>
  </si>
  <si>
    <t>161,35</t>
  </si>
  <si>
    <t>164,81</t>
  </si>
  <si>
    <t>88,31</t>
  </si>
  <si>
    <t>90,61</t>
  </si>
  <si>
    <t>98,66</t>
  </si>
  <si>
    <t>101,12</t>
  </si>
  <si>
    <t>197,93</t>
  </si>
  <si>
    <t>200,46</t>
  </si>
  <si>
    <t>118,58</t>
  </si>
  <si>
    <t>100,67</t>
  </si>
  <si>
    <t>66,03</t>
  </si>
  <si>
    <t>76,20</t>
  </si>
  <si>
    <t>77,77</t>
  </si>
  <si>
    <t>91,01</t>
  </si>
  <si>
    <t>107,46</t>
  </si>
  <si>
    <t>109,69</t>
  </si>
  <si>
    <t>54,60</t>
  </si>
  <si>
    <t>74,61</t>
  </si>
  <si>
    <t>76,40</t>
  </si>
  <si>
    <t>93,52</t>
  </si>
  <si>
    <t>95,54</t>
  </si>
  <si>
    <t>84,68</t>
  </si>
  <si>
    <t>87,22</t>
  </si>
  <si>
    <t>88,05</t>
  </si>
  <si>
    <t>91,10</t>
  </si>
  <si>
    <t>103,62</t>
  </si>
  <si>
    <t>107,02</t>
  </si>
  <si>
    <t>170,51</t>
  </si>
  <si>
    <t>81,23</t>
  </si>
  <si>
    <t>82,87</t>
  </si>
  <si>
    <t>107,81</t>
  </si>
  <si>
    <t>126,55</t>
  </si>
  <si>
    <t>128,97</t>
  </si>
  <si>
    <t>92,67</t>
  </si>
  <si>
    <t>122,28</t>
  </si>
  <si>
    <t>124,21</t>
  </si>
  <si>
    <t>146,93</t>
  </si>
  <si>
    <t>149,35</t>
  </si>
  <si>
    <t>123,38</t>
  </si>
  <si>
    <t>125,52</t>
  </si>
  <si>
    <t>90,75</t>
  </si>
  <si>
    <t>109,34</t>
  </si>
  <si>
    <t>121,62</t>
  </si>
  <si>
    <t>104,07</t>
  </si>
  <si>
    <t>123,93</t>
  </si>
  <si>
    <t>144,09</t>
  </si>
  <si>
    <t>166,12</t>
  </si>
  <si>
    <t>241,70</t>
  </si>
  <si>
    <t>710,16</t>
  </si>
  <si>
    <t>719,84</t>
  </si>
  <si>
    <t>88,28</t>
  </si>
  <si>
    <t>98,09</t>
  </si>
  <si>
    <t>130,26</t>
  </si>
  <si>
    <t>138,73</t>
  </si>
  <si>
    <t>157,72</t>
  </si>
  <si>
    <t>141,73</t>
  </si>
  <si>
    <t>152,93</t>
  </si>
  <si>
    <t>165,49</t>
  </si>
  <si>
    <t>185,13</t>
  </si>
  <si>
    <t>560,97</t>
  </si>
  <si>
    <t>957,73</t>
  </si>
  <si>
    <t>833,13</t>
  </si>
  <si>
    <t>1.001,51</t>
  </si>
  <si>
    <t>882,84</t>
  </si>
  <si>
    <t>347,44</t>
  </si>
  <si>
    <t>410,85</t>
  </si>
  <si>
    <t>116,05</t>
  </si>
  <si>
    <t>162,67</t>
  </si>
  <si>
    <t>144,85</t>
  </si>
  <si>
    <t>191,48</t>
  </si>
  <si>
    <t>173,66</t>
  </si>
  <si>
    <t>220,29</t>
  </si>
  <si>
    <t>83,07</t>
  </si>
  <si>
    <t>131,75</t>
  </si>
  <si>
    <t>184,81</t>
  </si>
  <si>
    <t>269,97</t>
  </si>
  <si>
    <t>53,49</t>
  </si>
  <si>
    <t>77,06</t>
  </si>
  <si>
    <t>60,68</t>
  </si>
  <si>
    <t>74,83</t>
  </si>
  <si>
    <t>53,94</t>
  </si>
  <si>
    <t>159,58</t>
  </si>
  <si>
    <t>188,48</t>
  </si>
  <si>
    <t>241,57</t>
  </si>
  <si>
    <t>267,41</t>
  </si>
  <si>
    <t>213,06</t>
  </si>
  <si>
    <t>277,00</t>
  </si>
  <si>
    <t>301,90</t>
  </si>
  <si>
    <t>326,46</t>
  </si>
  <si>
    <t>266,74</t>
  </si>
  <si>
    <t>291,84</t>
  </si>
  <si>
    <t>316,62</t>
  </si>
  <si>
    <t>284,98</t>
  </si>
  <si>
    <t>58,30</t>
  </si>
  <si>
    <t>111,38</t>
  </si>
  <si>
    <t>191,39</t>
  </si>
  <si>
    <t>93,58</t>
  </si>
  <si>
    <t>82,88</t>
  </si>
  <si>
    <t>146,82</t>
  </si>
  <si>
    <t>171,72</t>
  </si>
  <si>
    <t>196,28</t>
  </si>
  <si>
    <t>136,56</t>
  </si>
  <si>
    <t>161,66</t>
  </si>
  <si>
    <t>186,44</t>
  </si>
  <si>
    <t>154,80</t>
  </si>
  <si>
    <t>69,10</t>
  </si>
  <si>
    <t>83,40</t>
  </si>
  <si>
    <t>37,38</t>
  </si>
  <si>
    <t>44,20</t>
  </si>
  <si>
    <t>34,14</t>
  </si>
  <si>
    <t>40,07</t>
  </si>
  <si>
    <t>42,44</t>
  </si>
  <si>
    <t>1.961,83</t>
  </si>
  <si>
    <t>2,16</t>
  </si>
  <si>
    <t>122,25</t>
  </si>
  <si>
    <t>140,12</t>
  </si>
  <si>
    <t>192,54</t>
  </si>
  <si>
    <t>261,11</t>
  </si>
  <si>
    <t>90,19</t>
  </si>
  <si>
    <t>79,49</t>
  </si>
  <si>
    <t>143,33</t>
  </si>
  <si>
    <t>168,23</t>
  </si>
  <si>
    <t>192,78</t>
  </si>
  <si>
    <t>133,06</t>
  </si>
  <si>
    <t>182,94</t>
  </si>
  <si>
    <t>85,24</t>
  </si>
  <si>
    <t>1,49</t>
  </si>
  <si>
    <t>1,98</t>
  </si>
  <si>
    <t>32,07</t>
  </si>
  <si>
    <t>27,01</t>
  </si>
  <si>
    <t>49,50</t>
  </si>
  <si>
    <t>56,88</t>
  </si>
  <si>
    <t>83,79</t>
  </si>
  <si>
    <t>110,79</t>
  </si>
  <si>
    <t>100,03</t>
  </si>
  <si>
    <t>100,09</t>
  </si>
  <si>
    <t>89,33</t>
  </si>
  <si>
    <t>106,47</t>
  </si>
  <si>
    <t>123,15</t>
  </si>
  <si>
    <t>108,30</t>
  </si>
  <si>
    <t>106,96</t>
  </si>
  <si>
    <t>112,45</t>
  </si>
  <si>
    <t>97,60</t>
  </si>
  <si>
    <t>84,21</t>
  </si>
  <si>
    <t>96,26</t>
  </si>
  <si>
    <t>102,59</t>
  </si>
  <si>
    <t>128,43</t>
  </si>
  <si>
    <t>109,97</t>
  </si>
  <si>
    <t>135,81</t>
  </si>
  <si>
    <t>101,34</t>
  </si>
  <si>
    <t>69,28</t>
  </si>
  <si>
    <t>95,46</t>
  </si>
  <si>
    <t>121,30</t>
  </si>
  <si>
    <t>73,99</t>
  </si>
  <si>
    <t>126,01</t>
  </si>
  <si>
    <t>151,00</t>
  </si>
  <si>
    <t>200,45</t>
  </si>
  <si>
    <t>163,93</t>
  </si>
  <si>
    <t>188,83</t>
  </si>
  <si>
    <t>213,38</t>
  </si>
  <si>
    <t>153,17</t>
  </si>
  <si>
    <t>178,07</t>
  </si>
  <si>
    <t>202,62</t>
  </si>
  <si>
    <t>188,94</t>
  </si>
  <si>
    <t>147,79</t>
  </si>
  <si>
    <t>197,24</t>
  </si>
  <si>
    <t>140,73</t>
  </si>
  <si>
    <t>165,84</t>
  </si>
  <si>
    <t>190,61</t>
  </si>
  <si>
    <t>153,66</t>
  </si>
  <si>
    <t>178,77</t>
  </si>
  <si>
    <t>203,54</t>
  </si>
  <si>
    <t>168,01</t>
  </si>
  <si>
    <t>129,22</t>
  </si>
  <si>
    <t>154,33</t>
  </si>
  <si>
    <t>137,52</t>
  </si>
  <si>
    <t>162,63</t>
  </si>
  <si>
    <t>97,86</t>
  </si>
  <si>
    <t>94,65</t>
  </si>
  <si>
    <t>143,74</t>
  </si>
  <si>
    <t>150,48</t>
  </si>
  <si>
    <t>145,51</t>
  </si>
  <si>
    <t>138,30</t>
  </si>
  <si>
    <t>197,23</t>
  </si>
  <si>
    <t>205,31</t>
  </si>
  <si>
    <t>198,84</t>
  </si>
  <si>
    <t>190,20</t>
  </si>
  <si>
    <t>264,62</t>
  </si>
  <si>
    <t>271,36</t>
  </si>
  <si>
    <t>266,50</t>
  </si>
  <si>
    <t>259,24</t>
  </si>
  <si>
    <t>263,96</t>
  </si>
  <si>
    <t>107,86</t>
  </si>
  <si>
    <t>105,40</t>
  </si>
  <si>
    <t>96,76</t>
  </si>
  <si>
    <t>102,96</t>
  </si>
  <si>
    <t>100,50</t>
  </si>
  <si>
    <t>142,56</t>
  </si>
  <si>
    <t>140,09</t>
  </si>
  <si>
    <t>128,23</t>
  </si>
  <si>
    <t>137,84</t>
  </si>
  <si>
    <t>126,64</t>
  </si>
  <si>
    <t>135,65</t>
  </si>
  <si>
    <t>80,81</t>
  </si>
  <si>
    <t>169,22</t>
  </si>
  <si>
    <t>99,60</t>
  </si>
  <si>
    <t>97,20</t>
  </si>
  <si>
    <t>84,20</t>
  </si>
  <si>
    <t>105,55</t>
  </si>
  <si>
    <t>124,45</t>
  </si>
  <si>
    <t>80,99</t>
  </si>
  <si>
    <t>102,34</t>
  </si>
  <si>
    <t>107,96</t>
  </si>
  <si>
    <t>94,68</t>
  </si>
  <si>
    <t>113,94</t>
  </si>
  <si>
    <t>121,74</t>
  </si>
  <si>
    <t>137,21</t>
  </si>
  <si>
    <t>151,74</t>
  </si>
  <si>
    <t>172,85</t>
  </si>
  <si>
    <t>196,93</t>
  </si>
  <si>
    <t>217,54</t>
  </si>
  <si>
    <t>235,24</t>
  </si>
  <si>
    <t>205,40</t>
  </si>
  <si>
    <t>63,40</t>
  </si>
  <si>
    <t>14,76</t>
  </si>
  <si>
    <t>135,15</t>
  </si>
  <si>
    <t>149,48</t>
  </si>
  <si>
    <t>68,86</t>
  </si>
  <si>
    <t>155,57</t>
  </si>
  <si>
    <t>131,96</t>
  </si>
  <si>
    <t>147,52</t>
  </si>
  <si>
    <t>168,11</t>
  </si>
  <si>
    <t>191,66</t>
  </si>
  <si>
    <t>211,74</t>
  </si>
  <si>
    <t>112,69</t>
  </si>
  <si>
    <t>131,28</t>
  </si>
  <si>
    <t>163,89</t>
  </si>
  <si>
    <t>188,31</t>
  </si>
  <si>
    <t>198,97</t>
  </si>
  <si>
    <t>102,81</t>
  </si>
  <si>
    <t>88,23</t>
  </si>
  <si>
    <t>470,08</t>
  </si>
  <si>
    <t>112,97</t>
  </si>
  <si>
    <t>149,50</t>
  </si>
  <si>
    <t>138,23</t>
  </si>
  <si>
    <t>1.438,17</t>
  </si>
  <si>
    <t>1.239,88</t>
  </si>
  <si>
    <t>125,40</t>
  </si>
  <si>
    <t>175,68</t>
  </si>
  <si>
    <t>246,39</t>
  </si>
  <si>
    <t>5,57</t>
  </si>
  <si>
    <t>6,94</t>
  </si>
  <si>
    <t>5,67</t>
  </si>
  <si>
    <t>26,58</t>
  </si>
  <si>
    <t>32,01</t>
  </si>
  <si>
    <t>26,97</t>
  </si>
  <si>
    <t>35,52</t>
  </si>
  <si>
    <t>6,12</t>
  </si>
  <si>
    <t>13,84</t>
  </si>
  <si>
    <t>38,67</t>
  </si>
  <si>
    <t>15,13</t>
  </si>
  <si>
    <t>11,58</t>
  </si>
  <si>
    <t>30,79</t>
  </si>
  <si>
    <t>34,84</t>
  </si>
  <si>
    <t>40,91</t>
  </si>
  <si>
    <t>22,43</t>
  </si>
  <si>
    <t>32,19</t>
  </si>
  <si>
    <t>20,83</t>
  </si>
  <si>
    <t>53,55</t>
  </si>
  <si>
    <t>11,22</t>
  </si>
  <si>
    <t>35,79</t>
  </si>
  <si>
    <t>36,74</t>
  </si>
  <si>
    <t>30,49</t>
  </si>
  <si>
    <t>29,20</t>
  </si>
  <si>
    <t>30,05</t>
  </si>
  <si>
    <t>25,02</t>
  </si>
  <si>
    <t>1,69</t>
  </si>
  <si>
    <t>29,59</t>
  </si>
  <si>
    <t>16,31</t>
  </si>
  <si>
    <t>32,91</t>
  </si>
  <si>
    <t>27,28</t>
  </si>
  <si>
    <t>22,40</t>
  </si>
  <si>
    <t>18,04</t>
  </si>
  <si>
    <t>13,27</t>
  </si>
  <si>
    <t>29,01</t>
  </si>
  <si>
    <t>44,81</t>
  </si>
  <si>
    <t>58,34</t>
  </si>
  <si>
    <t>60,14</t>
  </si>
  <si>
    <t>57,77</t>
  </si>
  <si>
    <t>59,79</t>
  </si>
  <si>
    <t>58,01</t>
  </si>
  <si>
    <t>31,19</t>
  </si>
  <si>
    <t>23,95</t>
  </si>
  <si>
    <t>30,46</t>
  </si>
  <si>
    <t>71,08</t>
  </si>
  <si>
    <t>5,86</t>
  </si>
  <si>
    <t>1,94</t>
  </si>
  <si>
    <t>3,81</t>
  </si>
  <si>
    <t>13,45</t>
  </si>
  <si>
    <t>99,84</t>
  </si>
  <si>
    <t>52,97</t>
  </si>
  <si>
    <t>428,33</t>
  </si>
  <si>
    <t>285,29</t>
  </si>
  <si>
    <t>59,73</t>
  </si>
  <si>
    <t>50,86</t>
  </si>
  <si>
    <t>61,28</t>
  </si>
  <si>
    <t>71,55</t>
  </si>
  <si>
    <t>135,17</t>
  </si>
  <si>
    <t>120,77</t>
  </si>
  <si>
    <t>109,09</t>
  </si>
  <si>
    <t>73,92</t>
  </si>
  <si>
    <t>60,82</t>
  </si>
  <si>
    <t>123,47</t>
  </si>
  <si>
    <t>109,71</t>
  </si>
  <si>
    <t>82,95</t>
  </si>
  <si>
    <t>65,37</t>
  </si>
  <si>
    <t>53,67</t>
  </si>
  <si>
    <t>105,11</t>
  </si>
  <si>
    <t>55,18</t>
  </si>
  <si>
    <t>486,85</t>
  </si>
  <si>
    <t>581,46</t>
  </si>
  <si>
    <t>406,76</t>
  </si>
  <si>
    <t>37,32</t>
  </si>
  <si>
    <t>45,93</t>
  </si>
  <si>
    <t>42,92</t>
  </si>
  <si>
    <t>89,27</t>
  </si>
  <si>
    <t>71,12</t>
  </si>
  <si>
    <t>127,90</t>
  </si>
  <si>
    <t>232,95</t>
  </si>
  <si>
    <t>174,81</t>
  </si>
  <si>
    <t>341,56</t>
  </si>
  <si>
    <t>355,52</t>
  </si>
  <si>
    <t>108,14</t>
  </si>
  <si>
    <t>170,44</t>
  </si>
  <si>
    <t>197,38</t>
  </si>
  <si>
    <t>273,95</t>
  </si>
  <si>
    <t>411,30</t>
  </si>
  <si>
    <t>421,26</t>
  </si>
  <si>
    <t>112,79</t>
  </si>
  <si>
    <t>132,50</t>
  </si>
  <si>
    <t>4,47</t>
  </si>
  <si>
    <t>500,94</t>
  </si>
  <si>
    <t>595,55</t>
  </si>
  <si>
    <t>106,78</t>
  </si>
  <si>
    <t>43,47</t>
  </si>
  <si>
    <t>58,84</t>
  </si>
  <si>
    <t>729,56</t>
  </si>
  <si>
    <t>650,71</t>
  </si>
  <si>
    <t>75,96</t>
  </si>
  <si>
    <t>71,22</t>
  </si>
  <si>
    <t>91,13</t>
  </si>
  <si>
    <t>84,83</t>
  </si>
  <si>
    <t>74,36</t>
  </si>
  <si>
    <t>665,27</t>
  </si>
  <si>
    <t>35,41</t>
  </si>
  <si>
    <t>84,69</t>
  </si>
  <si>
    <t>100,83</t>
  </si>
  <si>
    <t>113,93</t>
  </si>
  <si>
    <t>44,12</t>
  </si>
  <si>
    <t>53,61</t>
  </si>
  <si>
    <t>137,86</t>
  </si>
  <si>
    <t>117,28</t>
  </si>
  <si>
    <t>133,39</t>
  </si>
  <si>
    <t>45,44</t>
  </si>
  <si>
    <t>56,30</t>
  </si>
  <si>
    <t>134,35</t>
  </si>
  <si>
    <t>152,80</t>
  </si>
  <si>
    <t>48,94</t>
  </si>
  <si>
    <t>60,77</t>
  </si>
  <si>
    <t>145,76</t>
  </si>
  <si>
    <t>165,85</t>
  </si>
  <si>
    <t>45,10</t>
  </si>
  <si>
    <t>90,51</t>
  </si>
  <si>
    <t>99,93</t>
  </si>
  <si>
    <t>60,65</t>
  </si>
  <si>
    <t>116,07</t>
  </si>
  <si>
    <t>129,17</t>
  </si>
  <si>
    <t>58,96</t>
  </si>
  <si>
    <t>114,38</t>
  </si>
  <si>
    <t>127,48</t>
  </si>
  <si>
    <t>57,74</t>
  </si>
  <si>
    <t>67,23</t>
  </si>
  <si>
    <t>135,37</t>
  </si>
  <si>
    <t>34,71</t>
  </si>
  <si>
    <t>77,58</t>
  </si>
  <si>
    <t>88,44</t>
  </si>
  <si>
    <t>166,49</t>
  </si>
  <si>
    <t>184,94</t>
  </si>
  <si>
    <t>179,53</t>
  </si>
  <si>
    <t>199,62</t>
  </si>
  <si>
    <t>92,10</t>
  </si>
  <si>
    <t>203,42</t>
  </si>
  <si>
    <t>226,52</t>
  </si>
  <si>
    <t>2,81</t>
  </si>
  <si>
    <t>65,82</t>
  </si>
  <si>
    <t>5,43</t>
  </si>
  <si>
    <t>9,63</t>
  </si>
  <si>
    <t>8,42</t>
  </si>
  <si>
    <t>9,56</t>
  </si>
  <si>
    <t>25,05</t>
  </si>
  <si>
    <t>39,07</t>
  </si>
  <si>
    <t>44,95</t>
  </si>
  <si>
    <t>21,60</t>
  </si>
  <si>
    <t>43,98</t>
  </si>
  <si>
    <t>35,23</t>
  </si>
  <si>
    <t>47,70</t>
  </si>
  <si>
    <t>43,88</t>
  </si>
  <si>
    <t>36,57</t>
  </si>
  <si>
    <t>39,12</t>
  </si>
  <si>
    <t>26,28</t>
  </si>
  <si>
    <t>60,89</t>
  </si>
  <si>
    <t>66,83</t>
  </si>
  <si>
    <t>96,07</t>
  </si>
  <si>
    <t>78,25</t>
  </si>
  <si>
    <t>86,21</t>
  </si>
  <si>
    <t>125,73</t>
  </si>
  <si>
    <t>83,64</t>
  </si>
  <si>
    <t>144,43</t>
  </si>
  <si>
    <t>77,27</t>
  </si>
  <si>
    <t>60,22</t>
  </si>
  <si>
    <t>67,65</t>
  </si>
  <si>
    <t>105,65</t>
  </si>
  <si>
    <t>74,57</t>
  </si>
  <si>
    <t>123,12</t>
  </si>
  <si>
    <t>81,51</t>
  </si>
  <si>
    <t>130,98</t>
  </si>
  <si>
    <t>108,41</t>
  </si>
  <si>
    <t>115,84</t>
  </si>
  <si>
    <t>149,25</t>
  </si>
  <si>
    <t>122,76</t>
  </si>
  <si>
    <t>166,72</t>
  </si>
  <si>
    <t>149,79</t>
  </si>
  <si>
    <t>160,06</t>
  </si>
  <si>
    <t>194,23</t>
  </si>
  <si>
    <t>83,39</t>
  </si>
  <si>
    <t>90,17</t>
  </si>
  <si>
    <t>122,19</t>
  </si>
  <si>
    <t>152,83</t>
  </si>
  <si>
    <t>197,43</t>
  </si>
  <si>
    <t>143,09</t>
  </si>
  <si>
    <t>135,03</t>
  </si>
  <si>
    <t>214,31</t>
  </si>
  <si>
    <t>159,98</t>
  </si>
  <si>
    <t>204,97</t>
  </si>
  <si>
    <t>151,20</t>
  </si>
  <si>
    <t>46,59</t>
  </si>
  <si>
    <t>82,89</t>
  </si>
  <si>
    <t>98,39</t>
  </si>
  <si>
    <t>45,90</t>
  </si>
  <si>
    <t>64,07</t>
  </si>
  <si>
    <t>69,80</t>
  </si>
  <si>
    <t>71,64</t>
  </si>
  <si>
    <t>96,05</t>
  </si>
  <si>
    <t>114,31</t>
  </si>
  <si>
    <t>105,25</t>
  </si>
  <si>
    <t>55,99</t>
  </si>
  <si>
    <t>59,24</t>
  </si>
  <si>
    <t>119,99</t>
  </si>
  <si>
    <t>76,33</t>
  </si>
  <si>
    <t>77,34</t>
  </si>
  <si>
    <t>138,69</t>
  </si>
  <si>
    <t>82,41</t>
  </si>
  <si>
    <t>92,11</t>
  </si>
  <si>
    <t>103,09</t>
  </si>
  <si>
    <t>152,99</t>
  </si>
  <si>
    <t>91,18</t>
  </si>
  <si>
    <t>40,26</t>
  </si>
  <si>
    <t>101,75</t>
  </si>
  <si>
    <t>59,61</t>
  </si>
  <si>
    <t>60,97</t>
  </si>
  <si>
    <t>119,22</t>
  </si>
  <si>
    <t>66,51</t>
  </si>
  <si>
    <t>76,78</t>
  </si>
  <si>
    <t>67,32</t>
  </si>
  <si>
    <t>82,52</t>
  </si>
  <si>
    <t>112,87</t>
  </si>
  <si>
    <t>86,98</t>
  </si>
  <si>
    <t>105,64</t>
  </si>
  <si>
    <t>140,04</t>
  </si>
  <si>
    <t>103,78</t>
  </si>
  <si>
    <t>112,56</t>
  </si>
  <si>
    <t>157,51</t>
  </si>
  <si>
    <t>109,50</t>
  </si>
  <si>
    <t>146,14</t>
  </si>
  <si>
    <t>182,90</t>
  </si>
  <si>
    <t>131,39</t>
  </si>
  <si>
    <t>42,48</t>
  </si>
  <si>
    <t>33,46</t>
  </si>
  <si>
    <t>46,74</t>
  </si>
  <si>
    <t>54,37</t>
  </si>
  <si>
    <t>44,40</t>
  </si>
  <si>
    <t>62,88</t>
  </si>
  <si>
    <t>65,85</t>
  </si>
  <si>
    <t>62,34</t>
  </si>
  <si>
    <t>56,42</t>
  </si>
  <si>
    <t>48,26</t>
  </si>
  <si>
    <t>44,05</t>
  </si>
  <si>
    <t>47,72</t>
  </si>
  <si>
    <t>41,80</t>
  </si>
  <si>
    <t>35,72</t>
  </si>
  <si>
    <t>32,00</t>
  </si>
  <si>
    <t>35,67</t>
  </si>
  <si>
    <t>34,44</t>
  </si>
  <si>
    <t>210,80</t>
  </si>
  <si>
    <t>202,40</t>
  </si>
  <si>
    <t>148,63</t>
  </si>
  <si>
    <t>265,57</t>
  </si>
  <si>
    <t>317,66</t>
  </si>
  <si>
    <t>71,00</t>
  </si>
  <si>
    <t>76,44</t>
  </si>
  <si>
    <t>342,95</t>
  </si>
  <si>
    <t>410,91</t>
  </si>
  <si>
    <t>222,13</t>
  </si>
  <si>
    <t>265,04</t>
  </si>
  <si>
    <t>246,68</t>
  </si>
  <si>
    <t>292,35</t>
  </si>
  <si>
    <t>92,51</t>
  </si>
  <si>
    <t>64,14</t>
  </si>
  <si>
    <t>72,22</t>
  </si>
  <si>
    <t>261,94</t>
  </si>
  <si>
    <t>342,10</t>
  </si>
  <si>
    <t>274,62</t>
  </si>
  <si>
    <t>142,65</t>
  </si>
  <si>
    <t>175,77</t>
  </si>
  <si>
    <t>41,00</t>
  </si>
  <si>
    <t>50,16</t>
  </si>
  <si>
    <t>207,37</t>
  </si>
  <si>
    <t>60,31</t>
  </si>
  <si>
    <t>53,99</t>
  </si>
  <si>
    <t>74,35</t>
  </si>
  <si>
    <t>69,55</t>
  </si>
  <si>
    <t>61,11</t>
  </si>
  <si>
    <t>62,21</t>
  </si>
  <si>
    <t>72,01</t>
  </si>
  <si>
    <t>3,17</t>
  </si>
  <si>
    <t>5,03</t>
  </si>
  <si>
    <t>11,38</t>
  </si>
  <si>
    <t>5,11</t>
  </si>
  <si>
    <t>6,10</t>
  </si>
  <si>
    <t>20,55</t>
  </si>
  <si>
    <t>389,26</t>
  </si>
  <si>
    <t>379,69</t>
  </si>
  <si>
    <t>396,63</t>
  </si>
  <si>
    <t>386,17</t>
  </si>
  <si>
    <t>510,01</t>
  </si>
  <si>
    <t>483,71</t>
  </si>
  <si>
    <t>493,78</t>
  </si>
  <si>
    <t>480,34</t>
  </si>
  <si>
    <t>503,47</t>
  </si>
  <si>
    <t>482,43</t>
  </si>
  <si>
    <t>505,02</t>
  </si>
  <si>
    <t>467,08</t>
  </si>
  <si>
    <t>570,99</t>
  </si>
  <si>
    <t>387,00</t>
  </si>
  <si>
    <t>522,19</t>
  </si>
  <si>
    <t>508,52</t>
  </si>
  <si>
    <t>471,05</t>
  </si>
  <si>
    <t>473,32</t>
  </si>
  <si>
    <t>455,07</t>
  </si>
  <si>
    <t>442,32</t>
  </si>
  <si>
    <t>382,44</t>
  </si>
  <si>
    <t>369,28</t>
  </si>
  <si>
    <t>455,82</t>
  </si>
  <si>
    <t>444,12</t>
  </si>
  <si>
    <t>420,83</t>
  </si>
  <si>
    <t>400,07</t>
  </si>
  <si>
    <t>3.086,17</t>
  </si>
  <si>
    <t>3.086,57</t>
  </si>
  <si>
    <t>3.177,88</t>
  </si>
  <si>
    <t>3.169,29</t>
  </si>
  <si>
    <t>3.111,61</t>
  </si>
  <si>
    <t>3.108,30</t>
  </si>
  <si>
    <t>419,60</t>
  </si>
  <si>
    <t>345,09</t>
  </si>
  <si>
    <t>451,76</t>
  </si>
  <si>
    <t>367,37</t>
  </si>
  <si>
    <t>539,46</t>
  </si>
  <si>
    <t>461,60</t>
  </si>
  <si>
    <t>503,19</t>
  </si>
  <si>
    <t>456,29</t>
  </si>
  <si>
    <t>493,07</t>
  </si>
  <si>
    <t>471,92</t>
  </si>
  <si>
    <t>487,87</t>
  </si>
  <si>
    <t>469,79</t>
  </si>
  <si>
    <t>733,22</t>
  </si>
  <si>
    <t>574,13</t>
  </si>
  <si>
    <t>534,79</t>
  </si>
  <si>
    <t>617,67</t>
  </si>
  <si>
    <t>527,53</t>
  </si>
  <si>
    <t>477,63</t>
  </si>
  <si>
    <t>552,48</t>
  </si>
  <si>
    <t>477,75</t>
  </si>
  <si>
    <t>438,59</t>
  </si>
  <si>
    <t>503,16</t>
  </si>
  <si>
    <t>405,39</t>
  </si>
  <si>
    <t>442,65</t>
  </si>
  <si>
    <t>352,16</t>
  </si>
  <si>
    <t>562,43</t>
  </si>
  <si>
    <t>464,89</t>
  </si>
  <si>
    <t>420,51</t>
  </si>
  <si>
    <t>472,73</t>
  </si>
  <si>
    <t>374,34</t>
  </si>
  <si>
    <t>3.062,39</t>
  </si>
  <si>
    <t>3.022,61</t>
  </si>
  <si>
    <t>3.163,24</t>
  </si>
  <si>
    <t>3.099,95</t>
  </si>
  <si>
    <t>3.089,98</t>
  </si>
  <si>
    <t>3.097,18</t>
  </si>
  <si>
    <t>3.049,45</t>
  </si>
  <si>
    <t>564,82</t>
  </si>
  <si>
    <t>593,12</t>
  </si>
  <si>
    <t>687,45</t>
  </si>
  <si>
    <t>678,91</t>
  </si>
  <si>
    <t>692,45</t>
  </si>
  <si>
    <t>672,02</t>
  </si>
  <si>
    <t>660,90</t>
  </si>
  <si>
    <t>777,22</t>
  </si>
  <si>
    <t>701,14</t>
  </si>
  <si>
    <t>663,97</t>
  </si>
  <si>
    <t>642,14</t>
  </si>
  <si>
    <t>571,38</t>
  </si>
  <si>
    <t>650,93</t>
  </si>
  <si>
    <t>596,59</t>
  </si>
  <si>
    <t>3.254,32</t>
  </si>
  <si>
    <t>3.333,28</t>
  </si>
  <si>
    <t>3.279,11</t>
  </si>
  <si>
    <t>1.714,55</t>
  </si>
  <si>
    <t>1.703,13</t>
  </si>
  <si>
    <t>1.689,82</t>
  </si>
  <si>
    <t>2.005,62</t>
  </si>
  <si>
    <t>1.986,91</t>
  </si>
  <si>
    <t>1.975,42</t>
  </si>
  <si>
    <t>4.702,81</t>
  </si>
  <si>
    <t>4.712,16</t>
  </si>
  <si>
    <t>4.729,96</t>
  </si>
  <si>
    <t>5.236,22</t>
  </si>
  <si>
    <t>5.272,96</t>
  </si>
  <si>
    <t>5.312,76</t>
  </si>
  <si>
    <t>3.320,35</t>
  </si>
  <si>
    <t>3.331,36</t>
  </si>
  <si>
    <t>3.346,57</t>
  </si>
  <si>
    <t>1.994,53</t>
  </si>
  <si>
    <t>2.290,89</t>
  </si>
  <si>
    <t>5.629,71</t>
  </si>
  <si>
    <t>3.674,61</t>
  </si>
  <si>
    <t>4.901,98</t>
  </si>
  <si>
    <t>4.900,20</t>
  </si>
  <si>
    <t>1.747,60</t>
  </si>
  <si>
    <t>1.727,38</t>
  </si>
  <si>
    <t>864,69</t>
  </si>
  <si>
    <t>475,75</t>
  </si>
  <si>
    <t>621,02</t>
  </si>
  <si>
    <t>472,54</t>
  </si>
  <si>
    <t>624,50</t>
  </si>
  <si>
    <t>406,08</t>
  </si>
  <si>
    <t>566,48</t>
  </si>
  <si>
    <t>474,25</t>
  </si>
  <si>
    <t>512,13</t>
  </si>
  <si>
    <t>462,10</t>
  </si>
  <si>
    <t>438,13</t>
  </si>
  <si>
    <t>608,01</t>
  </si>
  <si>
    <t>463,50</t>
  </si>
  <si>
    <t>422,25</t>
  </si>
  <si>
    <t>485,22</t>
  </si>
  <si>
    <t>422,49</t>
  </si>
  <si>
    <t>395,14</t>
  </si>
  <si>
    <t>622,45</t>
  </si>
  <si>
    <t>708,07</t>
  </si>
  <si>
    <t>609,98</t>
  </si>
  <si>
    <t>589,86</t>
  </si>
  <si>
    <t>773,84</t>
  </si>
  <si>
    <t>537,30</t>
  </si>
  <si>
    <t>601,30</t>
  </si>
  <si>
    <t>539,56</t>
  </si>
  <si>
    <t>514,39</t>
  </si>
  <si>
    <t>691,05</t>
  </si>
  <si>
    <t>446,12</t>
  </si>
  <si>
    <t>463,80</t>
  </si>
  <si>
    <t>415,59</t>
  </si>
  <si>
    <t>621,63</t>
  </si>
  <si>
    <t>536,58</t>
  </si>
  <si>
    <t>741,00</t>
  </si>
  <si>
    <t>70,30</t>
  </si>
  <si>
    <t>73,49</t>
  </si>
  <si>
    <t>1,07</t>
  </si>
  <si>
    <t>1,79</t>
  </si>
  <si>
    <t>0,55</t>
  </si>
  <si>
    <t>1,09</t>
  </si>
  <si>
    <t>2.002,74</t>
  </si>
  <si>
    <t>1.447,64</t>
  </si>
  <si>
    <t>547,49</t>
  </si>
  <si>
    <t>26,49</t>
  </si>
  <si>
    <t>3,73</t>
  </si>
  <si>
    <t>38,06</t>
  </si>
  <si>
    <t>7,64</t>
  </si>
  <si>
    <t>0,94</t>
  </si>
  <si>
    <t>1,38</t>
  </si>
  <si>
    <t>3,79</t>
  </si>
  <si>
    <t>4,55</t>
  </si>
  <si>
    <t>10,92</t>
  </si>
  <si>
    <t>3,64</t>
  </si>
  <si>
    <t>7,43</t>
  </si>
  <si>
    <t>2,95</t>
  </si>
  <si>
    <t>53,73</t>
  </si>
  <si>
    <t>114,18</t>
  </si>
  <si>
    <t>85,59</t>
  </si>
  <si>
    <t>4,46</t>
  </si>
  <si>
    <t>44,93</t>
  </si>
  <si>
    <t>54,63</t>
  </si>
  <si>
    <t>4,40</t>
  </si>
  <si>
    <t>213,93</t>
  </si>
  <si>
    <t>57,48</t>
  </si>
  <si>
    <t>0,73</t>
  </si>
  <si>
    <t>2,84</t>
  </si>
  <si>
    <t>4,83</t>
  </si>
  <si>
    <t>2,65</t>
  </si>
  <si>
    <t>6,61</t>
  </si>
  <si>
    <t>1,37</t>
  </si>
  <si>
    <t>3,27</t>
  </si>
  <si>
    <t>4,52</t>
  </si>
  <si>
    <t>2,11</t>
  </si>
  <si>
    <t>65,68</t>
  </si>
  <si>
    <t>102,17</t>
  </si>
  <si>
    <t>63,75</t>
  </si>
  <si>
    <t>99,24</t>
  </si>
  <si>
    <t>65,74</t>
  </si>
  <si>
    <t>138,94</t>
  </si>
  <si>
    <t>348,89</t>
  </si>
  <si>
    <t>721,63</t>
  </si>
  <si>
    <t>106,35</t>
  </si>
  <si>
    <t>4.972,66</t>
  </si>
  <si>
    <t>74,68</t>
  </si>
  <si>
    <t>2.420,91</t>
  </si>
  <si>
    <t>3.574,70</t>
  </si>
  <si>
    <t>231,58</t>
  </si>
  <si>
    <t>18.651,69</t>
  </si>
  <si>
    <t>193,38</t>
  </si>
  <si>
    <t>233,71</t>
  </si>
  <si>
    <t>143,44</t>
  </si>
  <si>
    <t>766,75</t>
  </si>
  <si>
    <t>221,54</t>
  </si>
  <si>
    <t>357,10</t>
  </si>
  <si>
    <t>103,16</t>
  </si>
  <si>
    <t>3,48</t>
  </si>
  <si>
    <t>30,39</t>
  </si>
  <si>
    <t>8,55</t>
  </si>
  <si>
    <t>24,63</t>
  </si>
  <si>
    <t>3,75</t>
  </si>
  <si>
    <t>3,90</t>
  </si>
  <si>
    <t>33,57</t>
  </si>
  <si>
    <t>111,18</t>
  </si>
  <si>
    <t>252,06</t>
  </si>
  <si>
    <t>198,19</t>
  </si>
  <si>
    <t>41,57</t>
  </si>
  <si>
    <t>387,80</t>
  </si>
  <si>
    <t>768,63</t>
  </si>
  <si>
    <t>242,14</t>
  </si>
  <si>
    <t>344,14</t>
  </si>
  <si>
    <t>1,02</t>
  </si>
  <si>
    <t>0,70</t>
  </si>
  <si>
    <t>17,45</t>
  </si>
  <si>
    <t>2,18</t>
  </si>
  <si>
    <t>268,51</t>
  </si>
  <si>
    <t>0,56</t>
  </si>
  <si>
    <t>1,93</t>
  </si>
  <si>
    <t>17,98</t>
  </si>
  <si>
    <t>172,93</t>
  </si>
  <si>
    <t>74,63</t>
  </si>
  <si>
    <t>226,35</t>
  </si>
  <si>
    <t>139,94</t>
  </si>
  <si>
    <t>11,19</t>
  </si>
  <si>
    <t>92,08</t>
  </si>
  <si>
    <t>3,25</t>
  </si>
  <si>
    <t>2,79</t>
  </si>
  <si>
    <t>2,87</t>
  </si>
  <si>
    <t>2,49</t>
  </si>
  <si>
    <t>2,17</t>
  </si>
  <si>
    <t>0,68</t>
  </si>
  <si>
    <t>1,65</t>
  </si>
  <si>
    <t>2,43</t>
  </si>
  <si>
    <t>2,10</t>
  </si>
  <si>
    <t>2,25</t>
  </si>
  <si>
    <t>1,29</t>
  </si>
  <si>
    <t>2,97</t>
  </si>
  <si>
    <t>8,88</t>
  </si>
  <si>
    <t>5,10</t>
  </si>
  <si>
    <t>3,26</t>
  </si>
  <si>
    <t>1,57</t>
  </si>
  <si>
    <t>2,05</t>
  </si>
  <si>
    <t>1,47</t>
  </si>
  <si>
    <t>649,48</t>
  </si>
  <si>
    <t>189,22</t>
  </si>
  <si>
    <t>322,35</t>
  </si>
  <si>
    <t>8,19</t>
  </si>
  <si>
    <t>7,30</t>
  </si>
  <si>
    <t>6,16</t>
  </si>
  <si>
    <t>5,78</t>
  </si>
  <si>
    <t>44,98</t>
  </si>
  <si>
    <t>49,59</t>
  </si>
  <si>
    <t>49,73</t>
  </si>
  <si>
    <t>38,20</t>
  </si>
  <si>
    <t>40,71</t>
  </si>
  <si>
    <t>17,58</t>
  </si>
  <si>
    <t>72,79</t>
  </si>
  <si>
    <t>162,23</t>
  </si>
  <si>
    <t>107,01</t>
  </si>
  <si>
    <t>69,42</t>
  </si>
  <si>
    <t>69,76</t>
  </si>
  <si>
    <t>70,81</t>
  </si>
  <si>
    <t>64,41</t>
  </si>
  <si>
    <t>128,65</t>
  </si>
  <si>
    <t>98,51</t>
  </si>
  <si>
    <t>99,37</t>
  </si>
  <si>
    <t>66,82</t>
  </si>
  <si>
    <t>81,86</t>
  </si>
  <si>
    <t>49,52</t>
  </si>
  <si>
    <t>49,00</t>
  </si>
  <si>
    <t>176,63</t>
  </si>
  <si>
    <t>188,12</t>
  </si>
  <si>
    <t>209,46</t>
  </si>
  <si>
    <t>150,75</t>
  </si>
  <si>
    <t>338,56</t>
  </si>
  <si>
    <t>173,84</t>
  </si>
  <si>
    <t>16,97</t>
  </si>
  <si>
    <t>70,71</t>
  </si>
  <si>
    <t>1.518,54</t>
  </si>
  <si>
    <t>1.548,09</t>
  </si>
  <si>
    <t>738,46</t>
  </si>
  <si>
    <t>1.267,31</t>
  </si>
  <si>
    <t>125,08</t>
  </si>
  <si>
    <t>222,99</t>
  </si>
  <si>
    <t>6.187,17</t>
  </si>
  <si>
    <t>6.500,61</t>
  </si>
  <si>
    <t>4.900,04</t>
  </si>
  <si>
    <t>5.260,65</t>
  </si>
  <si>
    <t>2.640,43</t>
  </si>
  <si>
    <t>4.100,00</t>
  </si>
  <si>
    <t>2.392,93</t>
  </si>
  <si>
    <t>2.546,57</t>
  </si>
  <si>
    <t>1.965,30</t>
  </si>
  <si>
    <t>2.823,27</t>
  </si>
  <si>
    <t>2.209,03</t>
  </si>
  <si>
    <t>4.121,32</t>
  </si>
  <si>
    <t>2.414,24</t>
  </si>
  <si>
    <t>2.567,88</t>
  </si>
  <si>
    <t>1.986,61</t>
  </si>
  <si>
    <t>2.844,58</t>
  </si>
  <si>
    <t>2.337,40</t>
  </si>
  <si>
    <t>1.259,44</t>
  </si>
  <si>
    <t>1.358,31</t>
  </si>
  <si>
    <t>1.294,84</t>
  </si>
  <si>
    <t>297,94</t>
  </si>
  <si>
    <t>287,51</t>
  </si>
  <si>
    <t>2.904,04</t>
  </si>
  <si>
    <t>151,88</t>
  </si>
  <si>
    <t>252,08</t>
  </si>
  <si>
    <t>332,22</t>
  </si>
  <si>
    <t>98,79</t>
  </si>
  <si>
    <t>193,90</t>
  </si>
  <si>
    <t>451,34</t>
  </si>
  <si>
    <t>137,91</t>
  </si>
  <si>
    <t>380,45</t>
  </si>
  <si>
    <t>807,23</t>
  </si>
  <si>
    <t>31,51</t>
  </si>
  <si>
    <t>30,38</t>
  </si>
  <si>
    <t>29,21</t>
  </si>
  <si>
    <t>31,65</t>
  </si>
  <si>
    <t>42,02</t>
  </si>
  <si>
    <t>35,93</t>
  </si>
  <si>
    <t>36,61</t>
  </si>
  <si>
    <t>44,75</t>
  </si>
  <si>
    <t>43,25</t>
  </si>
  <si>
    <t>49,10</t>
  </si>
  <si>
    <t>37,67</t>
  </si>
  <si>
    <t>34,87</t>
  </si>
  <si>
    <t>28,77</t>
  </si>
  <si>
    <t>34,79</t>
  </si>
  <si>
    <t>35,76</t>
  </si>
  <si>
    <t>42,70</t>
  </si>
  <si>
    <t>30,99</t>
  </si>
  <si>
    <t>39,62</t>
  </si>
  <si>
    <t>25,19</t>
  </si>
  <si>
    <t>38,26</t>
  </si>
  <si>
    <t>32,40</t>
  </si>
  <si>
    <t>35,74</t>
  </si>
  <si>
    <t>33,73</t>
  </si>
  <si>
    <t>29,00</t>
  </si>
  <si>
    <t>29,32</t>
  </si>
  <si>
    <t>60,60</t>
  </si>
  <si>
    <t>38,60</t>
  </si>
  <si>
    <t>40,62</t>
  </si>
  <si>
    <t>117,10</t>
  </si>
  <si>
    <t>33,42</t>
  </si>
  <si>
    <t>49,17</t>
  </si>
  <si>
    <t>123,76</t>
  </si>
  <si>
    <t>172,50</t>
  </si>
  <si>
    <t>78,50</t>
  </si>
  <si>
    <t>77,20</t>
  </si>
  <si>
    <t>6.350,01</t>
  </si>
  <si>
    <t>10.918,95</t>
  </si>
  <si>
    <t>6.775,65</t>
  </si>
  <si>
    <t>7.099,97</t>
  </si>
  <si>
    <t>21.240,35</t>
  </si>
  <si>
    <t>5.873,14</t>
  </si>
  <si>
    <t>21.600,07</t>
  </si>
  <si>
    <t>30.096,22</t>
  </si>
  <si>
    <t>20.479,35</t>
  </si>
  <si>
    <t>21.584,28</t>
  </si>
  <si>
    <t>23.047,50</t>
  </si>
  <si>
    <t>8.595,74</t>
  </si>
  <si>
    <t>13.697,09</t>
  </si>
  <si>
    <t>13.508,29</t>
  </si>
  <si>
    <t>0,59</t>
  </si>
  <si>
    <t>21,72</t>
  </si>
  <si>
    <t>261,53</t>
  </si>
  <si>
    <t>266,04</t>
  </si>
  <si>
    <t>372,67</t>
  </si>
  <si>
    <t>142,73</t>
  </si>
  <si>
    <t>150,58</t>
  </si>
  <si>
    <t>160,98</t>
  </si>
  <si>
    <t>144,92</t>
  </si>
  <si>
    <t>93,15</t>
  </si>
  <si>
    <t>1,06</t>
  </si>
  <si>
    <t>191,29</t>
  </si>
  <si>
    <t>12.959,11</t>
  </si>
  <si>
    <t>62,10</t>
  </si>
  <si>
    <t>10.857,12</t>
  </si>
  <si>
    <t>1,21</t>
  </si>
  <si>
    <t>159,23</t>
  </si>
  <si>
    <t>39,71</t>
  </si>
  <si>
    <t>128,41</t>
  </si>
  <si>
    <t>38,17</t>
  </si>
  <si>
    <t>42,85</t>
  </si>
  <si>
    <t>42,35</t>
  </si>
  <si>
    <t>45,04</t>
  </si>
  <si>
    <t>61,89</t>
  </si>
  <si>
    <t>49,40</t>
  </si>
  <si>
    <t>35,65</t>
  </si>
  <si>
    <t>42,83</t>
  </si>
  <si>
    <t>153,49</t>
  </si>
  <si>
    <t>36,96</t>
  </si>
  <si>
    <t>64,40</t>
  </si>
  <si>
    <t>187,79</t>
  </si>
  <si>
    <t>182,82</t>
  </si>
  <si>
    <t>60,44</t>
  </si>
  <si>
    <t>16,84</t>
  </si>
  <si>
    <t>56,78</t>
  </si>
  <si>
    <t>41,90</t>
  </si>
  <si>
    <t>139,34</t>
  </si>
  <si>
    <t>31,22</t>
  </si>
  <si>
    <t>28,74</t>
  </si>
  <si>
    <t>26,06</t>
  </si>
  <si>
    <t>53,24</t>
  </si>
  <si>
    <t>52,43</t>
  </si>
  <si>
    <t>54,24</t>
  </si>
  <si>
    <t>29,62</t>
  </si>
  <si>
    <t>39,73</t>
  </si>
  <si>
    <t>56,14</t>
  </si>
  <si>
    <t>67,90</t>
  </si>
  <si>
    <t>65,50</t>
  </si>
  <si>
    <t>50,35</t>
  </si>
  <si>
    <t>54,26</t>
  </si>
  <si>
    <t>46,79</t>
  </si>
  <si>
    <t>45,05</t>
  </si>
  <si>
    <t>5.628,76</t>
  </si>
  <si>
    <t>5.715,04</t>
  </si>
  <si>
    <t>5.403,18</t>
  </si>
  <si>
    <t>5.218,45</t>
  </si>
  <si>
    <t>5.947,99</t>
  </si>
  <si>
    <t>5.449,01</t>
  </si>
  <si>
    <t>5.947,92</t>
  </si>
  <si>
    <t>4.742,92</t>
  </si>
  <si>
    <t>5.182,81</t>
  </si>
  <si>
    <t>5.520,86</t>
  </si>
  <si>
    <t>7.368,31</t>
  </si>
  <si>
    <t>5.639,83</t>
  </si>
  <si>
    <t>5.192,87</t>
  </si>
  <si>
    <t>6.301,91</t>
  </si>
  <si>
    <t>6.426,60</t>
  </si>
  <si>
    <t>5.959,86</t>
  </si>
  <si>
    <t>5.938,58</t>
  </si>
  <si>
    <t>5.947,88</t>
  </si>
  <si>
    <t>5.613,50</t>
  </si>
  <si>
    <t>5.933,53</t>
  </si>
  <si>
    <t>5.921,59</t>
  </si>
  <si>
    <t>7.911,42</t>
  </si>
  <si>
    <t>7.621,92</t>
  </si>
  <si>
    <t>8.649,50</t>
  </si>
  <si>
    <t>6.673,00</t>
  </si>
  <si>
    <t>5.983,79</t>
  </si>
  <si>
    <t>6.184,46</t>
  </si>
  <si>
    <t>5.456,15</t>
  </si>
  <si>
    <t>6.839,78</t>
  </si>
  <si>
    <t>6.118,13</t>
  </si>
  <si>
    <t>7.262,69</t>
  </si>
  <si>
    <t>7.580,48</t>
  </si>
  <si>
    <t>7.517,20</t>
  </si>
  <si>
    <t>5.123,97</t>
  </si>
  <si>
    <t>6.079,59</t>
  </si>
  <si>
    <t>6.545,33</t>
  </si>
  <si>
    <t>7.564,76</t>
  </si>
  <si>
    <t>5.517,87</t>
  </si>
  <si>
    <t>7.008,76</t>
  </si>
  <si>
    <t>4.429,21</t>
  </si>
  <si>
    <t>5.760,55</t>
  </si>
  <si>
    <t>5.411,93</t>
  </si>
  <si>
    <t>5.034,88</t>
  </si>
  <si>
    <t>4.801,56</t>
  </si>
  <si>
    <t>6.777,61</t>
  </si>
  <si>
    <t>5.139,44</t>
  </si>
  <si>
    <t>5.269,12</t>
  </si>
  <si>
    <t>4.378,03</t>
  </si>
  <si>
    <t>5.718,98</t>
  </si>
  <si>
    <t>5.113,63</t>
  </si>
  <si>
    <t>6.957,16</t>
  </si>
  <si>
    <t>5.483,75</t>
  </si>
  <si>
    <t>6.374,99</t>
  </si>
  <si>
    <t>6.026,98</t>
  </si>
  <si>
    <t>5.154,91</t>
  </si>
  <si>
    <t>6.065,16</t>
  </si>
  <si>
    <t>5.222,72</t>
  </si>
  <si>
    <t>6.891,46</t>
  </si>
  <si>
    <t>7.288,84</t>
  </si>
  <si>
    <t>10.611,84</t>
  </si>
  <si>
    <t>6.122,45</t>
  </si>
  <si>
    <t>5.183,13</t>
  </si>
  <si>
    <t>5.602,92</t>
  </si>
  <si>
    <t>Não Desonerado</t>
  </si>
  <si>
    <t>Referência</t>
  </si>
  <si>
    <t xml:space="preserve"> Descrição</t>
  </si>
  <si>
    <t>Un</t>
  </si>
  <si>
    <t>Custo Total</t>
  </si>
  <si>
    <t>01</t>
  </si>
  <si>
    <t>SERVICO TECNICO ESPECIALIZADO</t>
  </si>
  <si>
    <t>01.02</t>
  </si>
  <si>
    <t>Parecer técnico</t>
  </si>
  <si>
    <t>01.02.071</t>
  </si>
  <si>
    <t>Parecer técnico de fundações, contenções e recomendações gerais, para empreendimentos com área construída até 1.000 m²</t>
  </si>
  <si>
    <t>01.02.081</t>
  </si>
  <si>
    <t>Parecer técnico de fundações, contenções e recomendações gerais, para empreendimentos com área construída de 1.001 a 2.000 m²</t>
  </si>
  <si>
    <t>01.02.091</t>
  </si>
  <si>
    <t>Parecer técnico de fundações, contenções e recomendações gerais, para empreendimentos com área construída de 2.001 a 5.000 m²</t>
  </si>
  <si>
    <t>01.02.101</t>
  </si>
  <si>
    <t>Parecer técnico de fundações, contenções e recomendações gerais, para empreendimentos com área construída de 5.001 a 10.000 m²</t>
  </si>
  <si>
    <t>01.02.111</t>
  </si>
  <si>
    <t>Parecer técnico de fundações, contenções e recomendações gerais, para empreendimentos com área construída acima de 10.000 m²</t>
  </si>
  <si>
    <t>01.06</t>
  </si>
  <si>
    <t>Projeto de instalações elétricas</t>
  </si>
  <si>
    <t>01.06.021</t>
  </si>
  <si>
    <t>Elaboração de projeto de adequação de entrada de energia elétrica junto a concessionária, com medição em baixa tensão e demanda até 75 kVA</t>
  </si>
  <si>
    <t>01.06.031</t>
  </si>
  <si>
    <t>Elaboração de projeto de adequação de entrada de energia elétrica junto a concessionária, com medição em média tensão, subestação simplificada e demanda de 75 kVA a 300 kVA</t>
  </si>
  <si>
    <t>01.06.032</t>
  </si>
  <si>
    <t>Elaboração de projeto de adequação de entrada de energia elétrica junto a concessionária, com medição em média tensão e demanda de 75 kVA a 300 kVA</t>
  </si>
  <si>
    <t>01.06.041</t>
  </si>
  <si>
    <t>Elaboração de projeto de adequação de entrada de energia elétrica junto a concessionária, com medição em média tensão e demanda acima de 300 kVA a 2 MVA</t>
  </si>
  <si>
    <t>01.17</t>
  </si>
  <si>
    <t>Projeto executivo</t>
  </si>
  <si>
    <t>01.17.031</t>
  </si>
  <si>
    <t>Projeto executivo de arquitetura em formato A1</t>
  </si>
  <si>
    <t>01.17.041</t>
  </si>
  <si>
    <t>Projeto executivo de arquitetura em formato A0</t>
  </si>
  <si>
    <t>01.17.051</t>
  </si>
  <si>
    <t>Projeto executivo de estrutura em formato A1</t>
  </si>
  <si>
    <t>01.17.061</t>
  </si>
  <si>
    <t>Projeto executivo de estrutura em formato A0</t>
  </si>
  <si>
    <t>01.17.071</t>
  </si>
  <si>
    <t>Projeto executivo de instalações hidráulicas em formato A1</t>
  </si>
  <si>
    <t>01.17.081</t>
  </si>
  <si>
    <t>Projeto executivo de instalações hidráulicas em formato A0</t>
  </si>
  <si>
    <t>01.17.111</t>
  </si>
  <si>
    <t>Projeto executivo de instalações elétricas em formato A1</t>
  </si>
  <si>
    <t>01.17.121</t>
  </si>
  <si>
    <t>Projeto executivo de instalações elétricas em formato A0</t>
  </si>
  <si>
    <t>01.17.151</t>
  </si>
  <si>
    <t>Projeto executivo de climatização em formato A1</t>
  </si>
  <si>
    <t>01.17.161</t>
  </si>
  <si>
    <t>Projeto executivo de climatização em formato A0</t>
  </si>
  <si>
    <t>01.17.171</t>
  </si>
  <si>
    <t>Projeto executivo de chuveiros automáticos em formato A1</t>
  </si>
  <si>
    <t>01.17.181</t>
  </si>
  <si>
    <t>Projeto executivo de chuveiros automáticos em formato A0</t>
  </si>
  <si>
    <t>01.20</t>
  </si>
  <si>
    <t>Levantamento topográfico e geofísico</t>
  </si>
  <si>
    <t>01.20.010</t>
  </si>
  <si>
    <t>Taxa de mobilização e desmobilização de equipamentos para execução de levantamento topográfico</t>
  </si>
  <si>
    <t>TX</t>
  </si>
  <si>
    <t>01.20.280</t>
  </si>
  <si>
    <t>Levantamento planimétrico de área pavimentada para veículo e pedestre</t>
  </si>
  <si>
    <t>01.20.691</t>
  </si>
  <si>
    <t>Levantamento planimétrico cadastral com áreas ocupadas predominantemente por comunidades - área até 20.000 m² (mínimo de 3.500 m²)</t>
  </si>
  <si>
    <t>01.20.701</t>
  </si>
  <si>
    <t>Levantamento planimétrico cadastral com áreas ocupadas predominantemente por comunidades - área acima de 20.000 m² até 200.000 m²</t>
  </si>
  <si>
    <t>01.20.711</t>
  </si>
  <si>
    <t>Levantamento planimétrico cadastral com áreas ocupadas predominantemente por comunidades - área acima de 200.000 m²</t>
  </si>
  <si>
    <t>01.20.721</t>
  </si>
  <si>
    <t>Levantamento planimétrico cadastral com áreas até 50% de ocupação - área até 20.000 m² (mínimo de 3.500 m²)</t>
  </si>
  <si>
    <t>01.20.731</t>
  </si>
  <si>
    <t>Levantamento planimétrico cadastral com áreas até 50% de ocupação - área acima de 20.000 m² até 200.000 m²</t>
  </si>
  <si>
    <t>01.20.741</t>
  </si>
  <si>
    <t>Levantamento planimétrico cadastral com áreas até 50% de ocupação - área acima de 200.000 m²</t>
  </si>
  <si>
    <t>01.20.751</t>
  </si>
  <si>
    <t>Levantamento planimétrico cadastral com áreas acima de 50% de ocupação - área até 20.000 m² (mínimo de 4.000 m²)</t>
  </si>
  <si>
    <t>01.20.761</t>
  </si>
  <si>
    <t>Levantamento planimétrico cadastral com áreas acima de 50% de ocupação - área acima de 20.000 m² até 200.000 m²</t>
  </si>
  <si>
    <t>01.20.771</t>
  </si>
  <si>
    <t>Levantamento planimétrico cadastral com áreas acima de 50% de ocupação - área acima de 200.000 m²</t>
  </si>
  <si>
    <t>01.20.781</t>
  </si>
  <si>
    <t>Levantamento planialtimétrico cadastral com áreas ocupadas predominantemente por comunidades - área até 20.000 m² (mínimo de 3.500 m²)</t>
  </si>
  <si>
    <t>01.20.791</t>
  </si>
  <si>
    <t>Levantamento planialtimétrico cadastral com áreas ocupadas predominantemente por comunidades - área acima de 20.000 m² até 200.000 m²</t>
  </si>
  <si>
    <t>01.20.801</t>
  </si>
  <si>
    <t>Levantamento planialtimétrico cadastral com áreas ocupadas predominantemente por comunidades - área acima de 200.000 m²</t>
  </si>
  <si>
    <t>01.20.811</t>
  </si>
  <si>
    <t>Levantamento planialtimétrico cadastral com áreas até 50% de ocupação - área até 20.000 m² (mínimo de 4.000 m²)</t>
  </si>
  <si>
    <t>01.20.821</t>
  </si>
  <si>
    <t>Levantamento planialtimétrico cadastral com áreas até 50% de ocupação - área acima de 20.000 m² até 200.000 m²</t>
  </si>
  <si>
    <t>01.20.831</t>
  </si>
  <si>
    <t>Levantamento planialtimétrico cadastral com áreas até 50% de ocupação - área acima de 200.000 m²</t>
  </si>
  <si>
    <t>01.20.841</t>
  </si>
  <si>
    <t>Levantamento planialtimétrico cadastral com áreas acima de 50% de ocupação - área até 20.000 m² (mínimo de 3.500 m²)</t>
  </si>
  <si>
    <t>01.20.851</t>
  </si>
  <si>
    <t>Levantamento planialtimétrico cadastral com áreas acima de 50% de ocupação - área acima de 20.000 m² até 200.000 m²</t>
  </si>
  <si>
    <t>01.20.861</t>
  </si>
  <si>
    <t>Levantamento planialtimétrico cadastral com áreas acima de 50% de ocupação - área acima de 200.000 m²</t>
  </si>
  <si>
    <t>01.20.871</t>
  </si>
  <si>
    <t>Levantamento planialtimétrico cadastral em área rural até 2 alqueires (mínimo de 10.000 m²)</t>
  </si>
  <si>
    <t>01.20.881</t>
  </si>
  <si>
    <t>Levantamento planialtimétrico cadastral em área rural acima de 2 até 5 alqueires</t>
  </si>
  <si>
    <t>01.20.891</t>
  </si>
  <si>
    <t>Levantamento planialtimétrico cadastral em área rural acima de 5 até 10 alqueires</t>
  </si>
  <si>
    <t>01.20.901</t>
  </si>
  <si>
    <t>Levantamento planialtimétrico cadastral em área rural acima de 10 alqueires</t>
  </si>
  <si>
    <t>01.20.911</t>
  </si>
  <si>
    <t>Transporte de referência de nível (RN) - classe IIN (mínimo de 2 km)</t>
  </si>
  <si>
    <t>KM</t>
  </si>
  <si>
    <t>01.20.921</t>
  </si>
  <si>
    <t>Implantação de marcos através de levantamento com GPS (mínimo de 3 marcos)</t>
  </si>
  <si>
    <t>01.21</t>
  </si>
  <si>
    <t>Estudo geotecnico (sondagem)</t>
  </si>
  <si>
    <t>01.21.010</t>
  </si>
  <si>
    <t>Taxa de mobilização e desmobilização de equipamentos para execução de sondagem</t>
  </si>
  <si>
    <t>01.21.090</t>
  </si>
  <si>
    <t>Taxa de mobilização e desmobilização de equipamentos para execução de sondagem rotativa</t>
  </si>
  <si>
    <t>01.21.100</t>
  </si>
  <si>
    <t>Sondagem do terreno a trado</t>
  </si>
  <si>
    <t>01.21.110</t>
  </si>
  <si>
    <t>Sondagem do terreno à percussão (mínimo de 30 m)</t>
  </si>
  <si>
    <t>01.21.120</t>
  </si>
  <si>
    <t>Sondagem do terreno rotativa em solo</t>
  </si>
  <si>
    <t>01.21.130</t>
  </si>
  <si>
    <t>Sondagem do terreno rotativa em rocha</t>
  </si>
  <si>
    <t>01.21.140</t>
  </si>
  <si>
    <t>Sondagem do terreno à percussão com a utilização de torquímetro (mínimo de 30 m)</t>
  </si>
  <si>
    <t>01.23</t>
  </si>
  <si>
    <t>Tratamento, recuperação e trabalhos especiais em concreto</t>
  </si>
  <si>
    <t>01.23.010</t>
  </si>
  <si>
    <t>Taxa de mobilização e desmobilização de equipamentos para execução de corte em concreto armado</t>
  </si>
  <si>
    <t>01.23.020</t>
  </si>
  <si>
    <t>Limpeza de armadura com escova de aço</t>
  </si>
  <si>
    <t>01.23.030</t>
  </si>
  <si>
    <t>Preparo de ponte de aderência com adesivo a base de epóxi</t>
  </si>
  <si>
    <t>01.23.056</t>
  </si>
  <si>
    <t>Tratamento de armadura com produto anticorrosivo a base de zinco</t>
  </si>
  <si>
    <t>01.23.060</t>
  </si>
  <si>
    <t>Corte de concreto deteriorado inclusive remoção dos detritos</t>
  </si>
  <si>
    <t>01.23.070</t>
  </si>
  <si>
    <t>Demarcação de área com disco de corte diamantado</t>
  </si>
  <si>
    <t>01.23.100</t>
  </si>
  <si>
    <t>Demolição de concreto armado com preservação de armadura, para reforço e recuperação estrutural</t>
  </si>
  <si>
    <t>01.23.140</t>
  </si>
  <si>
    <t>Furação de 1 1/4´ em concreto armado</t>
  </si>
  <si>
    <t>01.23.150</t>
  </si>
  <si>
    <t>Furação de 1 1/2´ em concreto armado</t>
  </si>
  <si>
    <t>01.23.160</t>
  </si>
  <si>
    <t>Furação de 2 1/4´ em concreto armado</t>
  </si>
  <si>
    <t>01.23.190</t>
  </si>
  <si>
    <t>Furação de 2 1/2´ em concreto armado</t>
  </si>
  <si>
    <t>01.23.200</t>
  </si>
  <si>
    <t>Taxa de mobilização e desmobilização de equipamentos para execução de perfuração em concreto</t>
  </si>
  <si>
    <t>01.23.221</t>
  </si>
  <si>
    <t>Furação para até 10mm x 100mm em concreto armado, inclusive colagem de armadura (para até 8mm)</t>
  </si>
  <si>
    <t>01.23.222</t>
  </si>
  <si>
    <t>Furação para 12,5mm x 100mm em concreto armado, inclusive colagem de armadura (para 10mm)</t>
  </si>
  <si>
    <t>01.23.223</t>
  </si>
  <si>
    <t>Furação para 16mm x 100mm em concreto armado, inclusive colagem de armadura (para 12,5mm)</t>
  </si>
  <si>
    <t>01.23.231</t>
  </si>
  <si>
    <t>Furação para até 10mm x 150mm em concreto armado, inclusive colagem de armadura (para até 8mm)</t>
  </si>
  <si>
    <t>01.23.232</t>
  </si>
  <si>
    <t>Furação para 12,5mm x 150mm em concreto armado, inclusive colagem de armadura (para 10mm)</t>
  </si>
  <si>
    <t>01.23.233</t>
  </si>
  <si>
    <t>Furação para 16mm x 150mm em concreto armado, inclusive colagem de armadura (para 12,5mm)</t>
  </si>
  <si>
    <t>01.23.234</t>
  </si>
  <si>
    <t>Furação para 20mm x 150mm em concreto armado, inclusive colagem de armadura (para 16mm)</t>
  </si>
  <si>
    <t>01.23.236</t>
  </si>
  <si>
    <t>Furação para até 10mm x 200mm em concreto armado, inclusive colagem de armadura (para 8mm)</t>
  </si>
  <si>
    <t>01.23.237</t>
  </si>
  <si>
    <t>Furação para 12,5mm x 200mm em concreto armado, inclusive colagem de armadura (para 10mm)</t>
  </si>
  <si>
    <t>01.23.238</t>
  </si>
  <si>
    <t>Furação para 16mm x 200mm em concreto armado, inclusive colagem de armadura (para 12,5mm)</t>
  </si>
  <si>
    <t>01.23.239</t>
  </si>
  <si>
    <t>Furação para 20mm x 200mm em concreto armado, inclusive colagem de armadura (para 16mm)</t>
  </si>
  <si>
    <t>01.23.254</t>
  </si>
  <si>
    <t>Furação de 1´ em concreto armado</t>
  </si>
  <si>
    <t>01.23.260</t>
  </si>
  <si>
    <t>Furação de 2´ em concreto armado</t>
  </si>
  <si>
    <t>01.23.264</t>
  </si>
  <si>
    <t>Furação de 3´ em concreto armado</t>
  </si>
  <si>
    <t>01.23.270</t>
  </si>
  <si>
    <t>Furação de 4´ em concreto armado</t>
  </si>
  <si>
    <t>01.23.274</t>
  </si>
  <si>
    <t>Furação de 5´ em concreto armado</t>
  </si>
  <si>
    <t>01.23.280</t>
  </si>
  <si>
    <t>Furação de 6´ em concreto armado</t>
  </si>
  <si>
    <t>01.23.510</t>
  </si>
  <si>
    <t>Corte vertical em concreto armado, espessura de 15 cm</t>
  </si>
  <si>
    <t>01.23.700</t>
  </si>
  <si>
    <t>Taxa de mobilização e desmobilização para reforço estrutural com fibra de carbono</t>
  </si>
  <si>
    <t>01.23.701</t>
  </si>
  <si>
    <t>Preparação de substrato para colagem de fibra de carbono, mediante lixamento e/ou apicoamento e escovação</t>
  </si>
  <si>
    <t>01.23.702</t>
  </si>
  <si>
    <t>Fibra de carbono para reforço estrutural de alta resistência - 300 g/m²</t>
  </si>
  <si>
    <t>01.27</t>
  </si>
  <si>
    <t>Estudo e programa ambientais</t>
  </si>
  <si>
    <t>01.27.011</t>
  </si>
  <si>
    <t>Projeto e implementação de gerenciamento integrado de resíduos sólidos e gestão de perdas</t>
  </si>
  <si>
    <t>01.27.021</t>
  </si>
  <si>
    <t>Projeto e implementação de educação ambiental</t>
  </si>
  <si>
    <t>01.27.031</t>
  </si>
  <si>
    <t>Projeto e implementação de controle ambiental de obra</t>
  </si>
  <si>
    <t>01.27.041</t>
  </si>
  <si>
    <t>Laudo de caracterização de vegetação</t>
  </si>
  <si>
    <t>01.27.051</t>
  </si>
  <si>
    <t>Laudo de caracterização da fauna associada à flora</t>
  </si>
  <si>
    <t>01.27.061</t>
  </si>
  <si>
    <t>Projeto e implementação de monitoramento da fauna durante a obra</t>
  </si>
  <si>
    <t>01.27.071</t>
  </si>
  <si>
    <t>Laudo de autodepuração</t>
  </si>
  <si>
    <t>01.27.091</t>
  </si>
  <si>
    <t>Estudo de impacto de vizinhança, em área urbana até 10.000 m²</t>
  </si>
  <si>
    <t>01.28</t>
  </si>
  <si>
    <t>Poço profundo</t>
  </si>
  <si>
    <t>01.28.010</t>
  </si>
  <si>
    <t>Taxa de mobilização e desmobilização de equipamentos para execução de perfuração para poço profundo - profundidade até 200 m</t>
  </si>
  <si>
    <t>01.28.020</t>
  </si>
  <si>
    <t>Taxa de mobilização e desmobilização de equipamentos para execução de perfuração para poço profundo - profundidade acima de 200 m e até 300 m</t>
  </si>
  <si>
    <t>01.28.030</t>
  </si>
  <si>
    <t>Taxa de mobilização e desmobilização de equipamentos para execução de perfuração para poço profundo - profundidade acima de 300 m</t>
  </si>
  <si>
    <t>01.28.040</t>
  </si>
  <si>
    <t>Perfuração rotativa para poço profundo em camadas de solos sedimentares, diâmetro de 8 1/2" (215,90 mm)</t>
  </si>
  <si>
    <t>01.28.050</t>
  </si>
  <si>
    <t>Perfuração rotativa para poço profundo em aluvião, arenito, ou solos sedimentados em geral, diâmetro de 10" (250 mm)</t>
  </si>
  <si>
    <t>01.28.060</t>
  </si>
  <si>
    <t>Perfuração rotativa para poço profundo em aluvião, arenito, ou solos sedimentados em geral, diâmetro de 12" (300 mm)</t>
  </si>
  <si>
    <t>01.28.070</t>
  </si>
  <si>
    <t>Perfuração rotativa para poço profundo em aluvião, arenito, ou solos sedimentados em geral, diâmetro de 14" (350 mm)</t>
  </si>
  <si>
    <t>01.28.080</t>
  </si>
  <si>
    <t>Perfuração rotativa para poço profundo em aluvião, arenito, ou solos sedimentados em geral, diâmetro de 16" (400 mm)</t>
  </si>
  <si>
    <t>01.28.090</t>
  </si>
  <si>
    <t>Perfuração rotativa para poço profundo em aluvião, arenito, ou solos sedimentados em geral, diâmetro de 18" (450 mm)</t>
  </si>
  <si>
    <t>01.28.100</t>
  </si>
  <si>
    <t>Perfuração rotativa para poço profundo em aluvião, arenito, ou solos sedimentados em geral, diâmetro de 20" (500 mm)</t>
  </si>
  <si>
    <t>01.28.110</t>
  </si>
  <si>
    <t>Perfuração rotativa para poço profundo em aluvião, arenito, ou solos sedimentados em geral, diâmetro de 22" (550 mm)</t>
  </si>
  <si>
    <t>01.28.120</t>
  </si>
  <si>
    <t>Perfuração rotativa para poço profundo em aluvião, arenito, ou solos sedimentados em geral, diâmetro de 26" (650 mm)</t>
  </si>
  <si>
    <t>01.28.130</t>
  </si>
  <si>
    <t>Perfuração rotativa para poço profundo em solos e/ou rocha metassedimentar alterada em geral, diâmetro de 20" (508 mm)</t>
  </si>
  <si>
    <t>01.28.140</t>
  </si>
  <si>
    <t>Perfuração roto-pneumática para poço profundo em rocha metassedimentar em geral, diâmetro de 12 1/4" (311,15 mm)</t>
  </si>
  <si>
    <t>01.28.150</t>
  </si>
  <si>
    <t>Perfuração rotativa para poço profundo em rocha sã (basalto), diâmetro de 14" (350 mm)</t>
  </si>
  <si>
    <t>01.28.160</t>
  </si>
  <si>
    <t>Perfuração rotativa para poço profundo em rocha alterada (basalto alterado), diâmetro de 8" (200 mm)</t>
  </si>
  <si>
    <t>01.28.170</t>
  </si>
  <si>
    <t>Perfuração rotativa para poço profundo em rocha alterada (basalto alterado), diâmetro de 10" (250 mm)</t>
  </si>
  <si>
    <t>01.28.180</t>
  </si>
  <si>
    <t>Perfuração rotativa para poço profundo em rocha alterada (basalto alterado), diâmetro de 12" (300 mm)</t>
  </si>
  <si>
    <t>01.28.190</t>
  </si>
  <si>
    <t>Perfuração roto-pneumática para poço profundo em rocha sã (basalto), diâmetro de 6" (150 mm)</t>
  </si>
  <si>
    <t>01.28.200</t>
  </si>
  <si>
    <t>Perfuração roto-pneumática para poço profundo em rocha sã (basalto), diâmetro de 8" (200 mm)</t>
  </si>
  <si>
    <t>01.28.210</t>
  </si>
  <si>
    <t>Perfuração roto-pneumática para poço profundo em rocha sã (basalto), diâmetro de 10" (250 mm)</t>
  </si>
  <si>
    <t>01.28.220</t>
  </si>
  <si>
    <t>Perfuração roto-pneumática para poço profundo em rocha sã (basalto), diâmetro de 12" (300 mm)</t>
  </si>
  <si>
    <t>01.28.230</t>
  </si>
  <si>
    <t>Perfuração roto-pneumática para poço profundo em rocha sã (basalto), diâmetro de 14" (350 mm)</t>
  </si>
  <si>
    <t>01.28.240</t>
  </si>
  <si>
    <t>Perfuração roto-pneumática para poço profundo em rocha sã (basalto), diâmetro de 18" (450 mm)</t>
  </si>
  <si>
    <t>01.28.250</t>
  </si>
  <si>
    <t>Revestimento interno de poço profundo tubo liso em aço galvanizado, diâmetro de 6" (152,40 mm) - união solda</t>
  </si>
  <si>
    <t>01.28.260</t>
  </si>
  <si>
    <t>Revestimento interno de poço profundo tubo PVC geomecânico nervurado standard, diâmetro de 6" (150 mm)</t>
  </si>
  <si>
    <t>01.28.270</t>
  </si>
  <si>
    <t>Revestimento interno de poço profundo tubo PVC geomecânico nervurado reforçado, diâmetro de 8" (200 mm)</t>
  </si>
  <si>
    <t>01.28.280</t>
  </si>
  <si>
    <t>Revestimento interno de poço profundo tubo de aço preto, diâmetro de 6" (152,40 mm)</t>
  </si>
  <si>
    <t>01.28.290</t>
  </si>
  <si>
    <t>Revestimento interno de poço profundo tubo preto DIN 2440, diâmetro de 6" (150 mm)</t>
  </si>
  <si>
    <t>01.28.300</t>
  </si>
  <si>
    <t>Revestimento interno de poço profundo tubo preto DIN 2440, diâmetro de 8" (200 mm)</t>
  </si>
  <si>
    <t>01.28.310</t>
  </si>
  <si>
    <t>Revestimento interno de poço profundo tubo de aço preto liso calandrado, diâmetro de 16" (406,40 mm)</t>
  </si>
  <si>
    <t>01.28.350</t>
  </si>
  <si>
    <t>Revestimento da boca de poço profundo tubo chapa 3/16", diâmetro de 12"</t>
  </si>
  <si>
    <t>01.28.360</t>
  </si>
  <si>
    <t>Revestimento da boca de poço profundo tubo chapa 3/16", diâmetro de 14"</t>
  </si>
  <si>
    <t>01.28.370</t>
  </si>
  <si>
    <t>Revestimento da boca de poço profundo tubo chapa 3/16", diâmetro de 16"</t>
  </si>
  <si>
    <t>01.28.380</t>
  </si>
  <si>
    <t>Revestimento da boca de poço profundo tubo chapa 3/16", diâmetro de 20"</t>
  </si>
  <si>
    <t>01.28.390</t>
  </si>
  <si>
    <t>Filtro PVC geomecânico nervurado tipo standard para poço profundo, diâmetro de 6" (150 mm)</t>
  </si>
  <si>
    <t>01.28.400</t>
  </si>
  <si>
    <t>Filtro PVC geomecânico nervurado tipo reforçado para poço profundo, diâmetro de 8" (200 mm)</t>
  </si>
  <si>
    <t>01.28.410</t>
  </si>
  <si>
    <t>Filtro espiralado galvanizado simples (standard) para poço profundo, diâmetro de 6" (152,40 mm)</t>
  </si>
  <si>
    <t>01.28.420</t>
  </si>
  <si>
    <t>Filtro espiralado galvanizado reforçado para poço profundo, diâmetro de 6" (152,40 mm)</t>
  </si>
  <si>
    <t>01.28.430</t>
  </si>
  <si>
    <t>Filtro espiralado em aço inoxidável reforçado para poço profundo, diâmetro de 6" (152,40 mm)</t>
  </si>
  <si>
    <t>01.28.440</t>
  </si>
  <si>
    <t>Filtro galvanizado tipo NOLD para poço profundo, diâmetro de 6" (150 mm)</t>
  </si>
  <si>
    <t>01.28.450</t>
  </si>
  <si>
    <t>Pré-filtro tipo pérola para poço profundo</t>
  </si>
  <si>
    <t>01.28.460</t>
  </si>
  <si>
    <t>Pré-filtro tipo Jacareí para poço profundo</t>
  </si>
  <si>
    <t>01.28.470</t>
  </si>
  <si>
    <t>Perfilagem ótica (filmagem / endoscopia) para poço profundo</t>
  </si>
  <si>
    <t>01.28.480</t>
  </si>
  <si>
    <t>Perfilagem elétrica de poço profundo</t>
  </si>
  <si>
    <t>01.28.490</t>
  </si>
  <si>
    <t>Taxa de mobilização e desmobilização de equipamentos para execução de bombeamento, limpeza, desenvolvimento e teste de vazão</t>
  </si>
  <si>
    <t>01.28.500</t>
  </si>
  <si>
    <t>Limpeza e desenvolvimento do poço profundo</t>
  </si>
  <si>
    <t>01.28.510</t>
  </si>
  <si>
    <t>Ensaio de vazão (bombeamento) para poço profundo, com bomba submersa</t>
  </si>
  <si>
    <t>01.28.520</t>
  </si>
  <si>
    <t>Ensaio de vazão escalonado para poço profundo</t>
  </si>
  <si>
    <t>01.28.530</t>
  </si>
  <si>
    <t>Ensaio de recuperação de nível para poço profundo</t>
  </si>
  <si>
    <t>01.28.540</t>
  </si>
  <si>
    <t>Desinfecção de poço profundo</t>
  </si>
  <si>
    <t>01.28.550</t>
  </si>
  <si>
    <t>Análise físico-química e bacteriológica da água para poço profundo</t>
  </si>
  <si>
    <t>CJ</t>
  </si>
  <si>
    <t>01.28.560</t>
  </si>
  <si>
    <t>Centralizador de coluna para poço profundo, diâmetro de 4" ou 6"</t>
  </si>
  <si>
    <t>01.28.570</t>
  </si>
  <si>
    <t>Cimentação de boca do poço profundo, entre perfuração de maior diâmetro (cimentação do espaço anular)</t>
  </si>
  <si>
    <t>01.28.580</t>
  </si>
  <si>
    <t>Laje de proteção em concreto armado para poço profundo (área mínimo de 3,00 m²)</t>
  </si>
  <si>
    <t>01.28.590</t>
  </si>
  <si>
    <t>Lacre do poço profundo (tampa)</t>
  </si>
  <si>
    <t>01.28.600</t>
  </si>
  <si>
    <t>Licença de perfuração para poço profundo</t>
  </si>
  <si>
    <t>01.28.610</t>
  </si>
  <si>
    <t>Outorga de direito de uso para poço profundo</t>
  </si>
  <si>
    <t>01.28.620</t>
  </si>
  <si>
    <t>Parecer técnico junto a CETESB</t>
  </si>
  <si>
    <t>02</t>
  </si>
  <si>
    <t>INICIO, APOIO E ADMINISTRACAO DA OBRA</t>
  </si>
  <si>
    <t>02.01</t>
  </si>
  <si>
    <t>Construção provisória</t>
  </si>
  <si>
    <t>02.01.021</t>
  </si>
  <si>
    <t>Construção provisória em madeira - fornecimento e montagem</t>
  </si>
  <si>
    <t>02.01.171</t>
  </si>
  <si>
    <t>Sanitário/vestiário provisório em alvenaria</t>
  </si>
  <si>
    <t>02.01.180</t>
  </si>
  <si>
    <t>Banheiro químico modelo Standard, com manutenção conforme exigências da CETESB</t>
  </si>
  <si>
    <t>UNMES</t>
  </si>
  <si>
    <t>02.01.200</t>
  </si>
  <si>
    <t>Desmobilização de construção provisória</t>
  </si>
  <si>
    <t>02.02</t>
  </si>
  <si>
    <t>Container</t>
  </si>
  <si>
    <t>02.02.120</t>
  </si>
  <si>
    <t>Locação de container tipo alojamento - área mínima de 13,80 m²</t>
  </si>
  <si>
    <t>02.02.130</t>
  </si>
  <si>
    <t>Locação de container tipo escritório com 1 vaso sanitário, 1 lavatório e 1 ponto para chuveiro - área mínima de 13,80 m²</t>
  </si>
  <si>
    <t>02.02.140</t>
  </si>
  <si>
    <t>Locação de container tipo sanitário com 2 vasos sanitários, 2 lavatórios, 2 mictórios e 4 pontos para chuveiro - área mínima de 13,80 m²</t>
  </si>
  <si>
    <t>02.02.150</t>
  </si>
  <si>
    <t>Locação de container tipo depósito - área mínima de 13,80 m²</t>
  </si>
  <si>
    <t>02.02.160</t>
  </si>
  <si>
    <t>Locação de container tipo guarita - área mínima de 4,60 m²</t>
  </si>
  <si>
    <t>02.03</t>
  </si>
  <si>
    <t>Tapume, vedação e proteções diversas</t>
  </si>
  <si>
    <t>02.03.030</t>
  </si>
  <si>
    <t>Proteção de superfícies em geral com plástico bolha</t>
  </si>
  <si>
    <t>02.03.060</t>
  </si>
  <si>
    <t>Proteção de fachada com tela de nylon</t>
  </si>
  <si>
    <t>02.03.080</t>
  </si>
  <si>
    <t>Fechamento provisório de vãos em chapa de madeira compensada</t>
  </si>
  <si>
    <t>02.03.110</t>
  </si>
  <si>
    <t>Tapume móvel para fechamento de áreas</t>
  </si>
  <si>
    <t>02.03.120</t>
  </si>
  <si>
    <t>Tapume fixo para fechamento de áreas, com portão</t>
  </si>
  <si>
    <t>02.03.200</t>
  </si>
  <si>
    <t>Locação de quadros metálicos para plataforma de proteção, inclusive o madeiramento</t>
  </si>
  <si>
    <t>M2MES</t>
  </si>
  <si>
    <t>02.03.240</t>
  </si>
  <si>
    <t>Proteção de piso com tecido de aniagem e gesso</t>
  </si>
  <si>
    <t>02.03.260</t>
  </si>
  <si>
    <t>Tapume fixo em painel OSB - espessura 10 mm</t>
  </si>
  <si>
    <t>02.03.270</t>
  </si>
  <si>
    <t>Tapume fixo em painel OSB - espessura 12 mm</t>
  </si>
  <si>
    <t>02.03.500</t>
  </si>
  <si>
    <t>Proteção em madeira e lona plástica para equipamento mecânico ou informática - para obras de reforma</t>
  </si>
  <si>
    <t>02.05</t>
  </si>
  <si>
    <t>Andaime e balancim</t>
  </si>
  <si>
    <t>02.05.060</t>
  </si>
  <si>
    <t>Montagem e desmontagem de andaime torre metálica com altura até 10 m</t>
  </si>
  <si>
    <t>02.05.080</t>
  </si>
  <si>
    <t>Montagem e desmontagem de andaime torre metálica com altura superior a 10 m</t>
  </si>
  <si>
    <t>02.05.090</t>
  </si>
  <si>
    <t>Montagem e desmontagem de andaime tubular fachadeiro com altura até 10 m</t>
  </si>
  <si>
    <t>02.05.100</t>
  </si>
  <si>
    <t>Montagem e desmontagem de andaime tubular fachadeiro com altura superior a 10 m</t>
  </si>
  <si>
    <t>02.05.195</t>
  </si>
  <si>
    <t>Balancim elétrico tipo plataforma para transporte vertical, com altura até 60 m</t>
  </si>
  <si>
    <t>02.05.202</t>
  </si>
  <si>
    <t>Andaime torre metálico (1,5 x 1,5 m) com piso metálico</t>
  </si>
  <si>
    <t>MXMES</t>
  </si>
  <si>
    <t>02.05.212</t>
  </si>
  <si>
    <t>Andaime tubular fachadeiro com piso metálico e sapatas ajustáveis</t>
  </si>
  <si>
    <t>02.06</t>
  </si>
  <si>
    <t>Alocação de equipe, equipamento e ferramental</t>
  </si>
  <si>
    <t>02.06.030</t>
  </si>
  <si>
    <t>Locação de plataforma elevatória articulada, com altura aproximada de 12,5m, capacidade de carga de 227 kg, elétrica</t>
  </si>
  <si>
    <t>02.06.040</t>
  </si>
  <si>
    <t>Locação de plataforma elevatória articulada, com altura aproximada de 20 m, capacidade de carga de 227 kg, diesel</t>
  </si>
  <si>
    <t>02.08</t>
  </si>
  <si>
    <t>Sinalização de obra</t>
  </si>
  <si>
    <t>02.08.020</t>
  </si>
  <si>
    <t>Placa de identificação para obra</t>
  </si>
  <si>
    <t>02.08.040</t>
  </si>
  <si>
    <t>Placa em lona com impressão digital e requadro em metalon</t>
  </si>
  <si>
    <t>02.08.050</t>
  </si>
  <si>
    <t>Placa em lona com impressão digital e estrutura em madeira</t>
  </si>
  <si>
    <t>02.09</t>
  </si>
  <si>
    <t>Limpeza de terreno</t>
  </si>
  <si>
    <t>02.09.030</t>
  </si>
  <si>
    <t>Limpeza manual do terreno, inclusive troncos até 5 cm de diâmetro, com caminhão à disposição dentro da obra, até o raio de 1 km</t>
  </si>
  <si>
    <t>02.09.040</t>
  </si>
  <si>
    <t>Limpeza mecanizada do terreno, inclusive troncos até 15 cm de diâmetro, com caminhão à disposição dentro e fora da obra, com transporte no raio de até 1 km</t>
  </si>
  <si>
    <t>02.09.130</t>
  </si>
  <si>
    <t>Limpeza mecanizada do terreno, inclusive troncos com diâmetro acima de 15 cm até 50 cm, com caminhão à disposição dentro da obra, até o raio de 1 km</t>
  </si>
  <si>
    <t>02.09.150</t>
  </si>
  <si>
    <t>Corte e derrubada de eucalipto (1° corte) - idade até 4 anos</t>
  </si>
  <si>
    <t>02.09.160</t>
  </si>
  <si>
    <t>Corte e derrubada de eucalipto (1° corte) - idade acima de 4 anos</t>
  </si>
  <si>
    <t>02.10</t>
  </si>
  <si>
    <t>Locação de obra</t>
  </si>
  <si>
    <t>02.10.020</t>
  </si>
  <si>
    <t>Locação de obra de edificação</t>
  </si>
  <si>
    <t>02.10.040</t>
  </si>
  <si>
    <t>Locação de rede de canalização</t>
  </si>
  <si>
    <t>02.10.050</t>
  </si>
  <si>
    <t>Locação para muros, cercas e alambrados</t>
  </si>
  <si>
    <t>02.10.060</t>
  </si>
  <si>
    <t>Locação de vias, calçadas, tanques e lagoas</t>
  </si>
  <si>
    <t>03</t>
  </si>
  <si>
    <t>DEMOLICAO SEM REAPROVEITAMENTO</t>
  </si>
  <si>
    <t>03.01</t>
  </si>
  <si>
    <t>Demolição de concreto, lastro, mistura e afins</t>
  </si>
  <si>
    <t>03.01.020</t>
  </si>
  <si>
    <t>Demolição manual de concreto simples</t>
  </si>
  <si>
    <t>03.01.040</t>
  </si>
  <si>
    <t>Demolição manual de concreto armado</t>
  </si>
  <si>
    <t>03.01.060</t>
  </si>
  <si>
    <t>Demolição manual de lajes pré-moldadas, incluindo revestimento</t>
  </si>
  <si>
    <t>03.01.200</t>
  </si>
  <si>
    <t>Demolição mecanizada de concreto armado, inclusive fragmentação, carregamento, transporte até 1 quilômetro e descarregamento</t>
  </si>
  <si>
    <t>03.01.210</t>
  </si>
  <si>
    <t>Demolição mecanizada de concreto armado, inclusive fragmentação e acomodação do material</t>
  </si>
  <si>
    <t>03.01.220</t>
  </si>
  <si>
    <t>Demolição mecanizada de concreto simples, inclusive fragmentação, carregamento, transporte até 1 quilômetro e descarregamento</t>
  </si>
  <si>
    <t>03.01.230</t>
  </si>
  <si>
    <t>Demolição mecanizada de concreto simples, inclusive fragmentação e acomodação do material</t>
  </si>
  <si>
    <t>03.01.240</t>
  </si>
  <si>
    <t>Demolição mecanizada de pavimento ou piso em concreto, inclusive fragmentação, carregamento, transporte até 1 quilômetro e descarregamento</t>
  </si>
  <si>
    <t>03.01.250</t>
  </si>
  <si>
    <t>Demolição mecanizada de pavimento ou piso em concreto, inclusive fragmentação e acomodação do material</t>
  </si>
  <si>
    <t>03.01.260</t>
  </si>
  <si>
    <t>Demolição mecanizada de sarjeta ou sarjetão, inclusive fragmentação, carregamento, transporte até 1 quilômetro e descarregamento</t>
  </si>
  <si>
    <t>03.01.270</t>
  </si>
  <si>
    <t>Demolição mecanizada de sarjeta ou sarjetão, inclusive fragmentação e acomodação do material</t>
  </si>
  <si>
    <t>03.02</t>
  </si>
  <si>
    <t>Demolição de alvenaria</t>
  </si>
  <si>
    <t>03.02.020</t>
  </si>
  <si>
    <t>Demolição manual de alvenaria de fundação/embasamento</t>
  </si>
  <si>
    <t>03.02.040</t>
  </si>
  <si>
    <t>Demolição manual de alvenaria de elevação ou elemento vazado, incluindo revestimento</t>
  </si>
  <si>
    <t>03.03</t>
  </si>
  <si>
    <t>Demolição de revestimento em massa</t>
  </si>
  <si>
    <t>03.03.020</t>
  </si>
  <si>
    <t>Apicoamento manual de piso, parede ou teto</t>
  </si>
  <si>
    <t>03.03.040</t>
  </si>
  <si>
    <t>Demolição manual de revestimento em massa de parede ou teto</t>
  </si>
  <si>
    <t>03.03.060</t>
  </si>
  <si>
    <t>Demolição manual de revestimento em massa de piso</t>
  </si>
  <si>
    <t>03.04</t>
  </si>
  <si>
    <t>Demolição de revestimento cerâmico e ladrilho hidráulico</t>
  </si>
  <si>
    <t>03.04.020</t>
  </si>
  <si>
    <t>Demolição manual de revestimento cerâmico, incluindo a base</t>
  </si>
  <si>
    <t>03.04.030</t>
  </si>
  <si>
    <t>Demolição manual de revestimento em ladrilho hidráulico, incluindo a base</t>
  </si>
  <si>
    <t>03.04.040</t>
  </si>
  <si>
    <t>Demolição manual de rodapé, soleira ou peitoril, em material cerâmico e/ou ladrilho hidráulico, incluindo a base</t>
  </si>
  <si>
    <t>03.05</t>
  </si>
  <si>
    <t>Demolição de revestimento sintético</t>
  </si>
  <si>
    <t>03.05.020</t>
  </si>
  <si>
    <t>Demolição manual de revestimento sintético, incluindo a base</t>
  </si>
  <si>
    <t>03.06</t>
  </si>
  <si>
    <t>Demolição de revestimento em pedra e blocos maciços</t>
  </si>
  <si>
    <t>03.06.050</t>
  </si>
  <si>
    <t>Desmonte (levantamento) mecanizado de pavimento em paralelepípedo ou lajota de concreto, inclusive carregamento, transporte até 1 quilômetro e descarregamento</t>
  </si>
  <si>
    <t>03.06.060</t>
  </si>
  <si>
    <t>Desmonte (levantamento) mecanizado de pavimento em paralelepípedo ou lajota de concreto, inclusive acomodação do material</t>
  </si>
  <si>
    <t>03.07</t>
  </si>
  <si>
    <t>Demolição de revestimento asfáltico</t>
  </si>
  <si>
    <t>03.07.010</t>
  </si>
  <si>
    <t>Demolição (levantamento) mecanizada de pavimento asfáltico, inclusive carregamento, transporte até 1 quilômetro e descarregamento</t>
  </si>
  <si>
    <t>03.07.030</t>
  </si>
  <si>
    <t>Demolição (levantamento) mecanizada de pavimento asfáltico, inclusive fragmentação e acomodação do material</t>
  </si>
  <si>
    <t>03.07.050</t>
  </si>
  <si>
    <t>Fresagem de pavimento asfáltico com espessura até 5 cm, inclusive carregamento, transporte até 1 quilômetro e descarregamento</t>
  </si>
  <si>
    <t>03.07.070</t>
  </si>
  <si>
    <t>Fresagem de pavimento asfáltico com espessura até 5 cm, inclusive acomodação do material</t>
  </si>
  <si>
    <t>03.07.080</t>
  </si>
  <si>
    <t>Fresagem de pavimento asfáltico com espessura até 5 cm, inclusive remoção do material fresado até 10 quilômetros e varrição</t>
  </si>
  <si>
    <t>03.08</t>
  </si>
  <si>
    <t>Demolição de forro / divisórias</t>
  </si>
  <si>
    <t>03.08.020</t>
  </si>
  <si>
    <t>Demolição manual de forro em estuque, inclusive sistema de fixação/tarugamento</t>
  </si>
  <si>
    <t>03.08.040</t>
  </si>
  <si>
    <t>Demolição manual de forro qualquer, inclusive sistema de fixação/tarugamento</t>
  </si>
  <si>
    <t>03.08.060</t>
  </si>
  <si>
    <t>Demolição manual de forro em gesso, inclusive sistema de fixação</t>
  </si>
  <si>
    <t>03.08.200</t>
  </si>
  <si>
    <t>Demolição manual de painéis divisórias, inclusive montantes metálicos</t>
  </si>
  <si>
    <t>03.09</t>
  </si>
  <si>
    <t>Demolição de impermeabilização e afins</t>
  </si>
  <si>
    <t>03.09.020</t>
  </si>
  <si>
    <t>Demolição manual de camada impermeabilizante</t>
  </si>
  <si>
    <t>03.09.040</t>
  </si>
  <si>
    <t>Demolição manual de argamassa regularizante, isolante ou protetora e papel Kraft</t>
  </si>
  <si>
    <t>03.09.060</t>
  </si>
  <si>
    <t>Remoção manual de junta de dilatação ou retração, inclusive apoio</t>
  </si>
  <si>
    <t>03.10</t>
  </si>
  <si>
    <t>Remoção de pintura</t>
  </si>
  <si>
    <t>03.10.020</t>
  </si>
  <si>
    <t>Remoção de pintura em rodapé, baguete ou moldura com lixa</t>
  </si>
  <si>
    <t>03.10.040</t>
  </si>
  <si>
    <t>Remoção de pintura em rodapé, baguete ou moldura com produto químico</t>
  </si>
  <si>
    <t>03.10.080</t>
  </si>
  <si>
    <t>Remoção de pintura em superfícies de madeira e/ou metálicas com produtos químicos</t>
  </si>
  <si>
    <t>03.10.100</t>
  </si>
  <si>
    <t>Remoção de pintura em superfícies de madeira e/ou metálicas com lixamento</t>
  </si>
  <si>
    <t>03.10.120</t>
  </si>
  <si>
    <t>Remoção de pintura em massa com produtos químicos</t>
  </si>
  <si>
    <t>03.10.140</t>
  </si>
  <si>
    <t>Remoção de pintura em massa com lixamento</t>
  </si>
  <si>
    <t>03.16</t>
  </si>
  <si>
    <t>Remoção de sinalização horizontal</t>
  </si>
  <si>
    <t>03.16.010</t>
  </si>
  <si>
    <t>Remoção de sinalização horizontal existente</t>
  </si>
  <si>
    <t>03.16.011</t>
  </si>
  <si>
    <t>Remoção de tacha/tachões</t>
  </si>
  <si>
    <t>04</t>
  </si>
  <si>
    <t>RETIRADA COM PROVAVEL REAPROVEITAMENTO</t>
  </si>
  <si>
    <t>04.01</t>
  </si>
  <si>
    <t>Retirada de fechamento e elemento divisor</t>
  </si>
  <si>
    <t>04.01.020</t>
  </si>
  <si>
    <t>Retirada de divisória em placa de madeira ou fibrocimento tarugada</t>
  </si>
  <si>
    <t>04.01.040</t>
  </si>
  <si>
    <t>Retirada de divisória em placa de madeira ou fibrocimento com montantes metálicos</t>
  </si>
  <si>
    <t>04.01.060</t>
  </si>
  <si>
    <t>Retirada de divisória em placa de concreto, granito, granilite ou mármore</t>
  </si>
  <si>
    <t>04.01.080</t>
  </si>
  <si>
    <t>Retirada de fechamento em placas pré-moldadas, inclusive pilares</t>
  </si>
  <si>
    <t>04.01.090</t>
  </si>
  <si>
    <t>Retirada de barreira de proteção com arame de alta segurança, simples ou duplo</t>
  </si>
  <si>
    <t>04.01.100</t>
  </si>
  <si>
    <t>Retirada de cerca</t>
  </si>
  <si>
    <t>04.02</t>
  </si>
  <si>
    <t>Retirada de elementos de estrutura (concreto, ferro, alumínio e madeira)</t>
  </si>
  <si>
    <t>04.02.020</t>
  </si>
  <si>
    <t>Retirada de peças lineares em madeira com seção até 60 cm²</t>
  </si>
  <si>
    <t>04.02.030</t>
  </si>
  <si>
    <t>Retirada de peças lineares em madeira com seção superior a 60 cm²</t>
  </si>
  <si>
    <t>04.02.050</t>
  </si>
  <si>
    <t>Retirada de estrutura em madeira tesoura - telhas de barro</t>
  </si>
  <si>
    <t>04.02.070</t>
  </si>
  <si>
    <t>Retirada de estrutura em madeira tesoura - telhas perfil qualquer</t>
  </si>
  <si>
    <t>04.02.090</t>
  </si>
  <si>
    <t>Retirada de estrutura em madeira pontaletada - telhas de barro</t>
  </si>
  <si>
    <t>04.02.110</t>
  </si>
  <si>
    <t>Retirada de estrutura em madeira pontaletada - telhas perfil qualquer</t>
  </si>
  <si>
    <t>04.02.140</t>
  </si>
  <si>
    <t>Retirada de estrutura metálica</t>
  </si>
  <si>
    <t>04.03</t>
  </si>
  <si>
    <t>Retirada de telhamento e proteção</t>
  </si>
  <si>
    <t>04.03.020</t>
  </si>
  <si>
    <t>Retirada de telhamento em barro</t>
  </si>
  <si>
    <t>04.03.040</t>
  </si>
  <si>
    <t>Retirada de telhamento perfil e material qualquer, exceto barro</t>
  </si>
  <si>
    <t>04.03.060</t>
  </si>
  <si>
    <t>Retirada de cumeeira ou espigão em barro</t>
  </si>
  <si>
    <t>04.03.080</t>
  </si>
  <si>
    <t>Retirada de cumeeira, espigão ou rufo perfil qualquer</t>
  </si>
  <si>
    <t>04.03.090</t>
  </si>
  <si>
    <t>Retirada de domo de acrílico, inclusive perfis metálicos de fixação</t>
  </si>
  <si>
    <t>04.04</t>
  </si>
  <si>
    <t>Retirada de revestimento em pedra e blocos maciços</t>
  </si>
  <si>
    <t>04.04.010</t>
  </si>
  <si>
    <t>Retirada de revestimento em pedra, granito ou mármore, em parede ou fachada</t>
  </si>
  <si>
    <t>04.04.020</t>
  </si>
  <si>
    <t>Retirada de revestimento em pedra, granito ou mármore, em piso</t>
  </si>
  <si>
    <t>04.04.030</t>
  </si>
  <si>
    <t>Retirada de soleira ou peitoril em pedra, granito ou mármore</t>
  </si>
  <si>
    <t>04.04.040</t>
  </si>
  <si>
    <t>Retirada de degrau em pedra, granito ou mármore</t>
  </si>
  <si>
    <t>04.04.060</t>
  </si>
  <si>
    <t>Retirada de rodapé em pedra, granito ou mármore</t>
  </si>
  <si>
    <t>04.05</t>
  </si>
  <si>
    <t>Retirada de revestimentos em madeira</t>
  </si>
  <si>
    <t>04.05.010</t>
  </si>
  <si>
    <t>Retirada de revestimento em lambris de madeira</t>
  </si>
  <si>
    <t>04.05.020</t>
  </si>
  <si>
    <t>Retirada de piso em tacos de madeira</t>
  </si>
  <si>
    <t>04.05.040</t>
  </si>
  <si>
    <t>Retirada de soalho somente o tablado</t>
  </si>
  <si>
    <t>04.05.060</t>
  </si>
  <si>
    <t>Retirada de soalho inclusive vigamento</t>
  </si>
  <si>
    <t>04.05.080</t>
  </si>
  <si>
    <t>Retirada de degrau em madeira</t>
  </si>
  <si>
    <t>04.05.100</t>
  </si>
  <si>
    <t>Retirada de rodapé inclusive cordão em madeira</t>
  </si>
  <si>
    <t>04.06</t>
  </si>
  <si>
    <t>Retirada de revestimentos sintéticos e metálicos</t>
  </si>
  <si>
    <t>04.06.010</t>
  </si>
  <si>
    <t>Retirada de revestimento em lambris metálicos</t>
  </si>
  <si>
    <t>04.06.020</t>
  </si>
  <si>
    <t>Retirada de piso em material sintético assentado a cola</t>
  </si>
  <si>
    <t>04.06.040</t>
  </si>
  <si>
    <t>Retirada de degrau em material sintético assentado a cola</t>
  </si>
  <si>
    <t>04.06.060</t>
  </si>
  <si>
    <t>Retirada de rodapé inclusive cordão em material sintético</t>
  </si>
  <si>
    <t>04.06.100</t>
  </si>
  <si>
    <t>Retirada de piso elevado telescópico metálico, inclusive estrutura de sustentação</t>
  </si>
  <si>
    <t>04.07</t>
  </si>
  <si>
    <t>Retirada de forro, brise e fachada</t>
  </si>
  <si>
    <t>04.07.020</t>
  </si>
  <si>
    <t>Retirada de forro qualquer em placas ou tiras fixadas</t>
  </si>
  <si>
    <t>04.07.040</t>
  </si>
  <si>
    <t>Retirada de forro qualquer em placas ou tiras apoiadas</t>
  </si>
  <si>
    <t>04.07.060</t>
  </si>
  <si>
    <t>Retirada de sistema de fixação ou tarugamento de forro</t>
  </si>
  <si>
    <t>04.08</t>
  </si>
  <si>
    <t>Retirada de esquadria e elemento de madeira</t>
  </si>
  <si>
    <t>04.08.020</t>
  </si>
  <si>
    <t>Retirada de folha de esquadria em madeira</t>
  </si>
  <si>
    <t>04.08.040</t>
  </si>
  <si>
    <t>Retirada de guarnição, moldura e peças lineares em madeira, fixadas</t>
  </si>
  <si>
    <t>04.08.060</t>
  </si>
  <si>
    <t>Retirada de batente com guarnição e peças lineares em madeira, chumbados</t>
  </si>
  <si>
    <t>04.08.080</t>
  </si>
  <si>
    <t>Retirada de elemento em madeira e sistema de fixação tipo quadro, lousa, etc.</t>
  </si>
  <si>
    <t>04.08.100</t>
  </si>
  <si>
    <t>Retirada de armário em madeira ou metal</t>
  </si>
  <si>
    <t>04.09</t>
  </si>
  <si>
    <t>Retirada de esquadria e elementos metálicos</t>
  </si>
  <si>
    <t>04.09.020</t>
  </si>
  <si>
    <t>Retirada de esquadria metálica em geral</t>
  </si>
  <si>
    <t>04.09.040</t>
  </si>
  <si>
    <t>Retirada de folha de esquadria metálica</t>
  </si>
  <si>
    <t>04.09.060</t>
  </si>
  <si>
    <t>Retirada de batente, corrimão ou peças lineares metálicas, chumbados</t>
  </si>
  <si>
    <t>04.09.080</t>
  </si>
  <si>
    <t>Retirada de batente, corrimão ou peças lineares metálicas, fixados</t>
  </si>
  <si>
    <t>04.09.100</t>
  </si>
  <si>
    <t>Retirada de guarda-corpo ou gradil em geral</t>
  </si>
  <si>
    <t>04.09.120</t>
  </si>
  <si>
    <t>Retirada de escada de marinheiro com ou sem guarda-corpo</t>
  </si>
  <si>
    <t>04.09.140</t>
  </si>
  <si>
    <t>Retirada de poste ou sistema de sustentação para alambrado ou fechamento</t>
  </si>
  <si>
    <t>04.09.160</t>
  </si>
  <si>
    <t>Retirada de entelamento metálico em geral</t>
  </si>
  <si>
    <t>04.10</t>
  </si>
  <si>
    <t>Retirada de ferragens e acessórios para esquadrias</t>
  </si>
  <si>
    <t>04.10.020</t>
  </si>
  <si>
    <t>Retirada de fechadura ou fecho de embutir</t>
  </si>
  <si>
    <t>04.10.040</t>
  </si>
  <si>
    <t>Retirada de fechadura ou fecho de sobrepor</t>
  </si>
  <si>
    <t>04.10.060</t>
  </si>
  <si>
    <t>Retirada de dobradiça</t>
  </si>
  <si>
    <t>04.10.080</t>
  </si>
  <si>
    <t>Retirada de peça ou acessório complementar em geral de esquadria</t>
  </si>
  <si>
    <t>04.11</t>
  </si>
  <si>
    <t>Retirada de aparelhos, metais sanitários e registro</t>
  </si>
  <si>
    <t>04.11.020</t>
  </si>
  <si>
    <t>Retirada de aparelho sanitário incluindo acessórios</t>
  </si>
  <si>
    <t>04.11.030</t>
  </si>
  <si>
    <t>Retirada de bancada incluindo pertences</t>
  </si>
  <si>
    <t>04.11.040</t>
  </si>
  <si>
    <t>Retirada de complemento sanitário chumbado</t>
  </si>
  <si>
    <t>04.11.060</t>
  </si>
  <si>
    <t>Retirada de complemento sanitário fixado ou de sobrepor</t>
  </si>
  <si>
    <t>04.11.080</t>
  </si>
  <si>
    <t>Retirada de registro ou válvula embutidos</t>
  </si>
  <si>
    <t>04.11.100</t>
  </si>
  <si>
    <t>Retirada de registro ou válvula aparentes</t>
  </si>
  <si>
    <t>04.11.110</t>
  </si>
  <si>
    <t>Retirada de purificador/bebedouro</t>
  </si>
  <si>
    <t>04.11.120</t>
  </si>
  <si>
    <t>Retirada de torneira ou chuveiro</t>
  </si>
  <si>
    <t>04.11.140</t>
  </si>
  <si>
    <t>Retirada de sifão ou metais sanitários diversos</t>
  </si>
  <si>
    <t>04.11.160</t>
  </si>
  <si>
    <t>Retirada de caixa de descarga de sobrepor ou acoplada</t>
  </si>
  <si>
    <t>04.12</t>
  </si>
  <si>
    <t>Retirada de aparelhos elétricos e hidráulicos</t>
  </si>
  <si>
    <t>04.12.020</t>
  </si>
  <si>
    <t>Retirada de conjunto motor-bomba</t>
  </si>
  <si>
    <t>04.12.040</t>
  </si>
  <si>
    <t>Retirada de motor de bomba de recalque</t>
  </si>
  <si>
    <t>04.13</t>
  </si>
  <si>
    <t>Retirada de impermeabilização e afins</t>
  </si>
  <si>
    <t>04.13.020</t>
  </si>
  <si>
    <t>Retirada de isolamento térmico com material monolítico</t>
  </si>
  <si>
    <t>04.13.060</t>
  </si>
  <si>
    <t>Retirada de isolamento térmico com material em panos</t>
  </si>
  <si>
    <t>04.14</t>
  </si>
  <si>
    <t>Retirada de vidro</t>
  </si>
  <si>
    <t>04.14.020</t>
  </si>
  <si>
    <t>Retirada de vidro ou espelho com raspagem da massa ou retirada de baguete</t>
  </si>
  <si>
    <t>04.14.040</t>
  </si>
  <si>
    <t>Retirada de esquadria em vidro</t>
  </si>
  <si>
    <t>04.17</t>
  </si>
  <si>
    <t>Retirada em instalação elétrica - letra A ate B</t>
  </si>
  <si>
    <t>04.17.020</t>
  </si>
  <si>
    <t>Remoção de aparelho de iluminação ou projetor fixo em teto, piso ou parede</t>
  </si>
  <si>
    <t>04.17.040</t>
  </si>
  <si>
    <t>Remoção de aparelho de iluminação ou projetor fixo em poste ou braço</t>
  </si>
  <si>
    <t>04.17.060</t>
  </si>
  <si>
    <t>Remoção de suporte tipo braquet</t>
  </si>
  <si>
    <t>04.17.080</t>
  </si>
  <si>
    <t>Remoção de barramento de cobre</t>
  </si>
  <si>
    <t>04.17.100</t>
  </si>
  <si>
    <t>Remoção de base de disjuntor tipo QUIK-LAG</t>
  </si>
  <si>
    <t>04.17.120</t>
  </si>
  <si>
    <t>Remoção de base de fusível tipo Diazed</t>
  </si>
  <si>
    <t>04.17.140</t>
  </si>
  <si>
    <t>Remoção de base e haste de para-raios</t>
  </si>
  <si>
    <t>04.17.160</t>
  </si>
  <si>
    <t>Remoção de base ou chave para fusível NH tipo tripolar</t>
  </si>
  <si>
    <t>04.17.180</t>
  </si>
  <si>
    <t>Remoção de base ou chave para fusível NH tipo unipolar</t>
  </si>
  <si>
    <t>04.17.200</t>
  </si>
  <si>
    <t>Remoção de braçadeira para passagem de cordoalha</t>
  </si>
  <si>
    <t>04.17.220</t>
  </si>
  <si>
    <t>Remoção de bucha de passagem interna ou externa</t>
  </si>
  <si>
    <t>04.17.240</t>
  </si>
  <si>
    <t>Remoção de bucha de passagem para neutro</t>
  </si>
  <si>
    <t>04.18</t>
  </si>
  <si>
    <t>Retirada em instalação elétrica - letra C</t>
  </si>
  <si>
    <t>04.18.020</t>
  </si>
  <si>
    <t>Remoção de cabeçote em rede de telefonia</t>
  </si>
  <si>
    <t>04.18.040</t>
  </si>
  <si>
    <t>Remoção de cabo de aço e esticadores de para-raios</t>
  </si>
  <si>
    <t>04.18.060</t>
  </si>
  <si>
    <t>Remoção de caixa de entrada de energia padrão medição indireta completa</t>
  </si>
  <si>
    <t>04.18.070</t>
  </si>
  <si>
    <t>Remoção de caixa de entrada de energia padrão residencial completa</t>
  </si>
  <si>
    <t>04.18.080</t>
  </si>
  <si>
    <t>Remoção de caixa de entrada telefônica completa</t>
  </si>
  <si>
    <t>04.18.090</t>
  </si>
  <si>
    <t>Remoção de caixa de medição padrão completa</t>
  </si>
  <si>
    <t>04.18.120</t>
  </si>
  <si>
    <t>Remoção de caixa estampada</t>
  </si>
  <si>
    <t>04.18.130</t>
  </si>
  <si>
    <t>Remoção de caixa para fusível ou tomada instalada em perfilado</t>
  </si>
  <si>
    <t>04.18.140</t>
  </si>
  <si>
    <t>Remoção de caixa para transformador de corrente</t>
  </si>
  <si>
    <t>04.18.180</t>
  </si>
  <si>
    <t>Remoção de cantoneira metálica</t>
  </si>
  <si>
    <t>04.18.200</t>
  </si>
  <si>
    <t>Remoção de captor de para-raios tipo Franklin</t>
  </si>
  <si>
    <t>04.18.220</t>
  </si>
  <si>
    <t>Remoção de chapa de ferro para bucha de passagem</t>
  </si>
  <si>
    <t>04.18.240</t>
  </si>
  <si>
    <t>Remoção de chave automática da boia</t>
  </si>
  <si>
    <t>04.18.250</t>
  </si>
  <si>
    <t>Remoção de chave base de mármore ou ardósia</t>
  </si>
  <si>
    <t>04.18.260</t>
  </si>
  <si>
    <t>Remoção de chave de ação rápida comando frontal montado em painel</t>
  </si>
  <si>
    <t>04.18.270</t>
  </si>
  <si>
    <t>Remoção de chave fusível indicadora tipo Matheus</t>
  </si>
  <si>
    <t>04.18.280</t>
  </si>
  <si>
    <t>Remoção de chave seccionadora tripolar seca mecanismo de manobra frontal</t>
  </si>
  <si>
    <t>04.18.290</t>
  </si>
  <si>
    <t>Remoção de chave tipo Pacco rotativo</t>
  </si>
  <si>
    <t>04.18.320</t>
  </si>
  <si>
    <t>Remoção de cinta de fixação de eletroduto ou sela para cruzeta em poste</t>
  </si>
  <si>
    <t>04.18.340</t>
  </si>
  <si>
    <t>Remoção de condulete</t>
  </si>
  <si>
    <t>04.18.360</t>
  </si>
  <si>
    <t>Remoção de condutor aparente diâmetro externo acima de 6,5 mm</t>
  </si>
  <si>
    <t>04.18.370</t>
  </si>
  <si>
    <t>Remoção de condutor aparente diâmetro externo até 6,5 mm</t>
  </si>
  <si>
    <t>04.18.380</t>
  </si>
  <si>
    <t>Remoção de condutor embutido diâmetro externo acima de 6,5 mm</t>
  </si>
  <si>
    <t>04.18.390</t>
  </si>
  <si>
    <t>Remoção de condutor embutido diâmetro externo até 6,5 mm</t>
  </si>
  <si>
    <t>04.18.400</t>
  </si>
  <si>
    <t>Remoção de condutor especial</t>
  </si>
  <si>
    <t>04.18.410</t>
  </si>
  <si>
    <t>Remoção de cordoalha ou cabo de cobre nu</t>
  </si>
  <si>
    <t>04.18.420</t>
  </si>
  <si>
    <t>Remoção de contator magnético para comando de bomba</t>
  </si>
  <si>
    <t>04.18.440</t>
  </si>
  <si>
    <t>Remoção de corrente para pendentes</t>
  </si>
  <si>
    <t>04.18.460</t>
  </si>
  <si>
    <t>Remoção de cruzeta de ferro para fixação de projetores</t>
  </si>
  <si>
    <t>04.18.470</t>
  </si>
  <si>
    <t>Remoção de cruzeta de madeira</t>
  </si>
  <si>
    <t>04.19</t>
  </si>
  <si>
    <t>Retirada em instalação elétrica - letra D ate I</t>
  </si>
  <si>
    <t>04.19.020</t>
  </si>
  <si>
    <t>Remoção de disjuntor de volume normal ou reduzido</t>
  </si>
  <si>
    <t>04.19.030</t>
  </si>
  <si>
    <t>Remoção de disjuntor a seco aberto tripolar, 600 V de 800 A</t>
  </si>
  <si>
    <t>04.19.060</t>
  </si>
  <si>
    <t>Remoção de disjuntor termomagnético</t>
  </si>
  <si>
    <t>04.19.080</t>
  </si>
  <si>
    <t>Remoção de fundo de quadro de distribuição ou caixa de passagem</t>
  </si>
  <si>
    <t>04.19.100</t>
  </si>
  <si>
    <t>Remoção de gancho de sustentação de luminária em perfilado</t>
  </si>
  <si>
    <t>04.19.120</t>
  </si>
  <si>
    <t>Remoção de interruptores, tomadas, botão de campainha ou cigarra</t>
  </si>
  <si>
    <t>04.19.140</t>
  </si>
  <si>
    <t>Remoção de isolador tipo castanha e gancho de sustentação</t>
  </si>
  <si>
    <t>04.19.160</t>
  </si>
  <si>
    <t>Remoção de isolador tipo disco completo e gancho de suspensão</t>
  </si>
  <si>
    <t>04.19.180</t>
  </si>
  <si>
    <t>Remoção de isolador tipo pino, inclusive o pino</t>
  </si>
  <si>
    <t>04.19.190</t>
  </si>
  <si>
    <t>Remoção de isolador galvanizado uso geral</t>
  </si>
  <si>
    <t>04.20</t>
  </si>
  <si>
    <t>Retirada em instalação elétrica - letra J ate N</t>
  </si>
  <si>
    <t>04.20.020</t>
  </si>
  <si>
    <t>Remoção de janela de ventilação, iluminação ou ventilação e iluminação padrão</t>
  </si>
  <si>
    <t>04.20.040</t>
  </si>
  <si>
    <t>Remoção de lâmpada</t>
  </si>
  <si>
    <t>04.20.060</t>
  </si>
  <si>
    <t>Remoção de luz de obstáculo</t>
  </si>
  <si>
    <t>04.20.080</t>
  </si>
  <si>
    <t>Remoção de manopla de comando de disjuntor</t>
  </si>
  <si>
    <t>04.20.100</t>
  </si>
  <si>
    <t>Remoção de mão francesa</t>
  </si>
  <si>
    <t>04.20.120</t>
  </si>
  <si>
    <t>Remoção de terminal modular (mufla) tripolar ou unipolar</t>
  </si>
  <si>
    <t>04.21</t>
  </si>
  <si>
    <t>Retirada em instalação elétrica - letra O ate S</t>
  </si>
  <si>
    <t>04.21.020</t>
  </si>
  <si>
    <t>Remoção de óleo de disjuntor ou transformador</t>
  </si>
  <si>
    <t>04.21.040</t>
  </si>
  <si>
    <t>Remoção de pára-raios tipo cristal-valve em cabine primária</t>
  </si>
  <si>
    <t>04.21.050</t>
  </si>
  <si>
    <t>Remoção de pára-raios tipo cristal-valve em poste singelo ou estaleiro</t>
  </si>
  <si>
    <t>04.21.060</t>
  </si>
  <si>
    <t>Remoção de perfilado</t>
  </si>
  <si>
    <t>04.21.100</t>
  </si>
  <si>
    <t>Remoção de porta de quadro ou painel</t>
  </si>
  <si>
    <t>04.21.130</t>
  </si>
  <si>
    <t>Remoção de poste de concreto</t>
  </si>
  <si>
    <t>04.21.140</t>
  </si>
  <si>
    <t>Remoção de poste metálico</t>
  </si>
  <si>
    <t>04.21.150</t>
  </si>
  <si>
    <t>Remoção de poste de madeira</t>
  </si>
  <si>
    <t>04.21.160</t>
  </si>
  <si>
    <t>Remoção de quadro de distribuição, chamada ou caixa de passagem</t>
  </si>
  <si>
    <t>04.21.200</t>
  </si>
  <si>
    <t>Remoção de reator para lâmpada</t>
  </si>
  <si>
    <t>04.21.210</t>
  </si>
  <si>
    <t>Remoção de reator para lâmpada fixo em poste</t>
  </si>
  <si>
    <t>04.21.240</t>
  </si>
  <si>
    <t>Remoção de relé</t>
  </si>
  <si>
    <t>04.21.260</t>
  </si>
  <si>
    <t>Remoção de roldana</t>
  </si>
  <si>
    <t>04.21.280</t>
  </si>
  <si>
    <t>Remoção de soquete</t>
  </si>
  <si>
    <t>04.21.300</t>
  </si>
  <si>
    <t>Remoção de suporte de transformador em poste singelo ou estaleiro</t>
  </si>
  <si>
    <t>04.22</t>
  </si>
  <si>
    <t>Retirada em instalação elétrica - letra T ate o final</t>
  </si>
  <si>
    <t>04.22.020</t>
  </si>
  <si>
    <t>Remoção de terminal ou conector para cabos</t>
  </si>
  <si>
    <t>04.22.040</t>
  </si>
  <si>
    <t>Remoção de transformador de potência em cabine primária</t>
  </si>
  <si>
    <t>04.22.050</t>
  </si>
  <si>
    <t>Remoção de transformador de potencial completo (pequeno)</t>
  </si>
  <si>
    <t>04.22.060</t>
  </si>
  <si>
    <t>Remoção de transformador de potência trifásico até 225 kVA, a óleo, em poste singelo</t>
  </si>
  <si>
    <t>04.22.100</t>
  </si>
  <si>
    <t>Remoção de tubulação elétrica aparente com diâmetro externo acima de 50 mm</t>
  </si>
  <si>
    <t>04.22.110</t>
  </si>
  <si>
    <t>Remoção de tubulação elétrica aparente com diâmetro externo até 50 mm</t>
  </si>
  <si>
    <t>04.22.120</t>
  </si>
  <si>
    <t>Remoção de tubulação elétrica embutida com diâmetro externo acima de 50 mm</t>
  </si>
  <si>
    <t>04.22.130</t>
  </si>
  <si>
    <t>Remoção de tubulação elétrica embutida com diâmetro externo até 50 mm</t>
  </si>
  <si>
    <t>04.22.200</t>
  </si>
  <si>
    <t>Remoção de vergalhão</t>
  </si>
  <si>
    <t>04.30</t>
  </si>
  <si>
    <t>Retirada em instalação hidráulica</t>
  </si>
  <si>
    <t>04.30.020</t>
  </si>
  <si>
    <t>Remoção de calha ou rufo</t>
  </si>
  <si>
    <t>04.30.040</t>
  </si>
  <si>
    <t>Remoção de condutor aparente</t>
  </si>
  <si>
    <t>04.30.060</t>
  </si>
  <si>
    <t>Remoção de tubulação hidráulica em geral, incluindo conexões, caixas e ralos</t>
  </si>
  <si>
    <t>04.30.080</t>
  </si>
  <si>
    <t>Remoção de hidrante de parede completo</t>
  </si>
  <si>
    <t>04.30.100</t>
  </si>
  <si>
    <t>Remoção de reservatório em fibrocimento até 1000 litros</t>
  </si>
  <si>
    <t>04.31</t>
  </si>
  <si>
    <t>Retirada em instalação de combate a incêndio</t>
  </si>
  <si>
    <t>04.31.010</t>
  </si>
  <si>
    <t>Retirada de bico de sprinkler</t>
  </si>
  <si>
    <t>04.35</t>
  </si>
  <si>
    <t>Retirada de sistema e equipamento de conforto mecânico</t>
  </si>
  <si>
    <t>04.35.050</t>
  </si>
  <si>
    <t>Retirada de aparelho de ar condicionado portátil</t>
  </si>
  <si>
    <t>04.40</t>
  </si>
  <si>
    <t>Retirada diversa de pecas pre-moldadas</t>
  </si>
  <si>
    <t>04.40.010</t>
  </si>
  <si>
    <t>Retirada manual de guia pré-moldada, inclusive limpeza, carregamento, transporte até 1 quilômetro e descarregamento</t>
  </si>
  <si>
    <t>04.40.020</t>
  </si>
  <si>
    <t>Retirada de soleira ou peitoril em geral</t>
  </si>
  <si>
    <t>04.40.030</t>
  </si>
  <si>
    <t>Retirada manual de guia pré-moldada, inclusive limpeza e empilhamento</t>
  </si>
  <si>
    <t>04.40.050</t>
  </si>
  <si>
    <t>Retirada manual de paralelepípedo ou lajota de concreto, inclusive limpeza, carregamento, transporte até 1 quilômetro e descarregamento</t>
  </si>
  <si>
    <t>04.40.070</t>
  </si>
  <si>
    <t>Retirada manual de paralelepípedo ou lajota de concreto, inclusive limpeza e empilhamento</t>
  </si>
  <si>
    <t>04.41</t>
  </si>
  <si>
    <t>Retirada de dispositivos viários</t>
  </si>
  <si>
    <t>04.41.001</t>
  </si>
  <si>
    <t>Retirada de placa de solo</t>
  </si>
  <si>
    <t>05</t>
  </si>
  <si>
    <t>TRANSPORTE E MOVIMENTACAO, DENTRO E FORA DA OBRA</t>
  </si>
  <si>
    <t>05.04</t>
  </si>
  <si>
    <t>Transporte de material solto</t>
  </si>
  <si>
    <t>05.04.060</t>
  </si>
  <si>
    <t>Transporte manual horizontal e/ou vertical de entulho até o local de despejo - ensacado</t>
  </si>
  <si>
    <t>05.07</t>
  </si>
  <si>
    <t>Transporte comercial, carreteiro e aluguel</t>
  </si>
  <si>
    <t>05.07.040</t>
  </si>
  <si>
    <t>Remoção de entulho separado de obra com caçamba metálica - terra, alvenaria, concreto, argamassa, madeira, papel, plástico ou metal</t>
  </si>
  <si>
    <t>05.07.050</t>
  </si>
  <si>
    <t>Remoção de entulho de obra com caçamba metálica - material volumoso e misturado por alvenaria, terra, madeira, papel, plástico e metal</t>
  </si>
  <si>
    <t>05.07.060</t>
  </si>
  <si>
    <t>Remoção de entulho de obra com caçamba metálica - material rejeitado e misturado por vegetação, isopor, manta asfáltica e lã de vidro</t>
  </si>
  <si>
    <t>05.07.070</t>
  </si>
  <si>
    <t>Remoção de entulho de obra com caçamba metálica - gesso e/ou drywall</t>
  </si>
  <si>
    <t>05.07.100</t>
  </si>
  <si>
    <t>Transporte de resíduo sólido em aterro - telhas cimento amianto Classe D</t>
  </si>
  <si>
    <t>05.08</t>
  </si>
  <si>
    <t>Transporte mecanizado de material solto</t>
  </si>
  <si>
    <t>05.08.060</t>
  </si>
  <si>
    <t>Transporte de entulho, para distâncias superiores ao 3° km até o 5° km</t>
  </si>
  <si>
    <t>05.08.080</t>
  </si>
  <si>
    <t>Transporte de entulho, para distâncias superiores ao 5° km até o 10° km</t>
  </si>
  <si>
    <t>05.08.100</t>
  </si>
  <si>
    <t>Transporte de entulho, para distâncias superiores ao 10° km até o 15° km</t>
  </si>
  <si>
    <t>05.08.120</t>
  </si>
  <si>
    <t>Transporte de entulho, para distâncias superiores ao 15° km até o 20° km</t>
  </si>
  <si>
    <t>05.08.140</t>
  </si>
  <si>
    <t>Transporte de entulho, para distâncias superiores ao 20° km</t>
  </si>
  <si>
    <t>05.08.220</t>
  </si>
  <si>
    <t>Carregamento mecanizado de entulho fragmentado, com caminhão à disposição dentro da obra, até o raio de 1 km</t>
  </si>
  <si>
    <t>05.09</t>
  </si>
  <si>
    <t>Taxas de recolhimento</t>
  </si>
  <si>
    <t>05.09.006</t>
  </si>
  <si>
    <t>Taxa de destinação de resíduo sólido em aterro, tipo inerte</t>
  </si>
  <si>
    <t>05.09.007</t>
  </si>
  <si>
    <t>Taxa de destinação de resíduo sólido em aterro, tipo solo/terra</t>
  </si>
  <si>
    <t>05.09.008</t>
  </si>
  <si>
    <t>Taxa de destinação de resíduo sólido em aterro - telhas cimento amianto</t>
  </si>
  <si>
    <t>05.10</t>
  </si>
  <si>
    <t>Transporte mecanizado de solo</t>
  </si>
  <si>
    <t>05.10.010</t>
  </si>
  <si>
    <t>Carregamento mecanizado de solo de 1ª e 2ª categoria</t>
  </si>
  <si>
    <t>05.10.020</t>
  </si>
  <si>
    <t>Transporte de solo de 1ª e 2ª categoria por caminhão até o 2° km</t>
  </si>
  <si>
    <t>05.10.021</t>
  </si>
  <si>
    <t>Transporte de solo de 1ª e 2ª categoria por caminhão para distâncias superiores ao 2° km até o 3° km</t>
  </si>
  <si>
    <t>05.10.022</t>
  </si>
  <si>
    <t>Transporte de solo de 1ª e 2ª categoria por caminhão para distâncias superiores ao 3° km até o 5° km</t>
  </si>
  <si>
    <t>05.10.023</t>
  </si>
  <si>
    <t>Transporte de solo de 1ª e 2ª categoria por caminhão para distâncias superiores ao 5° km até o 10° km</t>
  </si>
  <si>
    <t>05.10.024</t>
  </si>
  <si>
    <t>Transporte de solo de 1ª e 2ª categoria por caminhão para distâncias superiores ao 10° km até o 15° km</t>
  </si>
  <si>
    <t>05.10.025</t>
  </si>
  <si>
    <t>Transporte de solo de 1ª e 2ª categoria por caminhão para distâncias superiores ao 15° km até o 20° km</t>
  </si>
  <si>
    <t>05.10.026</t>
  </si>
  <si>
    <t>Transporte de solo de 1ª e 2ª categoria por caminhão para distâncias superiores ao 20° km</t>
  </si>
  <si>
    <t>05.10.030</t>
  </si>
  <si>
    <t>Transporte de solo brejoso por caminhão até o 2° km</t>
  </si>
  <si>
    <t>05.10.031</t>
  </si>
  <si>
    <t>Transporte de solo brejoso por caminhão para distâncias superiores ao 2° km até o 3° km</t>
  </si>
  <si>
    <t>05.10.032</t>
  </si>
  <si>
    <t>Transporte de solo brejoso por caminhão para distâncias superiores ao 3° km até o 5° km</t>
  </si>
  <si>
    <t>05.10.033</t>
  </si>
  <si>
    <t>Transporte de solo brejoso por caminhão para distâncias superiores ao 5° km até o 10° km</t>
  </si>
  <si>
    <t>05.10.034</t>
  </si>
  <si>
    <t>Transporte de solo brejoso por caminhão para distâncias superiores ao 10° km até o 15° km</t>
  </si>
  <si>
    <t>05.10.035</t>
  </si>
  <si>
    <t>Transporte de solo brejoso por caminhão para distâncias superiores ao 15° km até o 20° km</t>
  </si>
  <si>
    <t>05.10.036</t>
  </si>
  <si>
    <t>Transporte de solo brejoso por caminhão para distâncias superiores ao 20° km</t>
  </si>
  <si>
    <t>06</t>
  </si>
  <si>
    <t>SERVICO EM SOLO E ROCHA, MANUAL</t>
  </si>
  <si>
    <t>06.01</t>
  </si>
  <si>
    <t>Escavação manual em campo aberto de solo, exceto rocha</t>
  </si>
  <si>
    <t>06.01.020</t>
  </si>
  <si>
    <t>Escavação manual em solo de 1ª e 2ª categoria em campo aberto</t>
  </si>
  <si>
    <t>06.01.040</t>
  </si>
  <si>
    <t>Escavação manual em solo brejoso em campo aberto</t>
  </si>
  <si>
    <t>06.02</t>
  </si>
  <si>
    <t>Escavação manual em valas e buracos de solo, exceto rocha</t>
  </si>
  <si>
    <t>06.02.020</t>
  </si>
  <si>
    <t>Escavação manual em solo de 1ª e 2ª categoria em vala ou cava até 1,5 m</t>
  </si>
  <si>
    <t>06.02.040</t>
  </si>
  <si>
    <t>Escavação manual em solo de 1ª e 2ª categoria em vala ou cava além de 1,5 m</t>
  </si>
  <si>
    <t>06.11</t>
  </si>
  <si>
    <t>Reaterro manual sem fornecimento de material</t>
  </si>
  <si>
    <t>06.11.020</t>
  </si>
  <si>
    <t>Reaterro manual para simples regularização sem compactação</t>
  </si>
  <si>
    <t>06.11.040</t>
  </si>
  <si>
    <t>Reaterro manual apiloado sem controle de compactação</t>
  </si>
  <si>
    <t>06.11.060</t>
  </si>
  <si>
    <t>Reaterro manual com adição de 2% de cimento</t>
  </si>
  <si>
    <t>06.12</t>
  </si>
  <si>
    <t>Aterro manual sem fornecimento de material</t>
  </si>
  <si>
    <t>06.12.020</t>
  </si>
  <si>
    <t>Aterro manual apiloado de área interna com maço de 30 kg</t>
  </si>
  <si>
    <t>06.14</t>
  </si>
  <si>
    <t>Carga / carregamento e descarga manual</t>
  </si>
  <si>
    <t>06.14.020</t>
  </si>
  <si>
    <t>Carga manual de solo</t>
  </si>
  <si>
    <t>07</t>
  </si>
  <si>
    <t>SERVICO EM SOLO E ROCHA, MECANIZADO</t>
  </si>
  <si>
    <t>07.01</t>
  </si>
  <si>
    <t>Escavação ou corte mecanizados em campo aberto de solo, exceto rocha</t>
  </si>
  <si>
    <t>07.01.010</t>
  </si>
  <si>
    <t>Escavação e carga mecanizada para exploração de solo em jazida</t>
  </si>
  <si>
    <t>07.01.020</t>
  </si>
  <si>
    <t>Escavação e carga mecanizada em solo de 1ª categoria, em campo aberto</t>
  </si>
  <si>
    <t>07.01.060</t>
  </si>
  <si>
    <t>Escavação e carga mecanizada em solo de 2ª categoria, em campo aberto</t>
  </si>
  <si>
    <t>07.01.120</t>
  </si>
  <si>
    <t>Carga e remoção de terra até a distância média de 1 km</t>
  </si>
  <si>
    <t>07.02</t>
  </si>
  <si>
    <t>Escavação mecanizada de valas e buracos em solo, exceto rocha</t>
  </si>
  <si>
    <t>07.02.020</t>
  </si>
  <si>
    <t>Escavação mecanizada de valas ou cavas com profundidade de até 2 m</t>
  </si>
  <si>
    <t>07.02.040</t>
  </si>
  <si>
    <t>Escavação mecanizada de valas ou cavas com profundidade de até 3 m</t>
  </si>
  <si>
    <t>07.02.060</t>
  </si>
  <si>
    <t>Escavação mecanizada de valas ou cavas com profundidade de até 4 m</t>
  </si>
  <si>
    <t>07.02.080</t>
  </si>
  <si>
    <t>Escavação mecanizada de valas ou cavas com profundidade acima de 4 m, com escavadeira hidráulica</t>
  </si>
  <si>
    <t>07.05</t>
  </si>
  <si>
    <t>Escavação mecanizada em solo brejoso ou turfa</t>
  </si>
  <si>
    <t>07.05.010</t>
  </si>
  <si>
    <t>Escavação e carga mecanizada em solo brejoso ou turfa</t>
  </si>
  <si>
    <t>07.05.020</t>
  </si>
  <si>
    <t>Escavação e carga mecanizada em solo vegetal superficial</t>
  </si>
  <si>
    <t>07.06</t>
  </si>
  <si>
    <t>Escavação ou carga mecanizada em campo aberto</t>
  </si>
  <si>
    <t>07.06.010</t>
  </si>
  <si>
    <t>Escavação e carga mecanizada em campo aberto, com rompedor hidráulico, em rocha</t>
  </si>
  <si>
    <t>07.10</t>
  </si>
  <si>
    <t>Apiloamento e nivelamento mecanizado de solo</t>
  </si>
  <si>
    <t>07.10.020</t>
  </si>
  <si>
    <t>Espalhamento de solo em bota-fora com compactação sem controle</t>
  </si>
  <si>
    <t>07.11</t>
  </si>
  <si>
    <t>Reaterro mecanizado sem fornecimento de material</t>
  </si>
  <si>
    <t>07.11.020</t>
  </si>
  <si>
    <t>Reaterro compactado mecanizado de vala ou cava com compactador</t>
  </si>
  <si>
    <t>07.11.040</t>
  </si>
  <si>
    <t>Reaterro compactado mecanizado de vala ou cava com rolo, mínimo de 95% PN</t>
  </si>
  <si>
    <t>07.12</t>
  </si>
  <si>
    <t>Aterro mecanizado sem fornecimento de material</t>
  </si>
  <si>
    <t>07.12.010</t>
  </si>
  <si>
    <t>Compactação de aterro mecanizado mínimo de 95% PN, sem fornecimento de solo em áreas fechadas</t>
  </si>
  <si>
    <t>07.12.020</t>
  </si>
  <si>
    <t>Compactação de aterro mecanizado mínimo de 95% PN, sem fornecimento de solo em campo aberto</t>
  </si>
  <si>
    <t>07.12.030</t>
  </si>
  <si>
    <t>Compactação de aterro mecanizado a 100% PN, sem fornecimento de solo em campo aberto</t>
  </si>
  <si>
    <t>07.12.040</t>
  </si>
  <si>
    <t>Aterro mecanizado por compensação, solo de 1ª categoria em campo aberto, sem compactação do aterro</t>
  </si>
  <si>
    <t>08</t>
  </si>
  <si>
    <t>ESCORAMENTO, CONTENCAO E DRENAGEM</t>
  </si>
  <si>
    <t>08.01</t>
  </si>
  <si>
    <t>Escoramento</t>
  </si>
  <si>
    <t>08.01.020</t>
  </si>
  <si>
    <t>Escoramento de solo contínuo</t>
  </si>
  <si>
    <t>08.01.040</t>
  </si>
  <si>
    <t>Escoramento de solo descontínuo</t>
  </si>
  <si>
    <t>08.01.060</t>
  </si>
  <si>
    <t>Escoramento de solo pontaletado</t>
  </si>
  <si>
    <t>08.01.080</t>
  </si>
  <si>
    <t>Escoramento de solo especial</t>
  </si>
  <si>
    <t>08.01.100</t>
  </si>
  <si>
    <t>Escoramento com estacas pranchas metálicas - profundidade até 4 m</t>
  </si>
  <si>
    <t>08.01.110</t>
  </si>
  <si>
    <t>Escoramento com estacas pranchas metálicas - profundidade até 6 m</t>
  </si>
  <si>
    <t>08.01.120</t>
  </si>
  <si>
    <t>Escoramento com estacas pranchas metálicas - profundidade até 8 m</t>
  </si>
  <si>
    <t>08.02</t>
  </si>
  <si>
    <t>Cimbramento</t>
  </si>
  <si>
    <t>08.02.020</t>
  </si>
  <si>
    <t>Cimbramento em madeira com estroncas de eucalipto</t>
  </si>
  <si>
    <t>08.02.040</t>
  </si>
  <si>
    <t>Cimbramento em perfil metálico para obras de arte</t>
  </si>
  <si>
    <t>08.02.050</t>
  </si>
  <si>
    <t>Cimbramento tubular metálico</t>
  </si>
  <si>
    <t>M3MES</t>
  </si>
  <si>
    <t>08.02.060</t>
  </si>
  <si>
    <t>Montagem e desmontagem de cimbramento tubular metálico</t>
  </si>
  <si>
    <t>08.03</t>
  </si>
  <si>
    <t>Descimbramento</t>
  </si>
  <si>
    <t>08.03.020</t>
  </si>
  <si>
    <t>Descimbramento em madeira</t>
  </si>
  <si>
    <t>08.05</t>
  </si>
  <si>
    <t>Manta, filtro e dreno</t>
  </si>
  <si>
    <t>08.05.010</t>
  </si>
  <si>
    <t>Geomembrana em polietileno de alta densidade PEAD de 1 mm</t>
  </si>
  <si>
    <t>08.05.100</t>
  </si>
  <si>
    <t>Dreno com pedra britada</t>
  </si>
  <si>
    <t>08.05.110</t>
  </si>
  <si>
    <t>Dreno com areia grossa</t>
  </si>
  <si>
    <t>08.05.180</t>
  </si>
  <si>
    <t>Manta geotêxtil com resistência à tração longitudinal de 10kN/m e transversal de 9kN/m</t>
  </si>
  <si>
    <t>08.05.190</t>
  </si>
  <si>
    <t>Manta geotêxtil com resistência à tração longitudinal de 16kN/m e transversal de 14kN/m</t>
  </si>
  <si>
    <t>08.05.220</t>
  </si>
  <si>
    <t>Manta geotêxtil com resistência à tração longitudinal de 31kN/m e transversal de 27kN/m</t>
  </si>
  <si>
    <t>08.06</t>
  </si>
  <si>
    <t>Barbaca</t>
  </si>
  <si>
    <t>08.06.040</t>
  </si>
  <si>
    <t>Barbacã em tubo de PVC com diâmetro 50 mm</t>
  </si>
  <si>
    <t>08.06.060</t>
  </si>
  <si>
    <t>Barbacã em tubo de PVC com diâmetro 75 mm</t>
  </si>
  <si>
    <t>08.06.080</t>
  </si>
  <si>
    <t>Barbacã em tubo de PVC com diâmetro 100 mm</t>
  </si>
  <si>
    <t>08.07</t>
  </si>
  <si>
    <t>Esgotamento</t>
  </si>
  <si>
    <t>08.07.050</t>
  </si>
  <si>
    <t>Taxa de mobilização e desmobilização de equipamentos para execução de rebaixamento de lençol freático</t>
  </si>
  <si>
    <t>08.07.060</t>
  </si>
  <si>
    <t>Locação de conjunto de bombeamento a vácuo para rebaixamento de lençol freático, com até 50 ponteiras e potência até 15 HP, mínimo 30 dias</t>
  </si>
  <si>
    <t>CJxDI</t>
  </si>
  <si>
    <t>08.07.070</t>
  </si>
  <si>
    <t>Ponteiras filtrantes, profundidade até 5 m</t>
  </si>
  <si>
    <t>08.07.090</t>
  </si>
  <si>
    <t>Esgotamento de águas superficiais com bomba de superfície ou submersa</t>
  </si>
  <si>
    <t>HPXh</t>
  </si>
  <si>
    <t>08.10</t>
  </si>
  <si>
    <t>Contenção</t>
  </si>
  <si>
    <t>08.10.040</t>
  </si>
  <si>
    <t>Enrocamento com pedra arrumada</t>
  </si>
  <si>
    <t>08.10.060</t>
  </si>
  <si>
    <t>Enrocamento com pedra assentada</t>
  </si>
  <si>
    <t>08.10.108</t>
  </si>
  <si>
    <t>Gabião tipo caixa em tela metálica, altura de 0,5 m, com revestimento liga zinco/alumínio, malha hexagonal 8/10 cm, fio diâmetro 2,7 mm, independente do formato ou utilização</t>
  </si>
  <si>
    <t>08.10.109</t>
  </si>
  <si>
    <t>Gabião tipo caixa em tela metálica, altura de 1 m, com revestimento liga zinco/alumínio, malha hexagonal 8/10 cm, fio diâmetro 2,7 mm, independente do formato ou utilização</t>
  </si>
  <si>
    <t>09</t>
  </si>
  <si>
    <t>FORMA</t>
  </si>
  <si>
    <t>09.01</t>
  </si>
  <si>
    <t>Forma em tabua</t>
  </si>
  <si>
    <t>09.01.020</t>
  </si>
  <si>
    <t>Forma em madeira comum para fundação</t>
  </si>
  <si>
    <t>09.01.030</t>
  </si>
  <si>
    <t>Forma em madeira comum para estrutura</t>
  </si>
  <si>
    <t>09.01.040</t>
  </si>
  <si>
    <t>Forma em madeira comum para caixão perdido</t>
  </si>
  <si>
    <t>09.01.150</t>
  </si>
  <si>
    <t>Desmontagem de forma em madeira para estrutura de laje, com tábuas</t>
  </si>
  <si>
    <t>09.01.160</t>
  </si>
  <si>
    <t>Desmontagem de forma em madeira para estrutura de vigas, com tábuas</t>
  </si>
  <si>
    <t>09.02</t>
  </si>
  <si>
    <t>Forma em madeira compensada</t>
  </si>
  <si>
    <t>09.02.020</t>
  </si>
  <si>
    <t>Forma plana em compensado para estrutura convencional</t>
  </si>
  <si>
    <t>09.02.040</t>
  </si>
  <si>
    <t>Forma plana em compensado para estrutura aparente</t>
  </si>
  <si>
    <t>09.02.060</t>
  </si>
  <si>
    <t>Forma curva em compensado para estrutura aparente</t>
  </si>
  <si>
    <t>09.02.080</t>
  </si>
  <si>
    <t>Forma plana em compensado para obra de arte, sem cimbramento</t>
  </si>
  <si>
    <t>09.02.100</t>
  </si>
  <si>
    <t>Forma em compensado para encamisamento de tubulão</t>
  </si>
  <si>
    <t>09.02.120</t>
  </si>
  <si>
    <t>Forma ripada de 5 cm na vertical</t>
  </si>
  <si>
    <t>09.02.130</t>
  </si>
  <si>
    <t>Forma plana em compensado para estrutura convencional com cimbramento tubular metálico</t>
  </si>
  <si>
    <t>09.02.140</t>
  </si>
  <si>
    <t>Forma plana em compensado para estrutura aparente com cimbramento tubular metálico</t>
  </si>
  <si>
    <t>09.02.150</t>
  </si>
  <si>
    <t>Forma curva em compensado para estrutura convencional com cimbramento tubular metálico</t>
  </si>
  <si>
    <t>09.04</t>
  </si>
  <si>
    <t>Forma em papelão</t>
  </si>
  <si>
    <t>09.04.020</t>
  </si>
  <si>
    <t>Forma em tubo de papelão com diâmetro de 25 cm</t>
  </si>
  <si>
    <t>09.04.030</t>
  </si>
  <si>
    <t>Forma em tubo de papelão com diâmetro de 30 cm</t>
  </si>
  <si>
    <t>09.04.040</t>
  </si>
  <si>
    <t>Forma em tubo de papelão com diâmetro de 35 cm</t>
  </si>
  <si>
    <t>09.04.050</t>
  </si>
  <si>
    <t>Forma em tubo de papelão com diâmetro de 40 cm</t>
  </si>
  <si>
    <t>09.04.060</t>
  </si>
  <si>
    <t>Forma em tubo de papelão com diâmetro de 45 cm</t>
  </si>
  <si>
    <t>09.04.070</t>
  </si>
  <si>
    <t>Forma em tubo de papelão com diâmetro de 50 cm</t>
  </si>
  <si>
    <t>09.07</t>
  </si>
  <si>
    <t>Forma em polipropileno</t>
  </si>
  <si>
    <t>09.07.060</t>
  </si>
  <si>
    <t>Forma em polipropileno (cubeta) e acessórios para laje nervurada com dimensões variáveis - locação</t>
  </si>
  <si>
    <t>10</t>
  </si>
  <si>
    <t>ARMADURA E CORDOALHA ESTRUTURAL</t>
  </si>
  <si>
    <t>10.01</t>
  </si>
  <si>
    <t>Armadura em barra</t>
  </si>
  <si>
    <t>10.01.020</t>
  </si>
  <si>
    <t>Armadura em barra de aço CA-25 fyk = 250 MPa</t>
  </si>
  <si>
    <t>10.01.040</t>
  </si>
  <si>
    <t>Armadura em barra de aço CA-50 (A ou B) fyk = 500 MPa</t>
  </si>
  <si>
    <t>10.01.060</t>
  </si>
  <si>
    <t>Armadura em barra de aço CA-60 (A ou B) fyk = 600 MPa</t>
  </si>
  <si>
    <t>10.02</t>
  </si>
  <si>
    <t>Armadura em tela</t>
  </si>
  <si>
    <t>10.02.020</t>
  </si>
  <si>
    <t>Armadura em tela soldada de aço</t>
  </si>
  <si>
    <t>10.20</t>
  </si>
  <si>
    <t>Reparos, conservações e complementos - GRUPO 10</t>
  </si>
  <si>
    <t>10.20.001</t>
  </si>
  <si>
    <t>Lubrificante em pasta para aplicação em barras de transferência de concreto</t>
  </si>
  <si>
    <t>11</t>
  </si>
  <si>
    <t>CONCRETO, MASSA E LASTRO</t>
  </si>
  <si>
    <t>11.01</t>
  </si>
  <si>
    <t>Concreto usinado com controle fck - fornecimento do material</t>
  </si>
  <si>
    <t>11.01.100</t>
  </si>
  <si>
    <t>Concreto usinado, fck = 20 MPa</t>
  </si>
  <si>
    <t>11.01.130</t>
  </si>
  <si>
    <t>Concreto usinado, fck = 25 MPa</t>
  </si>
  <si>
    <t>11.01.160</t>
  </si>
  <si>
    <t>Concreto usinado, fck = 30 MPa</t>
  </si>
  <si>
    <t>11.01.170</t>
  </si>
  <si>
    <t>Concreto usinado, fck = 35 MPa</t>
  </si>
  <si>
    <t>11.01.190</t>
  </si>
  <si>
    <t>Concreto usinado, fck = 40 MPa</t>
  </si>
  <si>
    <t>11.01.260</t>
  </si>
  <si>
    <t>Concreto usinado, fck = 20 MPa - para bombeamento</t>
  </si>
  <si>
    <t>11.01.290</t>
  </si>
  <si>
    <t>Concreto usinado, fck = 25 MPa - para bombeamento</t>
  </si>
  <si>
    <t>11.01.320</t>
  </si>
  <si>
    <t>Concreto usinado, fck = 30 MPa - para bombeamento</t>
  </si>
  <si>
    <t>11.01.321</t>
  </si>
  <si>
    <t>Concreto usinado, fck = 35 MPa - para bombeamento</t>
  </si>
  <si>
    <t>11.01.350</t>
  </si>
  <si>
    <t>Concreto usinado, fck = 40 MPa - para bombeamento</t>
  </si>
  <si>
    <t>11.01.520</t>
  </si>
  <si>
    <t>Concreto usinado, fck = 30 MPa - para bombeamento em estaca hélice contínua</t>
  </si>
  <si>
    <t>11.01.621</t>
  </si>
  <si>
    <t>Concreto usinado, fck=30 MPa, fctm_k=4,2 Mpa</t>
  </si>
  <si>
    <t>11.01.630</t>
  </si>
  <si>
    <t>Concreto usinado, fck = 25 MPa - para perfil extrudado</t>
  </si>
  <si>
    <t>11.02</t>
  </si>
  <si>
    <t>Concreto usinado não estrutural - fornecimento do material</t>
  </si>
  <si>
    <t>11.02.020</t>
  </si>
  <si>
    <t>Concreto usinado não estrutural mínimo 150 kg cimento / m³</t>
  </si>
  <si>
    <t>11.02.040</t>
  </si>
  <si>
    <t>Concreto usinado não estrutural mínimo 200 kg cimento / m³</t>
  </si>
  <si>
    <t>11.02.060</t>
  </si>
  <si>
    <t>Concreto usinado não estrutural mínimo 300 kg cimento / m³</t>
  </si>
  <si>
    <t>11.03</t>
  </si>
  <si>
    <t>Concreto executado no local com controle fck - fornecimento do material</t>
  </si>
  <si>
    <t>11.03.090</t>
  </si>
  <si>
    <t>Concreto preparado no local, fck = 20 MPa</t>
  </si>
  <si>
    <t>11.04</t>
  </si>
  <si>
    <t>Concreto não estrutural executado no local - fornecimento do material</t>
  </si>
  <si>
    <t>11.04.020</t>
  </si>
  <si>
    <t>Concreto não estrutural executado no local, mínimo 150 kg cimento / m³</t>
  </si>
  <si>
    <t>11.04.040</t>
  </si>
  <si>
    <t>Concreto não estrutural executado no local, mínimo 200 kg cimento / m³</t>
  </si>
  <si>
    <t>11.04.060</t>
  </si>
  <si>
    <t>Concreto não estrutural executado no local, mínimo 300 kg cimento / m³</t>
  </si>
  <si>
    <t>11.05</t>
  </si>
  <si>
    <t>Concreto e argamassa especial</t>
  </si>
  <si>
    <t>11.05.010</t>
  </si>
  <si>
    <t>Argamassa em solo e cimento a 5% em peso</t>
  </si>
  <si>
    <t>11.05.030</t>
  </si>
  <si>
    <t>Argamassa graute autonivelante de alta resistência</t>
  </si>
  <si>
    <t>11.05.040</t>
  </si>
  <si>
    <t>Argamassa graute</t>
  </si>
  <si>
    <t>11.05.060</t>
  </si>
  <si>
    <t>Concreto ciclópico - fornecimento e aplicação (com 30% de pedra rachão), concreto fck 15 Mpa</t>
  </si>
  <si>
    <t>11.05.120</t>
  </si>
  <si>
    <t>Execução de concreto projetado - consumo de cimento 350 kg/m³</t>
  </si>
  <si>
    <t>11.11</t>
  </si>
  <si>
    <t>Argamassas especiais</t>
  </si>
  <si>
    <t>11.11.030</t>
  </si>
  <si>
    <t>Argamassa de cimento e areia, fck = 20 MPa, consumo de cimento 600 kg/m³ - material para injeção em estaca raiz</t>
  </si>
  <si>
    <t>11.16</t>
  </si>
  <si>
    <t>Lançamento e aplicação</t>
  </si>
  <si>
    <t>11.16.020</t>
  </si>
  <si>
    <t>Lançamento, espalhamento e adensamento de concreto ou massa em lastro e/ou enchimento</t>
  </si>
  <si>
    <t>11.16.040</t>
  </si>
  <si>
    <t>Lançamento e adensamento de concreto ou massa em fundação</t>
  </si>
  <si>
    <t>11.16.060</t>
  </si>
  <si>
    <t>Lançamento e adensamento de concreto ou massa em estrutura</t>
  </si>
  <si>
    <t>11.16.080</t>
  </si>
  <si>
    <t>Lançamento e adensamento de concreto ou massa por bombeamento</t>
  </si>
  <si>
    <t>11.16.220</t>
  </si>
  <si>
    <t>Nivelamento de piso em concreto com acabadora de superfície</t>
  </si>
  <si>
    <t>11.18</t>
  </si>
  <si>
    <t>Lastro e enchimento</t>
  </si>
  <si>
    <t>11.18.020</t>
  </si>
  <si>
    <t>Lastro de areia</t>
  </si>
  <si>
    <t>11.18.040</t>
  </si>
  <si>
    <t>Lastro de pedra britada</t>
  </si>
  <si>
    <t>11.18.060</t>
  </si>
  <si>
    <t>Lona plástica preta - uso geral</t>
  </si>
  <si>
    <t>11.18.070</t>
  </si>
  <si>
    <t>Enchimento de laje com concreto celular com densidade de 1.200 kg/m³</t>
  </si>
  <si>
    <t>11.18.080</t>
  </si>
  <si>
    <t>Enchimento de laje com tijolos cerâmicos furados</t>
  </si>
  <si>
    <t>11.18.110</t>
  </si>
  <si>
    <t>Enchimento de nichos em geral, com material proveniente de entulho</t>
  </si>
  <si>
    <t>11.18.140</t>
  </si>
  <si>
    <t>Lastro e/ou fundação em rachão mecanizado</t>
  </si>
  <si>
    <t>11.18.150</t>
  </si>
  <si>
    <t>Lastro e/ou fundação em rachão manual</t>
  </si>
  <si>
    <t>11.18.160</t>
  </si>
  <si>
    <t>Enchimento de nichos em geral, com areia</t>
  </si>
  <si>
    <t>11.18.180</t>
  </si>
  <si>
    <t>Colchão de areia</t>
  </si>
  <si>
    <t>11.18.190</t>
  </si>
  <si>
    <t>Enchimento de nichos com poliestireno expandido do tipo P-1</t>
  </si>
  <si>
    <t>11.18.220</t>
  </si>
  <si>
    <t>Enchimento de nichos com poliestireno expandido do tipo EPS-5F</t>
  </si>
  <si>
    <t>11.20</t>
  </si>
  <si>
    <t>Reparos, conservações e complementos - GRUPO 11</t>
  </si>
  <si>
    <t>11.20.030</t>
  </si>
  <si>
    <t>Cura química de concreto, membrana líquida</t>
  </si>
  <si>
    <t>11.20.050</t>
  </si>
  <si>
    <t>Corte de junta de dilatação, com serra de disco diamantado para pisos</t>
  </si>
  <si>
    <t>11.20.090</t>
  </si>
  <si>
    <t>Selante endurecedor de concreto antipó</t>
  </si>
  <si>
    <t>11.20.120</t>
  </si>
  <si>
    <t>Reparo superficial com argamassa polimérica (tixotrópica), bicomponente</t>
  </si>
  <si>
    <t>11.20.130</t>
  </si>
  <si>
    <t>Tratamento de fissuras estáveis (não ativas) em elementos de concreto</t>
  </si>
  <si>
    <t>11.20.140</t>
  </si>
  <si>
    <t>Controlador de retração de concreto, a base de óxido de cálcio</t>
  </si>
  <si>
    <t>12</t>
  </si>
  <si>
    <t>FUNDACAO PROFUNDA</t>
  </si>
  <si>
    <t>12.01</t>
  </si>
  <si>
    <t>Broca</t>
  </si>
  <si>
    <t>12.01.021</t>
  </si>
  <si>
    <t>Broca em concreto armado diâmetro de 20 cm - completa</t>
  </si>
  <si>
    <t>12.01.041</t>
  </si>
  <si>
    <t>Broca em concreto armado diâmetro de 25 cm - completa</t>
  </si>
  <si>
    <t>12.01.061</t>
  </si>
  <si>
    <t>Broca em concreto armado diâmetro de 30 cm - completa</t>
  </si>
  <si>
    <t>12.04</t>
  </si>
  <si>
    <t>Estaca pre-moldada de concreto</t>
  </si>
  <si>
    <t>12.04.080</t>
  </si>
  <si>
    <t>Taxa de mobilização e desmobilização de equipamentos para execução de estaca pré-moldada</t>
  </si>
  <si>
    <t>12.04.081</t>
  </si>
  <si>
    <t>Estaca pré-moldada protendida cravada para 20t</t>
  </si>
  <si>
    <t>12.04.082</t>
  </si>
  <si>
    <t>Estaca pré-moldada protendida cravada para 30t</t>
  </si>
  <si>
    <t>12.04.083</t>
  </si>
  <si>
    <t>Estaca pré-moldada protendida cravada para 40t</t>
  </si>
  <si>
    <t>12.04.084</t>
  </si>
  <si>
    <t>Estaca pré-moldada protendida cravada para 50t</t>
  </si>
  <si>
    <t>12.04.085</t>
  </si>
  <si>
    <t>Estaca pré-moldada protendida cravada para 60t</t>
  </si>
  <si>
    <t>12.05</t>
  </si>
  <si>
    <t>Estaca escavada mecanicamente</t>
  </si>
  <si>
    <t>12.05.010</t>
  </si>
  <si>
    <t>Taxa de mobilização e desmobilização de equipamentos para execução de estaca escavada</t>
  </si>
  <si>
    <t>12.05.020</t>
  </si>
  <si>
    <t>Estaca escavada mecanicamente, diâmetro de 25 cm até 20 t</t>
  </si>
  <si>
    <t>12.05.030</t>
  </si>
  <si>
    <t>Estaca escavada mecanicamente, diâmetro de 30 cm até 30 t</t>
  </si>
  <si>
    <t>12.05.040</t>
  </si>
  <si>
    <t>Estaca escavada mecanicamente, diâmetro de 35 cm até 40 t</t>
  </si>
  <si>
    <t>12.05.150</t>
  </si>
  <si>
    <t>Estaca escavada mecanicamente, diâmetro de 40 cm até 50 t</t>
  </si>
  <si>
    <t>12.06</t>
  </si>
  <si>
    <t>Estaca tipo STRAUSS</t>
  </si>
  <si>
    <t>12.06.010</t>
  </si>
  <si>
    <t>Taxa de mobilização e desmobilização de equipamentos para execução de estaca tipo Strauss</t>
  </si>
  <si>
    <t>12.06.020</t>
  </si>
  <si>
    <t>Estaca tipo Strauss, diâmetro de 25 cm até 20 t</t>
  </si>
  <si>
    <t>12.06.030</t>
  </si>
  <si>
    <t>Estaca tipo Strauss, diâmetro de 32 cm até 30 t</t>
  </si>
  <si>
    <t>12.06.040</t>
  </si>
  <si>
    <t>Estaca tipo Strauss, diâmetro de 38 cm até 40 t</t>
  </si>
  <si>
    <t>12.06.080</t>
  </si>
  <si>
    <t>Estaca tipo Strauss, diâmetro de 45 cm até 60 t</t>
  </si>
  <si>
    <t>12.07</t>
  </si>
  <si>
    <t>Estaca tipo RAIZ</t>
  </si>
  <si>
    <t>12.07.010</t>
  </si>
  <si>
    <t>Taxa de mobilização e desmobilização de equipamentos para execução de estaca tipo Raiz em solo</t>
  </si>
  <si>
    <t>12.07.030</t>
  </si>
  <si>
    <t>Estaca tipo Raiz, diâmetro de 10 cm para 10 t, em solo</t>
  </si>
  <si>
    <t>12.07.050</t>
  </si>
  <si>
    <t>Estaca tipo Raiz, diâmetro de 12 cm para 15 t, em solo</t>
  </si>
  <si>
    <t>12.07.060</t>
  </si>
  <si>
    <t>Estaca tipo Raiz, diâmetro de 15 cm para 25 t, em solo</t>
  </si>
  <si>
    <t>12.07.070</t>
  </si>
  <si>
    <t>Estaca tipo Raiz, diâmetro de 16 cm para 35 t, em solo</t>
  </si>
  <si>
    <t>12.07.090</t>
  </si>
  <si>
    <t>Estaca tipo Raiz, diâmetro de 20 cm para 50 t, em solo</t>
  </si>
  <si>
    <t>12.07.100</t>
  </si>
  <si>
    <t>Estaca tipo Raiz, diâmetro de 25 cm para 80 t, em solo</t>
  </si>
  <si>
    <t>12.07.110</t>
  </si>
  <si>
    <t>Estaca tipo Raiz, diâmetro de 31 cm para 100 t, em solo</t>
  </si>
  <si>
    <t>12.07.130</t>
  </si>
  <si>
    <t>Estaca tipo Raiz, diâmetro de 40 cm para 130 t, em solo</t>
  </si>
  <si>
    <t>12.07.151</t>
  </si>
  <si>
    <t>Estaca tipo Raiz, diâmetro de 31 cm, sem armação, em solo</t>
  </si>
  <si>
    <t>12.07.153</t>
  </si>
  <si>
    <t>Estaca tipo Raiz, diâmetro de 45 cm, sem armação, em solo</t>
  </si>
  <si>
    <t>12.07.270</t>
  </si>
  <si>
    <t>Taxa de mobilização e desmobilização de equipamentos para execução de estaca tipo Raiz em rocha</t>
  </si>
  <si>
    <t>12.07.271</t>
  </si>
  <si>
    <t>Estaca tipo Raiz, diâmetro de 31 cm, sem armação, em rocha</t>
  </si>
  <si>
    <t>12.07.272</t>
  </si>
  <si>
    <t>Estaca tipo Raiz, diâmetro de 41 cm, sem armação, em rocha</t>
  </si>
  <si>
    <t>12.07.273</t>
  </si>
  <si>
    <t>Estaca tipo Raiz, diâmetro de 45 cm, sem armação, em rocha</t>
  </si>
  <si>
    <t>12.07.274</t>
  </si>
  <si>
    <t>Estaca tipo Raiz, diâmetro de 15 cm para 25 t, sem armação e sem argamassa, em rocha</t>
  </si>
  <si>
    <t>12.07.275</t>
  </si>
  <si>
    <t>Estaca tipo Raiz, diâmetro de 20 cm para 50 t, sem armação e sem argamassa, em rocha</t>
  </si>
  <si>
    <t>12.07.511</t>
  </si>
  <si>
    <t>Injeção de argamassa de cimento e areia em estaca raiz - sobreconsumo</t>
  </si>
  <si>
    <t>12.09</t>
  </si>
  <si>
    <t>Tubulão</t>
  </si>
  <si>
    <t>12.09.010</t>
  </si>
  <si>
    <t>Taxa de mobilização e desmobilização de equipamentos para execução de tubulão escavado mecanicamente</t>
  </si>
  <si>
    <t>12.09.020</t>
  </si>
  <si>
    <t>Abertura de fuste mecanizado diâmetro de 50 cm</t>
  </si>
  <si>
    <t>12.09.040</t>
  </si>
  <si>
    <t>Abertura de fuste mecanizado diâmetro de 60 cm</t>
  </si>
  <si>
    <t>12.09.060</t>
  </si>
  <si>
    <t>Abertura de fuste mecanizado diâmetro de 80 cm</t>
  </si>
  <si>
    <t>12.09.140</t>
  </si>
  <si>
    <t>Escavação manual em campo aberto para tubulão, fuste e/ou base</t>
  </si>
  <si>
    <t>12.12</t>
  </si>
  <si>
    <t>Estaca hélice continua</t>
  </si>
  <si>
    <t>12.12.010</t>
  </si>
  <si>
    <t>Taxa de mobilização e desmobilização de equipamentos para execução de estaca tipo hélice contínua em solo</t>
  </si>
  <si>
    <t>12.12.014</t>
  </si>
  <si>
    <t>Estaca tipo hélice contínua, diâmetro de 25 cm em solo</t>
  </si>
  <si>
    <t>12.12.016</t>
  </si>
  <si>
    <t>Estaca tipo hélice contínua, diâmetro de 30 cm em solo</t>
  </si>
  <si>
    <t>12.12.020</t>
  </si>
  <si>
    <t>Estaca tipo hélice contínua, diâmetro de 35 cm em solo</t>
  </si>
  <si>
    <t>12.12.060</t>
  </si>
  <si>
    <t>Estaca tipo hélice contínua, diâmetro de 40 cm em solo</t>
  </si>
  <si>
    <t>12.12.070</t>
  </si>
  <si>
    <t>Estaca tipo hélice contínua, diâmetro de 50 cm em solo</t>
  </si>
  <si>
    <t>12.12.074</t>
  </si>
  <si>
    <t>Estaca tipo hélice contínua, diâmetro de 60 cm em solo</t>
  </si>
  <si>
    <t>12.12.090</t>
  </si>
  <si>
    <t>Estaca tipo hélice contínua, diâmetro de 70 cm em solo</t>
  </si>
  <si>
    <t>12.12.100</t>
  </si>
  <si>
    <t>Estaca tipo hélice contínua, diâmetro de 80 cm em solo</t>
  </si>
  <si>
    <t>12.14</t>
  </si>
  <si>
    <t>Estaca escavada com injeção ou micro estaca</t>
  </si>
  <si>
    <t>12.14.010</t>
  </si>
  <si>
    <t>Taxa de mobilização e desmobilização de equipamentos para execução de estacas escavadas com injeção ou microestaca</t>
  </si>
  <si>
    <t>12.14.040</t>
  </si>
  <si>
    <t>Estaca escavada com injeção ou microestaca, diâmetro de 16 cm</t>
  </si>
  <si>
    <t>12.14.050</t>
  </si>
  <si>
    <t>Estaca escavada com injeção ou microestaca, diâmetro de 20 cm</t>
  </si>
  <si>
    <t>12.14.060</t>
  </si>
  <si>
    <t>Estaca escavada com injeção ou microestaca, diâmetro de 25 cm</t>
  </si>
  <si>
    <t>13</t>
  </si>
  <si>
    <t>LAJE E PAINEL DE FECHAMENTO PRE-FABRICADOS</t>
  </si>
  <si>
    <t>13.01</t>
  </si>
  <si>
    <t>Laje pre-fabricada mista em vigotas treplicadas e lajotas</t>
  </si>
  <si>
    <t>13.01.130</t>
  </si>
  <si>
    <t>Laje pré-fabricada mista vigota treliçada/lajota cerâmica - LT 12 (8+4) e capa com concreto de 25 MPa</t>
  </si>
  <si>
    <t>13.01.150</t>
  </si>
  <si>
    <t>Laje pré-fabricada mista vigota treliçada/lajota cerâmica - LT 16 (12+4) e capa com concreto de 25 MPa</t>
  </si>
  <si>
    <t>13.01.170</t>
  </si>
  <si>
    <t>Laje pré-fabricada mista vigota treliçada/lajota cerâmica - LT 20 (16+4) e capa com concreto de 25 MPa</t>
  </si>
  <si>
    <t>13.01.190</t>
  </si>
  <si>
    <t>Laje pré-fabricada mista vigota treliçada/lajota cerâmica - LT 24 (20+4) e capa com concreto de 25 MPa</t>
  </si>
  <si>
    <t>13.01.210</t>
  </si>
  <si>
    <t>Laje pré-fabricada mista vigota treliçada/lajota cerâmica - LT 30 (24+6) e capa com concreto de 25 MPa</t>
  </si>
  <si>
    <t>13.01.310</t>
  </si>
  <si>
    <t>Laje pré-fabricada unidirecional em viga treliçada/lajota em EPS LT 12 (8 + 4), com capa de concreto de 25 MPa</t>
  </si>
  <si>
    <t>13.01.320</t>
  </si>
  <si>
    <t>Laje pré-fabricada unidirecional em viga treliçada/lajota em EPS LT 16 (12 + 4), com capa de concreto de 25 MPa</t>
  </si>
  <si>
    <t>13.01.330</t>
  </si>
  <si>
    <t>Laje pré-fabricada unidirecional em viga treliçada/lajota em EPS LT 20 (16 + 4), com capa de concreto de 25 MPa</t>
  </si>
  <si>
    <t>13.01.340</t>
  </si>
  <si>
    <t>Laje pré-fabricada unidirecional em viga treliçada/lajota em EPS LT 25 (20 + 5), com capa de concreto de 25 MPa</t>
  </si>
  <si>
    <t>13.01.350</t>
  </si>
  <si>
    <t>Laje pré-fabricada unidirecional em viga treliçada/lajota em EPS LT 30 (25 + 5), com capa de concreto de 25 MPa</t>
  </si>
  <si>
    <t>13.02</t>
  </si>
  <si>
    <t>Laje pre-fabricada mista em vigotas protendidas e lajotas</t>
  </si>
  <si>
    <t>13.02.150</t>
  </si>
  <si>
    <t>Laje pré-fabricada mista vigota protendida/lajota cerâmica - LP 12 (8+4) e capa com concreto de 25 MPa</t>
  </si>
  <si>
    <t>13.02.170</t>
  </si>
  <si>
    <t>Laje pré-fabricada mista vigota protendida/lajota cerâmica - LP 16 (12+4) e capa com concreto de 25 MPa</t>
  </si>
  <si>
    <t>13.02.190</t>
  </si>
  <si>
    <t>Laje pré-fabricada mista vigota protendida/lajota cerâmica - LP 20 (16+4) e capa com concreto de 25 MPa</t>
  </si>
  <si>
    <t>13.02.210</t>
  </si>
  <si>
    <t>Laje pré-fabricada mista vigota protendida/lajota cerâmica - LP 25 (20+5) e capa com concreto de 25 MPa</t>
  </si>
  <si>
    <t>13.05</t>
  </si>
  <si>
    <t>Pre-laje</t>
  </si>
  <si>
    <t>13.05.084</t>
  </si>
  <si>
    <t>Pré-laje em painel pré-fabricado treliçado, com EPS, H= 12 cm</t>
  </si>
  <si>
    <t>13.05.090</t>
  </si>
  <si>
    <t>Pré-laje em painel pré-fabricado treliçado, com EPS, H= 16 cm</t>
  </si>
  <si>
    <t>13.05.094</t>
  </si>
  <si>
    <t>Pré-laje em painel pré-fabricado treliçado, com EPS, H= 20 cm</t>
  </si>
  <si>
    <t>13.05.096</t>
  </si>
  <si>
    <t>Pré-laje em painel pré-fabricado treliçado, com EPS, H= 25 cm</t>
  </si>
  <si>
    <t>13.05.110</t>
  </si>
  <si>
    <t>Pré-laje em painel pré-fabricado treliçado, H= 12 cm</t>
  </si>
  <si>
    <t>13.05.150</t>
  </si>
  <si>
    <t>Pré-laje em painel pré-fabricado treliçado, H= 16 cm</t>
  </si>
  <si>
    <t>14</t>
  </si>
  <si>
    <t>ALVENARIA E ELEMENTO DIVISOR</t>
  </si>
  <si>
    <t>14.01</t>
  </si>
  <si>
    <t>Alvenaria de fundação (embasamento)</t>
  </si>
  <si>
    <t>14.01.020</t>
  </si>
  <si>
    <t>Alvenaria de embasamento em tijolo maciço comum</t>
  </si>
  <si>
    <t>14.01.050</t>
  </si>
  <si>
    <t>Alvenaria de embasamento em bloco de concreto de 14 x 19 x 39 cm - classe A</t>
  </si>
  <si>
    <t>14.01.060</t>
  </si>
  <si>
    <t>Alvenaria de embasamento em bloco de concreto de 19 x 19 x 39 cm - classe A</t>
  </si>
  <si>
    <t>14.02</t>
  </si>
  <si>
    <t>Alvenaria com tijolo maciço comum ou especial</t>
  </si>
  <si>
    <t>14.02.020</t>
  </si>
  <si>
    <t>Alvenaria de elevação de 1/4 tijolo maciço comum</t>
  </si>
  <si>
    <t>14.02.030</t>
  </si>
  <si>
    <t>Alvenaria de elevação de 1/2 tijolo maciço comum</t>
  </si>
  <si>
    <t>14.02.040</t>
  </si>
  <si>
    <t>Alvenaria de elevação de 1 tijolo maciço comum</t>
  </si>
  <si>
    <t>14.02.050</t>
  </si>
  <si>
    <t>Alvenaria de elevação de 1 1/2 tijolo maciço comum</t>
  </si>
  <si>
    <t>14.02.070</t>
  </si>
  <si>
    <t>Alvenaria de elevação de 1/2 tijolo maciço aparente</t>
  </si>
  <si>
    <t>14.02.080</t>
  </si>
  <si>
    <t>Alvenaria de elevação de 1 tijolo maciço aparente</t>
  </si>
  <si>
    <t>14.03</t>
  </si>
  <si>
    <t>Alvenaria com tijolo laminado aparente</t>
  </si>
  <si>
    <t>14.03.020</t>
  </si>
  <si>
    <t>Alvenaria de elevação de 1/4 tijolo laminado</t>
  </si>
  <si>
    <t>14.03.040</t>
  </si>
  <si>
    <t>Alvenaria de elevação de 1/2 tijolo laminado</t>
  </si>
  <si>
    <t>14.03.060</t>
  </si>
  <si>
    <t>Alvenaria de elevação de 1 tijolo laminado</t>
  </si>
  <si>
    <t>14.04</t>
  </si>
  <si>
    <t>Alvenaria com bloco cerâmico de vedação</t>
  </si>
  <si>
    <t>14.04.200</t>
  </si>
  <si>
    <t>Alvenaria de bloco cerâmico de vedação de 9 cm</t>
  </si>
  <si>
    <t>14.04.210</t>
  </si>
  <si>
    <t>Alvenaria de bloco cerâmico de vedação de 14 cm</t>
  </si>
  <si>
    <t>14.04.220</t>
  </si>
  <si>
    <t>Alvenaria de bloco cerâmico de vedação de 19 cm</t>
  </si>
  <si>
    <t>14.05</t>
  </si>
  <si>
    <t>Alvenaria com bloco cerâmico estrutural</t>
  </si>
  <si>
    <t>14.05.050</t>
  </si>
  <si>
    <t>Alvenaria de bloco cerâmico estrutural de 14 cm</t>
  </si>
  <si>
    <t>14.05.060</t>
  </si>
  <si>
    <t>Alvenaria de bloco cerâmico estrutural de 19 cm</t>
  </si>
  <si>
    <t>14.10</t>
  </si>
  <si>
    <t>Alvenaria com bloco de concreto de vedação</t>
  </si>
  <si>
    <t>14.10.101</t>
  </si>
  <si>
    <t>Alvenaria de bloco de concreto de vedação de 9 cm - classe C</t>
  </si>
  <si>
    <t>14.10.111</t>
  </si>
  <si>
    <t>Alvenaria de bloco de concreto de vedação de 14 cm - classe C</t>
  </si>
  <si>
    <t>14.10.121</t>
  </si>
  <si>
    <t>Alvenaria de bloco de concreto de vedação de 19 cm - classe C</t>
  </si>
  <si>
    <t>14.11</t>
  </si>
  <si>
    <t>Alvenaria com bloco de concreto estrutural</t>
  </si>
  <si>
    <t>14.11.221</t>
  </si>
  <si>
    <t>Alvenaria de bloco de concreto estrutural 14 cm - classe B</t>
  </si>
  <si>
    <t>14.11.231</t>
  </si>
  <si>
    <t>Alvenaria de bloco de concreto estrutural 19 cm - classe B</t>
  </si>
  <si>
    <t>14.11.261</t>
  </si>
  <si>
    <t>Alvenaria de bloco de concreto estrutural 14 cm - classe A</t>
  </si>
  <si>
    <t>14.11.271</t>
  </si>
  <si>
    <t>Alvenaria de bloco de concreto estrutural 19 cm - classe A</t>
  </si>
  <si>
    <t>14.15</t>
  </si>
  <si>
    <t>Alvenaria de concreto celular ou silico calcário</t>
  </si>
  <si>
    <t>14.15.060</t>
  </si>
  <si>
    <t>Alvenaria em bloco de concreto celular autoclavado de 10 cm, uso revestido - classe C25</t>
  </si>
  <si>
    <t>14.15.100</t>
  </si>
  <si>
    <t>Alvenaria em bloco de concreto celular autoclavado de 12,5 cm, uso revestido - classe C25</t>
  </si>
  <si>
    <t>14.15.120</t>
  </si>
  <si>
    <t>Alvenaria em bloco de concreto celular autoclavado de 15 cm, uso revestido - classe C25</t>
  </si>
  <si>
    <t>14.15.140</t>
  </si>
  <si>
    <t>Alvenaria em bloco de concreto celular autoclavado de 20 cm, uso revestido - classe C25</t>
  </si>
  <si>
    <t>14.20</t>
  </si>
  <si>
    <t>Pecas moldadas no local (vergas, pilaretes, etc.)</t>
  </si>
  <si>
    <t>14.20.010</t>
  </si>
  <si>
    <t>Vergas, contravergas e pilaretes de concreto armado</t>
  </si>
  <si>
    <t>14.20.020</t>
  </si>
  <si>
    <t>Cimalha em concreto com pingadeira</t>
  </si>
  <si>
    <t>14.28</t>
  </si>
  <si>
    <t>Elementos vazados (concreto, cerâmica e vidros)</t>
  </si>
  <si>
    <t>14.28.012</t>
  </si>
  <si>
    <t>Elemento vazado em cerâmica, tipo quadriculado de 18 x 18 x 7 cm</t>
  </si>
  <si>
    <t>14.28.030</t>
  </si>
  <si>
    <t>Elemento vazado em concreto, tipo quadriculado de 39 x 39 x 10 cm</t>
  </si>
  <si>
    <t>14.28.096</t>
  </si>
  <si>
    <t>Elemento vazado em concreto, tipo veneziana de 39 x 39 x 10 cm</t>
  </si>
  <si>
    <t>14.28.100</t>
  </si>
  <si>
    <t>Elemento vazado em vidro, tipo veneziana capelinha de 20 x 10 x 10 cm</t>
  </si>
  <si>
    <t>14.28.140</t>
  </si>
  <si>
    <t>Elemento vazado em vidro, tipo veneziana de 20 x 20 x 6 cm</t>
  </si>
  <si>
    <t>14.30</t>
  </si>
  <si>
    <t>Divisória e fechamento</t>
  </si>
  <si>
    <t>14.30.010</t>
  </si>
  <si>
    <t>Divisória em placas de granito com espessura de 3 cm</t>
  </si>
  <si>
    <t>14.30.020</t>
  </si>
  <si>
    <t>Divisória em placas de granilite com espessura de 3 cm</t>
  </si>
  <si>
    <t>14.30.070</t>
  </si>
  <si>
    <t>Divisória sanitária em painel laminado melamínico estrutural com perfis em alumínio, inclusive ferragem completa para vão de porta</t>
  </si>
  <si>
    <t>14.30.080</t>
  </si>
  <si>
    <t>Divisão para mictório em placas de mármore branco, com espessura de 3 cm</t>
  </si>
  <si>
    <t>14.30.110</t>
  </si>
  <si>
    <t>Divisória cega tipo naval, acabamento em laminado fenólico melamínico, com espessura de 3,5 cm</t>
  </si>
  <si>
    <t>14.30.160</t>
  </si>
  <si>
    <t>Divisória em placas de gesso acartonado, resistência ao fogo 60 minutos, espessura 120/90mm - 1RF / 1RF LM</t>
  </si>
  <si>
    <t>14.30.190</t>
  </si>
  <si>
    <t>Divisória cega tipo naval com miolo mineral, acabamento em laminado melamínico, com espessura de 3,5 cm</t>
  </si>
  <si>
    <t>14.30.230</t>
  </si>
  <si>
    <t>Divisória painel/vidro/vidro tipo naval, acabamento em laminado fenólico melamínico, com espessura de 3,5 cm</t>
  </si>
  <si>
    <t>14.30.260</t>
  </si>
  <si>
    <t>Divisória em placas de gesso acartonado, resistência ao fogo 30 minutos, espessura 73/48mm - 1ST / 1ST</t>
  </si>
  <si>
    <t>14.30.270</t>
  </si>
  <si>
    <t>Divisória em placas de gesso acartonado, resistência ao fogo 30 minutos, espessura 73/48mm - 1ST / 1ST LM</t>
  </si>
  <si>
    <t>14.30.300</t>
  </si>
  <si>
    <t>Divisória em placas de gesso acartonado, resistência ao fogo 30 minutos, espessura 100/70mm - 1ST / 1ST LM</t>
  </si>
  <si>
    <t>14.30.310</t>
  </si>
  <si>
    <t>Divisória em placas de gesso acartonado, resistência ao fogo 30 minutos, espessura 100/70mm - 1ST / 1ST</t>
  </si>
  <si>
    <t>14.30.410</t>
  </si>
  <si>
    <t>Divisória em placas de gesso acartonado, resistência ao fogo 30 minutos, espessura 100/70mm - 1RU / 1RU</t>
  </si>
  <si>
    <t>14.30.440</t>
  </si>
  <si>
    <t>Divisória em placas duplas de gesso acartonado, resistência ao fogo 60 minutos, espessura 120/70mm - 2ST / 2ST LM</t>
  </si>
  <si>
    <t>14.30.841</t>
  </si>
  <si>
    <t>Divisória cega tipo piso/teto em laminado melamínico de baixa pressão, com coluna estrutural em alumínio extrudado</t>
  </si>
  <si>
    <t>14.30.842</t>
  </si>
  <si>
    <t>Divisória tipo piso/teto em vidro temperado simples, com coluna estrutural em alumínio extrudado</t>
  </si>
  <si>
    <t>14.30.843</t>
  </si>
  <si>
    <t>Divisória tipo piso/teto em vidro temperado duplo e micro persianas, com coluna estrutural em alumínio extrudado</t>
  </si>
  <si>
    <t>14.30.860</t>
  </si>
  <si>
    <t>Divisória em placas de granilite com espessura de 4 cm</t>
  </si>
  <si>
    <t>14.30.870</t>
  </si>
  <si>
    <t>Divisória em placas duplas de gesso acartonado, resistência ao fogo 120 minutos, espessura 130/70mm - 2RF / 2RF</t>
  </si>
  <si>
    <t>14.30.880</t>
  </si>
  <si>
    <t>Divisória em placas duplas de gesso acartonado, resistência ao fogo 60 minutos, espessura 120/70mm - 2ST / 2RU</t>
  </si>
  <si>
    <t>14.30.890</t>
  </si>
  <si>
    <t>Divisória em placas duplas de gesso acartonado, resistência ao fogo 60 minutos, espessura 120/70mm - 2RU / 2RU</t>
  </si>
  <si>
    <t>14.30.900</t>
  </si>
  <si>
    <t>Divisória em placas duplas de gesso acartonado, resistência ao fogo 60 minutos, espessura 98/48mm - 2ST / 2ST LM</t>
  </si>
  <si>
    <t>14.30.910</t>
  </si>
  <si>
    <t>Divisória em placas duplas de gesso acartonado, resistência ao fogo 60 minutos, espessura 98/48mm - 2RU / 2RU LM</t>
  </si>
  <si>
    <t>14.30.920</t>
  </si>
  <si>
    <t>Divisória em placas duplas de gesso acartonado, resistência ao fogo 60 minutos, espessura 98/48mm - 2ST / 2RU LM</t>
  </si>
  <si>
    <t>14.31</t>
  </si>
  <si>
    <t>Divisória e fechamento.</t>
  </si>
  <si>
    <t>14.31.030</t>
  </si>
  <si>
    <t>Fechamento em placa cimentícia com espessura de 12 mm</t>
  </si>
  <si>
    <t>14.40</t>
  </si>
  <si>
    <t>Reparos, conservações e complementos - GRUPO 14</t>
  </si>
  <si>
    <t>14.40.040</t>
  </si>
  <si>
    <t>Recolocação de divisórias em chapas com montantes metálicos</t>
  </si>
  <si>
    <t>14.40.060</t>
  </si>
  <si>
    <t>Tela galvanizada para fixação de alvenaria com dimensão de 6x50cm</t>
  </si>
  <si>
    <t>14.40.070</t>
  </si>
  <si>
    <t>Tela galvanizada para fixação de alvenaria com dimensão de 7,5x50cm</t>
  </si>
  <si>
    <t>14.40.080</t>
  </si>
  <si>
    <t>Tela galvanizada para fixação de alvenaria com dimensão de 10,5x50cm</t>
  </si>
  <si>
    <t>14.40.090</t>
  </si>
  <si>
    <t>Tela galvanizada para fixação de alvenaria com dimensão de 12x50cm</t>
  </si>
  <si>
    <t>14.40.100</t>
  </si>
  <si>
    <t>Tela galvanizada para fixação de alvenaria com dimensão de 17x50cm</t>
  </si>
  <si>
    <t>15</t>
  </si>
  <si>
    <t>ESTRUTURA EM MADEIRA, FERRO, ALUMINIO E CONCRETO</t>
  </si>
  <si>
    <t>15.01</t>
  </si>
  <si>
    <t>Estrutura em madeira para cobertura</t>
  </si>
  <si>
    <t>15.01.010</t>
  </si>
  <si>
    <t>Estrutura de madeira tesourada para telha de barro - vãos até 7,00 m</t>
  </si>
  <si>
    <t>15.01.020</t>
  </si>
  <si>
    <t>Estrutura de madeira tesourada para telha de barro - vãos de 7,01 a 10,00 m</t>
  </si>
  <si>
    <t>15.01.030</t>
  </si>
  <si>
    <t>Estrutura de madeira tesourada para telha de barro - vãos de 10,01 a 13,00 m</t>
  </si>
  <si>
    <t>15.01.040</t>
  </si>
  <si>
    <t>Estrutura de madeira tesourada para telha de barro - vãos de 13,01 a 18,00 m</t>
  </si>
  <si>
    <t>15.01.110</t>
  </si>
  <si>
    <t>Estrutura de madeira tesourada para telha perfil ondulado - vãos até 7,00 m</t>
  </si>
  <si>
    <t>15.01.120</t>
  </si>
  <si>
    <t>Estrutura de madeira tesourada para telha perfil ondulado - vãos 7,01 a 10,00 m</t>
  </si>
  <si>
    <t>15.01.130</t>
  </si>
  <si>
    <t>Estrutura de madeira tesourada para telha perfil ondulado - vãos 10,01 a 13,00 m</t>
  </si>
  <si>
    <t>15.01.140</t>
  </si>
  <si>
    <t>Estrutura de madeira tesourada para telha perfil ondulado - vãos 13,01 a 18,00 m</t>
  </si>
  <si>
    <t>15.01.210</t>
  </si>
  <si>
    <t>Estrutura pontaletada para telhas de barro</t>
  </si>
  <si>
    <t>15.01.220</t>
  </si>
  <si>
    <t>Estrutura pontaletada para telhas onduladas</t>
  </si>
  <si>
    <t>15.01.310</t>
  </si>
  <si>
    <t>Estrutura em terças para telhas de barro</t>
  </si>
  <si>
    <t>15.01.320</t>
  </si>
  <si>
    <t>Estrutura em terças para telhas perfil e material qualquer, exceto barro</t>
  </si>
  <si>
    <t>15.01.330</t>
  </si>
  <si>
    <t>Estrutura em terças para telhas perfil trapezoidal</t>
  </si>
  <si>
    <t>15.03</t>
  </si>
  <si>
    <t>Estrutura em aço</t>
  </si>
  <si>
    <t>15.03.030</t>
  </si>
  <si>
    <t>Fornecimento e montagem de estrutura em aço ASTM-A36, sem pintura</t>
  </si>
  <si>
    <t>15.03.090</t>
  </si>
  <si>
    <t>Montagem de estrutura metálica em aço, sem pintura</t>
  </si>
  <si>
    <t>15.03.110</t>
  </si>
  <si>
    <t>Fornecimento e montagem de estrutura em aço patinável, sem pintura</t>
  </si>
  <si>
    <t>15.03.131</t>
  </si>
  <si>
    <t>Fornecimento e montagem de estrutura em aço ASTM-A572 Grau 50, sem pintura</t>
  </si>
  <si>
    <t>15.03.140</t>
  </si>
  <si>
    <t>Fornecimento e montagem de estrutura tubular em aço ASTM-A572 Grau 50, sem pintura</t>
  </si>
  <si>
    <t>15.03.150</t>
  </si>
  <si>
    <t>Fornecimento e montagem de estrutura metálica em perfil metalon, sem pintura</t>
  </si>
  <si>
    <t>15.05</t>
  </si>
  <si>
    <t>Estrutura pre-fabricada de concreto</t>
  </si>
  <si>
    <t>15.05.290</t>
  </si>
  <si>
    <t>Placas, vigas e pilares em concreto armado pré-moldado - fck= 40 MPa</t>
  </si>
  <si>
    <t>15.05.300</t>
  </si>
  <si>
    <t>Mobiliário em concreto armado pré-moldado - fck= 40 MPa</t>
  </si>
  <si>
    <t>15.05.520</t>
  </si>
  <si>
    <t>Placas, vigas e pilares em concreto armado pré-moldado - fck= 35 MPa</t>
  </si>
  <si>
    <t>15.05.530</t>
  </si>
  <si>
    <t>Placas, vigas e pilares em concreto armado pré-moldado - fck= 25 MPa</t>
  </si>
  <si>
    <t>15.05.540</t>
  </si>
  <si>
    <t>Mobiliário em concreto armado pré-moldado - fck= 25 MPa</t>
  </si>
  <si>
    <t>15.20</t>
  </si>
  <si>
    <t>Reparos, conservações e complementos - GRUPO 15</t>
  </si>
  <si>
    <t>15.20.020</t>
  </si>
  <si>
    <t>Fornecimento de peças diversas para estrutura em madeira</t>
  </si>
  <si>
    <t>15.20.040</t>
  </si>
  <si>
    <t>Recolocação de peças lineares em madeira com seção até 60 cm²</t>
  </si>
  <si>
    <t>15.20.060</t>
  </si>
  <si>
    <t>Recolocação de peças lineares em madeira com seção superior a 60 cm²</t>
  </si>
  <si>
    <t>16</t>
  </si>
  <si>
    <t>TELHAMENTO</t>
  </si>
  <si>
    <t>16.02</t>
  </si>
  <si>
    <t>Telhamento em barro</t>
  </si>
  <si>
    <t>16.02.010</t>
  </si>
  <si>
    <t>Telha de barro tipo italiana</t>
  </si>
  <si>
    <t>16.02.020</t>
  </si>
  <si>
    <t>Telha de barro tipo francesa</t>
  </si>
  <si>
    <t>16.02.030</t>
  </si>
  <si>
    <t>Telha de barro tipo romana</t>
  </si>
  <si>
    <t>16.02.045</t>
  </si>
  <si>
    <t>Telha de barro colonial/paulista</t>
  </si>
  <si>
    <t>16.02.060</t>
  </si>
  <si>
    <t>Telha de barro tipo plan</t>
  </si>
  <si>
    <t>16.02.120</t>
  </si>
  <si>
    <t>Emboçamento de beiral em telhas de barro</t>
  </si>
  <si>
    <t>16.02.230</t>
  </si>
  <si>
    <t>Cumeeira de barro emboçado tipos: plan, romana, italiana, francesa e paulistinha</t>
  </si>
  <si>
    <t>16.02.270</t>
  </si>
  <si>
    <t>Espigão de barro emboçado</t>
  </si>
  <si>
    <t>16.03</t>
  </si>
  <si>
    <t>Telhamento em cimento reforçado com fio sintético (CRFS)</t>
  </si>
  <si>
    <t>16.03.010</t>
  </si>
  <si>
    <t>Telhamento em cimento reforçado com fio sintético CRFS - perfil ondulado de 6 mm</t>
  </si>
  <si>
    <t>16.03.020</t>
  </si>
  <si>
    <t>Telhamento em cimento reforçado com fio sintético CRFS - perfil ondulado de 8 mm</t>
  </si>
  <si>
    <t>16.03.030</t>
  </si>
  <si>
    <t>Telhamento em cimento reforçado com fio sintético CRFS - perfil trapezoidal de 44 cm</t>
  </si>
  <si>
    <t>16.03.040</t>
  </si>
  <si>
    <t>Telhamento em cimento reforçado com fio sintético CRFS - perfil modulado</t>
  </si>
  <si>
    <t>16.03.300</t>
  </si>
  <si>
    <t>Cumeeira normal em cimento reforçado com fio sintético CRFS - perfil ondulado</t>
  </si>
  <si>
    <t>16.03.310</t>
  </si>
  <si>
    <t>Cumeeira universal em cimento reforçado com fio sintético CRFS - perfil ondulado</t>
  </si>
  <si>
    <t>16.03.320</t>
  </si>
  <si>
    <t>Cumeeira normal em cimento reforçado com fio sintético CRFS - perfil trapezoidal 44 cm</t>
  </si>
  <si>
    <t>16.03.330</t>
  </si>
  <si>
    <t>Cumeeira normal em cimento reforçado com fio sintético CRFS - perfil modulado</t>
  </si>
  <si>
    <t>16.03.360</t>
  </si>
  <si>
    <t>Espigão em cimento reforçado com fio sintético CRFS - perfil ondulado</t>
  </si>
  <si>
    <t>16.03.370</t>
  </si>
  <si>
    <t>Espigão em cimento reforçado com fio sintético CRFS - perfil modulado</t>
  </si>
  <si>
    <t>16.03.400</t>
  </si>
  <si>
    <t>Rufo em cimento reforçado com fio sintético CRFS - perfil ondulado</t>
  </si>
  <si>
    <t>16.10</t>
  </si>
  <si>
    <t>Telhamento em madeira ou fibra vegetal</t>
  </si>
  <si>
    <t>16.10.020</t>
  </si>
  <si>
    <t>16.10.100</t>
  </si>
  <si>
    <t>16.12</t>
  </si>
  <si>
    <t>Telhamento metálico comum</t>
  </si>
  <si>
    <t>16.12.020</t>
  </si>
  <si>
    <t>16.12.040</t>
  </si>
  <si>
    <t>16.12.050</t>
  </si>
  <si>
    <t>16.12.060</t>
  </si>
  <si>
    <t>16.12.200</t>
  </si>
  <si>
    <t>16.12.220</t>
  </si>
  <si>
    <t>16.13</t>
  </si>
  <si>
    <t>Telhamento metálico especial</t>
  </si>
  <si>
    <t>16.13.060</t>
  </si>
  <si>
    <t>16.13.070</t>
  </si>
  <si>
    <t>16.13.130</t>
  </si>
  <si>
    <t>16.13.140</t>
  </si>
  <si>
    <t>16.16</t>
  </si>
  <si>
    <t>Telhamento em material sintético</t>
  </si>
  <si>
    <t>16.16.040</t>
  </si>
  <si>
    <t>Telha ondulada translúcida em polipropileno</t>
  </si>
  <si>
    <t>16.16.160</t>
  </si>
  <si>
    <t>Telha em poliéster reforçado com fibras de vidro, perfil trapezoidal 49</t>
  </si>
  <si>
    <t>16.16.400</t>
  </si>
  <si>
    <t>Cumeeira para telha de poliéster, tipo perfil trapezoidal 49</t>
  </si>
  <si>
    <t>16.20</t>
  </si>
  <si>
    <t>Telhamento em vidro</t>
  </si>
  <si>
    <t>16.20.020</t>
  </si>
  <si>
    <t>Telhas de vidro para iluminação tipo francesa</t>
  </si>
  <si>
    <t>16.20.040</t>
  </si>
  <si>
    <t>Telhas de vidro para iluminação tipo colonial/paulistinha</t>
  </si>
  <si>
    <t>16.30</t>
  </si>
  <si>
    <t>Domos</t>
  </si>
  <si>
    <t>16.30.020</t>
  </si>
  <si>
    <t>Domo de acrílico fixado em perfis de alumínio</t>
  </si>
  <si>
    <t>16.32</t>
  </si>
  <si>
    <t>Painel, chapas e fechamento</t>
  </si>
  <si>
    <t>16.32.070</t>
  </si>
  <si>
    <t>Cobertura curva em chapa de policarbonato alveolar bronze de 6 mm</t>
  </si>
  <si>
    <t>16.32.120</t>
  </si>
  <si>
    <t>Cobertura plana em chapa de policarbonato alveolar de 10 mm</t>
  </si>
  <si>
    <t>16.32.130</t>
  </si>
  <si>
    <t>Cobertura curva em chapa de policarbonato alveolar bronze de 10 mm</t>
  </si>
  <si>
    <t>16.33</t>
  </si>
  <si>
    <t>Calhas e rufos</t>
  </si>
  <si>
    <t>16.33.022</t>
  </si>
  <si>
    <t>Calha, rufo, afins em chapa galvanizada nº 24 - corte 0,33 m</t>
  </si>
  <si>
    <t>16.33.052</t>
  </si>
  <si>
    <t>Calha, rufo, afins em chapa galvanizada nº 24 - corte 0,50 m</t>
  </si>
  <si>
    <t>16.33.062</t>
  </si>
  <si>
    <t>Calha, rufo, afins em chapa galvanizada nº 24 - corte 1,00 m</t>
  </si>
  <si>
    <t>16.33.082</t>
  </si>
  <si>
    <t>Calha, rufo, afins em chapa galvanizada nº 26 - corte 0,33 m</t>
  </si>
  <si>
    <t>16.33.102</t>
  </si>
  <si>
    <t>Calha, rufo, afins em chapa galvanizada nº 26 - corte 0,50 m</t>
  </si>
  <si>
    <t>16.33.250</t>
  </si>
  <si>
    <t>Calha em PVC 125mm, inclusive conexões - AP</t>
  </si>
  <si>
    <t>16.33.400</t>
  </si>
  <si>
    <t>Rufo pré-moldado em concreto, de 14 x 50 x 18,5 cm</t>
  </si>
  <si>
    <t>16.33.410</t>
  </si>
  <si>
    <t>Rufo pré-moldado em concreto, de 20 x 50 x 26 cm</t>
  </si>
  <si>
    <t>16.33.412</t>
  </si>
  <si>
    <t>Rufo pré-moldado em concreto, largura 24 cm</t>
  </si>
  <si>
    <t>16.40</t>
  </si>
  <si>
    <t>Reparos, conservações e complementos - GRUPO 16</t>
  </si>
  <si>
    <t>16.40.040</t>
  </si>
  <si>
    <t>Recolocação de cumeeiras e espigões de barro</t>
  </si>
  <si>
    <t>16.40.060</t>
  </si>
  <si>
    <t>Recolocação de telha de barro tipo colonial/paulistinha</t>
  </si>
  <si>
    <t>16.40.080</t>
  </si>
  <si>
    <t>Recolocação de telha de barro tipo plan</t>
  </si>
  <si>
    <t>16.40.090</t>
  </si>
  <si>
    <t>Recolocação de domo de acrílico, inclusive perfis metálicos de fixação</t>
  </si>
  <si>
    <t>16.40.120</t>
  </si>
  <si>
    <t>Recolocação de telha de barro tipo francesa</t>
  </si>
  <si>
    <t>16.40.140</t>
  </si>
  <si>
    <t>Recolocação de telha em fibrocimento ou CRFS, perfil ondulado</t>
  </si>
  <si>
    <t>16.40.150</t>
  </si>
  <si>
    <t>Recolocação de telha em fibrocimento ou CRFS, perfil modulado ou trapezoidal</t>
  </si>
  <si>
    <t>17</t>
  </si>
  <si>
    <t>REVESTIMENTO EM MASSA OU FUNDIDO NO LOCAL</t>
  </si>
  <si>
    <t>17.01</t>
  </si>
  <si>
    <t>Regularização de base</t>
  </si>
  <si>
    <t>17.01.010</t>
  </si>
  <si>
    <t>Argamassa de proteção com argila expandida</t>
  </si>
  <si>
    <t>17.01.020</t>
  </si>
  <si>
    <t>Argamassa de regularização e/ou proteção</t>
  </si>
  <si>
    <t>17.01.040</t>
  </si>
  <si>
    <t>Lastro de concreto impermeabilizado</t>
  </si>
  <si>
    <t>17.01.050</t>
  </si>
  <si>
    <t>Regularização de piso com nata de cimento</t>
  </si>
  <si>
    <t>17.01.060</t>
  </si>
  <si>
    <t>Regularização de piso com nata de cimento e adesivo de alto desempenho</t>
  </si>
  <si>
    <t>17.01.120</t>
  </si>
  <si>
    <t>Argamassa de cimento e areia traço 1:3, com adesivo acrílico</t>
  </si>
  <si>
    <t>17.02</t>
  </si>
  <si>
    <t>Revestimento em argamassa</t>
  </si>
  <si>
    <t>17.02.020</t>
  </si>
  <si>
    <t>Chapisco</t>
  </si>
  <si>
    <t>17.02.030</t>
  </si>
  <si>
    <t>Chapisco 1:4 com areia grossa</t>
  </si>
  <si>
    <t>17.02.040</t>
  </si>
  <si>
    <t>Chapisco com adesivo de alto desempenho</t>
  </si>
  <si>
    <t>17.02.060</t>
  </si>
  <si>
    <t>Chapisco fino peneirado</t>
  </si>
  <si>
    <t>17.02.080</t>
  </si>
  <si>
    <t>Chapisco rústico com pedra britada nº 1</t>
  </si>
  <si>
    <t>17.02.120</t>
  </si>
  <si>
    <t>Emboço comum</t>
  </si>
  <si>
    <t>17.02.140</t>
  </si>
  <si>
    <t>Emboço desempenado com espuma de poliéster</t>
  </si>
  <si>
    <t>17.02.160</t>
  </si>
  <si>
    <t>Emboço desempenado com argamassa industrializada</t>
  </si>
  <si>
    <t>17.02.220</t>
  </si>
  <si>
    <t>Reboco</t>
  </si>
  <si>
    <t>17.02.260</t>
  </si>
  <si>
    <t>Barra lisa com acabamento em nata de cimento</t>
  </si>
  <si>
    <t>17.03</t>
  </si>
  <si>
    <t>Revestimento em cimentado</t>
  </si>
  <si>
    <t>17.03.020</t>
  </si>
  <si>
    <t>Cimentado desempenado</t>
  </si>
  <si>
    <t>17.03.040</t>
  </si>
  <si>
    <t>Cimentado desempenado e alisado (queimado)</t>
  </si>
  <si>
    <t>17.03.060</t>
  </si>
  <si>
    <t>Cimentado desempenado e alisado com corante (queimado)</t>
  </si>
  <si>
    <t>17.03.080</t>
  </si>
  <si>
    <t>Cimentado semi-áspero</t>
  </si>
  <si>
    <t>17.03.100</t>
  </si>
  <si>
    <t>Cimentado áspero com caneluras</t>
  </si>
  <si>
    <t>17.03.200</t>
  </si>
  <si>
    <t>Degrau em cimentado</t>
  </si>
  <si>
    <t>17.03.300</t>
  </si>
  <si>
    <t>Rodapé em cimentado desempenado e alisado com altura 5 cm</t>
  </si>
  <si>
    <t>17.03.310</t>
  </si>
  <si>
    <t>Rodapé em cimentado desempenado e alisado com altura 7 cm</t>
  </si>
  <si>
    <t>17.03.320</t>
  </si>
  <si>
    <t>Rodapé em cimentado desempenado e alisado com altura 10 cm</t>
  </si>
  <si>
    <t>17.03.330</t>
  </si>
  <si>
    <t>Rodapé em cimentado desempenado e alisado com altura 15 cm</t>
  </si>
  <si>
    <t>17.04</t>
  </si>
  <si>
    <t>Revestimento em gesso</t>
  </si>
  <si>
    <t>17.04.020</t>
  </si>
  <si>
    <t>Revestimento em gesso liso desempenado sobre emboço</t>
  </si>
  <si>
    <t>17.04.040</t>
  </si>
  <si>
    <t>Revestimento em gesso liso desempenado sobre bloco</t>
  </si>
  <si>
    <t>17.05</t>
  </si>
  <si>
    <t>Revestimento em concreto</t>
  </si>
  <si>
    <t>17.05.020</t>
  </si>
  <si>
    <t>Piso com requadro em concreto simples sem controle de fck</t>
  </si>
  <si>
    <t>17.05.070</t>
  </si>
  <si>
    <t>Piso com requadro em concreto simples com controle de fck= 20 MPa</t>
  </si>
  <si>
    <t>17.05.100</t>
  </si>
  <si>
    <t>Piso com requadro em concreto simples com controle de fck= 25 MPa</t>
  </si>
  <si>
    <t>17.05.320</t>
  </si>
  <si>
    <t>Soleira em concreto simples</t>
  </si>
  <si>
    <t>17.05.420</t>
  </si>
  <si>
    <t>Peitoril em concreto simples</t>
  </si>
  <si>
    <t>17.10</t>
  </si>
  <si>
    <t>Revestimento em granilite fundido no local</t>
  </si>
  <si>
    <t>17.10.020</t>
  </si>
  <si>
    <t>Piso em granilite moldado no local</t>
  </si>
  <si>
    <t>17.10.100</t>
  </si>
  <si>
    <t>Soleira em granilite moldado no local</t>
  </si>
  <si>
    <t>17.10.120</t>
  </si>
  <si>
    <t>Degrau em granilite moldado no local</t>
  </si>
  <si>
    <t>17.10.200</t>
  </si>
  <si>
    <t>Rodapé qualquer em granilite moldado no local até 10 cm</t>
  </si>
  <si>
    <t>17.10.410</t>
  </si>
  <si>
    <t>Rodapé em placas pré-moldadas de granilite, acabamento encerado, até 10 cm</t>
  </si>
  <si>
    <t>17.10.430</t>
  </si>
  <si>
    <t>Piso em placas de granilite, acabamento encerado</t>
  </si>
  <si>
    <t>17.12</t>
  </si>
  <si>
    <t>Revestimento industrial fundido no local</t>
  </si>
  <si>
    <t>17.12.060</t>
  </si>
  <si>
    <t>Piso em alta resistência moldado no local 12 mm</t>
  </si>
  <si>
    <t>17.12.100</t>
  </si>
  <si>
    <t>Soleira em alta resistência moldada no local</t>
  </si>
  <si>
    <t>17.12.120</t>
  </si>
  <si>
    <t>Degrau em alta resistência 8 mm</t>
  </si>
  <si>
    <t>17.12.140</t>
  </si>
  <si>
    <t>Degrau em alta resistência 12 mm</t>
  </si>
  <si>
    <t>17.12.240</t>
  </si>
  <si>
    <t>Rodapé qualquer em alta resistência moldado no local até 10 cm</t>
  </si>
  <si>
    <t>17.12.241</t>
  </si>
  <si>
    <t>Rodapé abaulado, com argamassa epoxi, altura entre 5 a 10 cm</t>
  </si>
  <si>
    <t>17.12.302</t>
  </si>
  <si>
    <t>Piso epóxi autonivelante, múltiplas camadas, espessura 4 mm</t>
  </si>
  <si>
    <t>17.12.310</t>
  </si>
  <si>
    <t>Taxa de mobilização e desmobilização de equipe e equipamentos para execução de piso epóxi</t>
  </si>
  <si>
    <t>17.20</t>
  </si>
  <si>
    <t>Revestimento especial fundido no local</t>
  </si>
  <si>
    <t>17.20.020</t>
  </si>
  <si>
    <t>Massa raspada</t>
  </si>
  <si>
    <t>17.20.040</t>
  </si>
  <si>
    <t>Revestimento em granito lavado tipo Fulget uso externo, em faixas até 40 cm</t>
  </si>
  <si>
    <t>17.20.050</t>
  </si>
  <si>
    <t>Friso para junta de dilatação em revestimento de granito lavado tipo Fulget</t>
  </si>
  <si>
    <t>17.20.060</t>
  </si>
  <si>
    <t>Revestimento em granito lavado tipo Fulget uso externo</t>
  </si>
  <si>
    <t>17.20.140</t>
  </si>
  <si>
    <t>Revestimento texturizado acrílico com microagregados minerais</t>
  </si>
  <si>
    <t>17.40</t>
  </si>
  <si>
    <t>Reparos e conservações em massa e concreto - GRUPO 17</t>
  </si>
  <si>
    <t>17.40.010</t>
  </si>
  <si>
    <t>Reparos em piso de granilite - estucamento e polimento</t>
  </si>
  <si>
    <t>17.40.020</t>
  </si>
  <si>
    <t>Reparos em pisos de alta resistência fundidos no local - estucamento e polimento</t>
  </si>
  <si>
    <t>17.40.030</t>
  </si>
  <si>
    <t>Reparos em degrau e espelho de granilite - estucamento e polimento</t>
  </si>
  <si>
    <t>17.40.070</t>
  </si>
  <si>
    <t>Reparos em rodapé de granilite - estucamento e polimento</t>
  </si>
  <si>
    <t>17.40.110</t>
  </si>
  <si>
    <t>Faixa antiderrapante definitiva para degraus, soleiras, patamares ou pisos</t>
  </si>
  <si>
    <t>17.40.150</t>
  </si>
  <si>
    <t>Resina acrílica para piso de granilite</t>
  </si>
  <si>
    <t>17.40.160</t>
  </si>
  <si>
    <t>Resina epóxi para piso de granilite</t>
  </si>
  <si>
    <t>17.40.180</t>
  </si>
  <si>
    <t>Resina acrílica para degrau de granilite</t>
  </si>
  <si>
    <t>17.40.190</t>
  </si>
  <si>
    <t>Resina epóxi para degrau de granilite</t>
  </si>
  <si>
    <t>18</t>
  </si>
  <si>
    <t>REVESTIMENTO CERAMICO</t>
  </si>
  <si>
    <t>18.05</t>
  </si>
  <si>
    <t>Plaqueta laminada para revestimento</t>
  </si>
  <si>
    <t>18.05.020</t>
  </si>
  <si>
    <t>Revestimento em plaqueta laminada, para área interna e externa, sem rejunte</t>
  </si>
  <si>
    <t>18.06</t>
  </si>
  <si>
    <t>Placa cerâmica esmaltada prensada</t>
  </si>
  <si>
    <t>18.06.102</t>
  </si>
  <si>
    <t>Placa cerâmica esmaltada PEI-5 para área interna, grupo de absorção BIIb, resistência química B, assentado com argamassa colante industrializada</t>
  </si>
  <si>
    <t>18.06.103</t>
  </si>
  <si>
    <t>Rodapé em placa cerâmica esmaltada PEI-5 para área interna, grupo de absorção BIIb, resistência química B, assentado com argamassa colante industrializada</t>
  </si>
  <si>
    <t>18.06.142</t>
  </si>
  <si>
    <t>Placa cerâmica esmaltada antiderrapante PEI-5 para área interna com saída para o exterior, grupo de absorção BIIa, resistência química A, assentado com argamassa colante industrializada</t>
  </si>
  <si>
    <t>18.06.143</t>
  </si>
  <si>
    <t>Rodapé em placa cerâmica esmaltada antiderrapante PEI-5 para área interna com saída para o exterior, grupo de absorção BIIa, resistência química A, assentado com argamassa colante industrializada</t>
  </si>
  <si>
    <t>18.06.152</t>
  </si>
  <si>
    <t>Placa cerâmica esmaltada PEI-4 para área interna com saída para o exterior, grupo de absorção BIIb, tráfego médio, assentado com argamassa colante industrializada</t>
  </si>
  <si>
    <t>18.06.153</t>
  </si>
  <si>
    <t>Rodapé em placa cerâmica esmaltada PEI-4 para área interna com saída para o exterior, grupo de absorção BIIb, tráfego médio, assentado com argamassa colante industrializada</t>
  </si>
  <si>
    <t>18.06.182</t>
  </si>
  <si>
    <t>Placa cerâmica esmaltada rústica PEI-5 para área interna com saída para o exterior, grupo de absorção BIIb, resistência química B, assentado com argamassa colante industrializada</t>
  </si>
  <si>
    <t>18.06.183</t>
  </si>
  <si>
    <t>Rodapé em placa cerâmica esmaltada rústica PEI-5 para área interna com saída para o exterior, grupo de absorção BIIb, resistência química B, assentado com argamassa colante industrializada</t>
  </si>
  <si>
    <t>18.06.350</t>
  </si>
  <si>
    <t>Assentamento de pisos e revestimentos cerâmicos com argamassa mista</t>
  </si>
  <si>
    <t>18.06.400</t>
  </si>
  <si>
    <t>Rejuntamento em placas cerâmicas com cimento branco, juntas acima de 3 até 5 mm</t>
  </si>
  <si>
    <t>18.06.410</t>
  </si>
  <si>
    <t>Rejuntamento em placas cerâmicas com argamassa industrializada para rejunte, juntas acima de 3 até 5 mm</t>
  </si>
  <si>
    <t>18.06.420</t>
  </si>
  <si>
    <t>Rejuntamento em placas cerâmicas com cimento branco, juntas acima de 5 até 10 mm</t>
  </si>
  <si>
    <t>18.06.430</t>
  </si>
  <si>
    <t>Rejuntamento em placas cerâmicas com argamassa industrializada para rejunte, juntas acima de 5 até 10 mm</t>
  </si>
  <si>
    <t>18.06.500</t>
  </si>
  <si>
    <t>Rejuntamento de rodapé em placas cerâmicas com cimento branco, altura até 10 cm, juntas acima de 3 até 5 mm</t>
  </si>
  <si>
    <t>18.06.510</t>
  </si>
  <si>
    <t>Rejuntamento de rodapé em placas cerâmicas com argamassa industrializada para rejunte, altura até 10 cm, juntas acima de 3 até 5 mm</t>
  </si>
  <si>
    <t>18.06.520</t>
  </si>
  <si>
    <t>Rejuntamento de rodapé em placas cerâmicas com cimento branco, altura até 10 cm, juntas acima de 5 até 10 mm</t>
  </si>
  <si>
    <t>18.06.530</t>
  </si>
  <si>
    <t>Rejuntamento de rodapé em placas cerâmicas com argamassa industrializada para rejunte, altura até 10 cm, juntas acima de 5 até 10 mm</t>
  </si>
  <si>
    <t>18.07</t>
  </si>
  <si>
    <t>Placa ceramica nao esmaltada extrudada</t>
  </si>
  <si>
    <t>18.07.020</t>
  </si>
  <si>
    <t>Placa cerâmica não esmaltada extrudada de alta resistência química e mecânica, espessura de 9 mm, uso industrial, assentado com argamassa química bicomponente</t>
  </si>
  <si>
    <t>18.07.021</t>
  </si>
  <si>
    <t>Placa cerâmica não esmaltada extrudada de alta resistência química e mecânica, espessura de 9 mm, uso industrial, assentado com argamassa colante industrial</t>
  </si>
  <si>
    <t>18.07.040</t>
  </si>
  <si>
    <t>Placa cerâmica não esmaltada extrudada de alta resistência química e mecânica, espessura de 14 mm, uso industrial, assentado com argamassa química bicomponente</t>
  </si>
  <si>
    <t>18.07.080</t>
  </si>
  <si>
    <t>Rodapé em placa cerâmica não esmaltada extrudada de alta resistência química e mecânica, altura de 10 cm, uso industrial, assentado com argamassa química bicomponente</t>
  </si>
  <si>
    <t>18.07.160</t>
  </si>
  <si>
    <t>Placa cerâmica não esmaltada extrudada para área com altas temperaturas, de alta resistência química e mecânica, espessura mínima de 13 mm, uso industrial e cozinhas profissionais, assentado com argamassa industrializada</t>
  </si>
  <si>
    <t>18.07.170</t>
  </si>
  <si>
    <t>Rodapé em placa cerâmica não esmaltada extrudada para área com altas temperaturas, de alta resistência química e mecânica, altura de 10cm, uso industrial e cozinhas profissionais, assentado com argamassa industrializada</t>
  </si>
  <si>
    <t>18.07.200</t>
  </si>
  <si>
    <t>Rejuntamento em placa cerâmica extrudada antiácida de 9 mm, com argamassa industrializada bicomponente à base de resina furânica, juntas acima de 3 até 6 mm</t>
  </si>
  <si>
    <t>18.07.210</t>
  </si>
  <si>
    <t>Rejuntamento de placa cerâmica extrudada de 9 mm, com argamassa sintética industrializada tricomponente à base de resina epóxi, juntas acima de 3 até 6 mm</t>
  </si>
  <si>
    <t>18.07.220</t>
  </si>
  <si>
    <t>Rejuntamento em placa cerâmica extrudada antiácida, espessura de 14 mm, com argamassa industrializada bicomponente, à base de resina furânica, juntas acima de 3 até 6 mm</t>
  </si>
  <si>
    <t>18.07.230</t>
  </si>
  <si>
    <t>Rejuntamento em placa cerâmica extrudada antiácida de 14 mm, com argamassa sintética industrializada tricomponente, à base de resina epóxi, juntas de 3 até 6 mm</t>
  </si>
  <si>
    <t>18.07.250</t>
  </si>
  <si>
    <t>Rejuntamento em placa cerâmica extrudada antiácida, com argamassa industrializada anticorrosiva bicomponente à base de bauxita, para área de altas temperaturas, juntas acima de 3 até 6 mm</t>
  </si>
  <si>
    <t>18.07.300</t>
  </si>
  <si>
    <t>Rejuntamento de rodapé em placa cerâmica extrudada antiácida de 9 mm, com argamassa industrializada bicomponente à base de resina furânica, juntas acima de 3 até 6 mm</t>
  </si>
  <si>
    <t>18.07.310</t>
  </si>
  <si>
    <t>Rejuntamento de rodapé em placa cerâmica extrudada antiácida de 9 mm, com argamassa sintética  industrializada tricomponente à base de resina epóxi, juntas acima de 3 até 6 mm</t>
  </si>
  <si>
    <t>18.08</t>
  </si>
  <si>
    <t>Revestimento em porcelanato</t>
  </si>
  <si>
    <t>18.08.032</t>
  </si>
  <si>
    <t>Revestimento em porcelanato esmaltado antiderrapante para área externa e ambiente com alto tráfego, grupo de absorção BIa, assentado com argamassa colante industrializada, rejuntado</t>
  </si>
  <si>
    <t>18.08.042</t>
  </si>
  <si>
    <t>Rodapé em porcelanato esmaltado antiderrapante para área externa e ambiente com alto tráfego, grupo de absorção BIa, assentado com argamassa colante industrializada, rejuntado</t>
  </si>
  <si>
    <t>18.08.062</t>
  </si>
  <si>
    <t>Revestimento em porcelanato esmaltado polido para área interna e ambiente com tráfego médio, grupo de absorção BIa, assentado com argamassa colante industrializada, rejuntado</t>
  </si>
  <si>
    <t>18.08.072</t>
  </si>
  <si>
    <t>Rodapé em porcelanato esmaltado polido para área interna e ambiente com tráfego médio, grupo de absorção BIa, assentado com argamassa colante industrializada, rejuntado</t>
  </si>
  <si>
    <t>18.08.090</t>
  </si>
  <si>
    <t>Revestimento em porcelanato esmaltado acetinado para área interna e ambiente com acesso ao exterior, grupo de absorção BIa, resistência química B, assentado com argamassa colante industrializada, rejuntado</t>
  </si>
  <si>
    <t>18.08.100</t>
  </si>
  <si>
    <t>Rodapé em porcelanato esmaltado acetinado para área interna e ambiente com acesso ao exterior, grupo de absorção BIa, resistência química B, assentado com argamassa colante industrializada, rejuntado</t>
  </si>
  <si>
    <t>18.08.110</t>
  </si>
  <si>
    <t>Revestimento em porcelanato técnico antiderrapante para área externa, grupo de absorção BIa, assentado com argamassa colante industrializada, rejuntado</t>
  </si>
  <si>
    <t>18.08.120</t>
  </si>
  <si>
    <t>Rodapé em porcelanato técnico antiderrapante para área interna, grupo de absorção BIa, assentado com argamassa colante industrializada, rejuntado</t>
  </si>
  <si>
    <t>18.08.152</t>
  </si>
  <si>
    <t>Revestimento em porcelanato técnico natural para área interna e ambiente com acesso ao exterior, grupo de absorção BIa, assentado com argamassa colante industrializada, rejuntado</t>
  </si>
  <si>
    <t>18.08.162</t>
  </si>
  <si>
    <t>Rodapé em porcelanato técnico natural, para área interna e ambiente com acesso ao exterior, grupo de absorção BIa, assentado com argamassa colante industrializada, rejuntado</t>
  </si>
  <si>
    <t>18.08.170</t>
  </si>
  <si>
    <t>Revestimento em porcelanato técnico polido para área interna e ambiente de médio tráfego, grupo de absorção BIa, coeficiente de atrito I, assentado com argamassa colante industrializada, rejuntado</t>
  </si>
  <si>
    <t>18.08.180</t>
  </si>
  <si>
    <t>Rodapé em porcelanato técnico polido para área interna e ambiente de médio tráfego, grupo de absorção BIa, assentado com argamassa colante industrializada, rejuntado</t>
  </si>
  <si>
    <t>18.11</t>
  </si>
  <si>
    <t>Revestimento em placa ceramica esmaltada</t>
  </si>
  <si>
    <t>18.11.012</t>
  </si>
  <si>
    <t>Revestimento em placa cerâmica esmaltada de 7,5x7,5 cm, assentado e rejuntado com argamassa industrializada</t>
  </si>
  <si>
    <t>18.11.022</t>
  </si>
  <si>
    <t>Revestimento em placa cerâmica esmaltada de 10x10 cm, assentado e rejuntado com argamassa industrializada</t>
  </si>
  <si>
    <t>18.11.032</t>
  </si>
  <si>
    <t>Revestimento em placa cerâmica esmaltada de 15x15 cm, tipo monocolor, assentado e rejuntado com argamassa industrializada</t>
  </si>
  <si>
    <t>18.11.042</t>
  </si>
  <si>
    <t>Revestimento em placa cerâmica esmaltada de 20x20 cm, tipo monocolor, assentado e rejuntado com argamassa industrializada</t>
  </si>
  <si>
    <t>18.11.052</t>
  </si>
  <si>
    <t>Revestimento em placa cerâmica esmaltada, tipo monoporosa, assentado e rejuntado com argamassa industrializada</t>
  </si>
  <si>
    <t>18.12</t>
  </si>
  <si>
    <t>Revestimento em pastilha e mosaico</t>
  </si>
  <si>
    <t>18.12.020</t>
  </si>
  <si>
    <t>Revestimento em pastilha de porcelana natural ou esmaltada de 5x5 cm, assentado e rejuntado com argamassa colante industrializada</t>
  </si>
  <si>
    <t>18.12.120</t>
  </si>
  <si>
    <t>Revestimento em pastilha de porcelana natural ou esmaltada de 2,5x2,5 cm, assentado e rejuntado com argamassa colante industrializada</t>
  </si>
  <si>
    <t>18.12.140</t>
  </si>
  <si>
    <t>Revestimento em pastilha de porcelana natural ou esmaltada de 2,5x5 cm, assentado e rejuntado com argamassa colante industrializada</t>
  </si>
  <si>
    <t>18.13</t>
  </si>
  <si>
    <t>Revestimento ceramico nao esmaltado extrudado</t>
  </si>
  <si>
    <t>18.13.010</t>
  </si>
  <si>
    <t>Revestimento em placa cerâmica não esmaltada extrudada, de alta resistência química e mecânica, espessura de 9 mm, assentado com argamassa colante industrializada</t>
  </si>
  <si>
    <t>18.13.020</t>
  </si>
  <si>
    <t>Revestimento em placa cerâmica extrudada de alta resistência química e mecânica, espessura entre 9 e 10 mm, assentado com argamassa industrializada de alta aderência</t>
  </si>
  <si>
    <t>18.13.202</t>
  </si>
  <si>
    <t>Rejuntamento em placa cerâmica extrudada, espessura entre 9 e 10 mm, com argamassa industrial anticorrosiva à base de resina epóxi, juntas de 6 a 10 mm</t>
  </si>
  <si>
    <t>19</t>
  </si>
  <si>
    <t>REVESTIMENTO EM PEDRA</t>
  </si>
  <si>
    <t>19.01</t>
  </si>
  <si>
    <t>Granito</t>
  </si>
  <si>
    <t>19.01.022</t>
  </si>
  <si>
    <t>Revestimento em granito, espessura de 2 cm, acabamento polido</t>
  </si>
  <si>
    <t>19.01.062</t>
  </si>
  <si>
    <t>Peitoril e/ou soleira em granito, espessura de 2 cm e largura até 20 cm, acabamento polido</t>
  </si>
  <si>
    <t>19.01.064</t>
  </si>
  <si>
    <t>Peitoril e/ou soleira em granito, espessura de 2 cm e largura de 21 cm até 30 cm, acabamento polido</t>
  </si>
  <si>
    <t>19.01.122</t>
  </si>
  <si>
    <t>Degrau e espelho de granito, espessura de 2 cm, acabamento polido</t>
  </si>
  <si>
    <t>19.01.322</t>
  </si>
  <si>
    <t>Rodapé em granito, espessura de 2 cm e altura de 7 cm, acabamento polido</t>
  </si>
  <si>
    <t>19.01.324</t>
  </si>
  <si>
    <t>Rodapé em granito, espessura de 2 cm e altura de 7,1 cm até 10 cm, acabamento polido</t>
  </si>
  <si>
    <t>19.02</t>
  </si>
  <si>
    <t>Marmore</t>
  </si>
  <si>
    <t>19.02.020</t>
  </si>
  <si>
    <t>Revestimento em mármore branco, espessura de 2 cm, assente com massa</t>
  </si>
  <si>
    <t>19.02.040</t>
  </si>
  <si>
    <t>Revestimento em mármore travertino nacional, espessura de 2 cm, assente com massa</t>
  </si>
  <si>
    <t>19.02.060</t>
  </si>
  <si>
    <t>Revestimento em mármore branco, espessura de 3 cm, assente com massa</t>
  </si>
  <si>
    <t>19.02.080</t>
  </si>
  <si>
    <t>Revestimento em mármore travertino nacional, espessura de 3 cm, assente com massa</t>
  </si>
  <si>
    <t>19.02.220</t>
  </si>
  <si>
    <t>Degrau e espelho em mármore branco, espessura de 2 cm</t>
  </si>
  <si>
    <t>19.02.240</t>
  </si>
  <si>
    <t>Degrau e espelho em mármore travertino nacional, espessura de 2 cm</t>
  </si>
  <si>
    <t>19.02.250</t>
  </si>
  <si>
    <t>Rodapé em mármore branco, espessura de 2 cm e altura de 7 cm</t>
  </si>
  <si>
    <t>19.03</t>
  </si>
  <si>
    <t>Pedra</t>
  </si>
  <si>
    <t>19.03.060</t>
  </si>
  <si>
    <t>Revestimento em pedra mineira comum</t>
  </si>
  <si>
    <t>19.03.090</t>
  </si>
  <si>
    <t>Revestimento em pedra Miracema</t>
  </si>
  <si>
    <t>19.03.110</t>
  </si>
  <si>
    <t>Rodapé em pedra Miracema, altura de 11,5 cm</t>
  </si>
  <si>
    <t>19.03.220</t>
  </si>
  <si>
    <t>Rodapé em pedra mineira simples, altura de 10 cm</t>
  </si>
  <si>
    <t>19.03.260</t>
  </si>
  <si>
    <t>Revestimento em pedra ardósia selecionada</t>
  </si>
  <si>
    <t>19.03.270</t>
  </si>
  <si>
    <t>Rodapé em pedra ardósia, altura de 7 cm</t>
  </si>
  <si>
    <t>19.03.290</t>
  </si>
  <si>
    <t>Peitoril e/ou soleira em ardósia, espessura de 2 cm e largura até 20 cm</t>
  </si>
  <si>
    <t>19.20</t>
  </si>
  <si>
    <t>Reparos, conservacoes e complementos - GRUPO 19</t>
  </si>
  <si>
    <t>19.20.020</t>
  </si>
  <si>
    <t>Recolocação de mármore, pedras e granitos, assentes com massa</t>
  </si>
  <si>
    <t>20</t>
  </si>
  <si>
    <t>REVESTIMENTO EM MADEIRA</t>
  </si>
  <si>
    <t>20.01</t>
  </si>
  <si>
    <t>Lambris de madeira</t>
  </si>
  <si>
    <t>20.01.040</t>
  </si>
  <si>
    <t>Lambril em madeira macho/fêmea tarugado, exceto pinus</t>
  </si>
  <si>
    <t>20.03</t>
  </si>
  <si>
    <t>Soalho de madeira</t>
  </si>
  <si>
    <t>20.03.010</t>
  </si>
  <si>
    <t>Soalho em tábua de madeira aparelhada</t>
  </si>
  <si>
    <t>20.04</t>
  </si>
  <si>
    <t>Tacos</t>
  </si>
  <si>
    <t>20.04.020</t>
  </si>
  <si>
    <t>Piso em tacos de Ipê colado</t>
  </si>
  <si>
    <t>20.10</t>
  </si>
  <si>
    <t>Rodape de madeira</t>
  </si>
  <si>
    <t>20.10.040</t>
  </si>
  <si>
    <t>Rodapé de madeira de 7 x 1,5 cm</t>
  </si>
  <si>
    <t>20.10.120</t>
  </si>
  <si>
    <t>Cordão de madeira</t>
  </si>
  <si>
    <t>20.20</t>
  </si>
  <si>
    <t>Reparos, conservacoes e complementos - GRUPO 20</t>
  </si>
  <si>
    <t>20.20.020</t>
  </si>
  <si>
    <t>Recolocação de soalho em madeira</t>
  </si>
  <si>
    <t>20.20.040</t>
  </si>
  <si>
    <t>Recolocação de tacos soltos com cola</t>
  </si>
  <si>
    <t>20.20.100</t>
  </si>
  <si>
    <t>Recolocação de rodapé e cordão de madeira</t>
  </si>
  <si>
    <t>20.20.202</t>
  </si>
  <si>
    <t>Raspagem com calafetação e aplicação de verniz</t>
  </si>
  <si>
    <t>21</t>
  </si>
  <si>
    <t>REVESTIMENTO SINTETICO E METALICO</t>
  </si>
  <si>
    <t>21.01</t>
  </si>
  <si>
    <t>Revestimento em borracha</t>
  </si>
  <si>
    <t>21.01.100</t>
  </si>
  <si>
    <t>Revestimento em borracha sintética preta, espessura de 4 mm - colado</t>
  </si>
  <si>
    <t>21.01.160</t>
  </si>
  <si>
    <t>Revestimento em grama sintética, com espessura de 20 a 32 mm</t>
  </si>
  <si>
    <t>21.02</t>
  </si>
  <si>
    <t>Revestimento vinilico</t>
  </si>
  <si>
    <t>21.02.050</t>
  </si>
  <si>
    <t>Revestimento vinílico, espessura de 2 mm, para tráfego médio, com impermeabilizante acrílico</t>
  </si>
  <si>
    <t>21.02.060</t>
  </si>
  <si>
    <t>Revestimento vinílico, espessura de 3,2 mm, para tráfego intenso, com impermeabilizante acrílico</t>
  </si>
  <si>
    <t>21.02.071</t>
  </si>
  <si>
    <t>Revestimento vinílico em manta, espessura total de 2mm, resistente a lavagem com hipoclorito</t>
  </si>
  <si>
    <t>21.02.271</t>
  </si>
  <si>
    <t>Revestimento vinílico em manta heterogênea, espessura de 2 mm, com impermeabilizante acrílico</t>
  </si>
  <si>
    <t>21.02.281</t>
  </si>
  <si>
    <t>Revestimento vinílico flexível em manta homogênea, espessura de 2 mm, com impermeabilizante acrílico</t>
  </si>
  <si>
    <t>21.02.291</t>
  </si>
  <si>
    <t>Revestimento vinílico heterogêneo flexível em réguas, espessura de 3 mm, com impermeabilizante acrílico</t>
  </si>
  <si>
    <t>21.02.310</t>
  </si>
  <si>
    <t>Revestimento vinílico autoportante acústico, espessura de 4,5 mm, com impermeabilizante acrílico</t>
  </si>
  <si>
    <t>21.02.311</t>
  </si>
  <si>
    <t>Revestimento vinílico autoportante, espessura de 4 mm, com impermeabilizante acrílico</t>
  </si>
  <si>
    <t>21.02.320</t>
  </si>
  <si>
    <t>Revestimento vinílico antiestático acústico, espessura de 5 mm, com impermeabilizante acrílico</t>
  </si>
  <si>
    <t>21.03</t>
  </si>
  <si>
    <t>Revestimento metalico</t>
  </si>
  <si>
    <t>21.03.010</t>
  </si>
  <si>
    <t>Revestimento em aço inoxidável AISI 304, liga 18,8, chapa 20, espessura de 1 mm, acabamento escovado com grana especial</t>
  </si>
  <si>
    <t>21.03.090</t>
  </si>
  <si>
    <t>Piso elevado tipo telescópico em chapa de aço, sem revestimento</t>
  </si>
  <si>
    <t>21.03.151</t>
  </si>
  <si>
    <t>Revestimento em placa de alumínio composto "ACM", espessura de 4 mm e acabamento em PVDF</t>
  </si>
  <si>
    <t>21.03.153</t>
  </si>
  <si>
    <t>Revestimento em placa de alumínio composto "ACM", espessura de 3 mm e acabamento em poliéster - uso interno</t>
  </si>
  <si>
    <t>21.04</t>
  </si>
  <si>
    <t>Forracao e carpete</t>
  </si>
  <si>
    <t>21.04.100</t>
  </si>
  <si>
    <t>Revestimento com carpete para tráfego moderado, uso comercial, tipo bouclê de 5,4 até 8 mm</t>
  </si>
  <si>
    <t>21.04.110</t>
  </si>
  <si>
    <t>Revestimento com carpete para tráfego intenso, uso comercial, tipo bouclê de 6 mm</t>
  </si>
  <si>
    <t>21.05</t>
  </si>
  <si>
    <t>Revestimento em cimento reforcado com fio sintetico (CRFS)</t>
  </si>
  <si>
    <t>21.05.010</t>
  </si>
  <si>
    <t>Piso em painel com miolo de madeira contraplacado por lâminas de madeira e externamente por chapas em CRFS, espessura de 40 mm</t>
  </si>
  <si>
    <t>21.05.100</t>
  </si>
  <si>
    <t>Piso elevado de concreto em placas de 600 x 600 mm, antiderrapante, sem acabamento</t>
  </si>
  <si>
    <t>21.07</t>
  </si>
  <si>
    <t>Revestimento sintetico</t>
  </si>
  <si>
    <t>21.07.010</t>
  </si>
  <si>
    <t>Revestimento em laminado melamínico dissipativo</t>
  </si>
  <si>
    <t>21.10</t>
  </si>
  <si>
    <t>Rodape sintetico</t>
  </si>
  <si>
    <t>21.10.050</t>
  </si>
  <si>
    <t>Rodapé de poliestireno, espessura de 7 cm</t>
  </si>
  <si>
    <t>21.10.051</t>
  </si>
  <si>
    <t>Rodapé de poliestireno, espessura de 8 cm</t>
  </si>
  <si>
    <t>21.10.061</t>
  </si>
  <si>
    <t>Rodapé para piso vinílico em PVC, espessura de 2 mm e altura de 5 cm, curvo/plano, com impermeabilizante acrílico</t>
  </si>
  <si>
    <t>21.10.071</t>
  </si>
  <si>
    <t>Rodapé flexível para piso vinílico em PVC, espessura de 2 mm e altura de 7,5 cm, curvo/plano, com impermeabilizante acrílico</t>
  </si>
  <si>
    <t>21.10.081</t>
  </si>
  <si>
    <t>Rodapé hospitalar flexível em PVC para piso vinílico, espessura de 2 mm e altura de 7,5 cm, com impermeabilizante acrílico</t>
  </si>
  <si>
    <t>21.10.210</t>
  </si>
  <si>
    <t>Rodapé em borracha sintética preta, altura até 7 cm - colado</t>
  </si>
  <si>
    <t>21.10.220</t>
  </si>
  <si>
    <t>Rodapé de cordão de poliamida</t>
  </si>
  <si>
    <t>21.10.250</t>
  </si>
  <si>
    <t>Rodapé em laminado melamínico dissipativo, espessura de 2 mm e altura de 10 cm</t>
  </si>
  <si>
    <t>21.11</t>
  </si>
  <si>
    <t>Degrau sintetico</t>
  </si>
  <si>
    <t>21.11.050</t>
  </si>
  <si>
    <t>Degrau (piso e espelho) em borracha sintética preta com testeira - colado</t>
  </si>
  <si>
    <t>21.11.131</t>
  </si>
  <si>
    <t>Testeira flexível para arremate de degrau vinílico em PVC, espessura de 2 mm, com impermeabilizante acrílico</t>
  </si>
  <si>
    <t>21.20</t>
  </si>
  <si>
    <t>Reparos, conservacoes e complementos - GRUPO 21</t>
  </si>
  <si>
    <t>21.20.020</t>
  </si>
  <si>
    <t>Recolocação de piso sintético com cola</t>
  </si>
  <si>
    <t>21.20.040</t>
  </si>
  <si>
    <t>Recolocação de piso sintético argamassado</t>
  </si>
  <si>
    <t>21.20.050</t>
  </si>
  <si>
    <t>Recolocação de piso elevado telescópico metálico, inclusive estrutura de sustentação</t>
  </si>
  <si>
    <t>21.20.060</t>
  </si>
  <si>
    <t>Furação de piso elevado telescópico em chapa de aço</t>
  </si>
  <si>
    <t>21.20.100</t>
  </si>
  <si>
    <t>Recolocação de rodapé e cordões sintéticos</t>
  </si>
  <si>
    <t>21.20.300</t>
  </si>
  <si>
    <t>Fita adesiva antiderrapante com largura de 5 cm</t>
  </si>
  <si>
    <t>21.20.302</t>
  </si>
  <si>
    <t>Fita adesiva antiderrapante fosforescente, alto tráfego, largura de 5 cm</t>
  </si>
  <si>
    <t>21.20.410</t>
  </si>
  <si>
    <t>Cantoneira de sobrepor em PVC de 4 x 4 cm</t>
  </si>
  <si>
    <t>21.20.460</t>
  </si>
  <si>
    <t>Canto externo de acabamento em PVC</t>
  </si>
  <si>
    <t>21.20.500</t>
  </si>
  <si>
    <t>Cantoneira em alumínio antiderrapante de 50 x 30 mm</t>
  </si>
  <si>
    <t>22</t>
  </si>
  <si>
    <t>FORRO, BRISE E FACHADA</t>
  </si>
  <si>
    <t>22.01</t>
  </si>
  <si>
    <t>Forro de madeira</t>
  </si>
  <si>
    <t>22.01.010</t>
  </si>
  <si>
    <t>Forro em tábuas aparelhadas macho e fêmea de pinus</t>
  </si>
  <si>
    <t>22.01.020</t>
  </si>
  <si>
    <t>Forro em tábuas aparelhadas macho e fêmea de pinus tarugado</t>
  </si>
  <si>
    <t>22.01.080</t>
  </si>
  <si>
    <t>Forro xadrez em ripas de angelim-vermelho / bacuri / maçaranduba tarugado</t>
  </si>
  <si>
    <t>22.01.210</t>
  </si>
  <si>
    <t>Testeira em tábua aparelhada, largura até 20cm</t>
  </si>
  <si>
    <t>22.01.220</t>
  </si>
  <si>
    <t>Beiral em tábua de angelim-vermelho / bacuri / maçaranduba macho e fêmea com tarugamento</t>
  </si>
  <si>
    <t>22.01.240</t>
  </si>
  <si>
    <t>Beiral em tábua de angelim-vermelho / bacuri / maçaranduba macho e fêmea</t>
  </si>
  <si>
    <t>22.02</t>
  </si>
  <si>
    <t>Forro de gesso</t>
  </si>
  <si>
    <t>22.02.010</t>
  </si>
  <si>
    <t>22.02.030</t>
  </si>
  <si>
    <t>Forro em painéis de gesso acartonado, espessura de 12,5mm, fixo</t>
  </si>
  <si>
    <t>22.02.100</t>
  </si>
  <si>
    <t>Forro em painéis de gesso acartonado, acabamento liso com película em PVC - removível</t>
  </si>
  <si>
    <t>22.03</t>
  </si>
  <si>
    <t>Forro sintetico</t>
  </si>
  <si>
    <t>22.03.020</t>
  </si>
  <si>
    <t>Forro em lã de vidro revestido em PVC, espessura de 20mm</t>
  </si>
  <si>
    <t>22.03.030</t>
  </si>
  <si>
    <t>Forro em fibra mineral NRC 0.55 acústico, revestido em látex</t>
  </si>
  <si>
    <t>22.03.040</t>
  </si>
  <si>
    <t>Forro modular removível em PVC de 618mm x 1243mm</t>
  </si>
  <si>
    <t>22.03.050</t>
  </si>
  <si>
    <t>Forro em fibra mineral NRC 0.50, revestido em látex</t>
  </si>
  <si>
    <t>22.03.070</t>
  </si>
  <si>
    <t>Forro em lâmina de PVC</t>
  </si>
  <si>
    <t>22.03.122</t>
  </si>
  <si>
    <t>Forro em fibra mineral NRC 0.85, em placas acústicas removíveis de 625mm x 1250mm</t>
  </si>
  <si>
    <t>22.03.140</t>
  </si>
  <si>
    <t>Forro em fibra mineral NRC 0.65, em placas acústicas removíveis de 625mm x 625mm</t>
  </si>
  <si>
    <t>22.03.200</t>
  </si>
  <si>
    <t>Forro em fibra mineral NRC 0.70, em placas acústicas removíveis</t>
  </si>
  <si>
    <t>22.04</t>
  </si>
  <si>
    <t>Forro metalico</t>
  </si>
  <si>
    <t>22.04.020</t>
  </si>
  <si>
    <t>Forro metálico removível, em painéis de 625mm x 625mm, tipo colmeia</t>
  </si>
  <si>
    <t>22.04.030</t>
  </si>
  <si>
    <t>Forro metálico removível, em painéis de 625mm x 625mm, tile tegular perfurada</t>
  </si>
  <si>
    <t>22.06</t>
  </si>
  <si>
    <t>Brise-soleil</t>
  </si>
  <si>
    <t>22.06.130</t>
  </si>
  <si>
    <t>Brise em placa cimentícia, montado em perfil e chapa metálica</t>
  </si>
  <si>
    <t>22.06.240</t>
  </si>
  <si>
    <t>Brise metálico fixo em chapa lisa aluzinc pré-pintada, formato ogiva, lâmina frontal de 200mm</t>
  </si>
  <si>
    <t>22.06.300</t>
  </si>
  <si>
    <t>Brise metálico curvo e móvel em chapa microperfurada de alumínio pré-pintada</t>
  </si>
  <si>
    <t>22.06.350</t>
  </si>
  <si>
    <t>Brise metálico curvo e móvel termoacústico em chapa lisa de alumínio pré-pintada</t>
  </si>
  <si>
    <t>22.20</t>
  </si>
  <si>
    <t>Reparos, conservacoes e complementos - GRUPO 22</t>
  </si>
  <si>
    <t>22.20.011</t>
  </si>
  <si>
    <t>Placa em lã de vidro revestida em PVC, auto extinguível</t>
  </si>
  <si>
    <t>22.20.020</t>
  </si>
  <si>
    <t>Recolocação de forros fixados</t>
  </si>
  <si>
    <t>22.20.040</t>
  </si>
  <si>
    <t>Recolocação de forros apoiados ou encaixados</t>
  </si>
  <si>
    <t>22.20.050</t>
  </si>
  <si>
    <t>Moldura de gesso simples, largura até 6,0cm</t>
  </si>
  <si>
    <t>22.20.090</t>
  </si>
  <si>
    <t>Abertura para vão de luminária em forro de PVC modular</t>
  </si>
  <si>
    <t>23</t>
  </si>
  <si>
    <t>ESQUADRIA, MARCENARIA E ELEMENTO EM MADEIRA</t>
  </si>
  <si>
    <t>23.01</t>
  </si>
  <si>
    <t>Janela e veneziana em madeira</t>
  </si>
  <si>
    <t>23.01.050</t>
  </si>
  <si>
    <t>Caixilho em madeira maxim-ar</t>
  </si>
  <si>
    <t>23.01.060</t>
  </si>
  <si>
    <t>Caixilho em madeira tipo veneziana de correr</t>
  </si>
  <si>
    <t>23.02</t>
  </si>
  <si>
    <t>Porta macho / femea montada com batente</t>
  </si>
  <si>
    <t>23.02.010</t>
  </si>
  <si>
    <t>Acréscimo de bandeira - porta macho e fêmea com batente de madeira</t>
  </si>
  <si>
    <t>23.02.030</t>
  </si>
  <si>
    <t>Porta macho e fêmea com batente de madeira - 70 x 210 cm</t>
  </si>
  <si>
    <t>23.02.040</t>
  </si>
  <si>
    <t>Porta macho e fêmea com batente de madeira - 80 x 210 cm</t>
  </si>
  <si>
    <t>23.02.050</t>
  </si>
  <si>
    <t>Porta macho e fêmea com batente de madeira - 90 x 210 cm</t>
  </si>
  <si>
    <t>23.02.060</t>
  </si>
  <si>
    <t>Porta macho e fêmea com batente de madeira - 120 x 210 cm</t>
  </si>
  <si>
    <t>23.04</t>
  </si>
  <si>
    <t>Porta lisa laminada montada com batente</t>
  </si>
  <si>
    <t>23.04.070</t>
  </si>
  <si>
    <t>Porta em laminado fenólico melamínico com batente em alumínio - 80 x 180 cm</t>
  </si>
  <si>
    <t>23.04.080</t>
  </si>
  <si>
    <t>Porta em laminado fenólico melamínico com batente em alumínio - 60 x 160 cm</t>
  </si>
  <si>
    <t>23.04.090</t>
  </si>
  <si>
    <t>Porta em laminado fenólico melamínico com acabamento liso, batente de madeira sem revestimento - 70 x 210 cm</t>
  </si>
  <si>
    <t>23.04.100</t>
  </si>
  <si>
    <t>Porta em laminado fenólico melamínico com acabamento liso, batente de madeira sem revestimento - 80 x 210 cm</t>
  </si>
  <si>
    <t>23.04.110</t>
  </si>
  <si>
    <t>Porta em laminado fenólico melamínico com acabamento liso, batente de madeira sem revestimento - 90 x 210 cm</t>
  </si>
  <si>
    <t>23.04.120</t>
  </si>
  <si>
    <t>Porta em laminado fenólico melamínico com acabamento liso, batente de madeira sem revestimento - 120 x 210 cm</t>
  </si>
  <si>
    <t>23.04.130</t>
  </si>
  <si>
    <t>Porta em laminado fenólico melamínico com acabamento liso, batente de madeira sem revestimento - 140 x 210 cm</t>
  </si>
  <si>
    <t>23.04.140</t>
  </si>
  <si>
    <t>Porta em laminado fenólico melamínico com acabamento liso, batente de madeira sem revestimento - 220 x 210 cm</t>
  </si>
  <si>
    <t>23.04.570</t>
  </si>
  <si>
    <t>Porta em laminado melamínico estrutural com acabamento texturizado, batente em alumínio com ferragens - 60 x 180 cm</t>
  </si>
  <si>
    <t>23.04.580</t>
  </si>
  <si>
    <t>Porta em laminado fenólico melamínico com acabamento liso, batente metálico - 60 x 160 cm</t>
  </si>
  <si>
    <t>23.04.590</t>
  </si>
  <si>
    <t>Porta em laminado fenólico melamínico com acabamento liso, batente metálico - 70 x 210 cm</t>
  </si>
  <si>
    <t>23.04.600</t>
  </si>
  <si>
    <t>Porta em laminado fenólico melamínico com acabamento liso, batente metálico - 80 x 210 cm</t>
  </si>
  <si>
    <t>23.04.610</t>
  </si>
  <si>
    <t>Porta em laminado fenólico melamínico com acabamento liso, batente metálico - 90 x 210 cm</t>
  </si>
  <si>
    <t>23.04.620</t>
  </si>
  <si>
    <t>Porta em laminado fenólico melamínico com acabamento liso, batente metálico - 120 x 210 cm</t>
  </si>
  <si>
    <t>23.08</t>
  </si>
  <si>
    <t>Marcenaria em geral</t>
  </si>
  <si>
    <t>23.08.010</t>
  </si>
  <si>
    <t>Estrado em madeira</t>
  </si>
  <si>
    <t>23.08.020</t>
  </si>
  <si>
    <t>Faixa/batedor de proteção em madeira aparelhada natural de 10 x 2,5 cm</t>
  </si>
  <si>
    <t>23.08.030</t>
  </si>
  <si>
    <t>Faixa/batedor de proteção em madeira de 20 x 5 cm, com acabamento em laminado fenólico melamínico</t>
  </si>
  <si>
    <t>23.08.040</t>
  </si>
  <si>
    <t>Armário/gabinete embutido em MDF sob medida, revestido em laminado melamínico, com portas e prateleiras</t>
  </si>
  <si>
    <t>23.08.060</t>
  </si>
  <si>
    <t>Tampo sob medida em compensado, revestido na face superior em laminado fenólico melamínico</t>
  </si>
  <si>
    <t>23.08.080</t>
  </si>
  <si>
    <t>Prateleira sob medida em compensado, revestida nas duas faces em laminado fenólico melamínico</t>
  </si>
  <si>
    <t>23.08.100</t>
  </si>
  <si>
    <t>Armário tipo prateleira com subdivisão em compensado, revestido totalmente em laminado fenólico melamínico</t>
  </si>
  <si>
    <t>23.08.110</t>
  </si>
  <si>
    <t>Painel em compensado naval, espessura de 25 mm</t>
  </si>
  <si>
    <t>23.08.160</t>
  </si>
  <si>
    <t>Porta lisa com balcão, batente de madeira, completa - 80 x 210 cm</t>
  </si>
  <si>
    <t>23.08.170</t>
  </si>
  <si>
    <t>Lousa em laminado melamínico, branco - linha comercial</t>
  </si>
  <si>
    <t>23.08.210</t>
  </si>
  <si>
    <t>Armário sob medida em compensado de madeira totalmente revestido em folheado de madeira, completo</t>
  </si>
  <si>
    <t>23.08.220</t>
  </si>
  <si>
    <t>Armário sob medida em compensado de madeira totalmente revestido em laminado melamínico texturizado, completo</t>
  </si>
  <si>
    <t>23.08.242</t>
  </si>
  <si>
    <t>Porta lisa de correr suspensa em madeira com batente</t>
  </si>
  <si>
    <t>23.08.244</t>
  </si>
  <si>
    <t>Porta articulada em MDF revestida com laminado melamínico, batente em alumínio - completa</t>
  </si>
  <si>
    <t>23.08.320</t>
  </si>
  <si>
    <t>Porta acústica de madeira</t>
  </si>
  <si>
    <t>23.08.380</t>
  </si>
  <si>
    <t>Faixa/batedor de proteção em madeira de 290 x 15 mm, com acabamento em laminado fenólico melamínico</t>
  </si>
  <si>
    <t>23.09</t>
  </si>
  <si>
    <t>Porta lisa comum montada com batente</t>
  </si>
  <si>
    <t>23.09.010</t>
  </si>
  <si>
    <t>Acréscimo de bandeira - porta lisa comum com batente de madeira</t>
  </si>
  <si>
    <t>23.09.020</t>
  </si>
  <si>
    <t>Porta lisa com batente madeira - 60 x 210 cm</t>
  </si>
  <si>
    <t>23.09.030</t>
  </si>
  <si>
    <t>Porta lisa com batente madeira - 70 x 210 cm</t>
  </si>
  <si>
    <t>23.09.040</t>
  </si>
  <si>
    <t>Porta lisa com batente madeira - 80 x 210 cm</t>
  </si>
  <si>
    <t>23.09.050</t>
  </si>
  <si>
    <t>Porta lisa com batente madeira - 90 x 210 cm</t>
  </si>
  <si>
    <t>23.09.052</t>
  </si>
  <si>
    <t>Porta lisa com batente madeira - 110 x 210 cm</t>
  </si>
  <si>
    <t>23.09.060</t>
  </si>
  <si>
    <t>Porta lisa com batente madeira - 120 x 210 cm</t>
  </si>
  <si>
    <t>23.09.100</t>
  </si>
  <si>
    <t>Porta lisa com batente madeira - 160 x 210 cm</t>
  </si>
  <si>
    <t>23.09.420</t>
  </si>
  <si>
    <t>Porta lisa com batente em alumínio, largura 60 cm, altura de 105 a 200 cm</t>
  </si>
  <si>
    <t>23.09.430</t>
  </si>
  <si>
    <t>Porta lisa com batente em alumínio, largura 80 cm, altura de 105 a 200 cm</t>
  </si>
  <si>
    <t>23.09.440</t>
  </si>
  <si>
    <t>Porta lisa com batente em alumínio, largura 90 cm, altura de 105 a 200 cm</t>
  </si>
  <si>
    <t>23.09.520</t>
  </si>
  <si>
    <t>Porta lisa com batente metálico - 60 x 160 cm</t>
  </si>
  <si>
    <t>23.09.530</t>
  </si>
  <si>
    <t>Porta lisa com batente metálico - 80 x 160 cm</t>
  </si>
  <si>
    <t>23.09.540</t>
  </si>
  <si>
    <t>Porta lisa com batente metálico - 70 x 210 cm</t>
  </si>
  <si>
    <t>23.09.550</t>
  </si>
  <si>
    <t>Porta lisa com batente metálico - 80 x 210 cm</t>
  </si>
  <si>
    <t>23.09.560</t>
  </si>
  <si>
    <t>Porta lisa com batente metálico - 90 x 210 cm</t>
  </si>
  <si>
    <t>23.09.570</t>
  </si>
  <si>
    <t>Porta lisa com batente metálico - 120 x 210 cm</t>
  </si>
  <si>
    <t>23.09.590</t>
  </si>
  <si>
    <t>Porta lisa com batente metálico - 160 x 210 cm</t>
  </si>
  <si>
    <t>23.09.600</t>
  </si>
  <si>
    <t>Porta lisa com batente metálico - 60 x 180 cm</t>
  </si>
  <si>
    <t>23.09.610</t>
  </si>
  <si>
    <t>Porta lisa com batente metálico - 60 x 210 cm</t>
  </si>
  <si>
    <t>23.09.630</t>
  </si>
  <si>
    <t>Porta lisa com batente madeira, 2 folhas - 140 x 210 cm</t>
  </si>
  <si>
    <t>23.11</t>
  </si>
  <si>
    <t>Porta lisa para acabamento em verniz montada com batente</t>
  </si>
  <si>
    <t>23.11.010</t>
  </si>
  <si>
    <t>Acréscimo de bandeira - porta lisa para acabamento em verniz, com batente de madeira</t>
  </si>
  <si>
    <t>23.11.030</t>
  </si>
  <si>
    <t>Porta lisa para acabamento em verniz, com batente de madeira - 70 x 210 cm</t>
  </si>
  <si>
    <t>23.11.040</t>
  </si>
  <si>
    <t>Porta lisa para acabamento em verniz, com batente de madeira - 80 x 210 cm</t>
  </si>
  <si>
    <t>23.11.050</t>
  </si>
  <si>
    <t>Porta lisa para acabamento em verniz, com batente de madeira - 90 x 210 cm</t>
  </si>
  <si>
    <t>23.12</t>
  </si>
  <si>
    <t>Porta comum completa - uso coletivo (padrao dimensional medio)</t>
  </si>
  <si>
    <t>23.12.001</t>
  </si>
  <si>
    <t>Porta lisa de madeira, interna "PIM", para acabamento em pintura, padrão dimensional médio, com ferragens, completo - 80 x 210 cm</t>
  </si>
  <si>
    <t>23.13</t>
  </si>
  <si>
    <t>Porta comum completa - uso publico (padrao dimensional medio/pesado)</t>
  </si>
  <si>
    <t>23.13.001</t>
  </si>
  <si>
    <t>Porta lisa de madeira, interna "PIM", para acabamento em pintura, padrão dimensional médio/pesado, com ferragens, completo - 80 x 210 cm</t>
  </si>
  <si>
    <t>23.13.002</t>
  </si>
  <si>
    <t>Porta lisa de madeira, interna "PIM", para acabamento em pintura, padrão dimensional médio/pesado, com ferragens, completo - 90 x 210 cm</t>
  </si>
  <si>
    <t>23.13.020</t>
  </si>
  <si>
    <t>Porta lisa de madeira, interna, resistente a umidade "PIM RU", para acabamento em pintura, padrão dimensional médio/pesado, com ferragens, completo - 80 x 210 cm</t>
  </si>
  <si>
    <t>23.13.040</t>
  </si>
  <si>
    <t>Porta lisa de madeira, interna, resistente a umidade "PIM RU", para acabamento revestido ou em pintura, para divisória sanitária, padrão dimensional médio/pesado, com ferragens, completo - 80 x 190 cm</t>
  </si>
  <si>
    <t>23.13.052</t>
  </si>
  <si>
    <t>Porta lisa de madeira, interna, resistente a umidade "PIM RU", para acabamento em pintura, tipo acessível, padrão dimensional médio/pesado, com ferragens, completo - 90 x 210 cm</t>
  </si>
  <si>
    <t>23.13.064</t>
  </si>
  <si>
    <t>Porta lisa de madeira, interna, resistente a umidade "PIM RU", para acabamento em pintura, de correr ou deslizante, tipo acessível, padrão dimensional pesado, com sistema deslizante e ferragens, completo - 100 x 210 cm</t>
  </si>
  <si>
    <t>23.20</t>
  </si>
  <si>
    <t>Reparos, conservacoes e complementos - GRUPO 23</t>
  </si>
  <si>
    <t>23.20.020</t>
  </si>
  <si>
    <t>Recolocação de batentes de madeira</t>
  </si>
  <si>
    <t>23.20.040</t>
  </si>
  <si>
    <t>Recolocação de folhas de porta ou janela</t>
  </si>
  <si>
    <t>23.20.060</t>
  </si>
  <si>
    <t>Recolocação de guarnição ou molduras</t>
  </si>
  <si>
    <t>23.20.100</t>
  </si>
  <si>
    <t>Batente de madeira para porta</t>
  </si>
  <si>
    <t>23.20.110</t>
  </si>
  <si>
    <t>Visor fixo e requadro de madeira para porta, para receber vidro</t>
  </si>
  <si>
    <t>23.20.120</t>
  </si>
  <si>
    <t>Guarnição de madeira</t>
  </si>
  <si>
    <t>23.20.140</t>
  </si>
  <si>
    <t>Acréscimo de visor completo em porta de madeira</t>
  </si>
  <si>
    <t>23.20.160</t>
  </si>
  <si>
    <t>Folha de porta veneziana maciça, sob medida</t>
  </si>
  <si>
    <t>23.20.170</t>
  </si>
  <si>
    <t>Folha de porta lisa folheada com madeira, sob medida</t>
  </si>
  <si>
    <t>23.20.180</t>
  </si>
  <si>
    <t>Folha de porta em madeira para receber vidro, sob medida</t>
  </si>
  <si>
    <t>23.20.310</t>
  </si>
  <si>
    <t>Folha de porta lisa comum - 60 x 210 cm</t>
  </si>
  <si>
    <t>23.20.320</t>
  </si>
  <si>
    <t>Folha de porta lisa comum - 70 x 210 cm</t>
  </si>
  <si>
    <t>23.20.330</t>
  </si>
  <si>
    <t>Folha de porta lisa comum - 80 x 210 cm</t>
  </si>
  <si>
    <t>23.20.340</t>
  </si>
  <si>
    <t>Folha de porta lisa comum - 90 x 210 cm</t>
  </si>
  <si>
    <t>23.20.450</t>
  </si>
  <si>
    <t>Folha de porta em laminado fenólico melamínico com acabamento liso - 70 x 210 cm</t>
  </si>
  <si>
    <t>23.20.460</t>
  </si>
  <si>
    <t>Folha de porta em laminado fenólico melamínico com acabamento liso - 90 x 210 cm</t>
  </si>
  <si>
    <t>23.20.550</t>
  </si>
  <si>
    <t>Folha de porta em laminado fenólico melamínico com acabamento liso - 80 x 210 cm</t>
  </si>
  <si>
    <t>23.20.560</t>
  </si>
  <si>
    <t>Folha de madeira sarrafeada, revestida nas 2 faces com laminado melamínico</t>
  </si>
  <si>
    <t>23.20.600</t>
  </si>
  <si>
    <t>Folha de porta em madeira com tela de proteção tipo mosqueteira</t>
  </si>
  <si>
    <t>24</t>
  </si>
  <si>
    <t>ESQUADRIA, SERRALHERIA E ELEMENTO EM FERRO</t>
  </si>
  <si>
    <t>24.01</t>
  </si>
  <si>
    <t>Caixilho em ferro</t>
  </si>
  <si>
    <t>24.01.010</t>
  </si>
  <si>
    <t>Caixilho em ferro fixo, sob medida</t>
  </si>
  <si>
    <t>24.01.030</t>
  </si>
  <si>
    <t>Caixilho em ferro basculante, sob medida</t>
  </si>
  <si>
    <t>24.01.070</t>
  </si>
  <si>
    <t>Caixilho em ferro de correr, sob medida</t>
  </si>
  <si>
    <t>24.01.090</t>
  </si>
  <si>
    <t>Caixilho em ferro com ventilação permanente, sob medida</t>
  </si>
  <si>
    <t>24.01.100</t>
  </si>
  <si>
    <t>Caixilho em ferro tipo veneziana, linha comercial</t>
  </si>
  <si>
    <t>24.01.110</t>
  </si>
  <si>
    <t>Caixilho em ferro tipo veneziana, sob medida</t>
  </si>
  <si>
    <t>24.01.120</t>
  </si>
  <si>
    <t>Caixilho tipo veneziana industrial com montantes em aço galvanizado e aletas em fibra de vidro</t>
  </si>
  <si>
    <t>24.01.180</t>
  </si>
  <si>
    <t>Caixilho removível em tela de aço galvanizado, tipo ondulada com malha de 1", fio 12, com requadro tubular de aço carbono, sob medida</t>
  </si>
  <si>
    <t>24.01.190</t>
  </si>
  <si>
    <t>Caixilho fixo em tela de aço galvanizado tipo ondulada com malha de 1/2", fio 12, com requadro em cantoneira de aço carbono, sob medida</t>
  </si>
  <si>
    <t>24.01.200</t>
  </si>
  <si>
    <t>Caixilho fixo em aço SAE 1010/1020 para vidro à prova de bala, sob medida</t>
  </si>
  <si>
    <t>24.01.280</t>
  </si>
  <si>
    <t>Caixilho tipo guichê em chapa de aço</t>
  </si>
  <si>
    <t>24.02</t>
  </si>
  <si>
    <t>Portas, portoes e gradis</t>
  </si>
  <si>
    <t>24.02.010</t>
  </si>
  <si>
    <t>Porta em ferro de abrir, para receber vidro, sob medida</t>
  </si>
  <si>
    <t>24.02.040</t>
  </si>
  <si>
    <t>Porta/portão tipo gradil sob medida</t>
  </si>
  <si>
    <t>24.02.050</t>
  </si>
  <si>
    <t>Porta corta-fogo classe P.90 de 90 x 210 cm, completa, com maçaneta tipo alavanca</t>
  </si>
  <si>
    <t>24.02.052</t>
  </si>
  <si>
    <t>Porta corta-fogo classe P.90 de 100 x 210 cm, completa, com maçaneta tipo alavanca</t>
  </si>
  <si>
    <t>24.02.054</t>
  </si>
  <si>
    <t>Porta corta-fogo classe P.90, com barra antipânico numa face e maçaneta na outra, completa</t>
  </si>
  <si>
    <t>24.02.056</t>
  </si>
  <si>
    <t>Porta corta-fogo classe P.120 de 80 x 210 cm, com uma folha de abrir, completa</t>
  </si>
  <si>
    <t>24.02.058</t>
  </si>
  <si>
    <t>Porta corta-fogo classe P.120 de 90 x 210 cm, com uma folha de abrir, completa</t>
  </si>
  <si>
    <t>24.02.060</t>
  </si>
  <si>
    <t>Porta/portão de abrir em chapa, sob medida</t>
  </si>
  <si>
    <t>24.02.070</t>
  </si>
  <si>
    <t>Porta de ferro de abrir tipo veneziana, linha comercial</t>
  </si>
  <si>
    <t>24.02.080</t>
  </si>
  <si>
    <t>Porta/portão de abrir tipo veneziana de ferro, sob medida</t>
  </si>
  <si>
    <t>24.02.100</t>
  </si>
  <si>
    <t>Portão tubular em tela de aço galvanizado até 2,50 m de altura, completo</t>
  </si>
  <si>
    <t>24.02.270</t>
  </si>
  <si>
    <t>Portão de 2 folhas, tubular em tela de aço galvanizado acima de 2,50 m de altura, completo</t>
  </si>
  <si>
    <t>24.02.280</t>
  </si>
  <si>
    <t>Porta/portão de correr em tela ondulada de aço galvanizado, sob medida</t>
  </si>
  <si>
    <t>24.02.290</t>
  </si>
  <si>
    <t>Porta/portão de correr em chapa cega dupla, sob medida</t>
  </si>
  <si>
    <t>24.02.410</t>
  </si>
  <si>
    <t>Porta em ferro de correr, para receber vidro, sob medida</t>
  </si>
  <si>
    <t>24.02.430</t>
  </si>
  <si>
    <t>Porta em ferro de abrir, parte inferior chapeada, parte superior para receber vidro, sob medida</t>
  </si>
  <si>
    <t>24.02.450</t>
  </si>
  <si>
    <t>Grade de proteção para caixilhos</t>
  </si>
  <si>
    <t>24.02.460</t>
  </si>
  <si>
    <t>Porta de abrir em tela ondulada de aço galvanizado, completa</t>
  </si>
  <si>
    <t>24.02.470</t>
  </si>
  <si>
    <t>Portinhola de correr em chapa, para ´passa pacote´, completa, sob medida</t>
  </si>
  <si>
    <t>24.02.480</t>
  </si>
  <si>
    <t>Portinhola de abrir em chapa, para ´passa pacote´, completa, sob medida</t>
  </si>
  <si>
    <t>24.02.490</t>
  </si>
  <si>
    <t>Grade em barra chata soldada de 1 1/2´ x 1/4´, sob medida</t>
  </si>
  <si>
    <t>24.02.590</t>
  </si>
  <si>
    <t>Porta de enrolar manual, cega ou vazada</t>
  </si>
  <si>
    <t>24.02.630</t>
  </si>
  <si>
    <t>Portão de 2 folhas tubular diâmetro de 3´, com tela em aço galvanizado de 2´, altura acima de 3,00 m, completo</t>
  </si>
  <si>
    <t>24.02.810</t>
  </si>
  <si>
    <t>Porta/portão de abrir em chapa cega com isolamento acústico, sob medida</t>
  </si>
  <si>
    <t>24.02.811</t>
  </si>
  <si>
    <t>Porta de ferro acústica, espessura de 80mm, batente tripla vedação 185mm, com fechadura e maçaneta - 50 dB</t>
  </si>
  <si>
    <t>24.02.840</t>
  </si>
  <si>
    <t>Portão basculante em chapa metálica, estruturado com perfis metálicos</t>
  </si>
  <si>
    <t>24.02.900</t>
  </si>
  <si>
    <t>Porta de abrir em chapa dupla com visor, batente envolvente, completa</t>
  </si>
  <si>
    <t>24.02.930</t>
  </si>
  <si>
    <t>Portão de 2 folhas tubular, com tela em aço galvanizado de 2´ e fio 10, completo</t>
  </si>
  <si>
    <t>24.03</t>
  </si>
  <si>
    <t>Elementos em ferro</t>
  </si>
  <si>
    <t>24.03.040</t>
  </si>
  <si>
    <t>Guarda-corpo tubular com tela em aço galvanizado, diâmetro de 1 1/2´</t>
  </si>
  <si>
    <t>24.03.060</t>
  </si>
  <si>
    <t>Escada marinheiro (em aço galvanizado)</t>
  </si>
  <si>
    <t>24.03.080</t>
  </si>
  <si>
    <t>Escada marinheiro com guarda corpo (em aço galvanizado)</t>
  </si>
  <si>
    <t>24.03.100</t>
  </si>
  <si>
    <t>Alçapão/tampa em chapa de ferro com porta cadeado</t>
  </si>
  <si>
    <t>24.03.200</t>
  </si>
  <si>
    <t>Tela de proteção tipo mosquiteira em aço galvanizado, com requadro em perfis de ferro</t>
  </si>
  <si>
    <t>24.03.210</t>
  </si>
  <si>
    <t>Tela de proteção em malha ondulada de 1´, fio 12 (BWG), com requadro</t>
  </si>
  <si>
    <t>24.03.290</t>
  </si>
  <si>
    <t>Fechamento em chapa de aço galvanizada nº 14 MSG, perfurada com diâmetro de 12,7 mm, requadro em chapa dobrada</t>
  </si>
  <si>
    <t>24.03.300</t>
  </si>
  <si>
    <t>Fechamento em chapa expandida losangular de 10 x 20 mm, com requadro em cantoneira de aço carbono</t>
  </si>
  <si>
    <t>24.03.310</t>
  </si>
  <si>
    <t>Corrimão tubular em aço galvanizado, diâmetro 1 1/2´</t>
  </si>
  <si>
    <t>24.03.320</t>
  </si>
  <si>
    <t>Corrimão tubular em aço galvanizado, diâmetro 2´</t>
  </si>
  <si>
    <t>24.03.340</t>
  </si>
  <si>
    <t>Tampa em chapa de segurança tipo xadrez, aço galvanizado a fogo antiderrapante de 1/4´</t>
  </si>
  <si>
    <t>24.03.410</t>
  </si>
  <si>
    <t>Fechamento em chapa perfurada, furos quadrados 4 x 4 mm, com requadro em cantoneira de aço carbono</t>
  </si>
  <si>
    <t>24.03.680</t>
  </si>
  <si>
    <t>24.03.690</t>
  </si>
  <si>
    <t>24.03.930</t>
  </si>
  <si>
    <t>Porta de enrolar automatizada, em chapa de aço galvanizada microperfurada, com pintura eletrostática, com controle remoto</t>
  </si>
  <si>
    <t>24.04</t>
  </si>
  <si>
    <t>Esquadria, serralheria de seguranca</t>
  </si>
  <si>
    <t>24.04.150</t>
  </si>
  <si>
    <t>Porta de segurança de correr suspensa em grade de aço SAE 1045, diâmetro de 1´, completa, sem têmpera e revenimento</t>
  </si>
  <si>
    <t>24.04.220</t>
  </si>
  <si>
    <t>Grade de segurança em aço SAE 1045, diâmetro 1´, sem têmpera e revenimento</t>
  </si>
  <si>
    <t>24.04.230</t>
  </si>
  <si>
    <t>Grade de segurança em aço SAE 1045, para janela, diâmetro 1´, sem têmpera e revenimento</t>
  </si>
  <si>
    <t>24.04.240</t>
  </si>
  <si>
    <t>Grade de segurança em aço SAE 1045 chapeada, diâmetro 1´, sem têmpera e revenimento</t>
  </si>
  <si>
    <t>24.04.250</t>
  </si>
  <si>
    <t>Porta de segurança de abrir em grade de aço SAE 1045, diâmetro 1´, completa, sem têmpera e revenimento</t>
  </si>
  <si>
    <t>24.04.260</t>
  </si>
  <si>
    <t>Porta de segurança de abrir em grade de aço SAE 1045 chapeada, diâmetro 1´, completa, sem têmpera e revenimento</t>
  </si>
  <si>
    <t>24.04.270</t>
  </si>
  <si>
    <t>Porta de segurança de abrir em grade de aço SAE 1045, diâmetro 1´, com ferrolho longo embutido em caixa, completa, sem têmpera e revenimento</t>
  </si>
  <si>
    <t>24.04.280</t>
  </si>
  <si>
    <t>Portão de segurança de abrir em grade de aço SAE 1045 chapeado, para muralha, diâmetro 1´, completo, sem têmpera e revenimento</t>
  </si>
  <si>
    <t>24.04.300</t>
  </si>
  <si>
    <t>Grade de segurança em aço SAE 1045, diâmetro 1´, com têmpera e revenimento</t>
  </si>
  <si>
    <t>24.04.310</t>
  </si>
  <si>
    <t>Grade de segurança em aço SAE 1045, para janela, diâmetro 1´, com têmpera e revenimento</t>
  </si>
  <si>
    <t>24.04.320</t>
  </si>
  <si>
    <t>Grade de segurança em aço SAE 1045 chapeada, diâmetro 1´, com têmpera e revenimento</t>
  </si>
  <si>
    <t>24.04.330</t>
  </si>
  <si>
    <t>Porta de segurança de abrir em grade de aço SAE 1045, diâmetro 1´, completa, com têmpera e revenimento</t>
  </si>
  <si>
    <t>24.04.340</t>
  </si>
  <si>
    <t>Porta de segurança de abrir em grade de aço SAE 1045 chapeada, diâmetro 1´, completa, com têmpera e revenimento</t>
  </si>
  <si>
    <t>24.04.350</t>
  </si>
  <si>
    <t>Porta de segurança de abrir em grade de aço SAE 1045, diâmetro 1´, com ferrolho longo embutido em caixa, completa, com têmpera e revenimento</t>
  </si>
  <si>
    <t>24.04.360</t>
  </si>
  <si>
    <t>Porta de segurança de abrir em grade de aço SAE 1045 chapeada, com isolamento acústico, diâmetro 1´, completa, com têmpera e revenimento</t>
  </si>
  <si>
    <t>24.04.370</t>
  </si>
  <si>
    <t>Portão de segurança de abrir em grade de aço SAE 1045 chapeado, para muralha, diâmetro 1´, completo, com têmpera e revenimento</t>
  </si>
  <si>
    <t>24.04.380</t>
  </si>
  <si>
    <t>Porta de segurança de correr suspensa em grade de aço SAE 1045, chapeada, diâmetro de 1´, completa, sem têmpera e revenimento</t>
  </si>
  <si>
    <t>24.04.400</t>
  </si>
  <si>
    <t>Porta de segurança de correr em grade de aço SAE 1045, diâmetro de 1´, completa, com têmpera e revenimento</t>
  </si>
  <si>
    <t>24.04.410</t>
  </si>
  <si>
    <t>Porta de segurança de correr suspensa em grade de aço SAE 1045 chapeada, diâmetro de 1´, completa, com têmpera e revenimento</t>
  </si>
  <si>
    <t>24.04.420</t>
  </si>
  <si>
    <t>Porta de segurança de correr em grade de aço SAE 1045 chapeada, diâmetro de 1´, completa, sem têmpera e revenimento</t>
  </si>
  <si>
    <t>24.04.430</t>
  </si>
  <si>
    <t>Porta de segurança de correr em grade de aço SAE 1045, diâmetro de 1´, completa, sem têmpera e revenimento</t>
  </si>
  <si>
    <t>24.04.610</t>
  </si>
  <si>
    <t>Caixilho de segurança em aço SAE 1010/1020 tipo fixo e de correr, para receber vidro, com bandeira tipo veneziana</t>
  </si>
  <si>
    <t>24.04.620</t>
  </si>
  <si>
    <t>Guichê de segurança em grade de aço SAE 1045, diâmetro de 1´', com têmpera e revenimento</t>
  </si>
  <si>
    <t>24.04.630</t>
  </si>
  <si>
    <t>Guichê de segurança em grade de aço SAE 1045, diâmetro de 1´', sem têmpera e revenimento</t>
  </si>
  <si>
    <t>24.06</t>
  </si>
  <si>
    <t>Esquadria, serralheria e elemento em ferro.</t>
  </si>
  <si>
    <t>24.06.030</t>
  </si>
  <si>
    <t>Guarda-corpo com vidro de 8 mm, em tubo de aço galvanizado, diâmetro 1 1/2´</t>
  </si>
  <si>
    <t>24.07</t>
  </si>
  <si>
    <t>Portas, portoes e gradis.</t>
  </si>
  <si>
    <t>24.07.030</t>
  </si>
  <si>
    <t>Porta de enrolar automatizado, em perfil meia cana perfurado, tipo transvision</t>
  </si>
  <si>
    <t>24.07.040</t>
  </si>
  <si>
    <t>Porta de abrir em chapa de aço galvanizado, com requadro em tela ondulada malha 2´ e fio 12</t>
  </si>
  <si>
    <t>24.08</t>
  </si>
  <si>
    <t>Esquadria, serralheria e elemento em aco inoxidavel</t>
  </si>
  <si>
    <t>24.08.020</t>
  </si>
  <si>
    <t>Corrimão duplo em tubo de aço inoxidável escovado, com diâmetro de 1 1/2´ e montantes com diâmetro de 2´</t>
  </si>
  <si>
    <t>24.08.031</t>
  </si>
  <si>
    <t>Corrimão em tubo de aço inoxidável escovado, diâmetro de 1 1/2"</t>
  </si>
  <si>
    <t>24.08.040</t>
  </si>
  <si>
    <t>Corrimão em tubo de aço inoxidável escovado, diâmetro de 1 1/2´ e montantes com diâmetro de 2´</t>
  </si>
  <si>
    <t>24.20</t>
  </si>
  <si>
    <t>Reparos, conservacoes e complementos - GRUPO 24</t>
  </si>
  <si>
    <t>24.20.020</t>
  </si>
  <si>
    <t>Recolocação de esquadrias metálicas</t>
  </si>
  <si>
    <t>24.20.040</t>
  </si>
  <si>
    <t>Recolocação de batentes</t>
  </si>
  <si>
    <t>24.20.060</t>
  </si>
  <si>
    <t>Recolocação de escada de marinheiro</t>
  </si>
  <si>
    <t>24.20.090</t>
  </si>
  <si>
    <t>Solda MIG em esquadrias metálicas</t>
  </si>
  <si>
    <t>24.20.100</t>
  </si>
  <si>
    <t>Brete para instalação lateral em grade de segurança</t>
  </si>
  <si>
    <t>24.20.120</t>
  </si>
  <si>
    <t>Batente em chapa dobrada para portas</t>
  </si>
  <si>
    <t>24.20.140</t>
  </si>
  <si>
    <t>Batente em chapa de aço SAE 1010/1020, espessura de 3/16´, para obras de segurança</t>
  </si>
  <si>
    <t>24.20.200</t>
  </si>
  <si>
    <t>Chapa de ferro nº 14, inclusive soldagem</t>
  </si>
  <si>
    <t>24.20.230</t>
  </si>
  <si>
    <t>Tela ondulada em aço galvanizado fio 10 BWG, malha de 1´</t>
  </si>
  <si>
    <t>24.20.270</t>
  </si>
  <si>
    <t>Tela em aço galvanizado fio 16 BWG, malha de 1´ - tipo alambrado</t>
  </si>
  <si>
    <t>24.20.300</t>
  </si>
  <si>
    <t>Chapa perfurada em aço SAE 1020, furos redondos de diâmetro 7,5 mm, espessura 1/8´ - soldagem tipo MIG</t>
  </si>
  <si>
    <t>24.20.310</t>
  </si>
  <si>
    <t>Chapa perfurada em aço SAE 1020, furos redondos de diâmetro 25 mm, espessura 1/4´ - inclusive soldagem</t>
  </si>
  <si>
    <t>25</t>
  </si>
  <si>
    <t>ESQUADRIA, SERRALHERIA E ELEMENTO EM ALUMINIO</t>
  </si>
  <si>
    <t>25.01</t>
  </si>
  <si>
    <t>Caixilho em aluminio</t>
  </si>
  <si>
    <t>25.01.020</t>
  </si>
  <si>
    <t>Caixilho em alumínio fixo, sob medida</t>
  </si>
  <si>
    <t>25.01.030</t>
  </si>
  <si>
    <t>Caixilho em alumínio basculante com vidro, linha comercial</t>
  </si>
  <si>
    <t>25.01.040</t>
  </si>
  <si>
    <t>Caixilho em alumínio basculante, sob medida</t>
  </si>
  <si>
    <t>25.01.050</t>
  </si>
  <si>
    <t>Caixilho em alumínio maxim-ar com vidro, linha comercial</t>
  </si>
  <si>
    <t>25.01.060</t>
  </si>
  <si>
    <t>Caixilho em alumínio maxim-ar, sob medida</t>
  </si>
  <si>
    <t>25.01.070</t>
  </si>
  <si>
    <t>Caixilho em alumínio de correr com vidro, linha comercial</t>
  </si>
  <si>
    <t>25.01.080</t>
  </si>
  <si>
    <t>Caixilho em alumínio de correr, sob medida</t>
  </si>
  <si>
    <t>25.01.090</t>
  </si>
  <si>
    <t>Caixilho em alumínio tipo veneziana com vidro, linha comercial</t>
  </si>
  <si>
    <t>25.01.100</t>
  </si>
  <si>
    <t>Caixilho em alumínio tipo veneziana, sob medida</t>
  </si>
  <si>
    <t>25.01.110</t>
  </si>
  <si>
    <t>Caixilho guilhotina em alumínio anodizado, sob medida</t>
  </si>
  <si>
    <t>25.01.120</t>
  </si>
  <si>
    <t>Caixilho tipo veneziana industrial com montantes em alumínio e aletas em fibra de vidro</t>
  </si>
  <si>
    <t>25.01.240</t>
  </si>
  <si>
    <t>Caixilho fixo em alumínio, sob medida - branco</t>
  </si>
  <si>
    <t>25.01.361</t>
  </si>
  <si>
    <t>Caixilho em alumínio maxim-ar com vidro - branco</t>
  </si>
  <si>
    <t>25.01.371</t>
  </si>
  <si>
    <t>Caixilho em alumínio basculante com vidro - branco</t>
  </si>
  <si>
    <t>25.01.380</t>
  </si>
  <si>
    <t>Caixilho em alumínio de correr com vidro - branco</t>
  </si>
  <si>
    <t>25.01.400</t>
  </si>
  <si>
    <t>Caixilho em alumínio anodizado fixo</t>
  </si>
  <si>
    <t>25.01.410</t>
  </si>
  <si>
    <t>Caixilho em alumínio anodizado maxim-ar</t>
  </si>
  <si>
    <t>25.01.430</t>
  </si>
  <si>
    <t>Caixilho em alumínio fixo, tipo fachada</t>
  </si>
  <si>
    <t>25.01.440</t>
  </si>
  <si>
    <t>Caixilho em alumínio maxim-ar, tipo fachada</t>
  </si>
  <si>
    <t>25.01.450</t>
  </si>
  <si>
    <t>Caixilho em alumínio para pele de vidro, tipo fachada</t>
  </si>
  <si>
    <t>25.01.460</t>
  </si>
  <si>
    <t>Gradil em alumínio natural, sob medida</t>
  </si>
  <si>
    <t>25.01.470</t>
  </si>
  <si>
    <t>Caixilho fixo tipo veneziana em alumínio anodizado, sob medida - branco</t>
  </si>
  <si>
    <t>25.01.480</t>
  </si>
  <si>
    <t>Caixilho em alumínio com pintura eletrostática, basculante, sob medida - branco</t>
  </si>
  <si>
    <t>25.01.490</t>
  </si>
  <si>
    <t>Caixilho em alumínio com pintura eletrostática, maxim-ar, sob medida - branco</t>
  </si>
  <si>
    <t>25.01.500</t>
  </si>
  <si>
    <t>Caixilho em alumínio anodizado fixo, sob medida - bronze/preto</t>
  </si>
  <si>
    <t>25.01.510</t>
  </si>
  <si>
    <t>Caixilho em alumínio anodizado basculante, sob medida - bronze/preto</t>
  </si>
  <si>
    <t>25.01.520</t>
  </si>
  <si>
    <t>Caixilho em alumínio anodizado maxim-ar, sob medida - bronze/preto</t>
  </si>
  <si>
    <t>25.01.530</t>
  </si>
  <si>
    <t>Caixilho em alumínio anodizado de correr, sob medida - bronze/preto</t>
  </si>
  <si>
    <t>25.02</t>
  </si>
  <si>
    <t>Porta em aluminio</t>
  </si>
  <si>
    <t>25.02.010</t>
  </si>
  <si>
    <t>Porta de entrada de abrir em alumínio com vidro, linha comercial</t>
  </si>
  <si>
    <t>25.02.020</t>
  </si>
  <si>
    <t>Porta de entrada de abrir em alumínio, sob medida</t>
  </si>
  <si>
    <t>25.02.040</t>
  </si>
  <si>
    <t>Porta de entrada de correr em alumínio, sob medida</t>
  </si>
  <si>
    <t>25.02.042</t>
  </si>
  <si>
    <t>Porta de correr em alumínio tipo lambri branco, sob medida</t>
  </si>
  <si>
    <t>25.02.050</t>
  </si>
  <si>
    <t>Porta veneziana de abrir em alumínio, linha comercial</t>
  </si>
  <si>
    <t>25.02.060</t>
  </si>
  <si>
    <t>Porta/portinhola tipo veneziana de abrir em alumínio, sob medida</t>
  </si>
  <si>
    <t>25.02.070</t>
  </si>
  <si>
    <t>Portinhola tipo veneziana de abrir em alumínio, linha comercial</t>
  </si>
  <si>
    <t>25.02.110</t>
  </si>
  <si>
    <t>Porta veneziana de abrir em alumínio, sob medida</t>
  </si>
  <si>
    <t>25.02.211</t>
  </si>
  <si>
    <t>Porta veneziana de abrir em alumínio - cor branca</t>
  </si>
  <si>
    <t>25.02.221</t>
  </si>
  <si>
    <t>Porta de correr em alumínio com veneziana e vidro - cor branca</t>
  </si>
  <si>
    <t>25.02.230</t>
  </si>
  <si>
    <t>Porta em alumínio anodizado de abrir, sob medida - bronze/preto</t>
  </si>
  <si>
    <t>25.02.240</t>
  </si>
  <si>
    <t>Porta em alumínio anodizado de correr, sob medida - bronze/preto</t>
  </si>
  <si>
    <t>25.02.250</t>
  </si>
  <si>
    <t>Porta em alumínio anodizado de abrir, tipo veneziana, sob medida - bronze/preto</t>
  </si>
  <si>
    <t>25.02.260</t>
  </si>
  <si>
    <t>Portinhola em alumínio anodizado de correr, tipo veneziana, sob medida - bronze/preto</t>
  </si>
  <si>
    <t>25.02.300</t>
  </si>
  <si>
    <t>Porta de abrir em alumínio com pintura eletrostática, sob medida - cor branca</t>
  </si>
  <si>
    <t>25.02.310</t>
  </si>
  <si>
    <t>Porta de abrir em alumínio tipo lambri, sob medida - cor branca</t>
  </si>
  <si>
    <t>25.20</t>
  </si>
  <si>
    <t>Reparos, conservacoes e complementos - GRUPO 25</t>
  </si>
  <si>
    <t>25.20.020</t>
  </si>
  <si>
    <t>Tela de proteção tipo mosquiteira removível, em fibra de vidro com revestimento em PVC e requadro em alumínio</t>
  </si>
  <si>
    <t>26</t>
  </si>
  <si>
    <t>ESQUADRIA E ELEMENTO EM VIDRO</t>
  </si>
  <si>
    <t>26.01</t>
  </si>
  <si>
    <t>Vidro comum e laminado</t>
  </si>
  <si>
    <t>26.01.020</t>
  </si>
  <si>
    <t>Vidro liso transparente de 3 mm</t>
  </si>
  <si>
    <t>26.01.040</t>
  </si>
  <si>
    <t>Vidro liso transparente de 4 mm</t>
  </si>
  <si>
    <t>26.01.060</t>
  </si>
  <si>
    <t>Vidro liso transparente de 5 mm</t>
  </si>
  <si>
    <t>26.01.080</t>
  </si>
  <si>
    <t>Vidro liso transparente de 6 mm</t>
  </si>
  <si>
    <t>26.01.140</t>
  </si>
  <si>
    <t>Vidro liso laminado colorido de 6 mm</t>
  </si>
  <si>
    <t>26.01.142</t>
  </si>
  <si>
    <t>Vidro liso laminado colorido de 8 mm</t>
  </si>
  <si>
    <t>26.01.155</t>
  </si>
  <si>
    <t>Vidro liso laminado colorido de 10 mm</t>
  </si>
  <si>
    <t>26.01.160</t>
  </si>
  <si>
    <t>Vidro liso laminado leitoso de 6 mm</t>
  </si>
  <si>
    <t>26.01.168</t>
  </si>
  <si>
    <t>Vidro liso laminado incolor de 6 mm</t>
  </si>
  <si>
    <t>26.01.169</t>
  </si>
  <si>
    <t>Vidro liso laminado incolor de 8 mm</t>
  </si>
  <si>
    <t>26.01.170</t>
  </si>
  <si>
    <t>Vidro liso laminado incolor de 10 mm</t>
  </si>
  <si>
    <t>26.01.230</t>
  </si>
  <si>
    <t>Vidro fantasia de 3/4 mm</t>
  </si>
  <si>
    <t>26.01.348</t>
  </si>
  <si>
    <t>Vidro multilaminado de alta segurança, proteção balística nível III</t>
  </si>
  <si>
    <t>26.01.350</t>
  </si>
  <si>
    <t>Vidro multilaminado de alta segurança em policarbonato, proteção balística nível III</t>
  </si>
  <si>
    <t>26.01.460</t>
  </si>
  <si>
    <t>Vidro float monolítico verde de 6 mm</t>
  </si>
  <si>
    <t>26.02</t>
  </si>
  <si>
    <t>Vidro temperado</t>
  </si>
  <si>
    <t>26.02.020</t>
  </si>
  <si>
    <t>Vidro temperado incolor de 6 mm</t>
  </si>
  <si>
    <t>26.02.040</t>
  </si>
  <si>
    <t>Vidro temperado incolor de 8 mm</t>
  </si>
  <si>
    <t>26.02.060</t>
  </si>
  <si>
    <t>Vidro temperado incolor de 10 mm</t>
  </si>
  <si>
    <t>26.02.120</t>
  </si>
  <si>
    <t>Vidro temperado cinza ou bronze de 6 mm</t>
  </si>
  <si>
    <t>26.02.140</t>
  </si>
  <si>
    <t>Vidro temperado cinza ou bronze de 8 mm</t>
  </si>
  <si>
    <t>26.02.160</t>
  </si>
  <si>
    <t>Vidro temperado cinza ou bronze de 10 mm</t>
  </si>
  <si>
    <t>26.02.170</t>
  </si>
  <si>
    <t>Vidro temperado serigrafado incolor de 8 mm</t>
  </si>
  <si>
    <t>26.02.300</t>
  </si>
  <si>
    <t>Vidro temperado neutro verde de 10 mm</t>
  </si>
  <si>
    <t>26.03</t>
  </si>
  <si>
    <t>Vidro especial</t>
  </si>
  <si>
    <t>26.03.070</t>
  </si>
  <si>
    <t>Vidro laminado temperado incolor de 8mm</t>
  </si>
  <si>
    <t>26.03.074</t>
  </si>
  <si>
    <t>Vidro laminado temperado incolor de 16 mm</t>
  </si>
  <si>
    <t>26.04</t>
  </si>
  <si>
    <t>Espelhos</t>
  </si>
  <si>
    <t>26.04.010</t>
  </si>
  <si>
    <t>Espelho em vidro cristal liso, espessura de 4 mm</t>
  </si>
  <si>
    <t>26.04.030</t>
  </si>
  <si>
    <t>Espelho comum de 3 mm com moldura em alumínio</t>
  </si>
  <si>
    <t>26.20</t>
  </si>
  <si>
    <t>Reparos, conservacoes e complementos - GRUPO 26</t>
  </si>
  <si>
    <t>26.20.010</t>
  </si>
  <si>
    <t>Massa para vidro</t>
  </si>
  <si>
    <t>26.20.020</t>
  </si>
  <si>
    <t>Recolocação de vidro inclusive emassamento ou recolocação de baguetes</t>
  </si>
  <si>
    <t>27</t>
  </si>
  <si>
    <t>ESQUADRIA E ELEMENTO EM MATERIAL ESPECIAL</t>
  </si>
  <si>
    <t>27.02</t>
  </si>
  <si>
    <t>Policarbonato</t>
  </si>
  <si>
    <t>27.02.001</t>
  </si>
  <si>
    <t>Chapa em policarbonato compacta, fumê, espessura de 6 mm</t>
  </si>
  <si>
    <t>27.02.011</t>
  </si>
  <si>
    <t>Chapa em policarbonato compacta, cristal, espessura de 6 mm</t>
  </si>
  <si>
    <t>27.02.041</t>
  </si>
  <si>
    <t>Chapa em policarbonato compacta, cristal, espessura de 10 mm</t>
  </si>
  <si>
    <t>27.02.050</t>
  </si>
  <si>
    <t>Chapa de policarbonato alveolar de 6 mm</t>
  </si>
  <si>
    <t>27.03</t>
  </si>
  <si>
    <t>Chapa de fibra de vidro</t>
  </si>
  <si>
    <t>27.03.030</t>
  </si>
  <si>
    <t>Placa de poliéster reforçada com fibra de vidro de 3 mm</t>
  </si>
  <si>
    <t>27.04</t>
  </si>
  <si>
    <t>PVC / VINIL</t>
  </si>
  <si>
    <t>27.04.031</t>
  </si>
  <si>
    <t>Caixilho de correr em PVC com vidro e persiana</t>
  </si>
  <si>
    <t>27.04.040</t>
  </si>
  <si>
    <t>Corrimão, bate-maca ou protetor de parede em PVC, com amortecimento à impacto</t>
  </si>
  <si>
    <t>27.04.050</t>
  </si>
  <si>
    <t>Protetor de parede ou bate-maca em PVC flexível, com amortecimento à impacto, altura de 150 mm</t>
  </si>
  <si>
    <t>27.04.051</t>
  </si>
  <si>
    <t>Faixa em vinil para proteção de paredes, com amortecimento à alto impacto, altura de 400 mm</t>
  </si>
  <si>
    <t>27.04.052</t>
  </si>
  <si>
    <t>Cantoneira adesiva em vinil de alto impacto</t>
  </si>
  <si>
    <t>27.04.060</t>
  </si>
  <si>
    <t>Bate-maca ou protetor de parede curvo em PVC, com amortecimento à impacto, altura de 200 mm</t>
  </si>
  <si>
    <t>27.04.070</t>
  </si>
  <si>
    <t>Bate-maca ou protetor de parede em PVC, com amortecimento à impacto, altura de 200 mm</t>
  </si>
  <si>
    <t>28</t>
  </si>
  <si>
    <t>FERRAGEM COMPLEMENTAR PARA ESQUADRIAS</t>
  </si>
  <si>
    <t>28.01</t>
  </si>
  <si>
    <t>Ferragem para porta</t>
  </si>
  <si>
    <t>28.01.020</t>
  </si>
  <si>
    <t>Ferragem completa com maçaneta tipo alavanca, para porta externa com 1 folha</t>
  </si>
  <si>
    <t>28.01.030</t>
  </si>
  <si>
    <t>Ferragem completa com maçaneta tipo alavanca, para porta externa com 2 folhas</t>
  </si>
  <si>
    <t>28.01.040</t>
  </si>
  <si>
    <t>Ferragem completa com maçaneta tipo alavanca, para porta interna com 1 folha</t>
  </si>
  <si>
    <t>28.01.050</t>
  </si>
  <si>
    <t>Ferragem completa com maçaneta tipo alavanca, para porta interna com 2 folhas</t>
  </si>
  <si>
    <t>28.01.070</t>
  </si>
  <si>
    <t>Ferragem completa para porta de box de WC tipo livre/ocupado</t>
  </si>
  <si>
    <t>28.01.080</t>
  </si>
  <si>
    <t>Ferragem adicional para porta vão simples em divisória</t>
  </si>
  <si>
    <t>28.01.090</t>
  </si>
  <si>
    <t>Ferragem adicional para porta vão duplo em divisória</t>
  </si>
  <si>
    <t>28.01.146</t>
  </si>
  <si>
    <t>Fechadura eletromagnética para capacidade de atraque de 150 kgf</t>
  </si>
  <si>
    <t>28.01.150</t>
  </si>
  <si>
    <t>Fechadura elétrica de sobrepor para porta ou portão com peso até 400 kg</t>
  </si>
  <si>
    <t>28.01.160</t>
  </si>
  <si>
    <t>Mola aérea para porta, com esforço acima de 50 kg até 60 kg</t>
  </si>
  <si>
    <t>28.01.171</t>
  </si>
  <si>
    <t>Mola aérea para porta, com esforço acima de 60 kg até 80 kg</t>
  </si>
  <si>
    <t>28.01.180</t>
  </si>
  <si>
    <t>Mola aérea hidráulica, para porta com largura até 1,60 m</t>
  </si>
  <si>
    <t>28.01.210</t>
  </si>
  <si>
    <t>Fechadura tipo alavanca com chave para porta corta-fogo</t>
  </si>
  <si>
    <t>28.01.250</t>
  </si>
  <si>
    <t>Visor tipo olho mágico</t>
  </si>
  <si>
    <t>28.01.330</t>
  </si>
  <si>
    <t>Mola hidráulica de piso, para porta com largura até 1,10 m e peso até 120 kg</t>
  </si>
  <si>
    <t>28.01.400</t>
  </si>
  <si>
    <t>Ferrolho de segurança de 1,20 m, para adaptação em portas de celas, embutido em caixa</t>
  </si>
  <si>
    <t>28.01.550</t>
  </si>
  <si>
    <t>Fechadura com maçaneta tipo alavanca em aço inoxidável, para porta externa</t>
  </si>
  <si>
    <t>28.05</t>
  </si>
  <si>
    <t>Cadeado</t>
  </si>
  <si>
    <t>28.05.020</t>
  </si>
  <si>
    <t>Cadeado de latão com cilindro - trava dupla - 25/27mm</t>
  </si>
  <si>
    <t>28.05.040</t>
  </si>
  <si>
    <t>Cadeado de latão com cilindro - trava dupla - 35/36mm</t>
  </si>
  <si>
    <t>28.05.060</t>
  </si>
  <si>
    <t>Cadeado de latão com cilindro - trava dupla - 50mm</t>
  </si>
  <si>
    <t>28.05.070</t>
  </si>
  <si>
    <t>Cadeado de latão com cilindro de alta segurança, com 16 pinos e tetra-chave - 70mm</t>
  </si>
  <si>
    <t>28.05.080</t>
  </si>
  <si>
    <t>Cadeado de latão com cilindro - trava dupla - 60mm</t>
  </si>
  <si>
    <t>28.20</t>
  </si>
  <si>
    <t>Reparos, conservacoes e complementos - GRUPO 28</t>
  </si>
  <si>
    <t>28.20.020</t>
  </si>
  <si>
    <t>Recolocação de fechaduras de embutir</t>
  </si>
  <si>
    <t>28.20.030</t>
  </si>
  <si>
    <t>Barra antipânico de sobrepor para porta de 1 folha</t>
  </si>
  <si>
    <t>28.20.040</t>
  </si>
  <si>
    <t>Recolocação de fechaduras e fechos de sobrepor</t>
  </si>
  <si>
    <t>28.20.050</t>
  </si>
  <si>
    <t>Barra antipânico de sobrepor e maçaneta livre para porta de 1 folha</t>
  </si>
  <si>
    <t>28.20.060</t>
  </si>
  <si>
    <t>Recolocação de dobradiças</t>
  </si>
  <si>
    <t>28.20.070</t>
  </si>
  <si>
    <t>Ferragem para portão de tapume</t>
  </si>
  <si>
    <t>28.20.090</t>
  </si>
  <si>
    <t>Dobradiça tipo gonzo, diâmetro de 1 1/2´ com abas de 2´ x 3/8´</t>
  </si>
  <si>
    <t>28.20.170</t>
  </si>
  <si>
    <t>Brete para instalação superior em porta chapa/grade de segurança</t>
  </si>
  <si>
    <t>28.20.210</t>
  </si>
  <si>
    <t>Ferrolho de segurança para adaptação em portas de celas</t>
  </si>
  <si>
    <t>28.20.211</t>
  </si>
  <si>
    <t>Maçaneta tipo alavanca, acionamento com chave, para porta corta-fogo</t>
  </si>
  <si>
    <t>28.20.220</t>
  </si>
  <si>
    <t>Dobradiça inferior para porta de vidro temperado</t>
  </si>
  <si>
    <t>28.20.230</t>
  </si>
  <si>
    <t>Dobradiça superior para porta de vidro temperado</t>
  </si>
  <si>
    <t>28.20.360</t>
  </si>
  <si>
    <t>Suporte duplo para vidro temperado fixado em alvenaria</t>
  </si>
  <si>
    <t>28.20.411</t>
  </si>
  <si>
    <t>Dobradiça em aço cromado de 3 1/2", para porta de até 21 kg</t>
  </si>
  <si>
    <t>28.20.412</t>
  </si>
  <si>
    <t>Dobradiça em aço inoxidável de 3" x 2 1/2", para porta de até 25 kg</t>
  </si>
  <si>
    <t>28.20.413</t>
  </si>
  <si>
    <t>Dobradiça em latão cromado reforçada de 3 1/2" x 3", para porta de até 35 kg</t>
  </si>
  <si>
    <t>28.20.430</t>
  </si>
  <si>
    <t>Dobradiça em latão cromado, com mola tipo vai e vem, de 3"</t>
  </si>
  <si>
    <t>28.20.510</t>
  </si>
  <si>
    <t>Pivô superior lateral para porta em vidro temperado</t>
  </si>
  <si>
    <t>28.20.550</t>
  </si>
  <si>
    <t>Mancal inferior com rolamento para porta em vidro temperado</t>
  </si>
  <si>
    <t>28.20.590</t>
  </si>
  <si>
    <t>Contra fechadura de centro para porta em vidro temperado</t>
  </si>
  <si>
    <t>28.20.600</t>
  </si>
  <si>
    <t>Fechadura de centro com cilindro para porta em vidro temperado</t>
  </si>
  <si>
    <t>28.20.650</t>
  </si>
  <si>
    <t>Puxador duplo em aço inoxidável, para porta de madeira, alumínio ou vidro, de 350 mm</t>
  </si>
  <si>
    <t>28.20.655</t>
  </si>
  <si>
    <t>Puxador duplo em aço inoxidável de 300 mm, para porta</t>
  </si>
  <si>
    <t>28.20.750</t>
  </si>
  <si>
    <t>Capa de proteção para fechadura / ferrolho</t>
  </si>
  <si>
    <t>28.20.770</t>
  </si>
  <si>
    <t>Trinco de piso para porta em vidro temperado</t>
  </si>
  <si>
    <t>28.20.800</t>
  </si>
  <si>
    <t>Equipamento automatizador de portas deslizantes para folha dupla</t>
  </si>
  <si>
    <t>28.20.810</t>
  </si>
  <si>
    <t>Equipamento automatizador telescópico unilateral de portas deslizantes para folha dupla</t>
  </si>
  <si>
    <t>28.20.820</t>
  </si>
  <si>
    <t>Barra antipânico de sobrepor com maçaneta e chave, para porta em vidro de 1 folha</t>
  </si>
  <si>
    <t>28.20.830</t>
  </si>
  <si>
    <t>Barra antipânico de sobrepor com maçaneta e chave, para porta dupla em vidro</t>
  </si>
  <si>
    <t>28.20.840</t>
  </si>
  <si>
    <t>Barra antipânico para porta dupla com travamentos horizontal e vertical completa, com maçaneta tipo alavanca e chave, para vãos de 1,40 a 1,60 m</t>
  </si>
  <si>
    <t>28.20.850</t>
  </si>
  <si>
    <t>Barra antipânico para porta dupla com travamentos horizontal e vertical completa, com maçaneta tipo alavanca e chave, para vãos de 1,70 a 2,60 m</t>
  </si>
  <si>
    <t>28.20.860</t>
  </si>
  <si>
    <t>29</t>
  </si>
  <si>
    <t>INSERTE METALICO</t>
  </si>
  <si>
    <t>29.01</t>
  </si>
  <si>
    <t>Cantoneira</t>
  </si>
  <si>
    <t>29.01.020</t>
  </si>
  <si>
    <t>Cantoneira em alumínio perfil sextavado</t>
  </si>
  <si>
    <t>29.01.030</t>
  </si>
  <si>
    <t>Perfil em alumínio natural</t>
  </si>
  <si>
    <t>29.01.040</t>
  </si>
  <si>
    <t>Cantoneira em alumínio perfil ´Y´</t>
  </si>
  <si>
    <t>29.01.210</t>
  </si>
  <si>
    <t>Cantoneira em aço galvanizado</t>
  </si>
  <si>
    <t>29.01.230</t>
  </si>
  <si>
    <t>Cantoneira e perfis em ferro</t>
  </si>
  <si>
    <t>29.03</t>
  </si>
  <si>
    <t>Cabos e cordoalhas</t>
  </si>
  <si>
    <t>29.03.010</t>
  </si>
  <si>
    <t>Cabo em aço galvanizado com alma de aço, diâmetro de 3/16´ (4,76 mm)</t>
  </si>
  <si>
    <t>29.03.020</t>
  </si>
  <si>
    <t>Cabo em aço galvanizado com alma de aço, diâmetro de 5/16´ (7,94 mm)</t>
  </si>
  <si>
    <t>29.03.030</t>
  </si>
  <si>
    <t>Cordoalha de aço galvanizado, diâmetro de 1/4´ (6,35 mm)</t>
  </si>
  <si>
    <t>29.03.040</t>
  </si>
  <si>
    <t>Cabo em aço galvanizado com alma de aço, diâmetro de 3/8´ (9,52 mm)</t>
  </si>
  <si>
    <t>29.20</t>
  </si>
  <si>
    <t>Reparos, conservacoes e complementos - GRUPO 29</t>
  </si>
  <si>
    <t>29.20.030</t>
  </si>
  <si>
    <t>Alumínio liso para complementos e reparos</t>
  </si>
  <si>
    <t>30</t>
  </si>
  <si>
    <t>ACESSIBILIDADE</t>
  </si>
  <si>
    <t>30.01</t>
  </si>
  <si>
    <t>Barra de apoio</t>
  </si>
  <si>
    <t>30.01.010</t>
  </si>
  <si>
    <t>Barra de apoio reta, para pessoas com mobilidade reduzida, em tubo de aço inoxidável de 1 1/2´</t>
  </si>
  <si>
    <t>30.01.020</t>
  </si>
  <si>
    <t>Barra de apoio reta, para pessoas com mobilidade reduzida, em tubo de aço inoxidável de 1 1/2´ x 500 mm</t>
  </si>
  <si>
    <t>30.01.030</t>
  </si>
  <si>
    <t>Barra de apoio reta, para pessoas com mobilidade reduzida, em tubo de aço inoxidável de 1 1/2´ x 800 mm</t>
  </si>
  <si>
    <t>30.01.050</t>
  </si>
  <si>
    <t>Barra de apoio em ângulo de 90°, para pessoas com mobilidade reduzida, em tubo de aço inoxidável de 1 1/2´ x 800 x 800 mm</t>
  </si>
  <si>
    <t>30.01.061</t>
  </si>
  <si>
    <t>Barra de apoio lateral para lavatório, para pessoas com mobilidade reduzida, em tubo de aço inoxidável de 1.1/4", comprimento 25 a 30 cm</t>
  </si>
  <si>
    <t>30.01.080</t>
  </si>
  <si>
    <t>Barra de apoio reta, para pessoas com mobilidade reduzida, em tubo de alumínio, comprimento de 800 mm, acabamento com pintura epóxi</t>
  </si>
  <si>
    <t>30.01.090</t>
  </si>
  <si>
    <t>Barra de apoio em ângulo de 90°, para pessoas com mobilidade reduzida, em tubo de alumínio de 800 x 800 mm, acabamento com pintura epóxi</t>
  </si>
  <si>
    <t>30.01.110</t>
  </si>
  <si>
    <t>Barra de proteção para sifão, para pessoas com mobilidade reduzida, em tubo de alumínio, acabamento com pintura epóxi</t>
  </si>
  <si>
    <t>30.01.120</t>
  </si>
  <si>
    <t>Barra de apoio reta, para pessoas com mobilidade reduzida, em tubo de aço inoxidável de 1 1/4´ x 400 mm</t>
  </si>
  <si>
    <t>30.01.130</t>
  </si>
  <si>
    <t>Barra de proteção para lavatório, para pessoas com mobilidade reduzida, em tubo de alumínio acabamento com pintura epóxi</t>
  </si>
  <si>
    <t>30.03</t>
  </si>
  <si>
    <t>Aparelhos eletricos, hidraulicos e a gas</t>
  </si>
  <si>
    <t>30.03.032</t>
  </si>
  <si>
    <t>Purificador de pressão elétrico em chapa eletrozincado pré-pintada e tampo em aço inoxidável, capacidade de refrigeração de 2,75 l/h</t>
  </si>
  <si>
    <t>30.03.042</t>
  </si>
  <si>
    <t>Purificador de pressão elétrico em chapa eletrozincado pré-pintada e tampo em aço inoxidável, capacidade de refrigeração de 7,2 l/h</t>
  </si>
  <si>
    <t>30.04</t>
  </si>
  <si>
    <t>Revestimento</t>
  </si>
  <si>
    <t>30.04.010</t>
  </si>
  <si>
    <t>Revestimento sintético de borracha ou PVC colorido, para sinalização tátil de alerta / direcional - assentamento argamassado</t>
  </si>
  <si>
    <t>30.04.020</t>
  </si>
  <si>
    <t>Revestimento sintético de borracha ou PVC colorido, para sinalização tátil de alerta / direcional - colado</t>
  </si>
  <si>
    <t>30.04.030</t>
  </si>
  <si>
    <t>Piso em ladrilho hidráulico podotátil várias cores (25x25cm), assentado com argamassa mista</t>
  </si>
  <si>
    <t>30.04.034</t>
  </si>
  <si>
    <t>Piso em ladrilho hidráulico podotátil várias cores, assentado com argamassa mista</t>
  </si>
  <si>
    <t>30.04.040</t>
  </si>
  <si>
    <t>Faixa em policarbonato para sinalização visual fotoluminescente, para degraus, comprimento de 20 cm</t>
  </si>
  <si>
    <t>30.04.060</t>
  </si>
  <si>
    <t>Revestimento em chapa de aço inoxidável para proteção de portas, altura de 40 cm</t>
  </si>
  <si>
    <t>30.04.070</t>
  </si>
  <si>
    <t>Rejuntamento de piso em ladrilho hidráulico (25x25cm) com argamassa industrializada para rejunte, juntas de 2 mm</t>
  </si>
  <si>
    <t>30.04.090</t>
  </si>
  <si>
    <t>Sinalização visual de degraus com pintura esmalte epóxi, comprimento de 20 cm</t>
  </si>
  <si>
    <t>30.04.100</t>
  </si>
  <si>
    <t>Piso tátil de concreto intertravado alerta / direcional, espessura de 6 cm, com rejunte em areia</t>
  </si>
  <si>
    <t>30.06</t>
  </si>
  <si>
    <t>Comunicacao visual e sonora</t>
  </si>
  <si>
    <t>30.06.010</t>
  </si>
  <si>
    <t>Placa para sinalização tátil (início ou final) em braile para corrimão</t>
  </si>
  <si>
    <t>30.06.020</t>
  </si>
  <si>
    <t>Placa para sinalização tátil (pavimento) em braile para corrimão</t>
  </si>
  <si>
    <t>30.06.050</t>
  </si>
  <si>
    <t>Tinta acrílica para sinalização visual de piso, com acabamento microtexturizado e antiderrapante</t>
  </si>
  <si>
    <t>30.06.061</t>
  </si>
  <si>
    <t>Sistema de alarme PNE com indicador audiovisual, para pessoas com mobilidade reduzida ou cadeirante</t>
  </si>
  <si>
    <t>30.06.064</t>
  </si>
  <si>
    <t>Sistema de alarme PNE com indicador audiovisual, sistema sem fio (Wireless), para pessoas com mobilidade reduzida ou cadeirante</t>
  </si>
  <si>
    <t>30.06.080</t>
  </si>
  <si>
    <t>Placa de identificação em alumínio para WC, com desenho universal de acessibilidade</t>
  </si>
  <si>
    <t>30.06.090</t>
  </si>
  <si>
    <t>Placa de identificação para estacionamento, com desenho universal de acessibilidade, tipo pedestal</t>
  </si>
  <si>
    <t>30.06.100</t>
  </si>
  <si>
    <t>Sinalização com pictograma para vaga de estacionamento</t>
  </si>
  <si>
    <t>30.06.110</t>
  </si>
  <si>
    <t>Sinalização com pictograma para vaga de estacionamento, com faixas demarcatórias</t>
  </si>
  <si>
    <t>30.06.124</t>
  </si>
  <si>
    <t>Sinalização com pictograma autoadesivo em policarbonato para piso 80 cm x 120 cm - área de resgate</t>
  </si>
  <si>
    <t>30.06.132</t>
  </si>
  <si>
    <t>Placa de sinalização tátil em poliestireno com alto relevo em braile, para identificação de pavimentos</t>
  </si>
  <si>
    <t>30.08</t>
  </si>
  <si>
    <t>Aparelhos sanitarios</t>
  </si>
  <si>
    <t>30.08.030</t>
  </si>
  <si>
    <t>Assento articulado para banho, em alumínio com pintura epóxi de 700 x 450 mm</t>
  </si>
  <si>
    <t>30.08.040</t>
  </si>
  <si>
    <t>Lavatório de louça para canto sem coluna para pessoas com mobilidade reduzida</t>
  </si>
  <si>
    <t>30.08.050</t>
  </si>
  <si>
    <t>Trocador acessível em MDF com revestimento em laminado melamínico de 180x80 cm</t>
  </si>
  <si>
    <t>30.08.060</t>
  </si>
  <si>
    <t>Bacia sifonada de louça para pessoas com mobilidade reduzida - capacidade de 6 litros</t>
  </si>
  <si>
    <t>30.14</t>
  </si>
  <si>
    <t>Elevador e plataforma</t>
  </si>
  <si>
    <t>30.14.030</t>
  </si>
  <si>
    <t>30.14.040</t>
  </si>
  <si>
    <t>32</t>
  </si>
  <si>
    <t>IMPERMEABILIZACAO, PROTECAO E JUNTA</t>
  </si>
  <si>
    <t>32.06</t>
  </si>
  <si>
    <t>Isolamentos termicos / acusticos</t>
  </si>
  <si>
    <t>32.06.010</t>
  </si>
  <si>
    <t>Lã de vidro e/ou lã de rocha com espessura de 1´</t>
  </si>
  <si>
    <t>32.06.030</t>
  </si>
  <si>
    <t>Lã de vidro e/ou lã de rocha com espessura de 2´</t>
  </si>
  <si>
    <t>32.06.120</t>
  </si>
  <si>
    <t>Argila expandida</t>
  </si>
  <si>
    <t>32.06.130</t>
  </si>
  <si>
    <t>Espuma flexível de poliuretano poliéter/poliéster para absorção acústica, espessura de 50 mm</t>
  </si>
  <si>
    <t>32.06.151</t>
  </si>
  <si>
    <t>Lâmina refletiva revestida com dupla face em alumínio, dupla malha de reforço e laminação entre camadas, para isolação térmica</t>
  </si>
  <si>
    <t>32.06.231</t>
  </si>
  <si>
    <t>Película de controle solar refletiva na cor prata, aplicado em vidros</t>
  </si>
  <si>
    <t>32.06.240</t>
  </si>
  <si>
    <t>Película adesiva jateada para vidros - uso interno</t>
  </si>
  <si>
    <t>32.06.380</t>
  </si>
  <si>
    <t>Isolamento acústico em placas de espuma semirrígida, com uma camada de manta HD, espessura de 50 mm</t>
  </si>
  <si>
    <t>32.06.396</t>
  </si>
  <si>
    <t>Manta termoacústica em fibra cerâmica aluminizada, espessura de 38 mm</t>
  </si>
  <si>
    <t>32.06.400</t>
  </si>
  <si>
    <t>Isolamento acústico em placas de espuma semirrígida incombustível, com superfície em cunhas anecóicas, espessura de 50 mm</t>
  </si>
  <si>
    <t>32.07</t>
  </si>
  <si>
    <t>Junta de dilatacao</t>
  </si>
  <si>
    <t>32.07.040</t>
  </si>
  <si>
    <t>Junta plástica de 3/4´ x 1/8´</t>
  </si>
  <si>
    <t>32.07.060</t>
  </si>
  <si>
    <t>Junta de latão bitola de 1/8´</t>
  </si>
  <si>
    <t>32.07.090</t>
  </si>
  <si>
    <t>Junta de dilatação ou vedação com mastique de silicone, 1,0 x 0,5 cm - inclusive guia de apoio em polietileno</t>
  </si>
  <si>
    <t>32.07.110</t>
  </si>
  <si>
    <t>Junta a base de asfalto oxidado a quente</t>
  </si>
  <si>
    <t>CM3</t>
  </si>
  <si>
    <t>32.07.120</t>
  </si>
  <si>
    <t>Mangueira plástica flexível para junta de dilatação</t>
  </si>
  <si>
    <t>32.07.160</t>
  </si>
  <si>
    <t>Junta de dilatação elástica a base de poliuretano</t>
  </si>
  <si>
    <t>32.07.226</t>
  </si>
  <si>
    <t>Selante elástico monocomponente a base de poliuretano (PU) para juntas de dilatação</t>
  </si>
  <si>
    <t>32.07.230</t>
  </si>
  <si>
    <t>Perfil de acabamento com borracha termoplástica vulcanizada contínua flexível, para junta de dilatação de embutir - piso-piso</t>
  </si>
  <si>
    <t>32.07.240</t>
  </si>
  <si>
    <t>Perfil de acabamento com borracha termoplástica vulcanizada contínua flexível, para junta de dilatação de embutir - piso-parede</t>
  </si>
  <si>
    <t>32.07.250</t>
  </si>
  <si>
    <t>Perfil de acabamento com borracha termoplástica vulcanizada contínua flexível, para junta de dilatação de embutir - parede-parede ou forro-forro</t>
  </si>
  <si>
    <t>32.07.260</t>
  </si>
  <si>
    <t>Perfil de acabamento com borracha termoplástica vulcanizada contínua flexível, para junta de dilatação de embutir - parede-parede ou forro-forro - canto</t>
  </si>
  <si>
    <t>32.08</t>
  </si>
  <si>
    <t>Junta de dilatacao estrutural</t>
  </si>
  <si>
    <t>32.08.010</t>
  </si>
  <si>
    <t>Junta estrutural com poliestireno expandido de alta densidade P-III, espessura de 10 mm</t>
  </si>
  <si>
    <t>32.08.030</t>
  </si>
  <si>
    <t>Junta estrutural com poliestireno expandido de alta densidade P-III, espessura de 20 mm</t>
  </si>
  <si>
    <t>32.08.050</t>
  </si>
  <si>
    <t>Junta estrutural com perfilado termoplástico em PVC, perfil O-12</t>
  </si>
  <si>
    <t>32.08.060</t>
  </si>
  <si>
    <t>Junta estrutural com perfilado termoplástico em PVC, perfil O-22</t>
  </si>
  <si>
    <t>32.08.070</t>
  </si>
  <si>
    <t>Junta estrutural com perfil elastomérico para fissuras, painéis e estruturas em geral, movimentação máxima 15 mm</t>
  </si>
  <si>
    <t>32.08.090</t>
  </si>
  <si>
    <t>Junta estrutural com perfil elastomérico para fissuras, painéis e estruturas em geral, movimentação máxima 30 mm</t>
  </si>
  <si>
    <t>32.08.110</t>
  </si>
  <si>
    <t>Junta estrutural com perfil elastomérico e lábios poliméricos para obras de arte, movimentação máxima 40 mm</t>
  </si>
  <si>
    <t>32.08.130</t>
  </si>
  <si>
    <t>Junta estrutural com perfil elastomérico e lábios poliméricos para obras de arte, movimentação máxima 55 mm</t>
  </si>
  <si>
    <t>32.08.160</t>
  </si>
  <si>
    <t>Junta elástica estrutural de neoprene</t>
  </si>
  <si>
    <t>32.09</t>
  </si>
  <si>
    <t>Apoios e afins</t>
  </si>
  <si>
    <t>32.09.020</t>
  </si>
  <si>
    <t>Chapa de aço em bitolas medias</t>
  </si>
  <si>
    <t>32.09.040</t>
  </si>
  <si>
    <t>Apoio em placa de neoprene fretado</t>
  </si>
  <si>
    <t>DM3</t>
  </si>
  <si>
    <t>32.10</t>
  </si>
  <si>
    <t>Envelope de concreto e protecao de tubos</t>
  </si>
  <si>
    <t>32.10.050</t>
  </si>
  <si>
    <t>Proteção anticorrosiva, a base de resina epóxi com alcatrão, para ramais sob a terra, com DN até 1´</t>
  </si>
  <si>
    <t>32.10.060</t>
  </si>
  <si>
    <t>Proteção anticorrosiva, a base de resina epóxi com alcatrão, para ramais sob a terra, com DN acima de 1´ até 2´</t>
  </si>
  <si>
    <t>32.10.070</t>
  </si>
  <si>
    <t>Proteção anticorrosiva, a base de resina epóxi com alcatrão, para ramais sob a terra, com DN acima de 2´ até 3´</t>
  </si>
  <si>
    <t>32.10.080</t>
  </si>
  <si>
    <t>Proteção anticorrosiva, a base de resina epóxi com alcatrão, para ramais sob a terra, com DN acima de 3´ até 4´</t>
  </si>
  <si>
    <t>32.10.082</t>
  </si>
  <si>
    <t>Proteção anticorrosiva, a base de resina epóxi com alcatrão, para ramais sob a terra, com DN acima de 5´ até 6´</t>
  </si>
  <si>
    <t>32.10.090</t>
  </si>
  <si>
    <t>Proteção anticorrosiva, com fita adesiva, para ramais sob a terra, com DN até 1´</t>
  </si>
  <si>
    <t>32.10.100</t>
  </si>
  <si>
    <t>Proteção anticorrosiva, com fita adesiva, para ramais sob a terra, com DN acima de 1´ até 2´</t>
  </si>
  <si>
    <t>32.10.110</t>
  </si>
  <si>
    <t>Proteção anticorrosiva, com fita adesiva, para ramais sob a terra, com DN acima de 2´ até 3´</t>
  </si>
  <si>
    <t>32.11</t>
  </si>
  <si>
    <t>Isolante termico para tubos e dutos</t>
  </si>
  <si>
    <t>32.11.150</t>
  </si>
  <si>
    <t>Proteção para isolamento térmico em alumínio</t>
  </si>
  <si>
    <t>32.11.200</t>
  </si>
  <si>
    <t>Isolamento térmico em polietileno expandido, espessura de 5 mm, para tubulação de 1/2´ (15 mm)</t>
  </si>
  <si>
    <t>32.11.210</t>
  </si>
  <si>
    <t>Isolamento térmico em polietileno expandido, espessura de 5 mm, para tubulação de 3/4´ (22 mm)</t>
  </si>
  <si>
    <t>32.11.220</t>
  </si>
  <si>
    <t>Isolamento térmico em polietileno expandido, espessura de 5 mm, para tubulação de 1´ (28 mm)</t>
  </si>
  <si>
    <t>32.11.230</t>
  </si>
  <si>
    <t>Isolamento térmico em polietileno expandido, espessura de 10 mm, para tubulação de 1 1/4´ (35 mm)</t>
  </si>
  <si>
    <t>32.11.240</t>
  </si>
  <si>
    <t>Isolamento térmico em polietileno expandido, espessura de 10 mm, para tubulação de 1 1/2´ (42 mm)</t>
  </si>
  <si>
    <t>32.11.250</t>
  </si>
  <si>
    <t>Isolamento térmico em polietileno expandido, espessura de 10 mm, para tubulação de 2´ (54 mm)</t>
  </si>
  <si>
    <t>32.11.270</t>
  </si>
  <si>
    <t>Isolamento térmico em espuma elastomérica, espessura de 9 a 12 mm, para tubulação de 1/4´ (cobre)</t>
  </si>
  <si>
    <t>32.11.280</t>
  </si>
  <si>
    <t>Isolamento térmico em espuma elastomérica, espessura de 9 a 12 mm, para tubulação de 1/2´ (cobre)</t>
  </si>
  <si>
    <t>32.11.290</t>
  </si>
  <si>
    <t>Isolamento térmico em espuma elastomérica, espessura de 9 a 12 mm, para tubulação de 5/8´ (cobre) ou 1/4´ (ferro)</t>
  </si>
  <si>
    <t>32.11.300</t>
  </si>
  <si>
    <t>Isolamento térmico em espuma elastomérica, espessura de 9 a 12 mm, para tubulação de 1´ (cobre)</t>
  </si>
  <si>
    <t>32.11.310</t>
  </si>
  <si>
    <t>Isolamento térmico em espuma elastomérica, espessura de 19 a 26 mm, para tubulação de 7/8´ (cobre) ou 1/2´ (ferro)</t>
  </si>
  <si>
    <t>32.11.320</t>
  </si>
  <si>
    <t>Isolamento térmico em espuma elastomérica, espessura de 19 a 26 mm, para tubulação de 1 1/8´ (cobre) ou 3/4´ (ferro)</t>
  </si>
  <si>
    <t>32.11.330</t>
  </si>
  <si>
    <t>Isolamento térmico em espuma elastomérica, espessura de 19 a 26 mm, para tubulação de 1 3/8´ (cobre) ou 1´ (ferro)</t>
  </si>
  <si>
    <t>32.11.340</t>
  </si>
  <si>
    <t>Isolamento térmico em espuma elastomérica, espessura de 19 a 26 mm, para tubulação de 1 5/8´ (cobre) ou 1 1/4´ (ferro)</t>
  </si>
  <si>
    <t>32.11.350</t>
  </si>
  <si>
    <t>Isolamento térmico em espuma elastomérica, espessura de 19 a 26 mm, para tubulação de 1 1/2´ (ferro)</t>
  </si>
  <si>
    <t>32.11.360</t>
  </si>
  <si>
    <t>Isolamento térmico em espuma elastomérica, espessura de 19 a 26 mm, para tubulação de 2´ (ferro)</t>
  </si>
  <si>
    <t>32.11.370</t>
  </si>
  <si>
    <t>Isolamento térmico em espuma elastomérica, espessura de 19 a 26 mm, para tubulação de 2 1/2´ (ferro)</t>
  </si>
  <si>
    <t>32.11.380</t>
  </si>
  <si>
    <t>Isolamento térmico em espuma elastomérica, espessura de 19 a 26 mm, para tubulação de 3 1/2´ (cobre) ou 3´ (ferro)</t>
  </si>
  <si>
    <t>32.11.390</t>
  </si>
  <si>
    <t>Isolamento térmico em espuma elastomérica, espessura de 19 a 26 mm, para tubulação de 4´ (ferro)</t>
  </si>
  <si>
    <t>32.11.400</t>
  </si>
  <si>
    <t>Isolamento térmico em espuma elastomérica, espessura de 19 a 26 mm, para tubulação de 5´ (ferro)</t>
  </si>
  <si>
    <t>32.11.410</t>
  </si>
  <si>
    <t>Isolamento térmico em espuma elastomérica, espessura de 19 a 26 mm, para tubulação de 6´ (ferro)</t>
  </si>
  <si>
    <t>32.11.420</t>
  </si>
  <si>
    <t>Manta em espuma elastomérica, espessura de 19 a 26 mm, para isolamento térmico de tubulação acima de 6´</t>
  </si>
  <si>
    <t>32.11.430</t>
  </si>
  <si>
    <t>Isolamento térmico em espuma elastomérica, espessura de 19 a 26 mm, para tubulação de 3/8" (cobre) ou 1/8" (ferro)</t>
  </si>
  <si>
    <t>32.11.440</t>
  </si>
  <si>
    <t>Isolamento térmico em espuma elastomérica, espessura de 19 a 26 mm, para tubulação de 3/4" (cobre) ou 3/8" (ferro)</t>
  </si>
  <si>
    <t>32.15</t>
  </si>
  <si>
    <t>Impermeabilizacao flexivel com manta</t>
  </si>
  <si>
    <t>32.15.030</t>
  </si>
  <si>
    <t>Impermeabilização em manta asfáltica com armadura, tipo III-B, espessura de 3 mm</t>
  </si>
  <si>
    <t>32.15.040</t>
  </si>
  <si>
    <t>Impermeabilização em manta asfáltica com armadura, tipo III-B, espessura de 4 mm</t>
  </si>
  <si>
    <t>32.15.080</t>
  </si>
  <si>
    <t>Impermeabilização em manta asfáltica tipo III-B, espessura de 3 mm, face exposta em geotêxtil, com membrana acrílica</t>
  </si>
  <si>
    <t>32.15.100</t>
  </si>
  <si>
    <t>Impermeabilização em manta asfáltica plastomérica com armadura, tipo III, espessura de 4 mm, face exposta em geotêxtil com membrana acrílica</t>
  </si>
  <si>
    <t>32.15.240</t>
  </si>
  <si>
    <t>Impermeabilização com manta asfáltica tipo III, anti raiz, espessura de 4 mm</t>
  </si>
  <si>
    <t>32.16</t>
  </si>
  <si>
    <t>Impermeabilizacao flexivel com membranas</t>
  </si>
  <si>
    <t>32.16.010</t>
  </si>
  <si>
    <t>Impermeabilização em pintura de asfalto oxidado com solventes orgânicos, sobre massa</t>
  </si>
  <si>
    <t>32.16.020</t>
  </si>
  <si>
    <t>Impermeabilização em pintura de asfalto oxidado com solventes orgânicos, sobre metal</t>
  </si>
  <si>
    <t>32.16.030</t>
  </si>
  <si>
    <t>Impermeabilização em membrana de asfalto modificado com elastômeros, na cor preta</t>
  </si>
  <si>
    <t>32.16.040</t>
  </si>
  <si>
    <t>Impermeabilização em membrana de asfalto modificado com elastômeros, na cor preta e reforço em tela poliéster</t>
  </si>
  <si>
    <t>32.16.050</t>
  </si>
  <si>
    <t>Impermeabilização em membrana à base de polímeros acrílicos, na cor branca</t>
  </si>
  <si>
    <t>32.16.060</t>
  </si>
  <si>
    <t>Impermeabilização em membrana à base de polímeros acrílicos, na cor branca e reforço em tela poliéster</t>
  </si>
  <si>
    <t>32.16.070</t>
  </si>
  <si>
    <t>Impermeabilização em membrana à base de resina termoplástica e cimentos aditivados com reforço em tela poliéster</t>
  </si>
  <si>
    <t>32.17</t>
  </si>
  <si>
    <t>Impermeabilizacao rigida</t>
  </si>
  <si>
    <t>32.17.010</t>
  </si>
  <si>
    <t>Impermeabilização em argamassa impermeável com aditivo hidrófugo</t>
  </si>
  <si>
    <t>32.17.012</t>
  </si>
  <si>
    <t>Impermeabilização em argamassa de concreto não estrutural com aditivo hidrófugo</t>
  </si>
  <si>
    <t>32.17.030</t>
  </si>
  <si>
    <t>Impermeabilização em argamassa polimérica para umidade e água de percolação</t>
  </si>
  <si>
    <t>32.17.040</t>
  </si>
  <si>
    <t>Impermeabilização em argamassa polimérica com reforço em tela poliéster para pressão hidrostática positiva</t>
  </si>
  <si>
    <t>32.17.070</t>
  </si>
  <si>
    <t>Impermeabilização anticorrosiva em membrana epoxídica com alcatrão de hulha, sobre massa</t>
  </si>
  <si>
    <t>32.20</t>
  </si>
  <si>
    <t>Reparos, conservacoes e complementos - GRUPO 32</t>
  </si>
  <si>
    <t>32.20.010</t>
  </si>
  <si>
    <t>Recolocação de argila expandida</t>
  </si>
  <si>
    <t>32.20.020</t>
  </si>
  <si>
    <t>Aplicação de papel Kraft</t>
  </si>
  <si>
    <t>32.20.050</t>
  </si>
  <si>
    <t>Tela em polietileno, malha hexagonal de 1/2´, para armadura de argamassa</t>
  </si>
  <si>
    <t>32.20.060</t>
  </si>
  <si>
    <t>Tela galvanizada fio 24 BWG, malha hexagonal de 1/2´, para armadura de argamassa</t>
  </si>
  <si>
    <t>32.20.066</t>
  </si>
  <si>
    <t>Lona plástica em polietileno, 150 micras, para camada separadora de piso/pavimento</t>
  </si>
  <si>
    <t>33</t>
  </si>
  <si>
    <t>PINTURA</t>
  </si>
  <si>
    <t>33.01</t>
  </si>
  <si>
    <t>Preparo de base</t>
  </si>
  <si>
    <t>33.01.040</t>
  </si>
  <si>
    <t>Estucamento e lixamento de concreto deteriorado</t>
  </si>
  <si>
    <t>33.01.050</t>
  </si>
  <si>
    <t>Estucamento e lixamento de concreto</t>
  </si>
  <si>
    <t>33.01.060</t>
  </si>
  <si>
    <t>Imunizante para madeira</t>
  </si>
  <si>
    <t>33.01.280</t>
  </si>
  <si>
    <t>Reparo de trincas rasas até 5 mm de largura, na massa</t>
  </si>
  <si>
    <t>33.01.350</t>
  </si>
  <si>
    <t>Preparo de base para superfície metálica com fundo antioxidante</t>
  </si>
  <si>
    <t>33.02</t>
  </si>
  <si>
    <t>Massa corrida</t>
  </si>
  <si>
    <t>33.02.060</t>
  </si>
  <si>
    <t>Massa corrida a base de PVA</t>
  </si>
  <si>
    <t>33.02.080</t>
  </si>
  <si>
    <t>Massa corrida à base de resina acrílica</t>
  </si>
  <si>
    <t>33.03</t>
  </si>
  <si>
    <t>Pintura em superficies de concreto / massa / gesso / pedras</t>
  </si>
  <si>
    <t>33.03.220</t>
  </si>
  <si>
    <t>Tinta látex em elemento vazado</t>
  </si>
  <si>
    <t>33.03.350</t>
  </si>
  <si>
    <t>Pintura especial em esmalte para lousa cor verde</t>
  </si>
  <si>
    <t>33.03.740</t>
  </si>
  <si>
    <t>Resina acrílica plastificante</t>
  </si>
  <si>
    <t>33.03.750</t>
  </si>
  <si>
    <t>Verniz acrílico</t>
  </si>
  <si>
    <t>33.03.760</t>
  </si>
  <si>
    <t>33.03.770</t>
  </si>
  <si>
    <t>33.03.780</t>
  </si>
  <si>
    <t>Verniz de proteção antipichação</t>
  </si>
  <si>
    <t>33.05</t>
  </si>
  <si>
    <t>Pintura em superficies de madeira</t>
  </si>
  <si>
    <t>33.05.010</t>
  </si>
  <si>
    <t>Verniz fungicida para madeira</t>
  </si>
  <si>
    <t>33.05.120</t>
  </si>
  <si>
    <t>Esmalte em rodapés, baguetes ou molduras de madeira</t>
  </si>
  <si>
    <t>33.05.330</t>
  </si>
  <si>
    <t>Verniz em superfície de madeira</t>
  </si>
  <si>
    <t>33.05.360</t>
  </si>
  <si>
    <t>Verniz em rodapés, baguetes ou molduras de madeira</t>
  </si>
  <si>
    <t>33.06</t>
  </si>
  <si>
    <t>Pintura em pisos</t>
  </si>
  <si>
    <t>33.06.020</t>
  </si>
  <si>
    <t>Acrílico para quadras e pisos cimentados</t>
  </si>
  <si>
    <t>33.07</t>
  </si>
  <si>
    <t>Pintura em estruturas metalicas</t>
  </si>
  <si>
    <t>33.07.130</t>
  </si>
  <si>
    <t>Pintura epóxi bicomponente em estruturas metálicas</t>
  </si>
  <si>
    <t>33.07.140</t>
  </si>
  <si>
    <t>Pintura com esmalte alquídico em estrutura metálica</t>
  </si>
  <si>
    <t>33.07.303</t>
  </si>
  <si>
    <t>Proteção passiva contra incêndio com tinta intumescente, com tempo requerido de resistência ao fogo TRRF = 60 min - aplicação em estrutura metálica</t>
  </si>
  <si>
    <t>33.07.304</t>
  </si>
  <si>
    <t>Proteção passiva contra incêndio com tinta intumescente, com tempo requerido de resistência ao fogo TRRF = 120 min - aplicação em estrutura metálica</t>
  </si>
  <si>
    <t>33.09</t>
  </si>
  <si>
    <t>Pintura de sinalizacao</t>
  </si>
  <si>
    <t>33.09.020</t>
  </si>
  <si>
    <t>Borracha clorada para faixas demarcatórias</t>
  </si>
  <si>
    <t>33.09.021</t>
  </si>
  <si>
    <t>Tinta acrílica para faixas demarcatórias</t>
  </si>
  <si>
    <t>33.10</t>
  </si>
  <si>
    <t>Pintura em superficie de concreto/massa/gesso/pedras, inclusive preparo</t>
  </si>
  <si>
    <t>33.10.020</t>
  </si>
  <si>
    <t>Tinta látex em massa, inclusive preparo</t>
  </si>
  <si>
    <t>33.10.030</t>
  </si>
  <si>
    <t>Tinta acrílica antimofo em massa, inclusive preparo</t>
  </si>
  <si>
    <t>33.10.041</t>
  </si>
  <si>
    <t>Esmalte à base de água em massa, inclusive preparo</t>
  </si>
  <si>
    <t>33.10.050</t>
  </si>
  <si>
    <t>Tinta acrílica em massa, inclusive preparo</t>
  </si>
  <si>
    <t>33.10.060</t>
  </si>
  <si>
    <t>Epóxi em massa, inclusive preparo</t>
  </si>
  <si>
    <t>33.10.070</t>
  </si>
  <si>
    <t>Borracha clorada em massa, inclusive preparo</t>
  </si>
  <si>
    <t>33.10.100</t>
  </si>
  <si>
    <t>Textura acrílica para uso interno / externo, inclusive preparo</t>
  </si>
  <si>
    <t>33.10.120</t>
  </si>
  <si>
    <t>Proteção passiva contra incêndio com tinta intumescente, tempo requerido de resistência ao fogo TRRF = 60 minutos - aplicação em painéis de gesso acartonado</t>
  </si>
  <si>
    <t>33.10.130</t>
  </si>
  <si>
    <t>Proteção passiva contra incêndio com tinta intumescente, tempo requerido de resistência ao fogo TRRF = 120 minutos - aplicação em painéis de gesso acartonado</t>
  </si>
  <si>
    <t>33.11</t>
  </si>
  <si>
    <t>Pintura em superficie metalica, inclusive preparo</t>
  </si>
  <si>
    <t>33.11.050</t>
  </si>
  <si>
    <t>Esmalte à base água em superfície metálica, inclusive preparo</t>
  </si>
  <si>
    <t>33.12</t>
  </si>
  <si>
    <t>Pintura em superficie de madeira, inclusive preparo</t>
  </si>
  <si>
    <t>33.12.011</t>
  </si>
  <si>
    <t>Esmalte à base de água em madeira, inclusive preparo</t>
  </si>
  <si>
    <t>34</t>
  </si>
  <si>
    <t>PAISAGISMO E FECHAMENTOS</t>
  </si>
  <si>
    <t>34.01</t>
  </si>
  <si>
    <t>Preparacao de solo</t>
  </si>
  <si>
    <t>34.01.010</t>
  </si>
  <si>
    <t>Terra vegetal orgânica comum</t>
  </si>
  <si>
    <t>34.01.020</t>
  </si>
  <si>
    <t>Limpeza e regularização de áreas para ajardinamento (jardins e canteiros)</t>
  </si>
  <si>
    <t>34.02</t>
  </si>
  <si>
    <t>Vegetacao rasteira</t>
  </si>
  <si>
    <t>34.02.020</t>
  </si>
  <si>
    <t>Plantio de grama batatais em placas (praças e áreas abertas)</t>
  </si>
  <si>
    <t>34.02.040</t>
  </si>
  <si>
    <t>Plantio de grama batatais em placas (jardins e canteiros)</t>
  </si>
  <si>
    <t>34.02.070</t>
  </si>
  <si>
    <t>Forração com Lírio Amarelo, mínimo 18 mudas / m² - h= 0,50 m</t>
  </si>
  <si>
    <t>34.02.080</t>
  </si>
  <si>
    <t>Plantio de grama São Carlos em placas (jardins e canteiros)</t>
  </si>
  <si>
    <t>34.02.090</t>
  </si>
  <si>
    <t>Forração com Hera Inglesa, mínimo 18 mudas / m² - h= 0,15 m</t>
  </si>
  <si>
    <t>34.02.100</t>
  </si>
  <si>
    <t>Plantio de grama esmeralda em placas (jardins e canteiros)</t>
  </si>
  <si>
    <t>34.02.110</t>
  </si>
  <si>
    <t>Forração com clorofito, mínimo de 20 mudas / m² - h= 0,15 m</t>
  </si>
  <si>
    <t>34.02.400</t>
  </si>
  <si>
    <t>Plantio de grama pelo processo hidrossemeadura</t>
  </si>
  <si>
    <t>34.03</t>
  </si>
  <si>
    <t>Vegetacao arbustiva</t>
  </si>
  <si>
    <t>34.03.020</t>
  </si>
  <si>
    <t>Arbusto Azaléa - h= 0,60 a 0,80 m</t>
  </si>
  <si>
    <t>34.03.120</t>
  </si>
  <si>
    <t>Arbusto Moréia - h= 0,50 m</t>
  </si>
  <si>
    <t>34.03.130</t>
  </si>
  <si>
    <t>Arbusto Alamanda - h= 0,60 a 0,80 m</t>
  </si>
  <si>
    <t>34.03.150</t>
  </si>
  <si>
    <t>Arbusto Curcúligo - h= 0,60 a 0,80 m</t>
  </si>
  <si>
    <t>34.04</t>
  </si>
  <si>
    <t>arvores</t>
  </si>
  <si>
    <t>34.04.050</t>
  </si>
  <si>
    <t>Árvore ornamental tipo Pata de Vaca - h= 2,00 m</t>
  </si>
  <si>
    <t>34.04.130</t>
  </si>
  <si>
    <t>Árvore ornamental tipo Ipê Amarelo - h= 2,00 m</t>
  </si>
  <si>
    <t>34.04.160</t>
  </si>
  <si>
    <t>Árvore ornamental tipo Areca Bambu - h= 2,00 m</t>
  </si>
  <si>
    <t>34.04.164</t>
  </si>
  <si>
    <t>Árvore ornamental tipo Falso barbatimão - h= 2,00 m</t>
  </si>
  <si>
    <t>34.04.166</t>
  </si>
  <si>
    <t>Árvore ornamental tipo Aroeira salsa - h= 2,00 m</t>
  </si>
  <si>
    <t>34.04.280</t>
  </si>
  <si>
    <t>Árvore ornamental tipo Manacá-da-serra - h= 2,00 m</t>
  </si>
  <si>
    <t>34.04.360</t>
  </si>
  <si>
    <t>Árvore ornamental tipo coqueiro Jerivá - h= 4,00 m</t>
  </si>
  <si>
    <t>34.04.370</t>
  </si>
  <si>
    <t>Árvore ornamental tipo Quaresmeira - h= 1,50 / 2,00 m</t>
  </si>
  <si>
    <t>34.05</t>
  </si>
  <si>
    <t>Cercas e fechamentos</t>
  </si>
  <si>
    <t>34.05.020</t>
  </si>
  <si>
    <t>Cerca em arame farpado com mourões de concreto</t>
  </si>
  <si>
    <t>34.05.030</t>
  </si>
  <si>
    <t>Cerca em arame farpado com mourões de concreto, com ponta inclinada</t>
  </si>
  <si>
    <t>34.05.032</t>
  </si>
  <si>
    <t>Cerca em arame farpado com mourões de concreto, com ponta inclinada - 12 fiadas</t>
  </si>
  <si>
    <t>34.05.050</t>
  </si>
  <si>
    <t>Cerca em tela de aço galvanizado de 2´, montantes em mourões de concreto com ponta inclinada e arame farpado</t>
  </si>
  <si>
    <t>34.05.080</t>
  </si>
  <si>
    <t>Alambrado em tela de aço galvanizado de 2´, montantes metálicos e arame farpado, até 4,00 m de altura</t>
  </si>
  <si>
    <t>34.05.110</t>
  </si>
  <si>
    <t>Alambrado em tela de aço galvanizado de 2´, montantes metálicos e arame farpado, acima de 4,00 m de altura</t>
  </si>
  <si>
    <t>34.05.120</t>
  </si>
  <si>
    <t>Alambrado em tela de aço galvanizado de 1´, montantes metálicos e arame farpado</t>
  </si>
  <si>
    <t>34.05.170</t>
  </si>
  <si>
    <t>Barreira de proteção perimetral em aço inoxidável AISI 430, dupla</t>
  </si>
  <si>
    <t>34.05.210</t>
  </si>
  <si>
    <t>Alambrado em tela de aço galvanizado de 2´, montantes metálicos com extremo superior duplo e arame farpado, acima de 4,00 m de altura</t>
  </si>
  <si>
    <t>34.05.260</t>
  </si>
  <si>
    <t>Gradil em aço galvanizado eletrofundido, malha 65 x 132 mm e pintura eletrostática</t>
  </si>
  <si>
    <t>34.05.270</t>
  </si>
  <si>
    <t>Alambrado em tela de aço galvanizado de 2´, montantes metálicos retos</t>
  </si>
  <si>
    <t>34.05.290</t>
  </si>
  <si>
    <t>Portão de abrir em grade de aço galvanizado eletrofundida, malha 65 x 132 mm, e pintura eletrostática</t>
  </si>
  <si>
    <t>34.05.300</t>
  </si>
  <si>
    <t>Portão de correr em grade de aço galvanizado eletrofundida, malha 65 x 132 mm, e pintura eletrostática</t>
  </si>
  <si>
    <t>34.05.310</t>
  </si>
  <si>
    <t>Gradil de ferro perfilado, tipo parque</t>
  </si>
  <si>
    <t>34.05.320</t>
  </si>
  <si>
    <t>Portão de ferro perfilado, tipo parque</t>
  </si>
  <si>
    <t>34.05.322</t>
  </si>
  <si>
    <t>Gradil rígido modular em aço 2" - H=1,10m, C=1,65m, padrão CET SP</t>
  </si>
  <si>
    <t>34.05.350</t>
  </si>
  <si>
    <t>Portão de abrir em gradil eletrofundido, malha 5 x 15 cm</t>
  </si>
  <si>
    <t>34.05.360</t>
  </si>
  <si>
    <t>Gradil tela eletrosoldado, malha de 5 x 15cm, galvanizado</t>
  </si>
  <si>
    <t>34.05.370</t>
  </si>
  <si>
    <t>Fechamento de divisa - mourão com placas pré moldadas</t>
  </si>
  <si>
    <t>34.13</t>
  </si>
  <si>
    <t>Corte, recorte e remocao</t>
  </si>
  <si>
    <t>34.13.011</t>
  </si>
  <si>
    <t>Corte, recorte e remoção de árvore  inclusive as raízes - diâmetro (DAP)&gt;5cm&lt;15cm</t>
  </si>
  <si>
    <t>34.13.021</t>
  </si>
  <si>
    <t>Corte, recorte e remoção de árvore inclusive as raízes - diâmetro (DAP)&gt;15cm&lt;30cm</t>
  </si>
  <si>
    <t>34.13.031</t>
  </si>
  <si>
    <t>Corte, recorte e remoção de árvore inclusive as raízes - diâmetro (DAP)&gt;30cm&lt;45cm</t>
  </si>
  <si>
    <t>34.13.041</t>
  </si>
  <si>
    <t>Corte, recorte e remoção de árvore inclusive as raízes - diâmetro (DAP)&gt;45cm&lt;60cm</t>
  </si>
  <si>
    <t>34.13.051</t>
  </si>
  <si>
    <t>Corte, recorte e remoção de árvore inclusive as raízes - diâmetro (DAP)&gt;60cm&lt;100cm</t>
  </si>
  <si>
    <t>34.13.060</t>
  </si>
  <si>
    <t>Corte, recorte e remoção de árvore inclusive as raízes - diâmetro (DAP) acima de 100 cm</t>
  </si>
  <si>
    <t>34.20</t>
  </si>
  <si>
    <t>Reparos, conservacoes e complementos - GRUPO 34</t>
  </si>
  <si>
    <t>34.20.050</t>
  </si>
  <si>
    <t>Tela de arame galvanizado fio nº 22 BWG, malha de 2´, tipo galinheiro</t>
  </si>
  <si>
    <t>34.20.080</t>
  </si>
  <si>
    <t>Tela de aço galvanizado fio nº 10 BWG, malha de 2´, tipo alambrado de segurança</t>
  </si>
  <si>
    <t>34.20.110</t>
  </si>
  <si>
    <t>Recolocação de barreira de proteção perimetral, simples ou dupla</t>
  </si>
  <si>
    <t>34.20.160</t>
  </si>
  <si>
    <t>Recolocação de alambrado, com altura até 4,50 m</t>
  </si>
  <si>
    <t>34.20.170</t>
  </si>
  <si>
    <t>Recolocação de alambrado, com altura acima de 4,50 m</t>
  </si>
  <si>
    <t>34.20.390</t>
  </si>
  <si>
    <t>Grelha arvoreira em ferro fundido</t>
  </si>
  <si>
    <t>35</t>
  </si>
  <si>
    <t>PLAYGROUND E EQUIPAMENTO RECREATIVO</t>
  </si>
  <si>
    <t>35.01</t>
  </si>
  <si>
    <t>Quadra e equipamento de esportes</t>
  </si>
  <si>
    <t>35.01.070</t>
  </si>
  <si>
    <t>Tela de arame galvanizado fio nº 12 BWG, malha de 2´</t>
  </si>
  <si>
    <t>35.01.150</t>
  </si>
  <si>
    <t>Trave oficial completa com rede para futebol de salão</t>
  </si>
  <si>
    <t>35.01.170</t>
  </si>
  <si>
    <t>Poste oficial completo com rede para voleibol</t>
  </si>
  <si>
    <t>35.01.550</t>
  </si>
  <si>
    <t>Piso em fibra de polipropileno corrugado para quadra de esportes, inclusive pintura</t>
  </si>
  <si>
    <t>35.03</t>
  </si>
  <si>
    <t>Abrigo, guarita e quiosque</t>
  </si>
  <si>
    <t>35.03.030</t>
  </si>
  <si>
    <t>Cancela automática metálica com barreira de alumínio de 3,50 até 4,00 m</t>
  </si>
  <si>
    <t>35.04</t>
  </si>
  <si>
    <t>Bancos</t>
  </si>
  <si>
    <t>35.04.020</t>
  </si>
  <si>
    <t>Banco contínuo em concreto vazado</t>
  </si>
  <si>
    <t>35.04.120</t>
  </si>
  <si>
    <t>Banco em concreto pré-moldado, comprimento 150 cm</t>
  </si>
  <si>
    <t>35.04.130</t>
  </si>
  <si>
    <t>Banco de madeira sobre alvenaria</t>
  </si>
  <si>
    <t>35.04.140</t>
  </si>
  <si>
    <t>Banco em concreto pré-moldado com pés vazados, comprimento 200 cm</t>
  </si>
  <si>
    <t>35.04.150</t>
  </si>
  <si>
    <t>Banco em concreto pré-moldado com 3 pés, comprimento 300 cm</t>
  </si>
  <si>
    <t>35.05</t>
  </si>
  <si>
    <t>Equipamento recreativo</t>
  </si>
  <si>
    <t>35.05.200</t>
  </si>
  <si>
    <t>Centro de atividades em madeira rústica</t>
  </si>
  <si>
    <t>35.05.210</t>
  </si>
  <si>
    <t>Balanço duplo em madeira rústica</t>
  </si>
  <si>
    <t>35.05.220</t>
  </si>
  <si>
    <t>Gangorra dupla em madeira rústica</t>
  </si>
  <si>
    <t>35.05.240</t>
  </si>
  <si>
    <t>Gira-gira em ferro com assento de madeira (8 lugares)</t>
  </si>
  <si>
    <t>35.07</t>
  </si>
  <si>
    <t>Mastro para bandeiras</t>
  </si>
  <si>
    <t>35.07.020</t>
  </si>
  <si>
    <t>Plataforma com 3 mastros galvanizados, h= 7,00 m</t>
  </si>
  <si>
    <t>35.07.030</t>
  </si>
  <si>
    <t>Plataforma com 3 mastros galvanizados, h= 9,00 m</t>
  </si>
  <si>
    <t>35.07.060</t>
  </si>
  <si>
    <t>Mastro para bandeira galvanizado, h= 9,00 m</t>
  </si>
  <si>
    <t>35.07.070</t>
  </si>
  <si>
    <t>Mastro para bandeira galvanizado, h= 7,00 m</t>
  </si>
  <si>
    <t>35.20</t>
  </si>
  <si>
    <t>Reparos, conservacoes e complementos - GRUPO 35</t>
  </si>
  <si>
    <t>35.20.010</t>
  </si>
  <si>
    <t>Tela em polietileno, malha 10 x 10 cm, fio 2 mm</t>
  </si>
  <si>
    <t>35.20.050</t>
  </si>
  <si>
    <t>Conjunto de 4 lixeiras para coleta seletiva, com tampa basculante, capacidade 50 litros</t>
  </si>
  <si>
    <t>36</t>
  </si>
  <si>
    <t>ENTRADA DE ENERGIA ELETRICA E TELEFONIA</t>
  </si>
  <si>
    <t>36.01</t>
  </si>
  <si>
    <t>Entrada de energia - componentes</t>
  </si>
  <si>
    <t>36.01.242</t>
  </si>
  <si>
    <t>Cubículo de média tensão, para uso ao tempo, classe 24 kV</t>
  </si>
  <si>
    <t>36.01.252</t>
  </si>
  <si>
    <t>Cubículo de média tensão, para uso ao tempo, classe 17,5 kV</t>
  </si>
  <si>
    <t>36.01.260</t>
  </si>
  <si>
    <t>Cubículo de entrada e medição para uso abrigado, classe 15 kV</t>
  </si>
  <si>
    <t>36.03</t>
  </si>
  <si>
    <t>Caixas de entrada / medicao</t>
  </si>
  <si>
    <t>36.03.010</t>
  </si>
  <si>
    <t>Caixa de medição tipo II (300 x 560 x 200) mm, padrão concessionárias</t>
  </si>
  <si>
    <t>36.03.020</t>
  </si>
  <si>
    <t>Caixa de medição polifásica (500 x 600 x 200) mm, padrão concessionárias</t>
  </si>
  <si>
    <t>36.03.030</t>
  </si>
  <si>
    <t>Caixa de medição externa tipo ´L´ (900 x 600 x 270) mm, padrão Concessionárias</t>
  </si>
  <si>
    <t>36.03.050</t>
  </si>
  <si>
    <t>Caixa de medição externa tipo ´N´ (1300 x 1200 x 270) mm, padrão Concessionárias</t>
  </si>
  <si>
    <t>36.03.060</t>
  </si>
  <si>
    <t>Caixa de medição externa tipo ´M´ (900 x 1200 x 270) mm, padrão Concessionárias</t>
  </si>
  <si>
    <t>36.03.080</t>
  </si>
  <si>
    <t>Caixa para seccionadora tipo ´T´ (900 x 600 x 250) mm, padrão Concessionárias</t>
  </si>
  <si>
    <t>36.03.090</t>
  </si>
  <si>
    <t>Caixa de medição interna tipo ´A1´ (1000 x 1000 x 300) mm, padrão Concessionárias</t>
  </si>
  <si>
    <t>36.03.120</t>
  </si>
  <si>
    <t>Caixa de proteção para transformador de corrente, (1000 x 750 x 300) mm, padrão Concessionárias</t>
  </si>
  <si>
    <t>36.03.130</t>
  </si>
  <si>
    <t>Caixa de proteção dos bornes do medidor, (300 x 250 x 90) mm, padrão Concessionárias</t>
  </si>
  <si>
    <t>36.03.150</t>
  </si>
  <si>
    <t>Caixa de entrada tipo ´E´ (560 x 350 x 210) mm - padrão Concessionárias</t>
  </si>
  <si>
    <t>36.03.160</t>
  </si>
  <si>
    <t>Caixa base lateral tipo ´N´ (1300 x 400 x 250) mm</t>
  </si>
  <si>
    <t>36.04</t>
  </si>
  <si>
    <t>Suporte (Braquet)</t>
  </si>
  <si>
    <t>36.04.010</t>
  </si>
  <si>
    <t>Suporte para 1 isolador de baixa tensão</t>
  </si>
  <si>
    <t>36.04.030</t>
  </si>
  <si>
    <t>Suporte para 2 isoladores de baixa tensão</t>
  </si>
  <si>
    <t>36.04.050</t>
  </si>
  <si>
    <t>Suporte para 3 isoladores de baixa tensão</t>
  </si>
  <si>
    <t>36.04.070</t>
  </si>
  <si>
    <t>Suporte para 4 isoladores de baixa tensão</t>
  </si>
  <si>
    <t>36.05</t>
  </si>
  <si>
    <t>Isoladores</t>
  </si>
  <si>
    <t>36.05.010</t>
  </si>
  <si>
    <t>Isolador tipo roldana para baixa tensão de 76 x 79 mm</t>
  </si>
  <si>
    <t>36.05.040</t>
  </si>
  <si>
    <t>Isolador tipo disco para 15 kV de 6´ - 150 mm</t>
  </si>
  <si>
    <t>36.05.080</t>
  </si>
  <si>
    <t>Isolador tipo pino para 15 kV, inclusive pino (poste)</t>
  </si>
  <si>
    <t>36.05.100</t>
  </si>
  <si>
    <t>Isolador pedestal para 15 kV</t>
  </si>
  <si>
    <t>36.05.110</t>
  </si>
  <si>
    <t>Isolador pedestal para 25 kV</t>
  </si>
  <si>
    <t>36.06</t>
  </si>
  <si>
    <t>Muflas e terminais</t>
  </si>
  <si>
    <t>36.06.060</t>
  </si>
  <si>
    <t>Terminal modular (mufla) unipolar externo para cabo até 70 mm²/15 kV</t>
  </si>
  <si>
    <t>36.06.080</t>
  </si>
  <si>
    <t>Terminal modular (mufla) unipolar interno para cabo até 70 mm²/15 kV</t>
  </si>
  <si>
    <t>36.07</t>
  </si>
  <si>
    <t>Para-raios de media tensao</t>
  </si>
  <si>
    <t>36.07.010</t>
  </si>
  <si>
    <t>Para-raios de distribuição, classe 12 kV/5 kA, completo, encapsulado com polímero</t>
  </si>
  <si>
    <t>36.07.030</t>
  </si>
  <si>
    <t>Para-raios de distribuição, classe 12 kV/10 kA, completo, encapsulado com polímero</t>
  </si>
  <si>
    <t>36.07.050</t>
  </si>
  <si>
    <t>Para-raios de distribuição, classe 15 kV/5 kA, completo, encapsulado com polímero</t>
  </si>
  <si>
    <t>36.07.060</t>
  </si>
  <si>
    <t>Para-raios de distribuição, classe 15 kV/10 kA, completo, encapsulado com polímero</t>
  </si>
  <si>
    <t>36.08</t>
  </si>
  <si>
    <t>Gerador e grupo gerador</t>
  </si>
  <si>
    <t>36.08.030</t>
  </si>
  <si>
    <t>Grupo gerador com potência de 250/228 kVA, variação de + ou - 5% - completo</t>
  </si>
  <si>
    <t>36.08.040</t>
  </si>
  <si>
    <t>Grupo gerador com potência de 350/320 kVA, variação de + ou - 10% - completo</t>
  </si>
  <si>
    <t>36.08.050</t>
  </si>
  <si>
    <t>Grupo gerador com potência de 88/80 kVA, variação de + ou - 10% - completo</t>
  </si>
  <si>
    <t>36.08.060</t>
  </si>
  <si>
    <t>Grupo gerador com potência de 165/150 kVA, variação de + ou - 5% - completo</t>
  </si>
  <si>
    <t>36.08.100</t>
  </si>
  <si>
    <t>Grupo gerador com potência de 55/50 kVA, variação de + ou - 10% - completo</t>
  </si>
  <si>
    <t>36.08.110</t>
  </si>
  <si>
    <t>Grupo gerador com potência de 180/168 kVA, variação de + ou - 5% - completo</t>
  </si>
  <si>
    <t>36.08.290</t>
  </si>
  <si>
    <t>Grupo gerador com potência de 563/513 kVA, variação de + ou - 10% - completo</t>
  </si>
  <si>
    <t>36.08.350</t>
  </si>
  <si>
    <t>Grupo gerador carenado com potência de 150/136 kVA, variação de + ou - 5% - completo</t>
  </si>
  <si>
    <t>36.08.360</t>
  </si>
  <si>
    <t>Grupo gerador carenado com potência de 460/434 kVA, variação de + ou - 10% - completo</t>
  </si>
  <si>
    <t>36.08.540</t>
  </si>
  <si>
    <t>Grupo gerador com potência de 460/434 kVA, variação de + ou - 10% - completo</t>
  </si>
  <si>
    <t>36.09</t>
  </si>
  <si>
    <t>Transformador de entrada</t>
  </si>
  <si>
    <t>36.09.020</t>
  </si>
  <si>
    <t>Transformador de potência trifásico de 225 kVA, classe 15 kV, a óleo</t>
  </si>
  <si>
    <t>36.09.050</t>
  </si>
  <si>
    <t>Transformador de potência trifásico de 150 kVA, classe 15 kV, a óleo</t>
  </si>
  <si>
    <t>36.09.060</t>
  </si>
  <si>
    <t>Transformador de potência trifásico de 500 kVA, classe 15 kV, a seco</t>
  </si>
  <si>
    <t>36.09.070</t>
  </si>
  <si>
    <t>Transformador de potência trifásico de 1000 kVA, classe 15 kV, a seco com cabine</t>
  </si>
  <si>
    <t>36.09.100</t>
  </si>
  <si>
    <t>Transformador de potência trifásico de 5 kVA, classe 0,6 kV, a seco com cabine</t>
  </si>
  <si>
    <t>36.09.110</t>
  </si>
  <si>
    <t>Transformador de potência trifásico de 7,5 kVA, classe 0,6 kV, a seco com cabine</t>
  </si>
  <si>
    <t>36.09.150</t>
  </si>
  <si>
    <t>Transformador de potência trifásico de 75 kVA, classe 15 kV, a óleo</t>
  </si>
  <si>
    <t>36.09.170</t>
  </si>
  <si>
    <t>Transformador de potência trifásico de 300 kVA, classe 15 kV, a óleo</t>
  </si>
  <si>
    <t>36.09.180</t>
  </si>
  <si>
    <t>Transformador de potência trifásico de 112,5 kVA, classe 15 kV, a óleo</t>
  </si>
  <si>
    <t>36.09.220</t>
  </si>
  <si>
    <t>Transformador de potência trifásico de 500 kVA, classe 15 kV, a seco com cabine</t>
  </si>
  <si>
    <t>36.09.230</t>
  </si>
  <si>
    <t>Transformador de potência trifásico de 30 kVA, classe 1,2 KV, a seco com cabine</t>
  </si>
  <si>
    <t>36.09.250</t>
  </si>
  <si>
    <t>Transformador de potência trifásico de 500 kVA, classe 15 kV, a óleo</t>
  </si>
  <si>
    <t>36.09.300</t>
  </si>
  <si>
    <t>Transformador de potência trifásico de 750 kVA, classe 15 kV, a óleo</t>
  </si>
  <si>
    <t>36.09.360</t>
  </si>
  <si>
    <t>Transformador de potência trifásico de 750 kVA, classe 15 kV, a seco</t>
  </si>
  <si>
    <t>36.09.370</t>
  </si>
  <si>
    <t>Transformador de potência trifásico de 300 kVA, classe 15 kV, a seco</t>
  </si>
  <si>
    <t>36.09.410</t>
  </si>
  <si>
    <t>Transformador de potência trifásico de 45 kVA, classe 15 kV, a seco</t>
  </si>
  <si>
    <t>36.09.440</t>
  </si>
  <si>
    <t>Transformador de potência trifásico de 500 kVA, classe 15 kV, a óleo - tipo pedestal</t>
  </si>
  <si>
    <t>36.09.480</t>
  </si>
  <si>
    <t>Transformador trifásico a seco de 112,5 kVA, encapsulado em resina epóxi sob vácuo</t>
  </si>
  <si>
    <t>36.09.490</t>
  </si>
  <si>
    <t>Transformador trifásico a seco de 150 kVA, encapsulado em resina epóxi sob vácuo</t>
  </si>
  <si>
    <t>36.20</t>
  </si>
  <si>
    <t>Reparos, conservacoes e complementos - GRUPO 36</t>
  </si>
  <si>
    <t>36.20.010</t>
  </si>
  <si>
    <t>Vergalhão de cobre eletrolítico, diâmetro de 3/8´</t>
  </si>
  <si>
    <t>36.20.030</t>
  </si>
  <si>
    <t>União angular para vergalhão, diâmetro de 3/8´</t>
  </si>
  <si>
    <t>36.20.050</t>
  </si>
  <si>
    <t>Terminal para vergalhão, diâmetro de 3/8´</t>
  </si>
  <si>
    <t>36.20.060</t>
  </si>
  <si>
    <t>Braçadeira para fixação de eletroduto, até 4´</t>
  </si>
  <si>
    <t>36.20.070</t>
  </si>
  <si>
    <t>Prensa vergalhão ´T´, diâmetro de 3/8´</t>
  </si>
  <si>
    <t>36.20.090</t>
  </si>
  <si>
    <t>Vara para manobra em cabine em fibra de vidro, para tensão até 36 kV</t>
  </si>
  <si>
    <t>36.20.100</t>
  </si>
  <si>
    <t>Bucha para passagem interna/externa com isolação para 15 kV</t>
  </si>
  <si>
    <t>36.20.120</t>
  </si>
  <si>
    <t>Chapa de ferro de 1,50 x 0,50 m para bucha de passagem</t>
  </si>
  <si>
    <t>36.20.140</t>
  </si>
  <si>
    <t>Cruzeta de madeira de 2400 mm</t>
  </si>
  <si>
    <t>36.20.180</t>
  </si>
  <si>
    <t>Luva isolante de borracha, acima de 10 até 20 kV</t>
  </si>
  <si>
    <t>PAR</t>
  </si>
  <si>
    <t>36.20.200</t>
  </si>
  <si>
    <t>Mão francesa de 700 mm</t>
  </si>
  <si>
    <t>36.20.210</t>
  </si>
  <si>
    <t>Luva isolante de borracha, até 10 kV</t>
  </si>
  <si>
    <t>36.20.220</t>
  </si>
  <si>
    <t>Mudança de tap do transformador</t>
  </si>
  <si>
    <t>36.20.240</t>
  </si>
  <si>
    <t>Óleo para disjuntor</t>
  </si>
  <si>
    <t>36.20.260</t>
  </si>
  <si>
    <t>Óleo para transformador</t>
  </si>
  <si>
    <t>36.20.282</t>
  </si>
  <si>
    <t>Placa de advertência em chapa de aço, com pintura refletiva "Perigo Alta Tensão"</t>
  </si>
  <si>
    <t>36.20.284</t>
  </si>
  <si>
    <t>Placa de advertência em chapa de alumínio, com pintura refletiva "Perigo Alta Tensão"</t>
  </si>
  <si>
    <t>36.20.330</t>
  </si>
  <si>
    <t>Luva de couro para proteção de luva isolante</t>
  </si>
  <si>
    <t>36.20.340</t>
  </si>
  <si>
    <t>Sela para cruzeta de madeira</t>
  </si>
  <si>
    <t>36.20.350</t>
  </si>
  <si>
    <t>Caixa porta luvas em madeira, com tampa</t>
  </si>
  <si>
    <t>36.20.360</t>
  </si>
  <si>
    <t>Suporte de transformador em poste ou estaleiro</t>
  </si>
  <si>
    <t>36.20.380</t>
  </si>
  <si>
    <t>Tapete de borracha isolante elétrico de 1000 x 1000 mm</t>
  </si>
  <si>
    <t>36.20.540</t>
  </si>
  <si>
    <t>Cruzeta metálica de 2400 mm, para fixação de mufla ou para-raios</t>
  </si>
  <si>
    <t>36.20.560</t>
  </si>
  <si>
    <t>Dispositivo Soft Starter para motor 15 cv, trifásico 220 V</t>
  </si>
  <si>
    <t>36.20.570</t>
  </si>
  <si>
    <t>Dispositivo Soft Starter para motor 25 cv, trifásico 220 V</t>
  </si>
  <si>
    <t>36.20.580</t>
  </si>
  <si>
    <t>Dispositivo Soft Starter para motor 50 cv, trifásico 220 V</t>
  </si>
  <si>
    <t>37</t>
  </si>
  <si>
    <t>QUADRO E PAINEL PARA ENERGIA ELETRICA E TELEFONIA</t>
  </si>
  <si>
    <t>37.01</t>
  </si>
  <si>
    <t>Quadro para telefonia embutir, protecao IP40 chapa nº 16msg</t>
  </si>
  <si>
    <t>37.01.020</t>
  </si>
  <si>
    <t>Quadro Telebrás de embutir de 200 x 200 x 120 mm</t>
  </si>
  <si>
    <t>37.01.080</t>
  </si>
  <si>
    <t>Quadro Telebrás de embutir de 400 x 400 x 120 mm</t>
  </si>
  <si>
    <t>37.01.120</t>
  </si>
  <si>
    <t>Quadro Telebrás de embutir de 600 x 600 x 120 mm</t>
  </si>
  <si>
    <t>37.01.160</t>
  </si>
  <si>
    <t>Quadro Telebrás de embutir de 800 x 800 x 120 mm</t>
  </si>
  <si>
    <t>37.01.220</t>
  </si>
  <si>
    <t>Quadro Telebrás de embutir de 1200 x 1200 x 120 mm</t>
  </si>
  <si>
    <t>37.02</t>
  </si>
  <si>
    <t>Quadro para telefonia de sobrepor, protecao IP40 chapa nº 16msg</t>
  </si>
  <si>
    <t>37.02.020</t>
  </si>
  <si>
    <t>Quadro Telebrás de sobrepor de 200 x 200 x 120 mm</t>
  </si>
  <si>
    <t>37.02.060</t>
  </si>
  <si>
    <t>Quadro Telebrás de sobrepor de 400 x 400 x 120 mm</t>
  </si>
  <si>
    <t>37.02.100</t>
  </si>
  <si>
    <t>Quadro Telebrás de sobrepor de 600 x 600 x 120 mm</t>
  </si>
  <si>
    <t>37.02.140</t>
  </si>
  <si>
    <t>Quadro Telebrás de sobrepor de 800 x 800 x 120 mm</t>
  </si>
  <si>
    <t>37.03</t>
  </si>
  <si>
    <t>Quadro distribuicao de luz e forca de embutir universal</t>
  </si>
  <si>
    <t>37.03.200</t>
  </si>
  <si>
    <t>Quadro de distribuição universal de embutir, para disjuntores 16 DIN / 12 Bolt-on - 150 A - sem componentes</t>
  </si>
  <si>
    <t>37.03.210</t>
  </si>
  <si>
    <t>Quadro de distribuição universal de embutir, para disjuntores 24 DIN / 18 Bolt-on - 150 A - sem componentes</t>
  </si>
  <si>
    <t>37.03.220</t>
  </si>
  <si>
    <t>Quadro de distribuição universal de embutir, para disjuntores 34 DIN / 24 Bolt-on - 150 A - sem componentes</t>
  </si>
  <si>
    <t>37.03.230</t>
  </si>
  <si>
    <t>Quadro de distribuição universal de embutir, para disjuntores 44 DIN / 32 Bolt-on - 150 A - sem componentes</t>
  </si>
  <si>
    <t>37.03.240</t>
  </si>
  <si>
    <t>Quadro de distribuição universal de embutir, para disjuntores 56 DIN / 40 Bolt-on - 225 A - sem componentes</t>
  </si>
  <si>
    <t>37.03.250</t>
  </si>
  <si>
    <t>Quadro de distribuição universal de embutir, para disjuntores 70 DIN / 50 Bolt-on - 225 A - sem componentes</t>
  </si>
  <si>
    <t>37.04</t>
  </si>
  <si>
    <t>Quadro distribuicao de luz e forca de sobrepor universal</t>
  </si>
  <si>
    <t>37.04.250</t>
  </si>
  <si>
    <t>Quadro de distribuição universal de sobrepor, para disjuntores 16 DIN / 12 Bolt-on - 150 A - sem componentes</t>
  </si>
  <si>
    <t>37.04.260</t>
  </si>
  <si>
    <t>Quadro de distribuição universal de sobrepor, para disjuntores 24 DIN / 18 Bolt-on - 150 A - sem componentes</t>
  </si>
  <si>
    <t>37.04.270</t>
  </si>
  <si>
    <t>Quadro de distribuição universal de sobrepor, para disjuntores 34 DIN / 24 Bolt-on - 150 A - sem componentes</t>
  </si>
  <si>
    <t>37.04.280</t>
  </si>
  <si>
    <t>Quadro de distribuição universal de sobrepor, para disjuntores 44 DIN / 32 Bolt-on - 150 A - sem componentes</t>
  </si>
  <si>
    <t>37.04.290</t>
  </si>
  <si>
    <t>Quadro de distribuição universal de sobrepor, para disjuntores 56 DIN / 40 Bolt-on - 225 A - sem componentes</t>
  </si>
  <si>
    <t>37.04.300</t>
  </si>
  <si>
    <t>Quadro de distribuição universal de sobrepor, para disjuntores 70 DIN / 50 Bolt-on - 225 A - sem componentes</t>
  </si>
  <si>
    <t>37.06</t>
  </si>
  <si>
    <t>Painel autoportante</t>
  </si>
  <si>
    <t>37.06.014</t>
  </si>
  <si>
    <t>Painel autoportante em chapa de aço, com proteção mínima IP 54 - sem componentes</t>
  </si>
  <si>
    <t>37.10</t>
  </si>
  <si>
    <t>Barramentos</t>
  </si>
  <si>
    <t>37.10.010</t>
  </si>
  <si>
    <t>Barramento de cobre nu</t>
  </si>
  <si>
    <t>37.11</t>
  </si>
  <si>
    <t>Bases</t>
  </si>
  <si>
    <t>37.11.020</t>
  </si>
  <si>
    <t>Base de fusível Diazed completa para 25 A</t>
  </si>
  <si>
    <t>37.11.040</t>
  </si>
  <si>
    <t>Base de fusível Diazed completa para 63 A</t>
  </si>
  <si>
    <t>37.11.060</t>
  </si>
  <si>
    <t>Base de fusível NH até 125 A, com fusível</t>
  </si>
  <si>
    <t>37.11.080</t>
  </si>
  <si>
    <t>Base de fusível NH até 250 A, com fusível</t>
  </si>
  <si>
    <t>37.11.100</t>
  </si>
  <si>
    <t>Base de fusível NH até 400 A, com fusível</t>
  </si>
  <si>
    <t>37.11.120</t>
  </si>
  <si>
    <t>Base de fusível tripolar de 15 kV</t>
  </si>
  <si>
    <t>37.11.140</t>
  </si>
  <si>
    <t>Base de fusível unipolar de 15 kV</t>
  </si>
  <si>
    <t>37.12</t>
  </si>
  <si>
    <t>Fusiveis</t>
  </si>
  <si>
    <t>37.12.020</t>
  </si>
  <si>
    <t>Fusível tipo NH 00 de 6 A até 160 A</t>
  </si>
  <si>
    <t>37.12.040</t>
  </si>
  <si>
    <t>Fusível tipo NH 1 de 36 A até 250 A</t>
  </si>
  <si>
    <t>37.12.060</t>
  </si>
  <si>
    <t>Fusível tipo NH 2 de 224 A até 400 A</t>
  </si>
  <si>
    <t>37.12.080</t>
  </si>
  <si>
    <t>Fusível tipo NH 3 de 400 A até 630 A</t>
  </si>
  <si>
    <t>37.12.120</t>
  </si>
  <si>
    <t>Fusível tipo HH para 15 kV de 2,5 A até 50 A</t>
  </si>
  <si>
    <t>37.12.140</t>
  </si>
  <si>
    <t>Fusível tipo HH para 15 kV de 60 A até 100 A</t>
  </si>
  <si>
    <t>37.12.200</t>
  </si>
  <si>
    <t>Fusível Diazed retardado de 2 A até 25 A</t>
  </si>
  <si>
    <t>37.12.220</t>
  </si>
  <si>
    <t>Fusível Diazed retardado de 35 A até 63 A</t>
  </si>
  <si>
    <t>37.12.300</t>
  </si>
  <si>
    <t>Fusível em vidro para ´TP´ de 0,5 A</t>
  </si>
  <si>
    <t>37.13</t>
  </si>
  <si>
    <t>Disjuntores</t>
  </si>
  <si>
    <t>37.13.510</t>
  </si>
  <si>
    <t>Disjuntor fixo PVO trifásico, 17,5 kV, 630 A x 350 MVA, 50/60 Hz, com acessórios</t>
  </si>
  <si>
    <t>37.13.520</t>
  </si>
  <si>
    <t>37.13.530</t>
  </si>
  <si>
    <t>Disjuntor fixo PVO trifásico, 15 kV, 630 A x 350 MVA, com relé de proteção de sobrecorrente e transformadores de corrente</t>
  </si>
  <si>
    <t>37.13.550</t>
  </si>
  <si>
    <t>37.13.570</t>
  </si>
  <si>
    <t>37.13.600</t>
  </si>
  <si>
    <t>Disjuntor termomagnético, unipolar 127/220 V, corrente de 10 A até 30 A</t>
  </si>
  <si>
    <t>37.13.610</t>
  </si>
  <si>
    <t>Disjuntor termomagnético, unipolar 127/220 V, corrente de 35 A até 50 A</t>
  </si>
  <si>
    <t>37.13.630</t>
  </si>
  <si>
    <t>Disjuntor termomagnético, bipolar 220/380 V, corrente de 10 A até 50 A</t>
  </si>
  <si>
    <t>37.13.640</t>
  </si>
  <si>
    <t>Disjuntor termomagnético, bipolar 220/380 V, corrente de 60 A até 100 A</t>
  </si>
  <si>
    <t>37.13.650</t>
  </si>
  <si>
    <t>Disjuntor termomagnético, tripolar 220/380 V, corrente de 10 A até 50 A</t>
  </si>
  <si>
    <t>37.13.660</t>
  </si>
  <si>
    <t>Disjuntor termomagnético, tripolar 220/380 V, corrente de 60 A até 100 A</t>
  </si>
  <si>
    <t>37.13.690</t>
  </si>
  <si>
    <t>37.13.700</t>
  </si>
  <si>
    <t>37.13.720</t>
  </si>
  <si>
    <t>37.13.730</t>
  </si>
  <si>
    <t>37.13.740</t>
  </si>
  <si>
    <t>37.13.760</t>
  </si>
  <si>
    <t>Disjuntor em caixa moldada, térmico e magnético ajustáveis, tripolar 630/690 V, faixa de ajuste de 440 até 630 A</t>
  </si>
  <si>
    <t>37.13.770</t>
  </si>
  <si>
    <t>Disjuntor em caixa moldada, térmico e magnético ajustáveis, tripolar 1250/690 V, faixa de ajuste de 800 até 1250 A</t>
  </si>
  <si>
    <t>37.13.780</t>
  </si>
  <si>
    <t>Disjuntor em caixa moldada, térmico e magnético ajustáveis, tripolar 1600/690 V, faixa de ajuste de 1000 até 1600 A</t>
  </si>
  <si>
    <t>37.13.800</t>
  </si>
  <si>
    <t>Mini-disjuntor termomagnético, unipolar 127/220 V, corrente de 10 A até 32 A</t>
  </si>
  <si>
    <t>37.13.810</t>
  </si>
  <si>
    <t>Mini-disjuntor termomagnético, unipolar 127/220 V, corrente de 40 A até 50 A</t>
  </si>
  <si>
    <t>37.13.840</t>
  </si>
  <si>
    <t>Mini-disjuntor termomagnético, bipolar 220/380 V, corrente de 10 A até 32 A</t>
  </si>
  <si>
    <t>37.13.850</t>
  </si>
  <si>
    <t>Mini-disjuntor termomagnético, bipolar 220/380 V, corrente de 40 A até 50 A</t>
  </si>
  <si>
    <t>37.13.860</t>
  </si>
  <si>
    <t>Mini-disjuntor termomagnético, bipolar 220/380 V, corrente de 63 A</t>
  </si>
  <si>
    <t>37.13.870</t>
  </si>
  <si>
    <t>Mini-disjuntor termomagnético, bipolar 400 V, corrente de 80 A até 100 A</t>
  </si>
  <si>
    <t>37.13.880</t>
  </si>
  <si>
    <t>Mini-disjuntor termomagnético, tripolar 220/380 V, corrente de 10 A até 32 A</t>
  </si>
  <si>
    <t>37.13.890</t>
  </si>
  <si>
    <t>Mini-disjuntor termomagnético, tripolar 220/380 V, corrente de 40 A até 50 A</t>
  </si>
  <si>
    <t>37.13.900</t>
  </si>
  <si>
    <t>Mini-disjuntor termomagnético, tripolar 220/380 V, corrente de 63 A</t>
  </si>
  <si>
    <t>37.13.910</t>
  </si>
  <si>
    <t>37.13.920</t>
  </si>
  <si>
    <t>37.13.930</t>
  </si>
  <si>
    <t>37.13.940</t>
  </si>
  <si>
    <t>Disjuntor em caixa aberta tripolar extraível, 500 V de 6300 A, com acessórios</t>
  </si>
  <si>
    <t>37.14</t>
  </si>
  <si>
    <t>Chave de baixa tensao</t>
  </si>
  <si>
    <t>37.14.050</t>
  </si>
  <si>
    <t>Chave comutadora, reversão sob carga, tetrapolar, sem porta fusível, para 100 A</t>
  </si>
  <si>
    <t>37.14.300</t>
  </si>
  <si>
    <t>Chave seccionadora sob carga, tripolar, acionamento rotativo, com prolongador, sem porta-fusível, de 160 A</t>
  </si>
  <si>
    <t>37.14.310</t>
  </si>
  <si>
    <t>Chave seccionadora sob carga, tripolar, acionamento rotativo, com prolongador, sem porta-fusível, de 250 A</t>
  </si>
  <si>
    <t>37.14.320</t>
  </si>
  <si>
    <t>Chave seccionadora sob carga, tripolar, acionamento rotativo, com prolongador, sem porta-fusível, de 400 A</t>
  </si>
  <si>
    <t>37.14.330</t>
  </si>
  <si>
    <t>Chave seccionadora sob carga, tripolar, acionamento rotativo, com prolongador, sem porta-fusível, de 630 A</t>
  </si>
  <si>
    <t>37.14.340</t>
  </si>
  <si>
    <t>Chave seccionadora sob carga, tripolar, acionamento rotativo, com prolongador, sem porta-fusível, de 1000 A</t>
  </si>
  <si>
    <t>37.14.350</t>
  </si>
  <si>
    <t>Chave seccionadora sob carga, tripolar, acionamento rotativo, com prolongador, sem porta-fusível, de 1250 A</t>
  </si>
  <si>
    <t>37.14.410</t>
  </si>
  <si>
    <t>Chave seccionadora sob carga, tripolar, acionamento rotativo, com prolongador e porta-fusível até NH-00-125 A - sem fusíveis</t>
  </si>
  <si>
    <t>37.14.420</t>
  </si>
  <si>
    <t>Chave seccionadora sob carga, tripolar, acionamento rotativo, com prolongador e porta-fusível até NH-00-160 A - sem fusíveis</t>
  </si>
  <si>
    <t>37.14.430</t>
  </si>
  <si>
    <t>Chave seccionadora sob carga, tripolar, acionamento rotativo, com prolongador e porta-fusível até NH-1-250 A - sem fusíveis</t>
  </si>
  <si>
    <t>37.14.440</t>
  </si>
  <si>
    <t>Chave seccionadora sob carga, tripolar, acionamento rotativo, com prolongador e porta-fusível até NH-2-400 A - sem fusíveis</t>
  </si>
  <si>
    <t>37.14.450</t>
  </si>
  <si>
    <t>Chave seccionadora sob carga, tripolar, acionamento rotativo, com prolongador e porta-fusível até NH-3-630 A - sem fusíveis</t>
  </si>
  <si>
    <t>37.14.500</t>
  </si>
  <si>
    <t>Chave seccionadora sob carga, tripolar, acionamento tipo punho, com porta-fusível até NH-00-160 A - sem fusíveis</t>
  </si>
  <si>
    <t>37.14.510</t>
  </si>
  <si>
    <t>Chave seccionadora sob carga, tripolar, acionamento tipo punho, com porta-fusível até NH-1-250 A - sem fusíveis</t>
  </si>
  <si>
    <t>37.14.520</t>
  </si>
  <si>
    <t>Chave seccionadora sob carga, tripolar, acionamento tipo punho, com porta-fusível até NH-2-400 A - sem fusíveis</t>
  </si>
  <si>
    <t>37.14.530</t>
  </si>
  <si>
    <t>Chave seccionadora sob carga, tripolar, acionamento tipo punho, com porta-fusível até NH-3-630 A - sem fusíveis</t>
  </si>
  <si>
    <t>37.14.600</t>
  </si>
  <si>
    <t>Chave comutadora, reversão sob carga, tripolar, sem porta fusível, para 400 A</t>
  </si>
  <si>
    <t>37.14.610</t>
  </si>
  <si>
    <t>Chave comutadora, reversão sob carga, tripolar, sem porta fusível, para 600/630 A</t>
  </si>
  <si>
    <t>37.14.620</t>
  </si>
  <si>
    <t>Chave comutadora, reversão sob carga, tripolar, sem porta fusível, para 1000 A</t>
  </si>
  <si>
    <t>37.14.640</t>
  </si>
  <si>
    <t>Chave comutadora, reversão sob carga, tetrapolar, sem porta fusível, para 630 A / 690 V</t>
  </si>
  <si>
    <t>37.14.830</t>
  </si>
  <si>
    <t>Barra de contato para chave seccionadora tipo NH3-630 A</t>
  </si>
  <si>
    <t>37.14.912</t>
  </si>
  <si>
    <t>Chave seccionadora tripolar, abertura sob carga seca até 160 A / 690 V</t>
  </si>
  <si>
    <t>37.15</t>
  </si>
  <si>
    <t>Chave de media tensao</t>
  </si>
  <si>
    <t>37.15.110</t>
  </si>
  <si>
    <t>Chave seccionadora tripolar sob carga para 400 A - 25 kV - com prolongador</t>
  </si>
  <si>
    <t>37.15.120</t>
  </si>
  <si>
    <t>Chave seccionadora tripolar sob carga para 400 A - 15 kV - com prolongador</t>
  </si>
  <si>
    <t>37.15.150</t>
  </si>
  <si>
    <t>Chave fusível base ´C´ para 15 kV/100 A, com capacidade de ruptura até 10 kA - com fusível</t>
  </si>
  <si>
    <t>37.15.160</t>
  </si>
  <si>
    <t>Chave fusível base ´C´  para 15 kV/200 A, com capacidade de ruptura até 10 kA - com fusível</t>
  </si>
  <si>
    <t>37.15.170</t>
  </si>
  <si>
    <t>Chave fusível base ´C´ para 25 kV/100 A, com capacidade de ruptura até 6,3 kA - com fusível</t>
  </si>
  <si>
    <t>37.15.200</t>
  </si>
  <si>
    <t>Chave seccionadora tripolar seca para 400 A - 15 kV - com prolongador</t>
  </si>
  <si>
    <t>37.15.210</t>
  </si>
  <si>
    <t>Chave seccionadora tripolar seca para 600 / 630 A - 15 kV - com prolongador</t>
  </si>
  <si>
    <t>37.16</t>
  </si>
  <si>
    <t>Bus-way</t>
  </si>
  <si>
    <t>37.16.071</t>
  </si>
  <si>
    <t>Sistema de barramento blindado de 100 a 2000 A, trifásico, barra de cobre</t>
  </si>
  <si>
    <t>Axm</t>
  </si>
  <si>
    <t>37.16.081</t>
  </si>
  <si>
    <t>Sistema de barramento blindado de 100 a 2000 A, trifásico, barra de alumínio</t>
  </si>
  <si>
    <t>37.17</t>
  </si>
  <si>
    <t>Dispositivo DR ou interruptor de corrente de fuga</t>
  </si>
  <si>
    <t>37.17.060</t>
  </si>
  <si>
    <t>Dispositivo diferencial residual de 25 A x 30 mA - 2 polos</t>
  </si>
  <si>
    <t>37.17.070</t>
  </si>
  <si>
    <t>Dispositivo diferencial residual de 40 A x 30 mA - 2 polos</t>
  </si>
  <si>
    <t>37.17.074</t>
  </si>
  <si>
    <t>Dispositivo diferencial residual de 25 A x 30 mA - 4 polos</t>
  </si>
  <si>
    <t>37.17.080</t>
  </si>
  <si>
    <t>Dispositivo diferencial residual de 40 A x 30 mA - 4 polos</t>
  </si>
  <si>
    <t>37.17.090</t>
  </si>
  <si>
    <t>Dispositivo diferencial residual de 63 A x 30 mA - 4 polos</t>
  </si>
  <si>
    <t>37.17.100</t>
  </si>
  <si>
    <t>Dispositivo diferencial residual de 80 A x 30 mA - 4 polos</t>
  </si>
  <si>
    <t>37.17.110</t>
  </si>
  <si>
    <t>Dispositivo diferencial residual de 100 A x 30 mA - 4 polos</t>
  </si>
  <si>
    <t>37.17.114</t>
  </si>
  <si>
    <t>Dispositivo diferencial residual de 125 A x 30 mA - 4 polos</t>
  </si>
  <si>
    <t>37.17.130</t>
  </si>
  <si>
    <t>Dispositivo diferencial residual de 25 A x 300 mA - 4 polos</t>
  </si>
  <si>
    <t>37.18</t>
  </si>
  <si>
    <t>Transformador de Potencial</t>
  </si>
  <si>
    <t>37.18.010</t>
  </si>
  <si>
    <t>Transformador de potencial monofásico até 1000 VA classe 15 kV, a seco, com fusíveis</t>
  </si>
  <si>
    <t>37.18.020</t>
  </si>
  <si>
    <t>Transformador de potencial monofásico até 2000 VA classe 15 kV, a seco, com fusíveis</t>
  </si>
  <si>
    <t>37.18.030</t>
  </si>
  <si>
    <t>Transformador de potencial monofásico até 500 VA classe 15 kV, a seco, sem fusíveis</t>
  </si>
  <si>
    <t>37.19</t>
  </si>
  <si>
    <t>Transformador de corrente</t>
  </si>
  <si>
    <t>37.19.010</t>
  </si>
  <si>
    <t>Transformador de corrente 800-5 A, janela</t>
  </si>
  <si>
    <t>37.19.020</t>
  </si>
  <si>
    <t>Transformador de corrente 200-5 A até 600-5 A, janela</t>
  </si>
  <si>
    <t>37.19.030</t>
  </si>
  <si>
    <t>Transformador de corrente 1000-5 A até 1500-5 A, janela</t>
  </si>
  <si>
    <t>37.19.060</t>
  </si>
  <si>
    <t>Transformador de corrente 50-5 A até 150-5 A, janela</t>
  </si>
  <si>
    <t>37.20</t>
  </si>
  <si>
    <t>Reparos, conservacoes e complementos - GRUPO 37</t>
  </si>
  <si>
    <t>37.20.010</t>
  </si>
  <si>
    <t>Isolador em epóxi de 1 kV para barramento</t>
  </si>
  <si>
    <t>37.20.030</t>
  </si>
  <si>
    <t>Bloco terminal conector até 65A / 600V, faixa de aplicação até 16 mm²</t>
  </si>
  <si>
    <t>37.20.080</t>
  </si>
  <si>
    <t>Barra de neutro e/ou terra</t>
  </si>
  <si>
    <t>37.20.090</t>
  </si>
  <si>
    <t>Recolocação de chave seccionadora tripolar de 125 A até 650 A, sem base fusível</t>
  </si>
  <si>
    <t>37.20.100</t>
  </si>
  <si>
    <t>Recolocação de fundo de quadro de distribuição, sem componentes</t>
  </si>
  <si>
    <t>37.20.110</t>
  </si>
  <si>
    <t>Recolocação de quadro de distribuição de sobrepor, sem componentes</t>
  </si>
  <si>
    <t>37.20.130</t>
  </si>
  <si>
    <t>Banco de medição para transformadores TC/TP, padrão Eletropaulo e/ou Cesp</t>
  </si>
  <si>
    <t>37.20.140</t>
  </si>
  <si>
    <t>Suporte fixo para transformadores de potencial</t>
  </si>
  <si>
    <t>37.20.156</t>
  </si>
  <si>
    <t>Placa de montagem para quadros em geral, em chapa de aço</t>
  </si>
  <si>
    <t>37.20.190</t>
  </si>
  <si>
    <t>37.20.193</t>
  </si>
  <si>
    <t>37.20.210</t>
  </si>
  <si>
    <t>Punho de manobra com articulador de acionamento</t>
  </si>
  <si>
    <t>37.21</t>
  </si>
  <si>
    <t>Capacitor de potencia</t>
  </si>
  <si>
    <t>37.21.010</t>
  </si>
  <si>
    <t>Capacitor de potência trifásico de 10 kVAr, 220 V/60 Hz, para correção de fator de potência</t>
  </si>
  <si>
    <t>37.22</t>
  </si>
  <si>
    <t>Transformador de comando</t>
  </si>
  <si>
    <t>37.22.010</t>
  </si>
  <si>
    <t>Transformador monofásico de comando de 200 VA, a seco</t>
  </si>
  <si>
    <t>37.24</t>
  </si>
  <si>
    <t>Supressor de surto</t>
  </si>
  <si>
    <t>37.24.031</t>
  </si>
  <si>
    <t>Supressor de surto monofásico, corrente nominal 4 a 11 kA, Imax. de surto 12 até 15 kA</t>
  </si>
  <si>
    <t>37.24.032</t>
  </si>
  <si>
    <t>Supressor de surto monofásico, corrente nominal 20 kA, Imax. de surto 50 até 80 kA</t>
  </si>
  <si>
    <t>37.24.042</t>
  </si>
  <si>
    <t>Dispositivo de proteção contra surto, 2 polos, suportabilidade &lt;= 4 kV, Un até 240V/415V, Iimp = 60 kA, curva de ensaio 10/350µs - classe 1</t>
  </si>
  <si>
    <t>37.24.043</t>
  </si>
  <si>
    <t>Dispositivo de proteção contra surto, 4 polos, 3F+N, Un até 240/415V, Iimp= 75 kA (25 kA por fase), curva de ensaio 10/350 µs - classe 1</t>
  </si>
  <si>
    <t>37.24.044</t>
  </si>
  <si>
    <t>Dispositivo de proteção contra surto, 4 polos, suportabilidade &lt;= 2,5 kV, 3F+N, Un até 240/415V, curva de ensaio 8/20µs, In=20kA/40kA - classe 2</t>
  </si>
  <si>
    <t>37.24.045</t>
  </si>
  <si>
    <t>Dispositivo de proteção contra surto, 2 polos, monobloco, suportabilidade &lt;=1,4kV, F+N / F+F, Un até 240V/264V, curva de ensaio 8/20µs - classe 3</t>
  </si>
  <si>
    <t>37.25</t>
  </si>
  <si>
    <t>Disjuntores.</t>
  </si>
  <si>
    <t>37.25.090</t>
  </si>
  <si>
    <t>37.25.100</t>
  </si>
  <si>
    <t>Disjuntor em caixa moldada tripolar, térmico e magnético fixos, tensão de isolamento 480/690V, de 70A até 150A</t>
  </si>
  <si>
    <t>37.25.110</t>
  </si>
  <si>
    <t>Disjuntor em caixa moldada tripolar, térmico e magnético fixos, tensão de isolamento 415/690V, de 175A a 250A</t>
  </si>
  <si>
    <t>37.25.200</t>
  </si>
  <si>
    <t>Disjuntor em caixa moldada bipolar, térmico e magnético fixos - 480 V, de 10 A a 50 A para 120/240 Vca - 25 KA e para 380/440 Vca - 18 KA</t>
  </si>
  <si>
    <t>37.25.210</t>
  </si>
  <si>
    <t>Disjuntor em caixa moldada bipolar, térmico e magnético fixos - 600 V, de 150 A para 120/240 Vca - 25 KA e para 380/440 Vca - 18 KA</t>
  </si>
  <si>
    <t>37.25.215</t>
  </si>
  <si>
    <t>Disjuntor fixo a vácuo de 15 a 17,5 kV, equipado com motorização de fechamento, com relê de proteção</t>
  </si>
  <si>
    <t>38</t>
  </si>
  <si>
    <t>TUBULACAO E CONDUTOR PARA ENERGIA ELETRICA E TELEFONIA BASICA</t>
  </si>
  <si>
    <t>38.01</t>
  </si>
  <si>
    <t>Eletroduto em PVC rigido roscavel</t>
  </si>
  <si>
    <t>38.01.040</t>
  </si>
  <si>
    <t>Eletroduto de PVC rígido roscável de 3/4´ - com acessórios</t>
  </si>
  <si>
    <t>38.01.060</t>
  </si>
  <si>
    <t>Eletroduto de PVC rígido roscável de 1´ - com acessórios</t>
  </si>
  <si>
    <t>38.01.080</t>
  </si>
  <si>
    <t>Eletroduto de PVC rígido roscável de 1 1/4´ - com acessórios</t>
  </si>
  <si>
    <t>38.01.100</t>
  </si>
  <si>
    <t>Eletroduto de PVC rígido roscável de 1 1/2´ - com acessórios</t>
  </si>
  <si>
    <t>38.01.120</t>
  </si>
  <si>
    <t>Eletroduto de PVC rígido roscável de 2´ - com acessórios</t>
  </si>
  <si>
    <t>38.01.140</t>
  </si>
  <si>
    <t>Eletroduto de PVC rígido roscável de 2 1/2´ - com acessórios</t>
  </si>
  <si>
    <t>38.01.160</t>
  </si>
  <si>
    <t>Eletroduto de PVC rígido roscável de 3´ - com acessórios</t>
  </si>
  <si>
    <t>38.01.180</t>
  </si>
  <si>
    <t>Eletroduto de PVC rígido roscável de 4´ - com acessórios</t>
  </si>
  <si>
    <t>38.04</t>
  </si>
  <si>
    <t>Eletroduto rígido em aço carbono galvanizado com acessórios - NBR 13057</t>
  </si>
  <si>
    <t>38.04.040</t>
  </si>
  <si>
    <t>Eletroduto galvanizado conforme NBR13057 -  3/4´ com acessórios</t>
  </si>
  <si>
    <t>38.04.060</t>
  </si>
  <si>
    <t>Eletroduto galvanizado conforme NBR13057 -  1´ com acessórios</t>
  </si>
  <si>
    <t>38.04.080</t>
  </si>
  <si>
    <t>Eletroduto galvanizado conforme NBR13057 -  1 1/4´ com acessórios</t>
  </si>
  <si>
    <t>38.04.100</t>
  </si>
  <si>
    <t>Eletroduto galvanizado conforme NBR13057 -  1 1/2´ com acessórios</t>
  </si>
  <si>
    <t>38.04.120</t>
  </si>
  <si>
    <t>Eletroduto galvanizado conforme NBR13057 -  2´ com acessórios</t>
  </si>
  <si>
    <t>38.04.140</t>
  </si>
  <si>
    <t>Eletroduto galvanizado conforme NBR13057 -  2 1/2´ com acessórios</t>
  </si>
  <si>
    <t>38.04.160</t>
  </si>
  <si>
    <t>Eletroduto galvanizado conforme NBR13057 -  3´ com acessórios</t>
  </si>
  <si>
    <t>38.04.180</t>
  </si>
  <si>
    <t>Eletroduto galvanizado conforme NBR13057 -  4´ com acessórios</t>
  </si>
  <si>
    <t>38.05</t>
  </si>
  <si>
    <t>Eletroduto rígido em aço carbono galvanizado com acessórios - NBR 6323</t>
  </si>
  <si>
    <t>38.05.040</t>
  </si>
  <si>
    <t>Eletroduto galvanizado a quente conforme NBR6323 - 3/4´ - com acessórios</t>
  </si>
  <si>
    <t>38.05.060</t>
  </si>
  <si>
    <t>Eletroduto galvanizado a quente conforme NBR6323 - 1´ - com acessórios</t>
  </si>
  <si>
    <t>38.05.090</t>
  </si>
  <si>
    <t>Eletroduto galvanizado a quente conforme NBR6323 - 1 1/4´ com acessórios</t>
  </si>
  <si>
    <t>38.05.100</t>
  </si>
  <si>
    <t>Eletroduto galvanizado a quente conforme NBR6323 - 1 1/2´ com acessórios</t>
  </si>
  <si>
    <t>38.05.120</t>
  </si>
  <si>
    <t>Eletroduto galvanizado a quente conforme NBR6323 - 2´ com acessórios</t>
  </si>
  <si>
    <t>38.05.140</t>
  </si>
  <si>
    <t>Eletroduto galvanizado a quente conforme NBR6323 - 2 1/2´ com acessórios</t>
  </si>
  <si>
    <t>38.05.160</t>
  </si>
  <si>
    <t>Eletroduto galvanizado a quente conforme NBR6323 - 3´ com acessórios</t>
  </si>
  <si>
    <t>38.05.180</t>
  </si>
  <si>
    <t>Eletroduto galvanizado a quente conforme NBR6323 - 4´ com acessórios</t>
  </si>
  <si>
    <t>38.06</t>
  </si>
  <si>
    <t>Eletroduto rígido em aço carbono galvanizado por imersão a quente com acessórios – NBR 5598</t>
  </si>
  <si>
    <t>38.06.020</t>
  </si>
  <si>
    <t>Eletroduto galvanizado a quente conforme NBR5598 - 1/2´ com acessórios</t>
  </si>
  <si>
    <t>38.06.040</t>
  </si>
  <si>
    <t>Eletroduto galvanizado a quente conforme NBR5598 - 3/4´ com acessórios</t>
  </si>
  <si>
    <t>38.06.060</t>
  </si>
  <si>
    <t>Eletroduto galvanizado a quente conforme NBR5598 - 1´ com acessórios</t>
  </si>
  <si>
    <t>38.06.080</t>
  </si>
  <si>
    <t>Eletroduto galvanizado a quente conforme NBR5598 - 1 1/4´ com acessórios</t>
  </si>
  <si>
    <t>38.06.100</t>
  </si>
  <si>
    <t>Eletroduto galvanizado a quente conforme NBR5598 - 1 1/2´ com acessórios</t>
  </si>
  <si>
    <t>38.06.120</t>
  </si>
  <si>
    <t>Eletroduto galvanizado a quente conforme NBR5598 - 2´ com acessórios</t>
  </si>
  <si>
    <t>38.06.140</t>
  </si>
  <si>
    <t>Eletroduto galvanizado a quente conforme NBR5598 - 2 1/2´ com acessórios</t>
  </si>
  <si>
    <t>38.06.160</t>
  </si>
  <si>
    <t>Eletroduto galvanizado a quente conforme NBR5598 - 3´ com acessórios</t>
  </si>
  <si>
    <t>38.06.180</t>
  </si>
  <si>
    <t>Eletroduto galvanizado a quente conforme NBR5598 - 4´ com acessórios</t>
  </si>
  <si>
    <t>38.07</t>
  </si>
  <si>
    <t>Canaleta, perfilado e acessorios</t>
  </si>
  <si>
    <t>38.07.030</t>
  </si>
  <si>
    <t>Grampo tipo ´C´ diâmetro 3/8`, com balancim tamanho grande</t>
  </si>
  <si>
    <t>38.07.050</t>
  </si>
  <si>
    <t>Tampa de pressão para perfilado de 38 x 38 mm</t>
  </si>
  <si>
    <t>38.07.120</t>
  </si>
  <si>
    <t>Saída final, diâmetro de 3/4´</t>
  </si>
  <si>
    <t>38.07.130</t>
  </si>
  <si>
    <t>Saída lateral simples, diâmetro de 3/4´</t>
  </si>
  <si>
    <t>38.07.134</t>
  </si>
  <si>
    <t>Saída lateral simples, diâmetro de 1´</t>
  </si>
  <si>
    <t>38.07.140</t>
  </si>
  <si>
    <t>Saída superior, diâmetro de 3/4´</t>
  </si>
  <si>
    <t>38.07.172</t>
  </si>
  <si>
    <t>Canaleta em PVC de 20 x 12 mm, inclusive acessórios</t>
  </si>
  <si>
    <t>38.07.200</t>
  </si>
  <si>
    <t>Vergalhão com rosca, porca e arruela de diâmetro 3/8´ (tirante)</t>
  </si>
  <si>
    <t>38.07.210</t>
  </si>
  <si>
    <t>Vergalhão com rosca, porca e arruela de diâmetro 1/4´ (tirante)</t>
  </si>
  <si>
    <t>38.07.216</t>
  </si>
  <si>
    <t>Vergalhão com rosca, porca e arruela de diâmetro 5/16´ (tirante)</t>
  </si>
  <si>
    <t>38.07.300</t>
  </si>
  <si>
    <t>Perfilado perfurado 38 x 38 mm em chapa 14 pré-zincada, com acessórios</t>
  </si>
  <si>
    <t>38.07.310</t>
  </si>
  <si>
    <t>Perfilado perfurado 38 x 76 mm em chapa 14 pré-zincada, com acessórios</t>
  </si>
  <si>
    <t>38.07.340</t>
  </si>
  <si>
    <t>Perfilado liso 38 x 38 mm - com acessórios</t>
  </si>
  <si>
    <t>38.07.700</t>
  </si>
  <si>
    <t>Canaleta aparente com tampa em PVC, autoextinguível, de 85 x 35 mm, com acessórios</t>
  </si>
  <si>
    <t>38.07.710</t>
  </si>
  <si>
    <t>Canaleta aparente com duas tampas em PVC, autoextinguível, de 120 x 35 mm, com acessórios</t>
  </si>
  <si>
    <t>38.07.720</t>
  </si>
  <si>
    <t>Canaleta aparente com duas tampas em PVC, autoextinguível, de 120 x 60 mm, com acessórios</t>
  </si>
  <si>
    <t>38.07.730</t>
  </si>
  <si>
    <t>Suporte com furos de tomada em PVC de 60 x 35 x 150 mm, para canaleta aparente</t>
  </si>
  <si>
    <t>38.07.740</t>
  </si>
  <si>
    <t>Suporte com furos de tomada em PVC de 85 x 35 x 150 mm, para canaleta aparente</t>
  </si>
  <si>
    <t>38.07.750</t>
  </si>
  <si>
    <t>Suporte com furos de tomada em PVC de 60 x 60 x 150 mm, para canaleta aparente</t>
  </si>
  <si>
    <t>38.07.800</t>
  </si>
  <si>
    <t>Gancho longo em chapa aço zincado para fixação de luminária</t>
  </si>
  <si>
    <t>38.07.801</t>
  </si>
  <si>
    <t>Sapata externa com 4 furos, 38 x 38 mm</t>
  </si>
  <si>
    <t>38.10</t>
  </si>
  <si>
    <t>Duto fechado de piso e acessorios</t>
  </si>
  <si>
    <t>38.10.010</t>
  </si>
  <si>
    <t>Duto de piso liso em aço, medindo 2 x 25 x 70 mm, com acessórios</t>
  </si>
  <si>
    <t>38.10.020</t>
  </si>
  <si>
    <t>Duto de piso liso em aço, medindo 3 x 25 x 70 mm, com acessórios</t>
  </si>
  <si>
    <t>38.10.024</t>
  </si>
  <si>
    <t>Caixa de derivação ou passagem, para cruzamento de duto, medindo 4 x 25 x 70 mm, sem cruzadora</t>
  </si>
  <si>
    <t>38.10.026</t>
  </si>
  <si>
    <t>Caixa de derivação ou passagem, para cruzamento de duto, medindo 12 x 25 x 70 mm, com cruzadora</t>
  </si>
  <si>
    <t>38.10.030</t>
  </si>
  <si>
    <t>Caixa de derivação ou passagem, para cruzamento de duto, medindo 16 x 25 x 70 mm, com cruzadora</t>
  </si>
  <si>
    <t>38.10.060</t>
  </si>
  <si>
    <t>Caixa de tomada e tampa basculante com rebaixo de 2 x (25 x 70 mm)</t>
  </si>
  <si>
    <t>38.10.070</t>
  </si>
  <si>
    <t>Caixa de tomada e tampa basculante com rebaixo de 3 x (25 x 70 mm)</t>
  </si>
  <si>
    <t>38.10.080</t>
  </si>
  <si>
    <t>Caixa de tomada e tampa basculante com rebaixo de 4 x (25 x 70 mm)</t>
  </si>
  <si>
    <t>38.10.090</t>
  </si>
  <si>
    <t>Suporte de tomada para caixas com 2, 3 ou 4 vias</t>
  </si>
  <si>
    <t>38.12</t>
  </si>
  <si>
    <t>Leitos e acessorios</t>
  </si>
  <si>
    <t>38.12.086</t>
  </si>
  <si>
    <t>Leito para cabos, tipo pesado, em aço galvanizado de 300 x 100 mm - com acessórios</t>
  </si>
  <si>
    <t>38.12.090</t>
  </si>
  <si>
    <t>Leito para cabos, tipo pesado, em aço galvanizado de 400 x 100 mm - com acessórios</t>
  </si>
  <si>
    <t>38.12.100</t>
  </si>
  <si>
    <t>Leito para cabos, tipo pesado, em aço galvanizado de 600 x 100 mm - com acessórios</t>
  </si>
  <si>
    <t>38.12.120</t>
  </si>
  <si>
    <t>Leito para cabos, tipo pesado, em aço galvanizado de 500 x 100 mm - com acessórios</t>
  </si>
  <si>
    <t>38.12.130</t>
  </si>
  <si>
    <t>Leito para cabos, tipo pesado, em aço galvanizado de 800 x 100 mm - com acessórios</t>
  </si>
  <si>
    <t>38.13</t>
  </si>
  <si>
    <t>Eletroduto em polietileno de alta densidade</t>
  </si>
  <si>
    <t>38.13.010</t>
  </si>
  <si>
    <t>Eletroduto corrugado em polietileno de alta densidade, DN= 30 mm, com acessórios</t>
  </si>
  <si>
    <t>38.13.016</t>
  </si>
  <si>
    <t>Eletroduto corrugado em polietileno de alta densidade, DN= 40 mm, com acessórios</t>
  </si>
  <si>
    <t>38.13.020</t>
  </si>
  <si>
    <t>Eletroduto corrugado em polietileno de alta densidade, DN= 50 mm, com acessórios</t>
  </si>
  <si>
    <t>38.13.030</t>
  </si>
  <si>
    <t>Eletroduto corrugado em polietileno de alta densidade, DN= 75 mm, com acessórios</t>
  </si>
  <si>
    <t>38.13.040</t>
  </si>
  <si>
    <t>Eletroduto corrugado em polietileno de alta densidade, DN= 100 mm, com acessórios</t>
  </si>
  <si>
    <t>38.13.050</t>
  </si>
  <si>
    <t>Eletroduto corrugado em polietileno de alta densidade, DN= 125 mm, com acessórios</t>
  </si>
  <si>
    <t>38.13.060</t>
  </si>
  <si>
    <t>Eletroduto corrugado em polietileno de alta densidade, DN= 150 mm, com acessórios</t>
  </si>
  <si>
    <t>38.15</t>
  </si>
  <si>
    <t>Eletroduto metalico flexivel</t>
  </si>
  <si>
    <t>38.15.010</t>
  </si>
  <si>
    <t>Eletroduto metálico flexível com capa em PVC de 3/4´</t>
  </si>
  <si>
    <t>38.15.020</t>
  </si>
  <si>
    <t>Eletroduto metálico flexível com capa em PVC de 1´</t>
  </si>
  <si>
    <t>38.15.040</t>
  </si>
  <si>
    <t>Eletroduto metálico flexível com capa em PVC de 2´</t>
  </si>
  <si>
    <t>38.15.110</t>
  </si>
  <si>
    <t>Terminal macho fixo em latão zincado de 3/4´</t>
  </si>
  <si>
    <t>38.15.120</t>
  </si>
  <si>
    <t>Terminal macho fixo em latão zincado de 1´</t>
  </si>
  <si>
    <t>38.15.140</t>
  </si>
  <si>
    <t>Terminal macho fixo em latão zincado de 2´</t>
  </si>
  <si>
    <t>38.15.310</t>
  </si>
  <si>
    <t>Terminal macho giratório em latão zincado de 3/4´</t>
  </si>
  <si>
    <t>38.15.320</t>
  </si>
  <si>
    <t>Terminal macho giratório em latão zincado de 1´</t>
  </si>
  <si>
    <t>38.15.340</t>
  </si>
  <si>
    <t>Terminal macho giratório em latão zincado de 2´</t>
  </si>
  <si>
    <t>38.16</t>
  </si>
  <si>
    <t>Rodape tecnico e acessorios</t>
  </si>
  <si>
    <t>38.16.030</t>
  </si>
  <si>
    <t>Rodapé técnico triplo e tampa com pintura eletrostática</t>
  </si>
  <si>
    <t>38.16.060</t>
  </si>
  <si>
    <t>Curva horizontal tripla de 90°, interna ou externa e tampa com pintura eletrostática</t>
  </si>
  <si>
    <t>38.16.080</t>
  </si>
  <si>
    <t>Tê triplo de 90°, horizontal ou vertical e tampa com pintura eletrostática</t>
  </si>
  <si>
    <t>38.16.090</t>
  </si>
  <si>
    <t>Caixa para tomadas: de energia, RJ, sobressalente, interruptor ou espelho, com pintura eletrostática, para rodapé técnico triplo</t>
  </si>
  <si>
    <t>38.16.130</t>
  </si>
  <si>
    <t>Caixa para tomadas: de energia, RJ, sobressalente, interruptor ou espelho, com pintura eletrostática, para rodapé técnico duplo</t>
  </si>
  <si>
    <t>38.16.140</t>
  </si>
  <si>
    <t>Terminal de fechamento ou mata junta com pintura eletrostática, para rodapé técnico triplo</t>
  </si>
  <si>
    <t>38.16.150</t>
  </si>
  <si>
    <t>Rodapé técnico duplo e tampa com pintura eletrostática</t>
  </si>
  <si>
    <t>38.16.160</t>
  </si>
  <si>
    <t>Curva vertical dupla de 90°, interna ou externa e tampa com pintura eletrostática</t>
  </si>
  <si>
    <t>38.16.190</t>
  </si>
  <si>
    <t>Terminal de fechamento ou mata junta com pintura eletrostática, para rodapé técnico duplo</t>
  </si>
  <si>
    <t>38.16.200</t>
  </si>
  <si>
    <t>Curva horizontal dupla de 90°, interna ou externa e tampa com pintura eletrostática</t>
  </si>
  <si>
    <t>38.16.230</t>
  </si>
  <si>
    <t>Curva vertical tripla de 90°, interna ou externa e tampa com pintura eletrostática</t>
  </si>
  <si>
    <t>38.16.250</t>
  </si>
  <si>
    <t>Poste condutor metálico para distribuição, com suporte para tomadas elétricas e RJ, com pintura eletrostática, altura de 3 m</t>
  </si>
  <si>
    <t>38.16.270</t>
  </si>
  <si>
    <t>Caixa de derivação embutida ou externa para rodapé técnico duplo</t>
  </si>
  <si>
    <t>38.19</t>
  </si>
  <si>
    <t>Eletroduto em PVC corrugado flexivel</t>
  </si>
  <si>
    <t>38.19.020</t>
  </si>
  <si>
    <t>Eletroduto de PVC corrugado flexível leve, diâmetro externo de 20 mm</t>
  </si>
  <si>
    <t>38.19.030</t>
  </si>
  <si>
    <t>Eletroduto de PVC corrugado flexível leve, diâmetro externo de 25 mm</t>
  </si>
  <si>
    <t>38.19.040</t>
  </si>
  <si>
    <t>Eletroduto de PVC corrugado flexível leve, diâmetro externo de 32 mm</t>
  </si>
  <si>
    <t>38.19.210</t>
  </si>
  <si>
    <t>Eletroduto de PVC corrugado flexível reforçado, diâmetro externo de 25 mm</t>
  </si>
  <si>
    <t>38.19.220</t>
  </si>
  <si>
    <t>Eletroduto de PVC corrugado flexível reforçado, diâmetro externo de 32 mm</t>
  </si>
  <si>
    <t>38.20</t>
  </si>
  <si>
    <t>Reparos, conservacoes e complementos - GRUPO 38</t>
  </si>
  <si>
    <t>38.20.010</t>
  </si>
  <si>
    <t>Recolocação de perfilado 38x38 mm</t>
  </si>
  <si>
    <t>38.20.020</t>
  </si>
  <si>
    <t>Recolocação de vergalhão</t>
  </si>
  <si>
    <t>38.20.030</t>
  </si>
  <si>
    <t>Recolocação de caixa de tomada para perfilado</t>
  </si>
  <si>
    <t>38.20.040</t>
  </si>
  <si>
    <t>Recolocação de eletrodutos</t>
  </si>
  <si>
    <t>38.21</t>
  </si>
  <si>
    <t>Eletrocalha e acessorios</t>
  </si>
  <si>
    <t>38.21.110</t>
  </si>
  <si>
    <t>Eletrocalha lisa galvanizada a fogo, 50 x 50 mm, com acessórios</t>
  </si>
  <si>
    <t>38.21.120</t>
  </si>
  <si>
    <t>Eletrocalha lisa galvanizada a fogo, 100 x 50 mm, com acessórios</t>
  </si>
  <si>
    <t>38.21.130</t>
  </si>
  <si>
    <t>Eletrocalha lisa galvanizada a fogo, 150 x 50 mm, com acessórios</t>
  </si>
  <si>
    <t>38.21.140</t>
  </si>
  <si>
    <t>Eletrocalha lisa galvanizada a fogo, 200 x 50 mm, com acessórios</t>
  </si>
  <si>
    <t>38.21.150</t>
  </si>
  <si>
    <t>Eletrocalha lisa galvanizada a fogo, 250 x 50 mm, com acessórios</t>
  </si>
  <si>
    <t>38.21.310</t>
  </si>
  <si>
    <t>Eletrocalha lisa galvanizada a fogo, 100 x 100 mm, com acessórios</t>
  </si>
  <si>
    <t>38.21.320</t>
  </si>
  <si>
    <t>Eletrocalha lisa galvanizada a fogo, 150 x 100 mm, com acessórios</t>
  </si>
  <si>
    <t>38.21.330</t>
  </si>
  <si>
    <t>Eletrocalha lisa galvanizada a fogo, 200 x 100 mm, com acessórios</t>
  </si>
  <si>
    <t>38.21.340</t>
  </si>
  <si>
    <t>Eletrocalha lisa galvanizada a fogo, 250 x 100 mm, com acessórios</t>
  </si>
  <si>
    <t>38.21.350</t>
  </si>
  <si>
    <t>Eletrocalha lisa galvanizada a fogo, 300 x 100 mm, com acessórios</t>
  </si>
  <si>
    <t>38.21.360</t>
  </si>
  <si>
    <t>Eletrocalha lisa galvanizada a fogo, 400 x 100 mm, com acessórios</t>
  </si>
  <si>
    <t>38.21.920</t>
  </si>
  <si>
    <t>Eletrocalha perfurada galvanizada a fogo, 100 x 50 mm, com acessórios</t>
  </si>
  <si>
    <t>38.21.930</t>
  </si>
  <si>
    <t>Eletrocalha perfurada galvanizada a fogo, 150 x 50 mm, com acessórios</t>
  </si>
  <si>
    <t>38.21.940</t>
  </si>
  <si>
    <t>Eletrocalha perfurada galvanizada a fogo, 200 x 50 mm, com acessórios</t>
  </si>
  <si>
    <t>38.21.950</t>
  </si>
  <si>
    <t>Eletrocalha perfurada galvanizada a fogo, 250 x 50 mm, com acessórios</t>
  </si>
  <si>
    <t>38.22</t>
  </si>
  <si>
    <t>Eletrocalha e acessorios.</t>
  </si>
  <si>
    <t>38.22.120</t>
  </si>
  <si>
    <t>Eletrocalha perfurada galvanizada a fogo, 150x100 mm, com acessórios</t>
  </si>
  <si>
    <t>38.22.130</t>
  </si>
  <si>
    <t>Eletrocalha perfurada galvanizada a fogo, 200x100 mm, com acessórios</t>
  </si>
  <si>
    <t>38.22.140</t>
  </si>
  <si>
    <t>Eletrocalha perfurada galvanizada a fogo, 250x100 mm, com acessórios</t>
  </si>
  <si>
    <t>38.22.150</t>
  </si>
  <si>
    <t>Eletrocalha perfurada galvanizada a fogo, 300x100 mm, com acessórios</t>
  </si>
  <si>
    <t>38.22.160</t>
  </si>
  <si>
    <t>Eletrocalha perfurada galvanizada a fogo, 400x100 mm, com acessórios</t>
  </si>
  <si>
    <t>38.22.610</t>
  </si>
  <si>
    <t>Tampa de encaixe para eletrocalha, galvanizada a fogo, L= 50 mm</t>
  </si>
  <si>
    <t>38.22.620</t>
  </si>
  <si>
    <t>Tampa de encaixe para eletrocalha, galvanizada a fogo, L= 100 mm</t>
  </si>
  <si>
    <t>38.22.630</t>
  </si>
  <si>
    <t>Tampa de encaixe para eletrocalha, galvanizada a fogo, L= 150 mm</t>
  </si>
  <si>
    <t>38.22.640</t>
  </si>
  <si>
    <t>Tampa de encaixe para eletrocalha, galvanizada a fogo, L= 200 mm</t>
  </si>
  <si>
    <t>38.22.650</t>
  </si>
  <si>
    <t>Tampa de encaixe para eletrocalha, galvanizada a fogo, L= 250 mm</t>
  </si>
  <si>
    <t>38.22.660</t>
  </si>
  <si>
    <t>Tampa de encaixe para eletrocalha, galvanizada a fogo, L= 300 mm</t>
  </si>
  <si>
    <t>38.22.670</t>
  </si>
  <si>
    <t>Tampa de encaixe para eletrocalha, galvanizada a fogo, L= 400 mm</t>
  </si>
  <si>
    <t>38.23</t>
  </si>
  <si>
    <t>Eletrocalha e acessorios..</t>
  </si>
  <si>
    <t>38.23.010</t>
  </si>
  <si>
    <t>Suporte para eletrocalha, galvanizado a fogo, 50x50 mm</t>
  </si>
  <si>
    <t>38.23.020</t>
  </si>
  <si>
    <t>Suporte para eletrocalha, galvanizado a fogo, 100x50 mm</t>
  </si>
  <si>
    <t>38.23.030</t>
  </si>
  <si>
    <t>Suporte para eletrocalha, galvanizado a fogo, 150x50 mm</t>
  </si>
  <si>
    <t>38.23.040</t>
  </si>
  <si>
    <t>Suporte para eletrocalha, galvanizado a fogo, 200x50 mm</t>
  </si>
  <si>
    <t>38.23.050</t>
  </si>
  <si>
    <t>Suporte para eletrocalha, galvanizado a fogo, 250x50 mm</t>
  </si>
  <si>
    <t>38.23.060</t>
  </si>
  <si>
    <t>Suporte para eletrocalha, galvanizado a fogo, 300x50 mm</t>
  </si>
  <si>
    <t>38.23.110</t>
  </si>
  <si>
    <t>Suporte para eletrocalha, galvanizado a fogo, 100x100 mm</t>
  </si>
  <si>
    <t>38.23.120</t>
  </si>
  <si>
    <t>Suporte para eletrocalha, galvanizado a fogo, 150x100 mm</t>
  </si>
  <si>
    <t>38.23.130</t>
  </si>
  <si>
    <t>Suporte para eletrocalha, galvanizado a fogo, 200x100 mm</t>
  </si>
  <si>
    <t>38.23.140</t>
  </si>
  <si>
    <t>Suporte para eletrocalha, galvanizado a fogo, 250x100 mm</t>
  </si>
  <si>
    <t>38.23.150</t>
  </si>
  <si>
    <t>Suporte para eletrocalha, galvanizado a fogo, 300x100 mm</t>
  </si>
  <si>
    <t>38.23.160</t>
  </si>
  <si>
    <t>Suporte para eletrocalha, galvanizado a fogo, 400x100 mm</t>
  </si>
  <si>
    <t>38.23.210</t>
  </si>
  <si>
    <t>Mão francesa simples, galvanizada a fogo, L= 200 mm</t>
  </si>
  <si>
    <t>38.23.220</t>
  </si>
  <si>
    <t>Mão francesa simples, galvanizada a fogo, L= 300 mm</t>
  </si>
  <si>
    <t>38.23.230</t>
  </si>
  <si>
    <t>Mão francesa simples, galvanizada a fogo, L= 400 mm</t>
  </si>
  <si>
    <t>38.23.240</t>
  </si>
  <si>
    <t>Mão francesa simples, galvanizada a fogo, L= 500 mm</t>
  </si>
  <si>
    <t>38.23.310</t>
  </si>
  <si>
    <t>Mão francesa dupla, galvanizada a fogo, L= 300 mm</t>
  </si>
  <si>
    <t>38.23.320</t>
  </si>
  <si>
    <t>Mão francesa dupla, galvanizada a fogo, L= 400 mm</t>
  </si>
  <si>
    <t>38.23.330</t>
  </si>
  <si>
    <t>Mão francesa dupla, galvanizada a fogo, L= 500 mm</t>
  </si>
  <si>
    <t>39</t>
  </si>
  <si>
    <t>CONDUTOR E ENFIACAO DE ENERGIA ELETRICA E TELEFONIA</t>
  </si>
  <si>
    <t>39.02</t>
  </si>
  <si>
    <t>Cabo de cobre, isolamento 450V / 750 V, isolacao em PVC 70°C</t>
  </si>
  <si>
    <t>39.02.010</t>
  </si>
  <si>
    <t>Cabo de cobre de 1,5 mm², isolamento 750 V - isolação em PVC 70°C</t>
  </si>
  <si>
    <t>39.02.016</t>
  </si>
  <si>
    <t>Cabo de cobre de 2,5 mm², isolamento 750 V - isolação em PVC 70°C</t>
  </si>
  <si>
    <t>39.02.020</t>
  </si>
  <si>
    <t>Cabo de cobre de 4 mm², isolamento 750 V - isolação em PVC 70°C</t>
  </si>
  <si>
    <t>39.02.030</t>
  </si>
  <si>
    <t>Cabo de cobre de 6 mm², isolamento 750 V - isolação em PVC 70°C</t>
  </si>
  <si>
    <t>39.02.040</t>
  </si>
  <si>
    <t>Cabo de cobre de 10 mm², isolamento 750 V - isolação em PVC 70°C</t>
  </si>
  <si>
    <t>39.03</t>
  </si>
  <si>
    <t>Cabo de cobre, isolamento 0,6/1kV, isolacao em PVC 70°C</t>
  </si>
  <si>
    <t>39.03.160</t>
  </si>
  <si>
    <t>Cabo de cobre de 1,5 mm², isolamento 0,6/1 kV - isolação em PVC 70°C</t>
  </si>
  <si>
    <t>39.03.170</t>
  </si>
  <si>
    <t>Cabo de cobre de 2,5 mm², isolamento 0,6/1 kV - isolação em PVC 70°C</t>
  </si>
  <si>
    <t>39.03.174</t>
  </si>
  <si>
    <t>Cabo de cobre de 4 mm², isolamento 0,6/1 kV - isolação em PVC 70°C</t>
  </si>
  <si>
    <t>39.03.178</t>
  </si>
  <si>
    <t>Cabo de cobre de 6 mm², isolamento 0,6/1 kV - isolação em PVC 70°C</t>
  </si>
  <si>
    <t>39.03.182</t>
  </si>
  <si>
    <t>Cabo de cobre de 10 mm², isolamento 0,6/1 kV - isolação em PVC 70°C</t>
  </si>
  <si>
    <t>39.04</t>
  </si>
  <si>
    <t>Cabo de cobre nu, tempera mole, classe 2</t>
  </si>
  <si>
    <t>39.04.040</t>
  </si>
  <si>
    <t>Cabo de cobre nu, têmpera mole, classe 2, de 10 mm²</t>
  </si>
  <si>
    <t>39.04.050</t>
  </si>
  <si>
    <t>Cabo de cobre nu, têmpera mole, classe 2, de 16 mm²</t>
  </si>
  <si>
    <t>39.04.060</t>
  </si>
  <si>
    <t>Cabo de cobre nu, têmpera mole, classe 2, de 25 mm²</t>
  </si>
  <si>
    <t>39.04.070</t>
  </si>
  <si>
    <t>Cabo de cobre nu, têmpera mole, classe 2, de 35 mm²</t>
  </si>
  <si>
    <t>39.04.080</t>
  </si>
  <si>
    <t>Cabo de cobre nu, têmpera mole, classe 2, de 50 mm²</t>
  </si>
  <si>
    <t>39.04.100</t>
  </si>
  <si>
    <t>Cabo de cobre nu, têmpera mole, classe 2, de 70 mm²</t>
  </si>
  <si>
    <t>39.04.120</t>
  </si>
  <si>
    <t>Cabo de cobre nu, têmpera mole, classe 2, de 95 mm²</t>
  </si>
  <si>
    <t>39.04.180</t>
  </si>
  <si>
    <t>Cabo de cobre nu, têmpera mole, classe 2, de 185 mm²</t>
  </si>
  <si>
    <t>39.05</t>
  </si>
  <si>
    <t>Cabo de cobre tripolar, isolamento 8,7/15 kV, isolacao EPR 90°C</t>
  </si>
  <si>
    <t>39.05.070</t>
  </si>
  <si>
    <t>Cabo de cobre de 3x35 mm², isolamento 8,7/15 kV - isolação EPR 90°C</t>
  </si>
  <si>
    <t>39.06</t>
  </si>
  <si>
    <t>Cabo de cobre unipolar, isolamento 8,7/15 kV, isolacao EPR 90°C</t>
  </si>
  <si>
    <t>39.06.060</t>
  </si>
  <si>
    <t>Cabo de cobre de 25 mm², isolamento 8,7/15 kV - isolação EPR 90°C</t>
  </si>
  <si>
    <t>39.06.070</t>
  </si>
  <si>
    <t>Cabo de cobre de 35 mm², isolamento 8,7/15 kV - isolação EPR 90°C</t>
  </si>
  <si>
    <t>39.06.074</t>
  </si>
  <si>
    <t>Cabo de cobre de 50 mm², isolamento 8,7/15 kV - isolação EPR 90°C</t>
  </si>
  <si>
    <t>39.06.084</t>
  </si>
  <si>
    <t>Cabo de cobre de 120 mm², isolamento 8,7/15 kV - isolação EPR 90°C</t>
  </si>
  <si>
    <t>39.09</t>
  </si>
  <si>
    <t>Conectores</t>
  </si>
  <si>
    <t>39.09.010</t>
  </si>
  <si>
    <t>Conector terminal tipo BNC para cabo coaxial RG 59</t>
  </si>
  <si>
    <t>39.09.015</t>
  </si>
  <si>
    <t>Conector de emenda tipo BNC para cabo coaxial RG 59</t>
  </si>
  <si>
    <t>39.09.020</t>
  </si>
  <si>
    <t>Conector split-bolt para cabo de 25 mm², latão, simples</t>
  </si>
  <si>
    <t>39.09.040</t>
  </si>
  <si>
    <t>Conector split-bolt para cabo de 35 mm², latão, simples</t>
  </si>
  <si>
    <t>39.09.060</t>
  </si>
  <si>
    <t>Conector split-bolt para cabo de 50 mm², latão, simples</t>
  </si>
  <si>
    <t>39.09.100</t>
  </si>
  <si>
    <t>Conector split-bolt para cabo de 25 mm², latão, com rabicho</t>
  </si>
  <si>
    <t>39.09.120</t>
  </si>
  <si>
    <t>Conector split-bolt para cabo de 35 mm², latão, com rabicho</t>
  </si>
  <si>
    <t>39.09.140</t>
  </si>
  <si>
    <t>Conector split-bolt para cabo de 50 mm², latão, com rabicho</t>
  </si>
  <si>
    <t>39.10</t>
  </si>
  <si>
    <t>Terminais de pressao e compressao</t>
  </si>
  <si>
    <t>39.10.050</t>
  </si>
  <si>
    <t>Terminal de compressão para cabo de 2,5 mm²</t>
  </si>
  <si>
    <t>39.10.060</t>
  </si>
  <si>
    <t>Terminal de pressão/compressão para cabo de 6 até 10 mm²</t>
  </si>
  <si>
    <t>39.10.080</t>
  </si>
  <si>
    <t>Terminal de pressão/compressão para cabo de 16 mm²</t>
  </si>
  <si>
    <t>39.10.120</t>
  </si>
  <si>
    <t>Terminal de pressão/compressão para cabo de 25 mm²</t>
  </si>
  <si>
    <t>39.10.130</t>
  </si>
  <si>
    <t>Terminal de pressão/compressão para cabo de 35 mm²</t>
  </si>
  <si>
    <t>39.10.160</t>
  </si>
  <si>
    <t>Terminal de pressão/compressão para cabo de 50 mm²</t>
  </si>
  <si>
    <t>39.10.200</t>
  </si>
  <si>
    <t>Terminal de pressão/compressão para cabo de 70 mm²</t>
  </si>
  <si>
    <t>39.10.240</t>
  </si>
  <si>
    <t>Terminal de pressão/compressão para cabo de 95 mm²</t>
  </si>
  <si>
    <t>39.10.246</t>
  </si>
  <si>
    <t>Terminal de pressão/compressão para cabo de 120 mm²</t>
  </si>
  <si>
    <t>39.10.250</t>
  </si>
  <si>
    <t>Terminal de pressão/compressão para cabo de 150 mm²</t>
  </si>
  <si>
    <t>39.10.280</t>
  </si>
  <si>
    <t>Terminal de pressão/compressão para cabo de 185 mm²</t>
  </si>
  <si>
    <t>39.10.300</t>
  </si>
  <si>
    <t>Terminal de pressão/compressão para cabo de 240 mm²</t>
  </si>
  <si>
    <t>39.11</t>
  </si>
  <si>
    <t>Fios e cabos telefônicos</t>
  </si>
  <si>
    <t>39.11.020</t>
  </si>
  <si>
    <t>Cabo telefônico CI, com 10 pares de 0,50 mm, para centrais telefônicas, equipamentos e rede interna</t>
  </si>
  <si>
    <t>39.11.040</t>
  </si>
  <si>
    <t>Cabo telefônico CI, com 20 pares de 0,50 mm, para centrais telefônicas, equipamentos e rede interna</t>
  </si>
  <si>
    <t>39.11.080</t>
  </si>
  <si>
    <t>Cabo telefônico CI, com 50 pares de 0,50 mm, para centrais telefônicas, equipamentos e rede interna</t>
  </si>
  <si>
    <t>39.11.092</t>
  </si>
  <si>
    <t>Cabo telefônico CCI, com 1 par de 0,50 mm, para ligação de aparelhos telefônicos</t>
  </si>
  <si>
    <t>39.11.110</t>
  </si>
  <si>
    <t>Fio telefônico externo tipo FE-160</t>
  </si>
  <si>
    <t>39.11.120</t>
  </si>
  <si>
    <t>Cabo telefônico CTP-APL-SN, com 10 pares de 0,50 mm, para cotos de transição em caixas e entradas</t>
  </si>
  <si>
    <t>39.11.190</t>
  </si>
  <si>
    <t>Cabo telefônico CCE-APL, com 4 pares de 0,50 mm, para conexões em rede externa</t>
  </si>
  <si>
    <t>39.11.210</t>
  </si>
  <si>
    <t>Cabo telefônico secundário de distribuição CTP-APL, com 20 pares de 0,50 mm, para rede externa</t>
  </si>
  <si>
    <t>39.11.230</t>
  </si>
  <si>
    <t>Cabo telefônico secundário de distribuição CTP-APL, com 50 pares de 0,50 mm, para rede externa</t>
  </si>
  <si>
    <t>39.11.240</t>
  </si>
  <si>
    <t>Cabo telefônico secundário de distribuição CTP-APL, com 100 pares de 0,50 mm, para rede externa</t>
  </si>
  <si>
    <t>39.11.270</t>
  </si>
  <si>
    <t>Cabo telefônico secundário de distribuição CTP-APL-G, com 10 pares de 0,50 mm, para rede subterrânea</t>
  </si>
  <si>
    <t>39.11.280</t>
  </si>
  <si>
    <t>Cabo telefônico secundário de distribuição CTP-APL-G, com 20 pares de 0,50 mm, para rede subterrânea</t>
  </si>
  <si>
    <t>39.11.300</t>
  </si>
  <si>
    <t>Cabo telefônico secundário de distribuição CTP-APL-G, com 50 pares de 0,50 mm, para rede subterrânea</t>
  </si>
  <si>
    <t>39.11.400</t>
  </si>
  <si>
    <t>Cabo telefônico secundário de distribuição CTP-APL, com 10 pares de 0,65 mm, para rede externa</t>
  </si>
  <si>
    <t>39.11.410</t>
  </si>
  <si>
    <t>Cabo telefônico secundário de distribuição CTP-APL, com 20 pares de 0,65 mm, para rede externa</t>
  </si>
  <si>
    <t>39.11.430</t>
  </si>
  <si>
    <t>Cabo telefônico secundário de distribuição CTP-APL, com 50 pares de 0,65 mm, para rede externa</t>
  </si>
  <si>
    <t>39.12</t>
  </si>
  <si>
    <t>Cabo de cobre flexivel, isolamento 600 V, isolacao em VC/E 105°C</t>
  </si>
  <si>
    <t>39.12.510</t>
  </si>
  <si>
    <t>Cabo de cobre flexível blindado de 2 x 1,5 mm², isolamento 600V, isolação em VC/E 105°C - para detecção de incêndio</t>
  </si>
  <si>
    <t>39.12.520</t>
  </si>
  <si>
    <t>Cabo de cobre flexível blindado de 3 x 1,5 mm², isolamento 600V, isolação em VC/E 105°C - para detecção de incêndio</t>
  </si>
  <si>
    <t>39.12.530</t>
  </si>
  <si>
    <t>Cabo de cobre flexível blindado de 2 x 2,5 mm², isolamento 600V, isolação em VC/E 105°C - para detecção de incêndio</t>
  </si>
  <si>
    <t>39.14</t>
  </si>
  <si>
    <t>Cabo de aluminio nu com alma de aco</t>
  </si>
  <si>
    <t>39.14.010</t>
  </si>
  <si>
    <t>Cabo de alumínio nu com alma de aço CAA, 1/0 AWG - Raven</t>
  </si>
  <si>
    <t>39.14.050</t>
  </si>
  <si>
    <t>Cabo de alumínio nu com alma de aço CAA, 4 AWG - Swan</t>
  </si>
  <si>
    <t>39.15</t>
  </si>
  <si>
    <t>Cabo de aluminio nu sem alma de aco</t>
  </si>
  <si>
    <t>39.15.040</t>
  </si>
  <si>
    <t>Cabo de alumínio nu sem alma de aço CA, 2 AWG - Iris</t>
  </si>
  <si>
    <t>39.15.070</t>
  </si>
  <si>
    <t>Cabo de alumínio nu sem alma de aço CA, 2/0 AWG - Aster</t>
  </si>
  <si>
    <t>39.18</t>
  </si>
  <si>
    <t>Cabo para transmissao de dados</t>
  </si>
  <si>
    <t>39.18.100</t>
  </si>
  <si>
    <t>Cabo coaxial tipo RG 6</t>
  </si>
  <si>
    <t>39.18.104</t>
  </si>
  <si>
    <t>Cabo coaxial tipo RG 11</t>
  </si>
  <si>
    <t>39.18.106</t>
  </si>
  <si>
    <t>Cabo coaxial tipo RG 59</t>
  </si>
  <si>
    <t>39.18.110</t>
  </si>
  <si>
    <t>Cabo coaxial tipo RGC 6</t>
  </si>
  <si>
    <t>39.18.114</t>
  </si>
  <si>
    <t>Cabo coaxial tipo RGC 59</t>
  </si>
  <si>
    <t>39.18.120</t>
  </si>
  <si>
    <t>Cabo para rede U/UTP 23 AWG com 4 pares - categoria 6A</t>
  </si>
  <si>
    <t>39.18.126</t>
  </si>
  <si>
    <t>Cabo para rede 24 AWG com 4 pares, categoria 6</t>
  </si>
  <si>
    <t>39.20</t>
  </si>
  <si>
    <t>Reparos, conservacoes e complementos - GRUPO 39</t>
  </si>
  <si>
    <t>39.20.005</t>
  </si>
  <si>
    <t>Conector prensa-cabo de 3/4´</t>
  </si>
  <si>
    <t>39.20.010</t>
  </si>
  <si>
    <t>Recolocação de condutor aparente com diâmetro externo até 6,5 mm</t>
  </si>
  <si>
    <t>39.20.030</t>
  </si>
  <si>
    <t>Recolocação de condutor aparente com diâmetro externo acima de 6,5 mm</t>
  </si>
  <si>
    <t>39.21</t>
  </si>
  <si>
    <t>Cabo de cobre flexivel, isolamento 0,6/1 kV, isolacao em HEPR 90°C</t>
  </si>
  <si>
    <t>39.21.010</t>
  </si>
  <si>
    <t>Cabo de cobre flexível de 1,5 mm², isolamento 0,6/1kV - isolação HEPR 90°C</t>
  </si>
  <si>
    <t>39.21.020</t>
  </si>
  <si>
    <t>Cabo de cobre flexível de 2,5 mm², isolamento 0,6/1kV - isolação HEPR 90°C</t>
  </si>
  <si>
    <t>39.21.030</t>
  </si>
  <si>
    <t>Cabo de cobre flexível de 4 mm², isolamento 0,6/1kV - isolação HEPR 90°C</t>
  </si>
  <si>
    <t>39.21.040</t>
  </si>
  <si>
    <t>Cabo de cobre flexível de 6 mm², isolamento 0,6/1kV - isolação HEPR 90°C</t>
  </si>
  <si>
    <t>39.21.050</t>
  </si>
  <si>
    <t>Cabo de cobre flexível de 10 mm², isolamento 0,6/1kV - isolação HEPR 90°C</t>
  </si>
  <si>
    <t>39.21.060</t>
  </si>
  <si>
    <t>Cabo de cobre flexível de 16 mm², isolamento 0,6/1kV - isolação HEPR 90°C</t>
  </si>
  <si>
    <t>39.21.070</t>
  </si>
  <si>
    <t>Cabo de cobre flexível de 25 mm², isolamento 0,6/1kV - isolação HEPR 90°C</t>
  </si>
  <si>
    <t>39.21.080</t>
  </si>
  <si>
    <t>Cabo de cobre flexível de 35 mm², isolamento 0,6/1kV - isolação HEPR 90°C</t>
  </si>
  <si>
    <t>39.21.090</t>
  </si>
  <si>
    <t>Cabo de cobre flexível de 50 mm², isolamento 0,6/1kV - isolação HEPR 90°C</t>
  </si>
  <si>
    <t>39.21.100</t>
  </si>
  <si>
    <t>Cabo de cobre flexível de 70 mm², isolamento 0,6/1kV - isolação HEPR 90°C</t>
  </si>
  <si>
    <t>39.21.110</t>
  </si>
  <si>
    <t>Cabo de cobre flexível de 95 mm², isolamento 0,6/1kV - isolação HEPR 90°C</t>
  </si>
  <si>
    <t>39.21.120</t>
  </si>
  <si>
    <t>Cabo de cobre flexível de 120 mm², isolamento 0,6/1kV - isolação HEPR 90°C</t>
  </si>
  <si>
    <t>39.21.125</t>
  </si>
  <si>
    <t>Cabo de cobre flexível de 150 mm², isolamento 0,6/1 kV - isolação HEPR 90°C</t>
  </si>
  <si>
    <t>39.21.130</t>
  </si>
  <si>
    <t>Cabo de cobre flexível de 185 mm², isolamento 0,6/1kV - isolação HEPR 90°C</t>
  </si>
  <si>
    <t>39.21.140</t>
  </si>
  <si>
    <t>Cabo de cobre flexível de 240 mm², isolamento 0,6/1kV - isolação HEPR 90°C</t>
  </si>
  <si>
    <t>39.21.201</t>
  </si>
  <si>
    <t>Cabo de cobre flexível de 2 x 2,5 mm², isolamento 0,6/1 kV - isolação HEPR 90°C</t>
  </si>
  <si>
    <t>39.21.230</t>
  </si>
  <si>
    <t>Cabo de cobre flexível de 3 x 1,5 mm², isolamento 0,6/1 kV - isolação HEPR 90°C</t>
  </si>
  <si>
    <t>39.21.231</t>
  </si>
  <si>
    <t>Cabo de cobre flexível de 3 x 2,5 mm², isolamento 0,6/1 kV - isolação HEPR 90°C</t>
  </si>
  <si>
    <t>39.21.234</t>
  </si>
  <si>
    <t>Cabo de cobre flexível de 3 x 10 mm², isolamento 0,6/1 kV - isolação HEPR 90°C</t>
  </si>
  <si>
    <t>39.21.236</t>
  </si>
  <si>
    <t>Cabo de cobre flexível de 3 x 25 mm², isolamento 0,6/1 kV - isolação HEPR 90°C</t>
  </si>
  <si>
    <t>39.21.237</t>
  </si>
  <si>
    <t>Cabo de cobre flexível de 3 x 35 mm², isolamento 0,6/1 kV - isolação HEPR 90°C</t>
  </si>
  <si>
    <t>39.21.254</t>
  </si>
  <si>
    <t>Cabo de cobre flexível de 4 x 10 mm², isolamento 0,6/1 kV - isolação HEPR 90°C</t>
  </si>
  <si>
    <t>39.24</t>
  </si>
  <si>
    <t>Cabo de cobre flexivel, isolamento 500 V, isolacao PP 70°C</t>
  </si>
  <si>
    <t>39.24.151</t>
  </si>
  <si>
    <t>Cabo de cobre flexível de 3 x 1,5 mm², isolamento 500 V - isolação PP 70°C</t>
  </si>
  <si>
    <t>39.24.152</t>
  </si>
  <si>
    <t>Cabo de cobre flexível de 3 x 2,5 mm², isolamento 500 V - isolação PP 70°C</t>
  </si>
  <si>
    <t>39.24.153</t>
  </si>
  <si>
    <t>Cabo de cobre flexível de 3 x 4 mm², isolamento 500 V - isolação PP 70°C</t>
  </si>
  <si>
    <t>39.24.154</t>
  </si>
  <si>
    <t>Cabo de cobre flexível de 3 x 6 mm², isolamento 500 V - isolação PP 70°C</t>
  </si>
  <si>
    <t>39.24.173</t>
  </si>
  <si>
    <t>Cabo de cobre flexível de 4 x 4 mm², isolamento 500 V - isolação PP 70°C</t>
  </si>
  <si>
    <t>39.24.174</t>
  </si>
  <si>
    <t>Cabo de cobre flexível de 4 x 6 mm², isolamento 500 V - isolação PP 70°C</t>
  </si>
  <si>
    <t>39.25</t>
  </si>
  <si>
    <t>Cabo de cobre unipolar, isolamento 15/25 kV, isolacao EPR 90 °C / 105 °C</t>
  </si>
  <si>
    <t>39.25.020</t>
  </si>
  <si>
    <t>Cabo de cobre de 35 mm², isolamento 15/25 kV - isolação EPR 105°C</t>
  </si>
  <si>
    <t>39.25.030</t>
  </si>
  <si>
    <t>Cabo de cobre de 50 mm², isolamento 15/25 kV - isolação EPR 105°C</t>
  </si>
  <si>
    <t>39.26</t>
  </si>
  <si>
    <t>Cabo de cobre flexivel, isolamento 0,6/1kV - isolacao HEPR 90° C - baixa emissao fumaca e gases</t>
  </si>
  <si>
    <t>39.26.010</t>
  </si>
  <si>
    <t>Cabo de cobre flexível de 1,5 mm², isolamento 0,6/1 kV - isolação HEPR 90°C - baixa emissão de fumaça e gases</t>
  </si>
  <si>
    <t>39.26.020</t>
  </si>
  <si>
    <t>Cabo de cobre flexível de 2,5 mm², isolamento 0,6/1 kV - isolação HEPR 90°C - baixa emissão de fumaça e gases</t>
  </si>
  <si>
    <t>39.26.030</t>
  </si>
  <si>
    <t>Cabo de cobre flexível de 4 mm², isolamento 0,6/1 kV -  isolação HEPR 90°C - baixa emissão de fumaça e gases</t>
  </si>
  <si>
    <t>39.26.040</t>
  </si>
  <si>
    <t>Cabo de cobre flexível de 6 mm², isolamento 0,6/1 kV - isolação HEPR 90°C - baixa emissão de fumaça e gases</t>
  </si>
  <si>
    <t>39.26.050</t>
  </si>
  <si>
    <t>Cabo de cobre flexível de 10 mm², isolamento 0,6/1 kV - isolação HEPR 90°C - baixa emissão de fumaça e gases</t>
  </si>
  <si>
    <t>39.26.060</t>
  </si>
  <si>
    <t>Cabo de cobre flexível de 16 mm², isolamento 0,6/1 kV - isolação HEPR 90°C - baixa emissão de fumaça e gases</t>
  </si>
  <si>
    <t>39.26.070</t>
  </si>
  <si>
    <t>Cabo de cobre flexível de 25 mm², isolamento 0,6/1 kV - isolação HEPR 90°C - baixa emissão de fumaça e gases</t>
  </si>
  <si>
    <t>39.26.080</t>
  </si>
  <si>
    <t>Cabo de cobre flexível de 35 mm², isolamento 0,6/1 kV - isolação HEPR 90°C - baixa emissão de fumaça e gases</t>
  </si>
  <si>
    <t>39.26.090</t>
  </si>
  <si>
    <t>Cabo de cobre flexível de 50 mm², isolamento 0,6/1 kV - isolação HEPR 90°C - baixa emissão de fumaça e gases</t>
  </si>
  <si>
    <t>39.26.100</t>
  </si>
  <si>
    <t>Cabo de cobre flexível de 70 mm², isolamento 0,6/1 kV - isolação HEPR 90°C - baixa emissão de fumaça e gases</t>
  </si>
  <si>
    <t>39.26.110</t>
  </si>
  <si>
    <t>Cabo de cobre flexível de 95 mm², isolamento 0,6/1 kV - isolação HEPR 90°C - baixa emissão de fumaça e gases</t>
  </si>
  <si>
    <t>39.26.120</t>
  </si>
  <si>
    <t>Cabo de cobre flexível de 120 mm², isolamento 0,6/1 kV - isolação HEPR 90°C - baixa emissão de fumaça e gases</t>
  </si>
  <si>
    <t>39.26.130</t>
  </si>
  <si>
    <t>Cabo de cobre flexível de 150 mm², isolamento 0,6/1 kV - isolação HEPR 90°C - baixa emissão de fumaça e gases</t>
  </si>
  <si>
    <t>39.26.140</t>
  </si>
  <si>
    <t>Cabo de cobre flexível de 185 mm², isolamento 0,6/1 kV - isolação HEPR 90°C - baixa emissão de fumaça e gases</t>
  </si>
  <si>
    <t>39.26.150</t>
  </si>
  <si>
    <t>Cabo de cobre flexível de 240 mm², isolamento 0,6/1 kV - isolação HEPR 90°C - baixa emissão de fumaça e gases</t>
  </si>
  <si>
    <t>39.27</t>
  </si>
  <si>
    <t>Cabo optico</t>
  </si>
  <si>
    <t>39.27.010</t>
  </si>
  <si>
    <t>Cabo óptico de terminação, 2 fibras, 50/125 µm - uso interno/externo</t>
  </si>
  <si>
    <t>39.27.020</t>
  </si>
  <si>
    <t>Cabo óptico multimodo, 4 fibras, 50/125 µm - uso interno/externo</t>
  </si>
  <si>
    <t>39.27.030</t>
  </si>
  <si>
    <t>Cabo óptico multimodo, 6 fibras, 50/125 µm - uso interno/externo</t>
  </si>
  <si>
    <t>39.30</t>
  </si>
  <si>
    <t>Fios e cabos - audio e video</t>
  </si>
  <si>
    <t>39.30.010</t>
  </si>
  <si>
    <t>Cabo torcido flexível de 2 x 2,5 mm², isolação em PVC antichama</t>
  </si>
  <si>
    <t>40</t>
  </si>
  <si>
    <t>DISTRIBUICAO DE FORCA E COMANDO DE ENERGIA ELETRICA E TELEFONIA</t>
  </si>
  <si>
    <t>40.01</t>
  </si>
  <si>
    <t>Caixa de passagem estampada</t>
  </si>
  <si>
    <t>40.01.020</t>
  </si>
  <si>
    <t>Caixa de ferro estampada 4´ x 2´</t>
  </si>
  <si>
    <t>40.01.040</t>
  </si>
  <si>
    <t>Caixa de ferro estampada 4´ x 4´</t>
  </si>
  <si>
    <t>40.01.080</t>
  </si>
  <si>
    <t>Caixa de ferro octogonal fundo móvel 4´ x 4´</t>
  </si>
  <si>
    <t>40.01.090</t>
  </si>
  <si>
    <t>Caixa de ferro estampada octogonal de 3´ x 3´</t>
  </si>
  <si>
    <t>40.02</t>
  </si>
  <si>
    <t>Caixa de passagem com tampa</t>
  </si>
  <si>
    <t>40.02.010</t>
  </si>
  <si>
    <t>Caixa de tomada em alumínio para piso 4´ x 4´</t>
  </si>
  <si>
    <t>40.02.020</t>
  </si>
  <si>
    <t>Caixa de passagem em chapa, com tampa parafusada, 100 x 100 x 80 mm</t>
  </si>
  <si>
    <t>40.02.040</t>
  </si>
  <si>
    <t>Caixa de passagem em chapa, com tampa parafusada, 150 x 150 x 80 mm</t>
  </si>
  <si>
    <t>40.02.060</t>
  </si>
  <si>
    <t>Caixa de passagem em chapa, com tampa parafusada, 200 x 200 x 100 mm</t>
  </si>
  <si>
    <t>40.02.080</t>
  </si>
  <si>
    <t>Caixa de passagem em chapa, com tampa parafusada, 300 x 300 x 120 mm</t>
  </si>
  <si>
    <t>40.02.100</t>
  </si>
  <si>
    <t>Caixa de passagem em chapa, com tampa parafusada, 400 x 400 x 150 mm</t>
  </si>
  <si>
    <t>40.02.120</t>
  </si>
  <si>
    <t>Caixa de passagem em chapa, com tampa parafusada, 500 x 500 x 150 mm</t>
  </si>
  <si>
    <t>40.02.440</t>
  </si>
  <si>
    <t>Caixa em alumínio fundido à prova de tempo, umidade, gases, vapores e pó, 150 x 150 x 150 mm</t>
  </si>
  <si>
    <t>40.02.450</t>
  </si>
  <si>
    <t>Caixa em alumínio fundido à prova de tempo, umidade, gases, vapores e pó, 200 x 200 x 200 mm</t>
  </si>
  <si>
    <t>40.02.460</t>
  </si>
  <si>
    <t>Caixa em alumínio fundido à prova de tempo, umidade, gases, vapores e pó, 240 x 240 x 150 mm</t>
  </si>
  <si>
    <t>40.02.470</t>
  </si>
  <si>
    <t>Caixa em alumínio fundido à prova de tempo, umidade, gases, vapores e pó, 445 x 350 x 220 mm</t>
  </si>
  <si>
    <t>40.02.600</t>
  </si>
  <si>
    <t>Caixa de passagem em alumínio fundido à prova de tempo, 100 x 100 mm</t>
  </si>
  <si>
    <t>40.02.610</t>
  </si>
  <si>
    <t>Caixa de passagem em alumínio fundido à prova de tempo, 200 x 200 mm</t>
  </si>
  <si>
    <t>40.02.620</t>
  </si>
  <si>
    <t>Caixa de passagem em alumínio fundido à prova de tempo, 300 x 300 mm</t>
  </si>
  <si>
    <t>40.04</t>
  </si>
  <si>
    <t>Tomadas</t>
  </si>
  <si>
    <t>40.04.080</t>
  </si>
  <si>
    <t>Tomada para telefone 4P, padrão TELEBRÁS, com placa</t>
  </si>
  <si>
    <t>40.04.090</t>
  </si>
  <si>
    <t>Tomada RJ 11 para telefone, sem placa</t>
  </si>
  <si>
    <t>40.04.096</t>
  </si>
  <si>
    <t>Tomada RJ 45 para rede de dados, com placa</t>
  </si>
  <si>
    <t>40.04.140</t>
  </si>
  <si>
    <t>Tomada 3P+T de 32 A, blindada industrial de sobrepor negativa</t>
  </si>
  <si>
    <t>40.04.146</t>
  </si>
  <si>
    <t>Tomada 3P+T de 63 A, blindada industrial de embutir</t>
  </si>
  <si>
    <t>40.04.230</t>
  </si>
  <si>
    <t>Tomada de canaleta/perfilado universal 2P+T, com caixa e tampa</t>
  </si>
  <si>
    <t>40.04.340</t>
  </si>
  <si>
    <t>Plugue e tomada 2P+T de 16 A de sobrepor - 380 / 440 V</t>
  </si>
  <si>
    <t>40.04.390</t>
  </si>
  <si>
    <t>Tomada de energia quadrada com rabicho de 10 A - 250 V , para instalação em painel / rodapé / caixa de tomadas</t>
  </si>
  <si>
    <t>40.04.450</t>
  </si>
  <si>
    <t>Tomada 2P+T de 10 A - 250 V, completa</t>
  </si>
  <si>
    <t>40.04.460</t>
  </si>
  <si>
    <t>Tomada 2P+T de 20 A - 250 V, completa</t>
  </si>
  <si>
    <t>40.04.470</t>
  </si>
  <si>
    <t>Conjunto 2 tomadas 2P+T de 10 A, completo</t>
  </si>
  <si>
    <t>40.04.480</t>
  </si>
  <si>
    <t>Conjunto 1 interruptor simples e 1 tomada 2P+T de 10 A, completo</t>
  </si>
  <si>
    <t>40.04.490</t>
  </si>
  <si>
    <t>Conjunto 2 interruptores simples e 1 tomada 2P+T de 10 A, completo</t>
  </si>
  <si>
    <t>40.04.492</t>
  </si>
  <si>
    <t>Conjunto 4´ x 4´ de 1 interruptor simples, 1 tomada universal e 1 tomada de 3 polos</t>
  </si>
  <si>
    <t>40.05</t>
  </si>
  <si>
    <t>Interruptores e minuterias</t>
  </si>
  <si>
    <t>40.05.020</t>
  </si>
  <si>
    <t>Interruptor com 1 tecla simples e placa</t>
  </si>
  <si>
    <t>40.05.040</t>
  </si>
  <si>
    <t>Interruptor com 2 teclas simples e placa</t>
  </si>
  <si>
    <t>40.05.060</t>
  </si>
  <si>
    <t>Interruptor com 3 teclas simples e placa</t>
  </si>
  <si>
    <t>40.05.080</t>
  </si>
  <si>
    <t>Interruptor com 1 tecla paralelo e placa</t>
  </si>
  <si>
    <t>40.05.100</t>
  </si>
  <si>
    <t>Interruptor com 2 teclas paralelo e placa</t>
  </si>
  <si>
    <t>40.05.120</t>
  </si>
  <si>
    <t>Interruptor com 2 teclas, 1 simples, 1 paralelo e placa</t>
  </si>
  <si>
    <t>40.05.140</t>
  </si>
  <si>
    <t>Interruptor com 3 teclas, 2 simples, 1 paralelo e placa</t>
  </si>
  <si>
    <t>40.05.160</t>
  </si>
  <si>
    <t>Interruptor com 3 teclas, 1 simples, 2 paralelo e placa</t>
  </si>
  <si>
    <t>40.05.170</t>
  </si>
  <si>
    <t>Interruptor bipolar paralelo, 1 tecla dupla e placa</t>
  </si>
  <si>
    <t>40.05.180</t>
  </si>
  <si>
    <t>Interruptor bipolar simples, 1 tecla dupla e placa</t>
  </si>
  <si>
    <t>40.05.320</t>
  </si>
  <si>
    <t>Pulsador 2 A - 250 V, para minuteria com placa</t>
  </si>
  <si>
    <t>40.05.330</t>
  </si>
  <si>
    <t>40.05.340</t>
  </si>
  <si>
    <t>Sensor de presença para teto, com fotocélula, para lâmpada qualquer</t>
  </si>
  <si>
    <t>40.05.350</t>
  </si>
  <si>
    <t>Sensor de presença infravermelho passivo e microondas, alcance de 12 m - sem fio</t>
  </si>
  <si>
    <t>40.06</t>
  </si>
  <si>
    <t>Conduletes</t>
  </si>
  <si>
    <t>40.06.040</t>
  </si>
  <si>
    <t>Condulete metálico de 3/4´</t>
  </si>
  <si>
    <t>40.06.060</t>
  </si>
  <si>
    <t>Condulete metálico de 1´</t>
  </si>
  <si>
    <t>40.06.080</t>
  </si>
  <si>
    <t>Condulete metálico de 1 1/4´</t>
  </si>
  <si>
    <t>40.06.100</t>
  </si>
  <si>
    <t>Condulete metálico de 1 1/2´</t>
  </si>
  <si>
    <t>40.06.120</t>
  </si>
  <si>
    <t>Condulete metálico de 2´</t>
  </si>
  <si>
    <t>40.06.140</t>
  </si>
  <si>
    <t>Condulete metálico de 2 1/2´</t>
  </si>
  <si>
    <t>40.06.160</t>
  </si>
  <si>
    <t>Condulete metálico de 3´</t>
  </si>
  <si>
    <t>40.06.170</t>
  </si>
  <si>
    <t>Condulete metálico de 4´</t>
  </si>
  <si>
    <t>40.06.510</t>
  </si>
  <si>
    <t>Condulete em PVC de 1´ - com tampa</t>
  </si>
  <si>
    <t>40.07</t>
  </si>
  <si>
    <t>Caixa de passagem em PVC</t>
  </si>
  <si>
    <t>40.07.010</t>
  </si>
  <si>
    <t>Caixa em PVC de 4´ x 2´</t>
  </si>
  <si>
    <t>40.07.020</t>
  </si>
  <si>
    <t>Caixa em PVC de 4´ x 4´</t>
  </si>
  <si>
    <t>40.07.040</t>
  </si>
  <si>
    <t>Caixa em PVC octogonal de 4´ x 4´</t>
  </si>
  <si>
    <t>40.10</t>
  </si>
  <si>
    <t>Contator</t>
  </si>
  <si>
    <t>40.10.016</t>
  </si>
  <si>
    <t>Contator de potência 12 A - 1na+1nf</t>
  </si>
  <si>
    <t>40.10.020</t>
  </si>
  <si>
    <t>Contator de potência 9 A - 2na+2nf</t>
  </si>
  <si>
    <t>40.10.040</t>
  </si>
  <si>
    <t>Contator de potência 12 A - 2na+2nf</t>
  </si>
  <si>
    <t>40.10.060</t>
  </si>
  <si>
    <t>Contator de potência 16 A - 2na+2nf</t>
  </si>
  <si>
    <t>40.10.080</t>
  </si>
  <si>
    <t>Contator de potência 22 A/25 A - 2na+2nf</t>
  </si>
  <si>
    <t>40.10.100</t>
  </si>
  <si>
    <t>Contator de potência 32 A - 2na+2nf</t>
  </si>
  <si>
    <t>40.10.106</t>
  </si>
  <si>
    <t>Contator de potência 38 A/40 A - 2na+2nf</t>
  </si>
  <si>
    <t>40.10.110</t>
  </si>
  <si>
    <t>Contator de potência 50 A - 2na+2nf</t>
  </si>
  <si>
    <t>40.10.132</t>
  </si>
  <si>
    <t>Contator de potência 65 A - 2na+2nf</t>
  </si>
  <si>
    <t>40.10.136</t>
  </si>
  <si>
    <t>Contator de potência 110 A - 2na+2nf</t>
  </si>
  <si>
    <t>40.10.140</t>
  </si>
  <si>
    <t>Contator de potência 150 A - 2na+2nf</t>
  </si>
  <si>
    <t>40.10.150</t>
  </si>
  <si>
    <t>Contator de potência 220 A - 2na+2nf</t>
  </si>
  <si>
    <t>40.10.500</t>
  </si>
  <si>
    <t>Minicontator auxiliar - 4na</t>
  </si>
  <si>
    <t>40.10.510</t>
  </si>
  <si>
    <t>Contator auxiliar - 2na+2nf</t>
  </si>
  <si>
    <t>40.10.520</t>
  </si>
  <si>
    <t>Contator auxiliar - 4na+4nf</t>
  </si>
  <si>
    <t>40.11</t>
  </si>
  <si>
    <t>Rele</t>
  </si>
  <si>
    <t>40.11.010</t>
  </si>
  <si>
    <t>Relé fotoelétrico 50/60 Hz, 110/220 V, 1200 VA, completo</t>
  </si>
  <si>
    <t>40.11.020</t>
  </si>
  <si>
    <t>Relé bimetálico de sobrecarga para acoplamento direto, faixas de ajuste de 9/12 A</t>
  </si>
  <si>
    <t>40.11.030</t>
  </si>
  <si>
    <t>Relé bimetálico de sobrecarga para acoplamento direto, faixas de ajuste de 20/32 A até 50/63 A</t>
  </si>
  <si>
    <t>40.11.050</t>
  </si>
  <si>
    <t>Relé bimetálico de sobrecarga para acoplamento direto, faixas de ajuste 0,4/0,63 A até 16/25 A</t>
  </si>
  <si>
    <t>40.11.060</t>
  </si>
  <si>
    <t>Relé de tempo eletrônico de 0,6 até 6 s - 220V - 50/60 Hz</t>
  </si>
  <si>
    <t>40.11.070</t>
  </si>
  <si>
    <t>Relé supervisor trifásico contra falta de fase, inversão de fase e mínima tensão</t>
  </si>
  <si>
    <t>40.11.120</t>
  </si>
  <si>
    <t>Relé de tempo eletrônico de 1,5 até 15 minutos - 110V/220V - 50/60Hz</t>
  </si>
  <si>
    <t>40.11.230</t>
  </si>
  <si>
    <t>Relé de sobrecarga eletrônico para acoplamento direto, faixa de ajuste de 55 A até 250 A</t>
  </si>
  <si>
    <t>40.11.240</t>
  </si>
  <si>
    <t>Relé de tempo eletrônico de 3 até 30s - 220V - 50/60Hz</t>
  </si>
  <si>
    <t>40.11.250</t>
  </si>
  <si>
    <t>Relé de impulso bipolar, 16 A, 250 V CA</t>
  </si>
  <si>
    <t>40.12</t>
  </si>
  <si>
    <t>Chave comutadora e seletora</t>
  </si>
  <si>
    <t>40.12.020</t>
  </si>
  <si>
    <t>Chave comutadora/seletora com 1 polo e 3 posições para 63 A</t>
  </si>
  <si>
    <t>40.12.030</t>
  </si>
  <si>
    <t>Chave comutadora/seletora com 1 polo e 3 posições para 25 A</t>
  </si>
  <si>
    <t>40.12.200</t>
  </si>
  <si>
    <t>Chave comutadora/seletora com 1 polo e 2 posições para 25 A</t>
  </si>
  <si>
    <t>40.12.210</t>
  </si>
  <si>
    <t>Chave comutadora/seletora com 3 polos e 3 posições para 25 A</t>
  </si>
  <si>
    <t>40.13</t>
  </si>
  <si>
    <t>Amperimetro</t>
  </si>
  <si>
    <t>40.13.010</t>
  </si>
  <si>
    <t>Chave comutadora para amperímetro</t>
  </si>
  <si>
    <t>40.13.040</t>
  </si>
  <si>
    <t>Amperímetro de ferro móvel de 96 x 96 mm, para ligação em transformador de corrente, escala fixa de 0A/50 A até 0A/2 kA</t>
  </si>
  <si>
    <t>40.14</t>
  </si>
  <si>
    <t>Voltimetro</t>
  </si>
  <si>
    <t>40.14.010</t>
  </si>
  <si>
    <t>Chave comutadora para voltímetro</t>
  </si>
  <si>
    <t>40.14.030</t>
  </si>
  <si>
    <t>Voltímetro de ferro móvel de 96 x 96 mm, escalas variáveis de 0/150 V, 0/250 V, 0/300 V, 0/500 V e 0/600 V</t>
  </si>
  <si>
    <t>40.20</t>
  </si>
  <si>
    <t>Reparos, conservacoes e complementos - GRUPO 40</t>
  </si>
  <si>
    <t>40.20.050</t>
  </si>
  <si>
    <t>Sinalizador com lâmpada</t>
  </si>
  <si>
    <t>40.20.060</t>
  </si>
  <si>
    <t>Botão de comando duplo sem sinalizador</t>
  </si>
  <si>
    <t>40.20.090</t>
  </si>
  <si>
    <t>Botoeira com retenção para quadro/painel</t>
  </si>
  <si>
    <t>40.20.100</t>
  </si>
  <si>
    <t>Botoeira de comando liga-desliga, sem sinalização</t>
  </si>
  <si>
    <t>40.20.110</t>
  </si>
  <si>
    <t>Alarme sonoro bitonal 220 V para painel de comando</t>
  </si>
  <si>
    <t>40.20.120</t>
  </si>
  <si>
    <t>Placa de 4´ x 2´</t>
  </si>
  <si>
    <t>40.20.140</t>
  </si>
  <si>
    <t>Placa de 4´ x 4´</t>
  </si>
  <si>
    <t>40.20.200</t>
  </si>
  <si>
    <t>Chave de boia normalmente fechada ou aberta</t>
  </si>
  <si>
    <t>40.20.240</t>
  </si>
  <si>
    <t>Plugue com 2P+T de 10A, 250V</t>
  </si>
  <si>
    <t>40.20.250</t>
  </si>
  <si>
    <t>Plugue prolongador com 2P+T de 10A, 250V</t>
  </si>
  <si>
    <t>40.20.300</t>
  </si>
  <si>
    <t>Chave de nível tipo boia pendular (pera), com contato micro switch</t>
  </si>
  <si>
    <t>40.20.302</t>
  </si>
  <si>
    <t>Placa suporte (tampa) 4´ x 4´ para áreas úmidas, grau de proteção IP55</t>
  </si>
  <si>
    <t>40.20.310</t>
  </si>
  <si>
    <t>Placa/espelho em latão escovado 4´ x 4´, para 02 tomadas elétrica</t>
  </si>
  <si>
    <t>40.20.320</t>
  </si>
  <si>
    <t>Placa/espelho em latão escovado 4´ x 4´, para 01 tomada elétrica</t>
  </si>
  <si>
    <t>41</t>
  </si>
  <si>
    <t>ILUMINACAO</t>
  </si>
  <si>
    <t>41.02</t>
  </si>
  <si>
    <t>Lampadas</t>
  </si>
  <si>
    <t>41.02.541</t>
  </si>
  <si>
    <t>Lâmpada LED tubular T8 com base G13, de 900 até 1050 Im - 9 a 10 W</t>
  </si>
  <si>
    <t>41.02.551</t>
  </si>
  <si>
    <t>Lâmpada LED tubular T8 com base G13, de 1850 até 2000 Im - 18 a 20 W</t>
  </si>
  <si>
    <t>41.02.562</t>
  </si>
  <si>
    <t>Lâmpada LED tubular T8 com base G13, de 3400 até 4000 Im - 36 a 40 W</t>
  </si>
  <si>
    <t>41.02.580</t>
  </si>
  <si>
    <t>Lâmpada LED 13,5W, com base E-27, 1400 até 1510 lm</t>
  </si>
  <si>
    <t>41.04</t>
  </si>
  <si>
    <t>Acessorios para iluminacao</t>
  </si>
  <si>
    <t>41.04.020</t>
  </si>
  <si>
    <t>Receptáculo de porcelana com parafuso de fixação com rosca E-27</t>
  </si>
  <si>
    <t>41.04.050</t>
  </si>
  <si>
    <t>Trilho eletrificado de alimentação com 1 circuito, em alumínio com pintura na cor branco, inclusive acessórios</t>
  </si>
  <si>
    <t>41.06</t>
  </si>
  <si>
    <t>Lampada halogena</t>
  </si>
  <si>
    <t>41.06.100</t>
  </si>
  <si>
    <t>Lâmpada halógena refletora PAR20, base E27 de 50 W - 220 V</t>
  </si>
  <si>
    <t>41.06.130</t>
  </si>
  <si>
    <t>Lâmpada halógena com refletor dicroico de 50 W - 12 V</t>
  </si>
  <si>
    <t>41.06.410</t>
  </si>
  <si>
    <t>Lâmpada halógena tubular, base R7s bilateral de 300 W - 110 ou 220 V</t>
  </si>
  <si>
    <t>41.07</t>
  </si>
  <si>
    <t>Lampada fluorescente</t>
  </si>
  <si>
    <t>41.07.030</t>
  </si>
  <si>
    <t>Lâmpada fluorescente tubular, base bipino bilateral de 16 W</t>
  </si>
  <si>
    <t>41.07.050</t>
  </si>
  <si>
    <t>Lâmpada fluorescente tubular, base bipino bilateral de 20 W</t>
  </si>
  <si>
    <t>41.07.060</t>
  </si>
  <si>
    <t>Lâmpada fluorescente tubular, base bipino bilateral de 28 W</t>
  </si>
  <si>
    <t>41.07.070</t>
  </si>
  <si>
    <t>Lâmpada fluorescente tubular, base bipino bilateral de 32 W</t>
  </si>
  <si>
    <t>41.07.200</t>
  </si>
  <si>
    <t>Lâmpada fluorescente tubular, base bipino bilateral de 32 W, com camada trifósforo</t>
  </si>
  <si>
    <t>41.07.430</t>
  </si>
  <si>
    <t>Lâmpada fluorescente compacta eletrônica "3U", base E27 de 20 W - 110 ou 220 V</t>
  </si>
  <si>
    <t>41.07.450</t>
  </si>
  <si>
    <t>Lâmpada fluorescente compacta eletrônica "3U", base E27 de 25 W - 110 ou 220 V</t>
  </si>
  <si>
    <t>41.07.800</t>
  </si>
  <si>
    <t>Lâmpada fluorescente compacta "1U", base G-23 de 9 W</t>
  </si>
  <si>
    <t>41.07.810</t>
  </si>
  <si>
    <t>Lâmpada fluorescente compacta "2U", base G-24D-2 de 18 W</t>
  </si>
  <si>
    <t>41.07.820</t>
  </si>
  <si>
    <t>Lâmpada fluorescente compacta "2U", base G-24D-3 de 26 W</t>
  </si>
  <si>
    <t>41.07.860</t>
  </si>
  <si>
    <t>Lâmpada fluorescente compacta "2U", base G-24Q-3 de 26 W</t>
  </si>
  <si>
    <t>41.08</t>
  </si>
  <si>
    <t>Reator e equipamentos para lampada de descarga de alta potencia</t>
  </si>
  <si>
    <t>41.08.010</t>
  </si>
  <si>
    <t>Transformador eletrônico para lâmpada halógena dicroica de 50 W - 220 V</t>
  </si>
  <si>
    <t>41.09</t>
  </si>
  <si>
    <t>Reator e equipamentos para lampada fluorescente</t>
  </si>
  <si>
    <t>41.09.720</t>
  </si>
  <si>
    <t>Reator eletrônico de alto fator de potência com partida instantânea, para 2 lâmpadas fluorescentes tubulares, base bipino bilateral, 16 W - 127 V / 220 V</t>
  </si>
  <si>
    <t>41.09.740</t>
  </si>
  <si>
    <t>Reator eletrônico de alto fator de potência com partida instantânea, para 2 lâmpadas fluorescentes tubulares, base bipino bilateral, 28 W - 127 V / 220 V</t>
  </si>
  <si>
    <t>41.09.750</t>
  </si>
  <si>
    <t>Reator eletrônico de alto fator de potência com partida instantânea, para 2 lâmpadas fluorescentes tubulares, base bipino bilateral, 32 W - 127 V / 220 V</t>
  </si>
  <si>
    <t>41.09.830</t>
  </si>
  <si>
    <t>Reator eletrônico de alto fator de potência com partida instantânea, para 2 lâmpadas fluorescentes tubulares "HO", base bipino bilateral, 110 W - 220 V</t>
  </si>
  <si>
    <t>41.09.870</t>
  </si>
  <si>
    <t>Reator eletrônico de alto fator de potência com partida instantânea, para uma lâmpada fluorescente compacta "2U", base G24q-3, 26 W - 220 V</t>
  </si>
  <si>
    <t>41.09.890</t>
  </si>
  <si>
    <t>Reator eletrônico de alto fator de potência com partida instantânea, para 2 lâmpadas fluorescentes compactas "2U", base G24q-3, 26 W - 220 V</t>
  </si>
  <si>
    <t>41.10</t>
  </si>
  <si>
    <t>Postes e acessorios</t>
  </si>
  <si>
    <t>41.10.060</t>
  </si>
  <si>
    <t>Braço em tubo de ferro galvanizado de 1" x 1,00 m para fixação de uma luminária</t>
  </si>
  <si>
    <t>41.10.070</t>
  </si>
  <si>
    <t>Cruzeta reforçada em ferro galvanizado para fixação de quatro luminárias</t>
  </si>
  <si>
    <t>41.10.080</t>
  </si>
  <si>
    <t>Cruzeta reforçada em ferro galvanizado para fixação de duas luminárias</t>
  </si>
  <si>
    <t>41.10.260</t>
  </si>
  <si>
    <t>Poste telecônico curvo em aço SAE 1010/1020 galvanizado a fogo, altura de 8,00 m</t>
  </si>
  <si>
    <t>41.10.330</t>
  </si>
  <si>
    <t>Poste telecônico reto em aço SAE 1010/1020 galvanizado a fogo, altura de 10,00 m</t>
  </si>
  <si>
    <t>41.10.340</t>
  </si>
  <si>
    <t>Poste telecônico reto em aço SAE 1010/1020 galvanizado a fogo, altura de 8,00 m</t>
  </si>
  <si>
    <t>41.10.400</t>
  </si>
  <si>
    <t>Poste telecônico em aço SAE 1010/1020 galvanizado a fogo, com espera para uma luminária, altura de 3,00 m</t>
  </si>
  <si>
    <t>41.10.410</t>
  </si>
  <si>
    <t>Poste telecônico em aço SAE 1010/1020 galvanizado a fogo, com espera para duas luminárias, altura de 3,00 m</t>
  </si>
  <si>
    <t>41.10.430</t>
  </si>
  <si>
    <t>Poste telecônico reto em aço SAE 1010/1020 galvanizado a fogo, altura de 6,00 m</t>
  </si>
  <si>
    <t>41.10.490</t>
  </si>
  <si>
    <t>Poste telecônico reto em aço SAE 1010/1020 galvanizado a fogo, com base, altura de 7,00 m</t>
  </si>
  <si>
    <t>41.10.500</t>
  </si>
  <si>
    <t>Poste telecônico reto em aço SAE 1010/1020 galvanizado a fogo, altura de 4,00 m</t>
  </si>
  <si>
    <t>41.11</t>
  </si>
  <si>
    <t>Aparelho de iluminacao publica e decorativa</t>
  </si>
  <si>
    <t>41.11.060</t>
  </si>
  <si>
    <t>Luminária fechada para iluminação pública tipo pétala pequena</t>
  </si>
  <si>
    <t>41.11.090</t>
  </si>
  <si>
    <t>Luminária com corpo em tubo de alumínio tipo balizador para uso externo</t>
  </si>
  <si>
    <t>41.11.094</t>
  </si>
  <si>
    <t>Luminária LED de embutir para caixa de luz 4 x 2cm, para uso externo, tipo balizador de 3 W</t>
  </si>
  <si>
    <t>41.11.100</t>
  </si>
  <si>
    <t>Luminária retangular fechada para iluminação externa em poste, tipo pétala grande</t>
  </si>
  <si>
    <t>41.11.110</t>
  </si>
  <si>
    <t>Luminária retangular fechada para iluminação externa em poste, tipo pétala pequena</t>
  </si>
  <si>
    <t>41.11.115</t>
  </si>
  <si>
    <t>Luminária retangular tipo arandela externa para 2 lâmpadas, com difusor em polietileno ou vidro leitoso</t>
  </si>
  <si>
    <t>41.11.116</t>
  </si>
  <si>
    <t>Luminária LED retangular para poste, fluxo luminoso de 5000 a 5500 lm - potência de 50W</t>
  </si>
  <si>
    <t>41.11.440</t>
  </si>
  <si>
    <t>Suporte tubular de fixação em poste para 1 luminária tipo pétala</t>
  </si>
  <si>
    <t>41.11.450</t>
  </si>
  <si>
    <t>Suporte tubular de fixação em poste para 2 luminárias tipo pétala</t>
  </si>
  <si>
    <t>41.11.702</t>
  </si>
  <si>
    <t>Luminária LED solar integrada para poste, fluxo luminoso de 8000 lm, eficiência mínima de 130,5 lm/W - potência de 80 W</t>
  </si>
  <si>
    <t>41.11.703</t>
  </si>
  <si>
    <t>Luminária pública LED retangular para poste, fluxo luminoso de 14200 a 18000 lm, eficiência mínima de 120 lm/W - potência de 100 W/120 W</t>
  </si>
  <si>
    <t>41.11.704</t>
  </si>
  <si>
    <t>41.11.707</t>
  </si>
  <si>
    <t>41.11.711</t>
  </si>
  <si>
    <t>Luminária LED retangular para parede ou piso, fluxo luminoso de 11838 a 12150 lm, eficiência mínima 107 lm/W - potência de 86 W/120 W</t>
  </si>
  <si>
    <t>41.11.712</t>
  </si>
  <si>
    <t>Luminária LED redonda de embutir para parede ou piso, área interna ou externa, bivolt - potência 6 W</t>
  </si>
  <si>
    <t>41.11.721</t>
  </si>
  <si>
    <t>Luminária pública LED retangular para poste, fluxo luminoso de 6250 a 6674 lm, eficiência mínima 113 lm/W - potência 40 W/59 W</t>
  </si>
  <si>
    <t>41.12</t>
  </si>
  <si>
    <t>Aparelho de iluminacao de longo alcance e especifica</t>
  </si>
  <si>
    <t>41.12.210</t>
  </si>
  <si>
    <t>Projetor LED modular, fluxo luminoso de 26294 lm, eficiência mínima de 125 l/W - 150 W/200 W</t>
  </si>
  <si>
    <t>41.13</t>
  </si>
  <si>
    <t>Aparelho de iluminacao a prova de tempo, gases e vapores</t>
  </si>
  <si>
    <t>41.13.050</t>
  </si>
  <si>
    <t>Luminária blindada de sobrepor ou pendente em calha fechada, para 2 lâmpadas fluorescentes de 32 W/36 W/40 W</t>
  </si>
  <si>
    <t>41.13.102</t>
  </si>
  <si>
    <t>Luminária blindada tipo arandela de 45º e 90º, para lâmpada LED</t>
  </si>
  <si>
    <t>41.13.200</t>
  </si>
  <si>
    <t>Luminária blindada oval de sobrepor ou arandela, para lâmpada fluorescentes compacta</t>
  </si>
  <si>
    <t>41.14</t>
  </si>
  <si>
    <t>Aparelho de iluminacao comercial e industrial</t>
  </si>
  <si>
    <t>41.14.020</t>
  </si>
  <si>
    <t>Luminária retangular de embutir tipo calha fechada, com difusor plano, para 2 lâmpadas fluorescentes tubulares de 28 W/32 W/36 W/54 W</t>
  </si>
  <si>
    <t>41.14.070</t>
  </si>
  <si>
    <t>Luminária retangular de sobrepor tipo calha aberta, para 2 lâmpadas fluorescentes tubulares de 32 W</t>
  </si>
  <si>
    <t>41.14.090</t>
  </si>
  <si>
    <t>Luminária retangular de sobrepor tipo calha fechada, com difusor translúcido, para 2 lâmpadas fluorescentes de 28 W/32 W/36 W/54 W</t>
  </si>
  <si>
    <t>41.14.210</t>
  </si>
  <si>
    <t>Luminária quadrada de embutir tipo calha aberta com aletas planas, para 2 lâmpadas fluorescentes compactas de 18 W/26 W</t>
  </si>
  <si>
    <t>41.14.310</t>
  </si>
  <si>
    <t>Luminária redonda de embutir com difusor recuado, para 1 ou 2 lâmpadas fluorescentes compactas de 15 W/18 W/20 W/23 W/26 W</t>
  </si>
  <si>
    <t>41.14.390</t>
  </si>
  <si>
    <t>Luminária retangular de sobrepor tipo calha aberta, com refletor em alumínio de alto brilho, para 2 lâmpadas tubulares 32 W/36 W</t>
  </si>
  <si>
    <t>41.14.430</t>
  </si>
  <si>
    <t>Luminária quadrada de embutir tipo calha aberta, com refletor e aleta parabólicas em alumínio de alto brilho, para 4 lâmpadas fluorescentes de 14 W/16 W/18 W</t>
  </si>
  <si>
    <t>41.14.530</t>
  </si>
  <si>
    <t>Luminária redonda de sobrepor com difusor em vidro temperado jateado para 1 ou 2 lâmpadas fluorescentes compactas de 18 W/26 W</t>
  </si>
  <si>
    <t>41.14.560</t>
  </si>
  <si>
    <t>Luminária retangular de embutir tipo calha aberta com aletas parabólicas para 2 lâmpadas fluorescentes tubulares de 28 W/54 W</t>
  </si>
  <si>
    <t>41.14.590</t>
  </si>
  <si>
    <t>Luminária industrial pendente tipo calha aberta instalação em perfilado para 1 ou 2 lâmpadas fluorescentes tubulares 14 W</t>
  </si>
  <si>
    <t>41.14.600</t>
  </si>
  <si>
    <t>Luminária industrial pendente tipo calha aberta instalação em perfilado para 1 ou 2 lâmpadas tubulares 28 W/54 W</t>
  </si>
  <si>
    <t>41.14.620</t>
  </si>
  <si>
    <t>Luminária retangular de sobrepor tipo calha aberta com refletor e aletas parabólicas para 2 lâmpadas fluorescentes tubulares 28 W/54 W</t>
  </si>
  <si>
    <t>41.14.640</t>
  </si>
  <si>
    <t>Luminária retangular de embutir tipo calha aberta com refletor em alumínio de alto brilho para 2 lâmpadas tubulares de 28 W/54 W</t>
  </si>
  <si>
    <t>41.14.670</t>
  </si>
  <si>
    <t>Luminária triangular de sobrepor tipo arandela para fluorescente compacta de 15 W/20 W/23 W</t>
  </si>
  <si>
    <t>41.14.730</t>
  </si>
  <si>
    <t>Luminária redonda de embutir com refletor em alumínio jateado e difusor em vidro para 2 lâmpadas fluorescentes compactas duplas de 18 W/26 W</t>
  </si>
  <si>
    <t>41.14.740</t>
  </si>
  <si>
    <t>Luminária retangular de embutir assimétrica para 1 lâmpada fluorescente tubular de 14 W</t>
  </si>
  <si>
    <t>41.14.780</t>
  </si>
  <si>
    <t>Luminária quadrada de sobrepor tipo calha fechada, com difusor plano, para 4 lâmpadas tubulares de 14 W/16 W/18 W</t>
  </si>
  <si>
    <t>41.14.790</t>
  </si>
  <si>
    <t>Luminária retangular de embutir tipo calha aberta com refletor assimétrico em alumínio de alto brilho para 2 lâmpadas tubulares de 28 W/54 W</t>
  </si>
  <si>
    <t>41.14.792</t>
  </si>
  <si>
    <t>Luminária hermética de sobrepor, com difusor em policarbonato, para lâmpadas de 2 x 28 W/32 W/54 W</t>
  </si>
  <si>
    <t>41.15</t>
  </si>
  <si>
    <t>Aparelho de iluminacao interna decorativa</t>
  </si>
  <si>
    <t>41.15.170</t>
  </si>
  <si>
    <t>Luminária redonda de embutir, com foco orientável e acessório antiofuscante, para 1 lâmpada dicroica de 50 W</t>
  </si>
  <si>
    <t>41.20</t>
  </si>
  <si>
    <t>Reparos, conservacoes e complementos - GRUPO 41</t>
  </si>
  <si>
    <t>41.20.020</t>
  </si>
  <si>
    <t>Recolocação de aparelhos de iluminação ou projetores fixos em teto, piso ou parede</t>
  </si>
  <si>
    <t>41.20.080</t>
  </si>
  <si>
    <t>Plafon plástico e/ou PVC para acabamento de ponto de luz, com soquete E-27 para lâmpada fluorescente compacta</t>
  </si>
  <si>
    <t>41.20.120</t>
  </si>
  <si>
    <t>Recolocação de reator</t>
  </si>
  <si>
    <t>41.20.130</t>
  </si>
  <si>
    <t>Recolocação de lâmpada</t>
  </si>
  <si>
    <t>41.31</t>
  </si>
  <si>
    <t>Iluminacao LED</t>
  </si>
  <si>
    <t>41.31.040</t>
  </si>
  <si>
    <t>Luminária LED retangular de sobrepor com difusor translúcido, 4000 K, fluxo luminoso de 3690 a 4800 lm, potência de 35 W a 41 W</t>
  </si>
  <si>
    <t>41.31.070</t>
  </si>
  <si>
    <t>Luminária LED quadrada de sobrepor com difusor prismático translúcido, 4000 K, fluxo luminoso de 1363 a 1800 lm, potência de 15 W a 24 W</t>
  </si>
  <si>
    <t>41.31.080</t>
  </si>
  <si>
    <t>Luminária LED redonda de embutir com difusor translúcido, 4000 K, fluxo luminoso de 800 a 1060 lm, potência de 9 W a 12 W</t>
  </si>
  <si>
    <t>41.31.087</t>
  </si>
  <si>
    <t>Luminária LED redonda de sobrepor com difusor translucido, 4000 K, fluxo luminoso de 1900 a 2000 lm, potência de 17 W a 19 W</t>
  </si>
  <si>
    <t>41.31.101</t>
  </si>
  <si>
    <t>Projetor LED retangular, potência de 30 W, fluxo luminoso de 2250 a 2400 lm, temperatura cor 6.500 K, bivolt</t>
  </si>
  <si>
    <t>42</t>
  </si>
  <si>
    <t>PARA-RAIOS PARA EDIFICACAO</t>
  </si>
  <si>
    <t>42.01</t>
  </si>
  <si>
    <t>Complementos para para-raios</t>
  </si>
  <si>
    <t>42.01.020</t>
  </si>
  <si>
    <t>Captor tipo Franklin, h= 300 mm, 4 pontos, 1 descida, acabamento cromado</t>
  </si>
  <si>
    <t>42.01.040</t>
  </si>
  <si>
    <t>Captor tipo Franklin, h= 300 mm, 4 pontos, 2 descidas, acabamento cromado</t>
  </si>
  <si>
    <t>42.01.060</t>
  </si>
  <si>
    <t>Luva de redução galvanizada de 2´ x 3/4´</t>
  </si>
  <si>
    <t>42.01.080</t>
  </si>
  <si>
    <t>Niple duplo galvanizado de 2´</t>
  </si>
  <si>
    <t>42.01.086</t>
  </si>
  <si>
    <t>Captor tipo terminal aéreo, h= 300 mm em alumínio</t>
  </si>
  <si>
    <t>42.01.090</t>
  </si>
  <si>
    <t>Captor tipo terminal aéreo, h= 300 mm, diâmetro de 1/4´ em cobre</t>
  </si>
  <si>
    <t>42.01.096</t>
  </si>
  <si>
    <t>Captor tipo terminal aéreo, h= 250 mm, diâmetro de 3/8´ galvanizado a fogo</t>
  </si>
  <si>
    <t>42.01.098</t>
  </si>
  <si>
    <t>Captor tipo terminal aéreo, h= 600 mm, diâmetro de 3/8´ galvanizado a fogo</t>
  </si>
  <si>
    <t>42.02</t>
  </si>
  <si>
    <t>Isolador galvanizado uso geral</t>
  </si>
  <si>
    <t>42.02.010</t>
  </si>
  <si>
    <t>Isolador galvanizado uso geral, simples com rosca mecânica</t>
  </si>
  <si>
    <t>42.02.020</t>
  </si>
  <si>
    <t>Isolador galvanizado uso geral, reforçado para fixação a 90°</t>
  </si>
  <si>
    <t>42.02.040</t>
  </si>
  <si>
    <t>Isolador galvanizado uso geral, simples com chapa de encosto</t>
  </si>
  <si>
    <t>42.02.060</t>
  </si>
  <si>
    <t>Isolador galvanizado uso geral, reforçado com chapa de encosto</t>
  </si>
  <si>
    <t>42.02.080</t>
  </si>
  <si>
    <t>Isolador galvanizado uso geral, simples com calha para telha ondulada</t>
  </si>
  <si>
    <t>42.02.100</t>
  </si>
  <si>
    <t>Isolador galvanizado uso geral, reforçado com calha para telha ondulada</t>
  </si>
  <si>
    <t>42.03</t>
  </si>
  <si>
    <t>Isolador galvanizado para mastro</t>
  </si>
  <si>
    <t>42.03.020</t>
  </si>
  <si>
    <t>Isolador galvanizado para mastro de diâmetro 2´, simples com 1 descida</t>
  </si>
  <si>
    <t>42.03.040</t>
  </si>
  <si>
    <t>Isolador galvanizado para mastro de diâmetro 2´, simples com 2 descidas</t>
  </si>
  <si>
    <t>42.03.060</t>
  </si>
  <si>
    <t>Isolador galvanizado para mastro de diâmetro 2´, reforçado com 1 descida</t>
  </si>
  <si>
    <t>42.03.080</t>
  </si>
  <si>
    <t>Isolador galvanizado para mastro de diâmetro 2´, reforçado com 2 descidas</t>
  </si>
  <si>
    <t>42.04</t>
  </si>
  <si>
    <t>Componentes de sustentacao para mastro galvanizado</t>
  </si>
  <si>
    <t>42.04.020</t>
  </si>
  <si>
    <t>Braçadeira de contraventagem para mastro de diâmetro 2´</t>
  </si>
  <si>
    <t>42.04.040</t>
  </si>
  <si>
    <t>Apoio para mastro de diâmetro 2´</t>
  </si>
  <si>
    <t>42.04.060</t>
  </si>
  <si>
    <t>Base para mastro de diâmetro 2´</t>
  </si>
  <si>
    <t>42.04.080</t>
  </si>
  <si>
    <t>Contraventagem com cabo para mastro de diâmetro 2´</t>
  </si>
  <si>
    <t>42.04.120</t>
  </si>
  <si>
    <t>Mastro simples galvanizado de diâmetro 2´</t>
  </si>
  <si>
    <t>42.04.140</t>
  </si>
  <si>
    <t>Suporte porta bandeira simples para mastro de diâmetro 2´</t>
  </si>
  <si>
    <t>42.04.160</t>
  </si>
  <si>
    <t>Suporte porta bandeira reforçado para mastro de diâmetro 2´</t>
  </si>
  <si>
    <t>42.05</t>
  </si>
  <si>
    <t>Componentes para cabo de descida</t>
  </si>
  <si>
    <t>42.05.010</t>
  </si>
  <si>
    <t>Sinalizador de obstáculo simples, sem célula fotoelétrica</t>
  </si>
  <si>
    <t>42.05.020</t>
  </si>
  <si>
    <t>Braçadeira para fixação do aparelho sinalizador para mastro de diâmetro 2´</t>
  </si>
  <si>
    <t>42.05.030</t>
  </si>
  <si>
    <t>Sinalizador de obstáculo duplo, sem célula fotoelétrica</t>
  </si>
  <si>
    <t>42.05.050</t>
  </si>
  <si>
    <t>Sinalizador de obstáculo simples, com célula fotoelétrica</t>
  </si>
  <si>
    <t>42.05.070</t>
  </si>
  <si>
    <t>Sinalizador de obstáculo duplo, com célula fotoelétrica</t>
  </si>
  <si>
    <t>42.05.100</t>
  </si>
  <si>
    <t>Caixa de inspeção suspensa</t>
  </si>
  <si>
    <t>42.05.110</t>
  </si>
  <si>
    <t>Conector cabo/haste de 3/4´</t>
  </si>
  <si>
    <t>42.05.120</t>
  </si>
  <si>
    <t>Conector de emenda em latão para cabo de até 50 mm² com 4 parafusos</t>
  </si>
  <si>
    <t>42.05.140</t>
  </si>
  <si>
    <t>Conector olhal cabo/haste de 3/4´</t>
  </si>
  <si>
    <t>42.05.160</t>
  </si>
  <si>
    <t>Conector olhal cabo/haste de 5/8´</t>
  </si>
  <si>
    <t>42.05.170</t>
  </si>
  <si>
    <t>Vergalhão liso de aço galvanizado, diâmetro de 3/8´</t>
  </si>
  <si>
    <t>42.05.180</t>
  </si>
  <si>
    <t>Esticador em latão para cabo de cobre</t>
  </si>
  <si>
    <t>42.05.190</t>
  </si>
  <si>
    <t>Haste de aterramento de 3/4´ x 3 m</t>
  </si>
  <si>
    <t>42.05.200</t>
  </si>
  <si>
    <t>Haste de aterramento de 5/8" x 2,4 m</t>
  </si>
  <si>
    <t>42.05.210</t>
  </si>
  <si>
    <t>Haste de aterramento de 5/8´ x 3 m</t>
  </si>
  <si>
    <t>42.05.220</t>
  </si>
  <si>
    <t>Mastro para sinalizador de obstáculo, de 1,5 m x 3/4´</t>
  </si>
  <si>
    <t>42.05.230</t>
  </si>
  <si>
    <t>Clips de fixação para vergalhão em aço galvanizado de 3/8´</t>
  </si>
  <si>
    <t>42.05.240</t>
  </si>
  <si>
    <t>Suporte para tubo de proteção com chapa de encosto, diâmetro 2´</t>
  </si>
  <si>
    <t>42.05.250</t>
  </si>
  <si>
    <t>Barra condutora chata em alumínio de 3/4´ x 1/4´, inclusive acessórios de fixação</t>
  </si>
  <si>
    <t>42.05.260</t>
  </si>
  <si>
    <t>Suporte para tubo de proteção com grapa para chumbar, diâmetro 2´</t>
  </si>
  <si>
    <t>42.05.270</t>
  </si>
  <si>
    <t>Conector em latão estanhado para cabos de 16 a 50 mm² e vergalhões até 3/8´</t>
  </si>
  <si>
    <t>42.05.290</t>
  </si>
  <si>
    <t>Suporte para fixação de terminal aéreo e/ou de cabo de cobre nu, com base plana</t>
  </si>
  <si>
    <t>42.05.300</t>
  </si>
  <si>
    <t>Tampa para caixa de inspeção cilíndrica, aço galvanizado</t>
  </si>
  <si>
    <t>42.05.310</t>
  </si>
  <si>
    <t>Caixa de inspeção do terra cilíndrica em PVC rígido, diâmetro de 300 mm - h= 250 mm</t>
  </si>
  <si>
    <t>42.05.320</t>
  </si>
  <si>
    <t>Caixa de inspeção do terra cilíndrica em PVC rígido, diâmetro de 300 mm - h= 400 mm</t>
  </si>
  <si>
    <t>42.05.330</t>
  </si>
  <si>
    <t>Caixa de inspeção do terra cilíndrica em PVC rígido, diâmetro de 300 mm - h= 600 mm</t>
  </si>
  <si>
    <t>42.05.340</t>
  </si>
  <si>
    <t>Barra condutora chata em cobre de 3/4´ x 3/16´, inclusive acessórios de fixação</t>
  </si>
  <si>
    <t>42.05.370</t>
  </si>
  <si>
    <t>Caixa de equalização, de embutir, em aço com barramento, de 400 x 400 mm e tampa</t>
  </si>
  <si>
    <t>42.05.380</t>
  </si>
  <si>
    <t>Caixa de equalização, de embutir, em aço com barramento, de 200 x 200 mm e tampa</t>
  </si>
  <si>
    <t>42.05.390</t>
  </si>
  <si>
    <t>Presilha em latão para cabos de 16 até 50 mm²</t>
  </si>
  <si>
    <t>42.05.410</t>
  </si>
  <si>
    <t>Suporte para fixação de terminal aéreo e/ou de cabo de cobre nu, com base ondulada</t>
  </si>
  <si>
    <t>42.05.440</t>
  </si>
  <si>
    <t>Barra condutora chata em alumínio de 7/8´ x 1/8´, inclusive acessórios de fixação</t>
  </si>
  <si>
    <t>42.05.450</t>
  </si>
  <si>
    <t>Conector com rabicho e porca em latão para cabo de 16 a 35 mm²</t>
  </si>
  <si>
    <t>42.05.510</t>
  </si>
  <si>
    <t>Suporte para fixação de fita de alumínio 7/8´ x 1/8´ e/ou cabo de cobre nu, com base ondulada</t>
  </si>
  <si>
    <t>42.05.520</t>
  </si>
  <si>
    <t>Suporte para fixação de fita de alumínio 7/8´ x 1/8´, com base plana</t>
  </si>
  <si>
    <t>42.05.542</t>
  </si>
  <si>
    <t>Tela equipotencial em aço inoxidável, largura de 200 mm, espessura de 1,4 mm</t>
  </si>
  <si>
    <t>42.05.550</t>
  </si>
  <si>
    <t>Cordoalha flexível "Jumpers" de 25 x 235 mm, com 4 furos de 11 mm</t>
  </si>
  <si>
    <t>42.05.560</t>
  </si>
  <si>
    <t>Cordoalha flexível "Jumpers" de 25 x 300 mm, com 4 furos de 11 mm</t>
  </si>
  <si>
    <t>42.05.570</t>
  </si>
  <si>
    <t>Terminal estanhado com 1 furo e 1 compressão - 16 mm²</t>
  </si>
  <si>
    <t>42.05.580</t>
  </si>
  <si>
    <t>Terminal estanhado com 1 furo e 1 compressão - 35 mm²</t>
  </si>
  <si>
    <t>42.05.590</t>
  </si>
  <si>
    <t>Terminal estanhado com 1 furo e 1 compressão - 50 mm²</t>
  </si>
  <si>
    <t>42.05.620</t>
  </si>
  <si>
    <t>Terminal estanhado com 2 furos e 1 compressão - 50 mm²</t>
  </si>
  <si>
    <t>42.05.630</t>
  </si>
  <si>
    <t>Conector tipo ´X´ para aterramento de telas, acabamento estanhado, para cabo de 16 - 50 mm²</t>
  </si>
  <si>
    <t>42.05.650</t>
  </si>
  <si>
    <t>Malha fechada pré-fabricada em fio de cobre de 16mm e mesch 30 x 30cm para aterramento</t>
  </si>
  <si>
    <t>42.20</t>
  </si>
  <si>
    <t>Reparos, conservacoes e complementos - GRUPO 42</t>
  </si>
  <si>
    <t>42.20.080</t>
  </si>
  <si>
    <t>Solda exotérmica conexão cabo-cabo horizontal em X, bitola do cabo de 16-16mm² a 35-35mm²</t>
  </si>
  <si>
    <t>42.20.090</t>
  </si>
  <si>
    <t>Solda exotérmica conexão cabo-cabo horizontal em X, bitola do cabo de 50-25mm² a 95-50mm²</t>
  </si>
  <si>
    <t>42.20.120</t>
  </si>
  <si>
    <t>Solda exotérmica conexão cabo-cabo horizontal em X sobreposto, bitola do cabo de 35-35mm² a 50-35mm²</t>
  </si>
  <si>
    <t>42.20.130</t>
  </si>
  <si>
    <t>Solda exotérmica conexão cabo-cabo horizontal em X sobreposto, bitola do cabo de 50-50mm² a 95-50mm²</t>
  </si>
  <si>
    <t>42.20.150</t>
  </si>
  <si>
    <t>Solda exotérmica conexão cabo-cabo horizontal em T, bitola do cabo de 16-16mm² a 50-35mm², 70-35mm² e 95-35mm²</t>
  </si>
  <si>
    <t>42.20.160</t>
  </si>
  <si>
    <t>Solda exotérmica conexão cabo-cabo horizontal em T, bitola do cabo de 50-50mm² a 95-50mm²</t>
  </si>
  <si>
    <t>42.20.170</t>
  </si>
  <si>
    <t>Solda exotérmica conexão cabo-cabo horizontal reto, bitola do cabo de 16mm² a 70mm²</t>
  </si>
  <si>
    <t>42.20.190</t>
  </si>
  <si>
    <t>Solda exotérmica conexão cabo-haste em X sobreposto, bitola do cabo de 35mm² a 50mm² para haste de 5/8" e 3/4"</t>
  </si>
  <si>
    <t>42.20.210</t>
  </si>
  <si>
    <t>Solda exotérmica conexão cabo-haste em T, bitola do cabo de 35mm² para haste de 5/8" e 3/4"</t>
  </si>
  <si>
    <t>42.20.220</t>
  </si>
  <si>
    <t>Solda exotérmica conexão cabo-haste em T, bitola do cabo de 50mm² a 95mm² para haste de 5/8" e 3/4"</t>
  </si>
  <si>
    <t>42.20.230</t>
  </si>
  <si>
    <t>Solda exotérmica conexão cabo-haste na lateral, bitola do cabo de 25mm² a 70mm² para haste de 5/8" e 3/4"</t>
  </si>
  <si>
    <t>42.20.240</t>
  </si>
  <si>
    <t>Solda exotérmica conexão cabo-haste no topo, bitola do cabo de 25mm² a 35mm² para haste de 5/8"</t>
  </si>
  <si>
    <t>42.20.250</t>
  </si>
  <si>
    <t>Solda exotérmica conexão cabo-haste no topo, bitola do cabo de 50mm² a 95mm² para haste de 5/8" e 3/4"</t>
  </si>
  <si>
    <t>42.20.260</t>
  </si>
  <si>
    <t>Solda exotérmica conexão cabo-ferro de construção com cabo paralelo, bitola do cabo de 35mm² para haste de 5/8" e 3/4"</t>
  </si>
  <si>
    <t>42.20.270</t>
  </si>
  <si>
    <t>Solda exotérmica conexão cabo-ferro de construção com cabo paralelo, bitola do cabo de 50mm² a 70mm² para haste de 5/8" e 3/4"</t>
  </si>
  <si>
    <t>42.20.280</t>
  </si>
  <si>
    <t>Solda exotérmica conexão cabo-ferro de construção com cabo em X sobreposto, bitola do cabo de 35mm² a 70mm² para haste de 5/8"</t>
  </si>
  <si>
    <t>42.20.290</t>
  </si>
  <si>
    <t>Solda exotérmica conexão cabo-ferro de construção com cabo em X sobreposto, bitola do cabo de 35mm² a 70mm² para haste de 3/8"</t>
  </si>
  <si>
    <t>42.20.300</t>
  </si>
  <si>
    <t>Solda exotérmica conexão cabo-terminal com duas fixações, bitola do cabo de 25mm² a 50mm² para terminal 3x25</t>
  </si>
  <si>
    <t>42.20.310</t>
  </si>
  <si>
    <t>Solda exotérmica conexão cabo-superfície de aço, bitola do cabo de 16mm² a 35mm²</t>
  </si>
  <si>
    <t>42.20.320</t>
  </si>
  <si>
    <t>Solda exotérmica conexão cabo-superfície de aço, bitola do cabo de 50mm² a 95mm²</t>
  </si>
  <si>
    <t>43</t>
  </si>
  <si>
    <t>APARELHOS ELETRICOS, HIDRAULICOS E A GAS.</t>
  </si>
  <si>
    <t>43.01</t>
  </si>
  <si>
    <t>Bebedouros</t>
  </si>
  <si>
    <t>43.01.012</t>
  </si>
  <si>
    <t>Purificador de pressão elétrico em chapa eletrozincado pré-pintada e tampo em aço inoxidável, tipo coluna, capacidade de refrigeração de 2 l/h - simples</t>
  </si>
  <si>
    <t>43.01.032</t>
  </si>
  <si>
    <t>Purificador de pressão elétrico em chapa eletrozincado pré-pintada e tampo em aço inoxidável, tipo coluna, capacidade de refrigeração de 2 l/h - conjugado</t>
  </si>
  <si>
    <t>43.02</t>
  </si>
  <si>
    <t>Chuveiros</t>
  </si>
  <si>
    <t>43.02.010</t>
  </si>
  <si>
    <t>Chuveiro frio em PVC, diâmetro de 10 cm</t>
  </si>
  <si>
    <t>43.02.070</t>
  </si>
  <si>
    <t>Chuveiro com válvula de acionamento antivandalismo, DN= 3/4´</t>
  </si>
  <si>
    <t>43.02.080</t>
  </si>
  <si>
    <t>Chuveiro elétrico de 6.500W / 220V com resistência blindada</t>
  </si>
  <si>
    <t>43.02.100</t>
  </si>
  <si>
    <t>Chuveiro com jato regulável em metal com acabamento cromado</t>
  </si>
  <si>
    <t>43.02.122</t>
  </si>
  <si>
    <t>Chuveiro frio em PVC, com registro e tubo de ligação acoplados</t>
  </si>
  <si>
    <t>43.02.140</t>
  </si>
  <si>
    <t>Chuveiro elétrico de 5.500 W / 220 V em PVC</t>
  </si>
  <si>
    <t>43.02.160</t>
  </si>
  <si>
    <t>Chuveiro lava-olhos, acionamento manual, tubulação em ferro galvanizado com pintura epóxi cor verde</t>
  </si>
  <si>
    <t>43.02.180</t>
  </si>
  <si>
    <t>Ducha eletrônica de 6.800W até 7.900 W / 220 V</t>
  </si>
  <si>
    <t>43.03</t>
  </si>
  <si>
    <t>Aquecedores</t>
  </si>
  <si>
    <t>43.03.050</t>
  </si>
  <si>
    <t>Aquecedor a gás de acumulação, capacidade 300 l</t>
  </si>
  <si>
    <t>43.03.130</t>
  </si>
  <si>
    <t>Aquecedor a gás de acumulação, capacidade 500 l</t>
  </si>
  <si>
    <t>43.03.212</t>
  </si>
  <si>
    <t>Aquecedor de passagem elétrico individual, baixa pressão - 5.000 W / 6.400 W</t>
  </si>
  <si>
    <t>43.03.220</t>
  </si>
  <si>
    <t>Sistema de aquecimento de passagem a gás com sistema misturador para abastecimento de até 08 duchas</t>
  </si>
  <si>
    <t>43.03.500</t>
  </si>
  <si>
    <t>Coletor em alumínio para sistema de aquecimento solar com área coletora até 1,60 m²</t>
  </si>
  <si>
    <t>43.03.510</t>
  </si>
  <si>
    <t>Coletor em alumínio para sistema de aquecimento solar com área coletora até 2,00 m²</t>
  </si>
  <si>
    <t>43.03.550</t>
  </si>
  <si>
    <t>Reservatório térmico horizontal em aço inoxidável AISI 304, capacidade de 500 litros</t>
  </si>
  <si>
    <t>43.04</t>
  </si>
  <si>
    <t>Torneiras eletricas</t>
  </si>
  <si>
    <t>43.04.020</t>
  </si>
  <si>
    <t>Torneira elétrica</t>
  </si>
  <si>
    <t>43.05</t>
  </si>
  <si>
    <t>Exaustor, ventilador e circulador de ar</t>
  </si>
  <si>
    <t>43.05.030</t>
  </si>
  <si>
    <t>Exaustor elétrico em plástico, vazão de 150 a 190m³/h</t>
  </si>
  <si>
    <t>43.05.100</t>
  </si>
  <si>
    <t>Insuflador de ar compacto, para renovação de ar em ambientes, vazão máxima 93 m³/h</t>
  </si>
  <si>
    <t>43.06</t>
  </si>
  <si>
    <t>Emissores de som</t>
  </si>
  <si>
    <t>43.06.010</t>
  </si>
  <si>
    <t>Cigarra de embutir 50/60HZ até 127V, com placa</t>
  </si>
  <si>
    <t>43.07</t>
  </si>
  <si>
    <t>Aparelho condicionador de ar</t>
  </si>
  <si>
    <t>43.07.070</t>
  </si>
  <si>
    <t>Ar condicionado a frio, tipo split piso teto com capacidade de 48.000 BTU/h</t>
  </si>
  <si>
    <t>43.07.300</t>
  </si>
  <si>
    <t>Ar condicionado a frio, tipo split cassete com capacidade de 18.000 BTU/h</t>
  </si>
  <si>
    <t>43.07.310</t>
  </si>
  <si>
    <t>Ar condicionado a frio, tipo split cassete com capacidade de 24.000 BTU/h</t>
  </si>
  <si>
    <t>43.07.320</t>
  </si>
  <si>
    <t>Ar condicionado a frio, tipo split cassete com capacidade de 36.000 BTU/h</t>
  </si>
  <si>
    <t>43.07.330</t>
  </si>
  <si>
    <t>Ar condicionado a frio, tipo split parede com capacidade de 12.000 BTU/h</t>
  </si>
  <si>
    <t>43.07.340</t>
  </si>
  <si>
    <t>Ar condicionado a frio, tipo split parede com capacidade de 18.000 BTU/h</t>
  </si>
  <si>
    <t>43.07.350</t>
  </si>
  <si>
    <t>Ar condicionado a frio, tipo split parede com capacidade de 24.000 BTU/h</t>
  </si>
  <si>
    <t>43.07.360</t>
  </si>
  <si>
    <t>Ar condicionado a frio, tipo split parede com capacidade de 30.000 BTU/h</t>
  </si>
  <si>
    <t>43.07.380</t>
  </si>
  <si>
    <t>Ar condicionado a frio, tipo split piso teto com capacidade de 24.000 BTU/h</t>
  </si>
  <si>
    <t>43.07.390</t>
  </si>
  <si>
    <t>Ar condicionado a frio, tipo split piso teto com capacidade de 36.000 BTU/h</t>
  </si>
  <si>
    <t>43.08</t>
  </si>
  <si>
    <t>Equipamentos para sistema VRF ar condicionado</t>
  </si>
  <si>
    <t>43.08.001</t>
  </si>
  <si>
    <t>Condensador para sistema VRF de ar condicionado, capacidade até 6 TR</t>
  </si>
  <si>
    <t>43.08.002</t>
  </si>
  <si>
    <t>Condensador para sistema VRF de ar condicionado, capacidade de 8 TR a 10 TR</t>
  </si>
  <si>
    <t>43.08.003</t>
  </si>
  <si>
    <t>Condensador para sistema VRF de ar condicionado, capacidade de 11 TR a 13 TR</t>
  </si>
  <si>
    <t>43.08.004</t>
  </si>
  <si>
    <t>Condensador para sistema VRF de ar condicionado, capacidade de 14 TR a 16 TR</t>
  </si>
  <si>
    <t>43.08.020</t>
  </si>
  <si>
    <t>Evaporador para sistema VRF de ar condicionado, tipo parede, capacidade de 1 TR</t>
  </si>
  <si>
    <t>43.08.021</t>
  </si>
  <si>
    <t>Evaporador para sistema VRF de ar condicionado, tipo parede, capacidade de 2 TR</t>
  </si>
  <si>
    <t>43.08.022</t>
  </si>
  <si>
    <t>Evaporador para sistema VRF de ar condicionado, tipo parede, capacidade de 3 TR</t>
  </si>
  <si>
    <t>43.08.030</t>
  </si>
  <si>
    <t>Evaporador para sistema VRF de ar condicionado, tipo piso teto, capacidade de 1 TR</t>
  </si>
  <si>
    <t>43.08.031</t>
  </si>
  <si>
    <t>Evaporador para sistema VRF de ar condicionado, tipo piso teto, capacidade de 2 TR</t>
  </si>
  <si>
    <t>43.08.032</t>
  </si>
  <si>
    <t>Evaporador para sistema VRF de ar condicionado, tipo piso teto, capacidade de 3 TR</t>
  </si>
  <si>
    <t>43.08.033</t>
  </si>
  <si>
    <t>Evaporador para sistema VRF de ar condicionado, tipo piso teto, capacidade de 4 TR</t>
  </si>
  <si>
    <t>43.08.040</t>
  </si>
  <si>
    <t>Evaporador para sistema VRF de ar condicionado, tipo cassete, capacidade de 1 TR</t>
  </si>
  <si>
    <t>43.08.041</t>
  </si>
  <si>
    <t>Evaporador para sistema VRF de ar condicionado, tipo cassete, capacidade de 2 TR</t>
  </si>
  <si>
    <t>43.08.042</t>
  </si>
  <si>
    <t>Evaporador para sistema VRF de ar condicionado, tipo cassete, capacidade de 3 TR</t>
  </si>
  <si>
    <t>43.08.043</t>
  </si>
  <si>
    <t>Evaporador para sistema VRF de ar condicionado, tipo cassete, capacidade de 4 TR</t>
  </si>
  <si>
    <t>43.10</t>
  </si>
  <si>
    <t>Bombas centrifugas, uso geral</t>
  </si>
  <si>
    <t>43.10.050</t>
  </si>
  <si>
    <t>Conjunto motor-bomba (centrífuga) 10 cv, monoestágio, Hman= 24 a 36 mca, Q= 53 a 45 m³/h</t>
  </si>
  <si>
    <t>43.10.090</t>
  </si>
  <si>
    <t>Conjunto motor-bomba (centrífuga) 20 cv, monoestágio, Hman= 40 a 70 mca, Q= 76 a 28 m³/h</t>
  </si>
  <si>
    <t>43.10.110</t>
  </si>
  <si>
    <t>Conjunto motor-bomba (centrífuga) 5 cv, monoestágio, Hmam= 14 a 26 mca, Q= 56 a 30 m³/h</t>
  </si>
  <si>
    <t>43.10.130</t>
  </si>
  <si>
    <t>Conjunto motor-bomba (centrífuga) 3/4 cv, monoestágio, Hman= 10 a 16 mca, Q= 12,7 a 8 m³/h</t>
  </si>
  <si>
    <t>43.10.210</t>
  </si>
  <si>
    <t>Conjunto motor-bomba (centrífuga) 60 cv, monoestágio, Hman= 90 a 125 mca, Q= 115 a 50 m³/h</t>
  </si>
  <si>
    <t>43.10.230</t>
  </si>
  <si>
    <t>Conjunto motor-bomba (centrífuga) 2 cv, monoestágio, Hman= 12 a 27 mca, Q= 25 a 8 m³/h</t>
  </si>
  <si>
    <t>43.10.250</t>
  </si>
  <si>
    <t>Conjunto motor-bomba (centrífuga) 15 cv, monoestágio, Hman= 30 a 60 mca, Q= 82 a 20 m³/h</t>
  </si>
  <si>
    <t>43.10.290</t>
  </si>
  <si>
    <t>Conjunto motor-bomba (centrífuga) 5 cv, monoestágio, Hman= 24 a 33 mca, Q= 41,6 a 35,2 m³/h</t>
  </si>
  <si>
    <t>43.10.450</t>
  </si>
  <si>
    <t>Conjunto motor-bomba (centrífuga) 30 cv, monoestágio, Hman= 20 a 50 mca, Q= 197 a 112 m³/h</t>
  </si>
  <si>
    <t>43.10.452</t>
  </si>
  <si>
    <t>Conjunto motor-bomba (centrífuga) 1,5 cv, multiestágio, Hman= 20 a 35 mca, Q= 7,1 a 4,5 m³/h</t>
  </si>
  <si>
    <t>43.10.454</t>
  </si>
  <si>
    <t>Conjunto motor-bomba (centrífuga) 3 cv, multiestágio, Hman= 30 a 45 mca, Q= 12,4 a 8,4 m³/h</t>
  </si>
  <si>
    <t>43.10.456</t>
  </si>
  <si>
    <t>Conjunto motor-bomba (centrífuga) 3 cv, multiestágio, Hman= 35 a 60 mca, Q= 7,8 a 5,8 m³/h</t>
  </si>
  <si>
    <t>43.10.480</t>
  </si>
  <si>
    <t>Conjunto motor-bomba (centrífuga) 7,5 cv, multiestágio, Hman= 30 a 80 mca, Q= 21,6 a 12,0 m³/h</t>
  </si>
  <si>
    <t>43.10.490</t>
  </si>
  <si>
    <t>Conjunto motor-bomba (centrífuga) 5 cv, multiestágio, Hman= 25 a 50 mca, Q= 21,0 a 13,3 m³/h</t>
  </si>
  <si>
    <t>43.10.620</t>
  </si>
  <si>
    <t>Conjunto motor-bomba (centrífuga), 0,5 cv, monoestágio, Hman= 10 a 20 mca, Q= 7,5 a 1,5 m³/h</t>
  </si>
  <si>
    <t>43.10.670</t>
  </si>
  <si>
    <t>Conjunto motor-bomba (centrífuga) 0,5 cv, monoestágio, trifásico, Hman= 9 a 21 mca, Q= 8,3 a 2,0 m³/h</t>
  </si>
  <si>
    <t>43.10.730</t>
  </si>
  <si>
    <t>Conjunto motor-bomba (centrífuga) 30 cv, monoestágio trifásico, Hman= 70 a 94 mca, Q= 34,80 a 61,7 m³/h</t>
  </si>
  <si>
    <t>43.10.740</t>
  </si>
  <si>
    <t>Conjunto motor-bomba (centrífuga) 20 cv, monoestágio trifásico, Hman= 62 a 90 mca, Q= 21,1 a 43,8 m³/h</t>
  </si>
  <si>
    <t>43.10.750</t>
  </si>
  <si>
    <t>Conjunto motor-bomba (centrífuga) 1 cv, monoestágio trifásico, Hman= 8 a 25 mca e Q= 11 a 1,50 m³/h</t>
  </si>
  <si>
    <t>43.10.770</t>
  </si>
  <si>
    <t>Conjunto motor-bomba (centrífuga) 40 cv, monoestágio trifásico, Hman= 45 a 75 mca e Q= 120 a 75 m³/h</t>
  </si>
  <si>
    <t>43.10.780</t>
  </si>
  <si>
    <t>Conjunto motor-bomba (centrífuga) 50 cv, monoestágio trifásico, Hman= 61 a 81 mca e Q= 170 a 80 m³/h</t>
  </si>
  <si>
    <t>43.10.790</t>
  </si>
  <si>
    <t>Conjunto motor-bomba (centrífuga) 1 cv, multiestágio trifásico, Hman= 15 a 30 mca, Q= 6,5 a 4,2 m³/h</t>
  </si>
  <si>
    <t>43.10.794</t>
  </si>
  <si>
    <t>Conjunto motor-bomba (centrífuga) 1 cv, multiestágio trifásico, Hman= 70 a 115 mca e Q= 1,0 a 1,6 m³/h</t>
  </si>
  <si>
    <t>43.11</t>
  </si>
  <si>
    <t>Bombas submersiveis</t>
  </si>
  <si>
    <t>43.11.050</t>
  </si>
  <si>
    <t>Conjunto motor-bomba submersível para poço profundo de 6´, Q= 10 a 20m³/h, Hman= 80 a 48 mca, até 6 HP</t>
  </si>
  <si>
    <t>43.11.060</t>
  </si>
  <si>
    <t>Conjunto motor-bomba submersível para poço profundo de 6´, Q= 10 a 20m³/h, Hman= 108 a 64,5 mca, 8 HP</t>
  </si>
  <si>
    <t>43.11.100</t>
  </si>
  <si>
    <t>Conjunto motor-bomba submersível para poço profundo de 6´, Q= 10 a 20m³/h, Hman= 274 a 170 mca, 20 HP</t>
  </si>
  <si>
    <t>43.11.110</t>
  </si>
  <si>
    <t>Conjunto motor-bomba submersível para poço profundo de 6´, Q= 20 a 34m³/h, Hman= 56,5 a 32 mca, até 8 HP</t>
  </si>
  <si>
    <t>43.11.130</t>
  </si>
  <si>
    <t>Conjunto motor-bomba submersível para poço profundo de 6´, Q= 20 a 34m³/h, Hman= 92,5 a 53 mca, 12,5 HP</t>
  </si>
  <si>
    <t>43.11.150</t>
  </si>
  <si>
    <t>Conjunto motor-bomba submersível para poço profundo de 6´, Q= 20 a 34m³/h, Hman= 152 a 88 mca, 20 HP</t>
  </si>
  <si>
    <t>43.11.320</t>
  </si>
  <si>
    <t>Conjunto motor-bomba submersível vertical para esgoto, Q= 4,8 a 25,8 m³/h, Hmam= 19 a 5 mca, potência 1 cv, diâmetro de sólidos até 20mm</t>
  </si>
  <si>
    <t>43.11.330</t>
  </si>
  <si>
    <t>Conjunto motor-bomba submersível vertical para esgoto, Q= 4,6 a 57,2 m³/h, Hman= 13 a 4 mca, potência 2 a 3,5 cv, diâmetro de sólidos até 50mm</t>
  </si>
  <si>
    <t>43.11.360</t>
  </si>
  <si>
    <t>Conjunto motor-bomba submersível vertical para águas residuais, Q= 2 a16 m³/h, Hman= 12 a 2 mca, potência de 0,5 cv</t>
  </si>
  <si>
    <t>43.11.370</t>
  </si>
  <si>
    <t>Conjunto motor-bomba submersível vertical para águas residuais, Q= 3 a 20 m³/h, Hman= 13 a 5 mca, potência de 1 cv</t>
  </si>
  <si>
    <t>43.11.380</t>
  </si>
  <si>
    <t>Conjunto motor-bomba submersível vertical para águas residuais, Q= 10 a 50 m³/h, Hman= 22 a 4 mca, potência 4 cv</t>
  </si>
  <si>
    <t>43.11.390</t>
  </si>
  <si>
    <t>Conjunto motor-bomba submersível vertical para águas residuais, Q= 8 a 45 m³/h, Hman= 10,5 a 3,5 mca, potência 1,5 cv</t>
  </si>
  <si>
    <t>43.11.400</t>
  </si>
  <si>
    <t>Conjunto motor-bomba submersível vertical para esgoto, Q= 3,4 a 86,3 m³/h, Hman= 14 a 5 mca, potência 5 cv</t>
  </si>
  <si>
    <t>43.11.410</t>
  </si>
  <si>
    <t>Conjunto motor-bomba submersível vertical para esgoto, Q= 9,1 a 113,6m³/h, Hman= 20 a 15 mca, potência 10 cv</t>
  </si>
  <si>
    <t>43.11.420</t>
  </si>
  <si>
    <t>Conjunto motor-bomba submersível vertical para esgoto, Q=9,3 a 69,0 m³/h, Hman=15 a 7 mca, potência 3cv, diâmetro de sólidos 50/65mm</t>
  </si>
  <si>
    <t>43.11.460</t>
  </si>
  <si>
    <t>Conjunto motor-bomba submersível vertical para esgoto, Q= 40 m³/h, Hman= 40 mca, diâmetro de sólidos até 50 mm</t>
  </si>
  <si>
    <t>43.12</t>
  </si>
  <si>
    <t>Bombas especiais, uso industrial</t>
  </si>
  <si>
    <t>43.12.500</t>
  </si>
  <si>
    <t>Filtro de areia com carga de areia filtrante, vazão de 16,9 m³/h</t>
  </si>
  <si>
    <t>43.20</t>
  </si>
  <si>
    <t>Reparos, conservacoes e complementos - GRUPO 43</t>
  </si>
  <si>
    <t>43.20.130</t>
  </si>
  <si>
    <t>Caixa de passagem para condicionamento de ar tipo Split, com saída de dreno único na vertical - 39 x 22 x 6 cm</t>
  </si>
  <si>
    <t>43.20.140</t>
  </si>
  <si>
    <t>Bomba de remoção de condensados para condicionadores de ar</t>
  </si>
  <si>
    <t>43.20.200</t>
  </si>
  <si>
    <t>Controlador de temperatura digital</t>
  </si>
  <si>
    <t>43.20.210</t>
  </si>
  <si>
    <t>Bomba de circulação para água quente</t>
  </si>
  <si>
    <t>43.20.250</t>
  </si>
  <si>
    <t>Poço termométrico em alumínio, com haste de 30mm e rosca 1/2" npt</t>
  </si>
  <si>
    <t>43.20.260</t>
  </si>
  <si>
    <t>Termostato para aquecimento ou refrigeração com programação horária</t>
  </si>
  <si>
    <t>44</t>
  </si>
  <si>
    <t>APARELHOS E METAIS HIDRAULICOS</t>
  </si>
  <si>
    <t>44.01</t>
  </si>
  <si>
    <t>Aparelhos e loucas</t>
  </si>
  <si>
    <t>44.01.030</t>
  </si>
  <si>
    <t>Bacia turca de louça - 6 litros</t>
  </si>
  <si>
    <t>44.01.040</t>
  </si>
  <si>
    <t xml:space="preserve">Bacia sifonada com caixa de descarga acoplada e tampa - infantil	</t>
  </si>
  <si>
    <t>44.01.050</t>
  </si>
  <si>
    <t>Bacia sifonada de louça sem tampa - 6 litros</t>
  </si>
  <si>
    <t>44.01.052</t>
  </si>
  <si>
    <t>Bacia sifonada de louça com tampa - 6 litros</t>
  </si>
  <si>
    <t>44.01.070</t>
  </si>
  <si>
    <t>Bacia sifonada de louça sem tampa, com saída horizontal - 6 litros</t>
  </si>
  <si>
    <t>44.01.072</t>
  </si>
  <si>
    <t>Bacia sifonada de louça com tampa, com saída horizontal - 6 litros</t>
  </si>
  <si>
    <t>44.01.100</t>
  </si>
  <si>
    <t>Lavatório de louça sem coluna</t>
  </si>
  <si>
    <t>44.01.110</t>
  </si>
  <si>
    <t>Lavatório de louça com coluna</t>
  </si>
  <si>
    <t>44.01.160</t>
  </si>
  <si>
    <t>Lavatório de louça pequeno com coluna suspensa - linha especial</t>
  </si>
  <si>
    <t>44.01.170</t>
  </si>
  <si>
    <t>Lavatório em polipropileno</t>
  </si>
  <si>
    <t>44.01.200</t>
  </si>
  <si>
    <t>Mictório de louça sifonado auto aspirante</t>
  </si>
  <si>
    <t>44.01.240</t>
  </si>
  <si>
    <t>Lavatório em louça com coluna suspensa</t>
  </si>
  <si>
    <t>44.01.270</t>
  </si>
  <si>
    <t>Cuba de louça de embutir oval</t>
  </si>
  <si>
    <t>44.01.310</t>
  </si>
  <si>
    <t>Tanque de louça com coluna de 30 litros</t>
  </si>
  <si>
    <t>44.01.360</t>
  </si>
  <si>
    <t>Tanque de louça com coluna de 18 a 20 litros</t>
  </si>
  <si>
    <t>44.01.370</t>
  </si>
  <si>
    <t>Tanque em granito sintético, linha comercial - sem pertences</t>
  </si>
  <si>
    <t>44.01.610</t>
  </si>
  <si>
    <t>Lavatório de louça para canto, sem coluna - sem pertences</t>
  </si>
  <si>
    <t>44.01.680</t>
  </si>
  <si>
    <t>Caixa de descarga em plástico, de sobrepor, capacidade 9 litros com engate flexível</t>
  </si>
  <si>
    <t>44.01.690</t>
  </si>
  <si>
    <t>Tanque de louça sem coluna de 30 litros</t>
  </si>
  <si>
    <t>44.01.800</t>
  </si>
  <si>
    <t>Bacia sifonada com caixa de descarga acoplada sem tampa - 6 litros</t>
  </si>
  <si>
    <t>44.01.820</t>
  </si>
  <si>
    <t>Bacia sifonada com caixa de descarga acoplada com tampa - 6 litros</t>
  </si>
  <si>
    <t>44.01.850</t>
  </si>
  <si>
    <t>Cuba de louça de embutir redonda</t>
  </si>
  <si>
    <t>44.02</t>
  </si>
  <si>
    <t>Bancadas e tampos</t>
  </si>
  <si>
    <t>44.02.062</t>
  </si>
  <si>
    <t>Tampo/bancada em granito, com frontão, espessura de 2 cm, acabamento polido</t>
  </si>
  <si>
    <t>44.02.100</t>
  </si>
  <si>
    <t>Tampo/bancada em mármore nacional espessura de 3 cm</t>
  </si>
  <si>
    <t>44.02.200</t>
  </si>
  <si>
    <t>Tampo/bancada em concreto armado, revestido em aço inoxidável fosco polido</t>
  </si>
  <si>
    <t>44.02.300</t>
  </si>
  <si>
    <t>Superfície sólido mineral para bancadas, saias, frontões e/ou cubas</t>
  </si>
  <si>
    <t>44.03</t>
  </si>
  <si>
    <t>Acessorios e metais</t>
  </si>
  <si>
    <t>44.03.010</t>
  </si>
  <si>
    <t>Dispenser toalheiro em ABS e policarbonato para bobina de 20 cm x 200 m, com alavanca</t>
  </si>
  <si>
    <t>44.03.020</t>
  </si>
  <si>
    <t>Meia saboneteira de louça de embutir</t>
  </si>
  <si>
    <t>44.03.030</t>
  </si>
  <si>
    <t>Dispenser toalheiro metálico esmaltado para bobina de 25cm x 50m, sem alavanca</t>
  </si>
  <si>
    <t>44.03.040</t>
  </si>
  <si>
    <t>Saboneteira de louça de embutir</t>
  </si>
  <si>
    <t>44.03.050</t>
  </si>
  <si>
    <t>Dispenser papel higiênico em ABS para rolão 300 / 600 m, com visor</t>
  </si>
  <si>
    <t>44.03.080</t>
  </si>
  <si>
    <t>Porta-papel de louça de embutir</t>
  </si>
  <si>
    <t>44.03.090</t>
  </si>
  <si>
    <t>Cabide cromado para banheiro</t>
  </si>
  <si>
    <t>44.03.130</t>
  </si>
  <si>
    <t>Saboneteira tipo dispenser, para refil de 800 ml</t>
  </si>
  <si>
    <t>44.03.180</t>
  </si>
  <si>
    <t>Dispenser toalheiro em ABS, para folhas</t>
  </si>
  <si>
    <t>44.03.210</t>
  </si>
  <si>
    <t>Ducha cromada simples</t>
  </si>
  <si>
    <t>44.03.260</t>
  </si>
  <si>
    <t>Armário de plástico de embutir, para lavatório</t>
  </si>
  <si>
    <t>44.03.300</t>
  </si>
  <si>
    <t>Torneira clínica com volante tipo alavanca</t>
  </si>
  <si>
    <t>44.03.315</t>
  </si>
  <si>
    <t>Torneira de mesa com bica móvel e alavanca</t>
  </si>
  <si>
    <t>44.03.316</t>
  </si>
  <si>
    <t>Torneira misturador clínica de mesa com arejador articulado, acionamento cotovelo</t>
  </si>
  <si>
    <t>44.03.360</t>
  </si>
  <si>
    <t>Ducha higiênica cromada</t>
  </si>
  <si>
    <t>44.03.370</t>
  </si>
  <si>
    <t>Torneira curta com rosca para uso geral, em latão fundido sem acabamento, DN= 1/2´</t>
  </si>
  <si>
    <t>44.03.380</t>
  </si>
  <si>
    <t>Torneira curta com rosca para uso geral, em latão fundido sem acabamento, DN= 3/4´</t>
  </si>
  <si>
    <t>44.03.400</t>
  </si>
  <si>
    <t>Torneira curta com rosca para uso geral, em latão fundido cromado, DN= 3/4´</t>
  </si>
  <si>
    <t>44.03.420</t>
  </si>
  <si>
    <t>Torneira curta sem rosca para uso geral, em latão fundido sem acabamento, DN= 3/4´</t>
  </si>
  <si>
    <t>44.03.430</t>
  </si>
  <si>
    <t>Torneira curta sem rosca para uso geral, em latão fundido cromado, DN= 1/2"</t>
  </si>
  <si>
    <t>44.03.440</t>
  </si>
  <si>
    <t>Torneira curta sem rosca para uso geral, em latão fundido cromado, DN= 3/4"</t>
  </si>
  <si>
    <t>44.03.450</t>
  </si>
  <si>
    <t>Torneira longa sem rosca para uso geral, em latão fundido cromado</t>
  </si>
  <si>
    <t>44.03.470</t>
  </si>
  <si>
    <t>Torneira de parede para pia com bica móvel e arejador, em latão fundido cromado</t>
  </si>
  <si>
    <t>44.03.500</t>
  </si>
  <si>
    <t>Aparelho misturador de parede, para pia, com bica móvel, acabamento cromado</t>
  </si>
  <si>
    <t>44.03.510</t>
  </si>
  <si>
    <t>Torneira de parede antivandalismo, DN= 3/4´</t>
  </si>
  <si>
    <t>44.03.590</t>
  </si>
  <si>
    <t>Torneira de mesa para pia com bica móvel e arejador em latão fundido cromado</t>
  </si>
  <si>
    <t>44.03.630</t>
  </si>
  <si>
    <t>Torneira de acionamento restrito em latão cromado, DN= 1/2´ com adaptador para 3/4´</t>
  </si>
  <si>
    <t>44.03.640</t>
  </si>
  <si>
    <t>Torneira de parede acionamento hidromecânico, em latão cromado, DN= 1/2´ ou 3/4´</t>
  </si>
  <si>
    <t>44.03.645</t>
  </si>
  <si>
    <t>Torneira de mesa automática, acionamento hidromecânico, em latão cromado, DN= 1/2´ou 3/4´</t>
  </si>
  <si>
    <t>44.03.670</t>
  </si>
  <si>
    <t>Caixa de descarga de embutir, acionamento frontal, completa</t>
  </si>
  <si>
    <t>44.03.690</t>
  </si>
  <si>
    <t>Torneira de parede em ABS, DN 1/2´ ou 3/4´, 10cm</t>
  </si>
  <si>
    <t>44.03.700</t>
  </si>
  <si>
    <t>Torneira de parede em ABS, DN 1/2´ ou 3/4´, 15cm</t>
  </si>
  <si>
    <t>44.03.720</t>
  </si>
  <si>
    <t>Torneira de mesa para lavatório, acionamento hidromecânico com alavanca, registro integrado regulador de vazão, em latão cromado, DN= 1/2´</t>
  </si>
  <si>
    <t>44.03.810</t>
  </si>
  <si>
    <t>Aparelho misturador de mesa para pia com bica móvel, acabamento cromado</t>
  </si>
  <si>
    <t>44.03.825</t>
  </si>
  <si>
    <t>Misturador termostato para chuveiro ou ducha, acabamento cromado</t>
  </si>
  <si>
    <t>44.03.900</t>
  </si>
  <si>
    <t>Secador de mãos em ABS</t>
  </si>
  <si>
    <t>44.03.920</t>
  </si>
  <si>
    <t>Ducha higiênica com registro</t>
  </si>
  <si>
    <t>44.03.931</t>
  </si>
  <si>
    <t>Desviador para duchas e chuveiros</t>
  </si>
  <si>
    <t>44.03.940</t>
  </si>
  <si>
    <t>Válvula dupla para bancada de laboratório, uso em GLP, com bico para mangueira - diâmetro de 1/4´ a 1/2´</t>
  </si>
  <si>
    <t>44.03.950</t>
  </si>
  <si>
    <t>Válvula para cuba de laboratório, com nuca giratória e bico escalonado para mangueira</t>
  </si>
  <si>
    <t>44.04</t>
  </si>
  <si>
    <t>Prateleiras</t>
  </si>
  <si>
    <t>44.04.030</t>
  </si>
  <si>
    <t>Prateleira em granito com espessura de 2 cm</t>
  </si>
  <si>
    <t>44.04.040</t>
  </si>
  <si>
    <t>Prateleira em granilite</t>
  </si>
  <si>
    <t>44.04.050</t>
  </si>
  <si>
    <t>Prateleira em granito com espessura de 3 cm</t>
  </si>
  <si>
    <t>44.06</t>
  </si>
  <si>
    <t>Aparelhos de aco inoxidavel</t>
  </si>
  <si>
    <t>44.06.010</t>
  </si>
  <si>
    <t>Lavatório coletivo em aço inoxidável</t>
  </si>
  <si>
    <t>44.06.100</t>
  </si>
  <si>
    <t>Mictório coletivo em aço inoxidável</t>
  </si>
  <si>
    <t>44.06.200</t>
  </si>
  <si>
    <t>Tanque em aço inoxidável</t>
  </si>
  <si>
    <t>44.06.250</t>
  </si>
  <si>
    <t>Cuba em aço inoxidável simples de 300 x 140mm</t>
  </si>
  <si>
    <t>44.06.300</t>
  </si>
  <si>
    <t>Cuba em aço inoxidável simples de 400x340x140mm</t>
  </si>
  <si>
    <t>44.06.310</t>
  </si>
  <si>
    <t>Cuba em aço inoxidável simples de 465x300x140mm</t>
  </si>
  <si>
    <t>44.06.320</t>
  </si>
  <si>
    <t>Cuba em aço inoxidável simples de 560x330x140mm</t>
  </si>
  <si>
    <t>44.06.330</t>
  </si>
  <si>
    <t>Cuba em aço inoxidável simples de 500x400x400mm</t>
  </si>
  <si>
    <t>44.06.360</t>
  </si>
  <si>
    <t>Cuba em aço inoxidável simples de 500x400x200mm</t>
  </si>
  <si>
    <t>44.06.370</t>
  </si>
  <si>
    <t>Cuba em aço inoxidável simples de 500x400x250mm</t>
  </si>
  <si>
    <t>44.06.400</t>
  </si>
  <si>
    <t>Cuba em aço inoxidável simples de 500x400x300mm</t>
  </si>
  <si>
    <t>44.06.410</t>
  </si>
  <si>
    <t>Cuba em aço inoxidável simples de 600x500x300mm</t>
  </si>
  <si>
    <t>44.06.470</t>
  </si>
  <si>
    <t>Cuba em aço inoxidável simples de 600x500x350mm</t>
  </si>
  <si>
    <t>44.06.520</t>
  </si>
  <si>
    <t>Cuba em aço inoxidável simples de 600x500x400mm</t>
  </si>
  <si>
    <t>44.06.570</t>
  </si>
  <si>
    <t>Cuba em aço inoxidável simples de 700x600x450mm</t>
  </si>
  <si>
    <t>44.06.600</t>
  </si>
  <si>
    <t>Cuba em aço inoxidável simples de 1400x900x500mm</t>
  </si>
  <si>
    <t>44.06.610</t>
  </si>
  <si>
    <t>Cuba em aço inoxidável simples de 1100x600x400mm</t>
  </si>
  <si>
    <t>44.06.700</t>
  </si>
  <si>
    <t>Cuba em aço inoxidável dupla de 715x400x140mm</t>
  </si>
  <si>
    <t>44.06.710</t>
  </si>
  <si>
    <t>Cuba em aço inoxidável dupla de 835x340x140mm</t>
  </si>
  <si>
    <t>44.06.750</t>
  </si>
  <si>
    <t>Cuba em aço inoxidável dupla de 1020x400x250mm</t>
  </si>
  <si>
    <t>44.20</t>
  </si>
  <si>
    <t>Reparos, conservacoes e complementos - GRUPO 44</t>
  </si>
  <si>
    <t>44.20.010</t>
  </si>
  <si>
    <t>Sifão plástico sanfonado universal de 1´</t>
  </si>
  <si>
    <t>44.20.020</t>
  </si>
  <si>
    <t>Recolocação de torneiras</t>
  </si>
  <si>
    <t>44.20.040</t>
  </si>
  <si>
    <t>Recolocação de sifões</t>
  </si>
  <si>
    <t>44.20.060</t>
  </si>
  <si>
    <t>Recolocação de aparelhos sanitários, incluindo acessórios</t>
  </si>
  <si>
    <t>44.20.080</t>
  </si>
  <si>
    <t>Recolocação de caixas de descarga de sobrepor</t>
  </si>
  <si>
    <t>44.20.100</t>
  </si>
  <si>
    <t>Engate flexível metálico DN= 1/2´</t>
  </si>
  <si>
    <t>44.20.110</t>
  </si>
  <si>
    <t>Engate flexível de PVC DN= 1/2´</t>
  </si>
  <si>
    <t>44.20.120</t>
  </si>
  <si>
    <t>Canopla para válvula de descarga</t>
  </si>
  <si>
    <t>44.20.121</t>
  </si>
  <si>
    <t>Arejador com articulador em ABS cromado para torneira padrão, completo</t>
  </si>
  <si>
    <t>44.20.130</t>
  </si>
  <si>
    <t>Tubo de ligação para mictório, DN= 1/2´</t>
  </si>
  <si>
    <t>44.20.150</t>
  </si>
  <si>
    <t>Acabamento cromado para registro</t>
  </si>
  <si>
    <t>44.20.160</t>
  </si>
  <si>
    <t>Botão para válvula de descarga</t>
  </si>
  <si>
    <t>44.20.180</t>
  </si>
  <si>
    <t>Reparo para válvula de descarga</t>
  </si>
  <si>
    <t>44.20.200</t>
  </si>
  <si>
    <t>Sifão de metal cromado de 1 1/2´ x 2´</t>
  </si>
  <si>
    <t>44.20.220</t>
  </si>
  <si>
    <t>Sifão de metal cromado de 1´ x 1 1/2´</t>
  </si>
  <si>
    <t>44.20.230</t>
  </si>
  <si>
    <t>Tubo de ligação para sanitário</t>
  </si>
  <si>
    <t>44.20.240</t>
  </si>
  <si>
    <t>Sifão plástico com copo, rígido, de 1´ x 1 1/2´</t>
  </si>
  <si>
    <t>44.20.260</t>
  </si>
  <si>
    <t>Sifão plástico com copo, rígido, de 1 1/4´ x 2´</t>
  </si>
  <si>
    <t>44.20.280</t>
  </si>
  <si>
    <t>Tampa de plástico para bacia sanitária</t>
  </si>
  <si>
    <t>44.20.300</t>
  </si>
  <si>
    <t>Bolsa para bacia sanitária</t>
  </si>
  <si>
    <t>44.20.310</t>
  </si>
  <si>
    <t>Filtro de pressão em ABS, para 360 l/h</t>
  </si>
  <si>
    <t>44.20.390</t>
  </si>
  <si>
    <t>Válvula de PVC para lavatório</t>
  </si>
  <si>
    <t>44.20.620</t>
  </si>
  <si>
    <t>Válvula americana</t>
  </si>
  <si>
    <t>44.20.640</t>
  </si>
  <si>
    <t>Válvula de metal cromado de 1 1/2´</t>
  </si>
  <si>
    <t>44.20.650</t>
  </si>
  <si>
    <t>Válvula de metal cromado de 1´</t>
  </si>
  <si>
    <t>45</t>
  </si>
  <si>
    <t>ENTRADA DE AGUA, INCÊNDIO E GAS</t>
  </si>
  <si>
    <t>45.01</t>
  </si>
  <si>
    <t>Entrada de agua</t>
  </si>
  <si>
    <t>45.01.020</t>
  </si>
  <si>
    <t>Entrada completa de água com abrigo e registro de gaveta, DN= 3/4´</t>
  </si>
  <si>
    <t>45.01.040</t>
  </si>
  <si>
    <t>Entrada completa de água com abrigo e registro de gaveta, DN= 1´</t>
  </si>
  <si>
    <t>45.01.060</t>
  </si>
  <si>
    <t>Entrada completa de água com abrigo e registro de gaveta, DN= 1 1/2´</t>
  </si>
  <si>
    <t>45.01.066</t>
  </si>
  <si>
    <t>Entrada completa de água com abrigo e registro de gaveta, DN= 2´</t>
  </si>
  <si>
    <t>45.01.080</t>
  </si>
  <si>
    <t>Entrada completa de água com abrigo e registro de gaveta, DN= 2 1/2´</t>
  </si>
  <si>
    <t>45.01.082</t>
  </si>
  <si>
    <t>Entrada completa de água com abrigo e registro de gaveta, DN= 3´</t>
  </si>
  <si>
    <t>45.02</t>
  </si>
  <si>
    <t>Entrada de gas</t>
  </si>
  <si>
    <t>45.02.020</t>
  </si>
  <si>
    <t>45.02.040</t>
  </si>
  <si>
    <t>Entrada completa de gás GLP com 2 cilindros de 45 kg</t>
  </si>
  <si>
    <t>45.02.060</t>
  </si>
  <si>
    <t>Entrada completa de gás GLP com 4 cilindros de 45 kg</t>
  </si>
  <si>
    <t>45.02.080</t>
  </si>
  <si>
    <t>Entrada completa de gás GLP com 6 cilindros de 45 kg</t>
  </si>
  <si>
    <t>45.02.200</t>
  </si>
  <si>
    <t>Abrigo padronizado de gás GLP encanado</t>
  </si>
  <si>
    <t>45.03</t>
  </si>
  <si>
    <t>Hidrômetro</t>
  </si>
  <si>
    <t>45.03.010</t>
  </si>
  <si>
    <t>Hidrômetro em ferro fundido, diâmetro 50 mm (2´)</t>
  </si>
  <si>
    <t>45.03.030</t>
  </si>
  <si>
    <t>Hidrômetro em ferro fundido, diâmetro 100 mm (4´)</t>
  </si>
  <si>
    <t>45.03.100</t>
  </si>
  <si>
    <t>Hidrômetro em bronze, diâmetro de 25 mm (1´)</t>
  </si>
  <si>
    <t>45.03.110</t>
  </si>
  <si>
    <t>Hidrômetro em bronze, diâmetro de 40 mm (1 1/2´)</t>
  </si>
  <si>
    <t>45.03.200</t>
  </si>
  <si>
    <t>Filtro tipo cesto para hidrômetro de 50 mm (2´)</t>
  </si>
  <si>
    <t>45.20</t>
  </si>
  <si>
    <t>Reparos, conservacoes e complementos - GRUPO 45</t>
  </si>
  <si>
    <t>45.20.020</t>
  </si>
  <si>
    <t>Cilindro de gás (GLP) de 45 kg, com carga</t>
  </si>
  <si>
    <t>46</t>
  </si>
  <si>
    <t>TUBULACAO E CONDUTORES PARA LIQUIDOS E GASES.</t>
  </si>
  <si>
    <t>46.01</t>
  </si>
  <si>
    <t>Tubulacao em PVC rigido marrom para sistemas prediais de agua fria</t>
  </si>
  <si>
    <t>46.01.010</t>
  </si>
  <si>
    <t>Tubo de PVC rígido soldável marrom, DN= 20 mm, (1/2´), inclusive conexões</t>
  </si>
  <si>
    <t>46.01.020</t>
  </si>
  <si>
    <t>Tubo de PVC rígido soldável marrom, DN= 25 mm, (3/4´), inclusive conexões</t>
  </si>
  <si>
    <t>46.01.030</t>
  </si>
  <si>
    <t>Tubo de PVC rígido soldável marrom, DN= 32 mm, (1´), inclusive conexões</t>
  </si>
  <si>
    <t>46.01.040</t>
  </si>
  <si>
    <t>Tubo de PVC rígido soldável marrom, DN= 40 mm, (1 1/4´), inclusive conexões</t>
  </si>
  <si>
    <t>46.01.050</t>
  </si>
  <si>
    <t>Tubo de PVC rígido soldável marrom, DN= 50 mm, (1 1/2´), inclusive conexões</t>
  </si>
  <si>
    <t>46.01.060</t>
  </si>
  <si>
    <t>Tubo de PVC rígido soldável marrom, DN= 60 mm, (2´), inclusive conexões</t>
  </si>
  <si>
    <t>46.01.070</t>
  </si>
  <si>
    <t>Tubo de PVC rígido soldável marrom, DN= 75 mm, (2 1/2´), inclusive conexões</t>
  </si>
  <si>
    <t>46.01.080</t>
  </si>
  <si>
    <t>Tubo de PVC rígido soldável marrom, DN= 85 mm, (3´), inclusive conexões</t>
  </si>
  <si>
    <t>46.01.090</t>
  </si>
  <si>
    <t>Tubo de PVC rígido soldável marrom, DN= 110 mm, (4´), inclusive conexões</t>
  </si>
  <si>
    <t>46.02</t>
  </si>
  <si>
    <t>Tubulacao em PVC rigido branco para esgoto domiciliar</t>
  </si>
  <si>
    <t>46.02.010</t>
  </si>
  <si>
    <t>Tubo de PVC rígido branco, pontas lisas, soldável, linha esgoto série normal, DN= 40 mm, inclusive conexões</t>
  </si>
  <si>
    <t>46.02.050</t>
  </si>
  <si>
    <t>Tubo de PVC rígido branco PxB com virola e anel de borracha, linha esgoto série normal, DN= 50 mm, inclusive conexões</t>
  </si>
  <si>
    <t>46.02.060</t>
  </si>
  <si>
    <t>Tubo de PVC rígido branco PxB com virola e anel de borracha, linha esgoto série normal, DN= 75 mm, inclusive conexões</t>
  </si>
  <si>
    <t>46.02.070</t>
  </si>
  <si>
    <t>Tubo de PVC rígido branco PxB com virola e anel de borracha, linha esgoto série normal, DN= 100 mm, inclusive conexões</t>
  </si>
  <si>
    <t>46.03</t>
  </si>
  <si>
    <t>Tubulacao em PVC rigido branco serie R - A.P e esgoto domiciliar</t>
  </si>
  <si>
    <t>46.03.038</t>
  </si>
  <si>
    <t>Tubo de PVC rígido PxB com virola e anel de borracha, linha esgoto série reforçada ´R´, DN= 50 mm, inclusive conexões</t>
  </si>
  <si>
    <t>46.03.040</t>
  </si>
  <si>
    <t>Tubo de PVC rígido PxB com virola e anel de borracha, linha esgoto série reforçada ´R´, DN= 75 mm, inclusive conexões</t>
  </si>
  <si>
    <t>46.03.050</t>
  </si>
  <si>
    <t>Tubo de PVC rígido PxB com virola e anel de borracha, linha esgoto série reforçada ´R´, DN= 100 mm, inclusive conexões</t>
  </si>
  <si>
    <t>46.03.060</t>
  </si>
  <si>
    <t>Tubo de PVC rígido PxB com virola e anel de borracha, linha esgoto série reforçada ´R´. DN= 150 mm, inclusive conexões</t>
  </si>
  <si>
    <t>46.03.080</t>
  </si>
  <si>
    <t>Tubo de PVC rígido, pontas lisas, soldável, linha esgoto série reforçada ´R´, DN= 40 mm, inclusive conexões</t>
  </si>
  <si>
    <t>46.04</t>
  </si>
  <si>
    <t>Tubulacao em PVC rigido com junta elastica - aducao e distribuicao de agua</t>
  </si>
  <si>
    <t>46.04.010</t>
  </si>
  <si>
    <t>Tubo de PVC rígido tipo PBA classe 15, DN= 50mm, (DE= 60mm), inclusive conexões</t>
  </si>
  <si>
    <t>46.04.020</t>
  </si>
  <si>
    <t>Tubo de PVC rígido tipo PBA classe 15, DN= 75mm, (DE= 85mm), inclusive conexões</t>
  </si>
  <si>
    <t>46.04.030</t>
  </si>
  <si>
    <t>Tubo de PVC rígido tipo PBA classe 15, DN= 100mm, (DE= 110mm), inclusive conexões</t>
  </si>
  <si>
    <t>46.04.040</t>
  </si>
  <si>
    <t>Tubo de PVC rígido DEFoFo, DN= 100mm (DE= 118mm), inclusive conexões</t>
  </si>
  <si>
    <t>46.04.050</t>
  </si>
  <si>
    <t>Tubo de PVC rígido DEFoFo, DN= 150mm (DE= 170mm), inclusive conexões</t>
  </si>
  <si>
    <t>46.04.070</t>
  </si>
  <si>
    <t>Tubo de PVC rígido DEFoFo, DN= 200mm (DE= 222mm), inclusive conexões</t>
  </si>
  <si>
    <t>46.04.080</t>
  </si>
  <si>
    <t>Tubo de PVC rígido DEFoFo, DN= 250mm (DE= 274mm), inclusive conexões</t>
  </si>
  <si>
    <t>46.04.090</t>
  </si>
  <si>
    <t>Tubo de PVC rígido DEFoFo, DN= 300mm (DE= 326mm), inclusive conexões</t>
  </si>
  <si>
    <t>46.05</t>
  </si>
  <si>
    <t>Tubulacao em PVC rigido com junta elastica - rede de esgoto</t>
  </si>
  <si>
    <t>46.05.020</t>
  </si>
  <si>
    <t>Tubo PVC rígido, tipo Coletor Esgoto, junta elástica, DN= 100 mm, inclusive conexões</t>
  </si>
  <si>
    <t>46.05.040</t>
  </si>
  <si>
    <t>Tubo PVC rígido, tipo Coletor Esgoto, junta elástica, DN= 150 mm, inclusive conexões</t>
  </si>
  <si>
    <t>46.05.050</t>
  </si>
  <si>
    <t>Tubo PVC rígido, tipo Coletor Esgoto, junta elástica, DN= 200 mm, inclusive conexões</t>
  </si>
  <si>
    <t>46.05.060</t>
  </si>
  <si>
    <t>Tubo PVC rígido, tipo Coletor Esgoto, junta elástica, DN= 250 mm, inclusive conexões</t>
  </si>
  <si>
    <t>46.05.070</t>
  </si>
  <si>
    <t>Tubo PVC rígido, tipo Coletor Esgoto, junta elástica, DN= 300 mm, inclusive conexões</t>
  </si>
  <si>
    <t>46.05.090</t>
  </si>
  <si>
    <t>Tubo PVC rígido, tipo Coletor Esgoto, junta elástica, DN= 400 mm, inclusive conexões</t>
  </si>
  <si>
    <t>46.07</t>
  </si>
  <si>
    <t>Tubulacao galvanizado</t>
  </si>
  <si>
    <t>46.07.010</t>
  </si>
  <si>
    <t>Tubo galvanizado DN= 1/2´, inclusive conexões</t>
  </si>
  <si>
    <t>46.07.020</t>
  </si>
  <si>
    <t>Tubo galvanizado DN= 3/4´, inclusive conexões</t>
  </si>
  <si>
    <t>46.07.030</t>
  </si>
  <si>
    <t>Tubo galvanizado DN= 1´, inclusive conexões</t>
  </si>
  <si>
    <t>46.07.040</t>
  </si>
  <si>
    <t>Tubo galvanizado DN= 1 1/4´, inclusive conexões</t>
  </si>
  <si>
    <t>46.07.050</t>
  </si>
  <si>
    <t>Tubo galvanizado DN= 1 1/2´, inclusive conexões</t>
  </si>
  <si>
    <t>46.07.060</t>
  </si>
  <si>
    <t>Tubo galvanizado DN= 2´, inclusive conexões</t>
  </si>
  <si>
    <t>46.07.070</t>
  </si>
  <si>
    <t>Tubo galvanizado DN= 2 1/2´, inclusive conexões</t>
  </si>
  <si>
    <t>46.07.080</t>
  </si>
  <si>
    <t>Tubo galvanizado DN= 3´, inclusive conexões</t>
  </si>
  <si>
    <t>46.07.090</t>
  </si>
  <si>
    <t>Tubo galvanizado DN= 4´, inclusive conexões</t>
  </si>
  <si>
    <t>46.07.100</t>
  </si>
  <si>
    <t>Tubo galvanizado DN= 6´, inclusive conexões</t>
  </si>
  <si>
    <t>46.08</t>
  </si>
  <si>
    <t>Tubulacao em aco carbono galvanizado classe schedule</t>
  </si>
  <si>
    <t>46.08.006</t>
  </si>
  <si>
    <t>Tubo galvanizado sem costura schedule 40, DN= 1/2´, inclusive conexões</t>
  </si>
  <si>
    <t>46.08.010</t>
  </si>
  <si>
    <t>Tubo galvanizado sem costura schedule 40, DN= 3/4´, inclusive conexões</t>
  </si>
  <si>
    <t>46.08.020</t>
  </si>
  <si>
    <t>Tubo galvanizado sem costura schedule 40, DN= 1´, inclusive conexões</t>
  </si>
  <si>
    <t>46.08.030</t>
  </si>
  <si>
    <t>Tubo galvanizado sem costura schedule 40, DN= 1 1/4´, inclusive conexões</t>
  </si>
  <si>
    <t>46.08.040</t>
  </si>
  <si>
    <t>Tubo galvanizado sem costura schedule 40, DN= 1 1/2´, inclusive conexões</t>
  </si>
  <si>
    <t>46.08.050</t>
  </si>
  <si>
    <t>Tubo galvanizado sem costura schedule 40, DN= 2´, inclusive conexões</t>
  </si>
  <si>
    <t>46.08.070</t>
  </si>
  <si>
    <t>Tubo galvanizado sem costura schedule 40, DN= 2 1/2´, inclusive conexões</t>
  </si>
  <si>
    <t>46.08.080</t>
  </si>
  <si>
    <t>Tubo galvanizado sem costura schedule 40, DN= 3´, inclusive conexões</t>
  </si>
  <si>
    <t>46.08.100</t>
  </si>
  <si>
    <t>Tubo galvanizado sem costura schedule 40, DN= 4´, inclusive conexões</t>
  </si>
  <si>
    <t>46.08.110</t>
  </si>
  <si>
    <t>Tubo galvanizado sem costura schedule 40, DN= 6´, inclusive conexões</t>
  </si>
  <si>
    <t>46.09</t>
  </si>
  <si>
    <t>Conexoes e acessorios em ferro fundido, predial e tradicional, esgoto e pluvial</t>
  </si>
  <si>
    <t>46.09.050</t>
  </si>
  <si>
    <t>Joelho 45° em ferro fundido, linha predial tradicional, DN= 50 mm</t>
  </si>
  <si>
    <t>46.09.060</t>
  </si>
  <si>
    <t>Joelho 45° em ferro fundido, linha predial tradicional, DN= 75 mm</t>
  </si>
  <si>
    <t>46.09.070</t>
  </si>
  <si>
    <t>Joelho 45° em ferro fundido, linha predial tradicional, DN= 100 mm</t>
  </si>
  <si>
    <t>46.09.080</t>
  </si>
  <si>
    <t>Joelho 45° em ferro fundido, linha predial tradicional, DN= 150 mm</t>
  </si>
  <si>
    <t>46.09.100</t>
  </si>
  <si>
    <t>Joelho 87° 30´ em ferro fundido, linha predial tradicional, DN= 50 mm</t>
  </si>
  <si>
    <t>46.09.110</t>
  </si>
  <si>
    <t>Joelho 87° 30´ em ferro fundido, linha predial tradicional, DN= 75 mm</t>
  </si>
  <si>
    <t>46.09.120</t>
  </si>
  <si>
    <t>Joelho 87° 30´ em ferro fundido, linha predial tradicional, DN= 100 mm</t>
  </si>
  <si>
    <t>46.09.130</t>
  </si>
  <si>
    <t>Joelho 87° 30´ em ferro fundido, linha predial tradicional, DN= 150 mm</t>
  </si>
  <si>
    <t>46.09.150</t>
  </si>
  <si>
    <t>Luva bolsa e bolsa em ferro fundido, linha predial tradicional, DN= 50 mm</t>
  </si>
  <si>
    <t>46.09.160</t>
  </si>
  <si>
    <t>Luva bolsa e bolsa em ferro fundido, linha predial tradicional, DN= 75 mm</t>
  </si>
  <si>
    <t>46.09.170</t>
  </si>
  <si>
    <t>Luva bolsa e bolsa em ferro fundido, linha predial tradicional, DN= 100 mm</t>
  </si>
  <si>
    <t>46.09.180</t>
  </si>
  <si>
    <t>Luva bolsa e bolsa em ferro fundido, linha predial tradicional, DN= 150 mm</t>
  </si>
  <si>
    <t>46.09.200</t>
  </si>
  <si>
    <t>Placa cega em ferro fundido, linha predial tradicional, DN= 75 mm</t>
  </si>
  <si>
    <t>46.09.210</t>
  </si>
  <si>
    <t>Placa cega em ferro fundido, linha predial tradicional, DN= 100 mm</t>
  </si>
  <si>
    <t>46.09.230</t>
  </si>
  <si>
    <t>Junção 45° em ferro fundido, linha predial tradicional, DN= 50 x 50 mm</t>
  </si>
  <si>
    <t>46.09.240</t>
  </si>
  <si>
    <t>Junção 45° em ferro fundido, linha predial tradicional, DN= 75 x 50 mm</t>
  </si>
  <si>
    <t>46.09.250</t>
  </si>
  <si>
    <t>Junção 45° em ferro fundido, linha predial tradicional, DN= 75 x 75 mm</t>
  </si>
  <si>
    <t>46.09.260</t>
  </si>
  <si>
    <t>Junção 45° em ferro fundido, linha predial tradicional, DN= 100 x 50 mm</t>
  </si>
  <si>
    <t>46.09.270</t>
  </si>
  <si>
    <t>Junção 45° em ferro fundido, linha predial tradicional, DN= 100 x 75 mm</t>
  </si>
  <si>
    <t>46.09.280</t>
  </si>
  <si>
    <t>Junção 45° em ferro fundido, linha predial tradicional, DN= 100 x 100 mm</t>
  </si>
  <si>
    <t>46.09.290</t>
  </si>
  <si>
    <t>Junção 45° em ferro fundido, linha predial tradicional, DN= 150 x 100 mm</t>
  </si>
  <si>
    <t>46.09.300</t>
  </si>
  <si>
    <t>Junção dupla 45° em ferro fundido, linha predial tradicional, DN= 100 mm</t>
  </si>
  <si>
    <t>46.09.320</t>
  </si>
  <si>
    <t>Te sanitário 87° 30´ em ferro fundido, linha predial tradicional, DN= 50 x 50 mm</t>
  </si>
  <si>
    <t>46.09.330</t>
  </si>
  <si>
    <t>Te sanitário 87° 30´ em ferro fundido, linha predial tradicional, DN= 75 x 50 mm</t>
  </si>
  <si>
    <t>46.09.340</t>
  </si>
  <si>
    <t>Te sanitário 87° 30´ em ferro fundido, linha predial tradicional, DN= 75 x 75 mm</t>
  </si>
  <si>
    <t>46.09.350</t>
  </si>
  <si>
    <t>Te sanitário 87° 30´ em ferro fundido, linha predial tradicional, DN= 100 x 50 mm</t>
  </si>
  <si>
    <t>46.09.360</t>
  </si>
  <si>
    <t>Te sanitário 87° 30´ em ferro fundido, linha predial tradicional, DN= 100 x 75 mm</t>
  </si>
  <si>
    <t>46.09.370</t>
  </si>
  <si>
    <t>Te sanitário 87° 30´ em ferro fundido, linha predial tradicional, DN= 100 x 100 mm</t>
  </si>
  <si>
    <t>46.09.400</t>
  </si>
  <si>
    <t>Bucha de redução em ferro fundido, linha predial tradicional, DN= 75 x 50 mm</t>
  </si>
  <si>
    <t>46.09.410</t>
  </si>
  <si>
    <t>Bucha de redução em ferro fundido, linha predial tradicional, DN= 100 x 75 mm</t>
  </si>
  <si>
    <t>46.09.420</t>
  </si>
  <si>
    <t>Bucha de redução em ferro fundido, linha predial tradicional, DN= 150 x 100 mm</t>
  </si>
  <si>
    <t>46.10</t>
  </si>
  <si>
    <t>Tubulacao em cobre para agua quente, gas e vapor</t>
  </si>
  <si>
    <t>46.10.010</t>
  </si>
  <si>
    <t>Tubo de cobre classe A, DN= 15mm (1/2´), inclusive conexões</t>
  </si>
  <si>
    <t>46.10.020</t>
  </si>
  <si>
    <t>Tubo de cobre classe A, DN= 22mm (3/4´), inclusive conexões</t>
  </si>
  <si>
    <t>46.10.030</t>
  </si>
  <si>
    <t>Tubo de cobre classe A, DN= 28mm (1´), inclusive conexões</t>
  </si>
  <si>
    <t>46.10.040</t>
  </si>
  <si>
    <t>Tubo de cobre classe A, DN= 35mm (1 1/4´), inclusive conexões</t>
  </si>
  <si>
    <t>46.10.050</t>
  </si>
  <si>
    <t>Tubo de cobre classe A, DN= 42mm (1 1/2´), inclusive conexões</t>
  </si>
  <si>
    <t>46.10.060</t>
  </si>
  <si>
    <t>Tubo de cobre classe A, DN= 54mm (2´), inclusive conexões</t>
  </si>
  <si>
    <t>46.10.070</t>
  </si>
  <si>
    <t>Tubo de cobre classe A, DN= 66mm (2 1/2´), inclusive conexões</t>
  </si>
  <si>
    <t>46.10.080</t>
  </si>
  <si>
    <t>Tubo de cobre classe A, DN= 79mm (3´), inclusive conexões</t>
  </si>
  <si>
    <t>46.10.090</t>
  </si>
  <si>
    <t>Tubo de cobre classe A, DN= 104mm (4´), inclusive conexões</t>
  </si>
  <si>
    <t>46.10.200</t>
  </si>
  <si>
    <t>Tubo de cobre classe E, DN= 22mm (3/4´), inclusive conexões</t>
  </si>
  <si>
    <t>46.10.210</t>
  </si>
  <si>
    <t>Tubo de cobre classe E, DN= 28mm (1´), inclusive conexões</t>
  </si>
  <si>
    <t>46.10.220</t>
  </si>
  <si>
    <t>Tubo de cobre classe E, DN= 35mm (1 1/4´), inclusive conexões</t>
  </si>
  <si>
    <t>46.10.230</t>
  </si>
  <si>
    <t>Tubo de cobre classe E, DN= 42mm (1 1/2´), inclusive conexões</t>
  </si>
  <si>
    <t>46.10.240</t>
  </si>
  <si>
    <t>Tubo de cobre classe E, DN= 54mm (2´), inclusive conexões</t>
  </si>
  <si>
    <t>46.10.250</t>
  </si>
  <si>
    <t>Tubo de cobre classe E, DN= 66mm (2 1/2´), inclusive conexões</t>
  </si>
  <si>
    <t>46.12</t>
  </si>
  <si>
    <t>Tubulacao em concreto para rede de aguas pluviais</t>
  </si>
  <si>
    <t>46.12.010</t>
  </si>
  <si>
    <t>Tubo de concreto (PS-1), DN= 300mm</t>
  </si>
  <si>
    <t>46.12.020</t>
  </si>
  <si>
    <t>Tubo de concreto (PS-1), DN= 400mm</t>
  </si>
  <si>
    <t>46.12.050</t>
  </si>
  <si>
    <t>Tubo de concreto (PS-2), DN= 300mm</t>
  </si>
  <si>
    <t>46.12.060</t>
  </si>
  <si>
    <t>Tubo de concreto (PS-2), DN= 400mm</t>
  </si>
  <si>
    <t>46.12.070</t>
  </si>
  <si>
    <t>Tubo de concreto (PS-2), DN= 500mm</t>
  </si>
  <si>
    <t>46.12.080</t>
  </si>
  <si>
    <t>Tubo de concreto (PA-1), DN= 600mm</t>
  </si>
  <si>
    <t>46.12.100</t>
  </si>
  <si>
    <t>Tubo de concreto (PA-1), DN= 800mm</t>
  </si>
  <si>
    <t>46.12.120</t>
  </si>
  <si>
    <t>Tubo de concreto (PA-1), DN= 1000mm</t>
  </si>
  <si>
    <t>46.12.140</t>
  </si>
  <si>
    <t>Tubo de concreto (PA-1), DN= 1200mm</t>
  </si>
  <si>
    <t>46.12.150</t>
  </si>
  <si>
    <t>Tubo de concreto (PA-2), DN= 600mm</t>
  </si>
  <si>
    <t>46.12.160</t>
  </si>
  <si>
    <t>Tubo de concreto (PA-2), DN= 800mm</t>
  </si>
  <si>
    <t>46.12.170</t>
  </si>
  <si>
    <t>Tubo de concreto (PA-2), DN= 1000mm</t>
  </si>
  <si>
    <t>46.12.180</t>
  </si>
  <si>
    <t>Tubo de concreto (PA-3), DN= 600mm</t>
  </si>
  <si>
    <t>46.12.190</t>
  </si>
  <si>
    <t>Tubo de concreto (PA-3), DN= 800mm</t>
  </si>
  <si>
    <t>46.12.200</t>
  </si>
  <si>
    <t>Tubo de concreto (PA-3), DN= 1000mm</t>
  </si>
  <si>
    <t>46.12.210</t>
  </si>
  <si>
    <t>Meio tubo de concreto, DN= 300mm</t>
  </si>
  <si>
    <t>46.12.220</t>
  </si>
  <si>
    <t>Meio tubo de concreto, DN= 400mm</t>
  </si>
  <si>
    <t>46.12.240</t>
  </si>
  <si>
    <t>Meio tubo de concreto, DN= 600mm</t>
  </si>
  <si>
    <t>46.12.250</t>
  </si>
  <si>
    <t>Tubo de concreto (PA-2), DN= 1500mm</t>
  </si>
  <si>
    <t>46.12.260</t>
  </si>
  <si>
    <t>Tubo de concreto (PA-1), DN= 400mm</t>
  </si>
  <si>
    <t>46.12.270</t>
  </si>
  <si>
    <t>Tubo de concreto (PA-2), DN= 400mm</t>
  </si>
  <si>
    <t>46.12.280</t>
  </si>
  <si>
    <t>Tubo de concreto (PA-3), DN= 400mm</t>
  </si>
  <si>
    <t>46.12.290</t>
  </si>
  <si>
    <t>Tubo de concreto (PA-2), DN= 700mm</t>
  </si>
  <si>
    <t>46.12.300</t>
  </si>
  <si>
    <t>Tubo de concreto (PA-2), DN= 500mm</t>
  </si>
  <si>
    <t>46.12.310</t>
  </si>
  <si>
    <t>Tubo de concreto (PA-2), DN= 900mm</t>
  </si>
  <si>
    <t>46.12.320</t>
  </si>
  <si>
    <t>Tubo de concreto (PA-1), DN= 300mm</t>
  </si>
  <si>
    <t>46.12.330</t>
  </si>
  <si>
    <t>Tubo de concreto (PA-2), DN= 300mm</t>
  </si>
  <si>
    <t>46.12.340</t>
  </si>
  <si>
    <t>Meio tubo de concreto, DN= 200mm</t>
  </si>
  <si>
    <t>46.13</t>
  </si>
  <si>
    <t>Tubulacao em PEAD corrugado perfurado para rede drenagem</t>
  </si>
  <si>
    <t>46.13.006</t>
  </si>
  <si>
    <t>Tubo em polietileno de alta densidade corrugado perfurado, DN= 2 1/2´, inclusive conexões</t>
  </si>
  <si>
    <t>46.13.010</t>
  </si>
  <si>
    <t>Tubo em polietileno de alta densidade corrugado perfurado, DN= 3´, inclusive conexões</t>
  </si>
  <si>
    <t>46.13.020</t>
  </si>
  <si>
    <t>Tubo em polietileno de alta densidade corrugado perfurado, DN= 4´, inclusive conexões</t>
  </si>
  <si>
    <t>46.13.026</t>
  </si>
  <si>
    <t>Tubo em polietileno de alta densidade corrugado perfurado, DN= 6´, inclusive conexões</t>
  </si>
  <si>
    <t>46.13.030</t>
  </si>
  <si>
    <t>Tubo em polietileno de alta densidade corrugado perfurado, DN= 8´, inclusive conexões</t>
  </si>
  <si>
    <t>46.13.100</t>
  </si>
  <si>
    <t>Tubo em polietileno de alta densidade corrugado, DN/DI= 250 mm</t>
  </si>
  <si>
    <t>46.13.101</t>
  </si>
  <si>
    <t>Tubo em polietileno de alta densidade corrugado, DN/DI= 300 mm</t>
  </si>
  <si>
    <t>46.13.102</t>
  </si>
  <si>
    <t>Tubo em polietileno de alta densidade corrugado, DN/DI= 400 mm</t>
  </si>
  <si>
    <t>46.13.103</t>
  </si>
  <si>
    <t>Tubo em polietileno de alta densidade corrugado, DN/DI= 500 mm</t>
  </si>
  <si>
    <t>46.13.104</t>
  </si>
  <si>
    <t>Tubo em polietileno de alta densidade corrugado, DN/DI= 600 mm</t>
  </si>
  <si>
    <t>46.13.105</t>
  </si>
  <si>
    <t>Tubo em polietileno de alta densidade corrugado, DN/DI= 800 mm</t>
  </si>
  <si>
    <t>46.13.106</t>
  </si>
  <si>
    <t>Tubo em polietileno de alta densidade corrugado, DN/DI= 1000 mm</t>
  </si>
  <si>
    <t>46.13.107</t>
  </si>
  <si>
    <t>Tubo em polietileno de alta densidade corrugado, DN/DI= 1200 mm</t>
  </si>
  <si>
    <t>46.14</t>
  </si>
  <si>
    <t>Tubulacao em ferro ductil para redes de saneamento</t>
  </si>
  <si>
    <t>46.14.020</t>
  </si>
  <si>
    <t>Tubo de ferro fundido classe K-7 com junta elástica, DN= 150mm, inclusive conexões</t>
  </si>
  <si>
    <t>46.14.030</t>
  </si>
  <si>
    <t>Tubo de ferro fundido classe K-7 com junta elástica, DN= 200mm, inclusive conexões</t>
  </si>
  <si>
    <t>46.14.040</t>
  </si>
  <si>
    <t>Tubo de ferro fundido classe K-7 com junta elástica, DN= 250mm, inclusive conexões</t>
  </si>
  <si>
    <t>46.14.050</t>
  </si>
  <si>
    <t>Tubo de ferro fundido classe K-7 com junta elástica, DN= 350mm, inclusive conexões</t>
  </si>
  <si>
    <t>46.14.060</t>
  </si>
  <si>
    <t>Tubo de ferro fundido classe K-7 com junta elástica, DN= 300mm, inclusive conexões</t>
  </si>
  <si>
    <t>46.14.490</t>
  </si>
  <si>
    <t>Tubo de ferro fundido classe k-9 com junta elástica, DN= 80mm, inclusive conexões</t>
  </si>
  <si>
    <t>46.14.510</t>
  </si>
  <si>
    <t>Tubo de ferro fundido classe K-9 com junta elástica, DN= 100mm, inclusive conexões</t>
  </si>
  <si>
    <t>46.14.520</t>
  </si>
  <si>
    <t>Tubo de ferro fundido classe K-9 com junta elástica, DN= 150mm, inclusive conexões</t>
  </si>
  <si>
    <t>46.14.530</t>
  </si>
  <si>
    <t>Tubo de ferro fundido classe K-9 com junta elástica, DN= 200mm, inclusive conexões</t>
  </si>
  <si>
    <t>46.14.540</t>
  </si>
  <si>
    <t>Tubo de ferro fundido classe k-9 com junta elástica, DN= 250mm, inclusive conexões</t>
  </si>
  <si>
    <t>46.14.550</t>
  </si>
  <si>
    <t>Tubo de ferro fundido classe K-9 com junta elástica, DN= 300mm, inclusive conexões</t>
  </si>
  <si>
    <t>46.14.560</t>
  </si>
  <si>
    <t>Tubo de ferro fundido classe k-9 com junta elástica, DN= 350mm, inclusive conexões</t>
  </si>
  <si>
    <t>46.15</t>
  </si>
  <si>
    <t>Tubulacao em PEAD - recalque de tratamento de esgoto</t>
  </si>
  <si>
    <t>46.15.111</t>
  </si>
  <si>
    <t>Tubo em polietileno de alta densidade DE=160 mm - PN-10, inclusive conexões</t>
  </si>
  <si>
    <t>46.15.112</t>
  </si>
  <si>
    <t>Tubo em polietileno de alta densidade DE=200 mm - PN-10, inclusive conexões</t>
  </si>
  <si>
    <t>46.15.113</t>
  </si>
  <si>
    <t>Tubo em polietileno de alta densidade DE=225 mm - PN-10, inclusive conexões</t>
  </si>
  <si>
    <t>46.18</t>
  </si>
  <si>
    <t>Tubulacao flangeada em ferro ductil para redes de saneamento</t>
  </si>
  <si>
    <t>46.18.010</t>
  </si>
  <si>
    <t>Tubo em ferro fundido com ponta e ponta TCLA - DN= 80mm, sem juntas e conexões</t>
  </si>
  <si>
    <t>46.18.020</t>
  </si>
  <si>
    <t>Tubo em ferro fundido com ponta e ponta TCLA - DN= 100mm, sem juntas e conexões</t>
  </si>
  <si>
    <t>46.18.030</t>
  </si>
  <si>
    <t>Tubo em ferro fundido com ponta e ponta TCLA - DN= 150mm, sem juntas e conexões</t>
  </si>
  <si>
    <t>46.18.040</t>
  </si>
  <si>
    <t>Tubo em ferro fundido com ponta e ponta TCLA - DN= 200mm, sem juntas e conexões</t>
  </si>
  <si>
    <t>46.18.050</t>
  </si>
  <si>
    <t>Tubo em ferro fundido com ponta e ponta TCLA - DN= 250mm, sem juntas e conexões</t>
  </si>
  <si>
    <t>46.18.060</t>
  </si>
  <si>
    <t>Tubo em ferro fundido com ponta e ponta TCLA - DN= 300mm, sem juntas e conexões</t>
  </si>
  <si>
    <t>46.18.089</t>
  </si>
  <si>
    <t>Flange avulso em ferro fundido, classe PN-10, DN= 50mm</t>
  </si>
  <si>
    <t>46.18.090</t>
  </si>
  <si>
    <t>Flange avulso em ferro fundido, classe PN-10, DN= 80mm</t>
  </si>
  <si>
    <t>46.18.100</t>
  </si>
  <si>
    <t>Flange avulso em ferro fundido, classe PN-10, DN= 100mm</t>
  </si>
  <si>
    <t>46.18.110</t>
  </si>
  <si>
    <t>Flange avulso em ferro fundido, classe PN-10, DN= 150mm</t>
  </si>
  <si>
    <t>46.18.120</t>
  </si>
  <si>
    <t>Flange avulso em ferro fundido, classe PN-10, DN= 200mm</t>
  </si>
  <si>
    <t>46.18.130</t>
  </si>
  <si>
    <t>Flange avulso em ferro fundido, classe PN-10, DN= 250mm</t>
  </si>
  <si>
    <t>46.18.140</t>
  </si>
  <si>
    <t>Flange avulso em ferro fundido, classe PN-10, DN= 300mm</t>
  </si>
  <si>
    <t>46.18.168</t>
  </si>
  <si>
    <t>Curva de 90° em ferro fundido com flanges, classe PN-10, DN= 50mm</t>
  </si>
  <si>
    <t>46.18.170</t>
  </si>
  <si>
    <t>Curva de 90° em ferro fundido, com flanges, classe PN-10, DN= 80mm</t>
  </si>
  <si>
    <t>46.18.180</t>
  </si>
  <si>
    <t>Curva de 90° em ferro fundido, com flanges, classe PN-10, DN= 100mm</t>
  </si>
  <si>
    <t>46.18.190</t>
  </si>
  <si>
    <t>Curva de 90° em ferro fundido, com flanges, classe PN-10, DN= 150mm</t>
  </si>
  <si>
    <t>46.18.410</t>
  </si>
  <si>
    <t>Te em ferro fundido, com flanges, classe PN-10, DN= 80mm, com derivação de 80mm</t>
  </si>
  <si>
    <t>46.18.420</t>
  </si>
  <si>
    <t>Te em ferro fundido, com flanges, classe PN-10, DN= 100mm, com derivações de 80 até 100mm</t>
  </si>
  <si>
    <t>46.18.430</t>
  </si>
  <si>
    <t>Te em ferro fundido, com flanges, classe PN-10, DN= 150mm, com derivações de 80 até 150mm</t>
  </si>
  <si>
    <t>46.18.560</t>
  </si>
  <si>
    <t>Junta Gibault em ferro fundido, DN= 80mm, completa</t>
  </si>
  <si>
    <t>46.18.570</t>
  </si>
  <si>
    <t>Junta Gibault em ferro fundido, DN= 100 mm, completa</t>
  </si>
  <si>
    <t>46.19</t>
  </si>
  <si>
    <t>Tubulacao flangeada em ferro ductil para redes de saneamento.</t>
  </si>
  <si>
    <t>46.19.500</t>
  </si>
  <si>
    <t>Redução excêntrica em ferro fundido, com flanges, classe PN-10, DN= 100mm x 80mm</t>
  </si>
  <si>
    <t>46.19.510</t>
  </si>
  <si>
    <t>Redução excêntrica em ferro fundido, com flanges, classe PN-10, DN= 150mm x 80/100mm</t>
  </si>
  <si>
    <t>46.19.520</t>
  </si>
  <si>
    <t>Redução excêntrica em ferro fundido, com flanges, classe PN-10, DN= 200mm x 100/150mm</t>
  </si>
  <si>
    <t>46.19.530</t>
  </si>
  <si>
    <t>Redução excêntrica em ferro fundido, com flanges, classe PN-10, DN= 250mm x 150/200mm</t>
  </si>
  <si>
    <t>46.19.590</t>
  </si>
  <si>
    <t>Redução concêntrica em ferro fundido, com flanges, classe PN-10, DN= 80 x 50mm</t>
  </si>
  <si>
    <t>46.19.600</t>
  </si>
  <si>
    <t>Redução concêntrica em ferro fundido, com flanges, classe PN-10, DN= 100mm x 80mm</t>
  </si>
  <si>
    <t>46.19.610</t>
  </si>
  <si>
    <t>Redução concêntrica em ferro fundido, com flanges, classe PN-10, DN= 150mm x 80/100mm</t>
  </si>
  <si>
    <t>46.19.620</t>
  </si>
  <si>
    <t>Redução concêntrica em ferro fundido, com flanges, classe PN-10, DN= 200mm x 100/150mm</t>
  </si>
  <si>
    <t>46.19.630</t>
  </si>
  <si>
    <t>Redução concêntrica em ferro fundido, com flanges, classe PN-10, DN= 250mm x 150/200mm</t>
  </si>
  <si>
    <t>46.20</t>
  </si>
  <si>
    <t>Reparos, conservacoes e complementos - GRUPO 46</t>
  </si>
  <si>
    <t>46.20.010</t>
  </si>
  <si>
    <t>Assentamento de tubo de concreto com diâmetro até 600 mm</t>
  </si>
  <si>
    <t>46.20.020</t>
  </si>
  <si>
    <t>Assentamento de tubo de concreto com diâmetro de 700 até 1500 mm</t>
  </si>
  <si>
    <t>46.21</t>
  </si>
  <si>
    <t>Tubulacao em aco preto schedule</t>
  </si>
  <si>
    <t>46.21.012</t>
  </si>
  <si>
    <t>Tubo de aço carbono preto sem costura Schedule 40, DN= 1´ - inclusive conexões</t>
  </si>
  <si>
    <t>46.21.036</t>
  </si>
  <si>
    <t>Tubo de aço carbono preto sem costura Schedule 40, DN= 1 1/4´ - inclusive conexões</t>
  </si>
  <si>
    <t>46.21.040</t>
  </si>
  <si>
    <t>Tubo de aço carbono preto sem costura Schedule 40, DN= 1 1/2´ - inclusive conexões</t>
  </si>
  <si>
    <t>46.21.046</t>
  </si>
  <si>
    <t>Tubo de aço carbono preto sem costura Schedule 40, DN= 2´ - inclusive conexões</t>
  </si>
  <si>
    <t>46.21.056</t>
  </si>
  <si>
    <t>Tubo de aço carbono preto sem costura Schedule 40, DN= 2 1/2´ - inclusive conexões</t>
  </si>
  <si>
    <t>46.21.060</t>
  </si>
  <si>
    <t>Tubo de aço carbono preto sem costura Schedule 40, DN= 3´ - inclusive conexões</t>
  </si>
  <si>
    <t>46.21.066</t>
  </si>
  <si>
    <t>Tubo de aço carbono preto sem costura Schedule 40, DN= 3 1/2´ - inclusive conexões</t>
  </si>
  <si>
    <t>46.21.080</t>
  </si>
  <si>
    <t>Tubo de aço carbono preto sem costura Schedule 40, DN= 4´ - inclusive conexões</t>
  </si>
  <si>
    <t>46.21.090</t>
  </si>
  <si>
    <t>Tubo de aço carbono preto sem costura Schedule 40, DN= 5´ - inclusive conexões</t>
  </si>
  <si>
    <t>46.21.100</t>
  </si>
  <si>
    <t>Tubo de aço carbono preto sem costura Schedule 40, DN= 6´ - inclusive conexões</t>
  </si>
  <si>
    <t>46.21.110</t>
  </si>
  <si>
    <t>Tubo de aço carbono preto sem costura Schedule 40, DN= 8´ - inclusive conexões</t>
  </si>
  <si>
    <t>46.21.140</t>
  </si>
  <si>
    <t>Tubo de aço carbono preto com costura Schedule 40, DN= 10´ - inclusive conexões</t>
  </si>
  <si>
    <t>46.21.150</t>
  </si>
  <si>
    <t>Tubo de aço carbono preto com costura Schedule 40, DN= 12´ - inclusive conexões</t>
  </si>
  <si>
    <t>46.23</t>
  </si>
  <si>
    <t>Tubulacao em concreto para rede de esgoto sanitario</t>
  </si>
  <si>
    <t>46.23.110</t>
  </si>
  <si>
    <t>Tubo de concreto classe EA-3, DN= 400 mm</t>
  </si>
  <si>
    <t>46.23.120</t>
  </si>
  <si>
    <t>Tubo de concreto classe EA-3, DN= 500 mm</t>
  </si>
  <si>
    <t>46.23.130</t>
  </si>
  <si>
    <t>Tubo de concreto classe EA-3, DN= 600 mm</t>
  </si>
  <si>
    <t>46.23.140</t>
  </si>
  <si>
    <t>Tubo de concreto classe EA-3, DN= 700 mm</t>
  </si>
  <si>
    <t>46.23.150</t>
  </si>
  <si>
    <t>Tubo de concreto classe EA-3, DN= 800 mm</t>
  </si>
  <si>
    <t>46.23.160</t>
  </si>
  <si>
    <t>Tubo de concreto classe EA-3, DN= 900 mm</t>
  </si>
  <si>
    <t>46.23.170</t>
  </si>
  <si>
    <t>Tubo de concreto classe EA-3, DN= 1000 mm</t>
  </si>
  <si>
    <t>46.23.180</t>
  </si>
  <si>
    <t>Tubo de concreto classe EA-3, DN= 1200 mm</t>
  </si>
  <si>
    <t>46.25</t>
  </si>
  <si>
    <t>Tubulação em CPVC</t>
  </si>
  <si>
    <t>46.25.050</t>
  </si>
  <si>
    <t>Condutor em PVC 88mm, inclusive conexões - AP</t>
  </si>
  <si>
    <t>46.26</t>
  </si>
  <si>
    <t>Tubulacao em ferro fundido predial SMU - esgoto e pluvial</t>
  </si>
  <si>
    <t>46.26.010</t>
  </si>
  <si>
    <t>Tubo em ferro fundido com ponta e ponta, predial SMU, DN= 50 mm</t>
  </si>
  <si>
    <t>46.26.020</t>
  </si>
  <si>
    <t>Tubo em ferro fundido com ponta e ponta, predial SMU, DN= 75 mm</t>
  </si>
  <si>
    <t>46.26.030</t>
  </si>
  <si>
    <t>Tubo em ferro fundido com ponta e ponta, predial SMU, DN= 100 mm</t>
  </si>
  <si>
    <t>46.26.040</t>
  </si>
  <si>
    <t>Tubo em ferro fundido com ponta e ponta, predial SMU, DN= 150 mm</t>
  </si>
  <si>
    <t>46.26.050</t>
  </si>
  <si>
    <t>Tubo em ferro fundido com ponta e ponta, predial SMU, DN= 200 mm</t>
  </si>
  <si>
    <t>46.26.060</t>
  </si>
  <si>
    <t>Junta de união em aço inoxidável para tubo em ferro fundido predial SMU, DN= 50 mm</t>
  </si>
  <si>
    <t>46.26.070</t>
  </si>
  <si>
    <t>Junta de união em aço inoxidável para tubo em ferro fundido predial SMU, DN= 75 mm</t>
  </si>
  <si>
    <t>46.26.080</t>
  </si>
  <si>
    <t>Junta de união em aço inoxidável para tubo em ferro fundido predial SMU, DN= 100 mm</t>
  </si>
  <si>
    <t>46.26.090</t>
  </si>
  <si>
    <t>Junta de união em aço inoxidável para tubo em ferro fundido predial SMU, DN= 150 mm</t>
  </si>
  <si>
    <t>46.26.100</t>
  </si>
  <si>
    <t>Junta de união em aço inoxidável para tubo em ferro fundido predial SMU, DN= 200 mm</t>
  </si>
  <si>
    <t>46.26.110</t>
  </si>
  <si>
    <t>Conjunto de ancoragem para tubo em ferro fundido predial SMU, DN= 50 mm</t>
  </si>
  <si>
    <t>46.26.120</t>
  </si>
  <si>
    <t>Conjunto de ancoragem para tubo em ferro fundido predial SMU, DN= 75 mm</t>
  </si>
  <si>
    <t>46.26.130</t>
  </si>
  <si>
    <t>Conjunto de ancoragem para tubo em ferro fundido predial SMU, DN= 100 mm</t>
  </si>
  <si>
    <t>46.26.136</t>
  </si>
  <si>
    <t>Conjunto de ancoragem para tubo em ferro fundido predial SMU, DN= 125 mm</t>
  </si>
  <si>
    <t>46.26.140</t>
  </si>
  <si>
    <t>Conjunto de ancoragem para tubo em ferro fundido predial SMU, DN= 150 mm</t>
  </si>
  <si>
    <t>46.26.150</t>
  </si>
  <si>
    <t>Conjunto de ancoragem para tubo em ferro fundido predial SMU, DN= 200 mm</t>
  </si>
  <si>
    <t>46.26.200</t>
  </si>
  <si>
    <t>Tubo em ferro fundido com ponta e ponta, predial SMU, DN= 125 mm</t>
  </si>
  <si>
    <t>46.26.210</t>
  </si>
  <si>
    <t>Tubo em ferro fundido com ponta e ponta, predial SMU, DN= 250 mm</t>
  </si>
  <si>
    <t>46.26.400</t>
  </si>
  <si>
    <t>Joelho 45° em ferro fundido, predial SMU, DN= 50 mm</t>
  </si>
  <si>
    <t>46.26.410</t>
  </si>
  <si>
    <t>Joelho 45° em ferro fundido, predial SMU, DN= 75 mm</t>
  </si>
  <si>
    <t>46.26.420</t>
  </si>
  <si>
    <t>Joelho 45° em ferro fundido, predial SMU, DN= 100 mm</t>
  </si>
  <si>
    <t>46.26.426</t>
  </si>
  <si>
    <t>Joelho 45° em ferro fundido, predial SMU, DN= 125 mm</t>
  </si>
  <si>
    <t>46.26.430</t>
  </si>
  <si>
    <t>Joelho 45° em ferro fundido, predial SMU, DN= 150 mm</t>
  </si>
  <si>
    <t>46.26.440</t>
  </si>
  <si>
    <t>Joelho 45° em ferro fundido, predial SMU, DN= 200 mm</t>
  </si>
  <si>
    <t>46.26.460</t>
  </si>
  <si>
    <t>Joelho 88° em ferro fundido, predial SMU, DN= 50 mm</t>
  </si>
  <si>
    <t>46.26.470</t>
  </si>
  <si>
    <t>Joelho 88° em ferro fundido, predial SMU, DN= 75 mm</t>
  </si>
  <si>
    <t>46.26.480</t>
  </si>
  <si>
    <t>Joelho 88° em ferro fundido, predial SMU, DN= 100 mm</t>
  </si>
  <si>
    <t>46.26.490</t>
  </si>
  <si>
    <t>Joelho 88° em ferro fundido, predial SMU, DN= 150 mm</t>
  </si>
  <si>
    <t>46.26.500</t>
  </si>
  <si>
    <t>Joelho 88° em ferro fundido, predial SMU, DN= 200 mm</t>
  </si>
  <si>
    <t>46.26.510</t>
  </si>
  <si>
    <t>Junção 45° em ferro fundido, predial SMU, DN= 50 x 50 mm</t>
  </si>
  <si>
    <t>46.26.516</t>
  </si>
  <si>
    <t>Junção 45° em ferro fundido, predial SMU, DN= 75 x 50 mm</t>
  </si>
  <si>
    <t>46.26.520</t>
  </si>
  <si>
    <t>Junção 45° em ferro fundido, predial SMU, DN= 75 x 75 mm</t>
  </si>
  <si>
    <t>46.26.540</t>
  </si>
  <si>
    <t>Junção 45° em ferro fundido, predial SMU, DN= 100 x 75 mm</t>
  </si>
  <si>
    <t>46.26.550</t>
  </si>
  <si>
    <t>Junção 45° em ferro fundido, predial SMU, DN= 100 x 100 mm</t>
  </si>
  <si>
    <t>46.26.560</t>
  </si>
  <si>
    <t>Junção 45° em ferro fundido, predial SMU, DN= 150 x 150 mm</t>
  </si>
  <si>
    <t>46.26.580</t>
  </si>
  <si>
    <t>Junta de união em aço inoxidável para tubo em ferro fundido predial SMU, DN= 125 mm</t>
  </si>
  <si>
    <t>46.26.590</t>
  </si>
  <si>
    <t>Junta de união em aço inoxidável para tubo em ferro fundido predial SMU, DN= 250 mm</t>
  </si>
  <si>
    <t>46.26.600</t>
  </si>
  <si>
    <t>Redução excêntrica em ferro fundido, predial SMU, DN= 75 x 50 mm</t>
  </si>
  <si>
    <t>46.26.610</t>
  </si>
  <si>
    <t>Redução excêntrica em ferro fundido, predial SMU, DN= 100 x 75 mm</t>
  </si>
  <si>
    <t>46.26.612</t>
  </si>
  <si>
    <t>Redução excêntrica em ferro fundido, predial SMU, DN= 125 x 75 mm</t>
  </si>
  <si>
    <t>46.26.614</t>
  </si>
  <si>
    <t>Redução excêntrica em ferro fundido, predial SMU, DN= 125 x 100 mm</t>
  </si>
  <si>
    <t>46.26.616</t>
  </si>
  <si>
    <t>Redução excêntrica em ferro fundido, predial SMU, DN= 150 x 75 mm</t>
  </si>
  <si>
    <t>46.26.632</t>
  </si>
  <si>
    <t>Redução excêntrica em ferro fundido, predial SMU, DN= 150 x 100 mm</t>
  </si>
  <si>
    <t>46.26.634</t>
  </si>
  <si>
    <t>Redução excêntrica em ferro fundido, predial SMU, DN= 150 x 125 mm</t>
  </si>
  <si>
    <t>46.26.636</t>
  </si>
  <si>
    <t>Redução excêntrica em ferro fundido, predial SMU, DN= 200 x 125 mm</t>
  </si>
  <si>
    <t>46.26.640</t>
  </si>
  <si>
    <t>Redução excêntrica em ferro fundido, predial SMU, DN= 200 x 150 mm</t>
  </si>
  <si>
    <t>46.26.690</t>
  </si>
  <si>
    <t>Redução excêntrica em ferro fundido, predial SMU, DN= 250 x 200 mm</t>
  </si>
  <si>
    <t>46.26.700</t>
  </si>
  <si>
    <t>Te de visita em ferro fundido, predial SMU, DN= 75 mm</t>
  </si>
  <si>
    <t>46.26.710</t>
  </si>
  <si>
    <t>Te de visita em ferro fundido, predial SMU, DN= 100 mm</t>
  </si>
  <si>
    <t>46.26.720</t>
  </si>
  <si>
    <t>Te de visita em ferro fundido, predial SMU, DN= 125 mm</t>
  </si>
  <si>
    <t>46.26.730</t>
  </si>
  <si>
    <t>Te de visita em ferro fundido, predial SMU, DN= 150 mm</t>
  </si>
  <si>
    <t>46.26.740</t>
  </si>
  <si>
    <t>Te de visita em ferro fundido, predial SMU, DN= 200 mm</t>
  </si>
  <si>
    <t>46.26.800</t>
  </si>
  <si>
    <t>Abraçadeira dentada para travamento em aço inoxidável, com parafuso de aço zincado, para tubo em ferro fundido predial SMU, DN= 50 mm</t>
  </si>
  <si>
    <t>46.26.810</t>
  </si>
  <si>
    <t>Abraçadeira dentada para travamento em aço inoxidável, com parafuso de aço zincado, para tubo em ferro fundido predial SMU, DN= 75 mm</t>
  </si>
  <si>
    <t>46.26.820</t>
  </si>
  <si>
    <t>Abraçadeira dentada para travamento em aço inoxidável, com parafuso de aço zincado, para tubo em ferro fundido predial SMU, DN= 100 mm</t>
  </si>
  <si>
    <t>46.26.825</t>
  </si>
  <si>
    <t>Abraçadeira dentada para travamento em aço inoxidável, com parafuso de aço zincado, para tubo em ferro fundido predial SMU, DN= 125 mm</t>
  </si>
  <si>
    <t>46.26.830</t>
  </si>
  <si>
    <t>Abraçadeira dentada para travamento em aço inoxidável, com parafuso de aço zincado, para tubo em ferro fundido predial SMU, DN= 150 mm</t>
  </si>
  <si>
    <t>46.26.840</t>
  </si>
  <si>
    <t>Tampão simples em ferro fundido, predial SMU, DN= 150 mm</t>
  </si>
  <si>
    <t>46.26.843</t>
  </si>
  <si>
    <t>Tampão simples em ferro fundido, predial SMU, DN= 200 mm</t>
  </si>
  <si>
    <t>46.26.900</t>
  </si>
  <si>
    <t>Junção 45° em ferro fundido, predial SMU, DN= 125 x 100 mm</t>
  </si>
  <si>
    <t>46.26.910</t>
  </si>
  <si>
    <t>Junção 45° em ferro fundido, predial SMU, DN= 150 x 100 mm</t>
  </si>
  <si>
    <t>46.26.920</t>
  </si>
  <si>
    <t>Junção 45° em ferro fundido, predial SMU, DN= 200 x 100 mm</t>
  </si>
  <si>
    <t>46.26.930</t>
  </si>
  <si>
    <t>Junção 45° em ferro fundido, predial SMU, DN= 200 x 200 mm</t>
  </si>
  <si>
    <t>46.27</t>
  </si>
  <si>
    <t>Tubulacao em cobre, para sistema de ar condicionado</t>
  </si>
  <si>
    <t>46.27.050</t>
  </si>
  <si>
    <t>Tubo de cobre flexível, espessura 1/32" - diâmetro 3/16", inclusive conexões</t>
  </si>
  <si>
    <t>46.27.060</t>
  </si>
  <si>
    <t>Tubo de cobre flexível, espessura 1/32" - diâmetro 1/4", inclusive conexões</t>
  </si>
  <si>
    <t>46.27.070</t>
  </si>
  <si>
    <t>Tubo de cobre flexível, espessura 1/32" - diâmetro 5/16", inclusive conexões</t>
  </si>
  <si>
    <t>46.27.080</t>
  </si>
  <si>
    <t>Tubo de cobre flexível, espessura 1/32" - diâmetro 3/8", inclusive conexões</t>
  </si>
  <si>
    <t>46.27.090</t>
  </si>
  <si>
    <t>Tubo de cobre flexível, espessura 1/32" - diâmetro 1/2", inclusive conexões</t>
  </si>
  <si>
    <t>46.27.100</t>
  </si>
  <si>
    <t>Tubo de cobre flexível, espessura 1/32" - diâmetro 5/8", inclusive conexões</t>
  </si>
  <si>
    <t>46.27.110</t>
  </si>
  <si>
    <t>Tubo de cobre flexível, espessura 1/32" - diâmetro 3/4", inclusive conexões</t>
  </si>
  <si>
    <t>46.32</t>
  </si>
  <si>
    <t>Tubulacao em cobre rigido, para sistema VRF de ar condicionado</t>
  </si>
  <si>
    <t>46.32.001</t>
  </si>
  <si>
    <t>Tubo de cobre sem costura, rígido, espessura 1/16" - diâmetro 3/8", inclusive conexões</t>
  </si>
  <si>
    <t>46.32.002</t>
  </si>
  <si>
    <t>Tubo de cobre sem costura, rígido, espessura 1/16" - diâmetro 1/2", inclusive conexões</t>
  </si>
  <si>
    <t>46.32.003</t>
  </si>
  <si>
    <t>Tubo de cobre sem costura, rígido, espessura 1/16" - diâmetro 5/8", inclusive conexões</t>
  </si>
  <si>
    <t>46.32.004</t>
  </si>
  <si>
    <t>Tubo de cobre sem costura, rígido, espessura 1/16" - diâmetro 3/4", inclusive conexões</t>
  </si>
  <si>
    <t>46.32.005</t>
  </si>
  <si>
    <t>Tubo de cobre sem costura, rígido, espessura 1/16" - diâmetro 7/8", inclusive conexões</t>
  </si>
  <si>
    <t>46.32.006</t>
  </si>
  <si>
    <t>Tubo de cobre sem costura, rígido, espessura 1/16" - diâmetro 1", inclusive conexões</t>
  </si>
  <si>
    <t>46.32.007</t>
  </si>
  <si>
    <t>Tubo de cobre sem costura, rígido, espessura 1/16" - diâmetro 1.1/8", inclusive conexões</t>
  </si>
  <si>
    <t>46.32.008</t>
  </si>
  <si>
    <t>Tubo de cobre sem costura, rígido, espessura 1/16" - diâmetro 1.1/4", inclusive conexões</t>
  </si>
  <si>
    <t>46.32.009</t>
  </si>
  <si>
    <t>Tubo de cobre sem costura, rígido, espessura 1/16" - diâmetro 1.3/8", inclusive conexões</t>
  </si>
  <si>
    <t>46.32.010</t>
  </si>
  <si>
    <t>Tubo de cobre sem costura, rígido, espessura 1/16" - diâmetro 1.1/2", inclusive conexões</t>
  </si>
  <si>
    <t>46.32.011</t>
  </si>
  <si>
    <t>Tubo de cobre sem costura, rígido, espessura 1/16" - diâmetro 1.5/8", inclusive conexões</t>
  </si>
  <si>
    <t>46.33</t>
  </si>
  <si>
    <t>Tubulacao em PP - aguas pluviais / esgoto</t>
  </si>
  <si>
    <t>46.33.001</t>
  </si>
  <si>
    <t>Tubo de esgoto em polipropileno de alta resistência - PP, DN= 40mm, preto, com união deslizante e guarnição elastomérica de duplo lábio</t>
  </si>
  <si>
    <t>46.33.002</t>
  </si>
  <si>
    <t>Tubo de esgoto em polipropileno de alta resistência - PP, DN= 50mm, preto, com união deslizante e guarnição elastomérica de duplo lábio</t>
  </si>
  <si>
    <t>46.33.003</t>
  </si>
  <si>
    <t>Tubo de esgoto em polipropileno de alta resistência - PP, DN= 63mm, preto, com união deslizante e guarnição elastomérica de duplo lábio</t>
  </si>
  <si>
    <t>46.33.004</t>
  </si>
  <si>
    <t>Tubo de esgoto em polipropileno de alta resistência - PP, DN= 110mm, preto, com união deslizante e guarnição elastomérica de duplo lábio</t>
  </si>
  <si>
    <t>46.33.020</t>
  </si>
  <si>
    <t>Joelho 45° em polipropileno de alta resistência, preto, tipo PB, DN= 40mm</t>
  </si>
  <si>
    <t>46.33.021</t>
  </si>
  <si>
    <t>Joelho 45° em polipropileno de alta resistência - PP, preto, tipo PB, DN= 50mm</t>
  </si>
  <si>
    <t>46.33.022</t>
  </si>
  <si>
    <t>Joelho 45° em polipropileno de alta resistência - PP, preto, tipo PB, DN= 63mm</t>
  </si>
  <si>
    <t>46.33.023</t>
  </si>
  <si>
    <t>Joelho 45° em polipropileno de alta resistência - PP, preto, tipo PB, DN= 110mm</t>
  </si>
  <si>
    <t>46.33.047</t>
  </si>
  <si>
    <t>Joelho 87°30' em polipropileno de alta resistência - PP, preto, tipo PB, DN= 40mm</t>
  </si>
  <si>
    <t>46.33.048</t>
  </si>
  <si>
    <t>Joelho 87°30' em polipropileno de alta resistência - PP, preto, tipo PB, DN= 50mm</t>
  </si>
  <si>
    <t>46.33.049</t>
  </si>
  <si>
    <t>Joelho 87°30' em polipropileno de alta resistência - PP, preto, tipo PB, DN= 63mm</t>
  </si>
  <si>
    <t>46.33.074</t>
  </si>
  <si>
    <t>Joelho 87°30' em polipropileno de alta resistência - PP, preto, tipo PB, DN= 110mm, com base de apoio</t>
  </si>
  <si>
    <t>46.33.102</t>
  </si>
  <si>
    <t>Luva dupla em polipropileno de alta resistência - PP,  preto,  DN= 40mm</t>
  </si>
  <si>
    <t>46.33.103</t>
  </si>
  <si>
    <t>Luva dupla em polipropileno de alta resistência - PP,  preto,  DN= 50mm</t>
  </si>
  <si>
    <t>46.33.104</t>
  </si>
  <si>
    <t>Luva dupla em polipropileno de alta resistência - PP,  preto,  DN= 63mm</t>
  </si>
  <si>
    <t>46.33.105</t>
  </si>
  <si>
    <t>Luva dupla em polipropileno de alta resistência - PP,  preto,  DN= 110mm</t>
  </si>
  <si>
    <t>46.33.116</t>
  </si>
  <si>
    <t>Luva de Redução em polipropileno de alta resistência - PP, preto, tipo PB, DN= 50x40mm</t>
  </si>
  <si>
    <t>46.33.117</t>
  </si>
  <si>
    <t>Luva de Redução em polipropileno de alta resistência - PP, preto, tipo PB, DN= 63x50mm</t>
  </si>
  <si>
    <t>46.33.118</t>
  </si>
  <si>
    <t>Luva de Redução em polipropileno de alta resistência - PP, preto, tipo PB, DN= 110x63mm</t>
  </si>
  <si>
    <t>46.33.130</t>
  </si>
  <si>
    <t>Tê 87°30' simples em polipropileno de alta resistência - PP, preto, tipo PB, DN= 50x50mm</t>
  </si>
  <si>
    <t>46.33.131</t>
  </si>
  <si>
    <t>Tê 87°30' simples em polipropileno de alta resistência - PP, preto, tipo PB, DN= 63x63mm</t>
  </si>
  <si>
    <t>46.33.132</t>
  </si>
  <si>
    <t>Tê 87°30' simples em polipropileno de alta resistência - PP, preto, tipo PB, DN= 110x110mm</t>
  </si>
  <si>
    <t>46.33.137</t>
  </si>
  <si>
    <t>Tê 87°30' simples de redução em polipropileno de alta resistência - PP, preto, tipo PB, DN= 110x63mm</t>
  </si>
  <si>
    <t>46.33.140</t>
  </si>
  <si>
    <t>Tê 87°30' de inspeção em polipropileno de alta resistência - PP, preto (PxB), DN 110mm</t>
  </si>
  <si>
    <t>46.33.149</t>
  </si>
  <si>
    <t>Junção 45° simples em polipropileno de alta resistência - PP, preto, tipo PB, DN= 50x50mm</t>
  </si>
  <si>
    <t>46.33.150</t>
  </si>
  <si>
    <t>Junção 45° simples em polipropileno de alta resistência - PP, preto, tipo PB, DN= 63x63mm</t>
  </si>
  <si>
    <t>46.33.151</t>
  </si>
  <si>
    <t>Junção 45° simples em polipropileno de alta resistência - PP, preto, tipo PB, DN= 110x110mm</t>
  </si>
  <si>
    <t>46.33.159</t>
  </si>
  <si>
    <t>Junção 45° simples de redução em polipropileno de alta resistência - PP, preto, tipo PB, DN= 63x50mm</t>
  </si>
  <si>
    <t>46.33.160</t>
  </si>
  <si>
    <t>Junção 45° simples de redução em polipropileno de alta resistência - PP, preto, tipo PB, DN= 110x50mm</t>
  </si>
  <si>
    <t>46.33.161</t>
  </si>
  <si>
    <t>Junção 45° simples de redução em polipropileno de alta resistência - PP, preto, tipo PB, DN= 110x63mm</t>
  </si>
  <si>
    <t>46.33.170</t>
  </si>
  <si>
    <t>Curva 87°30' em polipropileno de alta resistência - PP, preto, tipo PB, DN= 110mm</t>
  </si>
  <si>
    <t>46.33.186</t>
  </si>
  <si>
    <t>Caixa sifonada de piso, em polipropileno de alta resistência PP, preto,  DN=125mm, uma saída de 63mm</t>
  </si>
  <si>
    <t>46.33.197</t>
  </si>
  <si>
    <t>Prolongamento para caixa sifonada em prolipropileno de alta resistência PP, preto, DN= 125mm</t>
  </si>
  <si>
    <t>46.33.201</t>
  </si>
  <si>
    <t>Tampa tê de inspeção oval, em polipropileno de alta resistência preto (PxB), DN=110mm</t>
  </si>
  <si>
    <t>46.33.206</t>
  </si>
  <si>
    <t>Tampão em polipropileno de alta resistência PP, preto (PxB), DN=63mm</t>
  </si>
  <si>
    <t>46.33.207</t>
  </si>
  <si>
    <t>Tampão em polipropileno de alta resistência PP, preto (PxB), DN=110mm</t>
  </si>
  <si>
    <t>46.33.210</t>
  </si>
  <si>
    <t>Porta marco para grelha de 12x12 cm, em prolipropileno de alta resistência PP,  preto</t>
  </si>
  <si>
    <t>46.33.211</t>
  </si>
  <si>
    <t>Marco de bronze com grelha em aço inoxidável de 12x12cm</t>
  </si>
  <si>
    <t>47</t>
  </si>
  <si>
    <t>VALVULAS E APARELHOS DE MEDICAO E CONTROLE PARA LIQUIDOS E GASES</t>
  </si>
  <si>
    <t>47.01</t>
  </si>
  <si>
    <t>Registro e / ou valvula em latao fundido sem acabamento</t>
  </si>
  <si>
    <t>47.01.010</t>
  </si>
  <si>
    <t>Registro de gaveta em latão fundido sem acabamento, DN= 1/2´</t>
  </si>
  <si>
    <t>47.01.020</t>
  </si>
  <si>
    <t>Registro de gaveta em latão fundido sem acabamento, DN= 3/4´</t>
  </si>
  <si>
    <t>47.01.030</t>
  </si>
  <si>
    <t>Registro de gaveta em latão fundido sem acabamento, DN= 1´</t>
  </si>
  <si>
    <t>47.01.040</t>
  </si>
  <si>
    <t>Registro de gaveta em latão fundido sem acabamento, DN= 1 1/4´</t>
  </si>
  <si>
    <t>47.01.050</t>
  </si>
  <si>
    <t>Registro de gaveta em latão fundido sem acabamento, DN= 1 1/2´</t>
  </si>
  <si>
    <t>47.01.060</t>
  </si>
  <si>
    <t>Registro de gaveta em latão fundido sem acabamento, DN= 2´</t>
  </si>
  <si>
    <t>47.01.070</t>
  </si>
  <si>
    <t>Registro de gaveta em latão fundido sem acabamento, DN= 2 1/2´</t>
  </si>
  <si>
    <t>47.01.080</t>
  </si>
  <si>
    <t>Registro de gaveta em latão fundido sem acabamento, DN= 3´</t>
  </si>
  <si>
    <t>47.01.090</t>
  </si>
  <si>
    <t>Registro de gaveta em latão fundido sem acabamento, DN= 4´</t>
  </si>
  <si>
    <t>47.01.130</t>
  </si>
  <si>
    <t>Registro de pressão em latão fundido sem acabamento, DN= 3/4´</t>
  </si>
  <si>
    <t>47.01.170</t>
  </si>
  <si>
    <t>Válvula de esfera monobloco em latão, passagem plena, acionamento com alavanca, DN= 1/2´</t>
  </si>
  <si>
    <t>47.01.180</t>
  </si>
  <si>
    <t>Válvula de esfera monobloco em latão, passagem plena, acionamento com alavanca, DN= 3/4´</t>
  </si>
  <si>
    <t>47.01.190</t>
  </si>
  <si>
    <t>Válvula de esfera monobloco em latão, passagem plena, acionamento com alavanca, DN= 1´</t>
  </si>
  <si>
    <t>47.01.191</t>
  </si>
  <si>
    <t>Válvula de esfera monobloco em latão, passagem plena, acionamento com alavanca, DN= 1.1/4´</t>
  </si>
  <si>
    <t>47.01.210</t>
  </si>
  <si>
    <t>Válvula de esfera monobloco em latão, passagem plena, acionamento com alavanca, DN= 2´</t>
  </si>
  <si>
    <t>47.01.220</t>
  </si>
  <si>
    <t>Válvula de esfera monobloco em latão, passagem plena, acionamento com alavanca, DN= 4´</t>
  </si>
  <si>
    <t>47.02</t>
  </si>
  <si>
    <t>Registro e / ou valvula em latao fundido com acabamento cromado</t>
  </si>
  <si>
    <t>47.02.010</t>
  </si>
  <si>
    <t>Registro de gaveta em latão fundido cromado com canopla, DN= 1/2´ - linha especial</t>
  </si>
  <si>
    <t>47.02.020</t>
  </si>
  <si>
    <t>Registro de gaveta em latão fundido cromado com canopla, DN= 3/4´ - linha especial</t>
  </si>
  <si>
    <t>47.02.030</t>
  </si>
  <si>
    <t>Registro de gaveta em latão fundido cromado com canopla, DN= 1´ - linha especial</t>
  </si>
  <si>
    <t>47.02.040</t>
  </si>
  <si>
    <t>Registro de gaveta em latão fundido cromado com canopla, DN= 1 1/4´ - linha especial</t>
  </si>
  <si>
    <t>47.02.050</t>
  </si>
  <si>
    <t>Registro de gaveta em latão fundido cromado com canopla, DN= 1 1/2´ - linha especial</t>
  </si>
  <si>
    <t>47.02.100</t>
  </si>
  <si>
    <t>Registro de pressão em latão fundido cromado com canopla, DN= 1/2´ - linha especial</t>
  </si>
  <si>
    <t>47.02.110</t>
  </si>
  <si>
    <t>Registro de pressão em latão fundido cromado com canopla, DN= 3/4´ - linha especial</t>
  </si>
  <si>
    <t>47.02.200</t>
  </si>
  <si>
    <t>Registro regulador de vazão para chuveiro e ducha em latão cromado com canopla, DN= 1/2´</t>
  </si>
  <si>
    <t>47.02.210</t>
  </si>
  <si>
    <t>Registro regulador de vazão para torneira, misturador e bidê, em latão cromado com canopla, DN= 1/2´</t>
  </si>
  <si>
    <t>47.04</t>
  </si>
  <si>
    <t>Valvula de descarga ou para acionamento de metais sanitarios</t>
  </si>
  <si>
    <t>47.04.020</t>
  </si>
  <si>
    <t>Válvula de descarga com registro próprio, duplo acionamento limitador de fluxo, DN= 1 1/4´</t>
  </si>
  <si>
    <t>47.04.030</t>
  </si>
  <si>
    <t>Válvula de descarga com registro próprio, DN= 1 1/4´</t>
  </si>
  <si>
    <t>47.04.040</t>
  </si>
  <si>
    <t>Válvula de descarga com registro próprio, DN= 1 1/2´</t>
  </si>
  <si>
    <t>47.04.050</t>
  </si>
  <si>
    <t>Válvula de descarga antivandalismo, DN= 1 1/2´</t>
  </si>
  <si>
    <t>47.04.080</t>
  </si>
  <si>
    <t>Válvula de descarga externa, tipo alavanca com registro próprio, DN= 1 1/4´ e DN= 1 1/2´</t>
  </si>
  <si>
    <t>47.04.090</t>
  </si>
  <si>
    <t>Válvula de mictório antivandalismo, DN= 3/4´</t>
  </si>
  <si>
    <t>47.04.100</t>
  </si>
  <si>
    <t>Válvula de mictório padrão, vazão automática, DN= 3/4´</t>
  </si>
  <si>
    <t>47.04.110</t>
  </si>
  <si>
    <t>Válvula de acionamento hidromecânico para piso</t>
  </si>
  <si>
    <t>47.04.120</t>
  </si>
  <si>
    <t>Válvula de acionamento hidromecânico para ducha, em latão cromado, DN= 3/4´</t>
  </si>
  <si>
    <t>47.04.180</t>
  </si>
  <si>
    <t>Válvula de descarga com registro próprio, duplo acionamento limitador de fluxo, DN = 1 1/2´</t>
  </si>
  <si>
    <t>47.05</t>
  </si>
  <si>
    <t>Registro e / ou valvula em bronze</t>
  </si>
  <si>
    <t>47.05.010</t>
  </si>
  <si>
    <t>Válvula de retenção horizontal em bronze, DN= 3/4´</t>
  </si>
  <si>
    <t>47.05.020</t>
  </si>
  <si>
    <t>Válvula de retenção horizontal em bronze, DN= 1´</t>
  </si>
  <si>
    <t>47.05.030</t>
  </si>
  <si>
    <t>Válvula de retenção horizontal em bronze, DN= 1 1/4´</t>
  </si>
  <si>
    <t>47.05.040</t>
  </si>
  <si>
    <t>Válvula de retenção horizontal em bronze, DN= 1 1/2´</t>
  </si>
  <si>
    <t>47.05.050</t>
  </si>
  <si>
    <t>Válvula de retenção horizontal em bronze, DN= 2´</t>
  </si>
  <si>
    <t>47.05.060</t>
  </si>
  <si>
    <t>Válvula de retenção horizontal em bronze, DN= 2 1/2´</t>
  </si>
  <si>
    <t>47.05.070</t>
  </si>
  <si>
    <t>Válvula de retenção horizontal em bronze, DN= 3´</t>
  </si>
  <si>
    <t>47.05.100</t>
  </si>
  <si>
    <t>Válvula de retenção vertical em bronze, DN= 1´</t>
  </si>
  <si>
    <t>47.05.110</t>
  </si>
  <si>
    <t>Válvula de retenção vertical em bronze, DN= 1 1/4´</t>
  </si>
  <si>
    <t>47.05.120</t>
  </si>
  <si>
    <t>Válvula de retenção vertical em bronze, DN= 1 1/2´</t>
  </si>
  <si>
    <t>47.05.130</t>
  </si>
  <si>
    <t>Válvula de retenção vertical em bronze, DN= 2´</t>
  </si>
  <si>
    <t>47.05.140</t>
  </si>
  <si>
    <t>Válvula de retenção vertical em bronze, DN= 2 1/2´</t>
  </si>
  <si>
    <t>47.05.150</t>
  </si>
  <si>
    <t>Válvula de retenção vertical em bronze, DN= 3´</t>
  </si>
  <si>
    <t>47.05.160</t>
  </si>
  <si>
    <t>Válvula de retenção vertical em bronze, DN= 4´</t>
  </si>
  <si>
    <t>47.05.170</t>
  </si>
  <si>
    <t>Válvula de retenção de pé com crivo em bronze, DN= 1´</t>
  </si>
  <si>
    <t>47.05.180</t>
  </si>
  <si>
    <t>Válvula de retenção de pé com crivo em bronze, DN= 1 1/4´</t>
  </si>
  <si>
    <t>47.05.190</t>
  </si>
  <si>
    <t>Válvula de retenção de pé com crivo em bronze, DN= 1 1/2´</t>
  </si>
  <si>
    <t>47.05.200</t>
  </si>
  <si>
    <t>Válvula de retenção de pé com crivo em bronze, DN= 2´</t>
  </si>
  <si>
    <t>47.05.210</t>
  </si>
  <si>
    <t>Válvula de retenção de pé com crivo em bronze, DN= 2 1/2´</t>
  </si>
  <si>
    <t>47.05.220</t>
  </si>
  <si>
    <t>Válvula de gaveta em bronze, com haste não ascendente, classe 125 libras para vapor e classe 200 libras para água, óleo e gás, DN= 6´</t>
  </si>
  <si>
    <t>47.05.230</t>
  </si>
  <si>
    <t>Válvula de gaveta em bronze, com haste não ascendente, classe 125 libras para vapor e classe 200 libras para água, óleo e gás, DN= 2´</t>
  </si>
  <si>
    <t>47.05.240</t>
  </si>
  <si>
    <t>Válvula globo em bronze, classe 125 libras para vapor e classe 200 libras para água, óleo e gás, DN= 2´</t>
  </si>
  <si>
    <t>47.05.260</t>
  </si>
  <si>
    <t>Válvula de retenção de pé com crivo em bronze, DN= 3´</t>
  </si>
  <si>
    <t>47.05.270</t>
  </si>
  <si>
    <t>Válvula de retenção de pé com crivo em bronze, DN= 4´</t>
  </si>
  <si>
    <t>47.05.280</t>
  </si>
  <si>
    <t>Válvula globo angular de 45° em bronze, DN= 2 1/2´</t>
  </si>
  <si>
    <t>47.05.290</t>
  </si>
  <si>
    <t>Válvula de gaveta em bronze, haste ascendente, classe 150 libras para vapor saturado e 300 libras para água, óleo e gás, DN= 1/2´</t>
  </si>
  <si>
    <t>47.05.296</t>
  </si>
  <si>
    <t>Válvula de gaveta em bronze, haste ascendente, classe 150 libras para vapor saturado e 300 libras para água, óleo e gás, DN= 4´</t>
  </si>
  <si>
    <t>47.05.300</t>
  </si>
  <si>
    <t>Válvula de gaveta em bronze, haste não ascendente, classe 150 libras para vapor saturado e 300 libras para água, óleo e gás, DN= 4´</t>
  </si>
  <si>
    <t>47.05.310</t>
  </si>
  <si>
    <t>Válvula de gaveta em bronze, haste não ascendente, classe 150 libras para vapor saturado e 300 libras para água, óleo e gás, DN= 2´</t>
  </si>
  <si>
    <t>47.05.340</t>
  </si>
  <si>
    <t>Válvula globo em bronze, classe 150 libras para vapor saturado e 300 libras para água, óleo e gás, DN= 3/4´</t>
  </si>
  <si>
    <t>47.05.350</t>
  </si>
  <si>
    <t>Válvula globo em bronze, classe 150 libras para vapor saturado e 300 libras para água, óleo e gás, DN= 1´</t>
  </si>
  <si>
    <t>47.05.360</t>
  </si>
  <si>
    <t>Válvula globo em bronze, classe 150 libras para vapor saturado e 300 libras para água, óleo e gás, DN= 1 1/2´</t>
  </si>
  <si>
    <t>47.05.370</t>
  </si>
  <si>
    <t>Válvula globo em bronze, classe 150 libras para vapor saturado e 300 libras para água, óleo e gás, DN= 2´</t>
  </si>
  <si>
    <t>47.05.390</t>
  </si>
  <si>
    <t>Válvula globo em bronze, classe 150 libras para vapor saturado e 300 libras para água, óleo e gás, DN= 2 1/2´</t>
  </si>
  <si>
    <t>47.05.392</t>
  </si>
  <si>
    <t>Válvula globo em bronze, classe 150 libras para vapor saturado e 300 libras para água, óleo e gás, DN= 3´</t>
  </si>
  <si>
    <t>47.05.394</t>
  </si>
  <si>
    <t>Válvula globo em bronze, classe 150 libras para vapor saturado e 300 libras para água, óleo e gás, DN= 4´</t>
  </si>
  <si>
    <t>47.05.398</t>
  </si>
  <si>
    <t>Válvula de gaveta em bronze, haste não ascendente, classe 125 libras para vapor e classe 200 libras para água, óleo e gás, DN= 3/4´</t>
  </si>
  <si>
    <t>47.05.400</t>
  </si>
  <si>
    <t>Válvula de gaveta em bronze, haste não ascendente, classe 125 libras para vapor e classe 200 libras para água, óleo e gás, DN= 1´</t>
  </si>
  <si>
    <t>47.05.406</t>
  </si>
  <si>
    <t>Válvula de gaveta em bronze, haste não ascendente, classe 125 libras para vapor e classe 200 libras para água, óleo e gás, DN= 1.1/4´</t>
  </si>
  <si>
    <t>47.05.410</t>
  </si>
  <si>
    <t>Válvula de gaveta em bronze, haste não ascendente, classe 125 libras para vapor e classe 200 libras para água, óleo e gás, DN= 1 1/2´</t>
  </si>
  <si>
    <t>47.05.420</t>
  </si>
  <si>
    <t>Válvula de gaveta em bronze, haste não ascendente, classe 125 libras para vapor e classe 200 libras para água, óleo e gás, DN= 2 1/2´</t>
  </si>
  <si>
    <t>47.05.430</t>
  </si>
  <si>
    <t>Válvula de gaveta em bronze, haste não ascendente, classe 125 libras para vapor e classe 200 libras para água, óleo e gás, DN= 3´</t>
  </si>
  <si>
    <t>47.05.450</t>
  </si>
  <si>
    <t>Válvula redutora de pressão de ação direta em bronze, extremidade roscada, para água, ar, óleo e gás, PE= 200 psi e PS= 20 à 90 psi, DN= 1 1/4´</t>
  </si>
  <si>
    <t>47.05.460</t>
  </si>
  <si>
    <t>Válvula redutora de pressão de ação direta em bronze, extremidade roscada, para água, ar, óleo e gás, PE= 200 psi e PS= 20 à 90 psi, DN= 2´</t>
  </si>
  <si>
    <t>47.05.580</t>
  </si>
  <si>
    <t>Válvula de gaveta em bronze com fecho rápido, DN= 1 1/2´</t>
  </si>
  <si>
    <t>47.06</t>
  </si>
  <si>
    <t>Registro e / ou valvula em ferro fundido</t>
  </si>
  <si>
    <t>47.06.030</t>
  </si>
  <si>
    <t>Válvula de gaveta em ferro fundido, haste ascendente com flange, classe 125 libras, DN= 2´</t>
  </si>
  <si>
    <t>47.06.040</t>
  </si>
  <si>
    <t>Válvula de retenção de pé com crivo em ferro fundido, flangeada, DN= 6´</t>
  </si>
  <si>
    <t>47.06.050</t>
  </si>
  <si>
    <t>Válvula de retenção tipo portinhola dupla em ferro fundido, DN= 6´</t>
  </si>
  <si>
    <t>47.06.051</t>
  </si>
  <si>
    <t>Válvula de retenção tipo portinhola simples em ferro fundido, flangeada, DN= 6´</t>
  </si>
  <si>
    <t>47.06.060</t>
  </si>
  <si>
    <t>Válvula de gaveta em ferro fundido com bolsa, DN= 150 mm</t>
  </si>
  <si>
    <t>47.06.070</t>
  </si>
  <si>
    <t>Válvula de gaveta em ferro fundido com bolsa, DN= 200 mm</t>
  </si>
  <si>
    <t>47.06.080</t>
  </si>
  <si>
    <t>Válvula de retenção tipo portinhola simples em ferro fundido, DN= 4´</t>
  </si>
  <si>
    <t>47.06.090</t>
  </si>
  <si>
    <t>Válvula de retenção tipo portinhola dupla em ferro fundido, DN= 4´</t>
  </si>
  <si>
    <t>47.06.100</t>
  </si>
  <si>
    <t>Válvula de segurança em ferro fundido rosqueada com pressão de ajuste 0,4 até 0,75kgf/cm², DN= 2´</t>
  </si>
  <si>
    <t>47.06.110</t>
  </si>
  <si>
    <t>Válvula de segurança em ferro fundido rosqueada com pressão de ajuste 6,1 até 10,0kgf/cm², DN= 3/4´</t>
  </si>
  <si>
    <t>47.06.180</t>
  </si>
  <si>
    <t>Válvula de gaveta em ferro fundido com bolsa, DN= 100mm</t>
  </si>
  <si>
    <t>47.06.310</t>
  </si>
  <si>
    <t>Visor de fluxo com janela simples, corpo em ferro fundido ou aço carbono, DN = 1´</t>
  </si>
  <si>
    <t>47.06.320</t>
  </si>
  <si>
    <t>Válvula de governo (retenção e alarme) completa, corpo em ferro fundido, classe 125 libras, DN= 4´</t>
  </si>
  <si>
    <t>47.06.330</t>
  </si>
  <si>
    <t>Válvula de gaveta em ferro fundido, haste ascendente com flange, classe 125 libras, DN= 4´</t>
  </si>
  <si>
    <t>47.06.340</t>
  </si>
  <si>
    <t>Válvula de gaveta em ferro fundido, haste ascendente com flange, classe 125 libras, DN= 6´</t>
  </si>
  <si>
    <t>47.06.350</t>
  </si>
  <si>
    <t>Válvula de retenção vertical em ferro fundido com flange, classe 125 libras, DN= 4´</t>
  </si>
  <si>
    <t>47.07</t>
  </si>
  <si>
    <t>Registro e / ou valvula em aco carbono fundido</t>
  </si>
  <si>
    <t>47.07.010</t>
  </si>
  <si>
    <t>Válvula de esfera em aço carbono fundido, passagem plena, extremidades rosqueáveis, classe 300 libras para vapor e classe 600 libras para água, óleo e gás, DN= 1/2"</t>
  </si>
  <si>
    <t>47.07.020</t>
  </si>
  <si>
    <t>Válvula de esfera em aço carbono fundido, passagem plena, extremidades rosqueáveis, classe 300 libras para vapor e classe 600 libras para água, óleo e gás, DN= 3/4"</t>
  </si>
  <si>
    <t>47.07.030</t>
  </si>
  <si>
    <t>Válvula de esfera em aço carbono fundido, passagem plena, extremidades rosqueáveis, classe 300 libras para vapor e classe 600 libras para água, óleo e gás, DN= 1"</t>
  </si>
  <si>
    <t>47.07.031</t>
  </si>
  <si>
    <t>Válvula de esfera em aço carbono fundido, passagem plena, extremidades rosqueáveis, classe 300 libras para vapor e classe 600 libras para água, óleo e gás, DN= 1.1/4"</t>
  </si>
  <si>
    <t>47.07.090</t>
  </si>
  <si>
    <t>Válvula de esfera em aço carbono fundido, passagem plena, extremidades rosqueáveis, classe 300 libras para vapor saturado, DN= 2"</t>
  </si>
  <si>
    <t>47.09</t>
  </si>
  <si>
    <t>Registro e / ou valvula em aco carbono forjado</t>
  </si>
  <si>
    <t>47.09.010</t>
  </si>
  <si>
    <t>Válvula globo em aço carbono forjado, classe 800 libras para vapor e classe 2000 libras para água, óleo e gás, DN= 3/4´</t>
  </si>
  <si>
    <t>47.09.020</t>
  </si>
  <si>
    <t>Válvula globo em aço carbono forjado, classe 800 libras para vapor e classe 2000 libras para água, óleo e gás, DN= 1´</t>
  </si>
  <si>
    <t>47.09.030</t>
  </si>
  <si>
    <t>Válvula globo em aço carbono forjado, classe 800 libras para vapor e classe 2000 libras para água, óleo e gás, DN= 1 1/2´</t>
  </si>
  <si>
    <t>47.09.040</t>
  </si>
  <si>
    <t>Válvula globo em aço carbono forjado, classe 800 libras para vapor e classe 2000 libras para água, óleo e gás, DN= 2´</t>
  </si>
  <si>
    <t>47.10</t>
  </si>
  <si>
    <t>Registro e / ou valvula em aco inoxidavel forjado</t>
  </si>
  <si>
    <t>47.10.010</t>
  </si>
  <si>
    <t>Purgador termodinâmico com filtro incorporado, em aço inoxidável forjado, pressão de 0,25 a 42 kg/cm², temperatura até 425°C, DN= 1/2´</t>
  </si>
  <si>
    <t>47.11</t>
  </si>
  <si>
    <t>Aparelho de medicao e controle</t>
  </si>
  <si>
    <t>47.11.021</t>
  </si>
  <si>
    <t>Pressostato diferencial ajustável mecânico, montagem inferior com diâmetro de 1/2" e/ou 1/4", faixa de operação até 16 bar</t>
  </si>
  <si>
    <t>47.11.080</t>
  </si>
  <si>
    <t>Termômetro bimetálico, mostrador com 4´, saída angular, escala 0-100°C</t>
  </si>
  <si>
    <t>47.11.100</t>
  </si>
  <si>
    <t>Manômetro com mostrador de 4´, escalas: 0-4 / 0-7 / 0-10 / 0-17 / 0-21 / 0-28 kg/cm²</t>
  </si>
  <si>
    <t>47.11.111</t>
  </si>
  <si>
    <t>Pressostato diferencial ajustável, caixa à prova de água, unidade sensora em aço inoxidável 316, faixa de operação entre 1,4 a 14 bar, para fluídos corrosivos, DN=1/2´</t>
  </si>
  <si>
    <t>47.12</t>
  </si>
  <si>
    <t>Registro e / ou valvula em ferro ductil</t>
  </si>
  <si>
    <t>47.12.040</t>
  </si>
  <si>
    <t>Válvula de gaveta em ferro dúctil com flanges, classe PN-10, DN= 200mm</t>
  </si>
  <si>
    <t>47.12.270</t>
  </si>
  <si>
    <t>Válvula de gaveta em ferro dúctil com flanges, classe PN-10, DN= 80mm</t>
  </si>
  <si>
    <t>47.12.280</t>
  </si>
  <si>
    <t>Válvula globo auto-operada hidraulicamente, em ferro dúctil, classe PN-10/16, DN= 50mm</t>
  </si>
  <si>
    <t>47.12.290</t>
  </si>
  <si>
    <t>Válvula globo auto-operada hidraulicamente, comandada por solenóide, em ferro dúctil, classe PN-10, DN= 50mm</t>
  </si>
  <si>
    <t>47.12.300</t>
  </si>
  <si>
    <t>Válvula globo auto-operada hidraulicamente, comandada por solenóide, em ferro dúctil, classe PN-10, DN= 100mm</t>
  </si>
  <si>
    <t>47.12.310</t>
  </si>
  <si>
    <t>Válvula de gaveta em ferro dúctil com flanges, classe PN-10, DN= 300mm</t>
  </si>
  <si>
    <t>47.12.320</t>
  </si>
  <si>
    <t>Válvula de gaveta em ferro dúctil com flanges, classe PN-10, DN= 100mm</t>
  </si>
  <si>
    <t>47.12.330</t>
  </si>
  <si>
    <t>Válvula de gaveta em ferro dúctil com flanges, classe PN-10, DN= 150mm</t>
  </si>
  <si>
    <t>47.12.340</t>
  </si>
  <si>
    <t>Ventosa simples rosqueada em ferro dúctil, classe PN-25, DN= 3/4´</t>
  </si>
  <si>
    <t>47.12.350</t>
  </si>
  <si>
    <t>Ventosa de tríplice função em ferro dúctil flangeada, classe PN-10/16/25, DN= 50mm</t>
  </si>
  <si>
    <t>47.14</t>
  </si>
  <si>
    <t>Registro e / ou valvula em PVC rigido ou ABS</t>
  </si>
  <si>
    <t>47.14.020</t>
  </si>
  <si>
    <t>Registro de pressão em PVC rígido, soldável, DN= 25mm (3/4´)</t>
  </si>
  <si>
    <t>47.14.200</t>
  </si>
  <si>
    <t>Registro regulador de vazão para torneira, misturador e bidê, em ABS com canopla, DN= 1/2´</t>
  </si>
  <si>
    <t>47.20</t>
  </si>
  <si>
    <t>Reparos, conservacoes e complementos - GRUPO 47</t>
  </si>
  <si>
    <t>47.20.010</t>
  </si>
  <si>
    <t>Pigtail em latão para manômetro, DN= 1/2´</t>
  </si>
  <si>
    <t>47.20.020</t>
  </si>
  <si>
    <t>Filtro ´Y´ em bronze para gás combustível, DN= 2´</t>
  </si>
  <si>
    <t>47.20.030</t>
  </si>
  <si>
    <t>Filtro ´Y´ em ferro fundido, classe 125 libras para vapor saturado, com extremidades rosqueáveis, DN= 2´</t>
  </si>
  <si>
    <t>47.20.070</t>
  </si>
  <si>
    <t>Pigtail flexível, revestido com borracha sintética resistente, DN= 7/16´ comprimento até 1,00 m</t>
  </si>
  <si>
    <t>47.20.080</t>
  </si>
  <si>
    <t>Regulador de primeiro estágio de alta pressão até 2 kgf/cm², vazão de 90 kg GLP/hora</t>
  </si>
  <si>
    <t>47.20.100</t>
  </si>
  <si>
    <t>Regulador de primeiro estágio de alta pressão até 1,3 kgf/cm², vazão de 50 kg GLP/hora</t>
  </si>
  <si>
    <t>47.20.120</t>
  </si>
  <si>
    <t>Regulador de segundo estágio para gás, uso industrial, vazão até 12 kg GLP/hora</t>
  </si>
  <si>
    <t>47.20.181</t>
  </si>
  <si>
    <t>Filtro Y em aço carbono, classe 150 libras, conexões flangeadas, DN= 4´</t>
  </si>
  <si>
    <t>47.20.190</t>
  </si>
  <si>
    <t>Chave de fluxo tipo palheta para tubulação de líquidos</t>
  </si>
  <si>
    <t>47.20.300</t>
  </si>
  <si>
    <t>Chave de fluxo de água com retardo para tubulações com diâmetro nominal de 1´ a 6´ - conexão BSP</t>
  </si>
  <si>
    <t>47.20.320</t>
  </si>
  <si>
    <t>Filtro ´Y´ corpo em bronze, pressão de serviço até 20,7 bar (PN 20), DN= 1 1/2´</t>
  </si>
  <si>
    <t>47.20.330</t>
  </si>
  <si>
    <t>Filtro ´Y´ corpo em bronze, pressão de serviço até 20,7 bar (PN 20), DN= 2´</t>
  </si>
  <si>
    <t>48</t>
  </si>
  <si>
    <t>RESERVATORIO E TANQUE PARA LIQUIDOS E GASES</t>
  </si>
  <si>
    <t>48.02</t>
  </si>
  <si>
    <t>Reservatorio em material sintetico</t>
  </si>
  <si>
    <t>48.02.008</t>
  </si>
  <si>
    <t>Reservatório de fibra de vidro - capacidade de 15.000 litros</t>
  </si>
  <si>
    <t>48.02.009</t>
  </si>
  <si>
    <t>Reservatório de fibra de vidro - capacidade de 20.000 litros</t>
  </si>
  <si>
    <t>48.02.204</t>
  </si>
  <si>
    <t>Reservatório em polietileno com tampa de encaixar - capacidade de 2.000 litros</t>
  </si>
  <si>
    <t>48.02.205</t>
  </si>
  <si>
    <t>Reservatório em polietileno com tampa de encaixar - capacidade de 3.000 litros</t>
  </si>
  <si>
    <t>48.02.206</t>
  </si>
  <si>
    <t>Reservatório em polietileno com tampa de encaixar - capacidade de 5.000 litros</t>
  </si>
  <si>
    <t>48.02.207</t>
  </si>
  <si>
    <t>Reservatório em polietileno com tampa de encaixar - capacidade de 10.000 litros</t>
  </si>
  <si>
    <t>48.02.300</t>
  </si>
  <si>
    <t>Reservatório em polietileno de alta densidade (cisterna) com antioxidante e proteção contra raios ultravioleta (UV) - capacidade de 5.000 litros</t>
  </si>
  <si>
    <t>48.02.310</t>
  </si>
  <si>
    <t>Reservatório em polietileno de alta densidade (cisterna) com antioxidante e proteção contra raios ultravioleta (UV) - capacidade de 10.000 litros</t>
  </si>
  <si>
    <t>48.02.400</t>
  </si>
  <si>
    <t>Reservatório em polietileno com tampa de rosca - capacidade de 1.000 litros</t>
  </si>
  <si>
    <t>48.02.401</t>
  </si>
  <si>
    <t>Reservatório em polietileno com tampa de rosca - capacidade de 500 litros</t>
  </si>
  <si>
    <t>48.03</t>
  </si>
  <si>
    <t>Reservatorio metalico</t>
  </si>
  <si>
    <t>48.03.112</t>
  </si>
  <si>
    <t>Reservatório metálico cilíndrico horizontal - capacidade de 3.000 litros</t>
  </si>
  <si>
    <t>48.03.130</t>
  </si>
  <si>
    <t>Reservatório metálico cilíndrico horizontal - capacidade de 5.000 litros</t>
  </si>
  <si>
    <t>48.03.138</t>
  </si>
  <si>
    <t>Reservatório metálico cilíndrico horizontal - capacidade de 10.000 litros</t>
  </si>
  <si>
    <t>48.04</t>
  </si>
  <si>
    <t>Reservatorio em concreto</t>
  </si>
  <si>
    <t>48.04.381</t>
  </si>
  <si>
    <t>Reservatório em concreto armado cilíndrico, vertical, bipartido, método construtivo em formas deslizantes, diâmetro interno de 3,50m a 4,00m, altura de 15,00m a 25,00m</t>
  </si>
  <si>
    <t>48.04.391</t>
  </si>
  <si>
    <t>Reservatório em concreto armado cilíndrico, vertical, bipartido, método construtivo em formas deslizantes, diâmetro interno de 5,5m a 6,00m, altura de 25,00m a 30,00m</t>
  </si>
  <si>
    <t>48.05</t>
  </si>
  <si>
    <t>Torneira de boia</t>
  </si>
  <si>
    <t>48.05.010</t>
  </si>
  <si>
    <t>Torneira de boia, DN= 3/4´</t>
  </si>
  <si>
    <t>48.05.020</t>
  </si>
  <si>
    <t>Torneira de boia, DN= 1´</t>
  </si>
  <si>
    <t>48.05.030</t>
  </si>
  <si>
    <t>Torneira de boia, DN= 1 1/4´</t>
  </si>
  <si>
    <t>48.05.040</t>
  </si>
  <si>
    <t>Torneira de boia, DN= 1 1/2´</t>
  </si>
  <si>
    <t>48.05.050</t>
  </si>
  <si>
    <t>Torneira de boia, DN= 2´</t>
  </si>
  <si>
    <t>48.05.052</t>
  </si>
  <si>
    <t>Torneira de boia, DN= 2 1/2´</t>
  </si>
  <si>
    <t>48.05.070</t>
  </si>
  <si>
    <t>Torneira de boia, tipo registro automático de entrada, DN= 3´</t>
  </si>
  <si>
    <t>48.20</t>
  </si>
  <si>
    <t>Reparos, conservacoes e complementos - GRUPO 48</t>
  </si>
  <si>
    <t>48.20.020</t>
  </si>
  <si>
    <t>Limpeza de caixa d´água até 1.000 litros</t>
  </si>
  <si>
    <t>48.20.040</t>
  </si>
  <si>
    <t>Limpeza de caixa d´água de 1.001 até 10.000 litros</t>
  </si>
  <si>
    <t>48.20.060</t>
  </si>
  <si>
    <t>Limpeza de caixa d´água acima de 10.000 litros</t>
  </si>
  <si>
    <t>49</t>
  </si>
  <si>
    <t>CAIXA, RALO, GRELHA E ACESSORIO HIDRAULICO</t>
  </si>
  <si>
    <t>49.01</t>
  </si>
  <si>
    <t>Caixas sifonadas de PVC rigido</t>
  </si>
  <si>
    <t>49.01.016</t>
  </si>
  <si>
    <t>Caixa sifonada de PVC rígido de 100 x 100 x 50 mm, com grelha</t>
  </si>
  <si>
    <t>49.01.020</t>
  </si>
  <si>
    <t>Caixa sifonada de PVC rígido de 100 x 150 x 50 mm, com grelha</t>
  </si>
  <si>
    <t>49.01.030</t>
  </si>
  <si>
    <t>Caixa sifonada de PVC rígido de 150 x 150 x 50 mm, com grelha</t>
  </si>
  <si>
    <t>49.01.040</t>
  </si>
  <si>
    <t>Caixa sifonada de PVC rígido de 150 x 185 x 75 mm, com grelha</t>
  </si>
  <si>
    <t>49.01.050</t>
  </si>
  <si>
    <t>Caixa sifonada de PVC rígido de 250 x 172 x 50 mm, com tampa cega</t>
  </si>
  <si>
    <t>49.01.070</t>
  </si>
  <si>
    <t>Caixa sifonada de PVC rígido de 250 x 230 x 75 mm, com tampa cega</t>
  </si>
  <si>
    <t>49.03</t>
  </si>
  <si>
    <t>Caixa de gordura</t>
  </si>
  <si>
    <t>49.03.020</t>
  </si>
  <si>
    <t>Caixa de gordura em alvenaria, 600 x 600 x 600 mm</t>
  </si>
  <si>
    <t>49.03.022</t>
  </si>
  <si>
    <t>Caixa de gordura premoldada com tampa - capacidade 18 litros</t>
  </si>
  <si>
    <t>49.03.036</t>
  </si>
  <si>
    <t>Caixa de gordura em PVC com tampa reforçada - capacidade 19 litros</t>
  </si>
  <si>
    <t>49.04</t>
  </si>
  <si>
    <t>Ralo em PVC rigido</t>
  </si>
  <si>
    <t>49.04.010</t>
  </si>
  <si>
    <t>Ralo seco em PVC rígido de 100 x 40 mm, com grelha</t>
  </si>
  <si>
    <t>49.05</t>
  </si>
  <si>
    <t>Ralo em ferro fundido</t>
  </si>
  <si>
    <t>49.05.020</t>
  </si>
  <si>
    <t>Ralo seco em ferro fundido, 100 x 165 x 50 mm, com grelha metálica saída vertical</t>
  </si>
  <si>
    <t>49.05.040</t>
  </si>
  <si>
    <t>Ralo sifonado em ferro fundido de 150 x 240 x 75 mm, com grelha</t>
  </si>
  <si>
    <t>49.06</t>
  </si>
  <si>
    <t>Grelhas e tampas</t>
  </si>
  <si>
    <t>49.06.010</t>
  </si>
  <si>
    <t>Grelha hemisférica em ferro fundido de 4´</t>
  </si>
  <si>
    <t>49.06.020</t>
  </si>
  <si>
    <t>Grelha em ferro fundido para caixas e canaletas</t>
  </si>
  <si>
    <t>49.06.030</t>
  </si>
  <si>
    <t>Grelha hemisférica em ferro fundido de 3´</t>
  </si>
  <si>
    <t>49.06.072</t>
  </si>
  <si>
    <t>Grelha articulada em ferro fundido tipo boca de leão</t>
  </si>
  <si>
    <t>49.06.080</t>
  </si>
  <si>
    <t>Grelha hemisférica em ferro fundido de 6´</t>
  </si>
  <si>
    <t>49.06.110</t>
  </si>
  <si>
    <t>Grelha hemisférica em ferro fundido de 2´</t>
  </si>
  <si>
    <t>49.06.160</t>
  </si>
  <si>
    <t>Grelha quadriculada em ferro fundido para caixas e canaletas</t>
  </si>
  <si>
    <t>49.06.170</t>
  </si>
  <si>
    <t>Grelha em alumínio fundido para caixas e canaletas - linha comercial</t>
  </si>
  <si>
    <t>49.06.190</t>
  </si>
  <si>
    <t>Grelha pré-moldada em concreto, com furos redondos, 79,5 x 24,5 x 8 cm</t>
  </si>
  <si>
    <t>49.06.194</t>
  </si>
  <si>
    <t>Grelha em aço inoxidável com fecho rotativo, DN= 100mm</t>
  </si>
  <si>
    <t>49.06.196</t>
  </si>
  <si>
    <t>Grelha em aço inoxidável com fecho rotativo, DN= 150mm</t>
  </si>
  <si>
    <t>49.06.200</t>
  </si>
  <si>
    <t>Captador pluvial em aço inoxidável e grelha em alumínio, com mecanismo anti-vórtice, DN= 50 mm</t>
  </si>
  <si>
    <t>49.06.210</t>
  </si>
  <si>
    <t>Captador pluvial em aço inoxidável e grelha em alumínio, com mecanismo anti-vórtice, DN= 75 mm</t>
  </si>
  <si>
    <t>49.06.400</t>
  </si>
  <si>
    <t>Tampão em ferro fundido, diâmetro de 600 mm, classe B 125 (ruptura &gt; 125 kN)</t>
  </si>
  <si>
    <t>49.06.410</t>
  </si>
  <si>
    <t>Tampão em ferro fundido, diâmetro de 600 mm, classe C 300 (ruptura &gt; 300 kN)</t>
  </si>
  <si>
    <t>49.06.420</t>
  </si>
  <si>
    <t>Tampão em ferro fundido, diâmetro de 600 mm, classe D 400 (ruptura&gt; 400 kN)</t>
  </si>
  <si>
    <t>49.06.430</t>
  </si>
  <si>
    <t>Tampão em ferro fundido de 300 x 300 mm, classe B 125 (ruptura &gt; 125 kN)</t>
  </si>
  <si>
    <t>49.06.440</t>
  </si>
  <si>
    <t>Tampão em ferro fundido de 400 x 400 mm, classe B 125 (ruptura &gt; 125 kN)</t>
  </si>
  <si>
    <t>49.06.450</t>
  </si>
  <si>
    <t>Tampão em ferro fundido de 500 x 500 mm, classe B 125 (ruptura &gt; 125 kN)</t>
  </si>
  <si>
    <t>49.06.460</t>
  </si>
  <si>
    <t>Tampão em ferro fundido de 600 x 600 mm, classe B 125 (ruptura &gt; 125 kN)</t>
  </si>
  <si>
    <t>49.06.480</t>
  </si>
  <si>
    <t>Tampão em ferro fundido com tampa articulada, de 400 x 600 mm, classe 15 (ruptura &gt; 1500 kg)</t>
  </si>
  <si>
    <t>49.06.486</t>
  </si>
  <si>
    <t>Tampão em ferro fundido com tampa articulada, de 900 mm, classe D 400 (ruptura &gt; 400kN</t>
  </si>
  <si>
    <t>49.06.550</t>
  </si>
  <si>
    <t>Grelha com calha e cesto coletor para piso em aço inoxidável, largura de 15 cm</t>
  </si>
  <si>
    <t>49.06.560</t>
  </si>
  <si>
    <t>Grelha com calha e cesto coletor para piso em aço inoxidável, largura de 20 cm</t>
  </si>
  <si>
    <t>49.08</t>
  </si>
  <si>
    <t>Caixa de passagem e inspecao</t>
  </si>
  <si>
    <t>49.08.250</t>
  </si>
  <si>
    <t>Caixa de areia em PVC, diâmetro nominal de 100 mm</t>
  </si>
  <si>
    <t>49.11</t>
  </si>
  <si>
    <t>Canaletas e afins</t>
  </si>
  <si>
    <t>49.11.130</t>
  </si>
  <si>
    <t>Canaleta com grelha em alumínio, largura de 80 mm</t>
  </si>
  <si>
    <t>49.11.140</t>
  </si>
  <si>
    <t>Canaleta com grelha em alumínio, saída central / vertical, largura de 46 mm</t>
  </si>
  <si>
    <t>49.11.141</t>
  </si>
  <si>
    <t>Canaleta com grelha abre-fecha, em alumínio, saída central ou vertical, largura 46mm</t>
  </si>
  <si>
    <t>49.12</t>
  </si>
  <si>
    <t>Poco de visita, boca de lobo, caixa de passagem e afins</t>
  </si>
  <si>
    <t>49.12.010</t>
  </si>
  <si>
    <t>Boca de lobo simples tipo PMSP com tampa de concreto</t>
  </si>
  <si>
    <t>49.12.030</t>
  </si>
  <si>
    <t>Boca de lobo dupla tipo PMSP com tampa de concreto</t>
  </si>
  <si>
    <t>49.12.050</t>
  </si>
  <si>
    <t>Boca de lobo tripla tipo PMSP com tampa de concreto</t>
  </si>
  <si>
    <t>49.12.058</t>
  </si>
  <si>
    <t>Boca de leão simples tipo PMSP com grelha</t>
  </si>
  <si>
    <t>49.12.110</t>
  </si>
  <si>
    <t>Poço de visita de 1,60 x 1,60 x 1,60 m - tipo PMSP</t>
  </si>
  <si>
    <t>49.12.120</t>
  </si>
  <si>
    <t>Chaminé para poço de visita tipo PMSP em alvenaria, diâmetro interno 70 cm - pescoço</t>
  </si>
  <si>
    <t>49.12.140</t>
  </si>
  <si>
    <t>Poço de visita em alvenaria tipo PMSP - balão</t>
  </si>
  <si>
    <t>49.13</t>
  </si>
  <si>
    <t>Filtro anaerobio</t>
  </si>
  <si>
    <t>49.13.010</t>
  </si>
  <si>
    <t>Filtro biológico anaeróbio com anéis pré-moldados de concreto diâmetro de 1,40 m - h= 2,00 m</t>
  </si>
  <si>
    <t>49.13.020</t>
  </si>
  <si>
    <t>Filtro biológico anaeróbio com anéis pré-moldados de concreto diâmetro de 2,00 m - h= 2,00 m</t>
  </si>
  <si>
    <t>49.13.030</t>
  </si>
  <si>
    <t>Filtro biológico anaeróbio com anéis pré-moldados de concreto diâmetro de 2,40 m - h= 2,00 m</t>
  </si>
  <si>
    <t>49.13.040</t>
  </si>
  <si>
    <t>Filtro biológico anaeróbio com anéis pré-moldados de concreto diâmetro de 2,84 m - h= 2,50 m</t>
  </si>
  <si>
    <t>49.14</t>
  </si>
  <si>
    <t>Fossa septica</t>
  </si>
  <si>
    <t>49.14.010</t>
  </si>
  <si>
    <t>Fossa séptica câmara única com anéis pré-moldados em concreto, diâmetro externo de 1,50 m, altura útil de 1,50 m</t>
  </si>
  <si>
    <t>49.14.020</t>
  </si>
  <si>
    <t>Fossa séptica câmara única com anéis pré-moldados em concreto, diâmetro externo de 2,50 m, altura útil de 2,50 m</t>
  </si>
  <si>
    <t>49.14.030</t>
  </si>
  <si>
    <t>Fossa séptica câmara única com anéis pré-moldados em concreto, diâmetro externo de 2,50 m, altura útil de 4,00 m</t>
  </si>
  <si>
    <t>49.14.061</t>
  </si>
  <si>
    <t>SM01 Sumidouro - poço absorvente</t>
  </si>
  <si>
    <t>49.14.071</t>
  </si>
  <si>
    <t>Tampão pré-moldado de concreto armado para sumidouro com diâmetro externo de 2,00 m</t>
  </si>
  <si>
    <t>49.15</t>
  </si>
  <si>
    <t>Anel e aduela pre-moldados</t>
  </si>
  <si>
    <t>49.15.010</t>
  </si>
  <si>
    <t>Anel pré-moldado de concreto com diâmetro de 0,60 m</t>
  </si>
  <si>
    <t>49.15.030</t>
  </si>
  <si>
    <t>Anel pré-moldado de concreto com diâmetro de 0,80 m</t>
  </si>
  <si>
    <t>49.15.040</t>
  </si>
  <si>
    <t>Anel pré-moldado de concreto com diâmetro de 1,20 m</t>
  </si>
  <si>
    <t>49.15.050</t>
  </si>
  <si>
    <t>Anel pré-moldado de concreto com diâmetro de 1,50 m</t>
  </si>
  <si>
    <t>49.15.060</t>
  </si>
  <si>
    <t>Anel pré-moldado de concreto com diâmetro de 1,80 m</t>
  </si>
  <si>
    <t>49.15.100</t>
  </si>
  <si>
    <t>Anel pré-moldado de concreto com diâmetro de 3,00 m</t>
  </si>
  <si>
    <t>49.16</t>
  </si>
  <si>
    <t>Acessorios hidraulicos para agua de reuso</t>
  </si>
  <si>
    <t>49.16.050</t>
  </si>
  <si>
    <t>Realimentador automático, DN= 1´</t>
  </si>
  <si>
    <t>49.16.051</t>
  </si>
  <si>
    <t>Sifão ladrão em polietileno para extravasão, diâmetro de 100mm</t>
  </si>
  <si>
    <t>50</t>
  </si>
  <si>
    <t>DETECCAO, COMBATE E PREVENCAO A INCÊNDIO</t>
  </si>
  <si>
    <t>50.01</t>
  </si>
  <si>
    <t>Hidrantes e acessorios</t>
  </si>
  <si>
    <t>50.01.030</t>
  </si>
  <si>
    <t>Abrigo duplo para hidrante/mangueira, com visor e suporte (embutir e externo)</t>
  </si>
  <si>
    <t>50.01.060</t>
  </si>
  <si>
    <t>Abrigo para hidrante/mangueira (embutir e externo)</t>
  </si>
  <si>
    <t>50.01.080</t>
  </si>
  <si>
    <t>Mangueira com união de engate rápido, DN= 1 1/2´ (38 mm)</t>
  </si>
  <si>
    <t>50.01.090</t>
  </si>
  <si>
    <t>Botoeira para acionamento de bomba de incêndio tipo quebra-vidro</t>
  </si>
  <si>
    <t>50.01.100</t>
  </si>
  <si>
    <t>Mangueira com união de engate rápido, DN= 2 1/2´ (63 mm)</t>
  </si>
  <si>
    <t>50.01.110</t>
  </si>
  <si>
    <t>Esguicho em latão com engate rápido, DN= 2 1/2´, jato regulável</t>
  </si>
  <si>
    <t>50.01.130</t>
  </si>
  <si>
    <t>Abrigo simples com suporte, em aço inoxidável escovado, para mangueira de 1 1/2´, porta em vidro temperado jateado - inclusive mangueira de 30 m (2 x 15 m)</t>
  </si>
  <si>
    <t>50.01.160</t>
  </si>
  <si>
    <t>Adaptador de engate rápido em latão de 2 1/2´ x 1 1/2´</t>
  </si>
  <si>
    <t>50.01.170</t>
  </si>
  <si>
    <t>Adaptador de engate rápido em latão de 2 1/2´ x 2 1/2´</t>
  </si>
  <si>
    <t>50.01.180</t>
  </si>
  <si>
    <t>Hidrante de coluna com duas saídas, 4´x 2 1/2´ - simples</t>
  </si>
  <si>
    <t>50.01.190</t>
  </si>
  <si>
    <t>Tampão de engate rápido em latão, DN= 2 1/2´, com corrente</t>
  </si>
  <si>
    <t>50.01.200</t>
  </si>
  <si>
    <t>Tampão de engate rápido em latão, DN= 1 1/2´, com corrente</t>
  </si>
  <si>
    <t>50.01.210</t>
  </si>
  <si>
    <t>Chave para conexão de engate rápido</t>
  </si>
  <si>
    <t>50.01.220</t>
  </si>
  <si>
    <t>Esguicho latão com engate rápido, DN= 1 1/2´, jato regulável</t>
  </si>
  <si>
    <t>50.01.320</t>
  </si>
  <si>
    <t>Abrigo de hidrante de 1 1/2´ completo - inclusive mangueira de 30 m (2 x 15 m)</t>
  </si>
  <si>
    <t>50.01.330</t>
  </si>
  <si>
    <t>Abrigo de hidrante de 2 1/2´ completo - inclusive mangueira de 30 m (2 x 15 m)</t>
  </si>
  <si>
    <t>50.01.340</t>
  </si>
  <si>
    <t>Abrigo para registro de recalque tipo coluna, completo - inclusive tubulações e válvulas</t>
  </si>
  <si>
    <t>50.02</t>
  </si>
  <si>
    <t>Registro e valvula controladora</t>
  </si>
  <si>
    <t>50.02.020</t>
  </si>
  <si>
    <t>50.02.050</t>
  </si>
  <si>
    <t>Alarme hidráulico tipo gongo</t>
  </si>
  <si>
    <t>50.02.060</t>
  </si>
  <si>
    <t>50.02.080</t>
  </si>
  <si>
    <t>Válvula de governo completa com alarme VGA, corpo em ferro fundido, extremidades flangeadas e DN = 6´</t>
  </si>
  <si>
    <t>50.05</t>
  </si>
  <si>
    <t>Iluminacao e sinalizacao de emergencia</t>
  </si>
  <si>
    <t>50.05.022</t>
  </si>
  <si>
    <t>Destravador magnético (eletroímã) para porta corta-fogo de 24 Vcc</t>
  </si>
  <si>
    <t>50.05.060</t>
  </si>
  <si>
    <t>Central de iluminação de emergência, completa, para até 6.000 W</t>
  </si>
  <si>
    <t>50.05.072</t>
  </si>
  <si>
    <t>Luminária de emergência LED de sobrepor, para teto ou parede, autonomia mínima 2 horas</t>
  </si>
  <si>
    <t>50.05.160</t>
  </si>
  <si>
    <t>Módulo para adaptação de luminária de emergência, autonomia 90 minutos para lâmpada fluorescente de 32 W</t>
  </si>
  <si>
    <t>50.05.170</t>
  </si>
  <si>
    <t>Acionador manual tipo quebra vidro, em caixa plástica</t>
  </si>
  <si>
    <t>50.05.210</t>
  </si>
  <si>
    <t>Detector termovelocimétrico endereçável com base endereçável</t>
  </si>
  <si>
    <t>50.05.214</t>
  </si>
  <si>
    <t>Detector de gás liquefeito (GLP), gás natural (GN) ou derivados de metano</t>
  </si>
  <si>
    <t>50.05.230</t>
  </si>
  <si>
    <t>Sirene audiovisual tipo endereçável</t>
  </si>
  <si>
    <t>50.05.250</t>
  </si>
  <si>
    <t>Central de iluminação de emergência, completa, autonomia 1 hora, para até 240 W</t>
  </si>
  <si>
    <t>50.05.270</t>
  </si>
  <si>
    <t>Central de detecção e alarme de incêndio completa, autonomia de 1 hora para 12 laços, 220 V/12 V</t>
  </si>
  <si>
    <t>50.05.280</t>
  </si>
  <si>
    <t>Sirene tipo corneta de 12 V</t>
  </si>
  <si>
    <t>50.05.312</t>
  </si>
  <si>
    <t>Bloco autônomo de iluminação de emergência LED, com autonomia mínima de 3 horas, fluxo luminoso de 2.000 até 3.000 lúmens, equipado com 2 faróis</t>
  </si>
  <si>
    <t>50.05.400</t>
  </si>
  <si>
    <t>Sirene eletrônica em caixa metálica de 4 x 4</t>
  </si>
  <si>
    <t>50.05.430</t>
  </si>
  <si>
    <t>Detector óptico de fumaça com base endereçável</t>
  </si>
  <si>
    <t>50.05.440</t>
  </si>
  <si>
    <t>Painel repetidor de detecção e alarme de incêndio tipo endereçável</t>
  </si>
  <si>
    <t>50.05.450</t>
  </si>
  <si>
    <t>Acionador manual quebra-vidro endereçável</t>
  </si>
  <si>
    <t>50.05.470</t>
  </si>
  <si>
    <t>Módulo isolador, módulo endereçador para audiovisual</t>
  </si>
  <si>
    <t>50.05.490</t>
  </si>
  <si>
    <t>Sinalizador audiovisual endereçável com LED</t>
  </si>
  <si>
    <t>50.05.491</t>
  </si>
  <si>
    <t>Sinalizador visual de advertência</t>
  </si>
  <si>
    <t>50.05.492</t>
  </si>
  <si>
    <t>Sinalizador audiovisual de advertência</t>
  </si>
  <si>
    <t>50.10</t>
  </si>
  <si>
    <t>Extintores</t>
  </si>
  <si>
    <t>50.10.030</t>
  </si>
  <si>
    <t>Extintor sobre rodas de gás carbônico - capacidade de 10 kg</t>
  </si>
  <si>
    <t>50.10.050</t>
  </si>
  <si>
    <t>Extintor sobre rodas de gás carbônico - capacidade de 25 kg</t>
  </si>
  <si>
    <t>50.10.058</t>
  </si>
  <si>
    <t>Extintor manual de pó químico seco BC - capacidade de 4 kg</t>
  </si>
  <si>
    <t>50.10.060</t>
  </si>
  <si>
    <t>Extintor manual de pó químico seco BC - capacidade de 8 kg</t>
  </si>
  <si>
    <t>50.10.084</t>
  </si>
  <si>
    <t>Extintor manual de pó químico seco 20 BC - capacidade de 12 kg</t>
  </si>
  <si>
    <t>50.10.096</t>
  </si>
  <si>
    <t>Extintor sobre rodas de pó químico seco BC - capacidade de 20 kg</t>
  </si>
  <si>
    <t>50.10.100</t>
  </si>
  <si>
    <t>Extintor manual de água pressurizada - capacidade de 10 litros</t>
  </si>
  <si>
    <t>50.10.110</t>
  </si>
  <si>
    <t>Extintor manual de pó químico seco ABC - capacidade de 4 kg</t>
  </si>
  <si>
    <t>50.10.120</t>
  </si>
  <si>
    <t>Extintor manual de pó químico seco ABC - capacidade de 6 kg</t>
  </si>
  <si>
    <t>50.10.140</t>
  </si>
  <si>
    <t>Extintor manual de gás carbônico 5 BC - capacidade de 6 kg</t>
  </si>
  <si>
    <t>50.10.210</t>
  </si>
  <si>
    <t>Suporte para extintor de piso em fibra de vidro</t>
  </si>
  <si>
    <t>50.10.220</t>
  </si>
  <si>
    <t>Suporte para extintor de piso em aço inoxidável</t>
  </si>
  <si>
    <t>50.20</t>
  </si>
  <si>
    <t>Reparos, conservacoes e complementos - GRUPO 50</t>
  </si>
  <si>
    <t>50.20.110</t>
  </si>
  <si>
    <t>Recarga de extintor de água pressurizada</t>
  </si>
  <si>
    <t>50.20.120</t>
  </si>
  <si>
    <t>Recarga de extintor de gás carbônico</t>
  </si>
  <si>
    <t>50.20.130</t>
  </si>
  <si>
    <t>Recarga de extintor de pó químico seco</t>
  </si>
  <si>
    <t>50.20.160</t>
  </si>
  <si>
    <t>Pintura de extintor de gás carbônico, pó químico seco, ou água pressurizada, com capacidade acima de 12 kg até 20 kg</t>
  </si>
  <si>
    <t>50.20.170</t>
  </si>
  <si>
    <t>Pintura de extintor de gás carbônico, pó químico seco, ou água pressurizada, com capacidade até 12 kg</t>
  </si>
  <si>
    <t>50.20.200</t>
  </si>
  <si>
    <t>Recolocação de bico de sprinkler</t>
  </si>
  <si>
    <t>54</t>
  </si>
  <si>
    <t>PAVIMENTACAO E PASSEIO</t>
  </si>
  <si>
    <t>54.01</t>
  </si>
  <si>
    <t>Pavimentacao preparo de base</t>
  </si>
  <si>
    <t>54.01.010</t>
  </si>
  <si>
    <t>Regularização e compactação mecanizada de superfície, sem controle do proctor normal</t>
  </si>
  <si>
    <t>54.01.030</t>
  </si>
  <si>
    <t>Abertura e preparo de caixa até 40 cm, compactação do subleito mínimo de 95% do PN e transporte até o raio de 1 km</t>
  </si>
  <si>
    <t>54.01.050</t>
  </si>
  <si>
    <t>Compactação do subleito mínimo de 95% do PN</t>
  </si>
  <si>
    <t>54.01.200</t>
  </si>
  <si>
    <t>Base de macadame hidráulico</t>
  </si>
  <si>
    <t>54.01.210</t>
  </si>
  <si>
    <t>Base de brita graduada</t>
  </si>
  <si>
    <t>54.01.220</t>
  </si>
  <si>
    <t>Base de bica corrida</t>
  </si>
  <si>
    <t>54.01.230</t>
  </si>
  <si>
    <t>Base de macadame betuminoso</t>
  </si>
  <si>
    <t>54.01.400</t>
  </si>
  <si>
    <t>Abertura de caixa até 25 cm, inclui escavação, compactação, transporte e preparo do sub-leito</t>
  </si>
  <si>
    <t>54.01.410</t>
  </si>
  <si>
    <t>Varrição de pavimento para recapeamento</t>
  </si>
  <si>
    <t>54.02</t>
  </si>
  <si>
    <t>Pavimentacao com pedrisco e revestimento primario</t>
  </si>
  <si>
    <t>54.02.030</t>
  </si>
  <si>
    <t>Revestimento primário com pedra britada, compactação mínima de 95% do PN</t>
  </si>
  <si>
    <t>54.02.040</t>
  </si>
  <si>
    <t>Camada de areia grossa compactada manualmente com compactador</t>
  </si>
  <si>
    <t>54.03</t>
  </si>
  <si>
    <t>Pavimentacao flexivel</t>
  </si>
  <si>
    <t>54.03.200</t>
  </si>
  <si>
    <t>Concreto asfáltico usinado a quente - Binder</t>
  </si>
  <si>
    <t>54.03.210</t>
  </si>
  <si>
    <t>Camada de rolamento em concreto betuminoso usinado quente - CBUQ</t>
  </si>
  <si>
    <t>54.03.221</t>
  </si>
  <si>
    <t>Restauração de pavimento asfáltico com concreto betuminoso usinado quente - CBUQ</t>
  </si>
  <si>
    <t>54.03.230</t>
  </si>
  <si>
    <t>Imprimação betuminosa ligante</t>
  </si>
  <si>
    <t>54.03.240</t>
  </si>
  <si>
    <t>Imprimação betuminosa impermeabilizante</t>
  </si>
  <si>
    <t>54.03.250</t>
  </si>
  <si>
    <t>Revestimento de pré-misturado a quente</t>
  </si>
  <si>
    <t>54.03.260</t>
  </si>
  <si>
    <t>Revestimento de pré-misturado a frio</t>
  </si>
  <si>
    <t>54.04</t>
  </si>
  <si>
    <t>Pavimentacao em paralelepipedos e blocos de concreto</t>
  </si>
  <si>
    <t>54.04.030</t>
  </si>
  <si>
    <t>Pavimentação em paralelepípedo, sem rejunte</t>
  </si>
  <si>
    <t>54.04.040</t>
  </si>
  <si>
    <t>Rejuntamento de paralelepípedo com areia</t>
  </si>
  <si>
    <t>54.04.050</t>
  </si>
  <si>
    <t>Rejuntamento de paralelepípedo com argamassa de cimento e areia 1:3</t>
  </si>
  <si>
    <t>54.04.060</t>
  </si>
  <si>
    <t>Rejuntamento de paralelepípedo com asfalto e pedrisco</t>
  </si>
  <si>
    <t>54.04.340</t>
  </si>
  <si>
    <t>Pavimentação em lajota de concreto 35 MPa, espessura 6 cm, cor natural, tipos: raquete, retangular, sextavado e 16 faces, com rejunte em areia</t>
  </si>
  <si>
    <t>54.04.342</t>
  </si>
  <si>
    <t>Pavimentação em lajota de concreto 35 MPa, espessura 6 cm, colorido, tipos: raquete, retangular, sextavado e 16 faces, com rejunte em areia</t>
  </si>
  <si>
    <t>54.04.350</t>
  </si>
  <si>
    <t>Pavimentação em lajota de concreto 35 MPa, espessura 8 cm, tipos: raquete, retangular, sextavado e 16 faces, com rejunte em areia</t>
  </si>
  <si>
    <t>54.04.360</t>
  </si>
  <si>
    <t>Bloco diagonal em concreto tipo piso drenante para plantio de grama - espessura de 10 cm</t>
  </si>
  <si>
    <t>54.04.392</t>
  </si>
  <si>
    <t>Piso em placa de concreto permeável drenante, cor natural - espessura de 6 cm</t>
  </si>
  <si>
    <t>54.04.393</t>
  </si>
  <si>
    <t>Piso em placa de concreto permeável drenante, cor natural - espessura de 8 cm</t>
  </si>
  <si>
    <t>54.06</t>
  </si>
  <si>
    <t>Guias e sarjetas</t>
  </si>
  <si>
    <t>54.06.020</t>
  </si>
  <si>
    <t>Guia pré-moldada curva tipo PMSP 100 - fck 25 MPa</t>
  </si>
  <si>
    <t>54.06.040</t>
  </si>
  <si>
    <t>Guia pré-moldada reta tipo PMSP 100 - fck 25 MPa</t>
  </si>
  <si>
    <t>54.06.100</t>
  </si>
  <si>
    <t>Base em concreto com fck de 20 MPa, para guias, sarjetas ou sarjetões</t>
  </si>
  <si>
    <t>54.06.110</t>
  </si>
  <si>
    <t>Base em concreto com fck de 25 MPa, para guias, sarjetas ou sarjetões</t>
  </si>
  <si>
    <t>54.06.151</t>
  </si>
  <si>
    <t>Execução de perfil extrusado no local, sem concreto</t>
  </si>
  <si>
    <t>54.06.160</t>
  </si>
  <si>
    <t>Sarjeta ou sarjetão moldado no local, tipo PMSP em concreto com fck 20 MPa</t>
  </si>
  <si>
    <t>54.06.170</t>
  </si>
  <si>
    <t>Sarjeta ou sarjetão moldado no local, tipo PMSP em concreto com fck 25 MPa</t>
  </si>
  <si>
    <t>54.07</t>
  </si>
  <si>
    <t>Calcadas e passeios.</t>
  </si>
  <si>
    <t>54.07.040</t>
  </si>
  <si>
    <t>Passeio em mosaico português</t>
  </si>
  <si>
    <t>54.07.110</t>
  </si>
  <si>
    <t>Piso em ladrilho hidráulico preto, branco e cinza, assentado com argamassa colante industrializada</t>
  </si>
  <si>
    <t>54.07.130</t>
  </si>
  <si>
    <t>Piso em ladrilho hidráulico várias cores 20 x 20 cm, assentado com argamassa colante industrializada</t>
  </si>
  <si>
    <t>54.07.210</t>
  </si>
  <si>
    <t>Rejuntamento de piso em ladrilho hidráulico (20 x 20 x 1,8 cm) com argamassa industrializada para rejunte, juntas de 2 mm</t>
  </si>
  <si>
    <t>54.07.240</t>
  </si>
  <si>
    <t>Rejuntamento de piso em ladrilho hidráulico (30 x 30 x 2,5 cm), com cimento branco, juntas de 2 mm</t>
  </si>
  <si>
    <t>54.07.260</t>
  </si>
  <si>
    <t>Piso em ladrilho hidráulico tipo rampa várias cores 30 x 30 cm, antiderrapante, assentado com argamassa mista</t>
  </si>
  <si>
    <t>54.08</t>
  </si>
  <si>
    <t>Pavimentação rígida</t>
  </si>
  <si>
    <t>54.08.001</t>
  </si>
  <si>
    <t>Nivelamento e regularização de superfície e desempeno mecânico através de régua vibratória de pavimento em concreto</t>
  </si>
  <si>
    <t>54.08.002</t>
  </si>
  <si>
    <t>Texturização de superfície de pavimento em concreto com vassoura</t>
  </si>
  <si>
    <t>54.08.005</t>
  </si>
  <si>
    <t>Agente de cura química, retardador de evaporação, em pavimento de concreto</t>
  </si>
  <si>
    <t>54.08.010</t>
  </si>
  <si>
    <t>Fibra em polipropileno (macrofibra), resistência residual 4,3+-0,3 Mpa</t>
  </si>
  <si>
    <t>54.08.011</t>
  </si>
  <si>
    <t>Fibra polimérica (microfibra anticrack), tenacidade mínima 5cN/dtex</t>
  </si>
  <si>
    <t>54.20</t>
  </si>
  <si>
    <t>Reparos, conservacoes e complementos - GRUPO 54</t>
  </si>
  <si>
    <t>54.20.040</t>
  </si>
  <si>
    <t>Bate-roda em concreto pré-moldado</t>
  </si>
  <si>
    <t>54.20.050</t>
  </si>
  <si>
    <t>Bate rodas / limitador de pneus em resina</t>
  </si>
  <si>
    <t>54.20.100</t>
  </si>
  <si>
    <t>Reassentamento de guia pré-moldada reta e/ou curva</t>
  </si>
  <si>
    <t>54.20.110</t>
  </si>
  <si>
    <t>Reassentamento de paralelepípedos, sem rejunte</t>
  </si>
  <si>
    <t>54.20.120</t>
  </si>
  <si>
    <t>Reassentamento de pavimentação em lajota de concreto, espessura 6 cm, com rejunte em areia</t>
  </si>
  <si>
    <t>54.20.130</t>
  </si>
  <si>
    <t>Reassentamento de pavimentação em lajota de concreto, espessura 8 cm, com rejunte em areia</t>
  </si>
  <si>
    <t>54.20.140</t>
  </si>
  <si>
    <t>Reassentamento de pavimentação em lajota de concreto, espessura 10 cm, com rejunte em areia</t>
  </si>
  <si>
    <t>54.20.160</t>
  </si>
  <si>
    <t>Corte para junta de dilatação através de cortadora a gasolina, com serra de disco diamantado segmentado para pavimento de concreto e asfalto</t>
  </si>
  <si>
    <t>55</t>
  </si>
  <si>
    <t>LIMPEZA E ARREMATE</t>
  </si>
  <si>
    <t>55.01</t>
  </si>
  <si>
    <t>Limpeza de obra</t>
  </si>
  <si>
    <t>55.01.020</t>
  </si>
  <si>
    <t>Limpeza final da obra</t>
  </si>
  <si>
    <t>55.01.030</t>
  </si>
  <si>
    <t>Limpeza complementar com hidrojateamento</t>
  </si>
  <si>
    <t>55.01.070</t>
  </si>
  <si>
    <t>Limpeza complementar e especial de piso com produtos químicos</t>
  </si>
  <si>
    <t>55.01.080</t>
  </si>
  <si>
    <t>Limpeza complementar e especial de peças e aparelhos sanitários</t>
  </si>
  <si>
    <t>55.01.100</t>
  </si>
  <si>
    <t>Limpeza complementar e especial de vidros</t>
  </si>
  <si>
    <t>55.01.130</t>
  </si>
  <si>
    <t>Limpeza e lavagem de superfície revestida com material cerâmico ou pastilhas por hidrojateamento com rejuntamento</t>
  </si>
  <si>
    <t>55.01.140</t>
  </si>
  <si>
    <t>Limpeza de superfície com hidrojateamento</t>
  </si>
  <si>
    <t>55.02</t>
  </si>
  <si>
    <t>Limpeza e desinfeccao sanitaria</t>
  </si>
  <si>
    <t>55.02.010</t>
  </si>
  <si>
    <t>Limpeza de caixa de inspeção</t>
  </si>
  <si>
    <t>55.02.012</t>
  </si>
  <si>
    <t>Limpeza de caixa de passagem, poço de visita ou bueiro</t>
  </si>
  <si>
    <t>55.02.020</t>
  </si>
  <si>
    <t>Limpeza de fossa</t>
  </si>
  <si>
    <t>55.02.040</t>
  </si>
  <si>
    <t>Limpeza e desobstrução de boca de lobo</t>
  </si>
  <si>
    <t>55.02.050</t>
  </si>
  <si>
    <t>Limpeza e desobstrução de canaletas ou tubulações de águas pluviais</t>
  </si>
  <si>
    <t>55.02.060</t>
  </si>
  <si>
    <t>Limpeza e desentupimento manual de tubulação de esgoto predial</t>
  </si>
  <si>
    <t>55.10</t>
  </si>
  <si>
    <t>Remocao de entulho</t>
  </si>
  <si>
    <t>55.10.030</t>
  </si>
  <si>
    <t>Locação de duto coletor de entulho</t>
  </si>
  <si>
    <t>61</t>
  </si>
  <si>
    <t>CONFORTO MECANICO, EQUIPAMENTO E SISTEMA</t>
  </si>
  <si>
    <t>61.01</t>
  </si>
  <si>
    <t>Elevador</t>
  </si>
  <si>
    <t>61.01.670</t>
  </si>
  <si>
    <t>Elevador para passageiros, uso interno com capacidade mínima de 600 kg para duas paradas, portas unilaterais</t>
  </si>
  <si>
    <t>61.01.680</t>
  </si>
  <si>
    <t>Elevador para passageiros, uso interno com capacidade mínima de 600 kg para três paradas, portas unilaterais</t>
  </si>
  <si>
    <t>61.01.690</t>
  </si>
  <si>
    <t>Elevador para passageiros, uso interno com capacidade mínima de 600 kg para três paradas, portas bilaterais</t>
  </si>
  <si>
    <t>61.01.760</t>
  </si>
  <si>
    <t>Elevador para passageiros, uso interno com capacidade mínima de 600 kg para quatro paradas, portas bilaterais</t>
  </si>
  <si>
    <t>61.01.770</t>
  </si>
  <si>
    <t>Elevador para passageiros, uso interno com capacidade mínima de 600 kg para quatro paradas, portas unilaterais</t>
  </si>
  <si>
    <t>61.01.800</t>
  </si>
  <si>
    <t>Fechamento em vidro laminado para caixa de elevador</t>
  </si>
  <si>
    <t>61.10</t>
  </si>
  <si>
    <t>Climatizacao</t>
  </si>
  <si>
    <t>61.10.001</t>
  </si>
  <si>
    <t>Resfriadora de líquidos (chiller), com compressor e condensação à ar, capacidade de 120 TR</t>
  </si>
  <si>
    <t>61.10.007</t>
  </si>
  <si>
    <t>Resfriadora de líquidos (chiller), com compressor e condensação à ar, capacidade de 160 TR</t>
  </si>
  <si>
    <t>61.10.010</t>
  </si>
  <si>
    <t>Resfriadora de líquidos (chiller), com compressor e condensação à ar, capacidade de 200-210 TR</t>
  </si>
  <si>
    <t>61.10.012</t>
  </si>
  <si>
    <t>Resfriadora de líquidos (chiller), com compressor e condensação à ar, capacidade de 80 TR</t>
  </si>
  <si>
    <t>61.10.014</t>
  </si>
  <si>
    <t>Resfriadora de líquidos (chiller), com compressor e condensação à ar, capacidade de 20 TR</t>
  </si>
  <si>
    <t>61.10.100</t>
  </si>
  <si>
    <t>Tratamento de ar (fan-coil) tipo Air Handling Unit de concepção modular, capacidade de 10 TR</t>
  </si>
  <si>
    <t>61.10.101</t>
  </si>
  <si>
    <t>Tratamento de ar (fan-Coil) tipo Air Handling Unit de concepção modular, capacidade de 6 TR</t>
  </si>
  <si>
    <t>61.10.110</t>
  </si>
  <si>
    <t>Tratamento de ar (fan-coil) tipo Air Handling Unit de concepção modular, capacidade de 40 TR</t>
  </si>
  <si>
    <t>61.10.120</t>
  </si>
  <si>
    <t>Tratamento de ar (fan-coil) tipo Air Handling Unit de concepção modular, capacidade de 50 TR</t>
  </si>
  <si>
    <t>61.10.200</t>
  </si>
  <si>
    <t>Tratamento de ar compacta fancolete hidrônico tipo piso-teto, vazão de ar nominal 637 m³/h, capacidade de refrigeração 14.000 Btu/h - 1,2 TR</t>
  </si>
  <si>
    <t>61.10.210</t>
  </si>
  <si>
    <t>Tratamento de ar compacta fancolete hidrônico tipo piso-teto, vazão de ar nominal 1.215 m³/h, capacidade de refrigeração 25.000 Btu/h - 2,1 TR</t>
  </si>
  <si>
    <t>61.10.220</t>
  </si>
  <si>
    <t>Tratamento de ar compacta fancolete hidrônico tipo piso-teto, vazão de ar nominal 1.758 m³/h, capacidade de refrigeração 36.000 Btu/h - 3,0 TR</t>
  </si>
  <si>
    <t>61.10.230</t>
  </si>
  <si>
    <t>Tratamento de ar compacta fancolete hidrônico tipo piso-teto, vazão de ar nominal 2.166 m³/h, capacidade de refrigeração 48.000 Btu/h - 4,0 TR</t>
  </si>
  <si>
    <t>61.10.250</t>
  </si>
  <si>
    <t>Tratamento de ar compacta fancolete hidrônico tipo cassete, capacidade de refrigeração 20.000 Btu/h - 1,6 TR</t>
  </si>
  <si>
    <t>61.10.260</t>
  </si>
  <si>
    <t>Tratamento de ar compacta fancolete hidrônico tipo cassete, capacidade de refrigeração 25.000 Btu/h - 2,1 TR</t>
  </si>
  <si>
    <t>61.10.270</t>
  </si>
  <si>
    <t>Tratamento de ar compacta fancolete hidrônico tipo cassete, capacidade de refrigeração 32.000 Btu/h - 2,6 TR</t>
  </si>
  <si>
    <t>61.10.300</t>
  </si>
  <si>
    <t>Duto flexível aluminizado, seção circular de 10cm (4´)</t>
  </si>
  <si>
    <t>61.10.310</t>
  </si>
  <si>
    <t>Duto flexível aluminizado, seção circular de 15cm (6´)</t>
  </si>
  <si>
    <t>61.10.320</t>
  </si>
  <si>
    <t>Duto flexível aluminizado, seção circular de 20cm (8´)</t>
  </si>
  <si>
    <t>61.10.380</t>
  </si>
  <si>
    <t>Duto em painel rígido de lã de vidro acústico, espessura 25 mm</t>
  </si>
  <si>
    <t>61.10.400</t>
  </si>
  <si>
    <t>Damper corta fogo (DCF) tipo comporta, com elemento fusível e chave fim de curso.</t>
  </si>
  <si>
    <t>61.10.401</t>
  </si>
  <si>
    <t>Damper de regulagem manual, tamanho: 0,10 m² a 0,14 m²</t>
  </si>
  <si>
    <t>61.10.402</t>
  </si>
  <si>
    <t>Damper de regulagem manual, tamanho: 0,15 m² a 0,20 m²</t>
  </si>
  <si>
    <t>61.10.403</t>
  </si>
  <si>
    <t>Damper de regulagem manual, tamanho: 0,21 m² a 0,40 m²</t>
  </si>
  <si>
    <t>61.10.410</t>
  </si>
  <si>
    <t>Serviço de instalação de Damper Corta Fogo</t>
  </si>
  <si>
    <t>61.10.430</t>
  </si>
  <si>
    <t>Tanque de compensação pressurizado, capacidade (volume mínimo) de 250 litros</t>
  </si>
  <si>
    <t>61.10.440</t>
  </si>
  <si>
    <t>Registro de regulagem de vazão de ar</t>
  </si>
  <si>
    <t>61.10.510</t>
  </si>
  <si>
    <t>Difusor de ar de longo alcance tipo Jet-Nozzles, vazão de ar 1.330 m³/h</t>
  </si>
  <si>
    <t>61.10.511</t>
  </si>
  <si>
    <t>Difusor para insuflamento de ar com plenum, multivias e colarinho</t>
  </si>
  <si>
    <t>61.10.512</t>
  </si>
  <si>
    <t>Difusor para insuflamento de ar com plenum, com 2 aberturas</t>
  </si>
  <si>
    <t>61.10.513</t>
  </si>
  <si>
    <t>Difusor de plástico, diâmetro 15 cm</t>
  </si>
  <si>
    <t>61.10.514</t>
  </si>
  <si>
    <t>Difusor de plástico, diâmetro 20 cm</t>
  </si>
  <si>
    <t>61.10.530</t>
  </si>
  <si>
    <t>Difusor de insuflação de ar tipo direcional, medindo 30 x 30 cm</t>
  </si>
  <si>
    <t>61.10.550</t>
  </si>
  <si>
    <t>Difusor de insuflação de ar tipo direcional, medindo 45 x 15 cm</t>
  </si>
  <si>
    <t>61.10.564</t>
  </si>
  <si>
    <t>Grelha de insuflação de ar em alumínio anodizado, de dupla deflexão, tamanho: até 0,10 m²</t>
  </si>
  <si>
    <t>61.10.565</t>
  </si>
  <si>
    <t>Grelha de insuflação de ar em alumínio anodizado, de dupla deflexão, tamanho: acima de 0,10 m² até 0,50 m²</t>
  </si>
  <si>
    <t>61.10.566</t>
  </si>
  <si>
    <t>Grelha de insuflação de ar em alumínio anodizado, de dupla deflexão, tamanho: acima de 0,50 m² até 1,00 m²</t>
  </si>
  <si>
    <t>61.10.567</t>
  </si>
  <si>
    <t>Grelha de porta, tamanho: 0,14 m² a 0,30 m²</t>
  </si>
  <si>
    <t>61.10.568</t>
  </si>
  <si>
    <t>Grelha de porta, tamanho: 0,07 m² a 0,13 m²</t>
  </si>
  <si>
    <t>61.10.569</t>
  </si>
  <si>
    <t>Grelha de porta, tamanho: 0,03 m² a 0,06 m²</t>
  </si>
  <si>
    <t>61.10.574</t>
  </si>
  <si>
    <t>Grelha de retorno/exaustão com registro, tamanho: 0,03 m² a 0,06 m²</t>
  </si>
  <si>
    <t>61.10.575</t>
  </si>
  <si>
    <t>Grelha de retorno/exaustão com registro, tamanho: 0,07 m² a 0,13 m²</t>
  </si>
  <si>
    <t>61.10.576</t>
  </si>
  <si>
    <t>Grelha de retorno/exaustão com registro, tamanho: 0,14 m² a 0,19 m²</t>
  </si>
  <si>
    <t>61.10.577</t>
  </si>
  <si>
    <t>Grelha de retorno/exaustão com registro, tamanho: 0,20 m² a 0,40 m²</t>
  </si>
  <si>
    <t>61.10.578</t>
  </si>
  <si>
    <t>Grelha de retorno/exaustão com registro, tamanho: 0,41 m² a 0,65 m²</t>
  </si>
  <si>
    <t>61.10.581</t>
  </si>
  <si>
    <t>Veneziana com tela e filtro G4</t>
  </si>
  <si>
    <t>61.10.582</t>
  </si>
  <si>
    <t>Veneziana com tela</t>
  </si>
  <si>
    <t>61.10.583</t>
  </si>
  <si>
    <t>Veneziana com tela, tamanho 38,5 x 33 cm</t>
  </si>
  <si>
    <t>61.10.584</t>
  </si>
  <si>
    <t>Veneziana com tela, tamanho 78,5 x 33 cm</t>
  </si>
  <si>
    <t>61.14</t>
  </si>
  <si>
    <t>Ventilacao</t>
  </si>
  <si>
    <t>61.14.005</t>
  </si>
  <si>
    <t>Caixa ventiladora com ventilador centrífugo, vazão 4.600 m³/h, pressão 30 mmCA - 220 / 380 V / 60HZ</t>
  </si>
  <si>
    <t>61.14.015</t>
  </si>
  <si>
    <t>Caixa ventiladora com ventilador centrífugo, vazão 28.000 m³/h, pressão 30 mmCA - 220 / 380 V / 60HZ</t>
  </si>
  <si>
    <t>61.14.050</t>
  </si>
  <si>
    <t>Caixa ventiladora com ventilador centrífugo, vazão 8.800 m³/h, pressão 35 mmCA - 220/380 V / 60Hz</t>
  </si>
  <si>
    <t>61.14.051</t>
  </si>
  <si>
    <t>Caixa ventiladora com ventilador centrífugo, vazão 10.000 m³/h, pressão 30 mmCA - 220/380 V / 60Hz</t>
  </si>
  <si>
    <t>61.14.070</t>
  </si>
  <si>
    <t>Caixa ventiladora com ventilador centrífugo, vazão 1.710 m³/h, pressão 35 mmCA - 220/380 V / 60Hz</t>
  </si>
  <si>
    <t>61.14.080</t>
  </si>
  <si>
    <t>Caixa ventiladora com ventilador centrífugo, vazão 1.190 m³/h, pressão 37 mmCA - 220/380 V / 60Hz</t>
  </si>
  <si>
    <t>61.14.100</t>
  </si>
  <si>
    <t>Ventilador centrífugo de dupla aspiração "limite-load", vazão 20.000 m³/h, pressão 50 mmCA - 380/660 V / 60 Hz</t>
  </si>
  <si>
    <t>61.15</t>
  </si>
  <si>
    <t>Controles para Fan-Coil e CAG</t>
  </si>
  <si>
    <t>61.15.010</t>
  </si>
  <si>
    <t>Fonte de alimentação universal bivolt com saída de 24 V - 1,5 A - 35 W</t>
  </si>
  <si>
    <t>61.15.020</t>
  </si>
  <si>
    <t>Tomada simples de sobrepor universal 2P+T - 10 A - 250 V</t>
  </si>
  <si>
    <t>61.15.030</t>
  </si>
  <si>
    <t>Transformador abaixador, entrada 110/220V, saída 24V+24V, corrente secundário 6A</t>
  </si>
  <si>
    <t>61.15.040</t>
  </si>
  <si>
    <t>Atuador Floating de 40Nm, sinal de controle 3 e 2 pontos, tensão de entrada AC/DC 24V, IP 54</t>
  </si>
  <si>
    <t>61.15.050</t>
  </si>
  <si>
    <t>Válvula motorizada esfera, com duas vias atuador floating, diâmetro 3/4´ a 1 1/2´</t>
  </si>
  <si>
    <t>61.15.060</t>
  </si>
  <si>
    <t>Válvula de balanceamento diâmetro 1´ a 2 1/2´</t>
  </si>
  <si>
    <t>61.15.070</t>
  </si>
  <si>
    <t>Válvula borboleta na configuração wafer motorizada atuador floating diâmetro 3´ a 4´</t>
  </si>
  <si>
    <t>61.15.080</t>
  </si>
  <si>
    <t>Válvula duas vias on/off retorno elétrico diâmetro 1/2´ a 3/4´</t>
  </si>
  <si>
    <t>61.15.090</t>
  </si>
  <si>
    <t>Válvula esfera motorizada de duas vias de atuador proporcional diâmetro 2´ a 2 1/2´</t>
  </si>
  <si>
    <t>61.15.100</t>
  </si>
  <si>
    <t>Atuador proporcional de 10 Nm, tensão de entrada AC/DC 24 V - IP 54</t>
  </si>
  <si>
    <t>61.15.110</t>
  </si>
  <si>
    <t>Válvula esfera duas vias flangeada, diâmetro 3´</t>
  </si>
  <si>
    <t>61.15.120</t>
  </si>
  <si>
    <t>Acoplador a relé 24 VCC/VAC - 1 contato reversível</t>
  </si>
  <si>
    <t>61.15.130</t>
  </si>
  <si>
    <t>Chave de fluxo para ar</t>
  </si>
  <si>
    <t>61.15.140</t>
  </si>
  <si>
    <t>Repetidor de sinal I/I e V/I</t>
  </si>
  <si>
    <t>61.15.150</t>
  </si>
  <si>
    <t>Relé de corrente ajustável de 0 a 200 A</t>
  </si>
  <si>
    <t>61.15.160</t>
  </si>
  <si>
    <t>61.15.164</t>
  </si>
  <si>
    <t>Termostato de segurança com temperatura ajustável de 90°C - 110°C</t>
  </si>
  <si>
    <t>61.15.170</t>
  </si>
  <si>
    <t>Transmissor de pressão diferencial, operação de 0 a 750 Pa</t>
  </si>
  <si>
    <t>61.15.172</t>
  </si>
  <si>
    <t>Transmissor de pressão compacto, escala de pressão 0 a 10 Bar, sinal de saída 4 - 20 mA</t>
  </si>
  <si>
    <t>61.15.174</t>
  </si>
  <si>
    <t>Transmissor de temperatura e umidade para dutos, alta precisão, corrente de 0 a 20 mA, alimentação 12Vcc a 30Vcc</t>
  </si>
  <si>
    <t>61.15.181</t>
  </si>
  <si>
    <t>Controlador lógico programável para 16 entradas/16 saídas</t>
  </si>
  <si>
    <t>61.15.191</t>
  </si>
  <si>
    <t>Módulo de expansão para 4 canais de saída analógica</t>
  </si>
  <si>
    <t>61.15.196</t>
  </si>
  <si>
    <t>Módulo de expansão para 8 canais de entrada analógica</t>
  </si>
  <si>
    <t>61.15.201</t>
  </si>
  <si>
    <t>Módulo de expansão para 8 canais de entrada e saída digitais</t>
  </si>
  <si>
    <t>61.20</t>
  </si>
  <si>
    <t>Reparos, conservacoes e complementos - GRUPO 61</t>
  </si>
  <si>
    <t>61.20.040</t>
  </si>
  <si>
    <t>Cortina de ar com duas velocidades, para vão de 1,20 m</t>
  </si>
  <si>
    <t>61.20.092</t>
  </si>
  <si>
    <t>Cortina de ar com duas velocidades, para vão de 1,50 m</t>
  </si>
  <si>
    <t>61.20.100</t>
  </si>
  <si>
    <t>Ligação típica, (cavalete), para ar condicionado ´fancoil´, diâmetro de 1/2´</t>
  </si>
  <si>
    <t>61.20.110</t>
  </si>
  <si>
    <t>Ligação típica, (cavalete), para ar condicionado ´fancoil´, diâmetro de 3/4´</t>
  </si>
  <si>
    <t>61.20.120</t>
  </si>
  <si>
    <t>Ligação típica, (cavalete), para ar condicionado ´fancoil´, diâmetro de 1´</t>
  </si>
  <si>
    <t>61.20.130</t>
  </si>
  <si>
    <t>Ligação típica, (cavalete), para ar condicionado ´fancoil´, diâmetro de 1 1/4´</t>
  </si>
  <si>
    <t>61.20.450</t>
  </si>
  <si>
    <t>Duto em chapa de aço galvanizado</t>
  </si>
  <si>
    <t>61.20.452</t>
  </si>
  <si>
    <t>Chapéu tipo chinês para duto galvanizado de 35cm</t>
  </si>
  <si>
    <t>62</t>
  </si>
  <si>
    <t>COZINHA, REFEITORIO, LAVANDERIA INDUSTRIAL E EQUIPAMENTOS</t>
  </si>
  <si>
    <t>62.04</t>
  </si>
  <si>
    <t>Mobiliario e acessorios</t>
  </si>
  <si>
    <t>62.04.060</t>
  </si>
  <si>
    <t>Tanque duplo com pés em aço inoxidável de 1600 x 700 x 850 mm</t>
  </si>
  <si>
    <t>62.04.070</t>
  </si>
  <si>
    <t>Mesa em aço inoxidável, largura até 700 mm</t>
  </si>
  <si>
    <t>62.04.090</t>
  </si>
  <si>
    <t>Mesa lateral em aço inoxidável com prateleira inferior, largura até 700 mm</t>
  </si>
  <si>
    <t>62.20</t>
  </si>
  <si>
    <t>Reparos, conservacoes e complementos - GRUPO 62</t>
  </si>
  <si>
    <t>62.20.330</t>
  </si>
  <si>
    <t>Coifa em aço inoxidável com filtro e exaustor axial - área até 3,00 m²</t>
  </si>
  <si>
    <t>62.20.340</t>
  </si>
  <si>
    <t>Coifa em aço inoxidável com filtro e exaustor axial - área de 3,01 até 7,50 m²</t>
  </si>
  <si>
    <t>62.20.350</t>
  </si>
  <si>
    <t>Coifa em aço inoxidável com filtro e exaustor axial - área de 7,51 até 16,00 m²</t>
  </si>
  <si>
    <t>65</t>
  </si>
  <si>
    <t>RESFRIAMENTO E CONSERVACAO DE MATERIAL PERECIVEL</t>
  </si>
  <si>
    <t>65.01</t>
  </si>
  <si>
    <t>Camara frigorifica para resfriado</t>
  </si>
  <si>
    <t>65.01.210</t>
  </si>
  <si>
    <t>Câmara frigorífica para resfriados</t>
  </si>
  <si>
    <t>65.02</t>
  </si>
  <si>
    <t>Camara frigorifica para congelado</t>
  </si>
  <si>
    <t>65.02.100</t>
  </si>
  <si>
    <t>Câmara frigorífica para congelados</t>
  </si>
  <si>
    <t>66</t>
  </si>
  <si>
    <t>SEGURANCA, VIGILANCIA E CONTROLE, EQUIPAMENTO E SISTEMA</t>
  </si>
  <si>
    <t>66.02</t>
  </si>
  <si>
    <t>Controle de acessos e alarme</t>
  </si>
  <si>
    <t>66.02.060</t>
  </si>
  <si>
    <t>Repetidora de sinais de ocorrências, do painel sinóptico da central de alarme</t>
  </si>
  <si>
    <t>66.02.090</t>
  </si>
  <si>
    <t>Detector de metais, tipo portal, microprocessado</t>
  </si>
  <si>
    <t>66.02.130</t>
  </si>
  <si>
    <t>Porteiro eletrônico com um interfone</t>
  </si>
  <si>
    <t>66.02.239</t>
  </si>
  <si>
    <t>Sistema eletrônico de automatização de portão deslizante, para esforços até 800 kg</t>
  </si>
  <si>
    <t>66.02.240</t>
  </si>
  <si>
    <t>Sistema eletrônico de automatização de portão deslizante, para esforços maior de 800 kg e até 1400 kg</t>
  </si>
  <si>
    <t>66.02.460</t>
  </si>
  <si>
    <t>Vídeo porteiro eletrônico colorido, com um interfone</t>
  </si>
  <si>
    <t>66.02.500</t>
  </si>
  <si>
    <t>Central de alarme microprocessada, para até 125 zonas</t>
  </si>
  <si>
    <t>66.02.560</t>
  </si>
  <si>
    <t>Controlador de acesso com identificação por impressão digital (biometria) e software de gerenciamento</t>
  </si>
  <si>
    <t>66.08</t>
  </si>
  <si>
    <t>Equipamentos para sistema de seguranca, vigilancia e controle</t>
  </si>
  <si>
    <t>66.08.061</t>
  </si>
  <si>
    <t>Mesa controladora híbrida para até 32 câmeras IPs, com teclado e joystick, compatível com sistema de CFTV, IP ou analógico</t>
  </si>
  <si>
    <t>66.08.100</t>
  </si>
  <si>
    <t>Rack fechado padrão metálico, 19 x 12 Us x 470 mm</t>
  </si>
  <si>
    <t>66.08.110</t>
  </si>
  <si>
    <t>Rack fechado padrão metálico, 19 x 20 Us x 470 mm</t>
  </si>
  <si>
    <t>66.08.111</t>
  </si>
  <si>
    <t>Rack fechado de piso padrão metálico, 19 x 24 Us x 570 mm</t>
  </si>
  <si>
    <t>66.08.115</t>
  </si>
  <si>
    <t>Rack fechado de piso padrão metálico, 19 x 44 Us x 770 mm</t>
  </si>
  <si>
    <t>66.08.131</t>
  </si>
  <si>
    <t>Monitor LCD ou LED colorido, tela plana de 21,5´</t>
  </si>
  <si>
    <t>66.08.258</t>
  </si>
  <si>
    <t>Ponto de acesso de dados (Access Point), uso interno, compatível com PoE 802.3af</t>
  </si>
  <si>
    <t>66.08.260</t>
  </si>
  <si>
    <t>Modulador de canais VHF / UHF / CATV / CFTV</t>
  </si>
  <si>
    <t>66.08.270</t>
  </si>
  <si>
    <t>Amplificador de linha VHF / UHF com conector de F-50 dB</t>
  </si>
  <si>
    <t>66.08.324</t>
  </si>
  <si>
    <t>Câmera fixa colorida compacta com domo, para áreas internas e externas - 1,3 MP</t>
  </si>
  <si>
    <t>66.08.326</t>
  </si>
  <si>
    <t>Câmera fixa colorida tipo bullet, para áreas internas e externas - 1,3 MP</t>
  </si>
  <si>
    <t>66.08.328</t>
  </si>
  <si>
    <t>Câmera fixa colorida com domo, para áreas internas e externas - 5 MP</t>
  </si>
  <si>
    <t>66.08.340</t>
  </si>
  <si>
    <t>Unidade de disco rígido (HD) externo de 5 TB</t>
  </si>
  <si>
    <t>66.08.400</t>
  </si>
  <si>
    <t>Estação de monitoramento "WorkStation" para até 3 monitores - memória RAM de 8 GB</t>
  </si>
  <si>
    <t>66.08.401</t>
  </si>
  <si>
    <t>Estação de monitoramento "WorkStation" para até 3 monitores - memória RAM de 16 GB</t>
  </si>
  <si>
    <t>66.08.600</t>
  </si>
  <si>
    <t>Unidade gerenciadora digital de vídeo em rede (NVR) de até 8 câmeras IP, armazenamento de 6 TB, 1 interface de rede Fast Ethernet</t>
  </si>
  <si>
    <t>66.08.610</t>
  </si>
  <si>
    <t>Unidade gerenciadora digital de vídeo em rede (NVR) de até 16 câmeras IP, armazenamento de 12 TB, 1 interface de rede Gigabit Ethernet e 4 entradas de alarme</t>
  </si>
  <si>
    <t>66.08.620</t>
  </si>
  <si>
    <t>Unidade gerenciadora digital vídeo em rede (NVR) de até 32 câmeras IP, armazenamento de 48 TB, 2 interface de rede Gigabit Ethernet e 16 entradas de alarme</t>
  </si>
  <si>
    <t>66.20</t>
  </si>
  <si>
    <t>Reparos, conservacoes e complementos - GRUPO 66</t>
  </si>
  <si>
    <t>66.20.150</t>
  </si>
  <si>
    <t>Guia organizadora de cabos para rack, 19´ 1 U</t>
  </si>
  <si>
    <t>66.20.170</t>
  </si>
  <si>
    <t>Guia organizadora de cabos para rack, 19´ 2 U</t>
  </si>
  <si>
    <t>66.20.202</t>
  </si>
  <si>
    <t>Instalação de câmera fixa para CFTV</t>
  </si>
  <si>
    <t>66.20.212</t>
  </si>
  <si>
    <t>Instalação de câmera móvel para CFTV</t>
  </si>
  <si>
    <t>66.20.221</t>
  </si>
  <si>
    <t>66.20.225</t>
  </si>
  <si>
    <t>Switch Gigabit 24 portas com capacidade de 10/100/1000/Mbps</t>
  </si>
  <si>
    <t>67</t>
  </si>
  <si>
    <t>CAPTACAO, ADUCAO E TRATAMENTO DE AGUA E ESGOTO, EQUIPAMENTOS E SISTEMA</t>
  </si>
  <si>
    <t>67.02</t>
  </si>
  <si>
    <t>Tratamento</t>
  </si>
  <si>
    <t>67.02.160</t>
  </si>
  <si>
    <t>Medidor de vazão tipo calha Parshall com garganta W= 3´</t>
  </si>
  <si>
    <t>67.02.210</t>
  </si>
  <si>
    <t>Tela galvanizada revestida em poliamida, malha de 10 mm</t>
  </si>
  <si>
    <t>67.02.240</t>
  </si>
  <si>
    <t>Grade média em aço carbono, espaçamento de 2 cm com barras chatas de 1´ x 3/8´</t>
  </si>
  <si>
    <t>67.02.280</t>
  </si>
  <si>
    <t>Cesto em chapa de aço inoxidável com espessura de 1,5 mm e furos de 1/2´</t>
  </si>
  <si>
    <t>67.02.301</t>
  </si>
  <si>
    <t>Peneira estática em poliéster reforçado de fibra de vidro (PRFV) com tela de aço inoxidável AISI 304, malha de 1,5 mm, vazão de 50 l/s</t>
  </si>
  <si>
    <t>67.02.320</t>
  </si>
  <si>
    <t>Comporta em fibra de vidro (stop log) - espessura de 10 mm</t>
  </si>
  <si>
    <t>67.02.330</t>
  </si>
  <si>
    <t>Sistema de tratamento de águas cinzas e aproveitamento de águas pluviais, para reuso em fins não potáveis, vazão de 2 m³/h</t>
  </si>
  <si>
    <t>67.02.400</t>
  </si>
  <si>
    <t>Tanque em fibra de vidro (PRFV) com quebra ondas, capacidade de 25.000 l e misturador interno vertical em aço inoxidável</t>
  </si>
  <si>
    <t>67.02.410</t>
  </si>
  <si>
    <t>Sistema de tratamento de efluente por reator anaeróbio (UASB) e filtro aeróbio (FAS), para obras de segurança com vazão máxima horária 12 l/s</t>
  </si>
  <si>
    <t>67.02.502</t>
  </si>
  <si>
    <t>Elaboração de projeto de sistema de estação compacta de tratamento de esgoto para vazão máxima horária 12 l/s e atendimento classe II, assessoria, documentação e aprovação na CETESB</t>
  </si>
  <si>
    <t>67.02.503</t>
  </si>
  <si>
    <t>Elaboração de projeto de sistema de estação compacta de tratamento de esgoto para vazão máxima horária 12 l/s, atendimento classe II, tratamento de nitrogênio e fósforo, assessoria, documentação e aprovação na CETESB</t>
  </si>
  <si>
    <t>68</t>
  </si>
  <si>
    <t>ELETRIFICACAO, EQUIPAMENTOS E SISTEMA</t>
  </si>
  <si>
    <t>68.01</t>
  </si>
  <si>
    <t>Posteamento</t>
  </si>
  <si>
    <t>68.01.600</t>
  </si>
  <si>
    <t>Poste de concreto circular, 200 kg, H = 7,00 m</t>
  </si>
  <si>
    <t>68.01.620</t>
  </si>
  <si>
    <t>Poste de concreto circular, 200 kg, H = 9,00 m</t>
  </si>
  <si>
    <t>68.01.630</t>
  </si>
  <si>
    <t>Poste de concreto circular, 200 kg, H = 10,00 m</t>
  </si>
  <si>
    <t>68.01.640</t>
  </si>
  <si>
    <t>Poste de concreto circular, 200 kg, H = 11,00 m</t>
  </si>
  <si>
    <t>68.01.650</t>
  </si>
  <si>
    <t>Poste de concreto circular, 200 kg, H = 12,00 m</t>
  </si>
  <si>
    <t>68.01.670</t>
  </si>
  <si>
    <t>Poste de concreto circular, 300 kg, H = 9,00 m</t>
  </si>
  <si>
    <t>68.01.730</t>
  </si>
  <si>
    <t>Poste de concreto circular, 400 kg, H = 9,00 m</t>
  </si>
  <si>
    <t>68.01.740</t>
  </si>
  <si>
    <t>Poste de concreto circular, 400 kg, H = 10,00 m</t>
  </si>
  <si>
    <t>68.01.750</t>
  </si>
  <si>
    <t>Poste de concreto circular, 400 kg, H = 11,00 m</t>
  </si>
  <si>
    <t>68.01.760</t>
  </si>
  <si>
    <t>Poste de concreto circular, 400 kg, H = 12,00 m</t>
  </si>
  <si>
    <t>68.01.800</t>
  </si>
  <si>
    <t>Poste de concreto circular, 600 kg, H = 11,00 m</t>
  </si>
  <si>
    <t>68.01.810</t>
  </si>
  <si>
    <t>Poste de concreto circular, 600 kg, H = 12,00 m</t>
  </si>
  <si>
    <t>68.01.850</t>
  </si>
  <si>
    <t>Poste de concreto circular, 1000 kg, H = 12,00 m</t>
  </si>
  <si>
    <t>68.02</t>
  </si>
  <si>
    <t>Estrutura especifica</t>
  </si>
  <si>
    <t>68.02.010</t>
  </si>
  <si>
    <t>Estai</t>
  </si>
  <si>
    <t>68.02.020</t>
  </si>
  <si>
    <t>Estrutura tipo M1</t>
  </si>
  <si>
    <t>68.02.030</t>
  </si>
  <si>
    <t>Estrutura tipo M2</t>
  </si>
  <si>
    <t>68.02.040</t>
  </si>
  <si>
    <t>Estrutura tipo N3</t>
  </si>
  <si>
    <t>68.02.050</t>
  </si>
  <si>
    <t>Estrutura tipo M1 - N3</t>
  </si>
  <si>
    <t>68.02.060</t>
  </si>
  <si>
    <t>Estrutura tipo M4</t>
  </si>
  <si>
    <t>68.02.070</t>
  </si>
  <si>
    <t>Estrutura tipo N2</t>
  </si>
  <si>
    <t>68.02.090</t>
  </si>
  <si>
    <t>Estrutura tipo N4</t>
  </si>
  <si>
    <t>68.02.100</t>
  </si>
  <si>
    <t>Armação secundária tipo 1C - 2R</t>
  </si>
  <si>
    <t>68.02.110</t>
  </si>
  <si>
    <t>Armação secundária tipo 1C - 3R</t>
  </si>
  <si>
    <t>68.02.120</t>
  </si>
  <si>
    <t>Armação secundária tipo 2C - 3R</t>
  </si>
  <si>
    <t>68.02.140</t>
  </si>
  <si>
    <t>Armação secundária tipo 4C - 6R</t>
  </si>
  <si>
    <t>68.20</t>
  </si>
  <si>
    <t>Reparos, conservacoes e complementos - GRUPO 68</t>
  </si>
  <si>
    <t>68.20.010</t>
  </si>
  <si>
    <t>Recolocação de poste de madeira</t>
  </si>
  <si>
    <t>68.20.040</t>
  </si>
  <si>
    <t>Braçadeira circular em aço carbono galvanizado, diâmetro nominal de 140 até 300 mm</t>
  </si>
  <si>
    <t>68.20.050</t>
  </si>
  <si>
    <t>Cruzeta em aço carbono galvanizado perfil ´L´ 75 x 75 x 8 mm, comprimento 2500 mm</t>
  </si>
  <si>
    <t>68.20.120</t>
  </si>
  <si>
    <t>Bengala em PVC para ramal de entrada, diâmetro de 32 mm</t>
  </si>
  <si>
    <t>69</t>
  </si>
  <si>
    <t>TELEFONIA, LOGICA E TRANSMISSAO DE DADOS, EQUIPAMENTOS E SISTEMA</t>
  </si>
  <si>
    <t>69.03</t>
  </si>
  <si>
    <t>Distribuicao e comando, caixas e equipamentos especificos</t>
  </si>
  <si>
    <t>69.03.090</t>
  </si>
  <si>
    <t>Aparelho telefônico multifrequencial, com teclas ´FLASH´, ´HOOK´, ´PAUSE´, ´LND´, ´MODE´</t>
  </si>
  <si>
    <t>69.03.130</t>
  </si>
  <si>
    <t>Caixa subterrânea de entrada de telefonia, tipo R1 (550 x 350 x 550) mm, padrão TELEBRÁS, com tampa</t>
  </si>
  <si>
    <t>69.03.140</t>
  </si>
  <si>
    <t>Caixa subterrânea de entrada de telefonia, tipo R2 (1050 x 550 x 800) mm, padrão TELEBRÁS, com tampa</t>
  </si>
  <si>
    <t>69.03.301</t>
  </si>
  <si>
    <t>Central de Pabx para 2 linhas e 8 ramais</t>
  </si>
  <si>
    <t>69.03.310</t>
  </si>
  <si>
    <t>Caixa de tomada em poliamida e tampa para piso elevado, com 4 alojamentos para elétrica e até 8 alojamentos para telefonia e dados</t>
  </si>
  <si>
    <t>69.03.340</t>
  </si>
  <si>
    <t>Conector RJ-45 fêmea - categoria 6</t>
  </si>
  <si>
    <t>69.03.360</t>
  </si>
  <si>
    <t>Conector RJ-45 fêmea - categoria 6A</t>
  </si>
  <si>
    <t>69.03.400</t>
  </si>
  <si>
    <t>Central PABX híbrida de telefonia para 8 linhas tronco e 24 a 32 ramais digital e analógico</t>
  </si>
  <si>
    <t>69.03.410</t>
  </si>
  <si>
    <t>Central PABX híbrida de telefonia para 8 linhas tronco e 128 ramais digital e analógico</t>
  </si>
  <si>
    <t>69.03.420</t>
  </si>
  <si>
    <t>69.05</t>
  </si>
  <si>
    <t>Estabilizacao de tensao</t>
  </si>
  <si>
    <t>69.05.010</t>
  </si>
  <si>
    <t>Estabilizador eletrônico de tensão, monofásico, com potência de 5 kVA</t>
  </si>
  <si>
    <t>69.05.040</t>
  </si>
  <si>
    <t>Estabilizador eletrônico de tensão, monofásico, com potência de 10 kVA</t>
  </si>
  <si>
    <t>69.05.230</t>
  </si>
  <si>
    <t>Estabilizador eletrônico de tensão, trifásico, com potência de 40 kVA</t>
  </si>
  <si>
    <t>69.06</t>
  </si>
  <si>
    <t>Sistemas ininterruptos de energia</t>
  </si>
  <si>
    <t>69.06.020</t>
  </si>
  <si>
    <t>Sistema ininterrupto de energia, trifásico on line de 10 kVA (220 V/220 V), com autonomia de 15 minutos</t>
  </si>
  <si>
    <t>69.06.030</t>
  </si>
  <si>
    <t>Sistema ininterrupto de energia, trifásico on line de 20 kVA (220 V/208 V-108 V), com autonomia 15 minutos</t>
  </si>
  <si>
    <t>69.06.040</t>
  </si>
  <si>
    <t>Sistema ininterrupto de energia, trifásico on line senoidal de 15 kVA (208 V/110 V), com autonomia de 15 minutos</t>
  </si>
  <si>
    <t>69.06.050</t>
  </si>
  <si>
    <t>Sistema ininterrupto de energia, monofásico, com potência de 2 kVA</t>
  </si>
  <si>
    <t>69.06.080</t>
  </si>
  <si>
    <t>Sistema ininterrupto de energia, monofásico on line senoidal de 5 kVA (220 V/110 V), com autonomia de 15 minutos</t>
  </si>
  <si>
    <t>69.06.100</t>
  </si>
  <si>
    <t>Sistema ininterrupto de energia, monofásico, com potência entre 5 a 7,5 kVA</t>
  </si>
  <si>
    <t>69.06.110</t>
  </si>
  <si>
    <t>Sistema ininterrupto de energia, monofásico de 600 VA (127 V/127 V), com autonomia de 10 a 15 minutos</t>
  </si>
  <si>
    <t>69.06.120</t>
  </si>
  <si>
    <t>Sistema ininterrupto de energia, trifásico on line senoidal de 10 kVA (220 V/110 V), com autonomia de 2 horas</t>
  </si>
  <si>
    <t>69.06.200</t>
  </si>
  <si>
    <t>Sistema ininterrupto de energia, trifásico on line de 20 kVA (220/127 V), com autonomia de 15 minutos</t>
  </si>
  <si>
    <t>69.06.210</t>
  </si>
  <si>
    <t>Sistema ininterrupto de energia, trifásico on line de 60 kVA (220/127 V), com autonomia de 15 minutos</t>
  </si>
  <si>
    <t>69.06.220</t>
  </si>
  <si>
    <t>Sistema ininterrupto de energia, trifásico on line de 80 kVA (220/127 V), com autonomia de 15 minutos</t>
  </si>
  <si>
    <t>69.06.240</t>
  </si>
  <si>
    <t>Sistema ininterrupto de energia, trifásico on line de 20 kVA (380/220 V), com autonomia de 15 minutos</t>
  </si>
  <si>
    <t>69.06.280</t>
  </si>
  <si>
    <t>Sistema ininterrupto de energia, trifásico on line senoidal de 5 kVA (220/110 V), com autonomia de 15 minutos</t>
  </si>
  <si>
    <t>69.06.290</t>
  </si>
  <si>
    <t>Sistema ininterrupto de energia, trifásico on line senoidal de 10 kVA (220/110 V), com autonomia de 10 a 15 minutos</t>
  </si>
  <si>
    <t>69.06.300</t>
  </si>
  <si>
    <t>Sistema ininterrupto de energia, trifásico on line senoidal de 50 kVA (220/110 V), com autonomia de 15 minutos</t>
  </si>
  <si>
    <t>69.06.320</t>
  </si>
  <si>
    <t>Sistema ininterrupto de energia, trifásico on line senoidal de 7,5 kVA (220/110 V), com autonomia de 15 minutos</t>
  </si>
  <si>
    <t>69.06.390</t>
  </si>
  <si>
    <t>Sistema ininterrupto de energia, trifásico on line senoidal de 40 kVA (380/220 V), com autonomia de 15 minutos</t>
  </si>
  <si>
    <t>69.08</t>
  </si>
  <si>
    <t>Equipamentos para informatica</t>
  </si>
  <si>
    <t>69.09</t>
  </si>
  <si>
    <t>Sistema de rede</t>
  </si>
  <si>
    <t>69.09.250</t>
  </si>
  <si>
    <t>Patch cords de 1,50 ou 3,00 m - RJ-45 / RJ-45 - categoria 6A</t>
  </si>
  <si>
    <t>69.09.260</t>
  </si>
  <si>
    <t>Patch panel de 24 portas - categoria 6</t>
  </si>
  <si>
    <t>69.09.300</t>
  </si>
  <si>
    <t>Voice panel de 50 portas - categoria 3</t>
  </si>
  <si>
    <t>69.09.360</t>
  </si>
  <si>
    <t>Patch cords de 2,00 ou 3,00 m - RJ-45 / RJ-45 - categoria 6A</t>
  </si>
  <si>
    <t>69.09.370</t>
  </si>
  <si>
    <t>Transceptor Gigabit SX - LC conectável de formato pequeno (SFP)</t>
  </si>
  <si>
    <t>69.10</t>
  </si>
  <si>
    <t>Telecomunicacoes</t>
  </si>
  <si>
    <t>69.10.130</t>
  </si>
  <si>
    <t xml:space="preserve">Amplificador de potência para VHF e CATV-50 dB, frequência 54 a 750 MHz  </t>
  </si>
  <si>
    <t>69.10.152</t>
  </si>
  <si>
    <t>Antena WI-FI dual band access point, bandas simultâneas - 1750Mbps</t>
  </si>
  <si>
    <t>69.20</t>
  </si>
  <si>
    <t>Reparos, conservacoes e complementos - GRUPO 69</t>
  </si>
  <si>
    <t>69.20.010</t>
  </si>
  <si>
    <t>Arame de espinar em aço inoxidável nu, para TV a cabo</t>
  </si>
  <si>
    <t>69.20.040</t>
  </si>
  <si>
    <t>Isolador roldana em porcelana de 72 x 72 mm</t>
  </si>
  <si>
    <t>69.20.050</t>
  </si>
  <si>
    <t>Suporte para isolador roldana tipo DM, padrão TELEBRÁS</t>
  </si>
  <si>
    <t>69.20.070</t>
  </si>
  <si>
    <t>Fita em aço inoxidável para poste de 0,50 m x 19 mm, com fecho em aço inoxidável</t>
  </si>
  <si>
    <t>69.20.100</t>
  </si>
  <si>
    <t>Tampa para caixa R1, padrão TELEBRÁS</t>
  </si>
  <si>
    <t>69.20.110</t>
  </si>
  <si>
    <t>Tampa para caixa R2, padrão TELEBRÁS</t>
  </si>
  <si>
    <t>69.20.130</t>
  </si>
  <si>
    <t>Bloco de ligação interna para 10 pares, BLI-10</t>
  </si>
  <si>
    <t>69.20.140</t>
  </si>
  <si>
    <t>Bloco de ligação com engate rápido para 10 pares, BER-10</t>
  </si>
  <si>
    <t>69.20.170</t>
  </si>
  <si>
    <t>Calha de aço com 4 tomadas 2P+T - 250 V, com cabo</t>
  </si>
  <si>
    <t>69.20.180</t>
  </si>
  <si>
    <t>Cordão óptico duplex, multimodo com conector LC/LC - 2,5 m</t>
  </si>
  <si>
    <t>69.20.200</t>
  </si>
  <si>
    <t>Bandeja fixa para rack, 19´ x 500 mm</t>
  </si>
  <si>
    <t>69.20.210</t>
  </si>
  <si>
    <t>Bandeja fixa para rack, 19´ x 800 mm</t>
  </si>
  <si>
    <t>69.20.220</t>
  </si>
  <si>
    <t>Bandeja deslizante para rack, 19´ x 800 mm</t>
  </si>
  <si>
    <t>69.20.230</t>
  </si>
  <si>
    <t>Calha de aço com 8 tomadas 2P+T - 250 V, com cabo</t>
  </si>
  <si>
    <t>69.20.240</t>
  </si>
  <si>
    <t>Calha de aço com 12 tomadas 2P+T - 250 V, com cabo</t>
  </si>
  <si>
    <t>69.20.248</t>
  </si>
  <si>
    <t>Painel frontal cego - 19´ x 1 U</t>
  </si>
  <si>
    <t>69.20.250</t>
  </si>
  <si>
    <t>Painel frontal cego - 19´ x 2 U</t>
  </si>
  <si>
    <t>69.20.260</t>
  </si>
  <si>
    <t>Protetor de surto híbrido para rede de telecomunicações</t>
  </si>
  <si>
    <t>69.20.270</t>
  </si>
  <si>
    <t>Divisor interno com 1 entrada e 2 saídas - 75 Ohms</t>
  </si>
  <si>
    <t>69.20.280</t>
  </si>
  <si>
    <t>Divisor interno com 1 entrada e 4 saídas - 75 Ohms</t>
  </si>
  <si>
    <t>69.20.290</t>
  </si>
  <si>
    <t>Tomada blindada para VHF/UHF, CATV e FM, frequência 5 MHz a 1 GHz</t>
  </si>
  <si>
    <t>69.20.300</t>
  </si>
  <si>
    <t>69.20.340</t>
  </si>
  <si>
    <t>Tomada para TV, tipo pino Jack, com placa</t>
  </si>
  <si>
    <t>69.20.350</t>
  </si>
  <si>
    <t>Caixa de emenda ventilada, em polipropileno, para até 200 pares</t>
  </si>
  <si>
    <t>70</t>
  </si>
  <si>
    <t>SINALIZACAO VIARIA</t>
  </si>
  <si>
    <t>70.01</t>
  </si>
  <si>
    <t>Dispositivo viario</t>
  </si>
  <si>
    <t>70.01.003</t>
  </si>
  <si>
    <t>Faixa elevada para travessia de pedestres em massa asfáltica - lombofaixa de vias com execução de recapeamento</t>
  </si>
  <si>
    <t>70.01.030</t>
  </si>
  <si>
    <t>Ondulação transversal em massa asfáltica - lombada tipo "A" de vias com execução de recapeamento</t>
  </si>
  <si>
    <t>70.01.031</t>
  </si>
  <si>
    <t>Ondulação transversal em massa asfáltica - lombada tipo "B" de vias com execução de recapeamento</t>
  </si>
  <si>
    <t>70.01.050</t>
  </si>
  <si>
    <t>Defensa semimaleavel simples</t>
  </si>
  <si>
    <t>70.02</t>
  </si>
  <si>
    <t>Sinalizacao horizontal</t>
  </si>
  <si>
    <t>70.02.001</t>
  </si>
  <si>
    <t>Limpeza, pré marcação e pré pintura de solo</t>
  </si>
  <si>
    <t>70.02.010</t>
  </si>
  <si>
    <t>Sinalização horizontal com tinta vinílica ou acrílica</t>
  </si>
  <si>
    <t>70.02.012</t>
  </si>
  <si>
    <t>Sinalização horizontal em laminado elastoplástico retrorefletivo e antiderrapante, para faixas</t>
  </si>
  <si>
    <t>70.02.013</t>
  </si>
  <si>
    <t>Sinalização horizontal em laminado elastoplástico retrorefletivo e antiderrapante, para símbolos e letras</t>
  </si>
  <si>
    <t>70.02.014</t>
  </si>
  <si>
    <t>Sinalização horizontal em massa termoplástica à quente por aspersão, espessura de 1,5 mm, para faixas</t>
  </si>
  <si>
    <t>70.02.016</t>
  </si>
  <si>
    <t>Sinalização horizontal em massa termoplástica à quente por extrusão, espessura de 3,0 mm, para faixas</t>
  </si>
  <si>
    <t>70.02.017</t>
  </si>
  <si>
    <t>Sinalização horizontal em massa termoplástica à quente por extrusão, espessura de 3,0 mm, para legendas</t>
  </si>
  <si>
    <t>70.02.020</t>
  </si>
  <si>
    <t>Sinalização horizontal em plástico a frio manual, para faixas</t>
  </si>
  <si>
    <t>70.02.021</t>
  </si>
  <si>
    <t>Sinalização horizontal em termoplástico de alto relevo</t>
  </si>
  <si>
    <t>70.02.022</t>
  </si>
  <si>
    <t>Sinalização horizontal em tinta a base de resina acrílica emulsionada em água</t>
  </si>
  <si>
    <t>70.03</t>
  </si>
  <si>
    <t>Sinalizacao vertical</t>
  </si>
  <si>
    <t>70.03.001</t>
  </si>
  <si>
    <t>Placa para sinalização viária em chapa de aço, totalmente refletiva com película IA/IA - área até 2,0 m²</t>
  </si>
  <si>
    <t>70.03.003</t>
  </si>
  <si>
    <t>Placa para sinalização viária em chapa de aço, totalmente refletiva com película III/III - área até 2,0 m²</t>
  </si>
  <si>
    <t>70.03.006</t>
  </si>
  <si>
    <t>Placa para sinalização viária em chapa de alumínio, totalmente refletiva com película IA/IA - área até 2,0 m²</t>
  </si>
  <si>
    <t>70.03.008</t>
  </si>
  <si>
    <t>Placa para sinalização viária em chapa de alumínio, totalmente refletiva com película III/III - área até 2,0 m²</t>
  </si>
  <si>
    <t>70.03.009</t>
  </si>
  <si>
    <t>Placa para sinalização viária em chapa de alumínio, totalmente refletiva com película III/III - área maior que 2,0 m²</t>
  </si>
  <si>
    <t>70.03.010</t>
  </si>
  <si>
    <t>Placa para sinalização viária em alumínio composto, totalmente refletiva com película IA/IA - área até 2,0 m²</t>
  </si>
  <si>
    <t>70.03.012</t>
  </si>
  <si>
    <t>Placa para sinalização viária em alumínio composto, totalmente refletiva com película III/III - área até 2,0 m²</t>
  </si>
  <si>
    <t>70.03.013</t>
  </si>
  <si>
    <t>Placa para sinalização viária em alumínio composto, totalmente refletiva com película III/III - área maior que 2,0 m²</t>
  </si>
  <si>
    <t>70.04</t>
  </si>
  <si>
    <t>Coluna cônica</t>
  </si>
  <si>
    <t>70.04.001</t>
  </si>
  <si>
    <t>Coluna simples (PP), diâmetro de 2 1/2´ e comprimento de 3,6 m</t>
  </si>
  <si>
    <t>70.04.002</t>
  </si>
  <si>
    <t>Coluna simples (P-51), para fixação de placa de orientação</t>
  </si>
  <si>
    <t>70.04.003</t>
  </si>
  <si>
    <t>Coluna dupla (P-53) para fixação de placa de orientação</t>
  </si>
  <si>
    <t>70.04.004</t>
  </si>
  <si>
    <t>Coluna (P-57) para fixação de placa de orientação, com braço projetado</t>
  </si>
  <si>
    <t>70.04.005</t>
  </si>
  <si>
    <t>Braço (P-55) para fixação em poste de concreto</t>
  </si>
  <si>
    <t>70.04.006</t>
  </si>
  <si>
    <t>Coluna dupla (PP), diâmetro de 2 x 2 1/2´ e comprimento de 3,6 m</t>
  </si>
  <si>
    <t>70.04.007</t>
  </si>
  <si>
    <t>Coluna semafórica simples 101 mm x 6 m</t>
  </si>
  <si>
    <t>70.05</t>
  </si>
  <si>
    <t>Sinalizacao semaforica e complementar</t>
  </si>
  <si>
    <t>70.05.001</t>
  </si>
  <si>
    <t>Botoeira convencional para pedestre</t>
  </si>
  <si>
    <t>70.05.002</t>
  </si>
  <si>
    <t>Botoeira sonora para deficientes visuais</t>
  </si>
  <si>
    <t>70.05.006</t>
  </si>
  <si>
    <t>Luminária LED 20W com braço, para travessia de pedestre</t>
  </si>
  <si>
    <t>70.05.011</t>
  </si>
  <si>
    <t>Grupo focal para pedestre com lâmpada LED e contador regressivo</t>
  </si>
  <si>
    <t>70.05.020</t>
  </si>
  <si>
    <t>Grupo focal veicular com lâmpada LED, com anteparo e suportes de fixação</t>
  </si>
  <si>
    <t>70.06</t>
  </si>
  <si>
    <t>Tachas e tachoes</t>
  </si>
  <si>
    <t>70.06.001</t>
  </si>
  <si>
    <t>Segregador (bate-roda) refletivo - resina</t>
  </si>
  <si>
    <t>70.06.011</t>
  </si>
  <si>
    <t>Tacha tipo I bidirecional refletiva</t>
  </si>
  <si>
    <t>70.06.012</t>
  </si>
  <si>
    <t>Tacha tipo I monodirecional refletiva</t>
  </si>
  <si>
    <t>70.06.013</t>
  </si>
  <si>
    <t>Tacha tipo II bidirecional refletiva</t>
  </si>
  <si>
    <t>70.06.014</t>
  </si>
  <si>
    <t>Tacha tipo II monodirecional refletiva</t>
  </si>
  <si>
    <t>70.06.020</t>
  </si>
  <si>
    <t>Tachão tipo I bidirecional refletivo</t>
  </si>
  <si>
    <t>70.06.021</t>
  </si>
  <si>
    <t>Tachão tipo I monodirecional refletivo</t>
  </si>
  <si>
    <t>70.06.031</t>
  </si>
  <si>
    <t>Tacha tipo I bidirecional refletiva - resina</t>
  </si>
  <si>
    <t>70.06.032</t>
  </si>
  <si>
    <t>Tacha tipo I monodirecional refletiva - resina</t>
  </si>
  <si>
    <t>70.06.033</t>
  </si>
  <si>
    <t>Tacha tipo II bidirecional refletiva - resina</t>
  </si>
  <si>
    <t>70.06.034</t>
  </si>
  <si>
    <t>Tacha tipo II monodirecional refletiva - resina</t>
  </si>
  <si>
    <t>70.06.040</t>
  </si>
  <si>
    <t>Tachão tipo I bidirecional refletivo - resina</t>
  </si>
  <si>
    <t>70.06.041</t>
  </si>
  <si>
    <t>Tachão tipo I monodirecional refletivo - resina</t>
  </si>
  <si>
    <t>70.20</t>
  </si>
  <si>
    <t>Dispositivo viário / transporte</t>
  </si>
  <si>
    <t>70.20.001</t>
  </si>
  <si>
    <t>Faixa elevada para travessia de pedestres em massa asfáltica - lombafaixa - conservação de vias sem execução de recapeamento</t>
  </si>
  <si>
    <t>70.20.010</t>
  </si>
  <si>
    <t>Ondulação transversal em massa asfáltica - lombada tipo "A" - conservação de vias urbanas sem execução de recapeamento</t>
  </si>
  <si>
    <t>70.20.011</t>
  </si>
  <si>
    <t>Ondulação transversal em massa asfáltica - lombada tipo "B" - conservação de vias urbanas sem execução de recapeamento</t>
  </si>
  <si>
    <t>70.20.020</t>
  </si>
  <si>
    <t>Transporte de equipamentos com caminhão carroceria em rodovia pavimentada</t>
  </si>
  <si>
    <t>70.20.021</t>
  </si>
  <si>
    <t>Equipe para serviços de conservação de pavimentação de vias</t>
  </si>
  <si>
    <t>97</t>
  </si>
  <si>
    <t>SINALIZACAO E COMUNICACAO VISUAL</t>
  </si>
  <si>
    <t>97.02</t>
  </si>
  <si>
    <t>Placas, porticos e obeliscos arquitetônicos</t>
  </si>
  <si>
    <t>97.02.030</t>
  </si>
  <si>
    <t>Placa comemorativa em aço inoxidável escovado</t>
  </si>
  <si>
    <t>97.02.036</t>
  </si>
  <si>
    <t>Placa de identificação em PVC com texto em vinil</t>
  </si>
  <si>
    <t>97.02.190</t>
  </si>
  <si>
    <t>Placa de identificação em acrílico com texto em vinil</t>
  </si>
  <si>
    <t>97.02.193</t>
  </si>
  <si>
    <t>Placa de sinalização em PVC fotoluminescente (200x200mm), com indicação de equipamentos de alarme, detecção e extinção de incêndio</t>
  </si>
  <si>
    <t>97.02.194</t>
  </si>
  <si>
    <t>Placa de sinalização em PVC fotoluminescente (150x150mm), com indicação de equipamentos de combate à incêndio e alarme</t>
  </si>
  <si>
    <t>97.02.195</t>
  </si>
  <si>
    <t>Placa de sinalização em PVC fotoluminescente (240x120mm), com indicação de rota de evacuação e saída de emergência</t>
  </si>
  <si>
    <t>97.02.196</t>
  </si>
  <si>
    <t>Placa de sinalização em PVC fotoluminescente, com identificação de pavimentos</t>
  </si>
  <si>
    <t>97.02.197</t>
  </si>
  <si>
    <t>Placa de sinalização em PVC, com indicação de alerta</t>
  </si>
  <si>
    <t>97.02.198</t>
  </si>
  <si>
    <t>Placa de sinalização em PVC, com indicação de proibição normativa</t>
  </si>
  <si>
    <t>97.02.210</t>
  </si>
  <si>
    <t>Placa de sinalização em PVC para ambientes</t>
  </si>
  <si>
    <t>97.03</t>
  </si>
  <si>
    <t>Pintura de letras e pictogramas</t>
  </si>
  <si>
    <t>97.03.010</t>
  </si>
  <si>
    <t>Sinalização com pictograma em tinta acrílica</t>
  </si>
  <si>
    <t>97.05</t>
  </si>
  <si>
    <t>Placas, porticos e sinalizacao viaria</t>
  </si>
  <si>
    <t>97.05.070</t>
  </si>
  <si>
    <t>Manta de borracha para sinalização em estacionamento e proteção de coluna e parede, de 1000 x 750 mm e espessura 10 mm</t>
  </si>
  <si>
    <t>97.05.080</t>
  </si>
  <si>
    <t>Cantoneira de borracha para sinalização em estacionamento e proteção de coluna, de 750 x 100 x 100 mm e espessura 10 mm</t>
  </si>
  <si>
    <t>97.05.130</t>
  </si>
  <si>
    <t>Colocação de placa em suporte de madeira / metálico - solo</t>
  </si>
  <si>
    <t>97.05.140</t>
  </si>
  <si>
    <t>Suporte de perfil metálico galvanizado</t>
  </si>
  <si>
    <t>98</t>
  </si>
  <si>
    <t>ARQUITETURA DE INTERIORES</t>
  </si>
  <si>
    <t>98.02</t>
  </si>
  <si>
    <t>Mobiliario</t>
  </si>
  <si>
    <t>98.02.210</t>
  </si>
  <si>
    <t>Banco de madeira com encosto e pés em ferro fundido pintado</t>
  </si>
  <si>
    <t>RELATÓRIO SINTÉTICO DE SERVIÇOS</t>
  </si>
  <si>
    <t>TABELA DE PREÇOS</t>
  </si>
  <si>
    <t>Data Base 10/2024</t>
  </si>
  <si>
    <t>LS: 122 %</t>
  </si>
  <si>
    <t>BDI:</t>
  </si>
  <si>
    <t>23,00%</t>
  </si>
  <si>
    <t>Descrição</t>
  </si>
  <si>
    <t>Valor</t>
  </si>
  <si>
    <t>01.01.001</t>
  </si>
  <si>
    <t>RETIRANDO A VEGETACAO, TRONCOS ATE 5CM DE DIAMETRO E RASPAGEM.</t>
  </si>
  <si>
    <t>5,12</t>
  </si>
  <si>
    <t>01.01.010</t>
  </si>
  <si>
    <t>CORTE, RECORTE E REMOCAO DE ARVORES INCL RAIZES DIAM&gt;5&lt;15CM</t>
  </si>
  <si>
    <t>201,31</t>
  </si>
  <si>
    <t>01.01.021</t>
  </si>
  <si>
    <t>CORTE, RECORTE E REMOÇÃO DE ÁRVORES INCL.RAIZES 15CM&lt;DIAM&lt;30CM</t>
  </si>
  <si>
    <t>1032,42</t>
  </si>
  <si>
    <t>01.01.022</t>
  </si>
  <si>
    <t>CORTE, RECORTE E REMOÇÃO DE ÁRVORES INCL.RAIZES 30CM&lt;DIAM&lt;45CM</t>
  </si>
  <si>
    <t>3041,80</t>
  </si>
  <si>
    <t>01.01.023</t>
  </si>
  <si>
    <t>CORTE, RECORTE E REMOÇÃO DE ÁRVORES INCL.RAIZES 45CM&lt;DIAM&lt;60CM</t>
  </si>
  <si>
    <t>4989,58</t>
  </si>
  <si>
    <t>01.01.024</t>
  </si>
  <si>
    <t>CORTE, RECORTE E REMOÇÃO DE ÁRVORES INCL.RAIZES 60CM&lt;DIAM&lt;100CM</t>
  </si>
  <si>
    <t>10362,76</t>
  </si>
  <si>
    <t>01.01.025</t>
  </si>
  <si>
    <t>CORTE, RECORTE E REMOÇÃO DE ÁRVORES INCL.RAIZES DIAM &gt;100CM</t>
  </si>
  <si>
    <t>14432,99</t>
  </si>
  <si>
    <t>01.01.030</t>
  </si>
  <si>
    <t>CORTE RASO , RECORTE E REMOÇÃO DE ÁRVORES 5CM&lt;DIAM&lt;15CM</t>
  </si>
  <si>
    <t>150,03</t>
  </si>
  <si>
    <t>01.01.031</t>
  </si>
  <si>
    <t>CORTE RASO, RECORTE E REMOÇÃO DE ÁRVORES 15CM&lt;DIAM&lt;30CM</t>
  </si>
  <si>
    <t>741,76</t>
  </si>
  <si>
    <t>01.01.032</t>
  </si>
  <si>
    <t>CORTE RASO, RECORTE E REMOÇÃO DE ÁRVORES 30CM&lt;DIAM&lt;45CM</t>
  </si>
  <si>
    <t>2460,47</t>
  </si>
  <si>
    <t>01.01.033</t>
  </si>
  <si>
    <t>CORTE RASO, RECORTE E REMOÇÃO DE ÁRVORES 45CM&lt;DIAM&lt;60CM</t>
  </si>
  <si>
    <t>4117,60</t>
  </si>
  <si>
    <t>01.01.034</t>
  </si>
  <si>
    <t>CORTE RASO, RECORTE E REMOÇÃO DE ÁRVORES 60CM&lt;DIAM&lt;100CM</t>
  </si>
  <si>
    <t>9200,11</t>
  </si>
  <si>
    <t>01.01.035</t>
  </si>
  <si>
    <t>CORTE RASO, RECORTE E REMOÇÃO DE ÁRVORES 100CM&lt;DIAM&lt;150CM</t>
  </si>
  <si>
    <t>12979,68</t>
  </si>
  <si>
    <t>01.01.036</t>
  </si>
  <si>
    <t>CORTE RASO, RECORTE E REMOÇÃO DE ÁRVORES 150CM&lt;DIAM&lt;250CM</t>
  </si>
  <si>
    <t>25959,36</t>
  </si>
  <si>
    <t>01.01.037</t>
  </si>
  <si>
    <t>CORTE RASO, RECORTE E REMOÇÃO DE ÁRVORES 250CM&lt;DIAM&lt;350CM</t>
  </si>
  <si>
    <t>38939,05</t>
  </si>
  <si>
    <t>01.01.040</t>
  </si>
  <si>
    <t>REMOÇAO DE RAIZES (DESTOCA) REMANESCENTE DE TRONCO DE ARVORE
60CM&lt;DIAM&lt;100CM.</t>
  </si>
  <si>
    <t>2687,04</t>
  </si>
  <si>
    <t>01.01.041</t>
  </si>
  <si>
    <t>REMOÇAO DE RAIZES (DESTOCA) REMANESCENTE DE TRONCO DE ARVORE
100CM&lt;DIAM&lt;150CM.</t>
  </si>
  <si>
    <t>3348,92</t>
  </si>
  <si>
    <t>01.01.043</t>
  </si>
  <si>
    <t>REMOÇAO DE RAIZES (DESTOCA) REMANESCENTE DE TRONCO DE ARVORE
150CM&lt;DIAM&lt;250CM</t>
  </si>
  <si>
    <t>4530,37</t>
  </si>
  <si>
    <t>01.01.044</t>
  </si>
  <si>
    <t>REMOÇAO DE RAIZES (DESTOCA) REMANESCENTE DE TRONCO DE ARVORE
250CM&lt;DIAM&lt;350CM</t>
  </si>
  <si>
    <t>5130,49</t>
  </si>
  <si>
    <t>01.01.099</t>
  </si>
  <si>
    <t>LIMPEZAS DO TERRENO</t>
  </si>
  <si>
    <t>MV</t>
  </si>
  <si>
    <t>679,27</t>
  </si>
  <si>
    <t>01.02.001</t>
  </si>
  <si>
    <t>CORTE E ATERRO DENTRO DA OBRA COM TRANSPORTE INTERNO</t>
  </si>
  <si>
    <t>01.02.002</t>
  </si>
  <si>
    <t>CORTE COM RETIRADA POR CAMINHAO NOS PRIMEIROS 100 M</t>
  </si>
  <si>
    <t>61,07</t>
  </si>
  <si>
    <t>01.02.003</t>
  </si>
  <si>
    <t>ATERRO COM TRANSPORTE POR CAMINHAO NOS PRIMEIROS 100 M</t>
  </si>
  <si>
    <t>01.02.004</t>
  </si>
  <si>
    <t>TRANSPORTE POR CAMINHAO M3X</t>
  </si>
  <si>
    <t>01.02.099</t>
  </si>
  <si>
    <t>MOVIMENTOS DE TERRA MANUAL</t>
  </si>
  <si>
    <t>01.03.001</t>
  </si>
  <si>
    <t>01.03.002</t>
  </si>
  <si>
    <t>32,47</t>
  </si>
  <si>
    <t>01.03.004</t>
  </si>
  <si>
    <t>01.03.005</t>
  </si>
  <si>
    <t>01.03.099</t>
  </si>
  <si>
    <t>MOVIMENTOS DE TERRA MECANIZADOS</t>
  </si>
  <si>
    <t>01.04.006</t>
  </si>
  <si>
    <t>ESCORAMENTO PONTALETADO</t>
  </si>
  <si>
    <t>124,47</t>
  </si>
  <si>
    <t>01.04.010</t>
  </si>
  <si>
    <t>ESCORAMENTO DE VALAS CONTINUO ATE 2,00M</t>
  </si>
  <si>
    <t>150,60</t>
  </si>
  <si>
    <t>01.04.015</t>
  </si>
  <si>
    <t>ESCORAMENTO DE VALAS DESCONTINUO ATE 2,00M</t>
  </si>
  <si>
    <t>01.04.099</t>
  </si>
  <si>
    <t>ESCORAMENTOS DE TERRA</t>
  </si>
  <si>
    <t>01.05.001</t>
  </si>
  <si>
    <t>ESCAVACAO MANUAL - PROFUNDIDADE ATE 1.80 M</t>
  </si>
  <si>
    <t>58,97</t>
  </si>
  <si>
    <t>01.05.002</t>
  </si>
  <si>
    <t>ESCAVACAO MANUAL - PROFUNDIDADE ALEM DE 1.80 M</t>
  </si>
  <si>
    <t>76,92</t>
  </si>
  <si>
    <t>01.05.099</t>
  </si>
  <si>
    <t>ESCAVACOES MANUAIS EM TERRA</t>
  </si>
  <si>
    <t>01.06.001</t>
  </si>
  <si>
    <t>APILOAMENTO PARA SIMPLES REGULARIZACAO</t>
  </si>
  <si>
    <t>01.06.005</t>
  </si>
  <si>
    <t>REATERRO INTERNO APILOADO</t>
  </si>
  <si>
    <t>01.06.099</t>
  </si>
  <si>
    <t>APILOAMENTO E ATERRO DE CAVAS</t>
  </si>
  <si>
    <t>01.07.002</t>
  </si>
  <si>
    <t>LASTRO DE PEDRA BRITADA - 5CM</t>
  </si>
  <si>
    <t>01.07.010</t>
  </si>
  <si>
    <t>LASTRO DE CONCRETO - 5 CM</t>
  </si>
  <si>
    <t>01.07.099</t>
  </si>
  <si>
    <t>LASTROS</t>
  </si>
  <si>
    <t>01.08.014</t>
  </si>
  <si>
    <t>TUBO PVC OCRE JUNTA ELÁSTICA DN 100 INCLUSIVE CONEXÕES - ENTERRADO</t>
  </si>
  <si>
    <t>96,35</t>
  </si>
  <si>
    <t>11/11/2024 13:16:43</t>
  </si>
  <si>
    <t>Página: 1 de 75</t>
  </si>
  <si>
    <t>01.08.015</t>
  </si>
  <si>
    <t>TUBO PVC OCRE JUNTA ELÁSTICA DN 150 INCLUSIVE CONEXÕES - ENTERRADO</t>
  </si>
  <si>
    <t>134,26</t>
  </si>
  <si>
    <t>01.08.032</t>
  </si>
  <si>
    <t>TUBO DRENO PLASTICO CORRUGADO PERFURADO DE 100MM EM BARRAS</t>
  </si>
  <si>
    <t>164,60</t>
  </si>
  <si>
    <t>01.08.033</t>
  </si>
  <si>
    <t>TUBO DRENO PLASTICO CORRUGADO PERFURADO DE 150MM EM BARRAS</t>
  </si>
  <si>
    <t>206,02</t>
  </si>
  <si>
    <t>01.08.034</t>
  </si>
  <si>
    <t>MANTA GEOTÊXTIL NÃO TECIDO AGULHADO 100% POLIESTER, RT 10</t>
  </si>
  <si>
    <t>01.08.035</t>
  </si>
  <si>
    <t>MANTA GEOTÊXTIL NÃO TECIDO AGULHADO 100% POLIESTER, RT 21</t>
  </si>
  <si>
    <t>01.08.036</t>
  </si>
  <si>
    <t>MANTA GEOTÊXTIL NÃO TECIDO AGULHADO 100% POLIESTER, RT 31</t>
  </si>
  <si>
    <t>35,28</t>
  </si>
  <si>
    <t>01.08.040</t>
  </si>
  <si>
    <t>ENVOLVIMENTO DE DRENOS COM PEDRA BRITADA</t>
  </si>
  <si>
    <t>263,88</t>
  </si>
  <si>
    <t>01.08.041</t>
  </si>
  <si>
    <t>ENVOLVIMENTO DE DRENOS COM AREIA GROSSA</t>
  </si>
  <si>
    <t>280,73</t>
  </si>
  <si>
    <t>01.08.044</t>
  </si>
  <si>
    <t>FORNEC E INST DE DHP EM FUROS DE 100MM C/TUBO PVC 1 1/2" INCL TXS INST</t>
  </si>
  <si>
    <t>316,36</t>
  </si>
  <si>
    <t>01.08.045</t>
  </si>
  <si>
    <t>FORNEC E INST DE DHP EM FUROS DE 100MM C/TUBO PVC 2" INCL TXS INST</t>
  </si>
  <si>
    <t>336,42</t>
  </si>
  <si>
    <t>01.08.050</t>
  </si>
  <si>
    <t>CAIXA DE LIGACAO OU INSPECAO - ALVENARIA DE 1/2 TIJOLO REVESTIDA</t>
  </si>
  <si>
    <t>314,87</t>
  </si>
  <si>
    <t>01.08.051</t>
  </si>
  <si>
    <t>CAIXA DE LIGACAO OU INSPECAO - ALVENARIA DE 1 TIJOLO REVESTIDA</t>
  </si>
  <si>
    <t>01.08.052</t>
  </si>
  <si>
    <t>CAIXA DE LIGACAO OU INSPECAO - TAMPA DE CONCRETO ARMADO</t>
  </si>
  <si>
    <t>290,78</t>
  </si>
  <si>
    <t>01.08.053</t>
  </si>
  <si>
    <t>TUBO CONCRETO SIMPLES (PS-1) COM PONTA E BOLSA Ø 30CM NBR 8890/2007</t>
  </si>
  <si>
    <t>175,16</t>
  </si>
  <si>
    <t>01.08.054</t>
  </si>
  <si>
    <t>TUBO CONCRETO SIMPLES (PS-1) COM PONTA E BOLSA Ø 40CM NBR 8890/2007</t>
  </si>
  <si>
    <t>143,97</t>
  </si>
  <si>
    <t>01.08.055</t>
  </si>
  <si>
    <t>TUBO CONCRETO SIMPLES (PS-1) COM PONTA E BOLSA Ø 50CM NBR 8890/2007</t>
  </si>
  <si>
    <t>01.08.056</t>
  </si>
  <si>
    <t>TUBO CONCRETO SIMPLES (PS-1) COM PONTA E BOLSA Ø 60CM NBR 8890/2007</t>
  </si>
  <si>
    <t>218,59</t>
  </si>
  <si>
    <t>01.08.057</t>
  </si>
  <si>
    <t>TUBO CONCRETO ARMADO (PA-1) COM PONTA E BOLSA Ø 80CM NBR 8890/2007</t>
  </si>
  <si>
    <t>441,70</t>
  </si>
  <si>
    <t>01.08.058</t>
  </si>
  <si>
    <t>TUBO CONCRETO ARMADO (PA-1) COM PONTA E BOLSA Ø 100CM NBR 8890/2007</t>
  </si>
  <si>
    <t>599,10</t>
  </si>
  <si>
    <t>01.08.059</t>
  </si>
  <si>
    <t>TUBO CONCRETO ARMADO (PA-1) COM PONTA E BOLSA Ø 120CM NBR 8890/2007</t>
  </si>
  <si>
    <t>898,91</t>
  </si>
  <si>
    <t>01.08.060</t>
  </si>
  <si>
    <t>TUBO DRENO PEAD CORRUG PERF DN 65MM EM ROLOS</t>
  </si>
  <si>
    <t>87,85</t>
  </si>
  <si>
    <t>01.08.061</t>
  </si>
  <si>
    <t>TUBO DRENO PEAD CORRUG PERF DN 80MM EM ROLO</t>
  </si>
  <si>
    <t>97,70</t>
  </si>
  <si>
    <t>01.08.062</t>
  </si>
  <si>
    <t>TUBO DRENO PEAD CORRUG PERF DN 100MM EM ROLO</t>
  </si>
  <si>
    <t>01.08.063</t>
  </si>
  <si>
    <t>TUBO DRENO PEAD CORRUG PERF DN 170MM EM ROLO</t>
  </si>
  <si>
    <t>149,49</t>
  </si>
  <si>
    <t>01.08.064</t>
  </si>
  <si>
    <t>TUBO DRENO PEAD CORRUG PERF P/ PAISAGISMO DN 65MM EM ROLO</t>
  </si>
  <si>
    <t>01.08.065</t>
  </si>
  <si>
    <t>TUBO DRENO PEAD CORRUG PERF P/ PAISAGISMO DN 110MM EM ROLO</t>
  </si>
  <si>
    <t>01.08.099</t>
  </si>
  <si>
    <t>SERVICOS EM DRENAGEM DO TERRENO</t>
  </si>
  <si>
    <t>01.10.001</t>
  </si>
  <si>
    <t>GABARITO DE MADEIRA ESQUADRADO E NIVELADO PARA LOCAÇÃO DE OBRA</t>
  </si>
  <si>
    <t>01.50.099</t>
  </si>
  <si>
    <t>DEMOLICOES</t>
  </si>
  <si>
    <t>01.60.099</t>
  </si>
  <si>
    <t>RETIRADAS</t>
  </si>
  <si>
    <t>01.70.099</t>
  </si>
  <si>
    <t>RECOLOCACOES</t>
  </si>
  <si>
    <t>01.80.099</t>
  </si>
  <si>
    <t>SERVICOS PRELIMINARES - CONSERVACAO</t>
  </si>
  <si>
    <t>02.01.001</t>
  </si>
  <si>
    <t>102,56</t>
  </si>
  <si>
    <t>02.01.002</t>
  </si>
  <si>
    <t>115,38</t>
  </si>
  <si>
    <t>02.01.005</t>
  </si>
  <si>
    <t>ESCORAMENTO DE TERRA CONTINUO</t>
  </si>
  <si>
    <t>264,78</t>
  </si>
  <si>
    <t>02.01.006</t>
  </si>
  <si>
    <t>ESCORAMENTO DE TERRA DESCONTINUO</t>
  </si>
  <si>
    <t>135,23</t>
  </si>
  <si>
    <t>02.01.010</t>
  </si>
  <si>
    <t>02.01.012</t>
  </si>
  <si>
    <t>02.01.015</t>
  </si>
  <si>
    <t>02.01.025</t>
  </si>
  <si>
    <t>02.01.027</t>
  </si>
  <si>
    <t>REATERRO COM ADICAO DE 2% DE CIMENTO</t>
  </si>
  <si>
    <t>239,60</t>
  </si>
  <si>
    <t>02.01.099</t>
  </si>
  <si>
    <t>ESCAVACOES</t>
  </si>
  <si>
    <t>02.02.004</t>
  </si>
  <si>
    <t>TUBULÕES ESCAVAÇÃO MANUAL - DIÂMETRO MÍNIMO DE 100CM</t>
  </si>
  <si>
    <t>512,80</t>
  </si>
  <si>
    <t>02.02.005</t>
  </si>
  <si>
    <t>TUBULÕES ENCAMISAMENTO COM ANEL DE CONCRETO PREMOLDADO DIÂMETRO
EXTERNO Ø 100CM H=50CM E=3,50 CM</t>
  </si>
  <si>
    <t>244,28</t>
  </si>
  <si>
    <t>02.02.018</t>
  </si>
  <si>
    <t>TUBULÕES CONCRETO DOSADO FCK=20MPa PARA BASE E FUSTE</t>
  </si>
  <si>
    <t>727,41</t>
  </si>
  <si>
    <t>02.02.019</t>
  </si>
  <si>
    <t>PREENCHIMENTO COROA CIRCULAR ENCAMISAMENTO FUSTE TUBULAO
ARGAMASSA CIMENTO AREIA TRAÇO 1:8</t>
  </si>
  <si>
    <t>471,71</t>
  </si>
  <si>
    <t>02.02.021</t>
  </si>
  <si>
    <t>ACO CA-50 (A OU B) FYK = 500 MPA</t>
  </si>
  <si>
    <t>02.02.022</t>
  </si>
  <si>
    <t>ACO CA 60 (A OU B) FYK= 600 M PA</t>
  </si>
  <si>
    <t>02.02.026</t>
  </si>
  <si>
    <t>BROCA DE CONCRETO DE DIAMETRO 25CM - INCL ARRANQUES</t>
  </si>
  <si>
    <t>Página: 2 de 75</t>
  </si>
  <si>
    <t>02.02.027</t>
  </si>
  <si>
    <t>BROCA DE CONCRETO DE DIAMETRO 30CM - INCL ARRANQUES</t>
  </si>
  <si>
    <t>02.02.035</t>
  </si>
  <si>
    <t>ESTACAS TIPO STRAUSS DIAM 25CM</t>
  </si>
  <si>
    <t>92,12</t>
  </si>
  <si>
    <t>02.02.036</t>
  </si>
  <si>
    <t>ESTACAS TIPO STRAUSS DIAM 32CM</t>
  </si>
  <si>
    <t>121,20</t>
  </si>
  <si>
    <t>02.02.037</t>
  </si>
  <si>
    <t>ESTACAS TIPO STRAUSS DIAM 38CM</t>
  </si>
  <si>
    <t>146,87</t>
  </si>
  <si>
    <t>02.02.038</t>
  </si>
  <si>
    <t>ESTACAS TIPO STRAUSS DIAM 45CM</t>
  </si>
  <si>
    <t>203,37</t>
  </si>
  <si>
    <t>02.02.070</t>
  </si>
  <si>
    <t>ESTACA TIPO HELICE DN 25CM</t>
  </si>
  <si>
    <t>79,36</t>
  </si>
  <si>
    <t>02.02.071</t>
  </si>
  <si>
    <t>ESTACA TIPO HELICE DN 30CM</t>
  </si>
  <si>
    <t>02.02.072</t>
  </si>
  <si>
    <t>ESTACA TIPO HELICE DN 35CM</t>
  </si>
  <si>
    <t>131,97</t>
  </si>
  <si>
    <t>02.02.073</t>
  </si>
  <si>
    <t>ESTACA TIPO HELICE DN 40CM</t>
  </si>
  <si>
    <t>161,49</t>
  </si>
  <si>
    <t>02.02.074</t>
  </si>
  <si>
    <t>ESTACA TIPO HELICE DN 50CM</t>
  </si>
  <si>
    <t>223,93</t>
  </si>
  <si>
    <t>02.02.075</t>
  </si>
  <si>
    <t>ESTACA TIPO HELICE DN 60CM</t>
  </si>
  <si>
    <t>300,72</t>
  </si>
  <si>
    <t>02.02.076</t>
  </si>
  <si>
    <t>ESTACA TIPO HELICE DN 70CM</t>
  </si>
  <si>
    <t>394,52</t>
  </si>
  <si>
    <t>02.02.077</t>
  </si>
  <si>
    <t>ESTACA TIPO HELICE DN 80CM</t>
  </si>
  <si>
    <t>500,36</t>
  </si>
  <si>
    <t>02.02.078</t>
  </si>
  <si>
    <t>ESTACA TIPO HELICE DN 90CM</t>
  </si>
  <si>
    <t>616,81</t>
  </si>
  <si>
    <t>02.02.085</t>
  </si>
  <si>
    <t>TRANSPORTE E ATERRO INTERNO DE MATERIAL ESCAVADO DE
FUNDAÇÃO-ESTACA-TUBULÃO</t>
  </si>
  <si>
    <t>94,86</t>
  </si>
  <si>
    <t>02.02.089</t>
  </si>
  <si>
    <t>TAXA DE MOBILIZACÃO DE EQUIPAMENTO PARA ESTACA TIPO HELICE SEGMENTAD</t>
  </si>
  <si>
    <t>A UN</t>
  </si>
  <si>
    <t>14615,27</t>
  </si>
  <si>
    <t>02.02.091</t>
  </si>
  <si>
    <t>TAXA DE MOBILIZAÇÃO DE EQUIPAMENTO - ESTACA ESCAVADA</t>
  </si>
  <si>
    <t>2936,84</t>
  </si>
  <si>
    <t>02.02.093</t>
  </si>
  <si>
    <t>TAXA DE MOBILIZAÇÃO DE EQUIPAMENTO - ESTACA RAIZ</t>
  </si>
  <si>
    <t>32627,96</t>
  </si>
  <si>
    <t>02.02.094</t>
  </si>
  <si>
    <t>TAXA DE MOBILIZACAO DE EQUIPAMENTO PARA ESTACA TIPO HELICE</t>
  </si>
  <si>
    <t>48065,39</t>
  </si>
  <si>
    <t>02.02.095</t>
  </si>
  <si>
    <t>EMENDA COM ANEIS SOLDADOS PARA ESTACA</t>
  </si>
  <si>
    <t>749,00</t>
  </si>
  <si>
    <t>02.02.097</t>
  </si>
  <si>
    <t>TAXA DE MOBILIZACAO DE EQUIPAMENTO - ESTACAS PRE-MOLDADAS</t>
  </si>
  <si>
    <t>7011,00</t>
  </si>
  <si>
    <t>02.02.098</t>
  </si>
  <si>
    <t>TAXA DE MOBILIZACAO DE EQUIPAMENTOS - ESTACAS STRAUSS</t>
  </si>
  <si>
    <t>3695,94</t>
  </si>
  <si>
    <t>02.02.099</t>
  </si>
  <si>
    <t>FUNDACOES PROFUNDAS</t>
  </si>
  <si>
    <t>02.02.100</t>
  </si>
  <si>
    <t>ESTACA ESCAVADA MECANICAMENTE DIAM 25CM</t>
  </si>
  <si>
    <t>60,06</t>
  </si>
  <si>
    <t>02.02.101</t>
  </si>
  <si>
    <t>ESTACA ESCAVADA MECANICAMENTE DIAM 30CM</t>
  </si>
  <si>
    <t>02.02.102</t>
  </si>
  <si>
    <t>ESTACA ESCAVADA MECANICAMENTE DIAM 35CM</t>
  </si>
  <si>
    <t>99,54</t>
  </si>
  <si>
    <t>02.02.103</t>
  </si>
  <si>
    <t>ESTACA ESCAVADA MECANICAMENTE DIAM 40CM</t>
  </si>
  <si>
    <t>02.02.104</t>
  </si>
  <si>
    <t>ESTACA ESCAVADA MECANICAMENTE DIAM 50CM</t>
  </si>
  <si>
    <t>178,99</t>
  </si>
  <si>
    <t>02.02.105</t>
  </si>
  <si>
    <t>ESTACA ESCAVADA MECANICAMENTE DIAM 60CM</t>
  </si>
  <si>
    <t>242,60</t>
  </si>
  <si>
    <t>02.02.106</t>
  </si>
  <si>
    <t>ESTACA ESCAVADA MECANICAMENTE DIAM 70CM</t>
  </si>
  <si>
    <t>321,01</t>
  </si>
  <si>
    <t>02.02.107</t>
  </si>
  <si>
    <t>ESTACA PRE-MOLDADA CONCRETO SECÃO ATE 289 CM2 CRAVADA</t>
  </si>
  <si>
    <t>127,36</t>
  </si>
  <si>
    <t>02.02.108</t>
  </si>
  <si>
    <t>ESTACA PRE-MOLDADA CONCRETO SECÃO DE 290 A 429 CM2 CRAVADA</t>
  </si>
  <si>
    <t>143,53</t>
  </si>
  <si>
    <t>02.02.109</t>
  </si>
  <si>
    <t>ESTACA PRE-MOLDADA CONCRETO SECÃO DE 430 A 569 CM2 CRAVADA</t>
  </si>
  <si>
    <t>170,25</t>
  </si>
  <si>
    <t>02.02.110</t>
  </si>
  <si>
    <t>ESTACA PRE-MOLDADA CONCRETO SECÃO DE 570 A 714 CM2 CRAVADA</t>
  </si>
  <si>
    <t>208,34</t>
  </si>
  <si>
    <t>02.02.111</t>
  </si>
  <si>
    <t>ESTACA PRE-MOLDADA CONCRETO SECÃO DE 715 A 999 CM2 CRAVADA</t>
  </si>
  <si>
    <t>02.02.113</t>
  </si>
  <si>
    <t>ESTACA RAIZ DN 150MM PERFURAÇAO EM SOLO</t>
  </si>
  <si>
    <t>333,36</t>
  </si>
  <si>
    <t>02.02.114</t>
  </si>
  <si>
    <t>ESTACA RAIZ DN 160MM PERFURAÇAO EM SOLO</t>
  </si>
  <si>
    <t>344,80</t>
  </si>
  <si>
    <t>02.02.115</t>
  </si>
  <si>
    <t>ESTACA RAIZ DN 200MM PERFURAÇAO EM SOLO</t>
  </si>
  <si>
    <t>384,19</t>
  </si>
  <si>
    <t>02.02.116</t>
  </si>
  <si>
    <t>ESTACA RAIZ DN 250MM PERFURAÇAO EM SOLO</t>
  </si>
  <si>
    <t>439,49</t>
  </si>
  <si>
    <t>02.02.117</t>
  </si>
  <si>
    <t>ESTACA RAIZ DN 310MM PERFURAÇAO EM SOLO</t>
  </si>
  <si>
    <t>543,00</t>
  </si>
  <si>
    <t>02.02.118</t>
  </si>
  <si>
    <t>ESTACA RAIZ DN 400MM PERFURAÇAO EM SOLO</t>
  </si>
  <si>
    <t>725,25</t>
  </si>
  <si>
    <t>02.03.001</t>
  </si>
  <si>
    <t>FORMA DE MADEIRA MACICA</t>
  </si>
  <si>
    <t>109,26</t>
  </si>
  <si>
    <t>02.03.099</t>
  </si>
  <si>
    <t>FORMAS</t>
  </si>
  <si>
    <t>02.04.002</t>
  </si>
  <si>
    <t>ACO CA 50 (A OU B) FYK= 500 M PA</t>
  </si>
  <si>
    <t>02.04.003</t>
  </si>
  <si>
    <t>02.04.004</t>
  </si>
  <si>
    <t>ARMAÇAO BARRA DE POLIESTER REFORÇADA COM FIBRA DE VIDRO (PRFV)
INCLUSIVE ESPAÇADOR E AMARRAÇAO</t>
  </si>
  <si>
    <t>02.04.005</t>
  </si>
  <si>
    <t>TELA ARMADURA (MALHA ACO CA 60 FYK= 600 M PA)</t>
  </si>
  <si>
    <t>Página: 3 de 75</t>
  </si>
  <si>
    <t>02.04.006</t>
  </si>
  <si>
    <t>ARMAÇAO TELA DE POLIESTER REFORÇADA COM FIBRA DE VIDRO (PRFV ) MALHA
QUADRADA 15CM X 15CM DENSIDADE 0,38KG/M2 INCLUSIVE ESPAÇADOR E
AMARRAÇAO</t>
  </si>
  <si>
    <t>02.04.007</t>
  </si>
  <si>
    <t>ARMAÇAO TELA DE POLIESTER REFORÇADA COM FIBRA DE VIDRO (PRFV ) MALHA
QUADRADA 10CM X 10CM DENSIDADE 0,37 KG/M2 INCLUSIVE ESPAÇADOR E
AMARRAÇAO</t>
  </si>
  <si>
    <t>24,26</t>
  </si>
  <si>
    <t>02.04.008</t>
  </si>
  <si>
    <t>ARMAÇAO TELA DE POLIESTER REFORÇADA COM FIBRA DE VIDRO (PRFV ) MALHA
QUADRADA 10CM X 10CM DENSIDADE 0,58KG/M2 INCLUSIVE ESPAÇADOR E
AMARRAÇAO</t>
  </si>
  <si>
    <t>02.04.009</t>
  </si>
  <si>
    <t>ARMAÇAO TELA DE POLIESTER REFORÇADA COM FIBRA DE VIDRO (PRFV ) MALHA
QUADRADA 10CM X 10CM DENSIDADE 2,05KG/M2 INCLUSIVE ESPAÇADOR E
AMARRAÇAO</t>
  </si>
  <si>
    <t>02.04.099</t>
  </si>
  <si>
    <t>02.05.014</t>
  </si>
  <si>
    <t>CONCRETO DOSADO E LANÇADO FCK=20MPA</t>
  </si>
  <si>
    <t>665,72</t>
  </si>
  <si>
    <t>02.05.018</t>
  </si>
  <si>
    <t>CONCRETO DOSADO E LANCADO FCK=25MPA</t>
  </si>
  <si>
    <t>697,83</t>
  </si>
  <si>
    <t>02.05.019</t>
  </si>
  <si>
    <t>CONCRETO DOSADO E LANCADO FCK=30MPA</t>
  </si>
  <si>
    <t>722,65</t>
  </si>
  <si>
    <t>02.05.024</t>
  </si>
  <si>
    <t>CONCRETO DOSADO,BOMBEADO E LANÇADO FCK=20MPA</t>
  </si>
  <si>
    <t>713,07</t>
  </si>
  <si>
    <t>02.05.028</t>
  </si>
  <si>
    <t>CONCRETO DOSADO,BOMBEADO E LANCADO FCK=25MPA</t>
  </si>
  <si>
    <t>738,97</t>
  </si>
  <si>
    <t>02.05.029</t>
  </si>
  <si>
    <t>CONCRETO DOSADO, BOMBEADO E LANCADO FCK=30MPA</t>
  </si>
  <si>
    <t>768,31</t>
  </si>
  <si>
    <t>02.05.050</t>
  </si>
  <si>
    <t>CONCRETO GROUT, PREPARADO NO LOCAL, LANÇADO E ADENSADO</t>
  </si>
  <si>
    <t>695,49</t>
  </si>
  <si>
    <t>02.05.098</t>
  </si>
  <si>
    <t>FORNECIMENTO E MONTAGEM DE ESTRUTURA PRE-MOLDADA DE CONCRETO</t>
  </si>
  <si>
    <t>6867,31</t>
  </si>
  <si>
    <t>02.05.099</t>
  </si>
  <si>
    <t>02.06.002</t>
  </si>
  <si>
    <t>ALVENARIA EMBASAMENTO TIJOLO BARRO MACIÇO E = 1/2 TIJOLO</t>
  </si>
  <si>
    <t>162,57</t>
  </si>
  <si>
    <t>02.06.003</t>
  </si>
  <si>
    <t>ALVENARIA EMBASAMENTO TIJOLO BARRO MACIÇO E = 1 TIJOLO</t>
  </si>
  <si>
    <t>290,63</t>
  </si>
  <si>
    <t>02.06.020</t>
  </si>
  <si>
    <t>ALVENARIA EMBASAMENTO BLOCO CONCRETO ESTRUTURAL 14X19X39CM CLASSE
A</t>
  </si>
  <si>
    <t>131,43</t>
  </si>
  <si>
    <t>02.06.021</t>
  </si>
  <si>
    <t>ALVENARIA EMBASAMENTO BLOCO CONCRETO ESTRUTURAL 19X19X39CM CLASSE
A</t>
  </si>
  <si>
    <t>162,30</t>
  </si>
  <si>
    <t>02.06.099</t>
  </si>
  <si>
    <t>02.07.001</t>
  </si>
  <si>
    <t>IMPERM RESP ALV EMBAS COM ARGAM CIM-AREIA 1:3 CONTENDO HIDROFUGO</t>
  </si>
  <si>
    <t>75,70</t>
  </si>
  <si>
    <t>02.07.002</t>
  </si>
  <si>
    <t>IMPERM RESP ALV EMBAS C/ CIM-AREIA 1-3 HIDROFUGO/TINTA BETUMINOSA</t>
  </si>
  <si>
    <t>106,00</t>
  </si>
  <si>
    <t>02.07.003</t>
  </si>
  <si>
    <t>IMPERMEABILIZACAO POR CRISTALIZACAO - SUB SOLOS</t>
  </si>
  <si>
    <t>02.07.099</t>
  </si>
  <si>
    <t>IMPERMEABILIZACOES</t>
  </si>
  <si>
    <t>02.50.001</t>
  </si>
  <si>
    <t>DEMOLIÇÃO DE CONCRETO SIMPLES (MANUAL)</t>
  </si>
  <si>
    <t>282,04</t>
  </si>
  <si>
    <t>02.50.002</t>
  </si>
  <si>
    <t>DEMOLIÇÃO DE LASTRO DE CONCRETO SIMPLES (MANUAL)</t>
  </si>
  <si>
    <t>333,32</t>
  </si>
  <si>
    <t>02.50.003</t>
  </si>
  <si>
    <t>DEMOLIÇÃO DE ALVENARIA DE FUNDACÃO (MANUAL)</t>
  </si>
  <si>
    <t>153,84</t>
  </si>
  <si>
    <t>02.50.099</t>
  </si>
  <si>
    <t>02.60.099</t>
  </si>
  <si>
    <t>02.70.099</t>
  </si>
  <si>
    <t>02.80.099</t>
  </si>
  <si>
    <t>SERVICOS INFRA ESTRUTURA - CONSERVACAO</t>
  </si>
  <si>
    <t>03.01.001</t>
  </si>
  <si>
    <t>FORMAS DE MADEIRA MACICA</t>
  </si>
  <si>
    <t>157,50</t>
  </si>
  <si>
    <t>03.01.002</t>
  </si>
  <si>
    <t>FORMAS PLANAS PLASTIFICADA PARA CONCRETO APARENTE</t>
  </si>
  <si>
    <t>187,99</t>
  </si>
  <si>
    <t>03.01.003</t>
  </si>
  <si>
    <t>FORMAS CURVAS PLASTIFICADA PARA CONCRETO APARENTE</t>
  </si>
  <si>
    <t>241,55</t>
  </si>
  <si>
    <t>03.01.004</t>
  </si>
  <si>
    <t>FORMAS ALUMINIO E ACESSORIOS PARA MOLDAGEM PAREDE DE CONCRETO
INCLUSIVE MONTAGEM E DESMONTAGEM</t>
  </si>
  <si>
    <t>03.01.005</t>
  </si>
  <si>
    <t>CIMBRAMENTO DE MADEIRA</t>
  </si>
  <si>
    <t>03.01.008</t>
  </si>
  <si>
    <t>DESMOLDANTE ANTIADERENTE APLICADO EM FORMAS METALICAS</t>
  </si>
  <si>
    <t>03.01.021</t>
  </si>
  <si>
    <t>FORMA TUBO DE PAPELAO DIAMETRO DE 20CM COM GRAVATA E ESCORA DUAS
DIREÇOES</t>
  </si>
  <si>
    <t>109,74</t>
  </si>
  <si>
    <t>03.01.022</t>
  </si>
  <si>
    <t>FORMA TUBO DE PAPELAO DIAMETRO DE 25CM COM GRAVATA E ESCORA DUAS
DIREÇOES</t>
  </si>
  <si>
    <t>03.01.023</t>
  </si>
  <si>
    <t>FORMA TUBO DE PAPELAO DIAMETRO DE 30CM COM GRAVATA E ESCORA DUAS
DIREÇOES</t>
  </si>
  <si>
    <t>204,40</t>
  </si>
  <si>
    <t>Página: 4 de 75</t>
  </si>
  <si>
    <t>03.01.024</t>
  </si>
  <si>
    <t>FORMA TUBO DE PAPELAO DIAMETRO DE 35CM COM GRAVATA E ESCORA DUAS
DIREÇOES</t>
  </si>
  <si>
    <t>244,85</t>
  </si>
  <si>
    <t>03.01.026</t>
  </si>
  <si>
    <t>FORMA TUBO DE PAPELAO DIAMETRO DE 40CM COM GRAVATA E ESCORA DUAS
DIREÇOES</t>
  </si>
  <si>
    <t>284,52</t>
  </si>
  <si>
    <t>03.01.027</t>
  </si>
  <si>
    <t>FORMA TUBO DE PAPELAO DIAMETRO DE 45CM COM GRAVATA E ESCORA DUAS
DIREÇOES</t>
  </si>
  <si>
    <t>316,78</t>
  </si>
  <si>
    <t>03.01.028</t>
  </si>
  <si>
    <t>FORMA TUBO DE PAPELAO DIAMETRO DE 50CM COM GRAVATA E ESCORA DUAS
DIREÇOES</t>
  </si>
  <si>
    <t>03.01.029</t>
  </si>
  <si>
    <t>FORMA TUBO DE PAPELAO DIAMETRO DE 55CM COM GRAVATA E ESCORA DUAS
DIREÇOES</t>
  </si>
  <si>
    <t>311,21</t>
  </si>
  <si>
    <t>03.01.031</t>
  </si>
  <si>
    <t>FORMA TUBO DE PAPELAO DIAMETRO DE 60CM COM GRAVATA E ESCORA DUAS
DIREÇOES</t>
  </si>
  <si>
    <t>497,19</t>
  </si>
  <si>
    <t>03.01.032</t>
  </si>
  <si>
    <t>FORMA TUBO DE PAPELAO DIAMETRO DE 70CM COM GRAVATA E ESCORA DUAS
DIREÇOES</t>
  </si>
  <si>
    <t>611,19</t>
  </si>
  <si>
    <t>03.01.099</t>
  </si>
  <si>
    <t>03.02.002</t>
  </si>
  <si>
    <t>03.02.003</t>
  </si>
  <si>
    <t>03.02.005</t>
  </si>
  <si>
    <t>03.02.006</t>
  </si>
  <si>
    <t>ARMAÇAO BARRA DE POLIESTER REFORÇADA COM FIBRA DE VIDRO (PRFV )
INCLUSIVE ESPAÇADOR E AMARRAÇAO</t>
  </si>
  <si>
    <t>03.02.007</t>
  </si>
  <si>
    <t>03.02.008</t>
  </si>
  <si>
    <t>03.02.009</t>
  </si>
  <si>
    <t>03.02.010</t>
  </si>
  <si>
    <t>INSERTS EM CANTONEIRAS OU CHAPA AÇO A-36 P/SOLIDARIZAÇÃO DE VIGAS E
PILARES</t>
  </si>
  <si>
    <t>80,53</t>
  </si>
  <si>
    <t>03.02.011</t>
  </si>
  <si>
    <t>03.02.014</t>
  </si>
  <si>
    <t>ANCORAGEM DE BARRAS DE ACO COM ADESIVO ESTRUTURAL RESINA BASE EPOXI</t>
  </si>
  <si>
    <t>D3</t>
  </si>
  <si>
    <t>154,99</t>
  </si>
  <si>
    <t>CONJUNTO DE LUVAS E PINO ROSCAVEL DN 12,5MM P/SOLIDARIZAÇÃO DE VIGA
FORNEC. E INST.</t>
  </si>
  <si>
    <t>120,31</t>
  </si>
  <si>
    <t>03.02.021</t>
  </si>
  <si>
    <t>CONJUNTO DE LUVAS E PINO ROSCAVEL DN 16MM P/SOLIDARIZAÇÃO DE VIGA
FORNEC. E INST.</t>
  </si>
  <si>
    <t>145,62</t>
  </si>
  <si>
    <t>03.02.022</t>
  </si>
  <si>
    <t>CONJUNTO DE LUVAS E PINO ROSCAVEL DN 20MM P/SOLIDARIZAÇÃO DE VIGA
FORNEC. E INST.</t>
  </si>
  <si>
    <t>168,90</t>
  </si>
  <si>
    <t>03.02.023</t>
  </si>
  <si>
    <t>CONJUNTO DE LUVAS E PINO ROSCAVEL DN 25MM P/SOLIDARIZAÇÃO DE VIGA
FORNEC. E INST.</t>
  </si>
  <si>
    <t>249,55</t>
  </si>
  <si>
    <t>03.02.024</t>
  </si>
  <si>
    <t>CONJUNTO DE LUVAS E PINO ROSCAVEL DN 32MM P/SOLIDARIZAÇÃO DE VIGA
FORNEC. E INST.</t>
  </si>
  <si>
    <t>408,99</t>
  </si>
  <si>
    <t>03.02.099</t>
  </si>
  <si>
    <t>03.03.003</t>
  </si>
  <si>
    <t>LAJE PRE-FABRICADA UNID C/VIGOTAS PROTENDIDAS LP12-100KGF/M2</t>
  </si>
  <si>
    <t>221,82</t>
  </si>
  <si>
    <t>03.03.005</t>
  </si>
  <si>
    <t>LAJE PRE-FABRICADA UNIDIRECIONAL C/VIGOTAS PROTENDIDAS LP12-300KGF/M2</t>
  </si>
  <si>
    <t>221,68</t>
  </si>
  <si>
    <t>03.03.006</t>
  </si>
  <si>
    <t>LAJE PRE-FABRICADA UNIDIRECIONAL C/VIGOTAS PROTENDIDAS LP16-100KGF/M2</t>
  </si>
  <si>
    <t>242,55</t>
  </si>
  <si>
    <t>03.03.007</t>
  </si>
  <si>
    <t>LAJE PRE-FABRICADA UNIDIRECIONAL C/VIGOTAS PROTENDIDAS LP16-300KGF/M2</t>
  </si>
  <si>
    <t>252,58</t>
  </si>
  <si>
    <t>03.03.008</t>
  </si>
  <si>
    <t>LAJE PRE-FABRICADA UNIDIRECIONAL C/VIGOTAS PROTENDIDAS LP20-100KGF/M2</t>
  </si>
  <si>
    <t>248,73</t>
  </si>
  <si>
    <t>03.03.009</t>
  </si>
  <si>
    <t>LAJE PRE-FABRICADA UNIDIRECIONAL C/VIGOTAS PROTENDIDAS LP20-300KGF/M2</t>
  </si>
  <si>
    <t>265,69</t>
  </si>
  <si>
    <t>03.03.010</t>
  </si>
  <si>
    <t>LAJE PRE-FABRICADA UNIDIRECIONAL C/VIGOTAS PROTENDIDAS LP20-500KGF/M2</t>
  </si>
  <si>
    <t>03.03.012</t>
  </si>
  <si>
    <t>LAJE PRE-FABRICADA UNIDIRECIONAL C/VIGOTAS PROTENDIDAS LP24-100KGF/M2</t>
  </si>
  <si>
    <t>262,75</t>
  </si>
  <si>
    <t>Página: 5 de 75</t>
  </si>
  <si>
    <t>03.03.014</t>
  </si>
  <si>
    <t>CONCRETO DOSADO E LANCADO FCK= 20 M PA</t>
  </si>
  <si>
    <t>03.03.015</t>
  </si>
  <si>
    <t>LAJE PRE-FABRICADA UNIDIRECIONAL C/VIGOTAS PROTENDIDAS LP24-300KGF/M2</t>
  </si>
  <si>
    <t>269,25</t>
  </si>
  <si>
    <t>03.03.016</t>
  </si>
  <si>
    <t>CONCRETO DOSADO E LANCADO FCK=25 MPA</t>
  </si>
  <si>
    <t>03.03.017</t>
  </si>
  <si>
    <t>LAJE PRE-FABRICADA UNIDIRECIONAL C/VIGOTAS PROTENDIDAS LP24-500KGF/M2</t>
  </si>
  <si>
    <t>279,56</t>
  </si>
  <si>
    <t>03.03.018</t>
  </si>
  <si>
    <t>LAJE PRE-FABRICADA VIGOTA TRELICADA UNIDIRECIONAL LT12-100KGF/M2</t>
  </si>
  <si>
    <t>188,81</t>
  </si>
  <si>
    <t>03.03.019</t>
  </si>
  <si>
    <t>LAJE PRE-FABRICADA VIGOTA TRELICADA UNIDIRECIONAL LT16-100KGF/M2</t>
  </si>
  <si>
    <t>222,74</t>
  </si>
  <si>
    <t>03.03.022</t>
  </si>
  <si>
    <t>LAJE PRE-FABRICADA VIGOTA TRELICADA UNIDIRECIONAL LT16-300KGF/M2</t>
  </si>
  <si>
    <t>228,23</t>
  </si>
  <si>
    <t>03.03.024</t>
  </si>
  <si>
    <t>CONCRETO DOSADO,BOMBEADO E LANCADO FCK= 20 M PA</t>
  </si>
  <si>
    <t>03.03.026</t>
  </si>
  <si>
    <t>CONCRETO DOSADO,BOMBEADO E LANCADO FCK 25 MPA</t>
  </si>
  <si>
    <t>03.03.027</t>
  </si>
  <si>
    <t>LAJE PRE-FABRICADA VIGOTA TRELICADA UNIDIRECIONAL LT20-100KGF/M2</t>
  </si>
  <si>
    <t>251,99</t>
  </si>
  <si>
    <t>03.03.028</t>
  </si>
  <si>
    <t>LAJE PRE-FABRICADA VIGOTA TRELICADA UNIDIRECIONAL LT20-300KGF/M2</t>
  </si>
  <si>
    <t>285,67</t>
  </si>
  <si>
    <t>03.03.029</t>
  </si>
  <si>
    <t>LAJE PRE-FABRICADA VIGOTA TRELICADA UNIDIRECIONAL LT20-500KGF/M2</t>
  </si>
  <si>
    <t>287,50</t>
  </si>
  <si>
    <t>03.03.030</t>
  </si>
  <si>
    <t>03.03.031</t>
  </si>
  <si>
    <t>LAJE PRE-FABRICADA VIGOTA TRELICADA UNIDIRECIONAL LT25-300KGF/M2</t>
  </si>
  <si>
    <t>309,30</t>
  </si>
  <si>
    <t>03.03.032</t>
  </si>
  <si>
    <t>LAJE PRE-FABRICADA VIGOTA TRELICADA UNIDIRECIONAL LT25-500KGF/M2</t>
  </si>
  <si>
    <t>03.03.034</t>
  </si>
  <si>
    <t>LAJE PRE-FABRICADA PAINEL ALVEOLAR CONCRETO PROTENDIDO H15-100KGF/M2</t>
  </si>
  <si>
    <t>424,78</t>
  </si>
  <si>
    <t>03.03.036</t>
  </si>
  <si>
    <t>LAJE PRE-FABRICADA PAINEL ALVEOLAR CONCRETO PROTENDIDO H15-300KGF/M2</t>
  </si>
  <si>
    <t>395,60</t>
  </si>
  <si>
    <t>03.03.037</t>
  </si>
  <si>
    <t>LAJE PRE-FABRICADA PAINEL ALVEOLAR CONCRETO PROTENDIDO H15-500KGF/M2</t>
  </si>
  <si>
    <t>03.03.038</t>
  </si>
  <si>
    <t>LAJE PRE-FABRICADA PAINEL ALVEOLAR CONCRETO PROTENDIDO H20-300KGF/M2</t>
  </si>
  <si>
    <t>453,18</t>
  </si>
  <si>
    <t>03.03.039</t>
  </si>
  <si>
    <t>LAJE PRE-FABRICADA PAINEL ALVEOLAR CONCRETO PROTENDIDO H20-500KGF/M2</t>
  </si>
  <si>
    <t>03.03.048</t>
  </si>
  <si>
    <t>LAJE PRE-FABRICADA PRE-LAJE TRELICADA BIDIR C/ EPS PLT12-100KGF/M2</t>
  </si>
  <si>
    <t>263,28</t>
  </si>
  <si>
    <t>03.03.049</t>
  </si>
  <si>
    <t>LAJE PRE-FABRICADA PRE-LAJE TRELICADA BIDIR C/ EPS PLT16-100KGF/M2</t>
  </si>
  <si>
    <t>295,84</t>
  </si>
  <si>
    <t>03.03.050</t>
  </si>
  <si>
    <t>LAJE PRE-FABRICADA PRE-LAJE TRELICADA BIDIR C/ EPS PLT-16 300KGF/M2</t>
  </si>
  <si>
    <t>314,06</t>
  </si>
  <si>
    <t>03.03.054</t>
  </si>
  <si>
    <t>LAJE PRE-FABRICADA PRE-LAJE TRELICADA BIDIR C/ EPS PLT20-100KGF/M2</t>
  </si>
  <si>
    <t>335,91</t>
  </si>
  <si>
    <t>03.03.055</t>
  </si>
  <si>
    <t>TIJOLO FURADO CERAMICO P/ENCHIMENTO DE REBAIXO DE LAJE</t>
  </si>
  <si>
    <t>535,02</t>
  </si>
  <si>
    <t>03.03.056</t>
  </si>
  <si>
    <t>CONCRETO PREPARADO NO LOCAL C/AGREGADO LEVE P/ENCHIMENTO</t>
  </si>
  <si>
    <t>1177,16</t>
  </si>
  <si>
    <t>03.03.058</t>
  </si>
  <si>
    <t>LAJE PRE-FABRICADA PRE-LAJE TRELICADA BIDIR C/ EPS PLT20-300KGF/M2</t>
  </si>
  <si>
    <t>348,65</t>
  </si>
  <si>
    <t>03.03.059</t>
  </si>
  <si>
    <t>LAJE PRE-FABRICADA PRE-LAJE TRELICADA BIDIR C/ EPS PLT20-500KGF/M2</t>
  </si>
  <si>
    <t>366,72</t>
  </si>
  <si>
    <t>03.03.063</t>
  </si>
  <si>
    <t>LAJE PRE-FABRICADA PRE-LAJE TRELICADA BIDIR C/ EPS PLT25-300KGF/M2</t>
  </si>
  <si>
    <t>383,42</t>
  </si>
  <si>
    <t>03.03.067</t>
  </si>
  <si>
    <t>LAJE PRE-FABRICADA PRE-LAJE TRELICADA BIDIR C/ EPS PLT25-500KGF/M2</t>
  </si>
  <si>
    <t>419,91</t>
  </si>
  <si>
    <t>03.03.080</t>
  </si>
  <si>
    <t>REFORÇO PARA LAJE PRÉ-FABRICADA</t>
  </si>
  <si>
    <t>03.03.082</t>
  </si>
  <si>
    <t>LAJE PRE-FABRICADA PRE-LAJE TRELICADA UNIDIR C/ EPS PLT12-100KGF/M2</t>
  </si>
  <si>
    <t>269,65</t>
  </si>
  <si>
    <t>03.03.083</t>
  </si>
  <si>
    <t>LAJE PRE-FABRICADA PRE-LAJE TRELICADA UNIDIR C/ EPS PLT16-100KGF/M2</t>
  </si>
  <si>
    <t>322,52</t>
  </si>
  <si>
    <t>03.03.084</t>
  </si>
  <si>
    <t>LAJE PRE-FABRICADA PRE-LAJE TRELICADA UNIDIR C/ EPS PLT16-300KGF/M2</t>
  </si>
  <si>
    <t>304,13</t>
  </si>
  <si>
    <t>03.03.085</t>
  </si>
  <si>
    <t>LAJE PRE-FABRICADA PRE-LAJE TRELICADA UNIDIR C/ EPS PLT20-100KGF/M2</t>
  </si>
  <si>
    <t>352,83</t>
  </si>
  <si>
    <t>03.03.086</t>
  </si>
  <si>
    <t>LAJE PRE-FABRICADA PRE-LAJE TRELICADA UNIDIR C/ EPS PLT20-300KGF/M2</t>
  </si>
  <si>
    <t>326,63</t>
  </si>
  <si>
    <t>03.03.087</t>
  </si>
  <si>
    <t>LAJE PRE-FABRICADA PRE-LAJE TRELICADA UNIDIR C/ EPS PLT20-500KGF/M2</t>
  </si>
  <si>
    <t>03.03.088</t>
  </si>
  <si>
    <t>LAJE PRE-FABRICADA PRE-LAJE TRELICADA UNIDIR C/ EPS PLT25-300KGF/M2</t>
  </si>
  <si>
    <t>03.03.089</t>
  </si>
  <si>
    <t>LAJE PRE-FABRICADA PRE-LAJE TRELICADA UNIDIR C/ EPS PLT25-500KGF/M2</t>
  </si>
  <si>
    <t>391,78</t>
  </si>
  <si>
    <t>03.03.094</t>
  </si>
  <si>
    <t>CONCRETO USINADO AUTOADENSAVEL (CAA) DOSADO, BOMBEADO E LANCADO
FCK=30MPa SLUMP S220.</t>
  </si>
  <si>
    <t>1238,43</t>
  </si>
  <si>
    <t>03.03.095</t>
  </si>
  <si>
    <t>FORNEC. E MONTAGEM DE VIGA PROTENDIDA PRÉ-MOLDADA DE CONCRETO</t>
  </si>
  <si>
    <t>7308,47</t>
  </si>
  <si>
    <t>03.03.098</t>
  </si>
  <si>
    <t>03.03.099</t>
  </si>
  <si>
    <t>03.03.101</t>
  </si>
  <si>
    <t>LAJE PRE-FABRICADA VIGOTA TRELICADA UNIDIRECIONAL LT12-300KGF/M2</t>
  </si>
  <si>
    <t>215,06</t>
  </si>
  <si>
    <t>03.03.110</t>
  </si>
  <si>
    <t>ESCORAMENTO METÁLICO PARA VIGAS ALTURA ATÉ 3,20M ESPAÇAMENTO MENOR
OU IGUAL 60CM</t>
  </si>
  <si>
    <t>97,80</t>
  </si>
  <si>
    <t>03.03.111</t>
  </si>
  <si>
    <t>ESCORAMENTO METÁLICO PARA LAJES ALTURA ATÉ 3,20M MALHA MENOR OU
IGUAL 1,50X1,50</t>
  </si>
  <si>
    <t>Página: 6 de 75</t>
  </si>
  <si>
    <t>03.04.010</t>
  </si>
  <si>
    <t>FORNECIMENTO E MONTAGEM DE ESTRUTURA METALICA COM AÇO NAO PATINAVE
(ASTM A36/A570)</t>
  </si>
  <si>
    <t>L KG</t>
  </si>
  <si>
    <t>03.04.016</t>
  </si>
  <si>
    <t>FORNECIMENTO E MONTAGEM DE ESTRUTURA METALICA COM AÇO RESISTENTE A
CORROSAO (ASTMA709/A588)</t>
  </si>
  <si>
    <t>35,33</t>
  </si>
  <si>
    <t>DESMONTAGEM DE ESTRUTURA METALICA</t>
  </si>
  <si>
    <t>5,79</t>
  </si>
  <si>
    <t>03.04.099</t>
  </si>
  <si>
    <t>ESTRUTURAS METALICAS</t>
  </si>
  <si>
    <t>03.05.010</t>
  </si>
  <si>
    <t>PILAR DE MADEIRA (PASSAGEM COBERTA)</t>
  </si>
  <si>
    <t>789,24</t>
  </si>
  <si>
    <t>03.05.011</t>
  </si>
  <si>
    <t>VIGA DE MADEIRA 6X12 CM (PASSAGEM COBERTA)</t>
  </si>
  <si>
    <t>56,46</t>
  </si>
  <si>
    <t>03.05.012</t>
  </si>
  <si>
    <t>VIGA DE MADEIRA 6X16 CM (PASSAGEM COBERTA)</t>
  </si>
  <si>
    <t>77,10</t>
  </si>
  <si>
    <t>03.05.099</t>
  </si>
  <si>
    <t>ESTRUTURAS DE MADEIRA</t>
  </si>
  <si>
    <t>03.50.001</t>
  </si>
  <si>
    <t>DEMOLIÇÃO DE CONCRETO INCLUINDO REVESTIMENTOS (MANUAL)</t>
  </si>
  <si>
    <t>03.50.005</t>
  </si>
  <si>
    <t>DEMOLIÇÃO DE LAJES MISTAS OU PRÉ-MOLDADAS INCLUINDO REVESTIMENTOS
(MANUAL)</t>
  </si>
  <si>
    <t>03.50.099</t>
  </si>
  <si>
    <t>03.60.099</t>
  </si>
  <si>
    <t>03.70.099</t>
  </si>
  <si>
    <t>03.80.099</t>
  </si>
  <si>
    <t>SERVICOS SUPER ESTRUTURA - CONSERVACAO</t>
  </si>
  <si>
    <t>04.01.001</t>
  </si>
  <si>
    <t>ALVENARIA DE TIJOLO DE BARRO MACICO E=1/4 TIJOLO</t>
  </si>
  <si>
    <t>93,77</t>
  </si>
  <si>
    <t>04.01.002</t>
  </si>
  <si>
    <t>ALVENARIA DE TIJOLO DE BARRO MACICO E=1/2 TIJOLO</t>
  </si>
  <si>
    <t>04.01.003</t>
  </si>
  <si>
    <t>ALVENARIA DE TIJOLO DE BARRO MACICO E=1 TIJOLO</t>
  </si>
  <si>
    <t>295,90</t>
  </si>
  <si>
    <t>04.01.012</t>
  </si>
  <si>
    <t>ALVENARIA DE TIJOLO DE BARRO A VISTA E=1/4 TIJOLO</t>
  </si>
  <si>
    <t>146,52</t>
  </si>
  <si>
    <t>04.01.013</t>
  </si>
  <si>
    <t>REVESTIMENTO COM TIJOLO DE BARRO A VISTA E=1/2 TIJOLO/DISP ALTERNADA</t>
  </si>
  <si>
    <t>217,98</t>
  </si>
  <si>
    <t>04.01.014</t>
  </si>
  <si>
    <t>ALVENARIA DE TIJOLO DE BARRO A VISTA E=1/2 TIJOLO</t>
  </si>
  <si>
    <t>297,04</t>
  </si>
  <si>
    <t>04.01.015</t>
  </si>
  <si>
    <t>ALVENARIA DE TIJOLO DE BARRO A VISTA E=1 TIJOLO</t>
  </si>
  <si>
    <t>505,98</t>
  </si>
  <si>
    <t>04.01.017</t>
  </si>
  <si>
    <t>ALVENARIA DE TIJOLO LAMINADO A VISTA E=1/2 TIJOLO/DISP ALTERNADO</t>
  </si>
  <si>
    <t>228,80</t>
  </si>
  <si>
    <t>04.01.018</t>
  </si>
  <si>
    <t>ALVENARIA DE TIJOLO LAMINADO A VISTA E=1/4 TIJOLO</t>
  </si>
  <si>
    <t>182,95</t>
  </si>
  <si>
    <t>04.01.019</t>
  </si>
  <si>
    <t>ALVENARIA DE TIJOLO LAMINADO A VISTA E=1/2 TIJOLO</t>
  </si>
  <si>
    <t>315,21</t>
  </si>
  <si>
    <t>ALVENARIA DE TIJOLO LAMINADO A VISTA E=1 TIJOLO</t>
  </si>
  <si>
    <t>573,43</t>
  </si>
  <si>
    <t>04.01.030</t>
  </si>
  <si>
    <t>ALVENARIA DE BLOCOS DE CONCRETO E=9CM CLASSE C</t>
  </si>
  <si>
    <t>95,28</t>
  </si>
  <si>
    <t>04.01.033</t>
  </si>
  <si>
    <t>ALVENARIA DE BLOCO DE CONCRETO 14X19X39 CM CLASSE C</t>
  </si>
  <si>
    <t>04.01.034</t>
  </si>
  <si>
    <t>ALVENARIA DE BLOCO DE CONCRETO 19X19X39 CM CLASSE C</t>
  </si>
  <si>
    <t>139,75</t>
  </si>
  <si>
    <t>04.01.042</t>
  </si>
  <si>
    <t>ALVENARIA DE BLOCO CERAMICO PORTANTE E=14CM</t>
  </si>
  <si>
    <t>04.01.043</t>
  </si>
  <si>
    <t>ALVENARIA DE BLOCO CERAMICO PORTANTE E=19CM</t>
  </si>
  <si>
    <t>115,57</t>
  </si>
  <si>
    <t>04.01.044</t>
  </si>
  <si>
    <t>FORNECIMENTO E MONTAGEM DE PAREDES STEEL FRAME FECHAMENTO EXTERNO
PLACA CIMENTICIA E INTERNO PLACA DE GESSO ACARTONADO INCLUSIVE
ISOLAMENTO LÃ DE ROCHA</t>
  </si>
  <si>
    <t>543,41</t>
  </si>
  <si>
    <t>04.01.045</t>
  </si>
  <si>
    <t>04.01.046</t>
  </si>
  <si>
    <t>ARMADURA CA 50 PARA PAREDE AUTO-PORTANTE</t>
  </si>
  <si>
    <t>04.01.047</t>
  </si>
  <si>
    <t>ARMADURA CA 60 PARA PAREDE AUTO-PORTANTE</t>
  </si>
  <si>
    <t>04.01.049</t>
  </si>
  <si>
    <t>ALVENARIA AUTO-PORTANTE: BLOCO CONCRETO ESTRUTURAL DE 19X19X19CM
CLASSE B</t>
  </si>
  <si>
    <t>208,80</t>
  </si>
  <si>
    <t>04.01.050</t>
  </si>
  <si>
    <t>ALVENARIA AUTO-PORTANTE: BLOCO CONCRETO ESTRUTURAL DE 14X19X39CM
CLASSE B</t>
  </si>
  <si>
    <t>124,23</t>
  </si>
  <si>
    <t>04.01.051</t>
  </si>
  <si>
    <t>ALVENARIA AUTO-PORTANTE: BLOCO CONCRETO ESTRUTURAL DE 19X19X39CM
CLASSE B</t>
  </si>
  <si>
    <t>154,15</t>
  </si>
  <si>
    <t>04.01.058</t>
  </si>
  <si>
    <t>VERGA/CINTA EM BLOCO DE CONCRETO CANALETA - 14 CM</t>
  </si>
  <si>
    <t>54,09</t>
  </si>
  <si>
    <t>04.01.059</t>
  </si>
  <si>
    <t>VERGA/CINTA EM BLOCO DE CONCRETO CANALETA - 19 CM</t>
  </si>
  <si>
    <t>04.01.063</t>
  </si>
  <si>
    <t>ALVENARIA DE CONCRETO CELULAR - BLOCOS E=7,5CM</t>
  </si>
  <si>
    <t>132,82</t>
  </si>
  <si>
    <t>04.01.064</t>
  </si>
  <si>
    <t>ALVENARIA DE CONCRETO CELULAR - BLOCOS E=10CM</t>
  </si>
  <si>
    <t>185,94</t>
  </si>
  <si>
    <t>04.01.065</t>
  </si>
  <si>
    <t>ALVENARIA DE CONCRETO CELULAR BLOCOS E=15CM</t>
  </si>
  <si>
    <t>236,36</t>
  </si>
  <si>
    <t>04.01.066</t>
  </si>
  <si>
    <t>FORMA PILAR QUADRA DE ESPORTES BLOCO DE CONCRETO 39x19x39CM 3 Mpa</t>
  </si>
  <si>
    <t>128,03</t>
  </si>
  <si>
    <t>Página: 7 de 75</t>
  </si>
  <si>
    <t>04.01.070</t>
  </si>
  <si>
    <t>ALVENARIA DE TIJOLO CERAMICO FURADO (BAIANO) ESP.NOM. 10 CM</t>
  </si>
  <si>
    <t>04.01.071</t>
  </si>
  <si>
    <t>ALVENARIA DE TIJOLO CERAMICO FURADO (BAIANO) ESP.NOM. 12.5 CM</t>
  </si>
  <si>
    <t>116,40</t>
  </si>
  <si>
    <t>04.01.072</t>
  </si>
  <si>
    <t>ALVENARIA DE TIJOLO CERAMICO FURADO (BAIANO) ESP.NOM 15 CM</t>
  </si>
  <si>
    <t>93,83</t>
  </si>
  <si>
    <t>04.01.073</t>
  </si>
  <si>
    <t>ALVENARIA DE TIJOLO CERAMICO FURADO (BAIANO) ESP.NOM. 20 CM</t>
  </si>
  <si>
    <t>115,86</t>
  </si>
  <si>
    <t>04.01.099</t>
  </si>
  <si>
    <t>ALVENARIAS</t>
  </si>
  <si>
    <t>04.02.011</t>
  </si>
  <si>
    <t>ELEMENTO VAZADO DE CONCRETO TIPO QUADRICULADO 25 FUROS 39X39X8CM
NEOREX 19C</t>
  </si>
  <si>
    <t>227,41</t>
  </si>
  <si>
    <t>04.02.014</t>
  </si>
  <si>
    <t>ELEMENTO VAZADO DE CONCRETO TIPO QUADRICULADO 16 FUROS C/ALETAS
INCLINADAS 39X39X10CM</t>
  </si>
  <si>
    <t>222,72</t>
  </si>
  <si>
    <t>04.02.015</t>
  </si>
  <si>
    <t>ELEMENTO VAZADO DE CONCRETO TIPO CAIXILHO 40X40X20CM</t>
  </si>
  <si>
    <t>839,53</t>
  </si>
  <si>
    <t>04.02.018</t>
  </si>
  <si>
    <t>ELEMENTO VAZADO DE BLOCO DE CONCRETO 19X19X39CM CLASSE C</t>
  </si>
  <si>
    <t>133,02</t>
  </si>
  <si>
    <t>ELEMENTO VAZADO DE BLOCOS CERAMICOS DE VEDACAO</t>
  </si>
  <si>
    <t>195,95</t>
  </si>
  <si>
    <t>04.02.062</t>
  </si>
  <si>
    <t>ELEMENTO VAZADO CERAMICO 18X18X7CM</t>
  </si>
  <si>
    <t>588,76</t>
  </si>
  <si>
    <t>04.02.099</t>
  </si>
  <si>
    <t>ELEMENTOS VAZADOS</t>
  </si>
  <si>
    <t>04.03.001</t>
  </si>
  <si>
    <t>DV-01 DIVISORIA DE GRANILITE - LATERAL ABERTA</t>
  </si>
  <si>
    <t>699,29</t>
  </si>
  <si>
    <t>04.03.002</t>
  </si>
  <si>
    <t>DV-02 DIVISORIA DE GRANILITE - LATERAL FECHADA</t>
  </si>
  <si>
    <t>04.03.003</t>
  </si>
  <si>
    <t>DV-03 DIVISORIA DE GRANILITE - FRONTAL</t>
  </si>
  <si>
    <t>2310,61</t>
  </si>
  <si>
    <t>04.03.005</t>
  </si>
  <si>
    <t>DV-06 DIVISORIA DE GRANILITE SANITARIO INFANTIL H=1,20M</t>
  </si>
  <si>
    <t>04.03.008</t>
  </si>
  <si>
    <t>DV-04 DIVISÓRIA DE GRANILITE - ANTEPARO</t>
  </si>
  <si>
    <t>732,00</t>
  </si>
  <si>
    <t>04.03.009</t>
  </si>
  <si>
    <t>DV-07 DIVISÓRIA DE GRANILITE</t>
  </si>
  <si>
    <t>240,30</t>
  </si>
  <si>
    <t>04.03.010</t>
  </si>
  <si>
    <t>DIVISORIA DV-03 CR SANITARIO / VESTIARIO FUNCIONARIOS USO EXCLUSIVO
PADRÃO CRECHE</t>
  </si>
  <si>
    <t>923,22</t>
  </si>
  <si>
    <t>PLACAS DE CONCRETO - ESPESSURA 5 CM</t>
  </si>
  <si>
    <t>420,88</t>
  </si>
  <si>
    <t>04.03.022</t>
  </si>
  <si>
    <t>DIVISORIA CHAPA FIBRA MAD PRENS BP/PAINEL/VIDRO/VENTIL PERM E=35MM</t>
  </si>
  <si>
    <t>297,63</t>
  </si>
  <si>
    <t>04.03.023</t>
  </si>
  <si>
    <t>DIVISORIA CHAPA FIBRA MAD PRENS BP/PAINEL CEGO 1,20X2,11M E=35MM</t>
  </si>
  <si>
    <t>04.03.025</t>
  </si>
  <si>
    <t>DIVISORIA CHAPA FIBRA MAD PRENS BP/PAINEL VENT PERM 1,20X2,11M E=35MM</t>
  </si>
  <si>
    <t>244,44</t>
  </si>
  <si>
    <t>04.03.026</t>
  </si>
  <si>
    <t>DV-05 DIVISORIA PARA SALA DE INFORMÁTICA</t>
  </si>
  <si>
    <t>222,11</t>
  </si>
  <si>
    <t>04.03.028</t>
  </si>
  <si>
    <t>DIVISORIA DE PLACA DE GESSO ACARTONADO STANDARD 15MM ESPESSURA
100/70 COM LÃ MINERAL. FORNECIDA E INSTALADA</t>
  </si>
  <si>
    <t>308,76</t>
  </si>
  <si>
    <t>04.03.029</t>
  </si>
  <si>
    <t>DIVISORIA DE PLACA DE GESSO ACARTONADO STANDARD 15MM ESPESSURA
120/90 COM LÃ MINERAL. FORNECIDA E INSTALADA</t>
  </si>
  <si>
    <t>221,70</t>
  </si>
  <si>
    <t>04.03.099</t>
  </si>
  <si>
    <t>PLACAS DIVISORIAS</t>
  </si>
  <si>
    <t>04.50.001</t>
  </si>
  <si>
    <t>DEMOLIÇÃO DE ALVENARIAS EM GERAL E ELEMENTOS VAZADOS,INCL
REVESTIMENTOS</t>
  </si>
  <si>
    <t>118,71</t>
  </si>
  <si>
    <t>04.50.010</t>
  </si>
  <si>
    <t>DEMOLIÇÃO DE DIVISÓRIAS DE MADEIRA INCLUINDO ENTARUGAMENTO</t>
  </si>
  <si>
    <t>04.50.011</t>
  </si>
  <si>
    <t>DEMOLIÇÃO DE DIVISÓRIAS EM PLACAS PARA SANITÁRIOS</t>
  </si>
  <si>
    <t>04.50.012</t>
  </si>
  <si>
    <t>DEMOLIÇÃO DE PLACAS DE FIBRO CIMENTO</t>
  </si>
  <si>
    <t>9,36</t>
  </si>
  <si>
    <t>04.50.099</t>
  </si>
  <si>
    <t>04.60.010</t>
  </si>
  <si>
    <t>RETIRADA DE DIVISÓRIAS EM CHAPAS DE MADEIRA, INCLUSIVE ENTARUGAMENTO</t>
  </si>
  <si>
    <t>04.60.011</t>
  </si>
  <si>
    <t>RETIRADA DE DIVISÓRIAS EM CHAPA DE MADEIRA,EXCLUSIVE ENTARUGAMENTO</t>
  </si>
  <si>
    <t>04.60.012</t>
  </si>
  <si>
    <t>RETIRADA DE PAINÉIS DIVISÓRIAS COM MONTANTES METÁLICAS</t>
  </si>
  <si>
    <t>04.60.099</t>
  </si>
  <si>
    <t>04.70.010</t>
  </si>
  <si>
    <t>RECOLOCAÇÃO DE DIVISÓRIAS EM CHAPAS DE MADEIRA INCLUSIVE
ENTARUGAMENTO</t>
  </si>
  <si>
    <t>04.70.011</t>
  </si>
  <si>
    <t>RECOLOCAÇÃO DE DIVISÓRIAS EM CHAPAS DE MADEIRA EXCLUSIVE
ENTARUGAMENTO</t>
  </si>
  <si>
    <t>22,74</t>
  </si>
  <si>
    <t>04.70.012</t>
  </si>
  <si>
    <t>RECOLOCAÇÃO DE PAINÉIS DIVISÓRIOS COM MONTANTES METÁLICAS</t>
  </si>
  <si>
    <t>56,28</t>
  </si>
  <si>
    <t>04.70.099</t>
  </si>
  <si>
    <t>RECOLOCACOES DE ALVENARIA E OUTROS ELEMENTOS DIVISORIOS</t>
  </si>
  <si>
    <t>04.80.002</t>
  </si>
  <si>
    <t>ELEMENTO VAZADO REF NEO REX 16 19X19X10CM</t>
  </si>
  <si>
    <t>350,72</t>
  </si>
  <si>
    <t>04.80.003</t>
  </si>
  <si>
    <t>ELEMENTO VAZADO REF NEO REX 16DC 19X19X19CM</t>
  </si>
  <si>
    <t>Página: 8 de 75</t>
  </si>
  <si>
    <t>04.80.004</t>
  </si>
  <si>
    <t>ELEMENTO VAZADO REF NEO REX 90 39X39X7CM</t>
  </si>
  <si>
    <t>04.80.011</t>
  </si>
  <si>
    <t>DIVISORIA CHAPA COMPENSADO E=4MM G1-C8 AMBAS FACES INCL
ENTARUGAMENTO</t>
  </si>
  <si>
    <t>159,68</t>
  </si>
  <si>
    <t>04.80.017</t>
  </si>
  <si>
    <t>DIVISORIAS DE CHAPAS DIVILUX OU SIMILAR</t>
  </si>
  <si>
    <t>240,55</t>
  </si>
  <si>
    <t>04.80.099</t>
  </si>
  <si>
    <t>SERVICOS DE ALVENARIA E OUTROS ELEMENTOS DIVISORIOS - CONSERVACAO</t>
  </si>
  <si>
    <t>05.01.001</t>
  </si>
  <si>
    <t>PM-67 PORTA DE MADEIRA MACHO/FEMEA P/ PINT. BAT. MET. L=82CM</t>
  </si>
  <si>
    <t>3102,75</t>
  </si>
  <si>
    <t>05.01.002</t>
  </si>
  <si>
    <t>PM-68 PORTA DE MADEIRA MACHO/FEMEA P/ PINT. BAT. MET. L=92CM</t>
  </si>
  <si>
    <t>3231,83</t>
  </si>
  <si>
    <t>05.01.004</t>
  </si>
  <si>
    <t>PM-04 PORTA DE MADEIRA SARRAFEADA P/ PINT. BAT. MADEIRA L=82CM</t>
  </si>
  <si>
    <t>1425,18</t>
  </si>
  <si>
    <t>05.01.005</t>
  </si>
  <si>
    <t>PM-05 PORTA DE MADEIRA SARRAFEADA P/ PINT. BAT. MADEIRA L=92CM</t>
  </si>
  <si>
    <t>1473,75</t>
  </si>
  <si>
    <t>05.01.009</t>
  </si>
  <si>
    <t>PM-19 PORTA DE MADEIRA MACHO/FEMEA P/ PINT. BAT. MADEIRA L=62CM</t>
  </si>
  <si>
    <t>2050,85</t>
  </si>
  <si>
    <t>05.01.010</t>
  </si>
  <si>
    <t>PM-20 PORTA DE MADEIRA MACHO/FEMEA P/ PINT. BAT. MADEIRA L=82CM</t>
  </si>
  <si>
    <t>2130,98</t>
  </si>
  <si>
    <t>05.01.011</t>
  </si>
  <si>
    <t>PM-21 PORTA DE MADEIRA MACHO/FEMEA P/ PINT. BAT. MADEIRA L=92CM</t>
  </si>
  <si>
    <t>2235,84</t>
  </si>
  <si>
    <t>05.01.013</t>
  </si>
  <si>
    <t>PM-23 PORTA DE MADEIRA MACHO/FEMEA P/ PINT. BAT. MADEIRA L=72CM</t>
  </si>
  <si>
    <t>2065,88</t>
  </si>
  <si>
    <t>05.01.014</t>
  </si>
  <si>
    <t>PM-24 PORTA DE MADEIRA SARRAFEADA P/ PINT. BAT. MADEIRA L=72CM</t>
  </si>
  <si>
    <t>1418,47</t>
  </si>
  <si>
    <t>05.01.024</t>
  </si>
  <si>
    <t>PM-34 PORTA DE MADEIRA MACHO/FEMEA P/ PINT. C/ BAND. BAT. MET. L=72CM</t>
  </si>
  <si>
    <t>3315,12</t>
  </si>
  <si>
    <t>05.01.025</t>
  </si>
  <si>
    <t>PM-35 PORTA DE MADEIRA MACHO/FEMEA P/ PINT. C/ BAND. BAT. MET. L=82CM</t>
  </si>
  <si>
    <t>3447,20</t>
  </si>
  <si>
    <t>05.01.026</t>
  </si>
  <si>
    <t>PM-36 PORTA DE MADEIRA MACHO/FEMEA P/ PINT. C/ BAND. BAT. MET. L=92CM</t>
  </si>
  <si>
    <t>3619,04</t>
  </si>
  <si>
    <t>05.01.028</t>
  </si>
  <si>
    <t>PORTAS PARA DIVISORIAS CHAPA FIBRA MAD PRENS BP COM FERRAGENS</t>
  </si>
  <si>
    <t>05.01.029</t>
  </si>
  <si>
    <t>PM-74 PORTA SARRAFEADO MACIÇO P/BOXES L=62CM-COMPLETA</t>
  </si>
  <si>
    <t>846,05</t>
  </si>
  <si>
    <t>05.01.032</t>
  </si>
  <si>
    <t>PM-84 PORTA SARRAFEADO MACIÇO P/BOXES L=82CM-COMPLETA</t>
  </si>
  <si>
    <t>1700,02</t>
  </si>
  <si>
    <t>05.01.036</t>
  </si>
  <si>
    <t>PM-38 PORTA DE MADEIRA MACHO/FEMEA P/ PINT. C/ BAND. BAT. MAD. L=72CM</t>
  </si>
  <si>
    <t>2291,03</t>
  </si>
  <si>
    <t>05.01.037</t>
  </si>
  <si>
    <t>PM-39 PORTA DE MADEIRA MACHO/FEMEA P/ PINT. C/ BAND. BAT. MAD. L=82CM</t>
  </si>
  <si>
    <t>2388,26</t>
  </si>
  <si>
    <t>05.01.044</t>
  </si>
  <si>
    <t>PM-40 PORTA DE MADEIRA MACHO/FEMEA P/ PINT. C/ BAND. BAT. MAD. L=92CM</t>
  </si>
  <si>
    <t>2525,25</t>
  </si>
  <si>
    <t>05.01.046</t>
  </si>
  <si>
    <t>PM-70 PORTA DE MADEIRA SARRAFEADA P/ PINT. BAT. MET. L=72CM</t>
  </si>
  <si>
    <t>2366,02</t>
  </si>
  <si>
    <t>05.01.047</t>
  </si>
  <si>
    <t>PM-71 PORTA DE MADEIRA SARRAFEADA P/ PINT. BAT. MET. L=82CM</t>
  </si>
  <si>
    <t>2396,95</t>
  </si>
  <si>
    <t>05.01.048</t>
  </si>
  <si>
    <t>PM-72 PORTA DE MADEIRA SARRAFEADA P/ PINT. BAT. MET. L=92CM</t>
  </si>
  <si>
    <t>2469,75</t>
  </si>
  <si>
    <t>05.01.050</t>
  </si>
  <si>
    <t>PM-81 PORTA SARRAFEADO MACIÇO P/BOXE ACESSIVEL-COMPLETA</t>
  </si>
  <si>
    <t>1549,48</t>
  </si>
  <si>
    <t>05.01.051</t>
  </si>
  <si>
    <t>PM-75 PORTA SARRAFEADA MACICA SANIT. ACESSIVEL BAT. MET.</t>
  </si>
  <si>
    <t>2808,76</t>
  </si>
  <si>
    <t>05.01.069</t>
  </si>
  <si>
    <t>PM-82 PORTA DE CORRER ACESSIVEL SARRAF.MACIÇA P/PINTURA(L=111CM)</t>
  </si>
  <si>
    <t>4298,52</t>
  </si>
  <si>
    <t>05.01.070</t>
  </si>
  <si>
    <t>PM-83 PORTA DE CORRER ACESSIVEL SARRAFEADA MACIÇA G1-C1 P/PINTURA
L=101CM</t>
  </si>
  <si>
    <t>4104,01</t>
  </si>
  <si>
    <t>05.01.090</t>
  </si>
  <si>
    <t>PM-58 PORTA DE MADEIRA SARRAFEADA P/ PINT. C/ BAND. BAT. MET. L=72CM
INCLUSIVE REFORÇO DE FECHADURA</t>
  </si>
  <si>
    <t>2503,66</t>
  </si>
  <si>
    <t>05.01.091</t>
  </si>
  <si>
    <t>PM-59 PORTA DE MADEIRA SARRAFEADA P/ PINT. C/ BAND. BAT. MET. L=82CM
INCLUSIVE REFORÇO DE FECHADURA</t>
  </si>
  <si>
    <t>2553,91</t>
  </si>
  <si>
    <t>05.01.092</t>
  </si>
  <si>
    <t>PM-60 PORTA DE MADEIRA SARRAFEADA P/ PINT. C/ BAND. BAT. MET. L=92CM
INCLUSIVE REFORÇO DE FECHADURA</t>
  </si>
  <si>
    <t>2646,03</t>
  </si>
  <si>
    <t>05.01.094</t>
  </si>
  <si>
    <t>PM-62 PORTA DE MADEIRA SARRAFEADA P/ PINT. C/ BAND. BAT. MAD. L=72CM
INCLUSIVE REFORÇO DE FECHADURA</t>
  </si>
  <si>
    <t>1479,56</t>
  </si>
  <si>
    <t>05.01.095</t>
  </si>
  <si>
    <t>PM-63 PORTA DE MADEIRA SARRAFEADA P/ PINT. C/ BAND. BAT. MAD. L=82CM
INCLUSIVE REFORÇO DE FECHADURA</t>
  </si>
  <si>
    <t>1494,97</t>
  </si>
  <si>
    <t>05.01.096</t>
  </si>
  <si>
    <t>PM-64 PORTA DE MADEIRA SARRAFEADA P/ PINT. C/ BAND. BAT. MAD. L=92CM
INCLUSIVE REFORÇO DE FECHADURA</t>
  </si>
  <si>
    <t>1552,24</t>
  </si>
  <si>
    <t>05.01.098</t>
  </si>
  <si>
    <t>PM-66 PORTA DE MADEIRA MACHO/FEMEA P/ PINT. BAT. MET. L=72CM</t>
  </si>
  <si>
    <t>3013,43</t>
  </si>
  <si>
    <t>05.01.099</t>
  </si>
  <si>
    <t>ELEMENTOS DE MADEIRA COM ACESSORIO</t>
  </si>
  <si>
    <t>05.01.100</t>
  </si>
  <si>
    <t>PM-69 PORTA DE MADEIRA MACHO/FEMEA P/ PINT. BAT. MET. L=124CM</t>
  </si>
  <si>
    <t>4834,98</t>
  </si>
  <si>
    <t>05.01.101</t>
  </si>
  <si>
    <t>PM-08 PORTA DE MADEIRA SARRAFEADA P/ PINT. BAT. MADEIRA L=124CM
INCLUSIVE REFORÇO FECHADURA</t>
  </si>
  <si>
    <t>2172,36</t>
  </si>
  <si>
    <t>05.01.102</t>
  </si>
  <si>
    <t>PM-22 PORTA DE MADEIRA MACHO/FEMEA P/ PINT. BAT. MADEIRA L=124CM</t>
  </si>
  <si>
    <t>3883,03</t>
  </si>
  <si>
    <t>05.01.103</t>
  </si>
  <si>
    <t>PM-37 PORTA DE MADEIRA MACHO/FEMEA P/ PINT. C/ BAND. BAT. MET. L=124CM</t>
  </si>
  <si>
    <t>5352,85</t>
  </si>
  <si>
    <t>05.01.104</t>
  </si>
  <si>
    <t>PM-41 PORTA DE MADEIRA MACHO/FEMEA P/ PINT. C/ BAND. BAT. MAD. L=124CM</t>
  </si>
  <si>
    <t>4269,08</t>
  </si>
  <si>
    <t>Página: 9 de 75</t>
  </si>
  <si>
    <t>05.01.105</t>
  </si>
  <si>
    <t>PM-73 PORTA DE MADEIRA SARRAFEADA P/ PINT. BAT. MET. L=124CM INCLUSIVE
REFORÇO FECHADURA</t>
  </si>
  <si>
    <t>3124,31</t>
  </si>
  <si>
    <t>05.01.106</t>
  </si>
  <si>
    <t>PM-61 PORTA DE MADEIRA SARRAFEADA P/ PINT. C/ BAND. BAT. MET. L=124CM
INCLUSIVE REFORÇO DE FECHADURA</t>
  </si>
  <si>
    <t>3360,94</t>
  </si>
  <si>
    <t>05.01.107</t>
  </si>
  <si>
    <t>PM-65 PORTA DE MADEIRA SARRAFEADA P/ PINT. C/ BAND. BAT. MAD. L=124CM
INCLUSIVE REFORÇO DE FECHADURA</t>
  </si>
  <si>
    <t>2277,18</t>
  </si>
  <si>
    <t>05.01.108</t>
  </si>
  <si>
    <t>PM-76 PORTA SARRAFEADA MACICA SANIT. ACESSIVEL BAT. MAD.</t>
  </si>
  <si>
    <t>1809,84</t>
  </si>
  <si>
    <t>05.01.109</t>
  </si>
  <si>
    <t>PM-79 PORTA SARRAFEADA MACICA PARA HALL DO ELEVADOR BAT. MET</t>
  </si>
  <si>
    <t>05.01.110</t>
  </si>
  <si>
    <t>PM-80 PORTA SARRAFEADA MACICA PARA HALL DO ELEVADOR BAT. MAD.</t>
  </si>
  <si>
    <t>05.01.111</t>
  </si>
  <si>
    <t>PM-85 PORTA DE CORRER ACESSIVEL SARRAFEADA MACIÇA G1-C1 P/PINTURA
L=121CM</t>
  </si>
  <si>
    <t>4582,24</t>
  </si>
  <si>
    <t>05.02.099</t>
  </si>
  <si>
    <t>05.03.099</t>
  </si>
  <si>
    <t>FERRAGENS</t>
  </si>
  <si>
    <t>05.04.099</t>
  </si>
  <si>
    <t>QUADRO NEGRO / QUADROS DE AVISO</t>
  </si>
  <si>
    <t>05.05.037</t>
  </si>
  <si>
    <t>BS-08 BANCADA PARA FRALDÁRIO</t>
  </si>
  <si>
    <t>1307,34</t>
  </si>
  <si>
    <t>05.05.040</t>
  </si>
  <si>
    <t>BS-05 BANCADA PARA COZINHA - GRANITO POLIDO 20MM</t>
  </si>
  <si>
    <t>580,82</t>
  </si>
  <si>
    <t>05.05.049</t>
  </si>
  <si>
    <t>BE-04 BANCADA LAVATORIO/EDUCAÇAO INFANTIL</t>
  </si>
  <si>
    <t>2030,18</t>
  </si>
  <si>
    <t>05.05.050</t>
  </si>
  <si>
    <t>BE-05 BANCADA EDUCAÇÃO INFANTIL</t>
  </si>
  <si>
    <t>852,05</t>
  </si>
  <si>
    <t>05.05.053</t>
  </si>
  <si>
    <t>BE-08 BANCADA ALUNOS / QUIMICA E BIOLOGIA (150CM)</t>
  </si>
  <si>
    <t>2168,55</t>
  </si>
  <si>
    <t>05.05.054</t>
  </si>
  <si>
    <t>BE-09 BANCADA ALUNOS / QUIMICA E BIOLOGIA (195CM)</t>
  </si>
  <si>
    <t>2489,17</t>
  </si>
  <si>
    <t>05.05.055</t>
  </si>
  <si>
    <t>BE-10 BANCADA ALUNOS / MATEMATICA E FISICA (280CM)</t>
  </si>
  <si>
    <t>3893,95</t>
  </si>
  <si>
    <t>05.05.057</t>
  </si>
  <si>
    <t>BE-11 BANCADA ALUNOS / QUIMICA E BIOLOGIA (120CM)</t>
  </si>
  <si>
    <t>1850,09</t>
  </si>
  <si>
    <t>05.05.058</t>
  </si>
  <si>
    <t>BE-12 BANCADA ALUNOS / QUIMICA E BIOLOGIA (165CM)</t>
  </si>
  <si>
    <t>2170,94</t>
  </si>
  <si>
    <t>05.05.059</t>
  </si>
  <si>
    <t>BE-13 BANCADA ALUNOS / MATEMATICA E FISICA (225CM)</t>
  </si>
  <si>
    <t>3298,00</t>
  </si>
  <si>
    <t>05.05.060</t>
  </si>
  <si>
    <t>BE-14 BANCADA APOIO PARA CAPELA</t>
  </si>
  <si>
    <t>1251,78</t>
  </si>
  <si>
    <t>05.05.061</t>
  </si>
  <si>
    <t>BE-15 BANCADA LABORATORIO COM PRATELEIRA</t>
  </si>
  <si>
    <t>1900,60</t>
  </si>
  <si>
    <t>05.05.062</t>
  </si>
  <si>
    <t>BE-16 BANCADA LABORATORIO 2 CUBAS 50X40X25CM (L=180CM)</t>
  </si>
  <si>
    <t>5548,64</t>
  </si>
  <si>
    <t>05.05.063</t>
  </si>
  <si>
    <t>BE-17 BANCADA LABORATORIO 1 CUBA 50X40X25CM (L=120CM)</t>
  </si>
  <si>
    <t>3176,44</t>
  </si>
  <si>
    <t>05.05.064</t>
  </si>
  <si>
    <t>PR-08 PRATELEIRA DE GRANITO</t>
  </si>
  <si>
    <t>280,28</t>
  </si>
  <si>
    <t>05.05.067</t>
  </si>
  <si>
    <t>PR-03 PRATELEIRA DE GRANILITE - L=30CM</t>
  </si>
  <si>
    <t>1321,07</t>
  </si>
  <si>
    <t>05.05.068</t>
  </si>
  <si>
    <t>BE-18 BANCADA LABORATORIO 1 CUBA 60X50X30CM (L=180CM)</t>
  </si>
  <si>
    <t>4506,88</t>
  </si>
  <si>
    <t>05.05.069</t>
  </si>
  <si>
    <t>BE-19 BANCADA LABORATORIO SIMPLES</t>
  </si>
  <si>
    <t>920,04</t>
  </si>
  <si>
    <t>05.05.075</t>
  </si>
  <si>
    <t>PR-09 PRATELEIRA EM GRANILITE - L=55CM</t>
  </si>
  <si>
    <t>1525,59</t>
  </si>
  <si>
    <t>05.05.078</t>
  </si>
  <si>
    <t>GS-03 GUICHE DE SECRETARIA/JANELA DE 2 FOLHAS</t>
  </si>
  <si>
    <t>4536,36</t>
  </si>
  <si>
    <t>05.05.079</t>
  </si>
  <si>
    <t>PR-10 PRATELEIRA EM GRANILITE L=70CM</t>
  </si>
  <si>
    <t>2110,84</t>
  </si>
  <si>
    <t>05.05.080</t>
  </si>
  <si>
    <t>ET-05 ESTRADO DE POLIPROPILENO</t>
  </si>
  <si>
    <t>93,88</t>
  </si>
  <si>
    <t>05.05.085</t>
  </si>
  <si>
    <t>BA-12 BALCÃO DE ATENDIMENTO DE GRANITO (210X60CM)</t>
  </si>
  <si>
    <t>8948,82</t>
  </si>
  <si>
    <t>05.05.086</t>
  </si>
  <si>
    <t>BA-13 BALCAO ATENDIMENTO - GRANITO</t>
  </si>
  <si>
    <t>6572,07</t>
  </si>
  <si>
    <t>05.05.087</t>
  </si>
  <si>
    <t>GS-04 GUICHE DE SECRETARIA/JANELA DE CORRER</t>
  </si>
  <si>
    <t>5700,48</t>
  </si>
  <si>
    <t>05.05.089</t>
  </si>
  <si>
    <t>BA-10 BALCÃO DE DISTRIB.DE GRANITO (L=350CM)</t>
  </si>
  <si>
    <t>10911,83</t>
  </si>
  <si>
    <t>05.05.090</t>
  </si>
  <si>
    <t>BA-11 BALCÃO DE DEVOLUÇÃO DE GRANITO (L=70CM)</t>
  </si>
  <si>
    <t>3399,74</t>
  </si>
  <si>
    <t>05.05.096</t>
  </si>
  <si>
    <t>CC-06 CUBA INOX 460X300X170MM - MISTURADOR DE PAREDE</t>
  </si>
  <si>
    <t>2913,61</t>
  </si>
  <si>
    <t>05.05.099</t>
  </si>
  <si>
    <t>COMPONENTES</t>
  </si>
  <si>
    <t>05.05.101</t>
  </si>
  <si>
    <t>CC-01 CUBA INOX (60X50X30CM) INCLUSIVE VÁLVULA AMERICANA-GRANITO</t>
  </si>
  <si>
    <t>3747,82</t>
  </si>
  <si>
    <t>05.05.103</t>
  </si>
  <si>
    <t>CC-03 CUBA INOX (50X40X25CM) TORNEIRA DE PAREDE INCL.VÁLVULA
AMERICANA-GRANITO</t>
  </si>
  <si>
    <t>3231,96</t>
  </si>
  <si>
    <t>05.05.104</t>
  </si>
  <si>
    <t>CC-04 CUBA DUPLA INOX (102X40X25CM) INCLUSIVE VÁLVULA
AMERICANA-GRANITO</t>
  </si>
  <si>
    <t>6200,73</t>
  </si>
  <si>
    <t>05.05.105</t>
  </si>
  <si>
    <t>CC-05 CUBA INOX (50X40X25CM) TORNEIRA DE MESA INCL.VÁLVULA
AMERICANA-GRANITO</t>
  </si>
  <si>
    <t>3736,85</t>
  </si>
  <si>
    <t>05.05.106</t>
  </si>
  <si>
    <t>CC-07 CUBA INOX (60X50X30CM) TORNEIRA DE PAREDE COM MISTURADOR
INCLUSIVE VÁLVULA AMERICANA-GRANITO</t>
  </si>
  <si>
    <t>4278,57</t>
  </si>
  <si>
    <t>Página: 10 de 75</t>
  </si>
  <si>
    <t>05.05.108</t>
  </si>
  <si>
    <t>PRATELEIRA DE GRANILITE POLIDO ESPESSURA 40MM COR CINZA APLICADA NA
BIBLIOTECA USO EXCLUSIVO PADRAO CRECHE</t>
  </si>
  <si>
    <t>581,33</t>
  </si>
  <si>
    <t>05.06.061</t>
  </si>
  <si>
    <t>RP-02 REFORCO DE FECHADURAS PARA PORTAS (RP-02)</t>
  </si>
  <si>
    <t>115,55</t>
  </si>
  <si>
    <t>05.06.099</t>
  </si>
  <si>
    <t>05.50.015</t>
  </si>
  <si>
    <t>DEMOLIÇÃO DE QUADRO NEGRO TIPO GREEMBOARD INCLUINDO ENTARUGAMENTO</t>
  </si>
  <si>
    <t>05.50.099</t>
  </si>
  <si>
    <t>05.60.001</t>
  </si>
  <si>
    <t>RETIRADA DE FOLHAS DE PORTAS OU JANELAS</t>
  </si>
  <si>
    <t>05.60.005</t>
  </si>
  <si>
    <t>RETIRADA DE BATENTES DE ESQUADRIAS DE MADEIRA</t>
  </si>
  <si>
    <t>05.60.010</t>
  </si>
  <si>
    <t>RETIRADA DE GUARNIÇÃO OU MOLDURAS</t>
  </si>
  <si>
    <t>05.60.017</t>
  </si>
  <si>
    <t>RETIRADA DE PORTA GIZ, INCLUSIVE SUPORTES</t>
  </si>
  <si>
    <t>05.60.050</t>
  </si>
  <si>
    <t>RETIRADA DE FECHADURAS DE EMBUTIR</t>
  </si>
  <si>
    <t>05.60.055</t>
  </si>
  <si>
    <t>RETIRADA DE CREMONA FECHO DE ALAVANCA DE EMBUTIR,TARJETAS E FECHAD
SOBREPOR</t>
  </si>
  <si>
    <t>05.60.060</t>
  </si>
  <si>
    <t>RETIRADA DE DOBRADIÇAS</t>
  </si>
  <si>
    <t>05.60.099</t>
  </si>
  <si>
    <t>05.70.001</t>
  </si>
  <si>
    <t>RECOLOCAÇÃO DE FOLHAS DE PORTA OU JANELA</t>
  </si>
  <si>
    <t>125,07</t>
  </si>
  <si>
    <t>05.70.005</t>
  </si>
  <si>
    <t>RECOLOCAÇÃO DE BATENTES DE ESQUADRIAS DE MADEIRA</t>
  </si>
  <si>
    <t>76,84</t>
  </si>
  <si>
    <t>05.70.010</t>
  </si>
  <si>
    <t>RECOLOCAÇÃO DE GUARNIÇÃO OU MOLDURAS</t>
  </si>
  <si>
    <t>05.70.013</t>
  </si>
  <si>
    <t>RECOLOCAÇÃO DE PORTA-GIZ, INCLUINDO SUPORTES</t>
  </si>
  <si>
    <t>05.70.015</t>
  </si>
  <si>
    <t>RECOLOCAÇÃO DE FECHADURAS DE EMBUTIR</t>
  </si>
  <si>
    <t>90,39</t>
  </si>
  <si>
    <t>05.70.016</t>
  </si>
  <si>
    <t>RECOLOCAÇÃO DE CREMONA,FECHOS DE ALAVANCA EMBUTIR,TARJETAS E
FECHADURAS SOBREPOR</t>
  </si>
  <si>
    <t>05.70.017</t>
  </si>
  <si>
    <t>RECOLOCAÇÃO DE DOBRADICAS</t>
  </si>
  <si>
    <t>05.70.099</t>
  </si>
  <si>
    <t>RECOLOCACAO DE ELEM DE MADEIRA/COMPONENTES</t>
  </si>
  <si>
    <t>05.80.001</t>
  </si>
  <si>
    <t>PORTA MADEIRA COMPENS LISA P/ PINTURA</t>
  </si>
  <si>
    <t>05.80.002</t>
  </si>
  <si>
    <t>PORTA MADEIRA COMPENS LISA COM VISOR</t>
  </si>
  <si>
    <t>780,47</t>
  </si>
  <si>
    <t>05.80.003</t>
  </si>
  <si>
    <t>PORTA MADEIRA ALMOFADADA</t>
  </si>
  <si>
    <t>711,08</t>
  </si>
  <si>
    <t>05.80.004</t>
  </si>
  <si>
    <t>PORTA MADEIRA MACHO-FEMEA</t>
  </si>
  <si>
    <t>710,82</t>
  </si>
  <si>
    <t>05.80.005</t>
  </si>
  <si>
    <t>PORTA TIPO VENEZIANA</t>
  </si>
  <si>
    <t>873,73</t>
  </si>
  <si>
    <t>05.80.006</t>
  </si>
  <si>
    <t>FOLHA DE PORTA LISA DE 22 MM PARA ARMARIOS</t>
  </si>
  <si>
    <t>966,64</t>
  </si>
  <si>
    <t>05.80.015</t>
  </si>
  <si>
    <t>BANDEIRA P/ PORTA MADEIRA COMPENS LISA P/ PINTURA</t>
  </si>
  <si>
    <t>204,57</t>
  </si>
  <si>
    <t>05.80.020</t>
  </si>
  <si>
    <t>BATENTE DE MADEIRA PARA PORTAS DE 1 FL SEM BANDEIRA</t>
  </si>
  <si>
    <t>310,71</t>
  </si>
  <si>
    <t>05.80.021</t>
  </si>
  <si>
    <t>BATENTE DE MADEIRA PARA PORTAS DE 1 FOLHA COM BANDEIRA</t>
  </si>
  <si>
    <t>311,74</t>
  </si>
  <si>
    <t>05.80.022</t>
  </si>
  <si>
    <t>BATENTE DE MADEIRA PARA PORTA DE 2 FLS SEM BANDEIRA</t>
  </si>
  <si>
    <t>481,42</t>
  </si>
  <si>
    <t>05.80.023</t>
  </si>
  <si>
    <t>BATENTE DE MADEIRA PARA PORTAS DE 2 FLS COM BANDEIRA</t>
  </si>
  <si>
    <t>482,74</t>
  </si>
  <si>
    <t>05.80.030</t>
  </si>
  <si>
    <t>BATENTE METALICO - PERFIL CHAPA 14 (1,9MM) ZINCADA</t>
  </si>
  <si>
    <t>259,25</t>
  </si>
  <si>
    <t>05.80.035</t>
  </si>
  <si>
    <t>GUARNICAO DE 5 CM PARA PORTA DE 1 FOLHA</t>
  </si>
  <si>
    <t>05.80.036</t>
  </si>
  <si>
    <t>GUARNICAO DE 5 CM PARA PORTA DE 2 FOLHAS</t>
  </si>
  <si>
    <t>53,48</t>
  </si>
  <si>
    <t>05.80.037</t>
  </si>
  <si>
    <t>GUARNICAO MADEIRA DE 5,0CM</t>
  </si>
  <si>
    <t>05.80.038</t>
  </si>
  <si>
    <t>GUARNICAO MADEIRA DE 7,0CM</t>
  </si>
  <si>
    <t>17,22</t>
  </si>
  <si>
    <t>05.80.039</t>
  </si>
  <si>
    <t>GUARNICAO MADEIRA DE 10,0CM</t>
  </si>
  <si>
    <t>24,85</t>
  </si>
  <si>
    <t>05.80.040</t>
  </si>
  <si>
    <t>GUARNICAO MADEIRA DE 15,0CM</t>
  </si>
  <si>
    <t>05.80.041</t>
  </si>
  <si>
    <t>PORTA GIZ, INCLUSIVE SUPORTES</t>
  </si>
  <si>
    <t>366,42</t>
  </si>
  <si>
    <t>05.80.042</t>
  </si>
  <si>
    <t>LOUSA QUADRICULADA L=4.61M MOD. LG-01</t>
  </si>
  <si>
    <t>3519,22</t>
  </si>
  <si>
    <t>05.80.043</t>
  </si>
  <si>
    <t>CHAPA GREENBOARD DE 1,3 MM DE ESPESSURA</t>
  </si>
  <si>
    <t>274,88</t>
  </si>
  <si>
    <t>05.80.044</t>
  </si>
  <si>
    <t>LOUSA QUADRICULADA L=2.55M MOD. LG-02</t>
  </si>
  <si>
    <t>1887,79</t>
  </si>
  <si>
    <t>05.80.050</t>
  </si>
  <si>
    <t>LOUSA EM ARGAMASSA L=461M MOD LG-03</t>
  </si>
  <si>
    <t>2605,73</t>
  </si>
  <si>
    <t>05.80.051</t>
  </si>
  <si>
    <t>QUADRO NEGRO EM MASSA - COMPLETO</t>
  </si>
  <si>
    <t>454,81</t>
  </si>
  <si>
    <t>05.80.070</t>
  </si>
  <si>
    <t>FECHADURA COMPLETA, CILINDRICA DE EMBUTIR</t>
  </si>
  <si>
    <t>JG</t>
  </si>
  <si>
    <t>448,83</t>
  </si>
  <si>
    <t>05.80.071</t>
  </si>
  <si>
    <t>FECHADURA COMPLETA, TIPO GORGE DE EMBUTIR</t>
  </si>
  <si>
    <t>225,16</t>
  </si>
  <si>
    <t>Página: 11 de 75</t>
  </si>
  <si>
    <t>05.80.072</t>
  </si>
  <si>
    <t>FECHADURA COMPL TIPO TARGETA DE SOBREPOR C/VISOR "LIVRE-OCUPADO"</t>
  </si>
  <si>
    <t>169,48</t>
  </si>
  <si>
    <t>05.80.073</t>
  </si>
  <si>
    <t>FECHADURA DE SOBREPOR CILINDRICA PARA PORTOES</t>
  </si>
  <si>
    <t>178,92</t>
  </si>
  <si>
    <t>05.80.080</t>
  </si>
  <si>
    <t>DOBRADICA DE 3 1/2" X 3" CROMADO, COM EIXO E BOLA DE LATAO</t>
  </si>
  <si>
    <t>55,89</t>
  </si>
  <si>
    <t>05.80.081</t>
  </si>
  <si>
    <t>DOBRADICA DE 3 1/2" X 3" EM ACO LAMINADO</t>
  </si>
  <si>
    <t>05.80.082</t>
  </si>
  <si>
    <t>DOBRADICA FERRO CROMADO COM PINO E BOLAS DE FERRO 3" X 2 1/2"</t>
  </si>
  <si>
    <t>05.80.083</t>
  </si>
  <si>
    <t>DOBRADICA DE 3" X 2 1/2" EM ACO LAMINADO</t>
  </si>
  <si>
    <t>05.80.085</t>
  </si>
  <si>
    <t>FECHADURA TETRA COMPLETA ESPELHO REDONDO CROMADO</t>
  </si>
  <si>
    <t>159,19</t>
  </si>
  <si>
    <t>05.80.086</t>
  </si>
  <si>
    <t>CREMONA COMPLETO</t>
  </si>
  <si>
    <t>566,60</t>
  </si>
  <si>
    <t>05.80.087</t>
  </si>
  <si>
    <t>VARETA PARA CREMONA</t>
  </si>
  <si>
    <t>63,49</t>
  </si>
  <si>
    <t>05.80.091</t>
  </si>
  <si>
    <t>FECHO TIPO UNHA DE EMBUTIR DE 10 CM</t>
  </si>
  <si>
    <t>05.80.094</t>
  </si>
  <si>
    <t>DOBRADICA FERRO CROM C/ PINO BOLAS ANEIS FERRO 3 1/2"X3"</t>
  </si>
  <si>
    <t>51,34</t>
  </si>
  <si>
    <t>05.80.095</t>
  </si>
  <si>
    <t>FECHADURA CILINDRICA COMPLETO (FECHAD ROSETA MACAN)</t>
  </si>
  <si>
    <t>05.80.096</t>
  </si>
  <si>
    <t>FECHO UNHA DE EMBUTIR AÇO CROMADO 20CM X 3/4"</t>
  </si>
  <si>
    <t>100,32</t>
  </si>
  <si>
    <t>05.80.099</t>
  </si>
  <si>
    <t>SERVICOS DE ELEMENTOS DE MADEIRA/COMPONENTES - CONSERVACAO</t>
  </si>
  <si>
    <t>05.81.001</t>
  </si>
  <si>
    <t>PORTA MADEIRA COMPENS LISA P/ VERNIZ 72X210CM</t>
  </si>
  <si>
    <t>408,11</t>
  </si>
  <si>
    <t>05.81.002</t>
  </si>
  <si>
    <t>PORTA MADEIRA COMPENS LISA P/ VERNIZ 82X210CM</t>
  </si>
  <si>
    <t>05.81.003</t>
  </si>
  <si>
    <t>PORTA MADEIRA COMPENS LISA P/ VERNIZ 92X210CM</t>
  </si>
  <si>
    <t>437,71</t>
  </si>
  <si>
    <t>05.81.005</t>
  </si>
  <si>
    <t>PORTA MADEIRA COMPENS LISA P/ PINTURA 72X210CM</t>
  </si>
  <si>
    <t>378,43</t>
  </si>
  <si>
    <t>05.81.006</t>
  </si>
  <si>
    <t>PORTA MADEIRA COMPENS LISA P/ PINTURA 82X210CM</t>
  </si>
  <si>
    <t>385,14</t>
  </si>
  <si>
    <t>05.81.007</t>
  </si>
  <si>
    <t>PORTA COMPENS LISA MADEIRA P/ PINTURA 92X210CM</t>
  </si>
  <si>
    <t>433,71</t>
  </si>
  <si>
    <t>05.81.025</t>
  </si>
  <si>
    <t>PORTA MADEIRA MACHO-FEMEA 72X210CM</t>
  </si>
  <si>
    <t>1127,18</t>
  </si>
  <si>
    <t>05.81.026</t>
  </si>
  <si>
    <t>PORTA MADEIRA MACHO-FEMEA 82X210CM</t>
  </si>
  <si>
    <t>1192,28</t>
  </si>
  <si>
    <t>05.81.027</t>
  </si>
  <si>
    <t>PORTA MADEIRA MACHO-FEMEA 92X210CM</t>
  </si>
  <si>
    <t>1297,14</t>
  </si>
  <si>
    <t>05.81.033</t>
  </si>
  <si>
    <t>PORTA DE ARMARIO SOB PIA TIPO VENEZIANA - DE CORRER</t>
  </si>
  <si>
    <t>1064,73</t>
  </si>
  <si>
    <t>05.81.047</t>
  </si>
  <si>
    <t>FECHADURAS E FECHOS PARA PORTAS INT WC - TARGETA LATAO LIVRE-OCUPADO</t>
  </si>
  <si>
    <t>147,31</t>
  </si>
  <si>
    <t>05.81.048</t>
  </si>
  <si>
    <t>ESPELHOS RET 200 X 50 MM PESO MINIMO 170 G</t>
  </si>
  <si>
    <t>PR</t>
  </si>
  <si>
    <t>251,12</t>
  </si>
  <si>
    <t>05.81.056</t>
  </si>
  <si>
    <t>CHAPA LAMINADO MELAMINICO ACAB TEXTURIZADO E=1MM</t>
  </si>
  <si>
    <t>144,33</t>
  </si>
  <si>
    <t>05.81.062</t>
  </si>
  <si>
    <t>CONJUNTO FERRAGEM PORTAS INTERNAS E EXTERNAS 1 FOLHA - COM DOBRADIÇA
DE FERRO POLIDO</t>
  </si>
  <si>
    <t>05.81.065</t>
  </si>
  <si>
    <t>FERRAGEM PORTINHOLAS ARMARIO SOB PIA - COM 2 FOLHAS DE CORRER</t>
  </si>
  <si>
    <t>130,92</t>
  </si>
  <si>
    <t>05.81.070</t>
  </si>
  <si>
    <t>CADEADO DE LATAO COM CILINDRO - TRAVA DUPLA DE 25 MM</t>
  </si>
  <si>
    <t>25,06</t>
  </si>
  <si>
    <t>05.81.071</t>
  </si>
  <si>
    <t>CADEADO DE LATAO COM CILINDRO - TRAVA DUPLA DE 35 MM</t>
  </si>
  <si>
    <t>05.81.072</t>
  </si>
  <si>
    <t>CADEADO DE LATAO COM CILINDRO - TRAVA DUPLA DE 45 MM</t>
  </si>
  <si>
    <t>53,04</t>
  </si>
  <si>
    <t>05.81.073</t>
  </si>
  <si>
    <t>CADEADO DE LATAO COM CILINDRO - TRAVA DUPLA DE 50 MM</t>
  </si>
  <si>
    <t>05.81.076</t>
  </si>
  <si>
    <t>CADEADO DE LATAO C/ CILINDRO-TRAVA DUPLA DE 30MM - PESO MIN 110G</t>
  </si>
  <si>
    <t>29,18</t>
  </si>
  <si>
    <t>05.81.080</t>
  </si>
  <si>
    <t>PORTA CADEADO EM FERRO PINTADO - DE 60MM - PESO MIN 25G</t>
  </si>
  <si>
    <t>05.81.081</t>
  </si>
  <si>
    <t>PORTA CADEADO EM FERRO PINTADO - DE 90MM - PESO MIN 115G</t>
  </si>
  <si>
    <t>05.81.082</t>
  </si>
  <si>
    <t>PORTA CADEADO EM FERRO PINTADO - DE 110MM - PESO MIN 135G</t>
  </si>
  <si>
    <t>05.81.099</t>
  </si>
  <si>
    <t>RECOLOCACOES DE ELEM DE MADEIRA/COMPONENTES</t>
  </si>
  <si>
    <t>05.82.010</t>
  </si>
  <si>
    <t>TAMPO DE PIA EM GRANITO E=2CM</t>
  </si>
  <si>
    <t>445,50</t>
  </si>
  <si>
    <t>05.82.099</t>
  </si>
  <si>
    <t>SERVICOS DE ELEMENTOS DE MADEIRA/COMPONENTES</t>
  </si>
  <si>
    <t>06.01.001</t>
  </si>
  <si>
    <t>EF-01 ESQUADRIA DE FERRO 90X60CM</t>
  </si>
  <si>
    <t>1026,69</t>
  </si>
  <si>
    <t>06.01.002</t>
  </si>
  <si>
    <t>EF-02 ESQUADRIA DE FERRO 90X120CM</t>
  </si>
  <si>
    <t>1910,66</t>
  </si>
  <si>
    <t>06.01.003</t>
  </si>
  <si>
    <t>EF-03 ESQUADRIA DE FERRO 90X150CM</t>
  </si>
  <si>
    <t>2009,33</t>
  </si>
  <si>
    <t>06.01.004</t>
  </si>
  <si>
    <t>EF-04 ESQUADRIA DE FERRO 180X60CM</t>
  </si>
  <si>
    <t>2364,22</t>
  </si>
  <si>
    <t>06.01.005</t>
  </si>
  <si>
    <t>EF-05 ESQUADRIA DE FERRO 180X120CM</t>
  </si>
  <si>
    <t>4735,46</t>
  </si>
  <si>
    <t>06.01.006</t>
  </si>
  <si>
    <t>EF-06 ESQUADRIA DE FERRO 180X150CM</t>
  </si>
  <si>
    <t>5814,85</t>
  </si>
  <si>
    <t>06.01.013</t>
  </si>
  <si>
    <t>EF-13 ESQUADRIA DE FERRO 90X90CM</t>
  </si>
  <si>
    <t>1591,04</t>
  </si>
  <si>
    <t>06.01.014</t>
  </si>
  <si>
    <t>EF-14 ESQUADRIA DE FERRO 180X90CM</t>
  </si>
  <si>
    <t>2898,66</t>
  </si>
  <si>
    <t>06.01.015</t>
  </si>
  <si>
    <t>EF-15 ESQUADRIA DE FERRO / VENTILACAO CRUZADA H=30 A 45CM</t>
  </si>
  <si>
    <t>973,88</t>
  </si>
  <si>
    <t>06.01.016</t>
  </si>
  <si>
    <t>EF-16 ESQUADRIA DE FERRO FIXA L=90CM</t>
  </si>
  <si>
    <t>2652,75</t>
  </si>
  <si>
    <t>Página: 12 de 75</t>
  </si>
  <si>
    <t>06.01.017</t>
  </si>
  <si>
    <t>EF-17 ESQUADRIA DE FERRO FIXA L=180CM</t>
  </si>
  <si>
    <t>5277,82</t>
  </si>
  <si>
    <t>06.01.019</t>
  </si>
  <si>
    <t>EF-18 ESQUADRIA DE FERRO / VENTILACAO PERMANENTE L=90X60CM</t>
  </si>
  <si>
    <t>1181,89</t>
  </si>
  <si>
    <t>EF-19 ESQUADRIA DE FERRO VENTILACAO PERMANENTE L=180X60CM</t>
  </si>
  <si>
    <t>1459,50</t>
  </si>
  <si>
    <t>06.01.022</t>
  </si>
  <si>
    <t>EF-20 ESQUADRIA DE FERRO 180X180CM</t>
  </si>
  <si>
    <t>3445,83</t>
  </si>
  <si>
    <t>06.01.023</t>
  </si>
  <si>
    <t>EF-21 ESQUADRIA DE FERRO 180X210CM</t>
  </si>
  <si>
    <t>3986,28</t>
  </si>
  <si>
    <t>06.01.024</t>
  </si>
  <si>
    <t>EF-22 ESQUADRIA DE FERRO COM BASCULANTE L=90CM</t>
  </si>
  <si>
    <t>4538,86</t>
  </si>
  <si>
    <t>06.01.025</t>
  </si>
  <si>
    <t>CAIXILHOS DE FERRO -BASCULANTES</t>
  </si>
  <si>
    <t>2155,75</t>
  </si>
  <si>
    <t>06.01.026</t>
  </si>
  <si>
    <t>CAIXILHOS DE FERRO -FIXOS</t>
  </si>
  <si>
    <t>2230,53</t>
  </si>
  <si>
    <t>06.01.027</t>
  </si>
  <si>
    <t>CAIXILHOS DE FERRO -FIXO COM VENTILACAO PERMANENTE</t>
  </si>
  <si>
    <t>1350,34</t>
  </si>
  <si>
    <t>06.01.028</t>
  </si>
  <si>
    <t>EF-23 ESQUADRIA DE FERRO COM BASCULANTE L=180CM</t>
  </si>
  <si>
    <t>9252,29</t>
  </si>
  <si>
    <t>06.01.029</t>
  </si>
  <si>
    <t>CX-06 CAIXILHO FIXO PERFIL LAMINADO 2MM USO EXCLUSIVO PADRAO CRECHE</t>
  </si>
  <si>
    <t>407,13</t>
  </si>
  <si>
    <t>06.01.037</t>
  </si>
  <si>
    <t>EF-24 ADAPTADO ESQUADRIA DE FERRO 1,00X1,00</t>
  </si>
  <si>
    <t>3564,69</t>
  </si>
  <si>
    <t>EF-24 ESQ FERRO VENEZIANA DA CAIXA DO ELEVADOR (0.80X0.40M)</t>
  </si>
  <si>
    <t>1150,93</t>
  </si>
  <si>
    <t>06.01.041</t>
  </si>
  <si>
    <t>EF-25 ESQ DE FERRO VENTILACAO CRUZADA (H=60 A 80CM)</t>
  </si>
  <si>
    <t>1186,99</t>
  </si>
  <si>
    <t>06.01.042</t>
  </si>
  <si>
    <t>EF-26 ESQ DE FERRO VENTILACAO CRUZADA (180X65CM)</t>
  </si>
  <si>
    <t>1299,06</t>
  </si>
  <si>
    <t>06.01.043</t>
  </si>
  <si>
    <t>EF-27 ESQ DE FERRO VENTILACAO CRUZADA (180X75CM)</t>
  </si>
  <si>
    <t>1509,63</t>
  </si>
  <si>
    <t>06.01.044</t>
  </si>
  <si>
    <t>EF-28 ESQUADRIA DE FERRO 90X180CM</t>
  </si>
  <si>
    <t>2240,23</t>
  </si>
  <si>
    <t>06.01.047</t>
  </si>
  <si>
    <t>EF-29 ESQUADRIA DE FERRO 90X210CM</t>
  </si>
  <si>
    <t>2614,15</t>
  </si>
  <si>
    <t>06.01.048</t>
  </si>
  <si>
    <t>EF-30 ESQUADRIA DE FERRO PARA DUTO EXAUSTOR DE CAPELA</t>
  </si>
  <si>
    <t>1537,77</t>
  </si>
  <si>
    <t>06.01.049</t>
  </si>
  <si>
    <t>EV-01 ESQUADRIA VENEZIANA DE ACO (1,20X2,00 M)</t>
  </si>
  <si>
    <t>1798,85</t>
  </si>
  <si>
    <t>06.01.050</t>
  </si>
  <si>
    <t>EF-31 ESQUADRIA DE FERRO VENTILAÇÃO CRUZADA (90X65CM)</t>
  </si>
  <si>
    <t>710,69</t>
  </si>
  <si>
    <t>06.01.051</t>
  </si>
  <si>
    <t>EF-32 ESQUADRIA DE FERRO VENTILAÇÃO CRUZADA (90X75CM)</t>
  </si>
  <si>
    <t>768,75</t>
  </si>
  <si>
    <t>06.01.062</t>
  </si>
  <si>
    <t>EA-13 JANELA DE ALUMINIO - 1,80 X 1,50 M</t>
  </si>
  <si>
    <t>3839,42</t>
  </si>
  <si>
    <t>06.01.063</t>
  </si>
  <si>
    <t>EA-14 JANELA DE ALUMINIO - 1,80 X 1,20 M</t>
  </si>
  <si>
    <t>3286,57</t>
  </si>
  <si>
    <t>06.01.064</t>
  </si>
  <si>
    <t>EA-15 JANELA DE ALUMINIO - 1,80 X 0,60 M</t>
  </si>
  <si>
    <t>1752,16</t>
  </si>
  <si>
    <t>06.01.065</t>
  </si>
  <si>
    <t>EA-16 JANELA DE ALUMINIO (0,90X0,90M)</t>
  </si>
  <si>
    <t>1348,81</t>
  </si>
  <si>
    <t>06.01.066</t>
  </si>
  <si>
    <t>EA - 17 JANELA DE ALUMINIO (1,80 X0,90 M)</t>
  </si>
  <si>
    <t>1856,21</t>
  </si>
  <si>
    <t>06.01.067</t>
  </si>
  <si>
    <t>EA-18 JANELA DE ALUMINIO (VENTILACAO CRUZADA) L= 180 CM</t>
  </si>
  <si>
    <t>1442,24</t>
  </si>
  <si>
    <t>06.01.072</t>
  </si>
  <si>
    <t>CAIXILHOS DE ALUMINIO -BASCULANTES</t>
  </si>
  <si>
    <t>1665,19</t>
  </si>
  <si>
    <t>06.01.075</t>
  </si>
  <si>
    <t>CAIXILHOS DE ALUMINIO -FIXO</t>
  </si>
  <si>
    <t>1237,71</t>
  </si>
  <si>
    <t>06.01.080</t>
  </si>
  <si>
    <t>VENEZIANA INDUSTRIAL -ALETAS PVC MONTANTES ACO GALVANIZADO REF 100</t>
  </si>
  <si>
    <t>306,44</t>
  </si>
  <si>
    <t>06.01.081</t>
  </si>
  <si>
    <t>VENEZIANA INDUSTRIAL-ALETAS FIBRA DE VIDRO MONTANTES ACO GALV REF 100</t>
  </si>
  <si>
    <t>588,19</t>
  </si>
  <si>
    <t>06.01.082</t>
  </si>
  <si>
    <t>VENEZIANA INDUSTRIAL-ALETAS PVC MONTANTES ACO PRE-PINTADO REF 100</t>
  </si>
  <si>
    <t>439,36</t>
  </si>
  <si>
    <t>06.01.083</t>
  </si>
  <si>
    <t>VENEZIANA INDUSTRIAL-ALETAS FIBRA VIDRO MONTANTES ACO PRE-PINT REF 100</t>
  </si>
  <si>
    <t>06.01.084</t>
  </si>
  <si>
    <t>VENEZIANA INDUSTRIAL-ALETAS PVC MONTANTE ALUMINIO ANODIZADO REF 100</t>
  </si>
  <si>
    <t>792,15</t>
  </si>
  <si>
    <t>06.01.085</t>
  </si>
  <si>
    <t>VENEZIANA INDUSTRIAL-ALETAS FIBRA VIDRO MONTANTES ALUM ANODIZ REF 100</t>
  </si>
  <si>
    <t>06.01.086</t>
  </si>
  <si>
    <t>VENEZIANA INDUSTRIAL-ALETAS PVC/MONTANTES ACO GALVANIZADO/REF.50</t>
  </si>
  <si>
    <t>06.01.087</t>
  </si>
  <si>
    <t>VENEZIANA INDUSTRIAL-ALETAS PVC/MONTANTES ALUM. ANODIZADO/REF.50</t>
  </si>
  <si>
    <t>793,55</t>
  </si>
  <si>
    <t>06.01.099</t>
  </si>
  <si>
    <t>SERVICOS EM ELEMENTOS METALICOS/COMPONENTES</t>
  </si>
  <si>
    <t>06.02.001</t>
  </si>
  <si>
    <t>PC-01 PORTA CORTA-FOGO P90 L=90CM COMPLETA</t>
  </si>
  <si>
    <t>2573,63</t>
  </si>
  <si>
    <t>06.02.010</t>
  </si>
  <si>
    <t>PF-11 PORTA/JANELA DE FERRO 180X260CM</t>
  </si>
  <si>
    <t>8951,94</t>
  </si>
  <si>
    <t>06.02.015</t>
  </si>
  <si>
    <t>PF-15 PORTA EM CHAPA DE FERRO (L=82 CM)</t>
  </si>
  <si>
    <t>5255,50</t>
  </si>
  <si>
    <t>06.02.016</t>
  </si>
  <si>
    <t>PF-16 PORTA EM CHAPA DE FERRO (L=92 CM)</t>
  </si>
  <si>
    <t>5657,40</t>
  </si>
  <si>
    <t>06.02.017</t>
  </si>
  <si>
    <t>PF-17 PORTA EM CHAPA DE FERRO L=102CM</t>
  </si>
  <si>
    <t>6127,55</t>
  </si>
  <si>
    <t>06.02.019</t>
  </si>
  <si>
    <t>PF-19 PORTA DE FERRO P/ RESERVATORIO - GALVANIZADA</t>
  </si>
  <si>
    <t>3990,31</t>
  </si>
  <si>
    <t>PORTA DE FERRO (TIPO PF-11)</t>
  </si>
  <si>
    <t>1957,97</t>
  </si>
  <si>
    <t>06.02.026</t>
  </si>
  <si>
    <t>PF-23 PORTA DE FERRO C/ BANDEIRA EM CHAPA PERFURADA L=140CM</t>
  </si>
  <si>
    <t>6883,86</t>
  </si>
  <si>
    <t>06.02.028</t>
  </si>
  <si>
    <t>PF-21 PORTA DE FERRO COM BANDEIRA EM CHAPA PERFURADA L=102CM</t>
  </si>
  <si>
    <t>5166,79</t>
  </si>
  <si>
    <t>06.02.029</t>
  </si>
  <si>
    <t>PF-22 PORTA DE FERRO C/ BANDEIRA EM CHAPA PERFURADA L=82CM</t>
  </si>
  <si>
    <t>4413,20</t>
  </si>
  <si>
    <t>06.02.032</t>
  </si>
  <si>
    <t>PF-20 PORTA DE FERRO COM BANDEIRA CHAPA PERFURADA L=180CM</t>
  </si>
  <si>
    <t>9032,80</t>
  </si>
  <si>
    <t>06.02.045</t>
  </si>
  <si>
    <t>PF-26 PORTA DE FERRO C/BANDEIRA PARA HALL ELEVADOR L=90CM</t>
  </si>
  <si>
    <t>5430,54</t>
  </si>
  <si>
    <t>Página: 13 de 75</t>
  </si>
  <si>
    <t>06.02.046</t>
  </si>
  <si>
    <t>PF-27 PORTA DE FERRO 90X215CM</t>
  </si>
  <si>
    <t>3727,61</t>
  </si>
  <si>
    <t>06.02.047</t>
  </si>
  <si>
    <t>PF-28 PORTA DE FERRO COM BANDEIRA 90X260CM</t>
  </si>
  <si>
    <t>4482,55</t>
  </si>
  <si>
    <t>06.02.048</t>
  </si>
  <si>
    <t>PF-29 PORTA DE FERRO COM BANDEIRA EM CHAPA PERFURADA 90X260CM</t>
  </si>
  <si>
    <t>4433,02</t>
  </si>
  <si>
    <t>06.02.049</t>
  </si>
  <si>
    <t>PF-30 PORTA EM CHAPA DE AÇO C/VENT.PERM (L=140CM)</t>
  </si>
  <si>
    <t>6279,82</t>
  </si>
  <si>
    <t>06.02.053</t>
  </si>
  <si>
    <t>PF-32 PORTA EM CHAPA DE AÇO 82X210CM C/VENTILAÇÃO</t>
  </si>
  <si>
    <t>4198,52</t>
  </si>
  <si>
    <t>06.02.054</t>
  </si>
  <si>
    <t>PF-33 PORTA EM CHAPA DE ACO 180X215CM</t>
  </si>
  <si>
    <t>8024,66</t>
  </si>
  <si>
    <t>06.02.056</t>
  </si>
  <si>
    <t>PORTA EM CHAPA DE FERRO GALVANIZADO TIPO PF-15</t>
  </si>
  <si>
    <t>3051,91</t>
  </si>
  <si>
    <t>06.02.060</t>
  </si>
  <si>
    <t>PT-38 PORTAO EM GRADIL ELETROFUNDIDO (345X230CM)</t>
  </si>
  <si>
    <t>10278,33</t>
  </si>
  <si>
    <t>06.02.061</t>
  </si>
  <si>
    <t>PT-39 PORTAO EM GRADIL ELETROFUNDIDO (165X230CM)</t>
  </si>
  <si>
    <t>5572,93</t>
  </si>
  <si>
    <t>06.02.062</t>
  </si>
  <si>
    <t>PT-40 BANDEIRA EM GRADIL ELETROFUNDIDO</t>
  </si>
  <si>
    <t>452,66</t>
  </si>
  <si>
    <t>06.02.063</t>
  </si>
  <si>
    <t>PORTÃO EM GRADIL ELETROFUNDIDO</t>
  </si>
  <si>
    <t>1290,69</t>
  </si>
  <si>
    <t>06.02.064</t>
  </si>
  <si>
    <t>PT-43 PORTAO DE CORRER EM GRADIL ELETROF (360X230CM)</t>
  </si>
  <si>
    <t>11357,05</t>
  </si>
  <si>
    <t>06.02.065</t>
  </si>
  <si>
    <t>PT-44 PORTAO DE CORRER EM GRADIL ELETROF (720X230CM)</t>
  </si>
  <si>
    <t>20926,11</t>
  </si>
  <si>
    <t>06.02.066</t>
  </si>
  <si>
    <t>PT-45 PORTAO DE CORRER EM GRADIL ELETROF (372X230CM)</t>
  </si>
  <si>
    <t>12930,32</t>
  </si>
  <si>
    <t>06.02.067</t>
  </si>
  <si>
    <t>PT-46 PORTAO DE CORRER EM GRADIL ELETROF (732X230CM)</t>
  </si>
  <si>
    <t>21285,54</t>
  </si>
  <si>
    <t>06.02.073</t>
  </si>
  <si>
    <t>PT-47 PORTÃO BASCULANTE-GRADIL ELETROFUND 705X230CM (USO INT)</t>
  </si>
  <si>
    <t>62407,89</t>
  </si>
  <si>
    <t>06.02.074</t>
  </si>
  <si>
    <t>PT-48 PORTÃO BASCULANTE-GRADIL ELETROFUND 525X230CM (USO INT)</t>
  </si>
  <si>
    <t>42728,07</t>
  </si>
  <si>
    <t>06.02.075</t>
  </si>
  <si>
    <t>PT-49 PORTÃO BASCULANTE-GRADIL ELETROFUND 345X230CM (USO INT)</t>
  </si>
  <si>
    <t>32018,51</t>
  </si>
  <si>
    <t>06.02.088</t>
  </si>
  <si>
    <t>PORTÃO DE CORRER EM GRADIL ELETROFUNDIDO</t>
  </si>
  <si>
    <t>1374,05</t>
  </si>
  <si>
    <t>06.02.089</t>
  </si>
  <si>
    <t>PORTÃO BASCULANTE EM GRADIL ELETROFUNDIDO</t>
  </si>
  <si>
    <t>3850,53</t>
  </si>
  <si>
    <t>06.02.094</t>
  </si>
  <si>
    <t>ME-02 MONTANTE ESTRUTURAL VERTICAL P/ESQUADRIAS EM VÃO DE 7,20M</t>
  </si>
  <si>
    <t>189,14</t>
  </si>
  <si>
    <t>06.02.095</t>
  </si>
  <si>
    <t>ME-03 MONTANTE ESTRUTURAL HORIZONTAL P/ESQUADRIAS</t>
  </si>
  <si>
    <t>06.02.098</t>
  </si>
  <si>
    <t>MONTANTE DA PORTA PF-A TUBO AÇO GALVANIZADO 100X100 MM ESPESSURA
3MM. USO EXCLUSIVO PADRAO CRECHE</t>
  </si>
  <si>
    <t>184,11</t>
  </si>
  <si>
    <t>06.02.099</t>
  </si>
  <si>
    <t>06.02.103</t>
  </si>
  <si>
    <t>PF-A PORTA 2 FOLHAS 193X210CM ADAPTADA MODELO PF-11 USO EXCLUSIVO
PADRÃO CRECHE.</t>
  </si>
  <si>
    <t>6065,15</t>
  </si>
  <si>
    <t>06.02.104</t>
  </si>
  <si>
    <t>"PF-B PORTA 2 FOLHAS 300X215 CM INCLUSIVE VIDRO LAMINADO 6MM COM
MONTANTES ME-02 E ME-03 USO EXCLUSIVO PADRAO CRECHE"</t>
  </si>
  <si>
    <t>11345,50</t>
  </si>
  <si>
    <t>06.02.108</t>
  </si>
  <si>
    <t>PF-D PORTA DE CORRER QUATRO FOLHAS ADAPTADA MODELO PF-11 USO
EXCLUSIVO PADRAO CRECHE</t>
  </si>
  <si>
    <t>27466,48</t>
  </si>
  <si>
    <t>06.02.109</t>
  </si>
  <si>
    <t>PF-C PORTA CAIXILHO 93X215 CM ADAPTADA MODELO PF-27 USO EXCLUSIVO
PADRAO CRECHE</t>
  </si>
  <si>
    <t>5843,78</t>
  </si>
  <si>
    <t>06.03.001</t>
  </si>
  <si>
    <t>TI-01 TAMPA DE INSPECAO - ACO</t>
  </si>
  <si>
    <t>896,62</t>
  </si>
  <si>
    <t>06.03.003</t>
  </si>
  <si>
    <t>AF-01 ALCAPAO PARA LAJE DE FORRO</t>
  </si>
  <si>
    <t>801,74</t>
  </si>
  <si>
    <t>06.03.016</t>
  </si>
  <si>
    <t>BP-01 BARRA ANTIPANICO SIMPLES</t>
  </si>
  <si>
    <t>747,79</t>
  </si>
  <si>
    <t>06.03.017</t>
  </si>
  <si>
    <t>BP-02 BARRA ANTIPANICO DUPLA</t>
  </si>
  <si>
    <t>1505,14</t>
  </si>
  <si>
    <t>06.03.018</t>
  </si>
  <si>
    <t>TP-03 TELA DE PROTEÇÃO ARAME GALVANIZADO ONDULADO - REQUADRO DE
FERRO</t>
  </si>
  <si>
    <t>621,49</t>
  </si>
  <si>
    <t>06.03.019</t>
  </si>
  <si>
    <t>EM-05 ESCADA MARINHEIRO (GALVANIZADA)</t>
  </si>
  <si>
    <t>1050,38</t>
  </si>
  <si>
    <t>06.03.020</t>
  </si>
  <si>
    <t>EM-06 ESCADA DE MARINHEIRO C/GUARDA CORPO GALVANIZADA</t>
  </si>
  <si>
    <t>1805,91</t>
  </si>
  <si>
    <t>06.03.024</t>
  </si>
  <si>
    <t>TP-12 TELA DE PROTECAO REMOVIVEL</t>
  </si>
  <si>
    <t>1319,66</t>
  </si>
  <si>
    <t>06.03.032</t>
  </si>
  <si>
    <t>GR-01 GRADE DE PROTECAO FERRO CHATO 1" X 1/4" MALHA 15CM X15CM</t>
  </si>
  <si>
    <t>1084,08</t>
  </si>
  <si>
    <t>06.03.035</t>
  </si>
  <si>
    <t>GR-02 GRADE DE PROTECAO / GUICHE (122X105 CM) FERRO CHATO 1/2" X 1/8"</t>
  </si>
  <si>
    <t>946,77</t>
  </si>
  <si>
    <t>06.03.036</t>
  </si>
  <si>
    <t>CHAPA PERFURADA GALV 14(FUROS REDONDOS E ALTERNADOS 3/8")AREA PERF
48%</t>
  </si>
  <si>
    <t>611,48</t>
  </si>
  <si>
    <t>06.03.037</t>
  </si>
  <si>
    <t>PERFIL METALICO TUBULAR SECCAO QUADRADA 8X8CM E=3MM</t>
  </si>
  <si>
    <t>06.03.039</t>
  </si>
  <si>
    <t>TELA DE PROTEÇÃO CONTRA NIDIFICACAO DE PASSAROS</t>
  </si>
  <si>
    <t>06.03.040</t>
  </si>
  <si>
    <t>TELA ARAME GALVANIZADO MOSQUITEIRA CONTRA INSETOS</t>
  </si>
  <si>
    <t>451,71</t>
  </si>
  <si>
    <t>06.03.060</t>
  </si>
  <si>
    <t>BARRA DE APOIO P/DEFICIENTES EM INOX ESCOVADO</t>
  </si>
  <si>
    <t>954,46</t>
  </si>
  <si>
    <t>06.03.061</t>
  </si>
  <si>
    <t>CO-27 CORRIMÃO DUPLO AÇO INOX FORNECIDO E INSTALADO</t>
  </si>
  <si>
    <t>756,45</t>
  </si>
  <si>
    <t>Página: 14 de 75</t>
  </si>
  <si>
    <t>06.03.062</t>
  </si>
  <si>
    <t>CO-28 CORRIMÃO DUPLO COM MONTANTE VERTICAL AÇO INOX FORNECIDO E
INSTALADO</t>
  </si>
  <si>
    <t>1071,15</t>
  </si>
  <si>
    <t>06.03.063</t>
  </si>
  <si>
    <t>CO-29 CORRIMÃO DUPLO INTERMEDIÁRIO AÇO INOX FORNECIDO E INSTALADO</t>
  </si>
  <si>
    <t>1315,44</t>
  </si>
  <si>
    <t>06.03.064</t>
  </si>
  <si>
    <t>CO-30 GUARDA-CORPO TUBULAR AÇO INOX FORNECIDO E INSTALADO</t>
  </si>
  <si>
    <t>726,33</t>
  </si>
  <si>
    <t>06.03.066</t>
  </si>
  <si>
    <t>BANCO COM ASSENTO DE CONCRETO ARMADO LISO DESEMPENADO COM PINTURA
VERNIZ ACRÍLICO ARMAÇAO ENGASTADA NA LAJE DE PISO E PILARETE BLOCO
CONCRETO REVESTIDO</t>
  </si>
  <si>
    <t>336,79</t>
  </si>
  <si>
    <t>06.03.067</t>
  </si>
  <si>
    <t>FQ-05 ALAMBRADO PARA QUADRA COBERTA TÉRREA (BROCA)</t>
  </si>
  <si>
    <t>1426,71</t>
  </si>
  <si>
    <t>06.03.068</t>
  </si>
  <si>
    <t>FQ-06 ALAMBRADO PARA QUADRA COBERTA TERREA (SAPATA)</t>
  </si>
  <si>
    <t>1339,17</t>
  </si>
  <si>
    <t>06.03.069</t>
  </si>
  <si>
    <t>QE-36 REDE DE PROTECAO PARA QUADRAS DE ESPORTES</t>
  </si>
  <si>
    <t>44,45</t>
  </si>
  <si>
    <t>06.03.073</t>
  </si>
  <si>
    <t>QE-41 TABELA DE BASQUETE (SOMENTE TRELICA - FIXACAO PAREDE/PILAR)</t>
  </si>
  <si>
    <t>4195,09</t>
  </si>
  <si>
    <t>06.03.074</t>
  </si>
  <si>
    <t>QE-42 POSTE PARA REDE DE VOLEIBOL (FUNDACAO DIRETA)</t>
  </si>
  <si>
    <t>2260,47</t>
  </si>
  <si>
    <t>06.03.075</t>
  </si>
  <si>
    <t>QE-43 POSTE PARA REDE VOLEIBOL (LAJE ALVEOLAR)</t>
  </si>
  <si>
    <t>2301,98</t>
  </si>
  <si>
    <t>06.03.076</t>
  </si>
  <si>
    <t>QE-44 POSTE PARA REDE VOLEIBOL (PRE-LAJE TRELICADA)</t>
  </si>
  <si>
    <t>2282,71</t>
  </si>
  <si>
    <t>06.03.077</t>
  </si>
  <si>
    <t>QE-45 TRAVE DE FUTEBOL DE SALAO (FUNDACAO DIRETA)</t>
  </si>
  <si>
    <t>2200,00</t>
  </si>
  <si>
    <t>06.03.078</t>
  </si>
  <si>
    <t>QE-46 TRAVE DE FUTEBOL DE SALAO (LAJE ALVEOLAR)</t>
  </si>
  <si>
    <t>2119,34</t>
  </si>
  <si>
    <t>06.03.079</t>
  </si>
  <si>
    <t>QE-47 TRAVE DE FUTEBOL DE SALAO (PRE-LAJE TRELICADA)</t>
  </si>
  <si>
    <t>2100,07</t>
  </si>
  <si>
    <t>06.03.080</t>
  </si>
  <si>
    <t>QE-39 TABELA DE BASQUETE (LAJE ALVEOLAR)</t>
  </si>
  <si>
    <t>6545,46</t>
  </si>
  <si>
    <t>06.03.081</t>
  </si>
  <si>
    <t>QE-40 TABELA DE BASQUETE (PRE-LAJE TRELIÇADA)</t>
  </si>
  <si>
    <t>6644,63</t>
  </si>
  <si>
    <t>06.03.082</t>
  </si>
  <si>
    <t>CO-31 CORRIMÃO SIMPLES AÇO INOX FORNECIDO E INSTALADO</t>
  </si>
  <si>
    <t>404,20</t>
  </si>
  <si>
    <t>06.03.083</t>
  </si>
  <si>
    <t>CO-32 CORRIMÃO SIMPLES C/ MONTANTE VERTICAL AÇO INOX FORNECIDO E
INSTALADO</t>
  </si>
  <si>
    <t>926,21</t>
  </si>
  <si>
    <t>06.03.084</t>
  </si>
  <si>
    <t>CO-33 CORRIMÃO SIMPLES INTERMEDIÁRIO AÇO INOX FORNECIDO E INSTALADO</t>
  </si>
  <si>
    <t>1187,66</t>
  </si>
  <si>
    <t>06.03.085</t>
  </si>
  <si>
    <t>EM-07 ESCADA MARINHEIRO GALVANIZADA ACESSO POÇO DO ELEVADOR</t>
  </si>
  <si>
    <t>1468,56</t>
  </si>
  <si>
    <t>06.03.086</t>
  </si>
  <si>
    <t>BR-11 BARRA DE APOIO COM FIXAÇAO LATERAL LAVATORIO COLETIVO</t>
  </si>
  <si>
    <t>272,42</t>
  </si>
  <si>
    <t>06.03.087</t>
  </si>
  <si>
    <t>BR-12 BARRA DE APOIO COM FIXAÇAO LATERAL MICTORIO INDIVIDUAL</t>
  </si>
  <si>
    <t>931,34</t>
  </si>
  <si>
    <t>06.03.090</t>
  </si>
  <si>
    <t>CAIXILHARIA EM ALUMINIO</t>
  </si>
  <si>
    <t>160,74</t>
  </si>
  <si>
    <t>06.03.091</t>
  </si>
  <si>
    <t>CAIXILHARIA EM FERRO</t>
  </si>
  <si>
    <t>06.03.099</t>
  </si>
  <si>
    <t>06.03.100</t>
  </si>
  <si>
    <t>CO-34 CORRIMÃO DUPLO AÇO GALVANIZADO COM PINTURA ESMALTE.</t>
  </si>
  <si>
    <t>769,10</t>
  </si>
  <si>
    <t>06.03.101</t>
  </si>
  <si>
    <t>CO-35 CORRIMÃO DUPLO COM MONTANTE VERTICAL AÇO GALVANIZADO COM
PINTURA ESMALTE</t>
  </si>
  <si>
    <t>926,24</t>
  </si>
  <si>
    <t>06.03.102</t>
  </si>
  <si>
    <t>CO-36 CORRIMÃO DUPLO INTERMEDIÁRIO AÇO GALVANIZADO COM PINTURA
ESMALTE</t>
  </si>
  <si>
    <t>933,03</t>
  </si>
  <si>
    <t>06.03.103</t>
  </si>
  <si>
    <t>CO-37 CORRIMÃO SIMPLES AÇO GALVANIZADO COM PINTURA ESMALTE</t>
  </si>
  <si>
    <t>467,20</t>
  </si>
  <si>
    <t>06.03.104</t>
  </si>
  <si>
    <t>CO-38 CORRIMÃO SIMPLES COM MONTANTE VERTICAL AÇO GALVANIZADO COM
PINTURA ESMALTE</t>
  </si>
  <si>
    <t>661,44</t>
  </si>
  <si>
    <t>06.03.105</t>
  </si>
  <si>
    <t>CO-39 CORRIMÃO SIMPLES INTERMEDIÁRIO AÇO GALVANIZADO COM PINTURA
ESMALTE</t>
  </si>
  <si>
    <t>988,35</t>
  </si>
  <si>
    <t>06.03.106</t>
  </si>
  <si>
    <t>CO-40 GUARDA-CORPO TUBULAR H=15CM SOBRE ALVENARIA AÇO GALVANIZADO
COM PINTURA ESMALTE</t>
  </si>
  <si>
    <t>621,14</t>
  </si>
  <si>
    <t>06.03.107</t>
  </si>
  <si>
    <t>CO-41 GUARDA-CORPO COM CHAPA PERFURADA H=110CM AÇO GALVANIZADO
COM PINTURA ESMALTE</t>
  </si>
  <si>
    <t>1876,59</t>
  </si>
  <si>
    <t>06.03.108</t>
  </si>
  <si>
    <t>CO-42 GUARDA-CORPO COM CHAPA PERFURADA H=130CM AÇO GALVANIZADO
COM PINTURA ESMALTE</t>
  </si>
  <si>
    <t>2087,43</t>
  </si>
  <si>
    <t>06.03.109</t>
  </si>
  <si>
    <t>CO-43 GUARDA-CORPO COM GRADIL DE FECHAMENTO H=110CM AÇO
GALVANIZADO COM PINTURA ESMALTE</t>
  </si>
  <si>
    <t>1158,22</t>
  </si>
  <si>
    <t>06.03.110</t>
  </si>
  <si>
    <t>CO-44 GUARDA-CORPO COM GRADIL DE FECHAMENTO H=130CM AÇO
GALVANIZADO COM PINTURA ESMALTE</t>
  </si>
  <si>
    <t>1207,14</t>
  </si>
  <si>
    <t>06.03.111</t>
  </si>
  <si>
    <t>CO-45 GUARDA-CORPO TUBULAR COM GRADIL DE FECHAMENTO H=110CM AÇO
GALVANIZADO COM PINTURA ESMALTE</t>
  </si>
  <si>
    <t>1215,14</t>
  </si>
  <si>
    <t>06.03.112</t>
  </si>
  <si>
    <t>CO-46 GUARDA-CORPO TUBULAR COM GRADIL DE FECHAMENTO H=130CM AÇO
GALVANIZADO COM PINTURA ESMALTE</t>
  </si>
  <si>
    <t>1366,11</t>
  </si>
  <si>
    <t>Página: 15 de 75</t>
  </si>
  <si>
    <t>06.03.113</t>
  </si>
  <si>
    <t>CO-47 GUARDA-CORPO TUBULAR H=20CM SOBRE ALVENARIA AÇO GALVANIZADO
COM PINTURA ESMALTE</t>
  </si>
  <si>
    <t>707,34</t>
  </si>
  <si>
    <t>06.03.115</t>
  </si>
  <si>
    <t>QE-38 TABELA DE BASQUETE INCLUSIVE GALVANIZAÇÃO A FOGO E PINTURA
ESMALTE FUNDACAO BROCA Ø 25CM</t>
  </si>
  <si>
    <t>8560,56</t>
  </si>
  <si>
    <t>06.50.030</t>
  </si>
  <si>
    <t>DEMOLIÇÃO DE DEGRAUS DE ESCADA DE MARINHEIRO EM GRAMPOS</t>
  </si>
  <si>
    <t>06.50.099</t>
  </si>
  <si>
    <t>06.60.001</t>
  </si>
  <si>
    <t>RETIRADA DE ESQUADRIAS METÁLICAS</t>
  </si>
  <si>
    <t>06.60.002</t>
  </si>
  <si>
    <t>RETIRADA DE TELA</t>
  </si>
  <si>
    <t>06.60.005</t>
  </si>
  <si>
    <t>RETIRADA DE BATENTES</t>
  </si>
  <si>
    <t>06.60.050</t>
  </si>
  <si>
    <t>RETIRADA DE BRAÇO DE ALAVANCA</t>
  </si>
  <si>
    <t>06.60.051</t>
  </si>
  <si>
    <t>RETIRADA DE ALAVANCA</t>
  </si>
  <si>
    <t>06.60.052</t>
  </si>
  <si>
    <t>RETIRADA DE PUXADOR DE ENGATE PARA CAIXILHO DE CORRER</t>
  </si>
  <si>
    <t>06.60.060</t>
  </si>
  <si>
    <t>RETIRADA DE ESCADA DE MARINHEIRO COM GUARDA-CORPO</t>
  </si>
  <si>
    <t>45,48</t>
  </si>
  <si>
    <t>06.60.099</t>
  </si>
  <si>
    <t>06.70.001</t>
  </si>
  <si>
    <t>RECOLOCAÇÃO DE ESQUADRIAS METÁLICAS</t>
  </si>
  <si>
    <t>56,85</t>
  </si>
  <si>
    <t>06.70.005</t>
  </si>
  <si>
    <t>RECOLOCAÇÃO DE BATENTES</t>
  </si>
  <si>
    <t>06.70.020</t>
  </si>
  <si>
    <t>RECOLOCACAO DE TELA</t>
  </si>
  <si>
    <t>06.70.050</t>
  </si>
  <si>
    <t>RECOLOCAÇÃO DE BRAÇO DE ALAVANCA</t>
  </si>
  <si>
    <t>49,47</t>
  </si>
  <si>
    <t>06.70.051</t>
  </si>
  <si>
    <t>RECOLOCAÇÃO DE ALAVANCA</t>
  </si>
  <si>
    <t>45,35</t>
  </si>
  <si>
    <t>06.70.052</t>
  </si>
  <si>
    <t>RECOLOCAÇÃO DE PUXADOR DE ENGATE PARA CAIXILHO DE CORRER</t>
  </si>
  <si>
    <t>06.70.060</t>
  </si>
  <si>
    <t>RECOLOCAÇÃO DE ESCADA MARINHEIRO COM GUARDA CORPO</t>
  </si>
  <si>
    <t>06.70.099</t>
  </si>
  <si>
    <t>RECOLOCACOES DE ELEMENTOS METALICOS/COMPONENTES</t>
  </si>
  <si>
    <t>06.80.001</t>
  </si>
  <si>
    <t>CAIXILHO BASCULANTE EM PERFIL DE FERRO</t>
  </si>
  <si>
    <t>06.80.003</t>
  </si>
  <si>
    <t>CAIXILHO FIXO EM PERFIL DE FERRO</t>
  </si>
  <si>
    <t>06.80.005</t>
  </si>
  <si>
    <t>CAIXILHO DE CORRER EM PERFIL DE FERRO</t>
  </si>
  <si>
    <t>1761,70</t>
  </si>
  <si>
    <t>06.80.008</t>
  </si>
  <si>
    <t>FOLHA PARA CAIXILHO DE CORRER EM PERFIL DE FERRO</t>
  </si>
  <si>
    <t>688,48</t>
  </si>
  <si>
    <t>06.80.009</t>
  </si>
  <si>
    <t>CAIXILHO MAXIMAR DE FERRO</t>
  </si>
  <si>
    <t>1860,06</t>
  </si>
  <si>
    <t>06.80.020</t>
  </si>
  <si>
    <t>PORTA DE ENROLAR EM TIRAS ARTICULADAS</t>
  </si>
  <si>
    <t>316,42</t>
  </si>
  <si>
    <t>06.80.023</t>
  </si>
  <si>
    <t>PORTAO DE 1 FOLHA DE TUBOS E TELA GALVANIZADOS COM PORTA CADEADO</t>
  </si>
  <si>
    <t>982,07</t>
  </si>
  <si>
    <t>06.80.025</t>
  </si>
  <si>
    <t>PORTAO DE 2 FOLHAS DE TUBO E TELA GALVANIZADOS COM PORTA CADEADO</t>
  </si>
  <si>
    <t>949,30</t>
  </si>
  <si>
    <t>06.80.029</t>
  </si>
  <si>
    <t>TELA DE PROTEÇAO P/CAIXILHO C/REQ. DE PERFIL DE FERRO E TELA ARAME GALV.</t>
  </si>
  <si>
    <t>283,63</t>
  </si>
  <si>
    <t>06.80.033</t>
  </si>
  <si>
    <t>CHAPA DE FERRO N 14, INCLUSIVE SOLDAGEM</t>
  </si>
  <si>
    <t>06.80.043</t>
  </si>
  <si>
    <t>BRACO DE ALAVANCA DE FERRO</t>
  </si>
  <si>
    <t>55,98</t>
  </si>
  <si>
    <t>06.80.044</t>
  </si>
  <si>
    <t>ALAVANCA PARA CAIXILHO BASCULANTE</t>
  </si>
  <si>
    <t>06.80.045</t>
  </si>
  <si>
    <t>PUXADORES DE ENGATE EM LATAO CROMADO PARA CAIXILHO DE CORRER</t>
  </si>
  <si>
    <t>06.80.046</t>
  </si>
  <si>
    <t>CADEADO E PORTA CADEADO</t>
  </si>
  <si>
    <t>52,70</t>
  </si>
  <si>
    <t>06.80.049</t>
  </si>
  <si>
    <t>LUBRIFICACAO DE CAIXILHO E TROCA DE REBITES</t>
  </si>
  <si>
    <t>06.80.050</t>
  </si>
  <si>
    <t>FERRO TRABALHADO (CAIXILHO)</t>
  </si>
  <si>
    <t>06.80.082</t>
  </si>
  <si>
    <t>CAIXILHO FIXO EM ALUMINIO ANODIZADO</t>
  </si>
  <si>
    <t>1209,28</t>
  </si>
  <si>
    <t>06.80.084</t>
  </si>
  <si>
    <t>CAIXILHO DE CORRER EM ALUMINIO ANODIZADO</t>
  </si>
  <si>
    <t>466,94</t>
  </si>
  <si>
    <t>06.80.086</t>
  </si>
  <si>
    <t>FOLHA PARA CAIXILHO DE CORRER EM ALUMINIO ANODIZADO</t>
  </si>
  <si>
    <t>874,19</t>
  </si>
  <si>
    <t>06.80.088</t>
  </si>
  <si>
    <t>CAIXILHO MAXIMAR EM ALUMINIO ANODIZADO</t>
  </si>
  <si>
    <t>1819,11</t>
  </si>
  <si>
    <t>06.80.094</t>
  </si>
  <si>
    <t>BRACO DE ALAVANCA DE ALUMINIO</t>
  </si>
  <si>
    <t>06.80.096</t>
  </si>
  <si>
    <t>PUXADOR DE ENGATE DE ALUMINIO TIPO "BICO DE PAPAGAIO"</t>
  </si>
  <si>
    <t>06.80.099</t>
  </si>
  <si>
    <t>SERVICOS EM ELEMENTOS METALICOS/COMPONENTES - CONSERVACAO</t>
  </si>
  <si>
    <t>07.01.001</t>
  </si>
  <si>
    <t>EM TESOURAS PARA TELHAS CERAMICAS - VAOS ATE 7.00 M</t>
  </si>
  <si>
    <t>234,86</t>
  </si>
  <si>
    <t>07.01.002</t>
  </si>
  <si>
    <t>EM TESOURAS PARA TELHAS CERAMICAS - VAOS DE 7.01 A 10.00 M</t>
  </si>
  <si>
    <t>249,47</t>
  </si>
  <si>
    <t>07.01.003</t>
  </si>
  <si>
    <t>EM TESOURAS PARA TELHAS CERAMICAS - VAOS DE 10.01 A 13.00 M</t>
  </si>
  <si>
    <t>264,09</t>
  </si>
  <si>
    <t>07.01.004</t>
  </si>
  <si>
    <t>EM TESOURAS PARA TELHAS CERAMICAS - VAOS DE 13.01 A 18.00 M</t>
  </si>
  <si>
    <t>287,81</t>
  </si>
  <si>
    <t>EM TESOURAS PARA TELHAS OND CIM-AM/AL/PLAST - VAOS ATE 7,00 M</t>
  </si>
  <si>
    <t>167,99</t>
  </si>
  <si>
    <t>Página: 16 de 75</t>
  </si>
  <si>
    <t>07.01.011</t>
  </si>
  <si>
    <t>EM TESOURAS PARA TELHAS OND CIM-AM/AL/PLAST - VAOS DE 7.01 A 10,00 M</t>
  </si>
  <si>
    <t>182,60</t>
  </si>
  <si>
    <t>07.01.012</t>
  </si>
  <si>
    <t>EM TESOURAS PARA TELHAS OND CIM-AM/AL/PLAST - VAOS DE 10.01 A 13,00 M</t>
  </si>
  <si>
    <t>197,21</t>
  </si>
  <si>
    <t>07.01.013</t>
  </si>
  <si>
    <t>EM TESOURAS PARA TELHAS OND CIM-AM/AL/PLAST - VAOS DE 13,01 A 18,00 M</t>
  </si>
  <si>
    <t>215,44</t>
  </si>
  <si>
    <t>07.01.025</t>
  </si>
  <si>
    <t>EM TERCAS PARA TELHAS CERAMICAS</t>
  </si>
  <si>
    <t>131,37</t>
  </si>
  <si>
    <t>07.01.026</t>
  </si>
  <si>
    <t>EM TERCAS PARA TELHAS DE CIM-AM/AL/PLAST</t>
  </si>
  <si>
    <t>40,99</t>
  </si>
  <si>
    <t>07.01.027</t>
  </si>
  <si>
    <t>EM TERCAS PARA TELHAS TRAPEZOIDAIS</t>
  </si>
  <si>
    <t>07.01.040</t>
  </si>
  <si>
    <t>ESTRUTURA DE COBERTURA EM TERÇA 6X12CM PARA TELHA ONDULADA CRFS
SOBRE BASE E PILARETE CONCRETO USO EXCLUSIVO PADRAO CRECHE</t>
  </si>
  <si>
    <t>07.01.098</t>
  </si>
  <si>
    <t>PECAS DE MADEIRA MACICA</t>
  </si>
  <si>
    <t>8060,96</t>
  </si>
  <si>
    <t>07.01.099</t>
  </si>
  <si>
    <t>ESTRUTURAS DE COBERTURA</t>
  </si>
  <si>
    <t>07.02.004</t>
  </si>
  <si>
    <t>FORNECIMENTO E MONTAGEM DE ESTRUTURA METALICA COM AÇO NAO PATINAVE
(ASTMA36/A570)</t>
  </si>
  <si>
    <t>L
KG</t>
  </si>
  <si>
    <t>07.02.016</t>
  </si>
  <si>
    <t>07.02.099</t>
  </si>
  <si>
    <t>07.03.064</t>
  </si>
  <si>
    <t>TELHA DE POLIESTER (PERFIL DA ONDULADA ACO) - E=1,2MM</t>
  </si>
  <si>
    <t>07.03.065</t>
  </si>
  <si>
    <t>TELHA DE POLIESTER (PERFIL DA TRAPEZOIDAL ACO H ATE 40MM) - E=1,2MM</t>
  </si>
  <si>
    <t>07.03.066</t>
  </si>
  <si>
    <t>TELHA DE POLIESTER (PERFIL DA TRAPEZOIDAL ACO H=100MM) - E=1,2MM</t>
  </si>
  <si>
    <t>138,11</t>
  </si>
  <si>
    <t>07.03.067</t>
  </si>
  <si>
    <t>TELHA DE POLIESTER (PERFIL DA ONDULADA CRFS) - E=1,2MM</t>
  </si>
  <si>
    <t>112,92</t>
  </si>
  <si>
    <t>07.03.099</t>
  </si>
  <si>
    <t>COBERTURAS</t>
  </si>
  <si>
    <t>07.03.105</t>
  </si>
  <si>
    <t>TELHA CERAMICA TIPO FRANCESA</t>
  </si>
  <si>
    <t>103,01</t>
  </si>
  <si>
    <t>07.03.106</t>
  </si>
  <si>
    <t>TELHA CERAMICA TIPO PAULISTA</t>
  </si>
  <si>
    <t>173,45</t>
  </si>
  <si>
    <t>07.03.107</t>
  </si>
  <si>
    <t>TELHA CERAMICA TIPO PLAN</t>
  </si>
  <si>
    <t>157,84</t>
  </si>
  <si>
    <t>07.03.110</t>
  </si>
  <si>
    <t>TELHA CERAMICA TIPO ROMANA</t>
  </si>
  <si>
    <t>07.03.112</t>
  </si>
  <si>
    <t>TELHA CERAMICA TIPO COLONIAL</t>
  </si>
  <si>
    <t>121,53</t>
  </si>
  <si>
    <t>07.03.120</t>
  </si>
  <si>
    <t>TELHA TECNOLOGIA CRFS ONDULADA E=6MM</t>
  </si>
  <si>
    <t>07.03.121</t>
  </si>
  <si>
    <t>TELHA TECNOLOGIA CRFS ONDULADA E=8MM</t>
  </si>
  <si>
    <t>79,99</t>
  </si>
  <si>
    <t>07.03.122</t>
  </si>
  <si>
    <t>TELHA TECNOLOGIA CRFS MAXIPLAC H=125MM E=6MM</t>
  </si>
  <si>
    <t>07.03.123</t>
  </si>
  <si>
    <t>TELHA TECNOLOGIA CRFS MAXIPLAC H=125MM E=8MM</t>
  </si>
  <si>
    <t>135,44</t>
  </si>
  <si>
    <t>07.03.129</t>
  </si>
  <si>
    <t>TELHA GALVALUME / ACO GALV PINT 1 FACE PO OU COIL-COATING ONDULADA
CRFS E=0,65MM</t>
  </si>
  <si>
    <t>07.03.130</t>
  </si>
  <si>
    <t>TELHA GALVALUME / ACO GALV PINT 1 FACE PO/COIL-COATING TRAPEZ H=40MM
E=0,65MM</t>
  </si>
  <si>
    <t>07.03.131</t>
  </si>
  <si>
    <t>TELHA GALVALUME / ACO GALV PINT 1 FACE PO/COIL-COATING TRAPEZ H=100MM
E=0,65MM</t>
  </si>
  <si>
    <t>176,14</t>
  </si>
  <si>
    <t>07.03.132</t>
  </si>
  <si>
    <t>TELHA GALVALUME / ACO GALV ACAB. NATURAL ONDULADA CRFS E=0,65MM</t>
  </si>
  <si>
    <t>07.03.133</t>
  </si>
  <si>
    <t>TELHA GALVALUME / ACO GALV ACABAMENTO.NATURAL TRAPEZ H=40MM
.E=0,65MM</t>
  </si>
  <si>
    <t>07.03.134</t>
  </si>
  <si>
    <t>TELHA GALVALUME / ACO GALV ACABAMENTO.NATURAL TRAPEZ H=100MM
.E=0,65MM</t>
  </si>
  <si>
    <t>150,88</t>
  </si>
  <si>
    <t>07.03.135</t>
  </si>
  <si>
    <t>TELHA GALVALUME / ACO GALV SANDUICHE E=30MM (PIR) TRAPEZ H=40MM NAS
DUAS FACES E= 0,50MM COM PINT FACES APARENTES</t>
  </si>
  <si>
    <t>280,26</t>
  </si>
  <si>
    <t>07.03.136</t>
  </si>
  <si>
    <t>TELHA GALVALUME / ACO GALV SANDUICHE E=50MM (PIR) TRAPEZ H=40MM NAS
DUAS FACES E= 0,50MM COM PINT FACES APARENTES</t>
  </si>
  <si>
    <t>310,45</t>
  </si>
  <si>
    <t>07.03.137</t>
  </si>
  <si>
    <t>TELHA GALVALUME / ACO GALV SANDUICHE E=30MM (PIR) SUPERIOR TRAPEZ
H=40MM / INFERIOR PLANO E= 0,50MM COM PINT FACES APARENTES</t>
  </si>
  <si>
    <t>261,69</t>
  </si>
  <si>
    <t>07.03.138</t>
  </si>
  <si>
    <t>TELHA GALVALUME / ACO GALV SANDUICHE E=50MM (PIR) SUPERIOR TRAPEZ
H=40MM / INFERIOR PLANO E= 0,50MM COM PINT FACES APARENTES</t>
  </si>
  <si>
    <t>291,87</t>
  </si>
  <si>
    <t>07.03.140</t>
  </si>
  <si>
    <t>TELHA GALVALUME / ACO GALV PINT 1 FACE PO/COIL-COATING TRAPEZ H=40MM
E=0,80MM</t>
  </si>
  <si>
    <t>Página: 17 de 75</t>
  </si>
  <si>
    <t>07.03.144</t>
  </si>
  <si>
    <t>TELHA GALVALUME / ACO GALV PINT 1 FACE PO OU COIL-COATING ONDULADA
CRFS E=0,80MM</t>
  </si>
  <si>
    <t>180,58</t>
  </si>
  <si>
    <t>07.03.145</t>
  </si>
  <si>
    <t>TELHA GALVALUME / ACO GALV PINT 1 FACE PO/COIL-COATING TRAPEZ H=100MM
E=0,80MM</t>
  </si>
  <si>
    <t>203,82</t>
  </si>
  <si>
    <t>07.03.146</t>
  </si>
  <si>
    <t>TELHA GALVALUME / ACO GALV ACABAMENTO NATURAL ONDULADA CRFS
E=0,80MM</t>
  </si>
  <si>
    <t>07.03.147</t>
  </si>
  <si>
    <t>TELHA GALVALUME / ACO GALV ACABAMENTO.NATURAL TRAPEZ H=40MM
.E=0,80MM</t>
  </si>
  <si>
    <t>148,88</t>
  </si>
  <si>
    <t>07.03.148</t>
  </si>
  <si>
    <t>TELHA GALVALUME / ACO GALV ACABAMENTO.NATURAL TRAPEZ H=100MM
.E=0,80MM</t>
  </si>
  <si>
    <t>182,32</t>
  </si>
  <si>
    <t>07.03.150</t>
  </si>
  <si>
    <t>LONA TENSIONADA COM MEMBRANA ARMADA EM TELA DE POLIESTER, CHAPA DE
AÇO, CABO DE AÇO, MASTROS METALICOS E BLOCOS DE FIXAÇAO</t>
  </si>
  <si>
    <t>2009,47</t>
  </si>
  <si>
    <t>07.04.001</t>
  </si>
  <si>
    <t>CUMEEIRA E ESPIGAO EMBOCADOS PARA TELHA CERAMICA</t>
  </si>
  <si>
    <t>07.04.034</t>
  </si>
  <si>
    <t>CUMEEIRA ACO PINT PO/COIL-COATING PERFIL OND/TRAP E=0,65MM H ATE 40MM</t>
  </si>
  <si>
    <t>146,67</t>
  </si>
  <si>
    <t>07.04.035</t>
  </si>
  <si>
    <t>CUMEEIRA DE ACO PINT PO OU COIL-COATING LISA OU LISA DENTADA E=0.5MM</t>
  </si>
  <si>
    <t>89,93</t>
  </si>
  <si>
    <t>07.04.037</t>
  </si>
  <si>
    <t>CUMEEIRA ACO GALV PINT PO/COIL-COATING PERFIL TRAPEZ H=100MM E=0,65MM</t>
  </si>
  <si>
    <t>172,86</t>
  </si>
  <si>
    <t>07.04.040</t>
  </si>
  <si>
    <t>CUMEEIRA DE ACO NATURAL LISA OU LISA DENTADA E=0,5MM</t>
  </si>
  <si>
    <t>78,51</t>
  </si>
  <si>
    <t>07.04.041</t>
  </si>
  <si>
    <t>CUMEEIRA DE ACO NATURAL PERFIL ONDUL OU TRAP E=0,65MM H ATE 40MM</t>
  </si>
  <si>
    <t>126,17</t>
  </si>
  <si>
    <t>07.04.042</t>
  </si>
  <si>
    <t>CUMEEIRA DE ACO GALV NATURAL PERFIL TRAP E=0,5MM H=100MM</t>
  </si>
  <si>
    <t>183,06</t>
  </si>
  <si>
    <t>07.04.044</t>
  </si>
  <si>
    <t>RUFO DE ACO NATURAL SIMPLES E=0,5MM</t>
  </si>
  <si>
    <t>39,23</t>
  </si>
  <si>
    <t>07.04.061</t>
  </si>
  <si>
    <t>DOMO DE ACRILICO COM CAIXILHO DE ALUMINIO</t>
  </si>
  <si>
    <t>1045,66</t>
  </si>
  <si>
    <t>07.04.099</t>
  </si>
  <si>
    <t>PECAS PARA COBERTURA</t>
  </si>
  <si>
    <t>07.04.100</t>
  </si>
  <si>
    <t>RUFO LISO DE ACO GALV NATURAL E=0,65MM CORTE ATE 300MM</t>
  </si>
  <si>
    <t>07.04.101</t>
  </si>
  <si>
    <t>RUFO LISO DE ACO GALV NATURAL E=0,65MM CORTE ATE 400MM</t>
  </si>
  <si>
    <t>73,78</t>
  </si>
  <si>
    <t>07.04.102</t>
  </si>
  <si>
    <t>RUFO LISO DE ACO GALV NATURAL E=0,65MM CORTE ATE 600MM</t>
  </si>
  <si>
    <t>07.04.103</t>
  </si>
  <si>
    <t>RUFO LISO DE ACO GALV NATURAL E=0,65MM CORTE ACIMA DE 600MM</t>
  </si>
  <si>
    <t>95,56</t>
  </si>
  <si>
    <t>07.04.112</t>
  </si>
  <si>
    <t>RUFO DENTADO ACO GALV NATURAL E=0,65MM CORTE ATE 300MM</t>
  </si>
  <si>
    <t>07.04.113</t>
  </si>
  <si>
    <t>RUFO DENTADO ACO GALV NATURAL E=0,65MM CORTE ATE 400MM</t>
  </si>
  <si>
    <t>82,76</t>
  </si>
  <si>
    <t>07.04.114</t>
  </si>
  <si>
    <t>RUFO DENTADO ACO GALV NATURAL E=0,65MM CORTE ATE 600MM</t>
  </si>
  <si>
    <t>07.04.115</t>
  </si>
  <si>
    <t>RUFO DENTADO ACO GALV NATURAL E=0,65MM CORTE ACIMA DE 600MM</t>
  </si>
  <si>
    <t>07.04.120</t>
  </si>
  <si>
    <t>RUFO DENTADO ACO GALV PINT PO/COIL-COATING E=0,65MM CORTE ATE 300MM</t>
  </si>
  <si>
    <t>96,32</t>
  </si>
  <si>
    <t>07.04.121</t>
  </si>
  <si>
    <t>RUFO DENTADO ACO GALV PINT PO/COIL-COATING E=0,65MM CORTE ATE 400MM</t>
  </si>
  <si>
    <t>113,63</t>
  </si>
  <si>
    <t>07.04.122</t>
  </si>
  <si>
    <t>RUFO DENTADO ACO GALV PINT PO/COIL-COATING E=0,50MM CORTE ATE 300MM</t>
  </si>
  <si>
    <t>85,18</t>
  </si>
  <si>
    <t>07.04.123</t>
  </si>
  <si>
    <t>RUFO DENTADO ACO GALV PINT PO/COIL-COATING E=0,50MM CORTE ATE 400MM</t>
  </si>
  <si>
    <t>96,99</t>
  </si>
  <si>
    <t>07.04.124</t>
  </si>
  <si>
    <t>RUFO DENTADO ACO GALV PINT PO/COIL-COATING E=0,50MM CORTE ATE 600MM</t>
  </si>
  <si>
    <t>135,40</t>
  </si>
  <si>
    <t>07.04.126</t>
  </si>
  <si>
    <t>RUFO DENTADO ACO GALV PINT PO/COIL-COATING E=0,65MM CORTE ATE 600MM</t>
  </si>
  <si>
    <t>164,96</t>
  </si>
  <si>
    <t>07.04.127</t>
  </si>
  <si>
    <t>RUFO LISO ACO GALV PINT PO OU COIL-COATING E=0,65MM CORTE ATE 300MM</t>
  </si>
  <si>
    <t>93,97</t>
  </si>
  <si>
    <t>07.04.129</t>
  </si>
  <si>
    <t>CUMEEIRA ARTICULADA P/ TELHA TECNOLOGIA CRFS ONDULADA</t>
  </si>
  <si>
    <t>122,41</t>
  </si>
  <si>
    <t>07.04.130</t>
  </si>
  <si>
    <t>CUMEEIRA SHED P/ TELHA TECNOLOGIA CRFS ONDULADA</t>
  </si>
  <si>
    <t>76,31</t>
  </si>
  <si>
    <t>07.04.131</t>
  </si>
  <si>
    <t>RUFO P/ TELHA TECNOLOGIA CRFS ONDULADA</t>
  </si>
  <si>
    <t>73,26</t>
  </si>
  <si>
    <t>07.04.132</t>
  </si>
  <si>
    <t>ESPIGAO NORMAL P/ TELHA TECNOLOGIA CRFS ONDULADA</t>
  </si>
  <si>
    <t>75,13</t>
  </si>
  <si>
    <t>07.04.133</t>
  </si>
  <si>
    <t>RUFO LISO ACO GALV PINT PO/COIL-COATING E=0,65MM CORTE ATE 400MM</t>
  </si>
  <si>
    <t>111,30</t>
  </si>
  <si>
    <t>07.04.134</t>
  </si>
  <si>
    <t>RUFO LISO ACO GALV PINT PO/COIL-COATING E=0,65MM CORTE ATE 600MM</t>
  </si>
  <si>
    <t>187,42</t>
  </si>
  <si>
    <t>07.04.135</t>
  </si>
  <si>
    <t>RUFO LISO ACO GALV PINT PO/COIL-COATING E=0,65MM CORTE ACIMA 600MM</t>
  </si>
  <si>
    <t>128,59</t>
  </si>
  <si>
    <t>07.04.136</t>
  </si>
  <si>
    <t>RUFO DENTADO ACO GALV PINT PO/COIL-COATING E=0,65MM CORTE ACIMA 600MM</t>
  </si>
  <si>
    <t>07.04.146</t>
  </si>
  <si>
    <t>CUMEEIRA ACO GALV. PINT PO/COIL-COATING PERFIL OND/TRAP E=0,80M H ATE
40MM</t>
  </si>
  <si>
    <t>07.04.148</t>
  </si>
  <si>
    <t>CUMEEIRA DE ACO GALV ACABAMENTO NATURAL PERFIL ONDUL OU TRAP
E=0,80MM H ATE 40MM</t>
  </si>
  <si>
    <t>205,18</t>
  </si>
  <si>
    <t>07.04.150</t>
  </si>
  <si>
    <t>RUFO LISO DE ACO GALV ACABAMENTO NATURAL E=0,80MM CORTE ATE 300MM</t>
  </si>
  <si>
    <t>07.04.151</t>
  </si>
  <si>
    <t>RUFO LISO DE ACO GALV ACABAMENTO NATURAL E=0,80MM CORTE ATE 400MM</t>
  </si>
  <si>
    <t>07.04.152</t>
  </si>
  <si>
    <t>RUFO LISO DE ACO GALV ACABAMENTO NATURAL E=0,80MM CORTE ATE 600MM</t>
  </si>
  <si>
    <t>100,48</t>
  </si>
  <si>
    <t>Página: 18 de 75</t>
  </si>
  <si>
    <t>07.04.153</t>
  </si>
  <si>
    <t>RUFO LISO DE ACO GALV ACABAMENTO NATURAL E=0,80MM CORTE ACIMA DE
600MM</t>
  </si>
  <si>
    <t>111,91</t>
  </si>
  <si>
    <t>07.04.154</t>
  </si>
  <si>
    <t>RUFO DENTADO ACO GALV ACABAMENTO NATURAL E=0,80MM CORTE ATE 300MM</t>
  </si>
  <si>
    <t>120,29</t>
  </si>
  <si>
    <t>07.04.155</t>
  </si>
  <si>
    <t>RUFO DENTADO ACO GALV ACABAMENTO NATURAL E=0,80MM CORTE ATE 400MM</t>
  </si>
  <si>
    <t>121,68</t>
  </si>
  <si>
    <t>07.04.156</t>
  </si>
  <si>
    <t>RUFO DENTADO ACO GALV ACABAMENTO NATURAL E=0,80MM CORTE ATE 600MM</t>
  </si>
  <si>
    <t>96,78</t>
  </si>
  <si>
    <t>07.04.157</t>
  </si>
  <si>
    <t>RUFO DENTADO ACO GALV ACABAMENTO NATURAL E=0,80MM CORTE ACIMA DE
600MM</t>
  </si>
  <si>
    <t>07.04.158</t>
  </si>
  <si>
    <t>RUFO DENTADO ACO GALV PINT PO/COIL-COATING E=0,80MM CORTE ATE 300MM</t>
  </si>
  <si>
    <t>95,23</t>
  </si>
  <si>
    <t>07.04.159</t>
  </si>
  <si>
    <t>RUFO DENTADO ACO GALV PINT PO/COIL-COATING E=0,80MM CORTE ATE 400MM</t>
  </si>
  <si>
    <t>109,18</t>
  </si>
  <si>
    <t>07.04.160</t>
  </si>
  <si>
    <t>RUFO DENTADO ACO GALV PINT PO/COIL-COATING E=0,80MM CORTE ATE 600MM</t>
  </si>
  <si>
    <t>136,46</t>
  </si>
  <si>
    <t>07.04.161</t>
  </si>
  <si>
    <t>RUFO DENTADO ACO GALV PINT PO/COIL-COATING E=0,80MM CORTE ACIMA 600MM</t>
  </si>
  <si>
    <t>138,68</t>
  </si>
  <si>
    <t>07.04.162</t>
  </si>
  <si>
    <t>RUFO LISO ACO GALV PINT PO OU COIL-COATING E=0,80MM CORTE ATE 300MM</t>
  </si>
  <si>
    <t>86,76</t>
  </si>
  <si>
    <t>07.04.163</t>
  </si>
  <si>
    <t>RUFO LISO ACO GALV PINT PO/COIL-COATING E=0,80MM CORTE ATE 400MM</t>
  </si>
  <si>
    <t>98,89</t>
  </si>
  <si>
    <t>07.04.164</t>
  </si>
  <si>
    <t>RUFO LISO ACO GALV PINT PO/COIL-COATING E=0,80MM CORTE ATE 600MM</t>
  </si>
  <si>
    <t>07.04.165</t>
  </si>
  <si>
    <t>RUFO LISO ACO GALV PINT PO/COIL-COATING E=0,80MM CORTE ACIMA 600MM</t>
  </si>
  <si>
    <t>07.05.007</t>
  </si>
  <si>
    <t>FECHAMENTO TELHA PERF GALVALUME / ACO GALV
TRAPEZ H=40MM E=0,65MM PINT PO 2 FACES Ø FURO ATE 3,17MM AREA
PERFURADA ATÉ 40%</t>
  </si>
  <si>
    <t>158,50</t>
  </si>
  <si>
    <t>07.05.008</t>
  </si>
  <si>
    <t>FECHAMENTO TELHA PERF GALVALUME / ACO GALV TRAPEZ H=35MM E=0,65MM
PINT PO 2 FACES Ø FURO ATE 3,17MM AREA PERFURADA ATÉ 40%</t>
  </si>
  <si>
    <t>138,12</t>
  </si>
  <si>
    <t>VEDACAO LATERAL DE COBERTURA COM TELA DE NYLON</t>
  </si>
  <si>
    <t>237,09</t>
  </si>
  <si>
    <t>07.05.023</t>
  </si>
  <si>
    <t>FECHAMENTO TELHA GALVALUME / AÇO GALV TRAP H=40MM E=0,80MM PINT PO 2
FACES USO EXCLUSIVO FUNDO Q. ESPORTES</t>
  </si>
  <si>
    <t>07.05.025</t>
  </si>
  <si>
    <t>FECHAMENTO TELHA PERF GALVALUME / AÇO GALV TRAP H=40MM E=0,80MM
PINT PO 2 FACES Ø FURO ATE 3,17MM AREA PERFURADA ATE 40% USO
EXCLUSIVO LATERAL Q. ESPORTES</t>
  </si>
  <si>
    <t>212,55</t>
  </si>
  <si>
    <t>07.05.080</t>
  </si>
  <si>
    <t>SUB-COBERTURA COM MANTA ALUMINIZADA</t>
  </si>
  <si>
    <t>07.05.099</t>
  </si>
  <si>
    <t>FECHAMENTOS E/OU VEDACOES</t>
  </si>
  <si>
    <t>07.50.001</t>
  </si>
  <si>
    <t>DEMOLICAO DE TELHA FIBRO CIMENTO TRAPEZOIDAL</t>
  </si>
  <si>
    <t>07.60.001</t>
  </si>
  <si>
    <t>RETIRADA DE ESTRUT DE MADEIRA EM TESOURA,PONTAL OU MISTA P/TELHA
BARRO SOBRE LAJE</t>
  </si>
  <si>
    <t>34,11</t>
  </si>
  <si>
    <t>07.60.002</t>
  </si>
  <si>
    <t>RETIRADA DE ESTRUT DE MADEIRA EM TESOURA PARA TELHAS DE BARRO SOBRE
VAO LIVRE</t>
  </si>
  <si>
    <t>48,32</t>
  </si>
  <si>
    <t>07.60.005</t>
  </si>
  <si>
    <t>RETIRADA DE ESTRUT DE MADEIRA EM TESOURA,PONTAL OU MISTA P/TELHA
FIBRO-CIM SOBRE LAJE</t>
  </si>
  <si>
    <t>07.60.006</t>
  </si>
  <si>
    <t>RETIRADA DE ESTRUT DE MADEIRA EM TESOURA,PARA TELHA DE FIBRO-CIM SOBR
VAO LIVRE</t>
  </si>
  <si>
    <t>E M2</t>
  </si>
  <si>
    <t>36,95</t>
  </si>
  <si>
    <t>07.60.010</t>
  </si>
  <si>
    <t>RETIRADA DE VIGAMENTO DE APOIO P/TELHAS DE
BARRO/FIBRO-CIM/AL/PLAST/PLANA PRE-FAB</t>
  </si>
  <si>
    <t>07.60.015</t>
  </si>
  <si>
    <t>RETIRADA DE CAIBROS</t>
  </si>
  <si>
    <t>3,41</t>
  </si>
  <si>
    <t>07.60.016</t>
  </si>
  <si>
    <t>RETIRADA DE RIPAS</t>
  </si>
  <si>
    <t>07.60.020</t>
  </si>
  <si>
    <t>RETIRADA DE FERRAGENS PARA ESTRUTURA DE MADEIRA</t>
  </si>
  <si>
    <t>07.60.050</t>
  </si>
  <si>
    <t>RETIRADA DE TELHAS DE BARRO</t>
  </si>
  <si>
    <t>07.60.051</t>
  </si>
  <si>
    <t>RETIRADA DE TELHAS DE BARRO - S/REAPROV</t>
  </si>
  <si>
    <t>07.60.055</t>
  </si>
  <si>
    <t>RETIRADA DE CUMEEIRAS E ESPIGÕES DE BARRO</t>
  </si>
  <si>
    <t>07.60.056</t>
  </si>
  <si>
    <t>RETIRADA DE CUMEEIRAS E ESPIGOES DE BARRO - S/REAPROV</t>
  </si>
  <si>
    <t>07.60.060</t>
  </si>
  <si>
    <t>RETIRADA DE TELHAS OND DE FIBRO-CIM/PLAST OU ALUM/PLANA PRE FAB</t>
  </si>
  <si>
    <t>10,35</t>
  </si>
  <si>
    <t>07.60.061</t>
  </si>
  <si>
    <t>RETIRADA DE TELHAS OND DE FIBRO-CIM/PLAST OU ALUM/PLANA PRE FAB -
S/REAPROV</t>
  </si>
  <si>
    <t>07.60.065</t>
  </si>
  <si>
    <t>RETIRADA DE CUMEEIRAS, ESPIGÕES E RUFOS DE FIBRO-CIMENTO</t>
  </si>
  <si>
    <t>07.60.066</t>
  </si>
  <si>
    <t>RETIRADA DE CUMEEIRAS, ESPIGOES E RUFOS DE FIBRO-CIMENTO - S/REAPROV</t>
  </si>
  <si>
    <t>07.60.099</t>
  </si>
  <si>
    <t>Página: 19 de 75</t>
  </si>
  <si>
    <t>07.70.001</t>
  </si>
  <si>
    <t>RECOLOCAÇÃO DE RIPAS</t>
  </si>
  <si>
    <t>07.70.002</t>
  </si>
  <si>
    <t>RECOLOCAÇÃO DE CAIBROS</t>
  </si>
  <si>
    <t>07.70.003</t>
  </si>
  <si>
    <t>RECOLOCAÇÃO DE VIGAS</t>
  </si>
  <si>
    <t>07.70.010</t>
  </si>
  <si>
    <t>RECOLOCAÇÃO DE FERRAGEM PARA ESTRUTURA DE MADEIRA</t>
  </si>
  <si>
    <t>07.70.050</t>
  </si>
  <si>
    <t>RECOLOCAÇÃO DE TELHAS DE BARRO TIPO FRANCESA / ROMANA</t>
  </si>
  <si>
    <t>07.70.052</t>
  </si>
  <si>
    <t>RECOLOCAÇÃO DE TELHA DE BARRO TIPO PLAN</t>
  </si>
  <si>
    <t>31,63</t>
  </si>
  <si>
    <t>07.70.055</t>
  </si>
  <si>
    <t>RECOLOCAÇÃO DE TELHA DE FIBROCIMENTO, PLÁSTICO OU ALUMÍNIO</t>
  </si>
  <si>
    <t>07.70.080</t>
  </si>
  <si>
    <t>RECOLOCAÇÃO DE CUMEEIRAS E ESPIGÕES DE BARRO</t>
  </si>
  <si>
    <t>07.70.081</t>
  </si>
  <si>
    <t>RECOLOCAÇÃO DE CUMEEIRAS, ESPIGÕES E RUFOS DE CRFS</t>
  </si>
  <si>
    <t>07.70.099</t>
  </si>
  <si>
    <t>RECOLOCACOES DE COBERTURA</t>
  </si>
  <si>
    <t>07.80.001</t>
  </si>
  <si>
    <t>RIPAS DE 5 X 1,5 CM G1-C6</t>
  </si>
  <si>
    <t>07.80.002</t>
  </si>
  <si>
    <t>CAIBRO DE 5 X 6 CM G1-C6</t>
  </si>
  <si>
    <t>07.80.003</t>
  </si>
  <si>
    <t>TABUA DE 12 X 3 CM G1-C6</t>
  </si>
  <si>
    <t>07.80.004</t>
  </si>
  <si>
    <t>VIGA DE MADEIRA 6 X 12 CM G1-C6</t>
  </si>
  <si>
    <t>07.80.005</t>
  </si>
  <si>
    <t>VIGA DE MADEIRA 6 X 16 CM G1-C6</t>
  </si>
  <si>
    <t>07.80.008</t>
  </si>
  <si>
    <t>SARRAFO APARELHADO 10X2,5CM G1-C2</t>
  </si>
  <si>
    <t>ML</t>
  </si>
  <si>
    <t>07.80.009</t>
  </si>
  <si>
    <t>PECAS ESPECIAIS DE MADEIRA SERRADA G1-C6</t>
  </si>
  <si>
    <t>07.80.019</t>
  </si>
  <si>
    <t>PARAFUSO PARA FIXACAO DE TELHA ONDULADA CRFS</t>
  </si>
  <si>
    <t>07.80.020</t>
  </si>
  <si>
    <t>PARAFUSO OU GANCHO P/ FIXACAO TELHA CRFS MODULADA</t>
  </si>
  <si>
    <t>07.80.022</t>
  </si>
  <si>
    <t>CHAPUZ METÁLICO FERRO 2" X 1/4" ENCONTRO CUMEEIRA/PENDURAL INCLUSIVE
PARAFUSOS</t>
  </si>
  <si>
    <t>310,36</t>
  </si>
  <si>
    <t>07.80.023</t>
  </si>
  <si>
    <t>ESTRIBO/GRAMPO FERRO REDONDO 1/2" INCLUSO CHAPA E PORCAS</t>
  </si>
  <si>
    <t>89,46</t>
  </si>
  <si>
    <t>07.80.024</t>
  </si>
  <si>
    <t>CHAPUZ METALICO 2X40CM FERRO 2" X 1/4" INCLUSIVE PARAFUSOS</t>
  </si>
  <si>
    <t>175,31</t>
  </si>
  <si>
    <t>07.80.025</t>
  </si>
  <si>
    <t>TELHA DE CONCRETO COR VERMELHA</t>
  </si>
  <si>
    <t>86,30</t>
  </si>
  <si>
    <t>07.80.026</t>
  </si>
  <si>
    <t>TELHA DE CONCRETO COR CINZA</t>
  </si>
  <si>
    <t>76,87</t>
  </si>
  <si>
    <t>07.80.027</t>
  </si>
  <si>
    <t>TELHA GALVALUME / ACO GALV AUTOPORTANTE DOIS APOIOS VÃO MÁXIMO ATÉ
11METROS E=0,80MM H=260MM ACABAMENTO NATURAL</t>
  </si>
  <si>
    <t>155,62</t>
  </si>
  <si>
    <t>07.80.028</t>
  </si>
  <si>
    <t>TELHA GALVALUME / ACO GALV AUTOPORTANTE DOIS APOIOS VÃO MÁXIMO ATÉ
11 METROS E=0,80MM H=260MM ACABAMENTO NATURAL SANDUICHE DE LÃ DE
ROCHA E=50 MM ENVELOPADA</t>
  </si>
  <si>
    <t>342,15</t>
  </si>
  <si>
    <t>07.80.029</t>
  </si>
  <si>
    <t>TELHA GALVALUME / ACO GALV AUTOPORTANTE DOIS APOIOS VÃO MÁXIMO ATÉ
11 METROS E=0,80MM H=260MM FACE INFERIOR PINTADA SANDUICHE DE LÃ DE
ROCHA E=50 MM ENVELOPADA</t>
  </si>
  <si>
    <t>369,37</t>
  </si>
  <si>
    <t>07.80.030</t>
  </si>
  <si>
    <t>TELHAS CERAMICA TIPO FRANCESA</t>
  </si>
  <si>
    <t>07.80.032</t>
  </si>
  <si>
    <t>CUMEEIRA E ESPIGAO EMBOCADOS PARA TELHAS CERAMICA</t>
  </si>
  <si>
    <t>07.80.033</t>
  </si>
  <si>
    <t>FECHAMENTO DE OITAO EM TABUA DE 10 X 1CM MACHO-FEMEA P/FORRO G1-C4</t>
  </si>
  <si>
    <t>140,25</t>
  </si>
  <si>
    <t>07.80.035</t>
  </si>
  <si>
    <t>LIMPEZA DE TELHADO INCLUSIVE REMOÇÃO DO MATERIAL RECOLHIDO</t>
  </si>
  <si>
    <t>07.80.036</t>
  </si>
  <si>
    <t>TELHA TECNOLOGIA CRFS MODULADA E=8MM</t>
  </si>
  <si>
    <t>216,79</t>
  </si>
  <si>
    <t>07.80.037</t>
  </si>
  <si>
    <t>TELHA TECNOLOGIA CRFS TRAPEZOIDAL 44CM E=8MM</t>
  </si>
  <si>
    <t>194,40</t>
  </si>
  <si>
    <t>07.80.039</t>
  </si>
  <si>
    <t>07.80.040</t>
  </si>
  <si>
    <t>07.80.041</t>
  </si>
  <si>
    <t>07.80.042</t>
  </si>
  <si>
    <t>CUMEEIRA NORMAL P/ TELHA TECNOLOGIA CRFS ONDULADA</t>
  </si>
  <si>
    <t>82,72</t>
  </si>
  <si>
    <t>07.80.043</t>
  </si>
  <si>
    <t>07.80.044</t>
  </si>
  <si>
    <t>07.80.045</t>
  </si>
  <si>
    <t>07.80.048</t>
  </si>
  <si>
    <t>ARESTA P/ TELHA TECNOLOGIA CRFS ONDULADA</t>
  </si>
  <si>
    <t>76,22</t>
  </si>
  <si>
    <t>07.80.050</t>
  </si>
  <si>
    <t>07.80.051</t>
  </si>
  <si>
    <t>FECHAMENTO DE OITAO C/ TELHA TECNOLOGIA CRFS ONDULADA E=8MM</t>
  </si>
  <si>
    <t>79,84</t>
  </si>
  <si>
    <t>07.80.052</t>
  </si>
  <si>
    <t>CUMEEIRA NORMAL PARA TELHA TECNOLOGIA CRFS MODULADA</t>
  </si>
  <si>
    <t>185,62</t>
  </si>
  <si>
    <t>07.80.053</t>
  </si>
  <si>
    <t>CUMEEIRA ARTICULADA PARA TELHA TECNOLOGIA CRFS MODULADA</t>
  </si>
  <si>
    <t>169,79</t>
  </si>
  <si>
    <t>07.80.054</t>
  </si>
  <si>
    <t>RUFO PARA TELHA TECNOLOGIA CRFS MODULADA</t>
  </si>
  <si>
    <t>Página: 20 de 75</t>
  </si>
  <si>
    <t>07.80.055</t>
  </si>
  <si>
    <t>CUMEEIRA NORMAL PARA TELHA TECNOLOGIA CRFS TRAPEZOIDAL 44CM</t>
  </si>
  <si>
    <t>07.80.056</t>
  </si>
  <si>
    <t>CUMEEIRA NORMAL PARA TELHA TECNOLOGIA CRFS TRAPEZOIDAL 90CM</t>
  </si>
  <si>
    <t>317,90</t>
  </si>
  <si>
    <t>07.80.057</t>
  </si>
  <si>
    <t>CUMEEIRA ARTICULADA PARA TELHA TECNOLOGIA CRFS TRAPEZOIDAL 90CM</t>
  </si>
  <si>
    <t>332,96</t>
  </si>
  <si>
    <t>07.80.058</t>
  </si>
  <si>
    <t>RUFO PARA TELHA TECNOLOGIA CRFS TRAPEZOIDAL 90CM</t>
  </si>
  <si>
    <t>63,09</t>
  </si>
  <si>
    <t>07.80.059</t>
  </si>
  <si>
    <t>TELHA DE VIDRO TIPO FRANCESA PARA ILUMINAÇÃO</t>
  </si>
  <si>
    <t>1321,20</t>
  </si>
  <si>
    <t>07.80.062</t>
  </si>
  <si>
    <t>TELHA DE POLIESTER PERFIL DA CANALETE 90 CM E=1,20MM</t>
  </si>
  <si>
    <t>223,08</t>
  </si>
  <si>
    <t>07.80.064</t>
  </si>
  <si>
    <t>TELHA DE POLIESTER PERFIL DA MAXIPLAC E=1,20MM</t>
  </si>
  <si>
    <t>142,58</t>
  </si>
  <si>
    <t>07.80.065</t>
  </si>
  <si>
    <t>TELHA DE POLIESTER PERFIL DA ONDULADA ALUMINIO E=1,20MM</t>
  </si>
  <si>
    <t>113,88</t>
  </si>
  <si>
    <t>07.80.066</t>
  </si>
  <si>
    <t>TELHA DE POLIESTER PERFIL DA TRAPEZOIDAL ALUMINIO E=1,20MM</t>
  </si>
  <si>
    <t>116,88</t>
  </si>
  <si>
    <t>07.80.087</t>
  </si>
  <si>
    <t>PARAFUSO PARA FIXACAO TELHA CRFS TRAPEZOIDAL C/ 44CM</t>
  </si>
  <si>
    <t>07.80.088</t>
  </si>
  <si>
    <t>PARAFUSO PARA FIXACAO TELHA CRFS TRAPEZOIDAL C/ 90CM</t>
  </si>
  <si>
    <t>07.80.089</t>
  </si>
  <si>
    <t>PARAFUSO P/ FIXACAO TELHA CRFS TRAPEZOIDAL C/ 49CM</t>
  </si>
  <si>
    <t>07.80.090</t>
  </si>
  <si>
    <t>AMARRACAO DE TELHA CERAMICA COM ARAME DE COBRE</t>
  </si>
  <si>
    <t>07.80.091</t>
  </si>
  <si>
    <t>EMBOCAMENTO DE BEIRAL EM TELHA CERAMICA</t>
  </si>
  <si>
    <t>07.80.099</t>
  </si>
  <si>
    <t>SERVICOS DE COBERTURA - CONSERVACAO</t>
  </si>
  <si>
    <t>08.01.001</t>
  </si>
  <si>
    <t>AC-04 ABRIGO E CAVALETE DE 3/4" COMPLETO 85X65X30CM</t>
  </si>
  <si>
    <t>2165,14</t>
  </si>
  <si>
    <t>08.01.002</t>
  </si>
  <si>
    <t>AC-05 ABRIGO E CAVALETE DE 1" COMPLETO 85X65X30CM</t>
  </si>
  <si>
    <t>2219,87</t>
  </si>
  <si>
    <t>08.01.005</t>
  </si>
  <si>
    <t>AC-08 ABRIGO E CAVALETE DE 2" COMPLETO 245X110X40CM</t>
  </si>
  <si>
    <t>15581,73</t>
  </si>
  <si>
    <t>08.01.099</t>
  </si>
  <si>
    <t>SERVICOS EM CAVALETE E ABRIGO</t>
  </si>
  <si>
    <t>08.02.001</t>
  </si>
  <si>
    <t>AG-04 ABRIGO PARA GAS COM 2 CILINDROS DE 45 KG</t>
  </si>
  <si>
    <t>10705,85</t>
  </si>
  <si>
    <t>08.02.002</t>
  </si>
  <si>
    <t>AG-05 ABRIGO PARA GAS COM 4 CILINDROS DE 45 KG</t>
  </si>
  <si>
    <t>16989,77</t>
  </si>
  <si>
    <t>08.02.003</t>
  </si>
  <si>
    <t>AG-06 ABRIGO PARA GAS COM 6 CILINDROS DE 45 KG</t>
  </si>
  <si>
    <t>21192,00</t>
  </si>
  <si>
    <t>08.02.004</t>
  </si>
  <si>
    <t>AG-07 ABRIGO PARA MEDIDOR COMGAS 60X60X30CM</t>
  </si>
  <si>
    <t>2374,75</t>
  </si>
  <si>
    <t>08.02.005</t>
  </si>
  <si>
    <t>AG-08 ABRIGO PARA GAS COM 2 BUJOES DE 13 KG</t>
  </si>
  <si>
    <t>3367,03</t>
  </si>
  <si>
    <t>08.02.016</t>
  </si>
  <si>
    <t>PROTECAO ANTICORROSIVA PARA RAMAIS SOB A TERRA</t>
  </si>
  <si>
    <t>08.02.017</t>
  </si>
  <si>
    <t>PROTECAO MECANICA PARA RAMAIS SOB ATERRA</t>
  </si>
  <si>
    <t>08.02.021</t>
  </si>
  <si>
    <t>VG-01 VALVULA E REGULADOR DE PRESSAO DE GAS</t>
  </si>
  <si>
    <t>931,56</t>
  </si>
  <si>
    <t>TUBO ACO GALV NBR5590-CLASSE PESADA DN 20MM (3/4") INCL CONEXOES</t>
  </si>
  <si>
    <t>195,81</t>
  </si>
  <si>
    <t>08.02.041</t>
  </si>
  <si>
    <t>TUBO ACO GALV NBR5590-CLASSE PESADA DN 25MM (1") INCL CONEXOES</t>
  </si>
  <si>
    <t>209,96</t>
  </si>
  <si>
    <t>08.02.042</t>
  </si>
  <si>
    <t>TUBO ACO GALV NBR5590-CLASSE PESADA DN 32MM (1 1/4") INCL CONEXOES</t>
  </si>
  <si>
    <t>287,13</t>
  </si>
  <si>
    <t>08.02.043</t>
  </si>
  <si>
    <t>TUBO ACO GALV NBR5590-CLASSE PESADA DN 40MM (1 1/2") INCL CONEXOES</t>
  </si>
  <si>
    <t>308,64</t>
  </si>
  <si>
    <t>ENVOLVIMENTO C/ TUBO DE PVC DN 150MM EM TUBULACAO DE GAS DE RUA</t>
  </si>
  <si>
    <t>TUBO DE COBRE P/ GAS CLASSE A S/COST DN=1/2 (15) SOLDA FOSCOPER</t>
  </si>
  <si>
    <t>153,51</t>
  </si>
  <si>
    <t>08.02.061</t>
  </si>
  <si>
    <t>TUBO DE COBRE P/ GAS CLASSE A S/COST DN=3/4 (22) SOLDA FOSCOPER</t>
  </si>
  <si>
    <t>205,27</t>
  </si>
  <si>
    <t>08.02.062</t>
  </si>
  <si>
    <t>TUBO DE COBRE P/ GAS CLASSE A S/COST DN=1 (28) SOLDA FOSCOPER</t>
  </si>
  <si>
    <t>251,82</t>
  </si>
  <si>
    <t>08.02.063</t>
  </si>
  <si>
    <t>TUBO DE COBRE P/ GAS CLASSE A S/COST DN=1 1/4 (35) SOLDA FOSCOPER</t>
  </si>
  <si>
    <t>347,32</t>
  </si>
  <si>
    <t>08.02.064</t>
  </si>
  <si>
    <t>TUBO DE COBRE P/ GAS CLSSE A S/COST DN=1 1/2 (42) SOLDA FOSCOPER</t>
  </si>
  <si>
    <t>421,85</t>
  </si>
  <si>
    <t>08.02.099</t>
  </si>
  <si>
    <t>SERVICOS EM ABRIGO E REDE DE GAS</t>
  </si>
  <si>
    <t>08.03.001</t>
  </si>
  <si>
    <t>TUBO ACO GALVANIZ NBR5580-CL MEDIA, DN15MM (1/2") - INCL CONEXOES</t>
  </si>
  <si>
    <t>08.03.002</t>
  </si>
  <si>
    <t>TUBO ACO GALVANIZ NBR5580-CL MEDIA, DN20MM (3/4") - INCL CONEXOES</t>
  </si>
  <si>
    <t>08.03.003</t>
  </si>
  <si>
    <t>TUBO ACO GALVANIZ NBR5580-CL MEDIA, DN25MM (1") - INCL. CONEXOES</t>
  </si>
  <si>
    <t>08.03.004</t>
  </si>
  <si>
    <t>TUBO ACO GALVANIZ NBR 5580-CL MEDIA, DN32MM (1 1/4")-INCL CONEXOES</t>
  </si>
  <si>
    <t>159,28</t>
  </si>
  <si>
    <t>08.03.005</t>
  </si>
  <si>
    <t>TUBO ACO GALVANIZ NBR5580-CL MEDIA, DN40MM (1 1/2")-INCL CONEXOES</t>
  </si>
  <si>
    <t>186,22</t>
  </si>
  <si>
    <t>08.03.006</t>
  </si>
  <si>
    <t>TUBO ACO GALVANIZ NBR5580-CL MEDIA, DN50MM (2") - INCL CONEXOES</t>
  </si>
  <si>
    <t>227,64</t>
  </si>
  <si>
    <t>08.03.007</t>
  </si>
  <si>
    <t>TUBO ACO GALVANIZ NBR5580-CL MEDIA, DN65MM (2 1/2") - INCL CONEXOES</t>
  </si>
  <si>
    <t>282,01</t>
  </si>
  <si>
    <t>08.03.008</t>
  </si>
  <si>
    <t>TUBO ACO GALVANIZ NBR5580-CL MEDIA, DN80MM (3")-INCL CONEXOES</t>
  </si>
  <si>
    <t>313,71</t>
  </si>
  <si>
    <t>08.03.009</t>
  </si>
  <si>
    <t>TUBO ACO GALVANIZ NBR5580-CL MEDIA, DN100MM (4")-INCL CONEXOES</t>
  </si>
  <si>
    <t>419,54</t>
  </si>
  <si>
    <t>08.03.010</t>
  </si>
  <si>
    <t>TUBO ACO GALVANIZ NBR5580-CL MEDIA, DN 150MM (6") - INCL CONEXOES</t>
  </si>
  <si>
    <t>704,47</t>
  </si>
  <si>
    <t>08.03.012</t>
  </si>
  <si>
    <t>08.03.015</t>
  </si>
  <si>
    <t>TUBO PVC RÍGIDO JUNTA SOLDÁVEL DE 20 INCL CONEXÕES</t>
  </si>
  <si>
    <t>Página: 21 de 75</t>
  </si>
  <si>
    <t>08.03.016</t>
  </si>
  <si>
    <t>TUBO PVC RÍGIDO JUNTA SOLDÁVEL DE 25 INCL CONEXÕES</t>
  </si>
  <si>
    <t>08.03.017</t>
  </si>
  <si>
    <t>TUBO PVC RÍGIDO JUNTA SOLDÁVEL DE 32 INCL CONEXÕES</t>
  </si>
  <si>
    <t>41,96</t>
  </si>
  <si>
    <t>08.03.018</t>
  </si>
  <si>
    <t>TUBO PVC RÍGIDO JUNTA SOLDÁVEL DE 40 INCL CONEXÕES</t>
  </si>
  <si>
    <t>08.03.019</t>
  </si>
  <si>
    <t>TUBO PVC RÍGIDO JUNTA SOLDÁVEL DE 50 INCL CONEXÕES</t>
  </si>
  <si>
    <t>TUBO PVC RÍGIDO JUNTA SOLDÁVEL DE 60 INCL CONEXÕES</t>
  </si>
  <si>
    <t>08.03.021</t>
  </si>
  <si>
    <t>TUBO PVC RÍGIDO JUNTA SOLDÁVEL DE 75 INCL CONEXÕES</t>
  </si>
  <si>
    <t>120,47</t>
  </si>
  <si>
    <t>08.03.022</t>
  </si>
  <si>
    <t>TUBO PVC RÍGIDO JUNTA SOLDÁVEL DE 85 INCL CONEXÕES</t>
  </si>
  <si>
    <t>141,04</t>
  </si>
  <si>
    <t>08.03.023</t>
  </si>
  <si>
    <t>TUBO PVC RÍGIDO JUNTA SOLDÁVEL DE 110 INCL CONEXÕES</t>
  </si>
  <si>
    <t>211,96</t>
  </si>
  <si>
    <t>08.03.099</t>
  </si>
  <si>
    <t>SERVICOS EM REDE DE AGUA FRIA</t>
  </si>
  <si>
    <t>08.04.001</t>
  </si>
  <si>
    <t>REGISTRO DE GAVETA BRUTO DN 15MM (1/2")</t>
  </si>
  <si>
    <t>80,36</t>
  </si>
  <si>
    <t>08.04.002</t>
  </si>
  <si>
    <t>REGISTRO DE GAVETA BRUTO DN 20MM (3/4")</t>
  </si>
  <si>
    <t>08.04.003</t>
  </si>
  <si>
    <t>REGISTRO DE GAVETA BRUTO DN 25MM (1")</t>
  </si>
  <si>
    <t>08.04.004</t>
  </si>
  <si>
    <t>REGISTRO DE GAVETA BRUTO DN 32MM (1 1/4")</t>
  </si>
  <si>
    <t>150,41</t>
  </si>
  <si>
    <t>08.04.005</t>
  </si>
  <si>
    <t>REGISTRO DE GAVETA BRUTO DN 40MM 1 1/2"</t>
  </si>
  <si>
    <t>08.04.006</t>
  </si>
  <si>
    <t>REGISTRO DE GAVETA BRUTO DN 50MM (2")</t>
  </si>
  <si>
    <t>08.04.007</t>
  </si>
  <si>
    <t>REGISTRO DE GAVETA BRUTO DN 65MM (2 1/2")</t>
  </si>
  <si>
    <t>501,17</t>
  </si>
  <si>
    <t>08.04.008</t>
  </si>
  <si>
    <t>REGISTRO DE GAVETA BRUTO DN 80MM (3")</t>
  </si>
  <si>
    <t>793,91</t>
  </si>
  <si>
    <t>08.04.009</t>
  </si>
  <si>
    <t>REGISTRO DE GAVETA BRUTO DN 100MM (4")</t>
  </si>
  <si>
    <t>1315,05</t>
  </si>
  <si>
    <t>08.04.015</t>
  </si>
  <si>
    <t>REGISTRO DE PRESSAO BRUTO DE 1/2"</t>
  </si>
  <si>
    <t>111,26</t>
  </si>
  <si>
    <t>08.04.016</t>
  </si>
  <si>
    <t>REGISTRO DE PRESSAO BRUTO DE 3/4"</t>
  </si>
  <si>
    <t>08.04.021</t>
  </si>
  <si>
    <t>REGISTRO DE GAVETA COM CANOPLA CROMADA DN 15MM (1/2")</t>
  </si>
  <si>
    <t>137,53</t>
  </si>
  <si>
    <t>08.04.022</t>
  </si>
  <si>
    <t>REGISTRO DE GAVETA COM CANOPLA CROMADA DN 20MM (3/4")</t>
  </si>
  <si>
    <t>08.04.023</t>
  </si>
  <si>
    <t>REGISTRO DE GAVETA COM CANOPLA CROMADA DN 25MM (1")</t>
  </si>
  <si>
    <t>170,17</t>
  </si>
  <si>
    <t>08.04.024</t>
  </si>
  <si>
    <t>REGISTRO DE GAVETA COM CANOPLA CROMADA DN 32MM (1 1/4")</t>
  </si>
  <si>
    <t>243,03</t>
  </si>
  <si>
    <t>08.04.025</t>
  </si>
  <si>
    <t>REGISTRO DE GAVETA COM CANOPLA CROMADA DN 40MM (1 1/2")</t>
  </si>
  <si>
    <t>255,29</t>
  </si>
  <si>
    <t>08.04.031</t>
  </si>
  <si>
    <t>REGISTRO DE PRESSAO C/ CANOPLA CROMADA DN 15MM (1/2")</t>
  </si>
  <si>
    <t>146,00</t>
  </si>
  <si>
    <t>08.04.032</t>
  </si>
  <si>
    <t>REGISTRO DE PRESSAO C/ CANOPLA CROMADA DN 20MM (3/4")</t>
  </si>
  <si>
    <t>146,60</t>
  </si>
  <si>
    <t>08.04.043</t>
  </si>
  <si>
    <t>VALVULA DE DESCARGA C/ REG INCORP DN=32MM(1 1/4) ACAB ANTIVANDALISMO</t>
  </si>
  <si>
    <t>586,03</t>
  </si>
  <si>
    <t>08.04.044</t>
  </si>
  <si>
    <t>VALVULA DE DESCARGA C/ REG INCORP DN=40MM(1 1/2) ACAB ANTIVANDALISMO</t>
  </si>
  <si>
    <t>08.04.048</t>
  </si>
  <si>
    <t>VALVULA DE DESCARGA DE FECHAMENTO AUTOMATICO PARA MICTORIO</t>
  </si>
  <si>
    <t>626,70</t>
  </si>
  <si>
    <t>08.04.051</t>
  </si>
  <si>
    <t>VALVULA DE DESCARGA C/REG INCORP DN 32MM (1 1/4") C/ ACAB SIMPLES</t>
  </si>
  <si>
    <t>382,65</t>
  </si>
  <si>
    <t>08.04.052</t>
  </si>
  <si>
    <t>VALVULA DE DESCARGA C/REG INCORP DN 40MM (1 1/2") C/ ACAB SIMPLES</t>
  </si>
  <si>
    <t>473,56</t>
  </si>
  <si>
    <t>08.04.053</t>
  </si>
  <si>
    <t>VALVULA DE DESCARGA C/ACIONAMENTO DUPLO FLUXO REGISTRO E ACABAM. DN
32MM 1 1/4"</t>
  </si>
  <si>
    <t>538,81</t>
  </si>
  <si>
    <t>08.04.054</t>
  </si>
  <si>
    <t>VALVULA DE DESCARGA C/ACIONAMENTO DUPLO FLUXO REGISTRO E ACABAM. DN
40MM 1 1/2"</t>
  </si>
  <si>
    <t>510,11</t>
  </si>
  <si>
    <t>08.04.060</t>
  </si>
  <si>
    <t>ENVELOPE DE CONCRETO PARA DUTOS</t>
  </si>
  <si>
    <t>25,59</t>
  </si>
  <si>
    <t>08.04.099</t>
  </si>
  <si>
    <t>08.05.005</t>
  </si>
  <si>
    <t>TUBO DE COBRE NBR13206 CLASSE "E" DN 15MM (1/2") AGUA QUENTE INCL
CONEXOES</t>
  </si>
  <si>
    <t>61,71</t>
  </si>
  <si>
    <t>08.05.006</t>
  </si>
  <si>
    <t>TUBO DE COBRE NBR13206 CLASSE "E" DN 22MM (3/4") AGUA QUENTE INCL
CONEXOES</t>
  </si>
  <si>
    <t>08.05.007</t>
  </si>
  <si>
    <t>TUBO DE COBRE NBR13206 CLASSE "E" DN 28MM (1") AGUA QUENTE INCL
CONEXOES</t>
  </si>
  <si>
    <t>08.05.008</t>
  </si>
  <si>
    <t>TUBO DE COBRE NBR13206 CLASSE "E" DN 35MM (1 1/4") AGUA QUENTE INCL
CONEXOES</t>
  </si>
  <si>
    <t>177,67</t>
  </si>
  <si>
    <t>08.05.009</t>
  </si>
  <si>
    <t>TUBO DE COBRE NBR13206 CLASSE "E" DN 15 MM (1/2") AGUA QUENTE INCL
CONEXOES COM ISOLAÇAO TERMICA POLIETIL EXPANDIDO</t>
  </si>
  <si>
    <t>67,81</t>
  </si>
  <si>
    <t>TUBO DE COBRE NBR13206 CLASSE "E" DN 22 MM (3/4") AGUA QUENTE INCL
CONEXOES COM ISOLAÇAO TERMICA POLIETIL EXPANDIDO</t>
  </si>
  <si>
    <t>89,38</t>
  </si>
  <si>
    <t>08.05.011</t>
  </si>
  <si>
    <t>TUBO DE COBRE NBR13206 CLASSE "E" DN 28 MM (1") AGUA QUENTE INCL
CONEXOES COM ISOLAÇAO TERMICA POLIETIL EXPANDIDO</t>
  </si>
  <si>
    <t>Página: 22 de 75</t>
  </si>
  <si>
    <t>08.05.012</t>
  </si>
  <si>
    <t>TUBO DE COBRE NBR13206 CLASSE "E" DN 35 MM (1 1/4") AGUA QUENTE INCL
CONEXOES COM ISOLAÇAO TERMICA POLIETIL EXPANDIDO</t>
  </si>
  <si>
    <t>187,13</t>
  </si>
  <si>
    <t>08.05.013</t>
  </si>
  <si>
    <t>PROTEÇAO EM ALUMINIO CORRUGADO E= 0,15MM PARA TUBO DE COBRE DN 15MM
AGUA QUENTE INCL AMARRAÇAO</t>
  </si>
  <si>
    <t>08.05.014</t>
  </si>
  <si>
    <t>PROTEÇAO EM ALUMINIO CORRUGADO E= 0,15MM PARA TUBO DE COBRE DN 22MM
AGUA QUENTE INCL AMARRAÇAO</t>
  </si>
  <si>
    <t>08.05.015</t>
  </si>
  <si>
    <t>PROTEÇAO EM ALUMINIO CORRUGADO E=0,15MM PARA TUBO DE COBRE DN 28MM
AGUA QUENTE INCL AMARRAÇAO</t>
  </si>
  <si>
    <t>30,32</t>
  </si>
  <si>
    <t>08.05.016</t>
  </si>
  <si>
    <t>PROTEÇAO EM ALUMINIO CORRUGADO E= 0,15MM PARA TUBO DE COBRE DN 35MM
AGUA QUENTE INCL AMARRAÇAO</t>
  </si>
  <si>
    <t>34,30</t>
  </si>
  <si>
    <t>08.05.099</t>
  </si>
  <si>
    <t>SERVIÇOS EM REDE DE ÁGUA QUENTE</t>
  </si>
  <si>
    <t>08.06.001</t>
  </si>
  <si>
    <t>SISTEMA DE AQUECIMENTO SOLAR BOILER 1000 LITROS AÇO INOX ALTA PRESSAO
COM 10 PLACAS COLETORAS 175x100x6,5 CM FORNECIDO E
INSTALADO USO EXCLUSIVO PADRÃO CRECHE</t>
  </si>
  <si>
    <t>46616,28</t>
  </si>
  <si>
    <t>08.06.004</t>
  </si>
  <si>
    <t>SISTEMA DE AQUECIMENTO SOLAR BOILER 1.500 LITROS AÇO INOX ALTA PRESSAO
COM 18 PLACAS COLETORAS 185x85 CM FORNECIDO E INSTALADO USO
EXCLUSIVO PADRÃO PEROBAL</t>
  </si>
  <si>
    <t>118756,61</t>
  </si>
  <si>
    <t>08.07.002</t>
  </si>
  <si>
    <t>TUBO ACO GALVANIZ NBR5580-CL MEDIA, DN65MM (2 1/2")- INCL CONEXOES</t>
  </si>
  <si>
    <t>08.07.003</t>
  </si>
  <si>
    <t>08.07.004</t>
  </si>
  <si>
    <t>TUBO ACO GLAVANIZ NBR5580-CL MEDIA, DN100MM (4")-INCL CONEXOES</t>
  </si>
  <si>
    <t>08.07.005</t>
  </si>
  <si>
    <t>08.07.010</t>
  </si>
  <si>
    <t>PROTECAO ANTI CORROSIVA PARA RAMAIS SOB A TERRA</t>
  </si>
  <si>
    <t>63,62</t>
  </si>
  <si>
    <t>08.07.099</t>
  </si>
  <si>
    <t>SERVICOS EM REDE DE INCENDIO</t>
  </si>
  <si>
    <t>08.08.002</t>
  </si>
  <si>
    <t>08.08.003</t>
  </si>
  <si>
    <t>08.08.004</t>
  </si>
  <si>
    <t>08.08.010</t>
  </si>
  <si>
    <t>REGISTRO GLOBO ANGULAR AMARELO 2 1/2"</t>
  </si>
  <si>
    <t>304,28</t>
  </si>
  <si>
    <t>08.08.012</t>
  </si>
  <si>
    <t>REGISTRO DE RECALQUE NO PASSEIO (RR-01)</t>
  </si>
  <si>
    <t>1074,68</t>
  </si>
  <si>
    <t>08.08.015</t>
  </si>
  <si>
    <t>VALVULA DE RETENCAO VERT.BRONZE TIPO LEVE DE 2 1/2"</t>
  </si>
  <si>
    <t>553,90</t>
  </si>
  <si>
    <t>08.08.016</t>
  </si>
  <si>
    <t>VALVULA DE RETENCAO VERT.BRONZE TIPO LEVE DE 3"</t>
  </si>
  <si>
    <t>773,21</t>
  </si>
  <si>
    <t>08.08.017</t>
  </si>
  <si>
    <t>VALVULA DE RETENCAO VERT.BRONZE TIPO LEVE DE 4"</t>
  </si>
  <si>
    <t>1264,81</t>
  </si>
  <si>
    <t>08.08.021</t>
  </si>
  <si>
    <t>HIDRANTE COM REGISTRO TIPO GLOBO AMARELO DE 2 1/2"</t>
  </si>
  <si>
    <t>175,10</t>
  </si>
  <si>
    <t>08.08.028</t>
  </si>
  <si>
    <t>AH-04 ABRIGO PARA HIDRANTE COM MANGUEIRA 1 1/2" E ESGUICHO REGULAVEL</t>
  </si>
  <si>
    <t>2082,96</t>
  </si>
  <si>
    <t>08.08.030</t>
  </si>
  <si>
    <t>MANGUEIRA COM UNIAO DE ENGATE RAPIDO DE 1 1/2"</t>
  </si>
  <si>
    <t>08.08.031</t>
  </si>
  <si>
    <t>MANGUEIRA COM UNIAO DE ENGATE RAPIDO DE 2 1/2"</t>
  </si>
  <si>
    <t>08.08.035</t>
  </si>
  <si>
    <t>ESGUICHO DE LATAO C/ENGATE RAPIDO ORIFICIO DE 1/2"</t>
  </si>
  <si>
    <t>91,89</t>
  </si>
  <si>
    <t>08.08.036</t>
  </si>
  <si>
    <t>ESGUICHO DE LATAO C/ENGATE RAPIDO ORIFICIO DE 5/8"</t>
  </si>
  <si>
    <t>76,13</t>
  </si>
  <si>
    <t>08.08.037</t>
  </si>
  <si>
    <t>ESGUICHO DE LATAO C/ENGATE RAPIDO ORIFICIO DE 3/4"</t>
  </si>
  <si>
    <t>158,66</t>
  </si>
  <si>
    <t>08.08.041</t>
  </si>
  <si>
    <t>VALVULA RETENCAO HORIZ BRONZE DE 2 1/2"</t>
  </si>
  <si>
    <t>752,23</t>
  </si>
  <si>
    <t>08.08.042</t>
  </si>
  <si>
    <t>VALVULA RETENCAO HORIZONTAL DE BRONZE DE 3"</t>
  </si>
  <si>
    <t>902,60</t>
  </si>
  <si>
    <t>08.08.043</t>
  </si>
  <si>
    <t>VALVULA RETENCAO HORIZONTAL BRONZE DE 4"</t>
  </si>
  <si>
    <t>1515,95</t>
  </si>
  <si>
    <t>08.08.044</t>
  </si>
  <si>
    <t>EXTINTORES MANUAIS DE CO2 CAPACIDADE 4KG</t>
  </si>
  <si>
    <t>759,49</t>
  </si>
  <si>
    <t>08.08.045</t>
  </si>
  <si>
    <t>EXTINTORES MANUAIS DE CO2 COM CAPACIDADE DE 6 KG</t>
  </si>
  <si>
    <t>754,30</t>
  </si>
  <si>
    <t>08.08.046</t>
  </si>
  <si>
    <t>EXTINTORES MANUAIS PO QUIMICO SECO COM CAPACIDADE DE 4 KG</t>
  </si>
  <si>
    <t>251,23</t>
  </si>
  <si>
    <t>08.08.047</t>
  </si>
  <si>
    <t>EXTINTOR MANUAL PO QUIMICO SECO C/ CAPACIDADE DE 12KG</t>
  </si>
  <si>
    <t>393,06</t>
  </si>
  <si>
    <t>08.08.048</t>
  </si>
  <si>
    <t>EXTINTOR PORTATIL DE PO QUIMICO BC CAPACIDADE 6 KG</t>
  </si>
  <si>
    <t>261,03</t>
  </si>
  <si>
    <t>08.08.050</t>
  </si>
  <si>
    <t>EXTINTORES MANUAIS DE AGUA PRESSURIZADA CAP DE 10 L</t>
  </si>
  <si>
    <t>284,82</t>
  </si>
  <si>
    <t>08.08.051</t>
  </si>
  <si>
    <t>EXTINTOR PORTATIL DE PO QUIMICO ABC CAPACIDADE 6 KG</t>
  </si>
  <si>
    <t>332,27</t>
  </si>
  <si>
    <t>08.08.060</t>
  </si>
  <si>
    <t>MANOMETRO INDUSTRIAL COM TOMADA INFERIOR.</t>
  </si>
  <si>
    <t>648,04</t>
  </si>
  <si>
    <t>08.08.061</t>
  </si>
  <si>
    <t>PRESSOSTATO (VALVULA DE FLUXO) COM SENSOR DIAFRAGMA.</t>
  </si>
  <si>
    <t>3427,65</t>
  </si>
  <si>
    <t>08.08.069</t>
  </si>
  <si>
    <t>AI-01 ABRIGO PARA BOMBA DE INCENDIO</t>
  </si>
  <si>
    <t>3395,21</t>
  </si>
  <si>
    <t>Página: 23 de 75</t>
  </si>
  <si>
    <t>08.08.070</t>
  </si>
  <si>
    <t>CONJ MOTOR-BOMBA (CENTRIFUGA) 1/2 HP (3400 L/H -20 MCA)</t>
  </si>
  <si>
    <t>2016,09</t>
  </si>
  <si>
    <t>08.08.071</t>
  </si>
  <si>
    <t>CONJ MOTOR-BOMBA (CENTRIFUGA) 3/4 HP (7400 L/H - 20 MCA)</t>
  </si>
  <si>
    <t>2298,31</t>
  </si>
  <si>
    <t>08.08.072</t>
  </si>
  <si>
    <t>CONJ MOTOR-BOMBA (CENTRIFUGA) 1 HP (8500 L/H - 20 MCA)</t>
  </si>
  <si>
    <t>2511,46</t>
  </si>
  <si>
    <t>08.08.073</t>
  </si>
  <si>
    <t>CONJ MOTOR-BOMBA (CENTRIFUGA) 1.5 HP (10000 L/H - 20 MCA)</t>
  </si>
  <si>
    <t>2866,17</t>
  </si>
  <si>
    <t>08.08.074</t>
  </si>
  <si>
    <t>CONJ MOTOR-BOMBA (CENTRIFUGA) 2 HP (13900 L/H - 20 MCA)</t>
  </si>
  <si>
    <t>3115,49</t>
  </si>
  <si>
    <t>08.08.075</t>
  </si>
  <si>
    <t>CONJ MOTOR-BOMBA (CENTRIFUGA) 3 HP (25000 L/H - 20 MCA)</t>
  </si>
  <si>
    <t>4307,80</t>
  </si>
  <si>
    <t>08.08.076</t>
  </si>
  <si>
    <t>CONJ MOTOR-BOMBA (CENTRIFUGA) 4 HP (31200 L/H - 20 MCA)</t>
  </si>
  <si>
    <t>5373,02</t>
  </si>
  <si>
    <t>08.08.077</t>
  </si>
  <si>
    <t>CONJ MOTOR-BOMBA (CENTRIFUGA) 5 HP (31200 L/H -20 MCA)</t>
  </si>
  <si>
    <t>6434,88</t>
  </si>
  <si>
    <t>08.08.078</t>
  </si>
  <si>
    <t>CONJ MOTOR-BOMBA (CENTRIFUGA) 7,5 HP (40000L/H 20 MCA)</t>
  </si>
  <si>
    <t>7641,95</t>
  </si>
  <si>
    <t>08.08.079</t>
  </si>
  <si>
    <t>CONJ MOTOR-BOMBA (CENTRIFUGA) 10 HP (40000 L/H 20MCA)</t>
  </si>
  <si>
    <t>11639,72</t>
  </si>
  <si>
    <t>08.08.090</t>
  </si>
  <si>
    <t>TREINAMENTO BÁSICO PARA BRIGADA DE INCÊNDIO INCLUSO EQUIPAMENTOS (POR
PARTICIPANTE)</t>
  </si>
  <si>
    <t>189,51</t>
  </si>
  <si>
    <t>08.08.099</t>
  </si>
  <si>
    <t>08.09.001</t>
  </si>
  <si>
    <t>TUBO DE FERRO FUNDIDO DN 50MM (2") - INCLUSIVE CONEXOES - DESC</t>
  </si>
  <si>
    <t>405,05</t>
  </si>
  <si>
    <t>08.09.002</t>
  </si>
  <si>
    <t>TUBO DE FERRO FUNDIDO DN 75MM (3") - INCLUSIVE CONEXOES - DESC</t>
  </si>
  <si>
    <t>521,73</t>
  </si>
  <si>
    <t>08.09.003</t>
  </si>
  <si>
    <t>TUBO DE FERRO FUNDIDO DN 100MM (4") - INCLUSIVE CONEXOES - DESC</t>
  </si>
  <si>
    <t>573,85</t>
  </si>
  <si>
    <t>08.09.015</t>
  </si>
  <si>
    <t>TUBO PVC NORMAL "SN" JUNTA SOLDÁVEL/ELÁSTICA DN 40 INCL CONEXÕES</t>
  </si>
  <si>
    <t>08.09.016</t>
  </si>
  <si>
    <t>TUBO PVC NORMAL "SN" JUNTA ELÁSTICA DN 50 INCL CONEXÕES</t>
  </si>
  <si>
    <t>65,46</t>
  </si>
  <si>
    <t>08.09.017</t>
  </si>
  <si>
    <t>TUBO PVC NORMAL "SN" JUNTA ELÁSTICA DN 75 INCL CONEXÕES</t>
  </si>
  <si>
    <t>08.09.018</t>
  </si>
  <si>
    <t>TUBO PVC NORMAL "SN" JUNTA ELÁSTICA DN 100 INCL CONEXÕES</t>
  </si>
  <si>
    <t>86,74</t>
  </si>
  <si>
    <t>08.09.019</t>
  </si>
  <si>
    <t>TUBO PVC NORMAL "SN" JUNTA ELÁSTICA DN 150 INCL CONEXÕES</t>
  </si>
  <si>
    <t>170,01</t>
  </si>
  <si>
    <t>08.09.030</t>
  </si>
  <si>
    <t>TUBO DE ACO GALVANIZADO DN 40MM (1.1/2") - INCLUSIVE CONEXOES</t>
  </si>
  <si>
    <t>195,71</t>
  </si>
  <si>
    <t>08.09.060</t>
  </si>
  <si>
    <t>TUBO PVC REFORÇADO "SR" JUNTA ELÁSTICA DN 40 INCL CONEXÕES</t>
  </si>
  <si>
    <t>60,40</t>
  </si>
  <si>
    <t>08.09.061</t>
  </si>
  <si>
    <t>TUBO PVC REFORÇADO "SR" JUNTA ELÁSTICA DN 50 INCL CONEXÕES</t>
  </si>
  <si>
    <t>64,30</t>
  </si>
  <si>
    <t>08.09.062</t>
  </si>
  <si>
    <t>TUBO PVC REFORÇADO "SR" JUNTA ELÁSTICA DN 75 INCL CONEXÕES</t>
  </si>
  <si>
    <t>08.09.063</t>
  </si>
  <si>
    <t>TUBO PVC REFORÇADO "SR" JUNTA ELÁSTICA DN 100 INCL CONEXÕES</t>
  </si>
  <si>
    <t>108,05</t>
  </si>
  <si>
    <t>08.09.064</t>
  </si>
  <si>
    <t>TUBO PVC REFORÇADO "SR" JUNTA ELÁSTICA DN 150 INCL CONEXÕES</t>
  </si>
  <si>
    <t>163,68</t>
  </si>
  <si>
    <t>08.09.099</t>
  </si>
  <si>
    <t>SERVICOS EM REDE DE ESGOTO</t>
  </si>
  <si>
    <t>08.10.004</t>
  </si>
  <si>
    <t>CAIXA SIFONADA DE PVC DN 100X150X50MM C/GRELHA PVC CROMADO</t>
  </si>
  <si>
    <t>86,52</t>
  </si>
  <si>
    <t>08.10.006</t>
  </si>
  <si>
    <t>CAIXA SIFONADA DE PVC DN 150X150X50MM C/GRELHA METALICA</t>
  </si>
  <si>
    <t>103,07</t>
  </si>
  <si>
    <t>08.10.007</t>
  </si>
  <si>
    <t>CAIXA SIFONADA DE PVC DN 150X150X50MM COM GRELHA DE PVC CROMADO</t>
  </si>
  <si>
    <t>124,68</t>
  </si>
  <si>
    <t>08.10.008</t>
  </si>
  <si>
    <t>CAIXA SIFONADA DE PVC DN 100X150X50MM COM GRELHA DE AÇO INOX COM
FECHO ROTATIVO.</t>
  </si>
  <si>
    <t>68,17</t>
  </si>
  <si>
    <t>08.10.009</t>
  </si>
  <si>
    <t>CAIXA SIFONADA DE PVC DN 150X150X50MM COM GRELHA DE AÇO INOX COM
FECHO ROTATIVO.</t>
  </si>
  <si>
    <t>08.10.010</t>
  </si>
  <si>
    <t>CAIXA SIFONADA DE PVC DN 100X100X50MM C/GRELHA PVC CROMADO</t>
  </si>
  <si>
    <t>70,37</t>
  </si>
  <si>
    <t>08.10.011</t>
  </si>
  <si>
    <t>CAIXA SIFONADA DE PVC DN 150X185X75MM C/GRELHA PVC CROMADO</t>
  </si>
  <si>
    <t>132,92</t>
  </si>
  <si>
    <t>08.10.045</t>
  </si>
  <si>
    <t>RALO SIFONADO CONICO PVC DN 100MM C/GRELHA PVC CROMADO</t>
  </si>
  <si>
    <t>108,39</t>
  </si>
  <si>
    <t>08.10.048</t>
  </si>
  <si>
    <t>RALO SIFONADO DE F.FUNDIDO DN 150 MM C/GRELHA PVC CROMADO</t>
  </si>
  <si>
    <t>757,51</t>
  </si>
  <si>
    <t>08.10.049</t>
  </si>
  <si>
    <t>RALO SECO CONICO PVC DN 100MM C/GRELHA PVC CROMADO</t>
  </si>
  <si>
    <t>106,38</t>
  </si>
  <si>
    <t>08.10.050</t>
  </si>
  <si>
    <t>RALO SECO DE F.FUNDIDO DN 100 MM C/GRELHA PVC CROMADO</t>
  </si>
  <si>
    <t>267,92</t>
  </si>
  <si>
    <t>08.10.056</t>
  </si>
  <si>
    <t>TERMINAL DE VENTILACAO EM PVC P/ESGOTO DN 50MM (2")</t>
  </si>
  <si>
    <t>08.10.057</t>
  </si>
  <si>
    <t>TERMINAL DE VENTILACAO EM PVC P/ ESGOTO DN 75MM (3")</t>
  </si>
  <si>
    <t>32,93</t>
  </si>
  <si>
    <t>08.10.058</t>
  </si>
  <si>
    <t>TERMINAL DE VENTILACAO EM PVC P/ ESGOTO DN 100MM(4")</t>
  </si>
  <si>
    <t>08.10.099</t>
  </si>
  <si>
    <t>08.11.002</t>
  </si>
  <si>
    <t>TUBO DE FERRO FUNDIDO DN 50MM (2") - INCLUSIVE CONEXOES</t>
  </si>
  <si>
    <t>273,85</t>
  </si>
  <si>
    <t>08.11.003</t>
  </si>
  <si>
    <t>TUBO DE FERRO FUNDIDO DN 75MM (3") - INCLUSIVE CONEXOES</t>
  </si>
  <si>
    <t>359,04</t>
  </si>
  <si>
    <t>08.11.004</t>
  </si>
  <si>
    <t>TUBO DE FERRO FUNDIDO DN 100MM (4") - INCLUSIVE CONEXOES</t>
  </si>
  <si>
    <t>418,78</t>
  </si>
  <si>
    <t>08.11.005</t>
  </si>
  <si>
    <t>TUBO DE FERRO FUNDIDO DN 150MM (6") - INCLUSIVE CONEXOES</t>
  </si>
  <si>
    <t>563,71</t>
  </si>
  <si>
    <t>Página: 24 de 75</t>
  </si>
  <si>
    <t>08.11.015</t>
  </si>
  <si>
    <t>DESCIDA DE AGUA PLUVIAL H=300CM C/TUBO DE FºFº DN 100MM PONTA-BOLSA
INCL.FIX.NA PAREDE</t>
  </si>
  <si>
    <t>1029,21</t>
  </si>
  <si>
    <t>08.11.016</t>
  </si>
  <si>
    <t>DESCIDA DE AGUA PLUVIAL H=300CM C/TUBO DE FºFº DN 150MM PONTA-BOLSA
INCL.FIX.NA PAREDE</t>
  </si>
  <si>
    <t>1541,94</t>
  </si>
  <si>
    <t>08.11.024</t>
  </si>
  <si>
    <t>08.11.025</t>
  </si>
  <si>
    <t>208,46</t>
  </si>
  <si>
    <t>08.11.026</t>
  </si>
  <si>
    <t>08.11.027</t>
  </si>
  <si>
    <t>08.11.050</t>
  </si>
  <si>
    <t>TUBO DE PVC REFORÇADO "SR" JUNTA ELÁSTICA DN 40 INCL CONEXÕES</t>
  </si>
  <si>
    <t>08.11.051</t>
  </si>
  <si>
    <t>TUBO DE PVC REFORÇADO "SR" JUNTA ELÁSTICA DN 50 INCL CONEXÕES</t>
  </si>
  <si>
    <t>08.11.052</t>
  </si>
  <si>
    <t>TUBO DE PVC REFORÇADO "SR" JUNTA ELÁSTICA DN 75 INCL CONEXÕES</t>
  </si>
  <si>
    <t>08.11.053</t>
  </si>
  <si>
    <t>TUBO DE PVC REFORÇADO "SR" JUNTA ELÁSTICA DN 100 INCL CONEXÕES</t>
  </si>
  <si>
    <t>08.11.054</t>
  </si>
  <si>
    <t>TUBO DE PVC REFORÇADO "SR" JUNTA ELÁSTICA DN 150 INCL CONEXÕES</t>
  </si>
  <si>
    <t>08.11.099</t>
  </si>
  <si>
    <t>SERVICOS EM REDE DE AGUAS PLUVIAIS</t>
  </si>
  <si>
    <t>08.12.001</t>
  </si>
  <si>
    <t>CONDUTOR EM CHAPA GALVANIZADA N 24 DESENV. 0,25M</t>
  </si>
  <si>
    <t>88,06</t>
  </si>
  <si>
    <t>08.12.002</t>
  </si>
  <si>
    <t>CONDUTOR EM CHAPA GALVANIZADA N 26 DESENV. 0,25M</t>
  </si>
  <si>
    <t>79,97</t>
  </si>
  <si>
    <t>08.12.003</t>
  </si>
  <si>
    <t>CONDUTOR DE CHAPA GALVANIZADA N 24 - DESENVOLVIMENTO DE 0,33 M</t>
  </si>
  <si>
    <t>102,93</t>
  </si>
  <si>
    <t>08.12.004</t>
  </si>
  <si>
    <t>CONDUTOR DE CHAPA GALVANIZADA N 26 - DESENVOLVIMENTO DE 0,33 M</t>
  </si>
  <si>
    <t>85,85</t>
  </si>
  <si>
    <t>08.12.007</t>
  </si>
  <si>
    <t>LIGACAO CALHA CONDUTOR DE CHAPA ACO GALVANIZADO N.24 DIAMETRO DE 3"</t>
  </si>
  <si>
    <t>91,46</t>
  </si>
  <si>
    <t>08.12.008</t>
  </si>
  <si>
    <t>LIGACAO CALHA CONDUTOR DE CHAPA ACO GALVANIZADO N.24 DIAMETRO DE 4"</t>
  </si>
  <si>
    <t>08.12.015</t>
  </si>
  <si>
    <t>CALHA OU AGUA FURTADA EM CHAPA GALV. N 24 - CORTE 0,33M</t>
  </si>
  <si>
    <t>133,31</t>
  </si>
  <si>
    <t>08.12.016</t>
  </si>
  <si>
    <t>CALHA OU AGUA FURTADA EM CHAPA GALV. N 24 - CORTE 0,50M</t>
  </si>
  <si>
    <t>183,49</t>
  </si>
  <si>
    <t>08.12.017</t>
  </si>
  <si>
    <t>CALHA OU AGUA FURTADA EM CHAPA GALV. N 24 - CORTE 1,00M</t>
  </si>
  <si>
    <t>282,18</t>
  </si>
  <si>
    <t>08.12.020</t>
  </si>
  <si>
    <t>CALHA OU AGUA FURTADA EM CHAPA GALV N 26 E=0,50 MM DESENVOLVIMENTO
CONSULTAR DETALHE NO PE-ARQ</t>
  </si>
  <si>
    <t>251,56</t>
  </si>
  <si>
    <t>08.12.021</t>
  </si>
  <si>
    <t>CALHA OU AGUA FURTADA EM CHAPA GALV. N 26 - CORTE 0.33M</t>
  </si>
  <si>
    <t>119,07</t>
  </si>
  <si>
    <t>08.12.022</t>
  </si>
  <si>
    <t>CALHA OU AGUA FURTADA EM CHAPA GALV. N 26 - CORTE 0,50M</t>
  </si>
  <si>
    <t>160,10</t>
  </si>
  <si>
    <t>08.12.023</t>
  </si>
  <si>
    <t>CALHA OU AGUA FURTADA EM CHAPA GALV. N 26 - CORTE 1,00M</t>
  </si>
  <si>
    <t>08.12.025</t>
  </si>
  <si>
    <t>CALHA OU AGUA FURTADA EM CHAPA GALV N 24 E=0,65 MM DESENVOLVIMENTO
CONSULTAR DETALHE NO PE-ARQ</t>
  </si>
  <si>
    <t>08.12.031</t>
  </si>
  <si>
    <t>RUFO EM CHAPA GALVANIZADA N 24 - CORTE 0,16 M</t>
  </si>
  <si>
    <t>55,24</t>
  </si>
  <si>
    <t>08.12.032</t>
  </si>
  <si>
    <t>RUFO EM CHAPA GALVANIZADA N 24 - CORTE 0,25 M</t>
  </si>
  <si>
    <t>08.12.033</t>
  </si>
  <si>
    <t>RUFO EM CHAPA GALVANIZADA N 24 - CORTE 0,33 M</t>
  </si>
  <si>
    <t>87,37</t>
  </si>
  <si>
    <t>08.12.034</t>
  </si>
  <si>
    <t>RUFO EM CHAPA GALVANIZADA N 24 - CORTE 0,50 M</t>
  </si>
  <si>
    <t>124,04</t>
  </si>
  <si>
    <t>08.12.035</t>
  </si>
  <si>
    <t>RUFO EM CHAPA GALVANIZADA N 24 - CORTE 1,00 M</t>
  </si>
  <si>
    <t>222,71</t>
  </si>
  <si>
    <t>08.12.038</t>
  </si>
  <si>
    <t>RUFO EM CHAPA GALVANIZADA N 26 - CORTE 0,16 M</t>
  </si>
  <si>
    <t>08.12.039</t>
  </si>
  <si>
    <t>RUFO EM CHAPA GALVANIZADA N 26 - CORTE 0,25 M</t>
  </si>
  <si>
    <t>61,60</t>
  </si>
  <si>
    <t>08.12.040</t>
  </si>
  <si>
    <t>RUFO EM CHAPA GALVANIZADA N 26 - CORTE 0,33 M</t>
  </si>
  <si>
    <t>08.12.041</t>
  </si>
  <si>
    <t>RUFO EM CHAPA GALVANIZADA N 26 - CORTE 0,50 M</t>
  </si>
  <si>
    <t>103,30</t>
  </si>
  <si>
    <t>08.12.042</t>
  </si>
  <si>
    <t>RUFO EM CHAPA GALVANIZADA N 26 - CORTE 1,00 M</t>
  </si>
  <si>
    <t>175,25</t>
  </si>
  <si>
    <t>08.12.065</t>
  </si>
  <si>
    <t>GRELHA HEMISFERICA DE FERRO FUNDIDO DN 75MM (3")</t>
  </si>
  <si>
    <t>08.12.066</t>
  </si>
  <si>
    <t>GRELHA HEMISFERICA DE FERRO FUNDIDO DN 100MM (4")</t>
  </si>
  <si>
    <t>08.12.067</t>
  </si>
  <si>
    <t>GRELHA HEMISFERICA DE FERRO FUNDIDO DN 150MM (6")</t>
  </si>
  <si>
    <t>08.12.068</t>
  </si>
  <si>
    <t>RUFO EM CHAPA GALV N 26 E=0,50 MM DESENVOLVIMENTO CONSULTAR
DETALHE NO PE-ARQ</t>
  </si>
  <si>
    <t>08.12.080</t>
  </si>
  <si>
    <t>RUFO EM CHAPA GALV N 24 E=0,65MM DESENVOLVIMENTO CONSULTAR DETALHE
NO PE-ARQ</t>
  </si>
  <si>
    <t>08.12.087</t>
  </si>
  <si>
    <t>RALO SECO DE F. FUNDIDO DN 100 MM C/GRELHA PVC CROMADO</t>
  </si>
  <si>
    <t>08.12.099</t>
  </si>
  <si>
    <t>08.13.001</t>
  </si>
  <si>
    <t>08.13.002</t>
  </si>
  <si>
    <t>Página: 25 de 75</t>
  </si>
  <si>
    <t>08.13.003</t>
  </si>
  <si>
    <t>08.13.004</t>
  </si>
  <si>
    <t>08.13.005</t>
  </si>
  <si>
    <t>08.13.006</t>
  </si>
  <si>
    <t>08.13.007</t>
  </si>
  <si>
    <t>08.13.008</t>
  </si>
  <si>
    <t>08.13.011</t>
  </si>
  <si>
    <t>08.13.012</t>
  </si>
  <si>
    <t>TUBO ACO GALVANIZ NBR5580-CL MEDIA, DN25MM (1") - INCL CONEXOES</t>
  </si>
  <si>
    <t>08.13.013</t>
  </si>
  <si>
    <t>TUBO ACO GALVANIZ NBR5580-CL MEDIA, DN32MM (1 1/4")-INCL CONEXOES</t>
  </si>
  <si>
    <t>08.13.014</t>
  </si>
  <si>
    <t>TUBO ACO GALVANIZ NBR5580-CL MEDIA, DN40MM (1 1/2") - INCL CONEXOES</t>
  </si>
  <si>
    <t>08.13.015</t>
  </si>
  <si>
    <t>08.13.016</t>
  </si>
  <si>
    <t>TUBO ACO GALVANIZ NBR5580-CL MEDIA, DN65MM (2 1/2")-INCL CONEXOES</t>
  </si>
  <si>
    <t>08.13.017</t>
  </si>
  <si>
    <t>08.13.018</t>
  </si>
  <si>
    <t>08.13.099</t>
  </si>
  <si>
    <t>SERVICOS EM RESERVATORIOS</t>
  </si>
  <si>
    <t>08.14.002</t>
  </si>
  <si>
    <t>08.14.003</t>
  </si>
  <si>
    <t>08.14.004</t>
  </si>
  <si>
    <t>08.14.005</t>
  </si>
  <si>
    <t>REGISTRO DE GAVETA BRUTO DN 40MM (1.1/2")</t>
  </si>
  <si>
    <t>08.14.006</t>
  </si>
  <si>
    <t>08.14.007</t>
  </si>
  <si>
    <t>REGISTRO DE GAVETA BRUTO DN 65MM (2.1/2")</t>
  </si>
  <si>
    <t>08.14.008</t>
  </si>
  <si>
    <t>08.14.009</t>
  </si>
  <si>
    <t>08.14.016</t>
  </si>
  <si>
    <t>VALVULA DE RETENCAO HORIZONTAL DE BRONZE DE 1"</t>
  </si>
  <si>
    <t>209,99</t>
  </si>
  <si>
    <t>08.14.017</t>
  </si>
  <si>
    <t>VALVULA DE RETENCAO HORIZONTAL DE BRONZE DE 1.1/4"</t>
  </si>
  <si>
    <t>282,63</t>
  </si>
  <si>
    <t>08.14.018</t>
  </si>
  <si>
    <t>VALVULA DE RETENCAO HORIZONTAL DE BRONZE DE 1.1/2"</t>
  </si>
  <si>
    <t>332,40</t>
  </si>
  <si>
    <t>08.14.019</t>
  </si>
  <si>
    <t>VALVULA DE RETENCAO HORIZONTAL DE BRONZE DE 2"</t>
  </si>
  <si>
    <t>462,21</t>
  </si>
  <si>
    <t>08.14.020</t>
  </si>
  <si>
    <t>VALVULA DE RETENCAO HORIZONTAL DE BRONZE DE 2.1/2"</t>
  </si>
  <si>
    <t>08.14.021</t>
  </si>
  <si>
    <t>VALVULA DE RETENCAO HORIZONTAL DE BRONZE DE 3"</t>
  </si>
  <si>
    <t>08.14.022</t>
  </si>
  <si>
    <t>VALVULA DE RETENCAO HORIZONTAL DE BRONZE DE 4"</t>
  </si>
  <si>
    <t>08.14.026</t>
  </si>
  <si>
    <t>VALVULA DE RETENCAO VERTICAL DE BRONZE DE 1"</t>
  </si>
  <si>
    <t>151,05</t>
  </si>
  <si>
    <t>08.14.027</t>
  </si>
  <si>
    <t>VALVULA DE RETENCAO VERTICAL DE BRONZE DE 1.1/4"</t>
  </si>
  <si>
    <t>217,12</t>
  </si>
  <si>
    <t>08.14.028</t>
  </si>
  <si>
    <t>VALVULA DE RETENCAO VERTICAL DE BRONZE DE 1.1/2"</t>
  </si>
  <si>
    <t>252,39</t>
  </si>
  <si>
    <t>08.14.029</t>
  </si>
  <si>
    <t>VALVULA DE RETENCAO VERTICAL DE BRONZE DE 2"</t>
  </si>
  <si>
    <t>349,02</t>
  </si>
  <si>
    <t>08.14.030</t>
  </si>
  <si>
    <t>VALVULA DE RETENCAO VERTICAL DE BRONZE DE 2.1/2"</t>
  </si>
  <si>
    <t>08.14.031</t>
  </si>
  <si>
    <t>VALVULA DE RETENCAO VERTICAL DE BRONZE DE 3"</t>
  </si>
  <si>
    <t>08.14.032</t>
  </si>
  <si>
    <t>VALVULA DE RETENCAO VERTICAL DE BRONZE DE 4"</t>
  </si>
  <si>
    <t>08.14.035</t>
  </si>
  <si>
    <t>VALVULA DE RETENCAO DE PE COM CRIVO DE BRONZE DE 1"</t>
  </si>
  <si>
    <t>08.14.036</t>
  </si>
  <si>
    <t>VALVULA DE RETENCAO DE PE COM CRIVO DE BRONZE DE 1.1/4"</t>
  </si>
  <si>
    <t>205,66</t>
  </si>
  <si>
    <t>08.14.037</t>
  </si>
  <si>
    <t>VALVULA DE RETENCAO DE PE COM CRIVO DE BRONZE DE 1.1/2"</t>
  </si>
  <si>
    <t>231,79</t>
  </si>
  <si>
    <t>08.14.038</t>
  </si>
  <si>
    <t>VALVULA DE RETENCAO DE PE COM CRIVO DE BRONZE DE 2"</t>
  </si>
  <si>
    <t>312,83</t>
  </si>
  <si>
    <t>08.14.039</t>
  </si>
  <si>
    <t>VALVULA DE RETENCAO DE PE COM CRIVO DE BRONZE DE 2.1/2"</t>
  </si>
  <si>
    <t>487,07</t>
  </si>
  <si>
    <t>08.14.040</t>
  </si>
  <si>
    <t>VALVULA DE RETENCAO DE PE COM CRIVO DE BRONZE DE 3"</t>
  </si>
  <si>
    <t>665,18</t>
  </si>
  <si>
    <t>08.14.045</t>
  </si>
  <si>
    <t>TORNEIRA DE BOIA EM LATAO (BOIA PLAST) DN 20MM (3/4")</t>
  </si>
  <si>
    <t>08.14.046</t>
  </si>
  <si>
    <t>TORNEIRA DE BOIA EM LATAO (BOIA PLAST) DN 25MM (1")</t>
  </si>
  <si>
    <t>167,46</t>
  </si>
  <si>
    <t>08.14.049</t>
  </si>
  <si>
    <t>TORNEIRA DE BOIA EM LATAO (BOIA PLAST) DN50MM (2")</t>
  </si>
  <si>
    <t>415,63</t>
  </si>
  <si>
    <t>08.14.062</t>
  </si>
  <si>
    <t>ANEIS PRE-MOLDADOS EM CONCRETO ARMADO P/ RESERVATORIO D'AGUA D=3,00M</t>
  </si>
  <si>
    <t>24317,71</t>
  </si>
  <si>
    <t>08.14.063</t>
  </si>
  <si>
    <t>LAJE PRE-MOLDADA D=3,00M E=8CM P/ RESERVATORIO</t>
  </si>
  <si>
    <t>5499,68</t>
  </si>
  <si>
    <t>08.14.064</t>
  </si>
  <si>
    <t>LAJE PRE-MOLDADA D=3,00M E=15CM P/ RESERVATORIO</t>
  </si>
  <si>
    <t>7689,93</t>
  </si>
  <si>
    <t>08.14.071</t>
  </si>
  <si>
    <t>CONJ MOTOR-BOMBA (CENTRIFUGA) 1/2 HP (3400 L/H-20 MCA)</t>
  </si>
  <si>
    <t>08.14.072</t>
  </si>
  <si>
    <t>CONJ MOTOR-BOMBA(CENTRIFUGA)3/4 HP(7400 L/H-20 MCA)</t>
  </si>
  <si>
    <t>Página: 26 de 75</t>
  </si>
  <si>
    <t>08.14.073</t>
  </si>
  <si>
    <t>CONJ MOTOR-BOMBA(CENTRIFUGA)1,5 HP(10000 L/H-20 MCA)</t>
  </si>
  <si>
    <t>2859,88</t>
  </si>
  <si>
    <t>08.14.074</t>
  </si>
  <si>
    <t>CONJ MOTOR-BOMBA (CENTRIFUGA) 2 HP (13900 L/H-20 MCA)</t>
  </si>
  <si>
    <t>4561,10</t>
  </si>
  <si>
    <t>08.14.075</t>
  </si>
  <si>
    <t>CONJ MOTOR-BOMBA(CENTRIFUGA)3 HP(25000 L/H-20 MCA)</t>
  </si>
  <si>
    <t>4844,82</t>
  </si>
  <si>
    <t>08.14.078</t>
  </si>
  <si>
    <t>CONJ MOTOR-BOMBA (CENTRIFUGA) 1 HP 8500 L/H-20 MCA</t>
  </si>
  <si>
    <t>08.14.085</t>
  </si>
  <si>
    <t>ANEIS PRE-MOLDADOS EM CONCRETO ARMADO P/ RESERVATORIO D'AGUA D=2,50M</t>
  </si>
  <si>
    <t>17455,96</t>
  </si>
  <si>
    <t>08.14.086</t>
  </si>
  <si>
    <t>LAJE PRE-MOLDADA D=2,50M E=8CM P/ RESERVATORIO</t>
  </si>
  <si>
    <t>4301,94</t>
  </si>
  <si>
    <t>08.14.087</t>
  </si>
  <si>
    <t>LAJE PRE-MOLDADA D=2,50M E=15CM P/ RESERVATORIO</t>
  </si>
  <si>
    <t>6294,46</t>
  </si>
  <si>
    <t>08.14.099</t>
  </si>
  <si>
    <t>SERVICOS RESERVATORIOS</t>
  </si>
  <si>
    <t>08.14.101</t>
  </si>
  <si>
    <t>CAIXA DÁGUA CÔNICA POLIETILENO CAPACIDADE DE 500L INCLUSIVE TAMPA</t>
  </si>
  <si>
    <t>609,38</t>
  </si>
  <si>
    <t>08.14.103</t>
  </si>
  <si>
    <t>CAIXA DÁGUA CÔNICA POLIETILENO CAPACIDADE DE 1000L INCLUSIVE TAMPA</t>
  </si>
  <si>
    <t>792,28</t>
  </si>
  <si>
    <t>08.15.002</t>
  </si>
  <si>
    <t>BN-01 BANHO BERCÁRIO</t>
  </si>
  <si>
    <t>4723,38</t>
  </si>
  <si>
    <t>08.15.003</t>
  </si>
  <si>
    <t>BN-02 BANHO INFANTIL</t>
  </si>
  <si>
    <t>1369,53</t>
  </si>
  <si>
    <t>08.15.013</t>
  </si>
  <si>
    <t>LT-04 LAVATORIO /BEBEDOURO COLETIVO COM TORNEIRA ANTIVANDALISMO</t>
  </si>
  <si>
    <t>2189,61</t>
  </si>
  <si>
    <t>08.15.016</t>
  </si>
  <si>
    <t>BB-01 BEBEDOURO COLETIVO</t>
  </si>
  <si>
    <t>1143,37</t>
  </si>
  <si>
    <t>08.15.017</t>
  </si>
  <si>
    <t>BB-02 BEBEDOURO ACESSÍVEL ÁGUA REFRIGERADA PRESSÃO MÍNIMA 8MCA -
FORNECIDO E INSTALADO</t>
  </si>
  <si>
    <t>3839,03</t>
  </si>
  <si>
    <t>08.15.018</t>
  </si>
  <si>
    <t>LT-06 LAVATÓRIO COLETIVO COM TORNEIRA ANTIVANDALISMO</t>
  </si>
  <si>
    <t>2480,68</t>
  </si>
  <si>
    <t>08.15.019</t>
  </si>
  <si>
    <t>LT-07 LAVATÓRIO COLETIVO COM TORNEIRA DE MESA- SANIT.ADMINISTRAÇÃO</t>
  </si>
  <si>
    <t>3106,41</t>
  </si>
  <si>
    <t>08.15.023</t>
  </si>
  <si>
    <t>MT-04 MICTORIO COLETIVO</t>
  </si>
  <si>
    <t>2494,45</t>
  </si>
  <si>
    <t>08.15.099</t>
  </si>
  <si>
    <t>SERVICOS EM BEBEDOUROS,LAVATORIOS E MICTORIOS PADRONIZADOS</t>
  </si>
  <si>
    <t>08.16.001</t>
  </si>
  <si>
    <t>BACIA SIFONADA DE LOUCA BRANCA (VDR 6L) C/ ASSENTO</t>
  </si>
  <si>
    <t>383,21</t>
  </si>
  <si>
    <t>08.16.003</t>
  </si>
  <si>
    <t>BACIA SANITÁRIA INFANTIL</t>
  </si>
  <si>
    <t>840,90</t>
  </si>
  <si>
    <t>08.16.004</t>
  </si>
  <si>
    <t>BACIA SIFONADA COM CAIXA DE DESCARGA ACOPLADA BRANCA</t>
  </si>
  <si>
    <t>772,72</t>
  </si>
  <si>
    <t>08.16.010</t>
  </si>
  <si>
    <t>LAVATORIO DE LOUCA BRANCA SEM COLUNA C/ TORNEIRA DE FECHAM
AUTOMATICO</t>
  </si>
  <si>
    <t>1230,57</t>
  </si>
  <si>
    <t>08.16.025</t>
  </si>
  <si>
    <t>MICTORIO DE LOUCA SIFONADO/AUTO ASPIRANTE BRANCO</t>
  </si>
  <si>
    <t>08.16.045</t>
  </si>
  <si>
    <t>TANQUE DE LOUCA BRANCA,PEQUENO C/COLUNA</t>
  </si>
  <si>
    <t>1297,47</t>
  </si>
  <si>
    <t>08.16.046</t>
  </si>
  <si>
    <t>TANQUE DE LOUCA BRANCA,GRANDE C/COLUNA</t>
  </si>
  <si>
    <t>1710,80</t>
  </si>
  <si>
    <t>08.16.050</t>
  </si>
  <si>
    <t>SABONETEIRA DE LOUCA BRANCA DE 7,5X15 CM</t>
  </si>
  <si>
    <t>105,21</t>
  </si>
  <si>
    <t>08.16.051</t>
  </si>
  <si>
    <t>SABONETEIRA DE LOUCA BRANCA DE 15X15 CM</t>
  </si>
  <si>
    <t>126,63</t>
  </si>
  <si>
    <t>08.16.053</t>
  </si>
  <si>
    <t>BR-07 CHUVEIRO ACESSIVEL</t>
  </si>
  <si>
    <t>3350,39</t>
  </si>
  <si>
    <t>08.16.054</t>
  </si>
  <si>
    <t>BR-08 BACIA PARA SANITARIO ACESSIVEL</t>
  </si>
  <si>
    <t>3741,04</t>
  </si>
  <si>
    <t>08.16.055</t>
  </si>
  <si>
    <t>BR-09 LAVATORIO ACESSIVEL</t>
  </si>
  <si>
    <t>2127,40</t>
  </si>
  <si>
    <t>08.16.056</t>
  </si>
  <si>
    <t>BR-10 LAVATORIO (CANTO) ACESSIVEL</t>
  </si>
  <si>
    <t>1536,38</t>
  </si>
  <si>
    <t>08.16.065</t>
  </si>
  <si>
    <t>PAPELEIRA DE LOUCA BRANCA DE 15X15CM</t>
  </si>
  <si>
    <t>138,93</t>
  </si>
  <si>
    <t>08.16.070</t>
  </si>
  <si>
    <t>CABIDE DE LOUCA BRANCA COM 2 GANCHOS</t>
  </si>
  <si>
    <t>08.16.073</t>
  </si>
  <si>
    <t>BC-23 BANCO DE GRANITO 2CM COM BORDA ARREDONDADA PARA VESTIÁRIO</t>
  </si>
  <si>
    <t>475,93</t>
  </si>
  <si>
    <t>08.16.083</t>
  </si>
  <si>
    <t>VA-01 VARAL/TOALHEIRO</t>
  </si>
  <si>
    <t>642,15</t>
  </si>
  <si>
    <t>08.16.089</t>
  </si>
  <si>
    <t>BR-01 BACIA P/ SANITARIO ACESSIVEL</t>
  </si>
  <si>
    <t>3600,86</t>
  </si>
  <si>
    <t>08.16.090</t>
  </si>
  <si>
    <t>BR-02 LAVATORIO PARA SANITARIO ACESSIVEL</t>
  </si>
  <si>
    <t>2089,43</t>
  </si>
  <si>
    <t>08.16.091</t>
  </si>
  <si>
    <t>BR-03 CONJUNTO LAVATORIO E BACIA ACESSIVEIS</t>
  </si>
  <si>
    <t>4135,42</t>
  </si>
  <si>
    <t>08.16.092</t>
  </si>
  <si>
    <t>BR-04 BARRA DE APOIO COM FIXAÇÃO LATERAL</t>
  </si>
  <si>
    <t>437,69</t>
  </si>
  <si>
    <t>08.16.093</t>
  </si>
  <si>
    <t>BR-05 TROCADOR ACESSÍVEL</t>
  </si>
  <si>
    <t>4109,57</t>
  </si>
  <si>
    <t>08.16.094</t>
  </si>
  <si>
    <t>BR-06 CHUVEIRO ACESSIVEL</t>
  </si>
  <si>
    <t>3264,40</t>
  </si>
  <si>
    <t>08.16.099</t>
  </si>
  <si>
    <t>SERVICOS EM LOUCAS</t>
  </si>
  <si>
    <t>08.17.013</t>
  </si>
  <si>
    <t>MICTORIO COLETIVO DE ACO INOXIDAVEL</t>
  </si>
  <si>
    <t>1578,77</t>
  </si>
  <si>
    <t>08.17.030</t>
  </si>
  <si>
    <t>TAMPO PARA PIA MARMORE NACIONAL ESPESSURA DE 3 CM</t>
  </si>
  <si>
    <t>1483,63</t>
  </si>
  <si>
    <t>08.17.037</t>
  </si>
  <si>
    <t>CHUVEIRO ANTIVANDALISMO</t>
  </si>
  <si>
    <t>1446,33</t>
  </si>
  <si>
    <t>08.17.038</t>
  </si>
  <si>
    <t>CHUVEIRO SIMPLES C/ARTICULACAO, LATAO CROMADO DN 15MM (1/2")</t>
  </si>
  <si>
    <t>08.17.041</t>
  </si>
  <si>
    <t>CHUVEIRO ELETRICO COM RESISTENCIA BLINDADA</t>
  </si>
  <si>
    <t>674,92</t>
  </si>
  <si>
    <t>08.17.043</t>
  </si>
  <si>
    <t>AQUECEDOR ELETRICO DE PASSAGEM COM RESISTENCIA BLINDADA</t>
  </si>
  <si>
    <t>1032,91</t>
  </si>
  <si>
    <t>Página: 27 de 75</t>
  </si>
  <si>
    <t>08.17.049</t>
  </si>
  <si>
    <t>PURIFICADOR/BEBEDOURO DE AGUA REFRIGERADA</t>
  </si>
  <si>
    <t>4586,98</t>
  </si>
  <si>
    <t>08.17.050</t>
  </si>
  <si>
    <t>BEBEDOURO ELETRICO COM CAPACIDADE DE 40 L</t>
  </si>
  <si>
    <t>1767,04</t>
  </si>
  <si>
    <t>08.17.051</t>
  </si>
  <si>
    <t>BEBEDOURO ELETRICO COM CAPACIDADE DE 80 L</t>
  </si>
  <si>
    <t>1450,99</t>
  </si>
  <si>
    <t>08.17.055</t>
  </si>
  <si>
    <t>FILTRO PRESSAO CUNO(AQUALAR)C/ELEM FILTR CARVAO ATIVADO E CEL 180/L/H</t>
  </si>
  <si>
    <t>513,10</t>
  </si>
  <si>
    <t>08.17.056</t>
  </si>
  <si>
    <t>FILTRO PRESSAO CUNO (AQUALAR)C/ELEM FILTRANTE CARVAO E CEL 360/L/H</t>
  </si>
  <si>
    <t>713,58</t>
  </si>
  <si>
    <t>08.17.058</t>
  </si>
  <si>
    <t>FT-02 FILTRO PARA AGUA POTAVEL</t>
  </si>
  <si>
    <t>726,75</t>
  </si>
  <si>
    <t>08.17.077</t>
  </si>
  <si>
    <t>RESTRITOR DE VAZAO 12L/MIN PARA CHUVEIRO SIMPLES</t>
  </si>
  <si>
    <t>71,75</t>
  </si>
  <si>
    <t>08.17.078</t>
  </si>
  <si>
    <t>RESTRITOR DE VAZAO 6L/MIN PARA TORNEIRAS E MISTURADORES</t>
  </si>
  <si>
    <t>08.17.079</t>
  </si>
  <si>
    <t>TORNEIRA DE PAREDE ANTIVANDALISMO - 85MM</t>
  </si>
  <si>
    <t>770,54</t>
  </si>
  <si>
    <t>08.17.080</t>
  </si>
  <si>
    <t>TORNEIRA DE LAVAGEM COM CANOPLA DE 1/2"</t>
  </si>
  <si>
    <t>90,52</t>
  </si>
  <si>
    <t>08.17.081</t>
  </si>
  <si>
    <t>TJ-03 TORNEIRA DE JARDIM</t>
  </si>
  <si>
    <t>640,04</t>
  </si>
  <si>
    <t>08.17.084</t>
  </si>
  <si>
    <t>TORNEIRA ELETRICA - ELETROD PVC Ø 25MM FLEXIVEL NBR 15465</t>
  </si>
  <si>
    <t>888,05</t>
  </si>
  <si>
    <t>08.17.085</t>
  </si>
  <si>
    <t>TORNEIRA DE FECHAMENTO AUTOMATICO DE MESA</t>
  </si>
  <si>
    <t>704,53</t>
  </si>
  <si>
    <t>08.17.086</t>
  </si>
  <si>
    <t>TORNEIRA DE FECHAMENTO AUTOMATICO DE PAREDE</t>
  </si>
  <si>
    <t>755,09</t>
  </si>
  <si>
    <t>08.17.087</t>
  </si>
  <si>
    <t>TORNEIRA DE PAREDE ANTIVANDALISMO -140mm</t>
  </si>
  <si>
    <t>719,96</t>
  </si>
  <si>
    <t>08.17.088</t>
  </si>
  <si>
    <t>TORNEIRA DE USO RESTRITO DE 1/2</t>
  </si>
  <si>
    <t>243,69</t>
  </si>
  <si>
    <t>08.17.089</t>
  </si>
  <si>
    <t>TORNEIRA DE USO RESTRITO DE 3/4</t>
  </si>
  <si>
    <t>354,88</t>
  </si>
  <si>
    <t>08.17.099</t>
  </si>
  <si>
    <t>SERVICOS EM APARELHOS E METAIS</t>
  </si>
  <si>
    <t>08.50.001</t>
  </si>
  <si>
    <t>DEMOLIÇÃO DE TUBULACÕES EM GERAL INCLUINDO CONEXÕES, CAIXAS E RALOS</t>
  </si>
  <si>
    <t>08.50.020</t>
  </si>
  <si>
    <t>DEMOLIÇÃO DE CALHAS E RUFOS EM CHAPAS METALICAS</t>
  </si>
  <si>
    <t>08.50.021</t>
  </si>
  <si>
    <t>DEMOLIÇÃO DE CONDUTORES APARENTES</t>
  </si>
  <si>
    <t>08.50.099</t>
  </si>
  <si>
    <t>08.60.005</t>
  </si>
  <si>
    <t>RETIRADA DE REGISTROS E VÁLVULAS DE DESCARGA</t>
  </si>
  <si>
    <t>85,27</t>
  </si>
  <si>
    <t>08.60.006</t>
  </si>
  <si>
    <t>RETIRADA DE VÁLVULAS DE RETENCAO</t>
  </si>
  <si>
    <t>08.60.007</t>
  </si>
  <si>
    <t>RETIRADA DE TORNEIRAS</t>
  </si>
  <si>
    <t>08.60.010</t>
  </si>
  <si>
    <t>RETIRADA DE SIFÕES</t>
  </si>
  <si>
    <t>08.60.011</t>
  </si>
  <si>
    <t>RETIRADA DE APARELHOS SANITÁRIOS INCLUINDO ACESSÓRIOS</t>
  </si>
  <si>
    <t>62,42</t>
  </si>
  <si>
    <t>08.60.013</t>
  </si>
  <si>
    <t>RETIRADA DE RESERVATÓRIOS DE FIBRO CIMENTO ATE 1000 LITROS</t>
  </si>
  <si>
    <t>170,55</t>
  </si>
  <si>
    <t>08.60.014</t>
  </si>
  <si>
    <t>RETIRADA DE CONJUNTO DE MOTOR-BOMBA</t>
  </si>
  <si>
    <t>249,68</t>
  </si>
  <si>
    <t>08.60.015</t>
  </si>
  <si>
    <t>RETIRADA DE HIDRANTE DE PAREDE COMPLETO</t>
  </si>
  <si>
    <t>08.60.099</t>
  </si>
  <si>
    <t>08.70.005</t>
  </si>
  <si>
    <t>RECOLOCAÇÃO DE REGISTRO E VÁLVULAS DE DESCARGA</t>
  </si>
  <si>
    <t>172,32</t>
  </si>
  <si>
    <t>08.70.006</t>
  </si>
  <si>
    <t>RECOLOCAÇÃO DE VÁLVULA DE RETENÇÃO</t>
  </si>
  <si>
    <t>59,14</t>
  </si>
  <si>
    <t>08.70.007</t>
  </si>
  <si>
    <t>RECOLOCAÇÃO DE TORNEIRAS</t>
  </si>
  <si>
    <t>08.70.010</t>
  </si>
  <si>
    <t>RECOLOCAÇÃO DE SIFÕES</t>
  </si>
  <si>
    <t>08.70.013</t>
  </si>
  <si>
    <t>RECOLOCAÇÃO DE RESERVATÓRIO DE FIBRO-CIMENTO ATE 1000 L</t>
  </si>
  <si>
    <t>227,40</t>
  </si>
  <si>
    <t>08.70.014</t>
  </si>
  <si>
    <t>RECOLOCAÇÃO DE CONJUNTO MOTOR BOMBA</t>
  </si>
  <si>
    <t>08.70.015</t>
  </si>
  <si>
    <t>RECOLOCAÇÃO DE HIDRANTE DE PAREDE COMPLETO</t>
  </si>
  <si>
    <t>295,62</t>
  </si>
  <si>
    <t>08.70.016</t>
  </si>
  <si>
    <t>RECOLOCAÇÃO DE APARELHOS SANITARIOS INCLUINDO ACESSORIOS</t>
  </si>
  <si>
    <t>142,12</t>
  </si>
  <si>
    <t>08.70.099</t>
  </si>
  <si>
    <t>RECOLOCACOES DE INSTALACOES HIDRAULICAS</t>
  </si>
  <si>
    <t>08.80.007</t>
  </si>
  <si>
    <t>CAVALETE DE 3/4" (TUBO E CONEXÕES DE AÇO GALVANIZADO)</t>
  </si>
  <si>
    <t>370,71</t>
  </si>
  <si>
    <t>08.80.008</t>
  </si>
  <si>
    <t>CAVALETE DE 1" (TUBO E CONEXÕES DE AÇO GALVANIZADO)</t>
  </si>
  <si>
    <t>426,07</t>
  </si>
  <si>
    <t>08.80.009</t>
  </si>
  <si>
    <t>CAVALETE DE 1 1/2" (TUBO E CONEXÕES DE AÇO GALVANIZADO)</t>
  </si>
  <si>
    <t>563,02</t>
  </si>
  <si>
    <t>08.80.010</t>
  </si>
  <si>
    <t>CANOPLA PARA REGISTROS</t>
  </si>
  <si>
    <t>08.80.011</t>
  </si>
  <si>
    <t>CANOPLA PARA VALVULA DE DESCARGA</t>
  </si>
  <si>
    <t>153,47</t>
  </si>
  <si>
    <t>08.80.012</t>
  </si>
  <si>
    <t>VOLANTE CROMADO PARA REGISTRO</t>
  </si>
  <si>
    <t>31,70</t>
  </si>
  <si>
    <t>08.80.015</t>
  </si>
  <si>
    <t>BOTAO PARA VALVULA DE DESCARGA</t>
  </si>
  <si>
    <t>08.80.018</t>
  </si>
  <si>
    <t>ACABAMENTO ANTIVANDALISMO PARA VALVULA DE DESCARGA</t>
  </si>
  <si>
    <t>331,13</t>
  </si>
  <si>
    <t>08.80.019</t>
  </si>
  <si>
    <t>REPARO PARA CAIXA DE DESCARGA ACOPLADA</t>
  </si>
  <si>
    <t>08.80.020</t>
  </si>
  <si>
    <t>REPARO DE VALVULA DE DESCARGA</t>
  </si>
  <si>
    <t>166,76</t>
  </si>
  <si>
    <t>08.80.021</t>
  </si>
  <si>
    <t>TUBO DE DESCARGA EM PVC DN=40MM</t>
  </si>
  <si>
    <t>Página: 28 de 75</t>
  </si>
  <si>
    <t>08.80.022</t>
  </si>
  <si>
    <t>TUBO DE LIGAÇÃO COM CANOPLA PARA VASO SANITÁRIO (METAL CROMADO)</t>
  </si>
  <si>
    <t>08.80.031</t>
  </si>
  <si>
    <t>TORNEIRA DE PRESSAO CROMADA DE 1/2" EM PAREDE</t>
  </si>
  <si>
    <t>193,15</t>
  </si>
  <si>
    <t>08.80.032</t>
  </si>
  <si>
    <t>TORNEIRA PARA LAVATORIO DE LOUCA BRANCA OU BANCADA</t>
  </si>
  <si>
    <t>141,43</t>
  </si>
  <si>
    <t>08.80.040</t>
  </si>
  <si>
    <t>LAUDO COM TESTE DE ESTANQUEIDADE EM INSTAL.DE REDES DE DISTRIB.DE GÁS
COMBUST.NBR 15526/07</t>
  </si>
  <si>
    <t>E UN</t>
  </si>
  <si>
    <t>1929,71</t>
  </si>
  <si>
    <t>08.80.090</t>
  </si>
  <si>
    <t>ABRIGO PARA HIDRANTE CAIXA 0,60X0,90X0,17M COM CESTO MEIA LUA
P/MANGUEIRA</t>
  </si>
  <si>
    <t>524,09</t>
  </si>
  <si>
    <t>08.80.091</t>
  </si>
  <si>
    <t>RECARGA DE EXTINTOR DE GAS CARBONICO DE 6 LITROS</t>
  </si>
  <si>
    <t>110,91</t>
  </si>
  <si>
    <t>08.80.092</t>
  </si>
  <si>
    <t>RECARGA DE EXTINTOR DE ESPUMA DE 10 LITROS</t>
  </si>
  <si>
    <t>131,17</t>
  </si>
  <si>
    <t>08.80.093</t>
  </si>
  <si>
    <t>RECARGA DE EXTINTOR DE PO QUIMICO DE 4 KG</t>
  </si>
  <si>
    <t>48,51</t>
  </si>
  <si>
    <t>08.80.095</t>
  </si>
  <si>
    <t>EXTINTOR DE INCENDIO DE AGUA PRESSURIZADA 10L : RECARGA</t>
  </si>
  <si>
    <t>39,69</t>
  </si>
  <si>
    <t>08.80.099</t>
  </si>
  <si>
    <t>OUTROS SERVICOS DE REDE DE GAS E AGUA FRIA - CONSERVACAO</t>
  </si>
  <si>
    <t>08.82.012</t>
  </si>
  <si>
    <t>RALO SIFONADO F.FUNDIDO DN 150MM C/GRELHA PVC CROMADO</t>
  </si>
  <si>
    <t>799,71</t>
  </si>
  <si>
    <t>08.82.023</t>
  </si>
  <si>
    <t>GRELHA METALICA CROMADA DIAM 15 CM</t>
  </si>
  <si>
    <t>29,72</t>
  </si>
  <si>
    <t>08.82.024</t>
  </si>
  <si>
    <t>GRELHA METALICA CROMADA DIAM 10 CM</t>
  </si>
  <si>
    <t>08.82.030</t>
  </si>
  <si>
    <t>GRELHA DE FERRO FUNDIDO DE 20X20 CM</t>
  </si>
  <si>
    <t>58,99</t>
  </si>
  <si>
    <t>08.82.031</t>
  </si>
  <si>
    <t>GRELHA DE FERRO FUNDIDO DE 15X15 CM</t>
  </si>
  <si>
    <t>36,15</t>
  </si>
  <si>
    <t>08.82.040</t>
  </si>
  <si>
    <t>SIFAO METALICO TIPO COPO DN 2X2"</t>
  </si>
  <si>
    <t>272,60</t>
  </si>
  <si>
    <t>08.82.041</t>
  </si>
  <si>
    <t>SIFAO METALICO TIPO COPO DN 1 1/2 X 1 1/2"</t>
  </si>
  <si>
    <t>166,33</t>
  </si>
  <si>
    <t>08.82.046</t>
  </si>
  <si>
    <t>SIFAO PVC RIGIDO TIPO COPO DN 1 1/2X1 1/2"</t>
  </si>
  <si>
    <t>39,00</t>
  </si>
  <si>
    <t>08.82.050</t>
  </si>
  <si>
    <t>DESENTUPIMENTO DE RAMAIS DE ESGOTO</t>
  </si>
  <si>
    <t>08.82.055</t>
  </si>
  <si>
    <t>LIMPEZA SIMPLES EM CALHAS METALICAS</t>
  </si>
  <si>
    <t>08.82.056</t>
  </si>
  <si>
    <t>LIMPEZA SIMPLES EM LAJES/CALHAS DE CONCRETO</t>
  </si>
  <si>
    <t>08.82.060</t>
  </si>
  <si>
    <t>LIMPEZA DE CANALETAS DE ÁGUAS PLUVIAIS</t>
  </si>
  <si>
    <t>6,41</t>
  </si>
  <si>
    <t>08.82.061</t>
  </si>
  <si>
    <t>SOLDA E REBITAGEM EM CALHAS DE CHAPA GALVANIZADA</t>
  </si>
  <si>
    <t>106,94</t>
  </si>
  <si>
    <t>08.82.062</t>
  </si>
  <si>
    <t>SOLDA EM CHAPA GALVANIZADA</t>
  </si>
  <si>
    <t>97,88</t>
  </si>
  <si>
    <t>08.82.099</t>
  </si>
  <si>
    <t>OUTROS SERVICOS DE REDES DE ESGOTO E AGUAS PLUVIAIS</t>
  </si>
  <si>
    <t>08.84.005</t>
  </si>
  <si>
    <t>ASSENTO PLASTICO C/ TAMPA PARA BACIA SANITARIA</t>
  </si>
  <si>
    <t>08.84.012</t>
  </si>
  <si>
    <t>BOLSA PLASTICA PARA BACIA SANITARIA</t>
  </si>
  <si>
    <t>08.84.020</t>
  </si>
  <si>
    <t>SUPORTE DE FERRO FUNDIDO PARA LAVATORIO</t>
  </si>
  <si>
    <t>61,39</t>
  </si>
  <si>
    <t>08.84.030</t>
  </si>
  <si>
    <t>751,78</t>
  </si>
  <si>
    <t>08.84.031</t>
  </si>
  <si>
    <t>752,47</t>
  </si>
  <si>
    <t>08.84.032</t>
  </si>
  <si>
    <t>701,01</t>
  </si>
  <si>
    <t>08.84.033</t>
  </si>
  <si>
    <t>TORNEIRA PRES 1/2 C/ALAVANCA TIPO MESA CROMADO</t>
  </si>
  <si>
    <t>357,89</t>
  </si>
  <si>
    <t>08.84.034</t>
  </si>
  <si>
    <t>TORNEIRA MEC/CER 1/4 VOLTA TIPO PARED CROMADO 1/2</t>
  </si>
  <si>
    <t>538,87</t>
  </si>
  <si>
    <t>08.84.035</t>
  </si>
  <si>
    <t>TORNEIRA MEC/CER 1/4 VOLTA TIPO MESA CROMADO 1/2</t>
  </si>
  <si>
    <t>521,30</t>
  </si>
  <si>
    <t>08.84.036</t>
  </si>
  <si>
    <t>MISTURADOR P/PIA 1/4 VOLTA TIPO PARED CROMADO 1/2"</t>
  </si>
  <si>
    <t>1129,59</t>
  </si>
  <si>
    <t>08.84.038</t>
  </si>
  <si>
    <t>FILTRO DE PRESSAO CUNO (AQUALAR) C/ELEM. FILTRANTE CARVAO E CEL 360/L/H</t>
  </si>
  <si>
    <t>481,58</t>
  </si>
  <si>
    <t>08.84.042</t>
  </si>
  <si>
    <t>ELEMENTO FILTRANTE CUNO (AQUALAR)ELEM FILTRANTE CARVAO E CEL/180L/H</t>
  </si>
  <si>
    <t>93,80</t>
  </si>
  <si>
    <t>08.84.043</t>
  </si>
  <si>
    <t>ELEMENTO FILTRANTE CUNO (AQUALAR) CARVAO E CELULOSE 360 L/H</t>
  </si>
  <si>
    <t>08.84.047</t>
  </si>
  <si>
    <t>TAMPO DE PIA EM MARMORE BRANCO NACIONAL DE 3 CM</t>
  </si>
  <si>
    <t>08.84.048</t>
  </si>
  <si>
    <t>TAMPO DE PIA EM GRANILITE</t>
  </si>
  <si>
    <t>720,03</t>
  </si>
  <si>
    <t>08.84.049</t>
  </si>
  <si>
    <t>TAMPO ACO INOX (304) C/ CUBA SIMPLES - CH.22</t>
  </si>
  <si>
    <t>3197,37</t>
  </si>
  <si>
    <t>08.84.050</t>
  </si>
  <si>
    <t>TAMPO ACO INOX (304) C/ CUBA DUPLA - CH.22</t>
  </si>
  <si>
    <t>3479,50</t>
  </si>
  <si>
    <t>08.84.054</t>
  </si>
  <si>
    <t>CUBA SIMPLES ACO INOX(304) - CHAPA 22 560X330X140MM - SEM PERTENCES</t>
  </si>
  <si>
    <t>343,21</t>
  </si>
  <si>
    <t>08.84.055</t>
  </si>
  <si>
    <t>CUBA SIMPLES ACO INOX(304) CHAP.22 - 400X340X140MM - SEM PERTENCES</t>
  </si>
  <si>
    <t>331,94</t>
  </si>
  <si>
    <t>08.84.058</t>
  </si>
  <si>
    <t>CUBA DUPLA ACO INOX(304) CHAPA 22 835X340X140MM - SEM PERTENCES</t>
  </si>
  <si>
    <t>507,15</t>
  </si>
  <si>
    <t>08.84.060</t>
  </si>
  <si>
    <t>TAMPO LISO EM ACO INOX (304) CHAPA 20</t>
  </si>
  <si>
    <t>1813,93</t>
  </si>
  <si>
    <t>08.84.073</t>
  </si>
  <si>
    <t>VALVULA AMERICANA</t>
  </si>
  <si>
    <t>73,12</t>
  </si>
  <si>
    <t>08.84.076</t>
  </si>
  <si>
    <t>VALVULA DE METAL CROMADO DE 1 1/2"</t>
  </si>
  <si>
    <t>99,75</t>
  </si>
  <si>
    <t>08.84.090</t>
  </si>
  <si>
    <t>MANGUEIRA PARA HIDRANTE DIAM 1 1/2' L=15,00M</t>
  </si>
  <si>
    <t>549,56</t>
  </si>
  <si>
    <t>Página: 29 de 75</t>
  </si>
  <si>
    <t>08.84.091</t>
  </si>
  <si>
    <t>MANGUEIRA PARA HIDRANTE DIAM 1 1/2' L=30,00M</t>
  </si>
  <si>
    <t>920,12</t>
  </si>
  <si>
    <t>08.84.099</t>
  </si>
  <si>
    <t>OUTROS SERVICOS DE APARELHOS E METAIS</t>
  </si>
  <si>
    <t>08.86.099</t>
  </si>
  <si>
    <t>OUTROS SERVICOS DE TRATAMENTO DE DESPEJOS SANITARIOS</t>
  </si>
  <si>
    <t>09.01.001</t>
  </si>
  <si>
    <t>TE-01 ENTRADA PRIMÁRIA SIMPLIF. POSTE UNICO - EDP - 112,5 KVA - 15KV- 220/127
V</t>
  </si>
  <si>
    <t>75369,13</t>
  </si>
  <si>
    <t>09.01.002</t>
  </si>
  <si>
    <t>TE-02 ENTRADA PRIMÁRIA SIMPLIF. POSTE UNICO - EDP - 150 KVA - 15KV- 220/127 V</t>
  </si>
  <si>
    <t>81553,83</t>
  </si>
  <si>
    <t>09.01.003</t>
  </si>
  <si>
    <t>TE-03 ENTRADA PRIMÁRIA SIMPLIF. POSTE UNICO - EDP - 225 KVA - 15KV- 220/127 V</t>
  </si>
  <si>
    <t>105440,99</t>
  </si>
  <si>
    <t>09.01.004</t>
  </si>
  <si>
    <t>TE-04 ENTRADA PRIMÁRIA SIMPLIF. POSTE UNICO - EDP - 300 KVA - 15KV- 220/127 V</t>
  </si>
  <si>
    <t>118842,26</t>
  </si>
  <si>
    <t>09.01.005</t>
  </si>
  <si>
    <t>TE-05 ENTRADA PRIMÁRIA SIMPLIF. POSTE UNICO - CPFL - 112,5 KVA - 15KV-
220/127 V</t>
  </si>
  <si>
    <t>71974,72</t>
  </si>
  <si>
    <t>09.01.006</t>
  </si>
  <si>
    <t>TE-06 ENTRADA PRIMÁRIA SIMPLIF. POSTE UNICO - CPFL - 150,0 KVA - 15KV-
220/127 V</t>
  </si>
  <si>
    <t>79801,84</t>
  </si>
  <si>
    <t>09.01.007</t>
  </si>
  <si>
    <t>TE-07 ENTRADA PRIMÁRIA SIMPLIF. POSTE UNICO - CPFL - 225 KVA - 15KV- 220/127
V</t>
  </si>
  <si>
    <t>104605,29</t>
  </si>
  <si>
    <t>09.01.008</t>
  </si>
  <si>
    <t>TE-08 ENTRADA PRIMÁRIA SIMPLIF. POSTE UNICO - CPFL - 300 KVA - 15KV- 220/127
V</t>
  </si>
  <si>
    <t>118006,56</t>
  </si>
  <si>
    <t>09.01.009</t>
  </si>
  <si>
    <t>TE-09 ENTRADA PRIMÁRIA SIMPLIF. POSTE UNICO - NEOENERGIA - 112,5 KVA 15KV-
220/127 V</t>
  </si>
  <si>
    <t>75875,64</t>
  </si>
  <si>
    <t>09.01.010</t>
  </si>
  <si>
    <t>TE-10 ENTRADA PRIMÁRIA SIMPLIF. POSTE UNICO - NEOENERGIA - 150 KVA 15KV-
220/127 V</t>
  </si>
  <si>
    <t>82190,26</t>
  </si>
  <si>
    <t>09.01.011</t>
  </si>
  <si>
    <t>TE-11 ENTRADA PRIMÁRIA SIMPLIF. POSTE UNICO - NEOENERGIA - 225 KVA 15KV-
220/127 V</t>
  </si>
  <si>
    <t>106114,05</t>
  </si>
  <si>
    <t>09.01.012</t>
  </si>
  <si>
    <t>TE-12 ENTRADA PRIMÁRIA SIMPLIF. POSTE UNICO - NEOENERGIA - 300 KVA 15KV-
220/127 V</t>
  </si>
  <si>
    <t>119515,32</t>
  </si>
  <si>
    <t>09.01.014</t>
  </si>
  <si>
    <t>TRANSFORMADOR TRIFASICO A SECO 112,5KVA 13800V 220/127V ENCAPSULADO
USO ABRIGADO</t>
  </si>
  <si>
    <t>52240,34</t>
  </si>
  <si>
    <t>09.01.015</t>
  </si>
  <si>
    <t>TRANSFORMADOR TRIFASICO A SECO 150KVA 13800V 220/127V ENCAPSULADO
USO ABRIGADO</t>
  </si>
  <si>
    <t>58661,58</t>
  </si>
  <si>
    <t>09.01.016</t>
  </si>
  <si>
    <t>TRANSFORMADOR TRIFASICO A SECO 225KVA 13800V 220/127V ENCAPSULADO
USO ABRIGADO</t>
  </si>
  <si>
    <t>67194,34</t>
  </si>
  <si>
    <t>09.01.017</t>
  </si>
  <si>
    <t>TRANSFORMADOR TRIFASICO A SECO 300KVA 13800V 220/127V ENCAPSULADO
USO ABRIGADO</t>
  </si>
  <si>
    <t>76373,93</t>
  </si>
  <si>
    <t>09.01.022</t>
  </si>
  <si>
    <t>CABINE PRIMÁRIA BLINDADA SIMPLIFICADA CLASSE 17,5kV, COM MEDICAO EM
MEDIA TENSAO ATE 300KVA PADRAO ENEL USO AO TEMPO COM PINTURA EPOXI
ELETROSTÁTICA.</t>
  </si>
  <si>
    <t>74213,06</t>
  </si>
  <si>
    <t>09.01.026</t>
  </si>
  <si>
    <t>TE-13 SUBESTAÇAO ENTRADA DE ENERGIA ATE 300KVA BLINDADA 15kV INCLUSO
TRANSFORMADOR A SECO 112,50KVA PADRAO ENEL SP USO AO TEMPO COM
PINTURA EPOXI ELETROSTÁTICA.</t>
  </si>
  <si>
    <t>181989,58</t>
  </si>
  <si>
    <t>09.01.027</t>
  </si>
  <si>
    <t>TE-14 SUBESTAÇAO ENTRADA DE ENERGIA ATE 300KVA BLINDADA 15kV INCLUSO
TRANSFORMADOR A SECO 150 KVA PADRAO ENEL SP USO AO TEMPO COM
PINTURA EPOXI ELETROSTÁTICA.</t>
  </si>
  <si>
    <t>188410,82</t>
  </si>
  <si>
    <t>09.01.028</t>
  </si>
  <si>
    <t>TE-15 SUBESTAÇAO ENTRADA DE ENERGIA ATE 300KVA BLINDADA 15kV INCLUSO
TRANSFORMADOR A SECO 225 KVA PADRAO ENEL SP USO AO TEMPO COM
PINTURA EPOXI ELETROSTÁTICA.</t>
  </si>
  <si>
    <t>196736,63</t>
  </si>
  <si>
    <t>09.01.029</t>
  </si>
  <si>
    <t>TE-16 SUBESTAÇAO ENTRADA DE ENERGIA ATE 300KVA BLINDADA 15kV INCLUSO
TRANSFORMADOR A SECO 300 KVA PADRAO ENEL SP USO AO TEMPO COM
PINTURA EPOXI ELETROSTÁTICA.</t>
  </si>
  <si>
    <t>205916,22</t>
  </si>
  <si>
    <t>09.01.099</t>
  </si>
  <si>
    <t>SERVICOS DE LIGACOES EM TENSAO PRIMARIA</t>
  </si>
  <si>
    <t>09.02.011</t>
  </si>
  <si>
    <t>AT-01 ENTRADA AEREA PARA TELEFONE</t>
  </si>
  <si>
    <t>2059,10</t>
  </si>
  <si>
    <t>AE-23 ABRIGO E ENTRADA DE ENERGIA PADRÃO MULTI 200 CPFL CATEGORIA C-4</t>
  </si>
  <si>
    <t>8057,17</t>
  </si>
  <si>
    <t>09.02.021</t>
  </si>
  <si>
    <t>AE-24 ABRIGO E ENTRADA DE ENERGIA PADRÃO MULTI 200 CPFL CATEGORIA C-5</t>
  </si>
  <si>
    <t>8827,86</t>
  </si>
  <si>
    <t>09.02.022</t>
  </si>
  <si>
    <t>AE-25 ABRIGO E ENTRADA DE ENERGIA PADRÃO MULTI 200 CPFL CATEGORIA C-6</t>
  </si>
  <si>
    <t>9622,78</t>
  </si>
  <si>
    <t>09.02.042</t>
  </si>
  <si>
    <t>DPS - DISPOSITIVO PROTECAO CONTRA SURTOS (TELEFONIA)</t>
  </si>
  <si>
    <t>09.02.043</t>
  </si>
  <si>
    <t>DPS - DISPOSITIVO PROTECAO CONTRA SURTOS (ENERGIA)</t>
  </si>
  <si>
    <t>280,06</t>
  </si>
  <si>
    <t>Página: 30 de 75</t>
  </si>
  <si>
    <t>09.02.047</t>
  </si>
  <si>
    <t>DISJUNTOR TRIPOLAR TERMOMAGNETICO 3X300A</t>
  </si>
  <si>
    <t>3251,92</t>
  </si>
  <si>
    <t>09.02.048</t>
  </si>
  <si>
    <t>CONJ 3 CABOS P/ ENTRADA ENERGIA SECCAO 240MM2 C/ ELETRODUTOS</t>
  </si>
  <si>
    <t>9149,28</t>
  </si>
  <si>
    <t>09.02.049</t>
  </si>
  <si>
    <t>CONJ 4 CABOS P/ ENTRADA ENERGIA SECCAO 240MM2 C/ ELETRODUTOS</t>
  </si>
  <si>
    <t>11418,07</t>
  </si>
  <si>
    <t>09.02.052</t>
  </si>
  <si>
    <t>AE-24 ABRIGO E ENTRADA DE ENERGIA (CAIXA M, T e E) COM LEITURA VOLTADA
PARA CALÇADA AES ELETROPAULO</t>
  </si>
  <si>
    <t>6870,67</t>
  </si>
  <si>
    <t>09.02.053</t>
  </si>
  <si>
    <t>AE-23 ABRIGO E ENTRADA DE ENERGIA (CAIXA M, T e IV) COM LEITURA VOLTADA
PARA CALÇADA - CPFL, EDP BANDEIRANTE E ELEKTRO</t>
  </si>
  <si>
    <t>6401,35</t>
  </si>
  <si>
    <t>09.02.059</t>
  </si>
  <si>
    <t>AE-19 ABRIGO E ENTRADA DE ENERGIA (CAIXA II, IV OU E): AES
ELETROP/BANDEIRANTE/CPFL/ELEKTRO</t>
  </si>
  <si>
    <t>3136,92</t>
  </si>
  <si>
    <t>AE-20 ABRIGO E ENTRADA DE ENERGIA (CAIXAS III OU
V):BANDEIRANTE/CPFL/ELEKTRO</t>
  </si>
  <si>
    <t>4038,14</t>
  </si>
  <si>
    <t>09.02.061</t>
  </si>
  <si>
    <t>AE-21 ABRIGO E ENTRADA DE ENERGIA (CAIXA M OU H): AES
ELETROP/BANDEIRANTE/ELEKTRO/CPFL</t>
  </si>
  <si>
    <t>7857,54</t>
  </si>
  <si>
    <t>09.02.062</t>
  </si>
  <si>
    <t>CONJ 3 CABOS P/ ENTRADA ENERGIA SECCAO 10MM2 C/ ELETRODUTOS</t>
  </si>
  <si>
    <t>1111,86</t>
  </si>
  <si>
    <t>09.02.063</t>
  </si>
  <si>
    <t>CONJ 3 CABOS P/ ENTRADA ENERGIA SECCAO 16MM2 C/ ELETRODUTOS</t>
  </si>
  <si>
    <t>1433,84</t>
  </si>
  <si>
    <t>09.02.064</t>
  </si>
  <si>
    <t>CONJ 3 CABOS P/ ENTRADA ENERGIA SECCAO 25MM2 C/ ELETRODUTOS</t>
  </si>
  <si>
    <t>1711,04</t>
  </si>
  <si>
    <t>09.02.065</t>
  </si>
  <si>
    <t>CONJ 3 CABOS P/ ENTRADA ENERGIA SECCAO 35MM2 C/ ELETRODUTOS</t>
  </si>
  <si>
    <t>2002,43</t>
  </si>
  <si>
    <t>09.02.066</t>
  </si>
  <si>
    <t>CONJ 3 CABOS P/ ENTRADA ENERGIA SECCAO 50MM2 C/ ELETRODUTOS</t>
  </si>
  <si>
    <t>2548,14</t>
  </si>
  <si>
    <t>09.02.067</t>
  </si>
  <si>
    <t>CONJ 3 CABOS P/ ENTRADA ENERGIA SECCAO 70MM2 C/ ELETRODUTOS</t>
  </si>
  <si>
    <t>3391,65</t>
  </si>
  <si>
    <t>09.02.068</t>
  </si>
  <si>
    <t>CONJ 3 CABOS P/ ENTRADA ENERGIA SECCAO 95MM2 C/ ELETRODUTOS</t>
  </si>
  <si>
    <t>4101,11</t>
  </si>
  <si>
    <t>09.02.069</t>
  </si>
  <si>
    <t>CONJ 3 CABOS P/ ENTRADA ENERGIA SECCAO 120MM2 C/ ELETRODUTOS</t>
  </si>
  <si>
    <t>5313,99</t>
  </si>
  <si>
    <t>09.02.070</t>
  </si>
  <si>
    <t>CONJ 3 CABOS P/ ENTRADA ENERGIA SECCAO 150MM2 C/ ELETRODUTOS</t>
  </si>
  <si>
    <t>6321,57</t>
  </si>
  <si>
    <t>09.02.071</t>
  </si>
  <si>
    <t>CONJ 3 CABOS P/ ENTRADA ENERGIA SECCAO 185MM2 C/ ELETRODUTOS</t>
  </si>
  <si>
    <t>7378,06</t>
  </si>
  <si>
    <t>09.02.072</t>
  </si>
  <si>
    <t>CONJ 4 CABOS P/ ENTRADA ENERGIA SECCAO 10MM2 C/ ELETRUDUTOS</t>
  </si>
  <si>
    <t>1332,47</t>
  </si>
  <si>
    <t>09.02.073</t>
  </si>
  <si>
    <t>CONJ 4 CABOS P/ ENTRADA ENERGIA SECCAO 16MM2 C/ ELETRODUTOS</t>
  </si>
  <si>
    <t>1590,17</t>
  </si>
  <si>
    <t>09.02.074</t>
  </si>
  <si>
    <t>CONJ 4 CABOS P/ ENTRADA ENERGIA SECCAO 25MM2 C/ ELETRODUTOS</t>
  </si>
  <si>
    <t>1950,26</t>
  </si>
  <si>
    <t>09.02.075</t>
  </si>
  <si>
    <t>CONJ 4 CABOS P/ ENTRADA ENERGIA SECCAO 35MM2 C/ ELETRODUTOS</t>
  </si>
  <si>
    <t>2328,55</t>
  </si>
  <si>
    <t>09.02.076</t>
  </si>
  <si>
    <t>CONJ 4 CABOS P/ ENTRADA ENERGIA SECCAO 50MM2 C/ ELETRODUTOS</t>
  </si>
  <si>
    <t>3023,71</t>
  </si>
  <si>
    <t>09.02.077</t>
  </si>
  <si>
    <t>CONJ 4 CABOS P/ ENTRADA ENERGIA SECCAO 70MM2 C/ ELETRODUTOS</t>
  </si>
  <si>
    <t>4064,26</t>
  </si>
  <si>
    <t>09.02.078</t>
  </si>
  <si>
    <t>CONJ 4 CABOS P/ ENTRADA ENERGIA SECCAO 95MM2 C/ ELETRODUTOS</t>
  </si>
  <si>
    <t>4990,36</t>
  </si>
  <si>
    <t>09.02.079</t>
  </si>
  <si>
    <t>CONJ 4 CABOS P/ ENTRADA ENERGIA SECCAO 120MM2 C/ ELETRODUTOS</t>
  </si>
  <si>
    <t>6443,46</t>
  </si>
  <si>
    <t>CONJ 4 CABOS P/ ENTRADA ENERGIA SECCAO 150MM2 C/ ELETRODUTOS</t>
  </si>
  <si>
    <t>7735,43</t>
  </si>
  <si>
    <t>09.02.081</t>
  </si>
  <si>
    <t>CONJ 4 CABOS P/ ENTRADA ENERGIA SECCAO 185MM2 C/ ELETRODUTOS</t>
  </si>
  <si>
    <t>9084,39</t>
  </si>
  <si>
    <t>09.02.086</t>
  </si>
  <si>
    <t>DISJUNTOR BIPOLAR TERMOMAGNETICO 2X10A A 2X50A</t>
  </si>
  <si>
    <t>123,31</t>
  </si>
  <si>
    <t>09.02.087</t>
  </si>
  <si>
    <t>DISJUNTOR BIPOLAR TERMOMAGNETICO 2X60A A 2X100A</t>
  </si>
  <si>
    <t>161,84</t>
  </si>
  <si>
    <t>09.02.088</t>
  </si>
  <si>
    <t>DISJUNTOR TRIPOLAR TERMOMAGNETICO 3X10A A 3X50A</t>
  </si>
  <si>
    <t>09.02.089</t>
  </si>
  <si>
    <t>DISJUNTOR TRIPOLAR TERMOMAGNETICO 3X60A A 3X100A</t>
  </si>
  <si>
    <t>177,96</t>
  </si>
  <si>
    <t>09.02.091</t>
  </si>
  <si>
    <t>DISJUNTOR TRIPOLAR TERMOMAGNETICO 3X125A A 3X225A</t>
  </si>
  <si>
    <t>599,77</t>
  </si>
  <si>
    <t>09.02.099</t>
  </si>
  <si>
    <t>SERVICOS DE ENTRADA DE BAIXA TENSAO</t>
  </si>
  <si>
    <t>09.02.101</t>
  </si>
  <si>
    <t>CONJ. ENTRADA P/INTRAGOV (FIBRA ÓTICA) EM ENTRADA DE ENERGIA</t>
  </si>
  <si>
    <t>832,17</t>
  </si>
  <si>
    <t>09.02.102</t>
  </si>
  <si>
    <t>CONJUNTO PARA ENTRADA DE TELEFONE NA ENTRADA DE ENERGIA</t>
  </si>
  <si>
    <t>776,14</t>
  </si>
  <si>
    <t>09.02.103</t>
  </si>
  <si>
    <t>CONJUNTO PARA ENTRADA DE TEVE A CABO NA ENTRADA DE ENERGIA</t>
  </si>
  <si>
    <t>759,69</t>
  </si>
  <si>
    <t>09.02.105</t>
  </si>
  <si>
    <t>DISJUNTOR BIPOLAR TERMOMAGNETICO 2X225A</t>
  </si>
  <si>
    <t>412,02</t>
  </si>
  <si>
    <t>09.02.110</t>
  </si>
  <si>
    <t>DISJUNTOR TRIPOLAR TERMOMAGNETICO 3X400A</t>
  </si>
  <si>
    <t>1827,07</t>
  </si>
  <si>
    <t>09.03.004</t>
  </si>
  <si>
    <t>CABO DE 16 MM2 750V (ISOLAÇAO NAO HALOGENADO)</t>
  </si>
  <si>
    <t>09.03.005</t>
  </si>
  <si>
    <t>CABO DE 25 MM2 750V (ISOLAÇAO NAO HALOGENADO)</t>
  </si>
  <si>
    <t>40,79</t>
  </si>
  <si>
    <t>09.03.006</t>
  </si>
  <si>
    <t>CABO DE 35 MM2 750V (ISOLAÇAO NAO HALOGENADO)</t>
  </si>
  <si>
    <t>09.03.007</t>
  </si>
  <si>
    <t>CABO DE 50 MM2 750V (ISOLAÇAO NAO HALOGENADO)</t>
  </si>
  <si>
    <t>86,95</t>
  </si>
  <si>
    <t>09.03.008</t>
  </si>
  <si>
    <t>CABO DE 70 MM2 750V (ISOLAÇAO NAO HALOGENADO)</t>
  </si>
  <si>
    <t>09.03.009</t>
  </si>
  <si>
    <t>CABO DE 95 MM2 750V (ISOLAÇAO NAO HALOGENADO)</t>
  </si>
  <si>
    <t>161,34</t>
  </si>
  <si>
    <t>Página: 31 de 75</t>
  </si>
  <si>
    <t>09.03.010</t>
  </si>
  <si>
    <t>CABO DE 120 MM2 750V (ISOLAÇAO NAO HALOGENADO)</t>
  </si>
  <si>
    <t>199,40</t>
  </si>
  <si>
    <t>09.03.011</t>
  </si>
  <si>
    <t>CABO DE 150 MM2 750V (ISOLAÇAO NAO HALOGENADO)</t>
  </si>
  <si>
    <t>09.03.012</t>
  </si>
  <si>
    <t>CABO DE 185 MM2 750V (ISOLAÇAO NAO HALOGENADO)</t>
  </si>
  <si>
    <t>297,60</t>
  </si>
  <si>
    <t>09.03.013</t>
  </si>
  <si>
    <t>CABO DE 240 MM2 750V (ISOLAÇAO NAO HALOGENADO)</t>
  </si>
  <si>
    <t>371,47</t>
  </si>
  <si>
    <t>09.03.014</t>
  </si>
  <si>
    <t>CABO DE 300 MM2 750V (ISOLAÇAO NAO HALOGENADO)</t>
  </si>
  <si>
    <t>413,30</t>
  </si>
  <si>
    <t>09.03.015</t>
  </si>
  <si>
    <t>CABO DE 10 MM2 750V (ISOLAÇAO NAO HALOGENADO)</t>
  </si>
  <si>
    <t>15,98</t>
  </si>
  <si>
    <t>09.03.017</t>
  </si>
  <si>
    <t>CABO FLEXIVEL DE COBRE 1,0 KV SECAO 4 MM2 (ISOLAÇAO NAO HALOGENADO)</t>
  </si>
  <si>
    <t>09.03.018</t>
  </si>
  <si>
    <t>CABO FLEXIVEL DE COBRE 1,0 KV SECAO 6 MM2 (ISOLAÇAO NAO HALOGENADO)</t>
  </si>
  <si>
    <t>09.03.019</t>
  </si>
  <si>
    <t>CABO FLEXIVEL DE COBRE 1,0 KV SECAO 10 MM2 (ISOLAÇAO NAO HALOGENADO)</t>
  </si>
  <si>
    <t>09.03.020</t>
  </si>
  <si>
    <t>CABO FLEXIVEL DE COBRE 1,0 KV SECAO 16 MM2 (ISOLAÇAO NAO HALOGENADO)</t>
  </si>
  <si>
    <t>34,42</t>
  </si>
  <si>
    <t>09.03.021</t>
  </si>
  <si>
    <t>CABO FLEXIVEL DE COBRE 1,0 KV SECAO 25 MM2 (ISOLAÇAO NAO HALOGENADO)</t>
  </si>
  <si>
    <t>54,31</t>
  </si>
  <si>
    <t>09.03.022</t>
  </si>
  <si>
    <t>CABO FLEXIVEL DE COBRE 1,0 KV SECAO 35 MM2 (ISOLAÇAO NAO HALOGENADO)</t>
  </si>
  <si>
    <t>77,75</t>
  </si>
  <si>
    <t>09.03.023</t>
  </si>
  <si>
    <t>CABO FLEXIVEL DE COBRE 1,0 KV SECAO 50 MM2 (ISOLAÇAO NAO HALOGENADO)</t>
  </si>
  <si>
    <t>100,07</t>
  </si>
  <si>
    <t>09.03.024</t>
  </si>
  <si>
    <t>CABO FLEXIVEL DE COBRE 1,0 KV SECAO 70 MM2 (ISOLAÇAO NAO HALOGENADO)</t>
  </si>
  <si>
    <t>133,16</t>
  </si>
  <si>
    <t>09.03.025</t>
  </si>
  <si>
    <t>CABO FLEXIVEL DE COBRE 1,0 KV SECAO 95 MM2 (ISOLAÇAO NAO HALOGENADO)</t>
  </si>
  <si>
    <t>175,44</t>
  </si>
  <si>
    <t>09.03.026</t>
  </si>
  <si>
    <t>CABO FLEXIVEL DE COBRE 1,0 KV SECAO 120 MM2 (ISOLAÇAO NAO HALOGENADO)</t>
  </si>
  <si>
    <t>213,30</t>
  </si>
  <si>
    <t>09.03.027</t>
  </si>
  <si>
    <t>CABO FLEXIVEL DE COBRE 1,0 KV SECAO 150 MM2 (ISOLAÇAO NAO HALOGENADO)</t>
  </si>
  <si>
    <t>255,84</t>
  </si>
  <si>
    <t>09.03.028</t>
  </si>
  <si>
    <t>CABO FLEXIVEL DE COBRE 1,0 KV SECAO 185 MM2 (ISOLAÇAO NAO HALOGENADO)</t>
  </si>
  <si>
    <t>09.03.029</t>
  </si>
  <si>
    <t>CABO FLEXIVEL DE COBRE 1,0 KV SECAO 240 MM2 (ISOLAÇAO NAO HALOGENADO)</t>
  </si>
  <si>
    <t>375,37</t>
  </si>
  <si>
    <t>09.03.030</t>
  </si>
  <si>
    <t>CABO FLEXIVEL DE COBRE 1,0 KV SECAO 300 MM2 (ISOLAÇAO NAO HALOGENADO)</t>
  </si>
  <si>
    <t>465,77</t>
  </si>
  <si>
    <t>09.03.046</t>
  </si>
  <si>
    <t>ELETRODUTO DE PVC RIGIDO ROSCAVEL DE 25MM - INCL CONEXOES</t>
  </si>
  <si>
    <t>37,05</t>
  </si>
  <si>
    <t>09.03.047</t>
  </si>
  <si>
    <t>ELETRODUTO DE PVC RIGIDO ROSCAVEL DE 32MM - INCL CONEXOES</t>
  </si>
  <si>
    <t>09.03.048</t>
  </si>
  <si>
    <t>ELETRODUTO DE PVC RIGIDO ROSCAVEL DE 40MM - INCL CONEXOES</t>
  </si>
  <si>
    <t>58,80</t>
  </si>
  <si>
    <t>09.03.049</t>
  </si>
  <si>
    <t>ELETRODUTO DE PVC RIGIDO ROSCAVEL DE 50MM - INCL CONEXOES</t>
  </si>
  <si>
    <t>65,16</t>
  </si>
  <si>
    <t>09.03.050</t>
  </si>
  <si>
    <t>ELETRODUTO DE PVC RIGIDO ROSCAVEL DE 60MM - INCL CONEXOES</t>
  </si>
  <si>
    <t>09.03.051</t>
  </si>
  <si>
    <t>ELETRODUTO DE PVC RIGIDO ROSCAVEL DE 75MM - INCL CONEXOES</t>
  </si>
  <si>
    <t>09.03.052</t>
  </si>
  <si>
    <t>ELETRODUTO DE PVC RIGIDO ROSCAVEL DE 85MM - INCL CONEXOES</t>
  </si>
  <si>
    <t>122,90</t>
  </si>
  <si>
    <t>09.03.053</t>
  </si>
  <si>
    <t>ELETRODUTO DE PVC RIGIDO ROSCAVEL DE 110MM -INCL CONEXOES</t>
  </si>
  <si>
    <t>163,65</t>
  </si>
  <si>
    <t>09.03.058</t>
  </si>
  <si>
    <t>ELETRODUTO EM POLIETILENO DE 25MM-INCLUSIVE CONEXOES</t>
  </si>
  <si>
    <t>09.03.059</t>
  </si>
  <si>
    <t>ELETRODUTO EM POLIETILENO DE 32MM-INCLUSIVE CONEXOES</t>
  </si>
  <si>
    <t>38,11</t>
  </si>
  <si>
    <t>09.03.090</t>
  </si>
  <si>
    <t>09.03.099</t>
  </si>
  <si>
    <t>SERVICOS DE INTERLIGACAO AO QUADRO GERAL</t>
  </si>
  <si>
    <t>09.04.006</t>
  </si>
  <si>
    <t>CAIXA EM CHAPA DE AÇO 16 COM PORTA E FECHO</t>
  </si>
  <si>
    <t>2395,15</t>
  </si>
  <si>
    <t>09.04.019</t>
  </si>
  <si>
    <t>QUADRO GERAL - DISJUNTOR TERMOMAGNETICO 3X10A A 3X50A</t>
  </si>
  <si>
    <t>QUADRO GERAL - DISJUNTOR TERMOMAGNETICO 3X60A A 3X100A</t>
  </si>
  <si>
    <t>09.04.021</t>
  </si>
  <si>
    <t>QUADRO GERAL - DISJUNTOR TERMO MAGNETICO 3X200A</t>
  </si>
  <si>
    <t>682,51</t>
  </si>
  <si>
    <t>09.04.022</t>
  </si>
  <si>
    <t>QUADRO GERAL - DISJUNTOR TERMO MAGNETICO 3X400A</t>
  </si>
  <si>
    <t>1764,54</t>
  </si>
  <si>
    <t>09.04.023</t>
  </si>
  <si>
    <t>QUADRO GERAL - DISJUNTOR TERMO MAGNETICO 3X600A</t>
  </si>
  <si>
    <t>2443,11</t>
  </si>
  <si>
    <t>09.04.024</t>
  </si>
  <si>
    <t>QUADRO GERAL - DISJUNTOR TERMO MAGNETICO 3X800A</t>
  </si>
  <si>
    <t>5164,69</t>
  </si>
  <si>
    <t>09.04.025</t>
  </si>
  <si>
    <t>QUADRO GERAL - DISJUNTOR TERMO MAGNETICO 3X125A A 3X225A</t>
  </si>
  <si>
    <t>09.04.028</t>
  </si>
  <si>
    <t>QUADRO GERAL-DISJUNTOR TERMOMAGNETICO 3X300A</t>
  </si>
  <si>
    <t>09.04.036</t>
  </si>
  <si>
    <t>INTERRUPTOR AUTOM. DIFERENCIAL (DISPOSITIVO DR) 40A/30MA</t>
  </si>
  <si>
    <t>549,51</t>
  </si>
  <si>
    <t>09.04.037</t>
  </si>
  <si>
    <t>INTERRUPTOR AUTOM. DIFERENCIAL (DISPOSITIVO DR) 63A/30MA</t>
  </si>
  <si>
    <t>617,66</t>
  </si>
  <si>
    <t>09.04.038</t>
  </si>
  <si>
    <t>INTERRUPTOR AUTOM. DIFERENCIAL (DISPOSITIVO DR) 40A/300 mA</t>
  </si>
  <si>
    <t>563,03</t>
  </si>
  <si>
    <t>09.04.039</t>
  </si>
  <si>
    <t>INTERRUPTOR AUTOM. DIFERENCIAL (DISPOSITIVO DR) 63A/300 mA</t>
  </si>
  <si>
    <t>722,35</t>
  </si>
  <si>
    <t>QUADRO GERAL-BARRAMENTO DE 30 A</t>
  </si>
  <si>
    <t>09.04.041</t>
  </si>
  <si>
    <t>QUADRO GERAL-BARRAMENTO DE 60 A</t>
  </si>
  <si>
    <t>09.04.042</t>
  </si>
  <si>
    <t>QUADRO GERAL-BARRAMENTO DE 100 A</t>
  </si>
  <si>
    <t>48,67</t>
  </si>
  <si>
    <t>09.04.043</t>
  </si>
  <si>
    <t>QUADRO GERAL-BARRAMENTO DE 150 A</t>
  </si>
  <si>
    <t>60,32</t>
  </si>
  <si>
    <t>09.04.044</t>
  </si>
  <si>
    <t>QUADRO GERAL-BARRAMENTO DE 200 A</t>
  </si>
  <si>
    <t>09.04.045</t>
  </si>
  <si>
    <t>QUADRO GERAL-BARRAMENTO DE 400 A</t>
  </si>
  <si>
    <t>308,54</t>
  </si>
  <si>
    <t>Página: 32 de 75</t>
  </si>
  <si>
    <t>09.04.046</t>
  </si>
  <si>
    <t>QUADRO GERAL-BARRAMENTO DE 800 A</t>
  </si>
  <si>
    <t>511,21</t>
  </si>
  <si>
    <t>09.04.047</t>
  </si>
  <si>
    <t>QUADRO GERAL-BARRAMENTO DE 1000 A</t>
  </si>
  <si>
    <t>759,07</t>
  </si>
  <si>
    <t>09.04.049</t>
  </si>
  <si>
    <t>QUADRO GERAL - BARRAMENTO DE 600A</t>
  </si>
  <si>
    <t>410,30</t>
  </si>
  <si>
    <t>PLACA DE ACRILICO TRANSPARENTE ESP=5MM PROTECAO A CONTATO ACIDENTAL</t>
  </si>
  <si>
    <t>351,75</t>
  </si>
  <si>
    <t>09.04.072</t>
  </si>
  <si>
    <t>QUADRO GERAL - ELETRODUTO DE PVC RIGIDO ROSCAVEL DE 32 MM INCL CONEX</t>
  </si>
  <si>
    <t>09.04.075</t>
  </si>
  <si>
    <t>QUADRO GERAL - CABO DE COBRE NU DE 6 MM2</t>
  </si>
  <si>
    <t>11,43</t>
  </si>
  <si>
    <t>09.04.076</t>
  </si>
  <si>
    <t>QUADRO GERAL - CABO DE COBRE NU DE 10 MM2</t>
  </si>
  <si>
    <t>15,75</t>
  </si>
  <si>
    <t>09.04.077</t>
  </si>
  <si>
    <t>QUADRO GERAL - CABO DE COBRE NU DE 16 MM2</t>
  </si>
  <si>
    <t>09.04.078</t>
  </si>
  <si>
    <t>QUADRO GERAL - CABO DE COBRE NU DE 25 MM2</t>
  </si>
  <si>
    <t>40,27</t>
  </si>
  <si>
    <t>09.04.079</t>
  </si>
  <si>
    <t>QUADRO GERAL - CABO DE COBRE NU DE 35 MM2</t>
  </si>
  <si>
    <t>09.04.080</t>
  </si>
  <si>
    <t>QUADRO GERAL - CABO DE COBRE NU DE 50 MM2</t>
  </si>
  <si>
    <t>92,57</t>
  </si>
  <si>
    <t>09.04.081</t>
  </si>
  <si>
    <t>QUADRO GERAL - CABO DE COBRE NU DE 70 MM2</t>
  </si>
  <si>
    <t>09.04.082</t>
  </si>
  <si>
    <t>QUADRO GERAL - CABO DE COBRE NU DE 95 MM2</t>
  </si>
  <si>
    <t>09.04.083</t>
  </si>
  <si>
    <t>QUADRO GERAL - CABO DE COBRE NU DE 120 MM2</t>
  </si>
  <si>
    <t>214,15</t>
  </si>
  <si>
    <t>09.04.085</t>
  </si>
  <si>
    <t>TERRA COMPLETO 1 HASTE Ø 19MM COM CAIXA DE INSPEÇÃO</t>
  </si>
  <si>
    <t>432,55</t>
  </si>
  <si>
    <t>09.04.089</t>
  </si>
  <si>
    <t>DISJUNTOR UNIPOLAR TERMOMAGNETICO 1X35A A 1X50A</t>
  </si>
  <si>
    <t>09.04.090</t>
  </si>
  <si>
    <t>DISJUNTOR UNIPOLAR TERMOMAGNETICO 1X10A 1X30A</t>
  </si>
  <si>
    <t>27,61</t>
  </si>
  <si>
    <t>09.04.091</t>
  </si>
  <si>
    <t>09.04.092</t>
  </si>
  <si>
    <t>09.04.094</t>
  </si>
  <si>
    <t>DISJUNTOR BIPOLAR TERMOMAG. 2X125A A 2X225A</t>
  </si>
  <si>
    <t>369,38</t>
  </si>
  <si>
    <t>09.04.095</t>
  </si>
  <si>
    <t>DISJUNTOR UNIPOLAR TERMOMAGNETICO 1X50A A 1X70A</t>
  </si>
  <si>
    <t>49,45</t>
  </si>
  <si>
    <t>09.04.096</t>
  </si>
  <si>
    <t>DISJUNTOR UNIPOLAR TERMOMAGNETICO 1X90A A 1X100A</t>
  </si>
  <si>
    <t>09.04.099</t>
  </si>
  <si>
    <t>SERVICOS DE QUADRO GERAL</t>
  </si>
  <si>
    <t>09.05.002</t>
  </si>
  <si>
    <t>ELETROD ACO GALV QUENTE (NBR 5624) 20 MM (3/4") - INCL CONEXOES</t>
  </si>
  <si>
    <t>56,63</t>
  </si>
  <si>
    <t>09.05.003</t>
  </si>
  <si>
    <t>ELETROD ACO GALV QUENTE (NBR 5624) 25 MM (1") - INCL CONEXOES</t>
  </si>
  <si>
    <t>09.05.004</t>
  </si>
  <si>
    <t>ELETROD ACO GALV QUENTE (NBR 5624) 32 MM (1 1/4") - INCL CONEXOES</t>
  </si>
  <si>
    <t>90,27</t>
  </si>
  <si>
    <t>09.05.005</t>
  </si>
  <si>
    <t>ELETROD ACO GALV QUENTE (NBR 5624) 40 MM (1 1/2") - INCL CONEXOES</t>
  </si>
  <si>
    <t>103,08</t>
  </si>
  <si>
    <t>09.05.006</t>
  </si>
  <si>
    <t>ELETROD ACO GALV QUENTE (NBR 5624) 50 MM (2") - INCL CONEXOES</t>
  </si>
  <si>
    <t>120,58</t>
  </si>
  <si>
    <t>09.05.007</t>
  </si>
  <si>
    <t>ELETROD ACO GALV. QUENTE (NBR5624) 65MM(2X1/2") INCL CONEXOES</t>
  </si>
  <si>
    <t>164,40</t>
  </si>
  <si>
    <t>09.05.008</t>
  </si>
  <si>
    <t>ELETROD ACO GALV QUENTE (NBR5624) 80MM(3") INCL CONEXOES</t>
  </si>
  <si>
    <t>186,40</t>
  </si>
  <si>
    <t>09.05.010</t>
  </si>
  <si>
    <t>ELETRODUTO GALV. ELETROLITICA / PRE ZINCADO Ø 3/4 (20MM) INCLUSIVE
CONEXOES USO INTERNO APARENTE</t>
  </si>
  <si>
    <t>35,81</t>
  </si>
  <si>
    <t>09.05.013</t>
  </si>
  <si>
    <t>09.05.014</t>
  </si>
  <si>
    <t>09.05.015</t>
  </si>
  <si>
    <t>09.05.016</t>
  </si>
  <si>
    <t>09.05.017</t>
  </si>
  <si>
    <t>09.05.018</t>
  </si>
  <si>
    <t>09.05.019</t>
  </si>
  <si>
    <t>09.05.020</t>
  </si>
  <si>
    <t>09.05.021</t>
  </si>
  <si>
    <t>ELETROCALHA LISA CHAPA 24 (0,65MM) PRE ZINCADA 50X50MM INCL. ACESSORIOS
E TAMPA DE ENCAIXE .</t>
  </si>
  <si>
    <t>58,39</t>
  </si>
  <si>
    <t>09.05.022</t>
  </si>
  <si>
    <t>ELETROCALHA LISA CHAPA 24 (0,65MM) PRE ZINCADA 100X50MM INCL.
ACESSORIOS E TAMPA DE ENCAIXE .</t>
  </si>
  <si>
    <t>81,08</t>
  </si>
  <si>
    <t>09.05.023</t>
  </si>
  <si>
    <t>ELETROCALHA LISA CHAPA 24 (0,65MM) PRE ZINCADA 150X50MM INCL.
ACESSORIOS E TAMPA DE ENCAIXE .</t>
  </si>
  <si>
    <t>103,04</t>
  </si>
  <si>
    <t>09.05.024</t>
  </si>
  <si>
    <t>ELETROCALHA LISA CHAPA 24 (0,65MM) PRE ZINCADA 200X50MM INCL.
ACESSORIOS E TAMPA DE ENCAIXE</t>
  </si>
  <si>
    <t>114,47</t>
  </si>
  <si>
    <t>09.05.036</t>
  </si>
  <si>
    <t>09.05.037</t>
  </si>
  <si>
    <t>09.05.040</t>
  </si>
  <si>
    <t>Página: 33 de 75</t>
  </si>
  <si>
    <t>09.05.042</t>
  </si>
  <si>
    <t>QUADRO DISTRIBUICAO, DISJ. GERAL 30A P/ 4 A 8 DISJS.</t>
  </si>
  <si>
    <t>397,29</t>
  </si>
  <si>
    <t>09.05.045</t>
  </si>
  <si>
    <t>QUADRO DISTRIBUICAO, DISJ. GERAL 50A P/ 10 A 12 DISJS.</t>
  </si>
  <si>
    <t>468,18</t>
  </si>
  <si>
    <t>09.05.047</t>
  </si>
  <si>
    <t>QUADRO DISTRIBUICAO, DISJ. GERAL 60A P/ 14 A 20 DISJS.</t>
  </si>
  <si>
    <t>667,32</t>
  </si>
  <si>
    <t>09.05.051</t>
  </si>
  <si>
    <t>QUADRO DISTRIBUICAO, DISJ. GERAL 80A P/ 22 A 26 DISJS.</t>
  </si>
  <si>
    <t>749,46</t>
  </si>
  <si>
    <t>09.05.054</t>
  </si>
  <si>
    <t>QUADRO DISTRIBUICAO, DISJ. GERAL 100A P/ 28 A 42 DISJS.</t>
  </si>
  <si>
    <t>1017,44</t>
  </si>
  <si>
    <t>09.05.062</t>
  </si>
  <si>
    <t>BARRAMENTO DE 30A P/QUADROS DE DISTRIBUIÇÃO</t>
  </si>
  <si>
    <t>09.05.063</t>
  </si>
  <si>
    <t>BARRAMENTO DE 60A P/QUADROS DE DISTRIBUIÇÃO</t>
  </si>
  <si>
    <t>09.05.064</t>
  </si>
  <si>
    <t>BARRAMENTO DE 100A P/QUADROS DE DISTRIBUIÇÃO</t>
  </si>
  <si>
    <t>09.05.067</t>
  </si>
  <si>
    <t>QUADRO DISTRIBUICAO , DISJ. GERAL 100 A PARA 24 POSIÇOES DE DISJUNTORES.
CAIXA E TAMPA PLASTICO NÃO PROPAGANTE DE CHAMA.</t>
  </si>
  <si>
    <t>225,63</t>
  </si>
  <si>
    <t>09.05.068</t>
  </si>
  <si>
    <t>QUADRO DISTRIBUICAO , DISJ. GERAL 63 A PARA 12 POSIÇOES DE DISJUNTORES.
CAIXA E TAMPA PLASTICO NÃO PROPAGANTE DE CHAMA.</t>
  </si>
  <si>
    <t>149,42</t>
  </si>
  <si>
    <t>09.05.069</t>
  </si>
  <si>
    <t>INTERRUPTOR TIPO AUTOMÁTICO DE BÓIA</t>
  </si>
  <si>
    <t>09.05.070</t>
  </si>
  <si>
    <t>09.05.071</t>
  </si>
  <si>
    <t>144,78</t>
  </si>
  <si>
    <t>09.05.073</t>
  </si>
  <si>
    <t>DISJUNTOR UNIPOLAR TERMOMAGNETICO 1X10A A 1X30A</t>
  </si>
  <si>
    <t>09.05.074</t>
  </si>
  <si>
    <t>09.05.075</t>
  </si>
  <si>
    <t>09.05.076</t>
  </si>
  <si>
    <t>QUADRO COMANDO PARA CONJUNTO MOTOR BOMBA TRIFASICO DE 3/4 A 1 HP</t>
  </si>
  <si>
    <t>2146,99</t>
  </si>
  <si>
    <t>09.05.077</t>
  </si>
  <si>
    <t>QUADRO COMANDO PARA CONJUNTO MOTOR BOMBA TRIFASICO DE 1 1/2 A 2 HP</t>
  </si>
  <si>
    <t>2157,69</t>
  </si>
  <si>
    <t>09.05.078</t>
  </si>
  <si>
    <t>QUADRO COMANDO PARA CONJUNTO MOTOR BOMBA TRIFASICO DE 2 A 3 HP</t>
  </si>
  <si>
    <t>2209,11</t>
  </si>
  <si>
    <t>09.05.079</t>
  </si>
  <si>
    <t>QUADRO COMANDO PARA CONJUNTO MOTOR BOMBA TRIFASICO DE 3 A 4 HP</t>
  </si>
  <si>
    <t>1951,08</t>
  </si>
  <si>
    <t>09.05.080</t>
  </si>
  <si>
    <t>QUADRO COMANDO PARA CONJUNTO MOTOR BOMBA TRIFASICO DE 4 A 5 HP</t>
  </si>
  <si>
    <t>2264,73</t>
  </si>
  <si>
    <t>09.05.081</t>
  </si>
  <si>
    <t>QUADRO COMANDO PARA CONJUNTO MOTOR BOMBA TRIFASICO DE 7,5 HP</t>
  </si>
  <si>
    <t>2396,72</t>
  </si>
  <si>
    <t>09.05.082</t>
  </si>
  <si>
    <t>QUADRO COMANDO PARA CONJUNTO MOTOR BOMBA BIFASICO DE 3/4 A 1 HP</t>
  </si>
  <si>
    <t>2064,47</t>
  </si>
  <si>
    <t>09.05.083</t>
  </si>
  <si>
    <t>QUADRO COMANDO PARA CONJUNTO MOTOR BOMBA BIFASICO DE 1 1/2 A 2 HP</t>
  </si>
  <si>
    <t>2130,80</t>
  </si>
  <si>
    <t>09.05.084</t>
  </si>
  <si>
    <t>QUADRO COMANDO PARA CONJUNTO MOTOR BOMBA BIFASICO DE 2 A 3 HP</t>
  </si>
  <si>
    <t>2160,14</t>
  </si>
  <si>
    <t>09.05.085</t>
  </si>
  <si>
    <t>QUADRO COMANDO PARA BOMBA DE INCENDIO TRIFASICO DE 3/4 A 2 HP</t>
  </si>
  <si>
    <t>1051,08</t>
  </si>
  <si>
    <t>09.05.086</t>
  </si>
  <si>
    <t>QUADRO COMANDO PARA BOMBA DE INCENDIO TRIFASICO DE 2 A 4 HP</t>
  </si>
  <si>
    <t>1111,72</t>
  </si>
  <si>
    <t>09.05.087</t>
  </si>
  <si>
    <t>QUADRO COMANDO PARA BOMBA DE INCENDIO TRIFASICO DE 5 HP</t>
  </si>
  <si>
    <t>1132,31</t>
  </si>
  <si>
    <t>09.05.088</t>
  </si>
  <si>
    <t>QUADRO COMANDO PARA BOMBA DE INCENDIO TRIFASICO DE 7,5 HP</t>
  </si>
  <si>
    <t>1193,93</t>
  </si>
  <si>
    <t>09.05.089</t>
  </si>
  <si>
    <t>QUADRO COMANDO PARA BOMBA DE INCENDIO TRIFASICO DE 10 HP</t>
  </si>
  <si>
    <t>1457,02</t>
  </si>
  <si>
    <t>09.05.090</t>
  </si>
  <si>
    <t>QUADRO COMANDO PARA BOMBA DE INCENDIO BIFASICO DE 3/4 A 1 HP</t>
  </si>
  <si>
    <t>1043,62</t>
  </si>
  <si>
    <t>09.05.091</t>
  </si>
  <si>
    <t>QUADRO COMANDO PARA BOMBA DE INCENDIO BIFASICO DE 1 1/2 A 2 HP</t>
  </si>
  <si>
    <t>1104,25</t>
  </si>
  <si>
    <t>09.05.092</t>
  </si>
  <si>
    <t>INTERRUPTOR AUTOMATICO DIFERENCIAL (DISPOSITIVO DR) 40A/30 mA</t>
  </si>
  <si>
    <t>09.05.093</t>
  </si>
  <si>
    <t>INTERRUPTOR AUTOMATICO DIFERENCIAL (DISPOSITIVO DR) 63A/30 mA</t>
  </si>
  <si>
    <t>09.05.094</t>
  </si>
  <si>
    <t>INTERRUPTOR AUTOMATICO DIFERENCIAL (DISPOSITIVO DR) 40A/300 mA</t>
  </si>
  <si>
    <t>09.05.095</t>
  </si>
  <si>
    <t>INTERRUPTOR AUTOMATICO DIFERENCIAL (DISPOSITIVO DR) 63A/300 mA</t>
  </si>
  <si>
    <t>09.05.096</t>
  </si>
  <si>
    <t>CENTRAL DE SISTEMA DE ALARME ATÉ 12 ENDEREÇOS</t>
  </si>
  <si>
    <t>961,66</t>
  </si>
  <si>
    <t>09.05.097</t>
  </si>
  <si>
    <t>CENTRAL DE SISTEMA DE ALARME DE 13 A 24 ENDEREÇOS</t>
  </si>
  <si>
    <t>1438,49</t>
  </si>
  <si>
    <t>09.05.099</t>
  </si>
  <si>
    <t>SERVICOS DE DUTOS/QUADROS PARCIAIS LUZ/ALARMES DE INCÊNDIO</t>
  </si>
  <si>
    <t>09.06.001</t>
  </si>
  <si>
    <t>CAIXA DE PASSAGEM ESTAMPADA COM TAMPA PLASTICA DE 4"X2"</t>
  </si>
  <si>
    <t>28,12</t>
  </si>
  <si>
    <t>09.06.002</t>
  </si>
  <si>
    <t>CAIXA DE PASSAGEM ESTAMPADA COM TAMPA PLASTICA DE 4"X4"</t>
  </si>
  <si>
    <t>44,54</t>
  </si>
  <si>
    <t>09.06.005</t>
  </si>
  <si>
    <t>CAIXA DE PASSAGEM CHAPA TAMPA PARAFUSADA DE 10X10X8 CM</t>
  </si>
  <si>
    <t>09.06.007</t>
  </si>
  <si>
    <t>CAIXA DE PASSAGEM CHAPA TAMPA PARAFUSADA DE 15X15X8 CM</t>
  </si>
  <si>
    <t>48,90</t>
  </si>
  <si>
    <t>09.06.009</t>
  </si>
  <si>
    <t>CAIXA DE PASSAGEM CHAPA TAMPA PARAFUSADA DE 20X20X10 CM</t>
  </si>
  <si>
    <t>75,39</t>
  </si>
  <si>
    <t>09.06.012</t>
  </si>
  <si>
    <t>CAIXA DE PASSAGEM CHAPA TAMPA PARAFUSADA DE 30X30X12 CM</t>
  </si>
  <si>
    <t>114,82</t>
  </si>
  <si>
    <t>09.06.015</t>
  </si>
  <si>
    <t>CAIXA DE PASSAGEM CHAPA TAMPA PARAFUSADA DE 40X40X15 CM</t>
  </si>
  <si>
    <t>162,09</t>
  </si>
  <si>
    <t>09.06.019</t>
  </si>
  <si>
    <t>CAIXA DE PASSAGEM CHAPA TAMPA PARAFUSADA DE 50X50X15 CM</t>
  </si>
  <si>
    <t>222,21</t>
  </si>
  <si>
    <t>Página: 34 de 75</t>
  </si>
  <si>
    <t>09.06.025</t>
  </si>
  <si>
    <t>CAIXA DE PASSAGEM EM ALVENARIA DE 0,40X0,40X0,40 M</t>
  </si>
  <si>
    <t>285,32</t>
  </si>
  <si>
    <t>09.06.026</t>
  </si>
  <si>
    <t>CAIXA DE PASSAGEM EM ALVENARIA DE 0,60X0,60X0,60 M</t>
  </si>
  <si>
    <t>597,38</t>
  </si>
  <si>
    <t>09.06.027</t>
  </si>
  <si>
    <t>CAIXA DE PASSAGEM EM ALVENARIA DE 0,80X0,80X0,80 M</t>
  </si>
  <si>
    <t>982,38</t>
  </si>
  <si>
    <t>09.06.028</t>
  </si>
  <si>
    <t>CAIXA DE PASSAGEM EM ALVENARIA DE 1,00X1,00X1,00 M</t>
  </si>
  <si>
    <t>952,63</t>
  </si>
  <si>
    <t>09.06.029</t>
  </si>
  <si>
    <t>CAIXA DE PASSAGEM EM ALVENARIA DE 1,00X1,00X0,60 M</t>
  </si>
  <si>
    <t>549,52</t>
  </si>
  <si>
    <t>09.06.035</t>
  </si>
  <si>
    <t>CAIXA DE PASSAGEM A PROVA DE UMIDADE EM ALUMINIO 10X10X6CM</t>
  </si>
  <si>
    <t>106,50</t>
  </si>
  <si>
    <t>09.06.036</t>
  </si>
  <si>
    <t>CAIXA DE PASSAGEM A PROVA DE UMIDADE EM ALUMINIO 15X15X10CM</t>
  </si>
  <si>
    <t>141,45</t>
  </si>
  <si>
    <t>09.06.037</t>
  </si>
  <si>
    <t>CAIXA DE PASSAGEM A PROVA DE UMIDADE EM ALUMINIO 20X20X10CM</t>
  </si>
  <si>
    <t>173,88</t>
  </si>
  <si>
    <t>09.06.038</t>
  </si>
  <si>
    <t>CAIXA DE PASSAGEM A PROVA DE UMIDADE EM ALUMINIO 30X30X12CM</t>
  </si>
  <si>
    <t>305,27</t>
  </si>
  <si>
    <t>09.06.039</t>
  </si>
  <si>
    <t>CAIXA DE PASSAGEM A PROVA DE UMIDADE EM ALUMINIO 40X40X20CM</t>
  </si>
  <si>
    <t>722,22</t>
  </si>
  <si>
    <t>09.06.045</t>
  </si>
  <si>
    <t>QUADRO EM CHAPA COM PORTA E FECHADURA (TELEBRAS) DE 20X20X12CM</t>
  </si>
  <si>
    <t>152,11</t>
  </si>
  <si>
    <t>09.06.047</t>
  </si>
  <si>
    <t>QUADRO EM CHAPA COM PORTA E FECHADURA (TELEBRAS) DE 40X40X12CM</t>
  </si>
  <si>
    <t>252,00</t>
  </si>
  <si>
    <t>09.06.049</t>
  </si>
  <si>
    <t>QUADRO EM CHAPA COM PORTA E FECHADURA (TELEBRAS) DE 60X60X12CM</t>
  </si>
  <si>
    <t>443,77</t>
  </si>
  <si>
    <t>09.06.050</t>
  </si>
  <si>
    <t>CAIXA DE PASSAGEM PLASTICA DE 4X2 PAREDE DE CONCRETO COM TAMPA
REMOVIVEL E ESPAÇADOR DE 10CM</t>
  </si>
  <si>
    <t>09.06.051</t>
  </si>
  <si>
    <t>CAIXA DE PASSAGEM PLASTICA DE 4X2 PAREDE DE CONCRETO COM TAMPA
REMOVIVEL E ESPAÇADOR DE 12CM</t>
  </si>
  <si>
    <t>09.06.052</t>
  </si>
  <si>
    <t>CAIXA DE PASSAGEM PLASTICA DE 4X2 PAREDE DE CONCRETO COM TAMPA
REMOVIVEL E ESPAÇADOR DE 14CM</t>
  </si>
  <si>
    <t>09.06.053</t>
  </si>
  <si>
    <t>CAIXA DE PASSAGEM PLASTICA DE 4X2 PAREDE DE CONCRETO COM TAMPA
REMOVIVEL E ESPAÇADOR DE 16CM</t>
  </si>
  <si>
    <t>09.06.054</t>
  </si>
  <si>
    <t>CAIXA DE PASSAGEM PLASTICA DE 4X4 PAREDE DE CONCRETO COM TAMPA
REMOVIVEL E ESPAÇADOR DE 10CM</t>
  </si>
  <si>
    <t>09.06.055</t>
  </si>
  <si>
    <t>CAIXA DE PASSAGEM PLASTICA DE 4X4 PAREDE DE CONCRETO COM TAMPA
REMOVIVEL E ESPAÇADOR DE 12CM</t>
  </si>
  <si>
    <t>09.06.056</t>
  </si>
  <si>
    <t>CAIXA DE PASSAGEM PLASTICA DE 4X4 PAREDE DE CONCRETO COM TAMPA
REMOVIVEL E ESPAÇADOR DE 14CM</t>
  </si>
  <si>
    <t>09.06.057</t>
  </si>
  <si>
    <t>CAIXA DE PASSAGEM PLASTICA DE 4X4 PAREDE DE CONCRETO COM TAMPA
REMOVIVEL E ESPAÇADOR DE 16CM</t>
  </si>
  <si>
    <t>09.06.099</t>
  </si>
  <si>
    <t>SERVICOS DE CAIXAS DE PASSAGEM</t>
  </si>
  <si>
    <t>09.07.003</t>
  </si>
  <si>
    <t>FIO DE 1,50 MM2 750V ( ISOLAÇAO NAO HALOGENADO)</t>
  </si>
  <si>
    <t>3,72</t>
  </si>
  <si>
    <t>09.07.004</t>
  </si>
  <si>
    <t>FIO DE 2,50 MM2 750V (ISOLAÇAO NAO HALOGENADO)</t>
  </si>
  <si>
    <t>5,13</t>
  </si>
  <si>
    <t>09.07.005</t>
  </si>
  <si>
    <t>FIO DE 4,00 MM2 750V (ISOLAÇAO NAO HALOGENADO)</t>
  </si>
  <si>
    <t>09.07.006</t>
  </si>
  <si>
    <t>FIO DE 6,00 MM2 750V (ISOLAÇAO NAO HALOGENADO)</t>
  </si>
  <si>
    <t>09.07.009</t>
  </si>
  <si>
    <t>FIO TRANCADO PARA TELEFONE - PAD. TELEBRAS</t>
  </si>
  <si>
    <t>3,03</t>
  </si>
  <si>
    <t>09.07.011</t>
  </si>
  <si>
    <t>09.07.012</t>
  </si>
  <si>
    <t>09.07.013</t>
  </si>
  <si>
    <t>09.07.014</t>
  </si>
  <si>
    <t>09.07.015</t>
  </si>
  <si>
    <t>09.07.016</t>
  </si>
  <si>
    <t>09.07.017</t>
  </si>
  <si>
    <t>09.07.018</t>
  </si>
  <si>
    <t>09.07.019</t>
  </si>
  <si>
    <t>09.07.020</t>
  </si>
  <si>
    <t>09.07.021</t>
  </si>
  <si>
    <t>09.07.022</t>
  </si>
  <si>
    <t>09.07.023</t>
  </si>
  <si>
    <t>CABO DE 1,5MM2 750V (ISOLAÇAO NAO HALOGENADO)</t>
  </si>
  <si>
    <t>09.07.024</t>
  </si>
  <si>
    <t>CABO DE 2,5MM2 750V (ISOLAÇAO NAO HALOGENADO)</t>
  </si>
  <si>
    <t>09.07.025</t>
  </si>
  <si>
    <t>CABO DE 4MM2 750V (ISOLAÇAO NAO HALOGENADO)</t>
  </si>
  <si>
    <t>7,49</t>
  </si>
  <si>
    <t>09.07.026</t>
  </si>
  <si>
    <t>CABO DE 6MM2 750V (ISOLAÇAO NAO HALOGENADO)</t>
  </si>
  <si>
    <t>9,87</t>
  </si>
  <si>
    <t>09.07.099</t>
  </si>
  <si>
    <t>SERVICOS DE ENFIACAO</t>
  </si>
  <si>
    <t>Página: 35 de 75</t>
  </si>
  <si>
    <t>09.08.002</t>
  </si>
  <si>
    <t>INTERRUPTOR DE 1 TECLA SIMPLES EM CX.4"X2"-ELETROD.AÇO GALV.A QUENTE</t>
  </si>
  <si>
    <t>235,99</t>
  </si>
  <si>
    <t>09.08.003</t>
  </si>
  <si>
    <t>INTERRUPTOR DE 2 TECLAS SIMPLES EM CX.4"X2"-ELETROD.AÇO GALV.A QUENTE</t>
  </si>
  <si>
    <t>322,91</t>
  </si>
  <si>
    <t>09.08.004</t>
  </si>
  <si>
    <t>INTERRUPTOR DE 3 TECLAS SIMPLES EM CX.4"X2"-ELETROD.AÇO GALV.A QUENTE</t>
  </si>
  <si>
    <t>333,68</t>
  </si>
  <si>
    <t>09.08.005</t>
  </si>
  <si>
    <t>INTERRUPTOR DE 1 TECLA BIPOLAR SIMPLES EM CX.4"X2"-ELETROD.DE AÇO GALV.A
QUENTE</t>
  </si>
  <si>
    <t>275,20</t>
  </si>
  <si>
    <t>09.08.006</t>
  </si>
  <si>
    <t>2 INTERRUPTORES DE 1 TECLA BIP.SIMPL.CX.4"X4"-ELETR.AÇO GALV.A QUENTE</t>
  </si>
  <si>
    <t>398,77</t>
  </si>
  <si>
    <t>09.08.007</t>
  </si>
  <si>
    <t>INTERRUPTOR DE 1 TECLA PARAL.SIMPL.CX.4"X2"-ELETR.AÇO GALV.A QUENTE</t>
  </si>
  <si>
    <t>314,54</t>
  </si>
  <si>
    <t>09.08.008</t>
  </si>
  <si>
    <t>INTERRUPTOR DE 1 TECLA PARAL.BIP.CX.4"X2"-ELETR.AÇO GALV.A QUENTE</t>
  </si>
  <si>
    <t>381,36</t>
  </si>
  <si>
    <t>09.08.009</t>
  </si>
  <si>
    <t>INTERRUPTOR DE 1 TECLA SIMPL.E TOMADA 2P+T UNIV.CX.4"X4" ELETR.AÇO
GALV.A QUENTE</t>
  </si>
  <si>
    <t>263,30</t>
  </si>
  <si>
    <t>09.08.010</t>
  </si>
  <si>
    <t>VARIADOR DE LUMINOSIDADE ROTATIVO (DIMER) LÂMPADA LED DIMERIZÁVEL
CAIXA 4X2.</t>
  </si>
  <si>
    <t>09.08.013</t>
  </si>
  <si>
    <t>TOMADA 2P+T PADRAO NBR 14136, CORRENTE 10A-250V-ELETR. AÇO GALV. A
QUENTE</t>
  </si>
  <si>
    <t>256,77</t>
  </si>
  <si>
    <t>09.08.016</t>
  </si>
  <si>
    <t>TOMADA 2P+T PADRAO NBR 14136, CORRENTE 20A-250V-ELETR.AÇO GALV.A
QUENTE</t>
  </si>
  <si>
    <t>306,56</t>
  </si>
  <si>
    <t>09.08.029</t>
  </si>
  <si>
    <t>INTERRUPTOR DE 1 TECLA - ELETROD PVC Ø 25MM FLEXIVEL NBR 15465</t>
  </si>
  <si>
    <t>158,25</t>
  </si>
  <si>
    <t>09.08.030</t>
  </si>
  <si>
    <t>INTERRUPTOR DE 2 TECLAS - ELETROD PVC Ø 25MM FLEXIVEL NBR 15465</t>
  </si>
  <si>
    <t>239,69</t>
  </si>
  <si>
    <t>09.08.032</t>
  </si>
  <si>
    <t>INTERRUPTOR DE 3 TECLAS - ELETROD PVC Ø 25MM FLEXIVEL NBR 15465</t>
  </si>
  <si>
    <t>250,06</t>
  </si>
  <si>
    <t>09.08.033</t>
  </si>
  <si>
    <t>2 INTERRUPTORES DE 1 TECLA EM CAIXA 4X4 - ELETROD PVC Ø 25MM FLEXIVEL NBR
15465</t>
  </si>
  <si>
    <t>246,76</t>
  </si>
  <si>
    <t>09.08.034</t>
  </si>
  <si>
    <t>3 INTERRUPTORES DE 1 TECLA EM CAIXA 4X4 - ELETROD PVC Ø 25MM FLEXIVEL NBR
15465</t>
  </si>
  <si>
    <t>295,21</t>
  </si>
  <si>
    <t>09.08.036</t>
  </si>
  <si>
    <t>INTERRUPTOR DE 1 TECLA BIPOLAR EM CAIXA 4X2 - ELETROD PVC Ø 25MM FLEXIVE
NBR 15465</t>
  </si>
  <si>
    <t>L UN</t>
  </si>
  <si>
    <t>206,96</t>
  </si>
  <si>
    <t>09.08.038</t>
  </si>
  <si>
    <t>2 INTERRUPTORES 1 TECLA BIPOLAR EM CAIXA 4X4 - ELETROD PVC Ø 25MM
FLEXIVEL NBR 15465</t>
  </si>
  <si>
    <t>283,26</t>
  </si>
  <si>
    <t>09.08.039</t>
  </si>
  <si>
    <t>3 INTERRUPTORES 1 TECLA BIPOLAR EM CAIXA 4X4 - ELETROD PVC Ø 25MM
FLEXIVEL NBR 15465</t>
  </si>
  <si>
    <t>341,83</t>
  </si>
  <si>
    <t>09.08.041</t>
  </si>
  <si>
    <t>INTERRUPTOR EM PARALELO EM CAIXA 4X2 - ELETROD PVC Ø 25MM FLEXIVEL NBR
15465</t>
  </si>
  <si>
    <t>233,88</t>
  </si>
  <si>
    <t>09.08.043</t>
  </si>
  <si>
    <t>INTERRUPTOR EM PARALELO BIPOLAR EM CAIXA 4X2 - ELETROD PVC Ø 25MM
FLEXIVEL NBR 15465</t>
  </si>
  <si>
    <t>303,85</t>
  </si>
  <si>
    <t>09.08.045</t>
  </si>
  <si>
    <t>INTERRUPTOR DE 1 TECLA E TOMADA 2P+T EM CAIXA 4X2 - ELETROD PVC Ø 25MM
FLEXIVEL NBR 15465</t>
  </si>
  <si>
    <t>188,46</t>
  </si>
  <si>
    <t>09.08.046</t>
  </si>
  <si>
    <t>TOMADA 2P+T PADRAO NBR 14136 CORRENTE 10A-250V - ELETROD PVC Ø 25MM
FLEXIVEL NBR 15465</t>
  </si>
  <si>
    <t>177,82</t>
  </si>
  <si>
    <t>09.08.049</t>
  </si>
  <si>
    <t>TOMADA 2P+T PADRAO NBR 14136 CORRENTE 20A-250V - ELETROD PVC Ø 25MM
FLEXIVEL NBR 15465</t>
  </si>
  <si>
    <t>195,35</t>
  </si>
  <si>
    <t>09.08.050</t>
  </si>
  <si>
    <t>TOMADA DE PISO 2P+T PADRAO NBR 14136 CORRENTE 10A-250V - ELETROD PVC Ø
25MM FLEXIVEL NBR 15465</t>
  </si>
  <si>
    <t>264,50</t>
  </si>
  <si>
    <t>09.08.052</t>
  </si>
  <si>
    <t>PONTO SECO PARA TELEFONE - ELETROD PVC Ø 25MM FLEXIVEL NBR 15465</t>
  </si>
  <si>
    <t>250,67</t>
  </si>
  <si>
    <t>09.08.054</t>
  </si>
  <si>
    <t>BOTAO PARA CAMPAINHA - ELETROD PVC Ø 25MM FLEXIVEL NBR 15465</t>
  </si>
  <si>
    <t>382,21</t>
  </si>
  <si>
    <t>09.08.055</t>
  </si>
  <si>
    <t>BOTOEIRA PARA ACIONAMENTO DA BOMBA DE INCENDIO</t>
  </si>
  <si>
    <t>521,51</t>
  </si>
  <si>
    <t>09.08.056</t>
  </si>
  <si>
    <t>CIGARRA - ELETROD PVC Ø 25MM FLEXIVEL NBR 15465</t>
  </si>
  <si>
    <t>09.08.057</t>
  </si>
  <si>
    <t>PONTO SECO P/ INSTALACAO DE SOM/TV/ALARME - ELETROD PVC Ø 25MM
FLEXIVEL NBR 15465</t>
  </si>
  <si>
    <t>193,82</t>
  </si>
  <si>
    <t>09.08.058</t>
  </si>
  <si>
    <t>INTERRUPTOR DE 1 TECLA SIMPLES CAIXA 4"X2"-ELETR PVC RÍGIDO</t>
  </si>
  <si>
    <t>09.08.060</t>
  </si>
  <si>
    <t>INTERRUPTOR 2 TECLAS SIMPLES CAIXA DE 4"X2"-ELETR PVC RIGIDO</t>
  </si>
  <si>
    <t>254,26</t>
  </si>
  <si>
    <t>09.08.062</t>
  </si>
  <si>
    <t>INTERRUPTOR 3 TECLAS SIMPLES CAIXA 4"X2"-ELETR PVC RIGIDO</t>
  </si>
  <si>
    <t>264,63</t>
  </si>
  <si>
    <t>09.08.063</t>
  </si>
  <si>
    <t>2 INTERRUPTORES DE 1 TECLA EM CAIXA 4"X4"-ELETRODUTO DE PVC</t>
  </si>
  <si>
    <t>261,34</t>
  </si>
  <si>
    <t>09.08.065</t>
  </si>
  <si>
    <t>3 INTERRUPTORES DE 1 TECLA EM CAIXA 4"X4"-ELETRODUTO DE PVC</t>
  </si>
  <si>
    <t>328,95</t>
  </si>
  <si>
    <t>Página: 36 de 75</t>
  </si>
  <si>
    <t>09.08.066</t>
  </si>
  <si>
    <t>TOMADA INDUSTRIAL DE PAREDE 2P+T 32A 220/240V ESTANQUE IP65-ELETR PVC Ø
25MM FLEXIVEL NBR 15465</t>
  </si>
  <si>
    <t>1042,88</t>
  </si>
  <si>
    <t>09.08.067</t>
  </si>
  <si>
    <t>INTERRUPTOR 1 TECLA BIPOLAR SIMPLES CAIXA 4"X2"- ELETR PVC RIGIDO</t>
  </si>
  <si>
    <t>221,53</t>
  </si>
  <si>
    <t>09.08.069</t>
  </si>
  <si>
    <t>2 INTERRUPTORES 1 TECLA BIPOLAR SIMPLES CAIXA 4"X4"-ELETR PVC RIGIDO</t>
  </si>
  <si>
    <t>332,90</t>
  </si>
  <si>
    <t>09.08.070</t>
  </si>
  <si>
    <t>3 INTERRUPTORES DE 1 TECLA BIPOLAR EM CAIXA 4"X4"-ELETRODUTO DE PVC</t>
  </si>
  <si>
    <t>356,40</t>
  </si>
  <si>
    <t>09.08.071</t>
  </si>
  <si>
    <t>INTERRUPTOR 1 TECLA PARALELO SIMPLES CAIXA 4"X2"- ELETR PVC RIGIDO</t>
  </si>
  <si>
    <t>248,46</t>
  </si>
  <si>
    <t>09.08.073</t>
  </si>
  <si>
    <t>INTERRUPTOR 1 TECLA PARALELO BIPOLAR CAIXA 4"X2"- ELETR PVC RIGIDO</t>
  </si>
  <si>
    <t>318,42</t>
  </si>
  <si>
    <t>09.08.075</t>
  </si>
  <si>
    <t>INTERRUPTOR 1 TECLA SIMPLES/TOMADA 2P+T PADRÃO NBR 14136 CORRENTE 10A
ELETROD.PVC RIGIDO</t>
  </si>
  <si>
    <t>203,03</t>
  </si>
  <si>
    <t>09.08.076</t>
  </si>
  <si>
    <t>TOMADA INDUSTRIAL DE PAREDE 2P+T 32 AMPERES 220/240V ESTANQUE IP65
ELETROD.PVC RÍGIDO</t>
  </si>
  <si>
    <t>1057,46</t>
  </si>
  <si>
    <t>09.08.079</t>
  </si>
  <si>
    <t>TOMADA 2P+T PADRAO NBR 14136 CORRENTE 10A-250V-ELETR. PVC RÍGIDO</t>
  </si>
  <si>
    <t>192,40</t>
  </si>
  <si>
    <t>09.08.080</t>
  </si>
  <si>
    <t>TOMADA DE PISO 2P+T PADRAO NBR 14136 CORRENTE 10A-250V-ELETR PVC
RÍGIDO</t>
  </si>
  <si>
    <t>263,47</t>
  </si>
  <si>
    <t>09.08.081</t>
  </si>
  <si>
    <t>PONTO SECO PARA TELEFONE-ELETRODUTO DE PVC</t>
  </si>
  <si>
    <t>151,38</t>
  </si>
  <si>
    <t>09.08.082</t>
  </si>
  <si>
    <t>TOMADA DE PISO PARA TEL/LOGICA - ELETRODUTO DE PVC</t>
  </si>
  <si>
    <t>254,63</t>
  </si>
  <si>
    <t>09.08.083</t>
  </si>
  <si>
    <t>BOTAO PARA CIGARRA - ELETRODUTO DE PVC</t>
  </si>
  <si>
    <t>169,60</t>
  </si>
  <si>
    <t>09.08.084</t>
  </si>
  <si>
    <t>CIGARRA PARA CHAMADA DE AULA - ELETRODUTO DE PVC</t>
  </si>
  <si>
    <t>367,23</t>
  </si>
  <si>
    <t>09.08.085</t>
  </si>
  <si>
    <t>PONTO SECO P/INSTALACAO DE SOM/TV/ALARME/LOGICA - ELETRODUTO PVC</t>
  </si>
  <si>
    <t>09.08.086</t>
  </si>
  <si>
    <t>ACIONADOR DO ALARME DE INCENDIO</t>
  </si>
  <si>
    <t>287,54</t>
  </si>
  <si>
    <t>09.08.087</t>
  </si>
  <si>
    <t>SIRENE PARA ALARME DE EMERGENCIA- ELETRODUTO DE PVC</t>
  </si>
  <si>
    <t>151,44</t>
  </si>
  <si>
    <t>09.08.089</t>
  </si>
  <si>
    <t>TOMADA 2P+T PADRAO NBR 14136, CORRENTE 20A-250V-ELETR.PVC RIGIDO</t>
  </si>
  <si>
    <t>209,92</t>
  </si>
  <si>
    <t>09.08.090</t>
  </si>
  <si>
    <t>DETECTOR DE FUMAÇA OPTICO CONVENCIONAL-ELETROD.AÇO GALV.A QUENTE</t>
  </si>
  <si>
    <t>452,86</t>
  </si>
  <si>
    <t>09.08.092</t>
  </si>
  <si>
    <t>PONTO SECO P/INSTALACAO DE SOM / TV /ALARME / LOGICA EM CONDULETE
ALUMINIO 4X2 ELETRODUTO GALV.ELETROLITICA / PRE ZINCADO Ø 3/4 (20MM) USO
INTERNO APARENTE</t>
  </si>
  <si>
    <t>126,58</t>
  </si>
  <si>
    <t>09.08.096</t>
  </si>
  <si>
    <t>TOMADA INDUSTRIAL DE PAREDE 2P+T 32A 220/240V ESTANQUE IP65 ELETR AÇO
GALV.A QUENTE</t>
  </si>
  <si>
    <t>1103,40</t>
  </si>
  <si>
    <t>09.08.099</t>
  </si>
  <si>
    <t>SERVICOS DE INTERRUPTORES E TOMADAS</t>
  </si>
  <si>
    <t>09.09.011</t>
  </si>
  <si>
    <t>IL-102 PROJETOR ANGULAR LÂMPADA LED &lt;=200 W C/DIFUSOR DE
POLICARBONATO QUADRA DE ESPORTE COBERTA</t>
  </si>
  <si>
    <t>1641,44</t>
  </si>
  <si>
    <t>09.09.014</t>
  </si>
  <si>
    <t>IL-103 ARANDELA PARA CIRCULAÇÕES COM LÂMPADA BULBO LED &lt;=13W.</t>
  </si>
  <si>
    <t>09.09.018</t>
  </si>
  <si>
    <t>IL-104 ARANDELA ALUMÍNIO INCLINADA 45º BLINDADA LÂMPADA BULBO LED &lt;=
13W</t>
  </si>
  <si>
    <t>401,03</t>
  </si>
  <si>
    <t>09.09.024</t>
  </si>
  <si>
    <t>IL-96 LUMINÁRIA LED QUADRADA DE SOBREPOR DIMERIZÁVEL COM DIFUSOR
TRANSLÚCIDO &lt;= 40W</t>
  </si>
  <si>
    <t>692,50</t>
  </si>
  <si>
    <t>09.09.025</t>
  </si>
  <si>
    <t>IL-13 REFLETOR PARA LAMPADA DE VAPOR METÁLICO 70W</t>
  </si>
  <si>
    <t>701,98</t>
  </si>
  <si>
    <t>09.09.026</t>
  </si>
  <si>
    <t>IL-14 REFLETOR COM GRADE PARA LAMPADA DE VAPOR METÁLICO 70 W</t>
  </si>
  <si>
    <t>750,06</t>
  </si>
  <si>
    <t>09.09.030</t>
  </si>
  <si>
    <t>LUMINÁRIA SOBREPOR LED TUBULAR VIDRO 1X18W TEMPERATURA DE COR 4000ºK</t>
  </si>
  <si>
    <t>163,76</t>
  </si>
  <si>
    <t>09.09.034</t>
  </si>
  <si>
    <t>IL-42 LUMINARIA C/ DIFUSOR TRANSPARENTE P/ LAMPADA FLUOR (2X32W)</t>
  </si>
  <si>
    <t>336,29</t>
  </si>
  <si>
    <t>09.09.036</t>
  </si>
  <si>
    <t>IL-57 REFLETOR C/ GRADE P/ VAPOR MET 150W</t>
  </si>
  <si>
    <t>1032,98</t>
  </si>
  <si>
    <t>09.09.037</t>
  </si>
  <si>
    <t>IL-58 ILUMINACAO P/ QUADRA DE ESP. COB. LAMP. VAPOR METALICO (1X250W)</t>
  </si>
  <si>
    <t>1168,47</t>
  </si>
  <si>
    <t>09.09.038</t>
  </si>
  <si>
    <t>IL-90 LUMINÁRIA LED DE SOBREPOR C/DIFUSOR TRANSLÚCIDO &lt;= 39W</t>
  </si>
  <si>
    <t>372,44</t>
  </si>
  <si>
    <t>09.09.039</t>
  </si>
  <si>
    <t>IL-94 LUMINÁRIA LED QUADRADA DE SOBREPOR C/DIFUSOR TRANSLÚCIDO &lt;= 40W</t>
  </si>
  <si>
    <t>575,22</t>
  </si>
  <si>
    <t>09.09.040</t>
  </si>
  <si>
    <t>IL-89 LUMINÁRIA LED DE EMBUTIR COM DIFUSOR TRANSLÚCIDO &lt;= 24W</t>
  </si>
  <si>
    <t>297,57</t>
  </si>
  <si>
    <t>09.09.041</t>
  </si>
  <si>
    <t>IL-88 LUMINÁRIA LED DE SOBREPOR C/DIFUSOR TRANSLÚCIDO &lt;=24W</t>
  </si>
  <si>
    <t>389,98</t>
  </si>
  <si>
    <t>09.09.043</t>
  </si>
  <si>
    <t>IL-91 LUMINÁRIA LED DE EMBUTIR COM DIFUSOR TRANSLÚCIDO &lt;= 39W</t>
  </si>
  <si>
    <t>211,11</t>
  </si>
  <si>
    <t>09.09.044</t>
  </si>
  <si>
    <t>IL-05 ARANDELA BLINDADA</t>
  </si>
  <si>
    <t>483,37</t>
  </si>
  <si>
    <t>09.09.045</t>
  </si>
  <si>
    <t>LUMINARIA DE LED TUBULAR DRIVER INTEGRADO C=594MM H=72MM PARA
FIXAÇAO NO PERFILADO COM DIFUSOR ACRILICO TRANSPARENTE - USO EXCLUSIV
SALA DE INOVAÇÃO</t>
  </si>
  <si>
    <t>O UN</t>
  </si>
  <si>
    <t>365,35</t>
  </si>
  <si>
    <t>09.09.046</t>
  </si>
  <si>
    <t>IL-59 ILUMINAÇÃO P/PASSAGEM COBERTA E CIRCULAÇÕES</t>
  </si>
  <si>
    <t>287,23</t>
  </si>
  <si>
    <t>Página: 37 de 75</t>
  </si>
  <si>
    <t>09.09.047</t>
  </si>
  <si>
    <t>IL-93LUMINÁRIA LED PENDENTE COM DIFUSOR TRANSLÚCIDO &lt;= 39W</t>
  </si>
  <si>
    <t>481,31</t>
  </si>
  <si>
    <t>09.09.048</t>
  </si>
  <si>
    <t>IL-95 LUMINÁRIA LED QUADRADA DE EMBUTIR COM DIFUSOR TRANSLÚCIDO &lt;= 40W</t>
  </si>
  <si>
    <t>542,73</t>
  </si>
  <si>
    <t>09.09.049</t>
  </si>
  <si>
    <t>IL-97 LUMINÁRIA LED QUADRADA DIMERIZÁVEL DE EMBUTIR COM DIFUSOR
TRANSLÚCIDO &lt;= 40W</t>
  </si>
  <si>
    <t>654,50</t>
  </si>
  <si>
    <t>09.09.051</t>
  </si>
  <si>
    <t>IL-44 LUMINARIA PARA LAMPADA FLUORESCENTE (1X32W)</t>
  </si>
  <si>
    <t>212,95</t>
  </si>
  <si>
    <t>09.09.052</t>
  </si>
  <si>
    <t>IL-45 LUMINARIA PARA LAMPADA FLUORESCENTE (2X32W)</t>
  </si>
  <si>
    <t>317,40</t>
  </si>
  <si>
    <t>09.09.055</t>
  </si>
  <si>
    <t>IL-48 LUMINARIA ABERTA C/ REFLETOR E PEND P/FLUOR (2X32W)</t>
  </si>
  <si>
    <t>521,68</t>
  </si>
  <si>
    <t>09.09.057</t>
  </si>
  <si>
    <t>LUMINÁRIA SOBREPOR LED TUBULAR VIDRO 2X18W TEMPERATURA DE COR 4000ºK</t>
  </si>
  <si>
    <t>219,29</t>
  </si>
  <si>
    <t>09.09.058</t>
  </si>
  <si>
    <t>IL-86 LUMINÁRIA LED HERMÉTICA DE SOBREPOR C/DIFUSOR TRANSLÚCIDO &lt;= 36W</t>
  </si>
  <si>
    <t>386,69</t>
  </si>
  <si>
    <t>09.09.059</t>
  </si>
  <si>
    <t>IL-87 LUMINÁRIA LED HERMÉTICA DE SOBREPOR C/DIFUSOR TRANSLÚCIDO &lt;= 50W</t>
  </si>
  <si>
    <t>457,66</t>
  </si>
  <si>
    <t>09.09.060</t>
  </si>
  <si>
    <t>IL-60 LUMINARIA DE SOBREPOR C/REFLETOR E ALETAS P/LAMP.FLUORESCENTE
(2X32W)</t>
  </si>
  <si>
    <t>443,60</t>
  </si>
  <si>
    <t>09.09.065</t>
  </si>
  <si>
    <t>IL-67 LUMINÁRIA DE EMBUTIR C/REFLETOR SEM ALETAS (2X32W)</t>
  </si>
  <si>
    <t>357,87</t>
  </si>
  <si>
    <t>09.09.067</t>
  </si>
  <si>
    <t>IL-98 LUMINÁRIA LED SUSPENSA &lt;= 68W Ø 190MM</t>
  </si>
  <si>
    <t>482,32</t>
  </si>
  <si>
    <t>09.09.069</t>
  </si>
  <si>
    <t>IL-69 LUMINARIA C/DIFUSOR TRANSLUCIDO P/LAMPADAS FLUOR. (2X32W)</t>
  </si>
  <si>
    <t>385,41</t>
  </si>
  <si>
    <t>09.09.072</t>
  </si>
  <si>
    <t>IL-72 LUMINARIA PRISMATICA TRANSP.P/LAMPADA A VAPOR METALICO (250W)</t>
  </si>
  <si>
    <t>619,38</t>
  </si>
  <si>
    <t>09.09.076</t>
  </si>
  <si>
    <t>IL-99 LUMINÁRIA LED SUSPENSA &lt;= 150W Ø 270 MM INSTALAÇÃO ACIMA DE 5M</t>
  </si>
  <si>
    <t>1041,83</t>
  </si>
  <si>
    <t>09.09.083</t>
  </si>
  <si>
    <t>IL-83 ILUMINAÇÃO AUTONOMA DE EMERGÊNCIA - LED</t>
  </si>
  <si>
    <t>09.09.084</t>
  </si>
  <si>
    <t>IL-99 LUMINÁRIA LED SUSPENSA &lt;= 150W Ø 450 MM INSTALAÇÃO ACIMA DE 5M</t>
  </si>
  <si>
    <t>1999,79</t>
  </si>
  <si>
    <t>09.09.085</t>
  </si>
  <si>
    <t>IL-92 LUMINÁRIA LED PENDENTE COM DIFUSOR TRANSLÚCIDO &lt;= 24W</t>
  </si>
  <si>
    <t>497,02</t>
  </si>
  <si>
    <t>09.09.086</t>
  </si>
  <si>
    <t>IL-98 LUMINÁRIA LED SUSPENSA &lt;= 68W Ø 385 MM .
.</t>
  </si>
  <si>
    <t>1737,37</t>
  </si>
  <si>
    <t>09.09.099</t>
  </si>
  <si>
    <t>SERVICOS DE ILUMINACAO</t>
  </si>
  <si>
    <t>09.10.002</t>
  </si>
  <si>
    <t>CENTRO DE LUZ EM CAIXA FM - ELETROD PVC Ø 25MM FLEXIVEL NBR 15465</t>
  </si>
  <si>
    <t>252,77</t>
  </si>
  <si>
    <t>09.10.003</t>
  </si>
  <si>
    <t>CENTRO DE LUZ EM CAIXA FM ELETRODUTO DE PVC</t>
  </si>
  <si>
    <t>09.10.011</t>
  </si>
  <si>
    <t>CENTRO DE LUZ EM CONDULETE-ELETRODUTO DE PVC</t>
  </si>
  <si>
    <t>293,15</t>
  </si>
  <si>
    <t>09.10.013</t>
  </si>
  <si>
    <t>CENTRO DE LUZ EM CONDULETE - ELETROD PVC Ø 25MM FLEXIVEL NBR 15465</t>
  </si>
  <si>
    <t>264,00</t>
  </si>
  <si>
    <t>09.10.020</t>
  </si>
  <si>
    <t>PROLONGADOR CAIXA DE PASSAGEM PLASTICA LAJE DE CONCRETO</t>
  </si>
  <si>
    <t>09.10.021</t>
  </si>
  <si>
    <t>CENTRO DE LUZ EM PERFILADOS-CAIXA FM</t>
  </si>
  <si>
    <t>310,64</t>
  </si>
  <si>
    <t>09.10.023</t>
  </si>
  <si>
    <t>CENTRO DE LUZ EM PERFILADO-TOMADA DE LIGACAO - ELETROD PVC Ø 25MM
FLEXIVEL NBR 15465</t>
  </si>
  <si>
    <t>436,10</t>
  </si>
  <si>
    <t>09.10.024</t>
  </si>
  <si>
    <t>CENTRO DE LUZ EM PERFILADO-TOMADA DE LIGACAO - ELETRODUTO DE PVC</t>
  </si>
  <si>
    <t>438,53</t>
  </si>
  <si>
    <t>09.10.026</t>
  </si>
  <si>
    <t>CENTRO DE LUZ EM CONDULETE ALUMINIO 4X2 ELETRODUTO GALV.ELETROLITICA /
PRE ZINCADO Ø 3/4 (20MM) USO INTERNO APARENTE</t>
  </si>
  <si>
    <t>141,54</t>
  </si>
  <si>
    <t>09.10.027</t>
  </si>
  <si>
    <t>CENTRO DE LUZ CAIXA DE PASSAGEM PLASTICA SEXTAVADA COM TAMPA LAJE DE
CONCRETO</t>
  </si>
  <si>
    <t>244,71</t>
  </si>
  <si>
    <t>09.10.028</t>
  </si>
  <si>
    <t>CENTRO DE LUZ CAIXA DE PASSAGEM PLASTICA OCTAGONAL COM TAMPA LAJE DE
CONCRETO</t>
  </si>
  <si>
    <t>245,31</t>
  </si>
  <si>
    <t>09.10.029</t>
  </si>
  <si>
    <t>CENTRO DE LUZ CAIXA DE PASSAGEM PLASTICA DECAGONAL COM TAMPA LAJE
DE CONCRETO</t>
  </si>
  <si>
    <t>245,95</t>
  </si>
  <si>
    <t>09.10.030</t>
  </si>
  <si>
    <t>SENSOR DE PRESENÇA INTERNO</t>
  </si>
  <si>
    <t>108,01</t>
  </si>
  <si>
    <t>09.10.099</t>
  </si>
  <si>
    <t>SERVICOS DE CENTROS DE LUZ</t>
  </si>
  <si>
    <t>09.11.003</t>
  </si>
  <si>
    <t>IL-105 SINALIZADOR DE OBSTÁCULOS TOPO DE EDIFÍCIO / RESERVATÓRIO COM
LÂMPADA BULBO LED &lt;= 11W.</t>
  </si>
  <si>
    <t>396,34</t>
  </si>
  <si>
    <t>09.11.004</t>
  </si>
  <si>
    <t>IL-106 LUMINÁRIA LED &lt;= 60 W APLICADA EM JARDINS E CIRCULAÇÕES POSTE
METÁLICO H=3 M</t>
  </si>
  <si>
    <t>2530,43</t>
  </si>
  <si>
    <t>09.11.007</t>
  </si>
  <si>
    <t>IL-107 LUMINÁRIA LED &lt;=50 W APLICADA EM JARDINS E CIRCULAÇÕES POSTE
METÁLICO H=4 M</t>
  </si>
  <si>
    <t>2923,58</t>
  </si>
  <si>
    <t>09.11.008</t>
  </si>
  <si>
    <t>IL-108 LUMINÁRIA LED &lt;= 70W BRAÇO COM SAPATA INCLINAÇÃO 5º AÇO
GALVANIZADO Ø 60,30MM</t>
  </si>
  <si>
    <t>1046,74</t>
  </si>
  <si>
    <t>Página: 38 de 75</t>
  </si>
  <si>
    <t>09.11.009</t>
  </si>
  <si>
    <t>IL-109 LUMINÁRIA LED &lt;=200 W EM POSTE CIRCULAR DE CONCRETO H=11,00 M
QUADRA ESPORTE DESCOBERTA</t>
  </si>
  <si>
    <t>7565,05</t>
  </si>
  <si>
    <t>09.11.015</t>
  </si>
  <si>
    <t>IL-111 LUMINÁRIA LED &lt;= 70 W EM POSTE CIRCULAR DE CONCRETO H=7,00 M
ÁREAS EXTERNAS</t>
  </si>
  <si>
    <t>3911,01</t>
  </si>
  <si>
    <t>09.11.016</t>
  </si>
  <si>
    <t>IL-112 LUMINÁRIA LED &lt;= 70 W APLICADA ÁREAS EXTERNAS POSTE METÁLICO H=6
M</t>
  </si>
  <si>
    <t>3572,28</t>
  </si>
  <si>
    <t>09.11.022</t>
  </si>
  <si>
    <t>IL-113 LUMINÁRIA LED &lt;=70 W (2X) APLICADA ÁREAS EXTERNAS EM POSTE
METÁLICO H=6 M</t>
  </si>
  <si>
    <t>4338,81</t>
  </si>
  <si>
    <t>09.11.026</t>
  </si>
  <si>
    <t>IL-50 LUMINARIA VAPOR MET 2X250W C/ POSTE CONCR TUB 11M (QE)</t>
  </si>
  <si>
    <t>5370,59</t>
  </si>
  <si>
    <t>09.11.028</t>
  </si>
  <si>
    <t>IL-52 LUMINARIA P/ VAPOR DE SODIO 1X150W EM POSTE TUB 7M</t>
  </si>
  <si>
    <t>3308,95</t>
  </si>
  <si>
    <t>09.11.035</t>
  </si>
  <si>
    <t>IL-06 LUZ DE OBSTACULO COM LAMPADA</t>
  </si>
  <si>
    <t>464,83</t>
  </si>
  <si>
    <t>09.11.040</t>
  </si>
  <si>
    <t>IL-100 PROJETOR LED &lt;= 50W C/DIFUSOR DE VIDRO TEMPERADO</t>
  </si>
  <si>
    <t>258,74</t>
  </si>
  <si>
    <t>09.11.041</t>
  </si>
  <si>
    <t>IL-101 PROJETOR LED &lt;=100W L240 x H175 MM C/DIFUSOR DE VIDRO TEMPERADO.</t>
  </si>
  <si>
    <t>246,66</t>
  </si>
  <si>
    <t>09.11.043</t>
  </si>
  <si>
    <t>IL-101 PROJETOR LED &lt;=100W L235 x H260 MM C/DIFUSOR DE VIDRO TEMPERADO.</t>
  </si>
  <si>
    <t>681,82</t>
  </si>
  <si>
    <t>09.11.060</t>
  </si>
  <si>
    <t>IL-30 LUMINARIA EM POSTE H= 2,50 M C/ LAMPADA VAPOR SÓDIO 70W</t>
  </si>
  <si>
    <t>3038,03</t>
  </si>
  <si>
    <t>09.11.068</t>
  </si>
  <si>
    <t>IL-53 LUMINARIA P/ VAPOR DE SODIO 1X150W EM POSTE 6M</t>
  </si>
  <si>
    <t>3747,24</t>
  </si>
  <si>
    <t>09.11.070</t>
  </si>
  <si>
    <t>IL-54 LUMINARIA P/ VAPOR DE SODIO 2X150W EM POSTE 6M</t>
  </si>
  <si>
    <t>4601,41</t>
  </si>
  <si>
    <t>09.11.099</t>
  </si>
  <si>
    <t>09.12.001</t>
  </si>
  <si>
    <t>EX-01 EXAUSTOR AXIAL DN 40CM</t>
  </si>
  <si>
    <t>2178,93</t>
  </si>
  <si>
    <t>09.12.010</t>
  </si>
  <si>
    <t>EXAUSTOR DN 150MM VAZAO 280 M3HORA COM VENEZIANA AUTOFECHANTE
INCLUSIVE DUTO EXAUSTAO USO EXCLUSIVO PADRAO
CRECHE</t>
  </si>
  <si>
    <t>1023,28</t>
  </si>
  <si>
    <t>09.12.099</t>
  </si>
  <si>
    <t>SERVICOS DE APARELHOS ELETRICOS</t>
  </si>
  <si>
    <t>09.13.010</t>
  </si>
  <si>
    <t>PP-02 PARA RAIOS FRANKLIN COM MASTRO AÇO GALVANIZADO 02" X 3,00M</t>
  </si>
  <si>
    <t>1128,67</t>
  </si>
  <si>
    <t>09.13.011</t>
  </si>
  <si>
    <t>PP-03 PARA RAIOS FRANKLIN COM MASTRO AÇO GALVANIZADO 02" X 6,00M</t>
  </si>
  <si>
    <t>1420,92</t>
  </si>
  <si>
    <t>09.13.015</t>
  </si>
  <si>
    <t>BARRA CHATA ACO GALVANIZADO (3/4"X1/8") - CAPTOR P/ PARA RAIOS</t>
  </si>
  <si>
    <t>51,14</t>
  </si>
  <si>
    <t>09.13.018</t>
  </si>
  <si>
    <t>BARRA CHATA ACO GALVANIZADO (3/4"X1/8") - DESCIDA P/ PARA RAIO</t>
  </si>
  <si>
    <t>09.13.025</t>
  </si>
  <si>
    <t>CORDOALHA DE AÇO GALV. A QUENTE 80MM2 (7/16") SOB A TERRA</t>
  </si>
  <si>
    <t>54,88</t>
  </si>
  <si>
    <t>09.13.027</t>
  </si>
  <si>
    <t>TERRA SIMPLES - 1 HASTE COM CAIXA DE INSPEÇÃO E TAMPA DE CONCRETO</t>
  </si>
  <si>
    <t>433,56</t>
  </si>
  <si>
    <t>09.13.028</t>
  </si>
  <si>
    <t>TERRA SIMPLES 1 HASTE COPERWELD DN 19MM X 3M SEM CAIXA DE INSPEÇAO</t>
  </si>
  <si>
    <t>346,33</t>
  </si>
  <si>
    <t>09.13.030</t>
  </si>
  <si>
    <t>CAIXA SUSPENSA MEDIÇÃO ATERRRAMENTO 4"X2" POLIPROPILENO Ø2''</t>
  </si>
  <si>
    <t>98,56</t>
  </si>
  <si>
    <t>09.13.032</t>
  </si>
  <si>
    <t>CONEXAO EXOTERMICA CABO/CABO</t>
  </si>
  <si>
    <t>71,23</t>
  </si>
  <si>
    <t>09.13.033</t>
  </si>
  <si>
    <t>CONEXAO EXOTERMICA CABO/HASTE</t>
  </si>
  <si>
    <t>09.13.034</t>
  </si>
  <si>
    <t>CONEXAO EXOTERMICA EM ESTRUTURA METALICA</t>
  </si>
  <si>
    <t>09.13.035</t>
  </si>
  <si>
    <t>RELATORIO DE INSPEÇAO E MEDIÇAO COM LAUDO TECNICO DO SISTEMA DE
PROTEÇAO CONTRA DESCARGAS ATMOSFERICAS CONFORME NBR 5419</t>
  </si>
  <si>
    <t>3374,24</t>
  </si>
  <si>
    <t>09.13.036</t>
  </si>
  <si>
    <t>TUBO DE PVC Ø 2'' X 3,00M PARA PROTEÇAO DESCIDA DE CORDOALHA</t>
  </si>
  <si>
    <t>09.13.040</t>
  </si>
  <si>
    <t>CORDOALHA DE AÇO GALV. A QUENTE 50 MM2 (3/8") C/SUPORTE.DE FIXAÇÃO.</t>
  </si>
  <si>
    <t>09.13.099</t>
  </si>
  <si>
    <t>SERVICOS DE PARA-RAIOS</t>
  </si>
  <si>
    <t>09.50.001</t>
  </si>
  <si>
    <t>REMOCAO DE OLEO DE DISJUNTOR OU TRANSFORMADOR EM CABINE PRIMARIA</t>
  </si>
  <si>
    <t>09.50.003</t>
  </si>
  <si>
    <t>REMOCAO DE ISOLADOR TIPO DISCO COMPL, INCL GANCHO DE SUSPENSAO OLHAL</t>
  </si>
  <si>
    <t>09.50.004</t>
  </si>
  <si>
    <t>REMOCAO DE BUCHA DE PASSAGEM INT/EXT, OU DE CHAPA P/ BUCHA PASS A.T.</t>
  </si>
  <si>
    <t>09.50.005</t>
  </si>
  <si>
    <t>REMOCAO DE BUCHA DE PASSAGEM PARA NEUTRO EM CABINE PRIMARIA</t>
  </si>
  <si>
    <t>09.50.007</t>
  </si>
  <si>
    <t>REMOCAO DE CANTONEIRA METALICA</t>
  </si>
  <si>
    <t>09.50.008</t>
  </si>
  <si>
    <t>REMOCAO DE ISOLADOR TIPO CASTANHA, INCLUSIVE GANCHO DE SUSTENTACAO</t>
  </si>
  <si>
    <t>Página: 39 de 75</t>
  </si>
  <si>
    <t>09.50.009</t>
  </si>
  <si>
    <t>REMOCAO DE ISOLADOR TIPO PINO PARA A.T., INCLUSIVE PINO</t>
  </si>
  <si>
    <t>09.50.011</t>
  </si>
  <si>
    <t>REMOCAO DE VERGALHAO DE COBRE</t>
  </si>
  <si>
    <t>09.50.013</t>
  </si>
  <si>
    <t>REMOCAO DE MUFLA EXTERNA TRIPOLAR</t>
  </si>
  <si>
    <t>09.50.014</t>
  </si>
  <si>
    <t>REMOCAO DE MUFLA INTERNA TRIPOLAR</t>
  </si>
  <si>
    <t>82,49</t>
  </si>
  <si>
    <t>09.50.016</t>
  </si>
  <si>
    <t>REMOCAO DE CABO DE A.T. TRIPOLAR</t>
  </si>
  <si>
    <t>09.50.018</t>
  </si>
  <si>
    <t>REMOCAO CHAVE SECCION TRIP SECA, COMANDO POR VARA/ESTRIBO FRONTAL</t>
  </si>
  <si>
    <t>164,98</t>
  </si>
  <si>
    <t>09.50.020</t>
  </si>
  <si>
    <t>REMOCAO DE TRANSFORMADOR DE POTENCIAL COMPLETO</t>
  </si>
  <si>
    <t>09.50.022</t>
  </si>
  <si>
    <t>REMOCAO DE DISJUNTOR DE VOLUME NORMAL OU REDUZIDO</t>
  </si>
  <si>
    <t>206,95</t>
  </si>
  <si>
    <t>09.50.023</t>
  </si>
  <si>
    <t>REMOCAO DE MANOPLA DE COMANDO DE DISJUNTOR DE A.T.(ENGRENAGEM
INTERNA)</t>
  </si>
  <si>
    <t>09.50.024</t>
  </si>
  <si>
    <t>REMOCAO DE JANELA DE VENTILACAO PADRAO ELETROPAULO</t>
  </si>
  <si>
    <t>09.50.025</t>
  </si>
  <si>
    <t>REMOCAO RELE DE SOBRE-CORRENTE,INFRATENSAO/BOBINA MINIMA DO DISJ A.T.</t>
  </si>
  <si>
    <t>09.50.026</t>
  </si>
  <si>
    <t>REMOCAO DE TRANSFORMADOR DE POTENCIA EM CABINE PRIMARIA</t>
  </si>
  <si>
    <t>371,93</t>
  </si>
  <si>
    <t>09.50.027</t>
  </si>
  <si>
    <t>REMOCAO DE TRANSFORMADOR DE POTENCIA EM POSTE OU ESTALEIRO</t>
  </si>
  <si>
    <t>413,18</t>
  </si>
  <si>
    <t>09.50.029</t>
  </si>
  <si>
    <t>REMOÇÃO DE POSTE DE CONCRETO</t>
  </si>
  <si>
    <t>09.50.030</t>
  </si>
  <si>
    <t>REMOCAO DE PARA-RAIO TIPO CRISTAL VALVE EM POSTE SINGELO OU ESTALEIRO</t>
  </si>
  <si>
    <t>113,70</t>
  </si>
  <si>
    <t>09.50.031</t>
  </si>
  <si>
    <t>REMOCAO DE PARA-RAIO TIPO CRISTAL-VALVE EM CABINE PRIMARIA</t>
  </si>
  <si>
    <t>09.50.032</t>
  </si>
  <si>
    <t>REMOCAO DE CRUZETA DE MADEIRA</t>
  </si>
  <si>
    <t>09.50.033</t>
  </si>
  <si>
    <t>REMOCAO DE MAO FRANCESA</t>
  </si>
  <si>
    <t>09.50.034</t>
  </si>
  <si>
    <t>REMOCAO DE CHAVE FUSIVEL INDICADORA TIPO MATHEUS</t>
  </si>
  <si>
    <t>09.50.036</t>
  </si>
  <si>
    <t>REMOCAO DE SUPORTE DE TRANSFORMADOR EM POSTE SINGELO OU ESTALEIRO</t>
  </si>
  <si>
    <t>09.50.037</t>
  </si>
  <si>
    <t>REMOCAO CINTA FIXACAO DE ELETRODUTO OU SELA P/CRUZETA MAD EM POSTE</t>
  </si>
  <si>
    <t>09.50.039</t>
  </si>
  <si>
    <t>REMOCAO DE CAIXAS DE MEDICAO OU CAIXAS P/ TRANSF. DE CORRENTE</t>
  </si>
  <si>
    <t>66,88</t>
  </si>
  <si>
    <t>09.50.099</t>
  </si>
  <si>
    <t>DEMOLICOES DE ALTA TENSAO</t>
  </si>
  <si>
    <t>09.52.001</t>
  </si>
  <si>
    <t>REMOCAO DE POSTE ACO GALV. OU CAIXA ACO P/ ENTRADA ENERGIA EM B.T.</t>
  </si>
  <si>
    <t>09.52.002</t>
  </si>
  <si>
    <t>REMOCAO DE POSTE DE CONCRETO DE ENTRADA EM B.T.</t>
  </si>
  <si>
    <t>09.52.003</t>
  </si>
  <si>
    <t>REMOCAO DE ARMACAO TIPO BRAQUET</t>
  </si>
  <si>
    <t>09.52.004</t>
  </si>
  <si>
    <t>REMOCAO DE CABECOTE TIPO TELEFONICA</t>
  </si>
  <si>
    <t>09.52.005</t>
  </si>
  <si>
    <t>REMOCAO DE CAIXA DE ENTRADA DE TELEFONE PADRAO TELEFONICA</t>
  </si>
  <si>
    <t>09.52.007</t>
  </si>
  <si>
    <t>REMOCAO DE TUBULACAO ELETRICA EMBUTIDA ATE 2"</t>
  </si>
  <si>
    <t>09.52.008</t>
  </si>
  <si>
    <t>REMOCAO DE TUBULACAO ELETRICA EMBUTIDA ACIMA DE 2"</t>
  </si>
  <si>
    <t>09.52.009</t>
  </si>
  <si>
    <t>REMOCAO DE TUBULACAO ELETRICA APARENTE ATE 2"</t>
  </si>
  <si>
    <t>09.52.010</t>
  </si>
  <si>
    <t>REMOCAO DE TUBULACAO ELETRICA APARENTE ACIMA 2"</t>
  </si>
  <si>
    <t>09.52.015</t>
  </si>
  <si>
    <t>REMOCAO DE CAIXA PARA FUSIVEL OU TOMADA INSTALADA EM PERFILADOS</t>
  </si>
  <si>
    <t>09.52.016</t>
  </si>
  <si>
    <t>REMOCAO DE CAIXAS ESTAMPADAS</t>
  </si>
  <si>
    <t>09.52.017</t>
  </si>
  <si>
    <t>REMOCAO DE FIO EMBUTIDO ATE 16 MM2</t>
  </si>
  <si>
    <t>09.52.018</t>
  </si>
  <si>
    <t>REMOCAO DE CABO EMBUTIDO ACIMA DE 16 MM2</t>
  </si>
  <si>
    <t>09.52.019</t>
  </si>
  <si>
    <t>REMOCAO DE FIO APARENTE ATE 16 MM2</t>
  </si>
  <si>
    <t>09.52.020</t>
  </si>
  <si>
    <t>REMOCAO DE CABO APARENTE ACIMA DE 16 MM2</t>
  </si>
  <si>
    <t>09.52.021</t>
  </si>
  <si>
    <t>REMOCAO DE TERMINAIS ,CONECTORES DE PRESSAO OU ROLDANAS PARA CABOS</t>
  </si>
  <si>
    <t>09.52.022</t>
  </si>
  <si>
    <t>REMOCAO DE TERMINAIS OU CONECTORES DE SOLDA PARA CABOS</t>
  </si>
  <si>
    <t>09.52.026</t>
  </si>
  <si>
    <t>REMOCAO DE FUNDO OU PORTAS MADEIRA/METAL .P/QUADROS OU CAIXAS
PASSAGEM</t>
  </si>
  <si>
    <t>09.52.028</t>
  </si>
  <si>
    <t>REMOCAO DE FECHADURAS TIPO YALE (Q.DISTRIBUICAO)</t>
  </si>
  <si>
    <t>09.52.029</t>
  </si>
  <si>
    <t>REMOCAO DE CHAVES BASE MARMORE,NH UNIPOLAR OU DISJUNT.NO-FUSE EM BT</t>
  </si>
  <si>
    <t>09.52.030</t>
  </si>
  <si>
    <t>REMOCAO DE DISJUNTOR QUICK-LAG OU BASE P/ FUSIVEL DIAZED EM B.T</t>
  </si>
  <si>
    <t>09.52.034</t>
  </si>
  <si>
    <t>REMOCAO DE BASE OU CHAVE PARA FUSIVEL NH TIPO UNIPOLAR</t>
  </si>
  <si>
    <t>09.52.035</t>
  </si>
  <si>
    <t>REMOCAO DE CHAVE OU BASE NH TRIPOL. OU CHAVE PACCO ROTATIVA EM B.T</t>
  </si>
  <si>
    <t>42,63</t>
  </si>
  <si>
    <t>09.52.037</t>
  </si>
  <si>
    <t>REMOCAO DE CHAVE DE ACAO RAPIDA,COMANDO FRONTAL MONTADO EM PAINEL
B.T</t>
  </si>
  <si>
    <t>09.52.039</t>
  </si>
  <si>
    <t>REMOCAO DE BARRAMENTO DE COBRE</t>
  </si>
  <si>
    <t>Página: 40 de 75</t>
  </si>
  <si>
    <t>09.52.099</t>
  </si>
  <si>
    <t>DEMOLICOES DE BAIXA TENSAO</t>
  </si>
  <si>
    <t>09.54.001</t>
  </si>
  <si>
    <t>REMOCAO DE INTERRUPTORES TOMADAS BOTOES DE CAMPAINHA E CIGARRAS</t>
  </si>
  <si>
    <t>09.54.002</t>
  </si>
  <si>
    <t>REMOCAO DE CHAVE AUTOMATICA DA BOIA</t>
  </si>
  <si>
    <t>09.54.003</t>
  </si>
  <si>
    <t>REMOCAO DE CONTACTOR MAGNETICO P/ QUADRO DE COMANDO DE BOMBA
RECALQUE</t>
  </si>
  <si>
    <t>09.54.004</t>
  </si>
  <si>
    <t>REMOCAO DE MOTOR BOMBA DE RECALQUE</t>
  </si>
  <si>
    <t>09.54.005</t>
  </si>
  <si>
    <t>REMOCAO AP.ILUM FLUORESC.C/PLAFON E PEND,OU CANOPLA P/ LUM.PENDENTE</t>
  </si>
  <si>
    <t>09.54.006</t>
  </si>
  <si>
    <t>REMOCAO APARELHO ILUMINACAO,PLAFONS E PENDENTES P/LAMPADAS
FLUORESC</t>
  </si>
  <si>
    <t>09.54.007</t>
  </si>
  <si>
    <t>REMOCAO DE SOQUETES P/ LAMPADAS INCANDES OU DE CORRENTES P/
PENDENTES</t>
  </si>
  <si>
    <t>09.54.013</t>
  </si>
  <si>
    <t>REMOCAO DE REATORES PARA LAMPADAS HG EM POSTES</t>
  </si>
  <si>
    <t>09.54.014</t>
  </si>
  <si>
    <t>REMOCAO DE AP. ILUMIN. EM POSTES OU DE PROJETORES EM FACHADAS</t>
  </si>
  <si>
    <t>09.54.016</t>
  </si>
  <si>
    <t>REMOCAO DE PROJETORES EM JARDINS OU DE LUZ DE OBSTACULO</t>
  </si>
  <si>
    <t>09.54.017</t>
  </si>
  <si>
    <t>REMOCAO DE ARANDELA EXTERNA EM BRACO DE FERRO</t>
  </si>
  <si>
    <t>09.54.018</t>
  </si>
  <si>
    <t>REMOCAO DO APARELHO A PROVA DE TEMPO, GASES E VAPOR</t>
  </si>
  <si>
    <t>09.54.019</t>
  </si>
  <si>
    <t>REMOCAO DE CRUZETAS DE FERRO PARA FIXACAO DE PROJETORES</t>
  </si>
  <si>
    <t>09.54.020</t>
  </si>
  <si>
    <t>REMOCAO DE POSTE CURVO, INCLUINDO BASES DE FIXACAO</t>
  </si>
  <si>
    <t>09.54.021</t>
  </si>
  <si>
    <t>REMOCAO DE POSTE DE FERRO RETO ENGASTADO NO SOLO</t>
  </si>
  <si>
    <t>454,80</t>
  </si>
  <si>
    <t>09.54.099</t>
  </si>
  <si>
    <t>DEMOLICOES DE APARELHOS E EQUIPAMENTOS</t>
  </si>
  <si>
    <t>09.56.001</t>
  </si>
  <si>
    <t>REMOCAO DE CAPTOR DE PARA-RAIOS TIPO FRANKLIN OU RADIATIVO</t>
  </si>
  <si>
    <t>09.56.003</t>
  </si>
  <si>
    <t>REMOCAO DE BASE E HASTE DE PARA-RAIO</t>
  </si>
  <si>
    <t>09.56.004</t>
  </si>
  <si>
    <t>REMOCAO CABOS E ESTICADORES OU DE BRACADEIRAS P/ 3 ESTAIS EM P.RAIOS</t>
  </si>
  <si>
    <t>09.56.005</t>
  </si>
  <si>
    <t>REMOCAO DE CABO DE COBRE NU</t>
  </si>
  <si>
    <t>09.56.006</t>
  </si>
  <si>
    <t>REMOCAO DE CABO COBRE NU PARA ATERRAMENTO</t>
  </si>
  <si>
    <t>09.56.007</t>
  </si>
  <si>
    <t>REMOCAO DE CONECTOR TIPO SPLIT-BOLDT PARA CABOS DE ATERRAMENTO</t>
  </si>
  <si>
    <t>09.56.009</t>
  </si>
  <si>
    <t>REMOCAO DE BRACADEIRAS PARA PASSAGEM DE CABOS DE COBRE NU</t>
  </si>
  <si>
    <t>09.56.012</t>
  </si>
  <si>
    <t>REMOCAO DE TUBO DE PROTECAO DE CABO DE COBRE NU INCL. FIXACOES</t>
  </si>
  <si>
    <t>09.56.099</t>
  </si>
  <si>
    <t>DEMOLICOES DE PARA-RAIOS E ATERRAMENTO</t>
  </si>
  <si>
    <t>09.60.003</t>
  </si>
  <si>
    <t>RETIRADA DE ISOLADOR TIPO DISCO COMPL INCL GANCHO DE SUSPENSAO TIPO
OLHAL</t>
  </si>
  <si>
    <t>09.60.004</t>
  </si>
  <si>
    <t>RETIRADA DE BUCHA DE PASS.INT/EXT, OU DE CHAPA ACO P/ BUCHA PASSAGEM
A.T.</t>
  </si>
  <si>
    <t>09.60.007</t>
  </si>
  <si>
    <t>RETIRADA DE CANTONEIRA METÁLICA</t>
  </si>
  <si>
    <t>09.60.008</t>
  </si>
  <si>
    <t>RETIRADA DE ISOLADOR TIPO CASTANHA INCL GANCHO DE SUSTENTAÇÃO</t>
  </si>
  <si>
    <t>09.60.009</t>
  </si>
  <si>
    <t>RETIRADA DE ISOLADOR TIPO PINO PARA A.T. INCLUSIVE PINO</t>
  </si>
  <si>
    <t>09.60.011</t>
  </si>
  <si>
    <t>RETIRADA DE VERGALHÃO DE COBRE</t>
  </si>
  <si>
    <t>09.60.012</t>
  </si>
  <si>
    <t>RETIRADA DE TERMINAL OU CONECTOR PARA VERGALHAO DE COBRE</t>
  </si>
  <si>
    <t>09.60.018</t>
  </si>
  <si>
    <t>RETIRADA DE CHAVE SECCION TRIP SECA, COMANDO POR VARA/ESTRIBO FRONTAL</t>
  </si>
  <si>
    <t>09.60.020</t>
  </si>
  <si>
    <t>RETIRADA DE TRANSFORMADOR DE POTENCIAL COMPLETO</t>
  </si>
  <si>
    <t>09.60.022</t>
  </si>
  <si>
    <t>RETIRADA DE DISJUNTOR DE VOLUME NORMAL OU REDUZIDO</t>
  </si>
  <si>
    <t>09.60.023</t>
  </si>
  <si>
    <t>RETIRADA DE MANOPLA DE COMANDO DO DISJUNTOR DE A.T. (ENGRENAGEM
INTERNA)</t>
  </si>
  <si>
    <t>09.60.026</t>
  </si>
  <si>
    <t>RETIRADA DE TRANSFORMADOR DE POTENCIA EM CABINE PRIMARIA</t>
  </si>
  <si>
    <t>09.60.027</t>
  </si>
  <si>
    <t>RETIRADA DE TRANSFORMADOR DE POTENCIA EM POSTE OU ESTALEIRO</t>
  </si>
  <si>
    <t>09.60.029</t>
  </si>
  <si>
    <t>RETIRADA DE POSTE DE CONCRETO</t>
  </si>
  <si>
    <t>09.60.034</t>
  </si>
  <si>
    <t>RETIRADA DE CHAVE FUSIVEL INDICADORA TIPO MATHEUS</t>
  </si>
  <si>
    <t>09.60.099</t>
  </si>
  <si>
    <t>RETIRADAS DE ALTA TENSAO</t>
  </si>
  <si>
    <t>09.62.001</t>
  </si>
  <si>
    <t>RETIRADA DE POSTE GALVANIZADO DE ENTRADA EM B.T.</t>
  </si>
  <si>
    <t>09.62.002</t>
  </si>
  <si>
    <t>RETIRADA DE POSTE DE CONCRETO DE ENTRADA EM B.T.</t>
  </si>
  <si>
    <t>09.62.003</t>
  </si>
  <si>
    <t>RETIRADA DE ARMACAO T BRAQUET, CONDULETES OU DE CX.FUSIV/TOMADAS EM
PERFILADO</t>
  </si>
  <si>
    <t>Página: 41 de 75</t>
  </si>
  <si>
    <t>09.62.004</t>
  </si>
  <si>
    <t>RETIRADA DE CABECOTE PADRAO TELEFONICA OU DE BASE P/DISJUNTOR QUICK
LAG</t>
  </si>
  <si>
    <t>09.62.009</t>
  </si>
  <si>
    <t>RETIRADA DE TUBULACAO ELETRICA APARENTE ATE 2"</t>
  </si>
  <si>
    <t>09.62.010</t>
  </si>
  <si>
    <t>RETIRADA DE TUBULACAO ELETRICA APARENTE ACIMA 2"</t>
  </si>
  <si>
    <t>09.62.012</t>
  </si>
  <si>
    <t>RETIRADA DE PERFILADOS</t>
  </si>
  <si>
    <t>09.62.014</t>
  </si>
  <si>
    <t>RETIRADA DE GANCHOS DE SUSTENTACAO DE LUMINARIAS EM PERFILADOS</t>
  </si>
  <si>
    <t>09.62.017</t>
  </si>
  <si>
    <t>RETIRADA DE FIO EMBUTIDO ATE 16 MM2</t>
  </si>
  <si>
    <t>09.62.018</t>
  </si>
  <si>
    <t>RETIRADA DE CABO EMBUTIDO ACIMA DE 16 MM2</t>
  </si>
  <si>
    <t>09.62.019</t>
  </si>
  <si>
    <t>RETIRADA DE FIO APARENTE ATE 16 MM2</t>
  </si>
  <si>
    <t>09.62.020</t>
  </si>
  <si>
    <t>RETIRADA DE CABO APARENTE ACIMA DE 16 MM2</t>
  </si>
  <si>
    <t>09.62.021</t>
  </si>
  <si>
    <t>RETIRADA DE TERMINAIS/CONECTORES DE PRESSAO P/CABOS OU DE ROLDANAS</t>
  </si>
  <si>
    <t>09.62.024</t>
  </si>
  <si>
    <t>RETIRADA E DESMONTAGEM QD.DISTRIB, CAIXA PASSAGEM OU QD. CHAMADA</t>
  </si>
  <si>
    <t>09.62.099</t>
  </si>
  <si>
    <t>RETIRADAS DE BAIXA TENSAO</t>
  </si>
  <si>
    <t>09.64.004</t>
  </si>
  <si>
    <t>RETIRADA DE MOTOR DE BOMBA DE RECALQUE</t>
  </si>
  <si>
    <t>09.64.005</t>
  </si>
  <si>
    <t>RETIRADA DE APARELHO DE ILUMINACAO, PLAFONS E PENDENTES P/LAMPADAS
INCANDESC</t>
  </si>
  <si>
    <t>09.64.006</t>
  </si>
  <si>
    <t>RETIRADA DE APARELHOS DE ILUMINACAO, PLAFONS E PENDENTES P/LAMPADAS
FLUORESC</t>
  </si>
  <si>
    <t>09.64.014</t>
  </si>
  <si>
    <t>RETIRADA DE AP.ILUM.EM POSTE,ARANDELA EXT BRACO ACO OU PROJET EM
FACHADA</t>
  </si>
  <si>
    <t>09.64.016</t>
  </si>
  <si>
    <t>RETIRADA DE PROJETORES EM JARDINS</t>
  </si>
  <si>
    <t>09.64.018</t>
  </si>
  <si>
    <t>RETIRADA DE APARELHO A PROVA DE TEMPO, GASES E VAPOR</t>
  </si>
  <si>
    <t>09.64.020</t>
  </si>
  <si>
    <t>RETIRADA DE POSTE CURVO, INCLUINDO BASES DE FIXACAO</t>
  </si>
  <si>
    <t>09.64.023</t>
  </si>
  <si>
    <t>RETIRADA DE POSTE DE FERRO RETO ENGASTADO NO SOLO</t>
  </si>
  <si>
    <t>09.64.024</t>
  </si>
  <si>
    <t>RETIRADA DE POSTE DE CONCRETO DE ATE 10M ACIMA DO SOLO</t>
  </si>
  <si>
    <t>09.64.099</t>
  </si>
  <si>
    <t>RETIRADAS DE APARELHOS E EQUIPAMENTOS</t>
  </si>
  <si>
    <t>09.66.001</t>
  </si>
  <si>
    <t>RETIRADA DE CAPTOR DE PARA-RAIOS TIPO FRANKLIN</t>
  </si>
  <si>
    <t>09.66.003</t>
  </si>
  <si>
    <t>RETIRADA DE BASE E HASTE,OU DE BRAÇADEIRA C/3 ESTAIS EM PARA-RAIOS</t>
  </si>
  <si>
    <t>09.66.004</t>
  </si>
  <si>
    <t>RETIRADA DE CABOS DE AÇO E ESTICADORES DE PARA-RAIOS</t>
  </si>
  <si>
    <t>09.66.005</t>
  </si>
  <si>
    <t>RETIRADA DE CABO DE COBRE NU</t>
  </si>
  <si>
    <t>09.66.006</t>
  </si>
  <si>
    <t>RETIRADA DE CABO DE COBRE NU PARA ATERRAMENTO</t>
  </si>
  <si>
    <t>09.66.007</t>
  </si>
  <si>
    <t>RETIRADA DE CONECTOR TIPO SPLIT-BOLT PARA CABOS DE ATERRAMENTO</t>
  </si>
  <si>
    <t>09.66.009</t>
  </si>
  <si>
    <t>RETIRADA DE BRAÇADEIRAS PARA PASSAGEM DE CABO DE COBRE NU</t>
  </si>
  <si>
    <t>09.66.099</t>
  </si>
  <si>
    <t>RETIRADAS DE PARA-RAIOS E ATERRAMENTOS</t>
  </si>
  <si>
    <t>09.70.003</t>
  </si>
  <si>
    <t>RECOLOCAÇÃO DE ISOLADOR TIPO DISCO COMPL, INCLUS GANCHO DE SUSPENSAO
TIPO OLHAL</t>
  </si>
  <si>
    <t>09.70.004</t>
  </si>
  <si>
    <t>RECOLOCAÇÃO DE BUCHA PASS.INT/EXT OU DE CH.ACO P/BUCHA PASSAGEM EM
A.T</t>
  </si>
  <si>
    <t>09.70.007</t>
  </si>
  <si>
    <t>RECOLOCAÇÃO DE CANTONEIRA METALICA</t>
  </si>
  <si>
    <t>09.70.008</t>
  </si>
  <si>
    <t>RECOLOCAÇÃO DE ISOLADOR CASTANHA OU DE TERMINAL/CONEC.
P/BARRAM.COBRE A.T</t>
  </si>
  <si>
    <t>09.70.009</t>
  </si>
  <si>
    <t>RECOLOCAÇÃO DE ISOLADOR TIPO PINO PARA A.T. INCLUSIVE PINO</t>
  </si>
  <si>
    <t>09.70.011</t>
  </si>
  <si>
    <t>RECOLOCAÇÃO DE VERGALHÃO DE COBRE</t>
  </si>
  <si>
    <t>09.70.018</t>
  </si>
  <si>
    <t>RECOLOCAÇÃO DE CHAVE SECCIONADORA TRIP SECA,COMANDO POR
VARA/ESTRIBO FRONTAL</t>
  </si>
  <si>
    <t>268,45</t>
  </si>
  <si>
    <t>09.70.020</t>
  </si>
  <si>
    <t>RECOLOCAÇÃO DE CH.FUSIV.INDICADORA OU DE TRANSF.DE POTENCIAL COMPL.
A.T</t>
  </si>
  <si>
    <t>09.70.022</t>
  </si>
  <si>
    <t>RECOLOCAÇÃO DE DISJUNTOR DE VOLUME NORMAL OU REDUZIDO</t>
  </si>
  <si>
    <t>496,77</t>
  </si>
  <si>
    <t>09.70.023</t>
  </si>
  <si>
    <t>RECOLOCAÇÃO DE MANOPLA DE COMANDO DO DISJUNTOR DE A.T. (ENGRENAGEM
INTERNA)</t>
  </si>
  <si>
    <t>77,83</t>
  </si>
  <si>
    <t>09.70.026</t>
  </si>
  <si>
    <t>RECOLOCAÇÃO DE TRANSFORMADOR DE POTENCIA EM POSTE OU CAB.PRIMARIA</t>
  </si>
  <si>
    <t>827,80</t>
  </si>
  <si>
    <t>09.70.029</t>
  </si>
  <si>
    <t>RECOLOCAÇÃO DE POSTE DE CONCRETO</t>
  </si>
  <si>
    <t>383,01</t>
  </si>
  <si>
    <t>Página: 42 de 75</t>
  </si>
  <si>
    <t>09.70.099</t>
  </si>
  <si>
    <t>RECOLOCACOES DE ALTA TENSAO</t>
  </si>
  <si>
    <t>09.72.003</t>
  </si>
  <si>
    <t>RECOLOCAÇÃO DE CABECOTE TELEFONICA, ARMACAO BRAQUET OU CONECTORES
PRESSAO P/CABOS</t>
  </si>
  <si>
    <t>09.72.004</t>
  </si>
  <si>
    <t>RECOLOCAÇÃO DE POSTE GALVANIZADO DE ENTRADA B.T.</t>
  </si>
  <si>
    <t>09.72.005</t>
  </si>
  <si>
    <t>RECOLOCAÇÃO DE POSTE DE CONCRETO DE ENTRADA EM B.T.</t>
  </si>
  <si>
    <t>09.72.009</t>
  </si>
  <si>
    <t>RECOLOCAÇÃO DE TUBULACAO ELETRICA APARENTE ATE 2"</t>
  </si>
  <si>
    <t>09.72.010</t>
  </si>
  <si>
    <t>RECOLOCAÇÃO DE TUBULACAO ELETRICA APARENTE ACIMA DE 2"</t>
  </si>
  <si>
    <t>09.72.011</t>
  </si>
  <si>
    <t>RECOLOCAÇÃO DE CONDULETES OU DE CX.FUSIV. OU DE TOMADA INSTAL. EM
PERFILADOS</t>
  </si>
  <si>
    <t>09.72.012</t>
  </si>
  <si>
    <t>RECOLOCAÇÃO DE PERFILADOS</t>
  </si>
  <si>
    <t>09.72.014</t>
  </si>
  <si>
    <t>RECOLOCAÇÃO DE GANCHOS DE SUSTENTACAO DE LUMINARIAS E PERFILADOS</t>
  </si>
  <si>
    <t>09.72.017</t>
  </si>
  <si>
    <t>RECOLOCAÇÃO DE FIO EMBUTIDO ATE 16 MM2</t>
  </si>
  <si>
    <t>09.72.018</t>
  </si>
  <si>
    <t>RECOLOCAÇÃO DE CABO EMBUTIDO ACIMA DE 16 MM2</t>
  </si>
  <si>
    <t>09.72.019</t>
  </si>
  <si>
    <t>RECOLOCAÇÃO DE FIO APARENTE ATE 16 MM2</t>
  </si>
  <si>
    <t>09.72.020</t>
  </si>
  <si>
    <t>RECOLOCAÇÃO DE CABO APARENTE ACIMA DE 16 MM2</t>
  </si>
  <si>
    <t>09.72.023</t>
  </si>
  <si>
    <t>RECOLOCAÇÃO DE ROLDANAS</t>
  </si>
  <si>
    <t>09.72.024</t>
  </si>
  <si>
    <t>RECOLOCAÇÃO E MONTAGEM DE QD.DISTRIB,CX DE PASSAG MET OU QD.CHAMADA</t>
  </si>
  <si>
    <t>352,24</t>
  </si>
  <si>
    <t>09.72.031</t>
  </si>
  <si>
    <t>RECOLOCAÇÃO DE BASE DE DISJUNTOR TIPO QUICK-LAG EM CHAPA DE FERRO</t>
  </si>
  <si>
    <t>09.72.099</t>
  </si>
  <si>
    <t>RECOLOCACOES DE BAIXA TENSAO</t>
  </si>
  <si>
    <t>09.74.004</t>
  </si>
  <si>
    <t>RECOLOCAÇÃO DE MOTOR DE BOMBA DE RECALQUE</t>
  </si>
  <si>
    <t>09.74.005</t>
  </si>
  <si>
    <t>RECOLOCAÇÃO DE AP.ILUM.(PLAFON OU PEND.)P/LAMP.INCAND OU DE PROJET EM
JARDINS</t>
  </si>
  <si>
    <t>09.74.006</t>
  </si>
  <si>
    <t>RECOLOCAÇÃO DE APARELHO DE ILUMINACAO,PLAFONS OU PENDENTES P/ LAMP
FLUORESCENTES</t>
  </si>
  <si>
    <t>09.74.015</t>
  </si>
  <si>
    <t>RECOLOCAÇÃO DE PROJ.EM FACHADAS OU AP.ILUMIN.A PROVA DE TEMPO</t>
  </si>
  <si>
    <t>09.74.017</t>
  </si>
  <si>
    <t>RECOLOCAÇÃO DE ARANDELA EXTERNA EM BRACO DE FERRO</t>
  </si>
  <si>
    <t>09.74.018</t>
  </si>
  <si>
    <t>RECOLOCAÇÃO DE APARELHOS DE ILUMINAÇÃO EM POSTE</t>
  </si>
  <si>
    <t>09.74.019</t>
  </si>
  <si>
    <t>RECOLOCAÇÃO DE POSTE CURVO, INCLUINDO BASE DE FIXACAO</t>
  </si>
  <si>
    <t>09.74.023</t>
  </si>
  <si>
    <t>RECOLOCAÇÃO DE POSTE DE FERRO RETO ENGASTADO NO SOLO</t>
  </si>
  <si>
    <t>09.74.024</t>
  </si>
  <si>
    <t>RECOLOCAÇÃO DE POSTE DE CONCRETO DE ATE 10M ACIMA DO SOLO</t>
  </si>
  <si>
    <t>09.74.099</t>
  </si>
  <si>
    <t>RECOLOCACOES DE APARELHOS E EQUIPAMENTOS</t>
  </si>
  <si>
    <t>09.76.001</t>
  </si>
  <si>
    <t>RECOLOCAÇÃO DE CAPTOR DE PARA-RAIOS TIPO FRANKLIN OU RADIOATIVO</t>
  </si>
  <si>
    <t>09.76.003</t>
  </si>
  <si>
    <t>RECOLOCAÇÃO DE BASE E HASTE DE PARA-RAIOS</t>
  </si>
  <si>
    <t>09.76.004</t>
  </si>
  <si>
    <t>RECOLOCAÇÃO DE CABO ACO E ESTICADORES,OU DE CABO COBRE NU P/ATERR.
P.RAIOS</t>
  </si>
  <si>
    <t>09.76.005</t>
  </si>
  <si>
    <t>RECOLOCAÇÃO DE CABO DE COBRE NU</t>
  </si>
  <si>
    <t>09.76.007</t>
  </si>
  <si>
    <t>RECOLOCAÇÃO DE CONECTOR TIPO SPLIT-BOLT PARA CABOS DE ATERRAMENTO</t>
  </si>
  <si>
    <t>09.76.009</t>
  </si>
  <si>
    <t>RECOLOCAÇÃO DE BRACADEIRAS PARA 3 ESTAIS OU PARA PASSAGEM DE CABO
DE COBRE NU</t>
  </si>
  <si>
    <t>09.76.099</t>
  </si>
  <si>
    <t>RECOLOCACOES DE PARA-RAIOS E ATERRAMENTO</t>
  </si>
  <si>
    <t>09.80.001</t>
  </si>
  <si>
    <t>OLEO P/DISJUNTOR EM TRANSFOMADOR DE ALTA TENSAO EM CABINE</t>
  </si>
  <si>
    <t>09.80.002</t>
  </si>
  <si>
    <t>OLEO PARA TRANSFORMADOR DE ALTA TENSAO EM POSTE SINGELO OU
ESTALEIRO</t>
  </si>
  <si>
    <t>34,04</t>
  </si>
  <si>
    <t>09.80.003</t>
  </si>
  <si>
    <t>ISOLADOR TIPO DISCO 15 KV 6" (150 MM)</t>
  </si>
  <si>
    <t>188,57</t>
  </si>
  <si>
    <t>09.80.004</t>
  </si>
  <si>
    <t>CHAPA DE FERRO DE 1,50 X 0,50 M PARA BUCHA DE PASSAGEM</t>
  </si>
  <si>
    <t>1364,45</t>
  </si>
  <si>
    <t>09.80.005</t>
  </si>
  <si>
    <t>BUCHA PARA PASSAGEM INTERNA/EXTERNA COM ISOLACAO PARA 15 KV</t>
  </si>
  <si>
    <t>674,07</t>
  </si>
  <si>
    <t>09.80.006</t>
  </si>
  <si>
    <t>BUCHA DE PASSAGEM PARA NEUTRO</t>
  </si>
  <si>
    <t>668,39</t>
  </si>
  <si>
    <t>09.80.007</t>
  </si>
  <si>
    <t>CANTONEIRA DE FERRO 1 1/2" X 1 1/2" X 1/8"</t>
  </si>
  <si>
    <t>09.80.008</t>
  </si>
  <si>
    <t>JANELA DE VENTILACAO PADRAO ELETROPAULO DE 0,40 X 0,40 X 0,15 M</t>
  </si>
  <si>
    <t>117,80</t>
  </si>
  <si>
    <t>09.80.010</t>
  </si>
  <si>
    <t>ISOLADOR TIPO PINO PARA 15 KV, INCLUSIVE PINO, INSTALADO EM CABINE</t>
  </si>
  <si>
    <t>87,38</t>
  </si>
  <si>
    <t>09.80.011</t>
  </si>
  <si>
    <t>ISOLADOR TIPO PINO PARA 15 KV, INCLUSIVE PINO, INSTALADO EM POSTE</t>
  </si>
  <si>
    <t>95,90</t>
  </si>
  <si>
    <t>09.80.012</t>
  </si>
  <si>
    <t>VERGALHAO DE COBRE DE 3/8" (10MM)</t>
  </si>
  <si>
    <t>103,73</t>
  </si>
  <si>
    <t>Página: 43 de 75</t>
  </si>
  <si>
    <t>09.80.013</t>
  </si>
  <si>
    <t>VERGALHAO DE COBRE DE 1/2" (12,5MM)</t>
  </si>
  <si>
    <t>172,83</t>
  </si>
  <si>
    <t>09.80.014</t>
  </si>
  <si>
    <t>TERMINAL OU CONECTOR PARA VERGALHAO DE COBRE DE 3/8" (10 MM2)</t>
  </si>
  <si>
    <t>33,86</t>
  </si>
  <si>
    <t>09.80.015</t>
  </si>
  <si>
    <t>TERMINAL OU CONECTOR PARA VERGALHAO DE COBRE DE 1/2" (12,5 MM2)</t>
  </si>
  <si>
    <t>09.80.017</t>
  </si>
  <si>
    <t>MUFLA TERMINAL UNIPOLAR EXTERNA P/ CABO ISOLAÇÃO XLPE 15KV ATE 35MM2</t>
  </si>
  <si>
    <t>633,08</t>
  </si>
  <si>
    <t>09.80.019</t>
  </si>
  <si>
    <t>MUFLA TERMINAL UNIPOLAR INTERNA P/ CABO ISOLAÇÃO XLPE 15KV ATE 35MM2</t>
  </si>
  <si>
    <t>442,28</t>
  </si>
  <si>
    <t>09.80.024</t>
  </si>
  <si>
    <t>CABO DE POT UNIPOLAR CLASSE 15KV 25MM2 (ISOLAÇAO NAO HALOGENADO)</t>
  </si>
  <si>
    <t>09.80.025</t>
  </si>
  <si>
    <t>CABO DE POT UNIPOLAR CLASSE 15KV 35MM2 (ISOLAÇAO NAO HALOGENADO)</t>
  </si>
  <si>
    <t>112,93</t>
  </si>
  <si>
    <t>09.80.026</t>
  </si>
  <si>
    <t>CHAVE SECCIONADORA TRIPOLAR SECA PARA 200A/15 KV C/ CMD PROLONGADO</t>
  </si>
  <si>
    <t>2983,96</t>
  </si>
  <si>
    <t>09.80.029</t>
  </si>
  <si>
    <t>CHAVE FUSIVEL INDIC 'MATHEUS' P/100 A/15 KV RUPTURA 1200A POSTE/ESTAL</t>
  </si>
  <si>
    <t>472,20</t>
  </si>
  <si>
    <t>09.80.030</t>
  </si>
  <si>
    <t>CHAVE FUSIVEL INDIC 'MATHEUS' P/100A/15 KV RUPTURA 1200A EM CABINE</t>
  </si>
  <si>
    <t>09.80.033</t>
  </si>
  <si>
    <t>TRANSFORMADOR DE CORRENTE PARA M.T. 15 KV</t>
  </si>
  <si>
    <t>1860,96</t>
  </si>
  <si>
    <t>09.80.034</t>
  </si>
  <si>
    <t>TRANSFORMADOR DE POTENCIAL 400 W/220V COM FUSIVEL DE M.T. 15 KV</t>
  </si>
  <si>
    <t>3832,94</t>
  </si>
  <si>
    <t>09.80.036</t>
  </si>
  <si>
    <t>DISJUNTOR VOL REDUZIDO OLEO 15KV/250 PL15B MVA 630 ACION. MANUAL -
COMPLETO</t>
  </si>
  <si>
    <t>26176,63</t>
  </si>
  <si>
    <t>09.80.038</t>
  </si>
  <si>
    <t>BOBINA MINIMA DO DISJUNTOR</t>
  </si>
  <si>
    <t>1915,28</t>
  </si>
  <si>
    <t>09.80.039</t>
  </si>
  <si>
    <t>RELE FALTA-DE-FASE TRIFASICO TIPO ST 220/110 V PEXTRON OU SIMILAR</t>
  </si>
  <si>
    <t>773,74</t>
  </si>
  <si>
    <t>09.80.040</t>
  </si>
  <si>
    <t>RELE PRIMARIO DE SOBRECORRENTE P/DISJ. DE MEDIA TENSAO</t>
  </si>
  <si>
    <t>4449,01</t>
  </si>
  <si>
    <t>09.80.041</t>
  </si>
  <si>
    <t>MANOPLA DE COMANDO DE DISJUNTOR DE A. T.</t>
  </si>
  <si>
    <t>280,88</t>
  </si>
  <si>
    <t>09.80.042</t>
  </si>
  <si>
    <t>TAPETE DE BORRACHA DE 100 X 100 X 0,5 CM</t>
  </si>
  <si>
    <t>738,82</t>
  </si>
  <si>
    <t>09.80.043</t>
  </si>
  <si>
    <t>LUVA DE BORRACHA PARA A.T. 20 KV</t>
  </si>
  <si>
    <t>750,99</t>
  </si>
  <si>
    <t>09.80.044</t>
  </si>
  <si>
    <t>VARA MANOPLA DE FENOLITE DE 2,70 M P/ CHAVE SECCIONADORA - 15 KV</t>
  </si>
  <si>
    <t>259,66</t>
  </si>
  <si>
    <t>09.80.048</t>
  </si>
  <si>
    <t>SELA PARA CRUZETA DE MADEIRA</t>
  </si>
  <si>
    <t>105,79</t>
  </si>
  <si>
    <t>09.80.049</t>
  </si>
  <si>
    <t>SUPORTE DE TRANSFORMADOR EM POSTE OU ESTALEIRO</t>
  </si>
  <si>
    <t>513,84</t>
  </si>
  <si>
    <t>09.80.050</t>
  </si>
  <si>
    <t>CRUZETA DE MADEIRA DE 2400 MM</t>
  </si>
  <si>
    <t>480,90</t>
  </si>
  <si>
    <t>09.80.051</t>
  </si>
  <si>
    <t>MAO FRANCESA DE 700 MM</t>
  </si>
  <si>
    <t>88,85</t>
  </si>
  <si>
    <t>09.80.052</t>
  </si>
  <si>
    <t>CAIXA PARA TRANSFORMADOR DE CORRENTE PADRAO ELEKTRO</t>
  </si>
  <si>
    <t>1124,00</t>
  </si>
  <si>
    <t>09.80.053</t>
  </si>
  <si>
    <t>CAIXA DE MEDICAO PADRAO ELEKTRO - 0,70 X 0,60 X 0,25 M</t>
  </si>
  <si>
    <t>09.80.055</t>
  </si>
  <si>
    <t>TRANSF-POT 45 KVA-M.T.13,2(5%)B.T.220/127V(5%)EM POSTE/ESTALEIRO</t>
  </si>
  <si>
    <t>18718,66</t>
  </si>
  <si>
    <t>09.80.057</t>
  </si>
  <si>
    <t>TRANSF-POT 75 KVA-M.T.13,2 KV(5%)B.T.220/127V(5%)EM POSTE/ESTALEIRO</t>
  </si>
  <si>
    <t>27184,72</t>
  </si>
  <si>
    <t>09.80.058</t>
  </si>
  <si>
    <t>TRANSF-POT 112,5 KVA-M.T.13,2 KV(5%)220/127V(5%) EM POSTE /ESTALEIRO</t>
  </si>
  <si>
    <t>30548,83</t>
  </si>
  <si>
    <t>09.80.059</t>
  </si>
  <si>
    <t>TRANSF-POT 112,5 KVA-M.T.13,2 KV(5%)B.T.220/127V(5%) EM CABINE</t>
  </si>
  <si>
    <t>30341,88</t>
  </si>
  <si>
    <t>09.80.060</t>
  </si>
  <si>
    <t>TRANSF-POT 150 KVA-M.T.13,2 KV(5%) B.T. 220/127V(5%) EM CABINE</t>
  </si>
  <si>
    <t>37502,00</t>
  </si>
  <si>
    <t>09.80.061</t>
  </si>
  <si>
    <t>TRANSF-POT 225 KVA-M.T.13,2 KV(5%)B.T. 220/127(5%) EM CABINE</t>
  </si>
  <si>
    <t>53428,97</t>
  </si>
  <si>
    <t>09.80.062</t>
  </si>
  <si>
    <t>TRANSF-POT 300 KVA-M.T.13,2 KV(5%)B.T. 220/127(5%) EM CABINE</t>
  </si>
  <si>
    <t>64053,72</t>
  </si>
  <si>
    <t>09.80.063</t>
  </si>
  <si>
    <t>TRANSF-POT 500 KVA-M.T.13,2 KV(5%)B.T. 220/127V(5%) EM CABINE</t>
  </si>
  <si>
    <t>99945,46</t>
  </si>
  <si>
    <t>09.80.064</t>
  </si>
  <si>
    <t>MUDANCA DE TAP DO TRANSFORMADOR</t>
  </si>
  <si>
    <t>329,96</t>
  </si>
  <si>
    <t>09.80.065</t>
  </si>
  <si>
    <t>LIMPEZA DE POSTO PRIMARIO E PINTURA DOS BARRAMENTOS</t>
  </si>
  <si>
    <t>1253,24</t>
  </si>
  <si>
    <t>09.80.090</t>
  </si>
  <si>
    <t>PLACA DE AVISO EM CABINE PRIMARIA</t>
  </si>
  <si>
    <t>09.80.099</t>
  </si>
  <si>
    <t>OUTROS SERVICOS EM ALTA TENSAO - CONSERVACAO</t>
  </si>
  <si>
    <t>09.82.001</t>
  </si>
  <si>
    <t>POSTE DE ACO GALVANIZADO DE 3 1/2" X 6,00 M</t>
  </si>
  <si>
    <t>1818,77</t>
  </si>
  <si>
    <t>09.82.004</t>
  </si>
  <si>
    <t>CABECOTE TIPO TELEFONICA</t>
  </si>
  <si>
    <t>30,48</t>
  </si>
  <si>
    <t>09.82.005</t>
  </si>
  <si>
    <t>BRAQUET COM 2 ISOLADORES PARA B.T.</t>
  </si>
  <si>
    <t>09.82.006</t>
  </si>
  <si>
    <t>BRAQUET COM 3 ISOLADORES PARA B.T.</t>
  </si>
  <si>
    <t>09.82.007</t>
  </si>
  <si>
    <t>BRAQUET COM 4 ISOLADORES PARA B.T.</t>
  </si>
  <si>
    <t>54,19</t>
  </si>
  <si>
    <t>09.82.009</t>
  </si>
  <si>
    <t>CAIXA ESTAMPADA 4" X 2"</t>
  </si>
  <si>
    <t>17,86</t>
  </si>
  <si>
    <t>09.82.010</t>
  </si>
  <si>
    <t>CAIXA ESTAMPADA 4" X 4"</t>
  </si>
  <si>
    <t>09.82.011</t>
  </si>
  <si>
    <t>BRACADEIRA PARA FIXACAO DE ELETRODUTO</t>
  </si>
  <si>
    <t>09.82.025</t>
  </si>
  <si>
    <t>TERMINAL OU CONECTOR DE PRESSAO PARA CABO 10MM</t>
  </si>
  <si>
    <t>09.82.026</t>
  </si>
  <si>
    <t>TERMINAL OU CONECTOR DE PRESSAO PARA CABO 16MM</t>
  </si>
  <si>
    <t>09.82.027</t>
  </si>
  <si>
    <t>TERMINAL OU CONECTOR DE PRESSAO PARA CABO 25MM</t>
  </si>
  <si>
    <t>09.82.028</t>
  </si>
  <si>
    <t>TERMINAL OU CONECTOR DE PRESSAO PARA CABO 35MM</t>
  </si>
  <si>
    <t>35,58</t>
  </si>
  <si>
    <t>Página: 44 de 75</t>
  </si>
  <si>
    <t>09.82.029</t>
  </si>
  <si>
    <t>TERMINAL OU CONECTOR DE PRESSAO PARA CABO 50MM</t>
  </si>
  <si>
    <t>09.82.030</t>
  </si>
  <si>
    <t>TERMINAL OU CONECTOR DE PRESSAO PARA CABO 70MM</t>
  </si>
  <si>
    <t>09.82.031</t>
  </si>
  <si>
    <t>TERMINAL OU CONECTOR DE PRESSAO PARA CABO 95MM</t>
  </si>
  <si>
    <t>51,44</t>
  </si>
  <si>
    <t>09.82.032</t>
  </si>
  <si>
    <t>TERMINAL OU CONECTOR DE PRESSAO PARA CABO 120MM</t>
  </si>
  <si>
    <t>09.82.033</t>
  </si>
  <si>
    <t>TERMINAL OU CONECTOR DE PRESSAO PARA CABO 150MM</t>
  </si>
  <si>
    <t>70,51</t>
  </si>
  <si>
    <t>09.82.034</t>
  </si>
  <si>
    <t>TERMINAL OU CONECTOR DE PRESSAO PARA CABO 185MM</t>
  </si>
  <si>
    <t>09.82.035</t>
  </si>
  <si>
    <t>TERMINAL OU CONECTOR DE PRESSAO PARA CABO 240MM</t>
  </si>
  <si>
    <t>09.82.042</t>
  </si>
  <si>
    <t>BASE DE CHAPA DE FERRO N 14 PARA FIXACAO DE DISJUNTOR NO Q.D.</t>
  </si>
  <si>
    <t>358,12</t>
  </si>
  <si>
    <t>09.82.046</t>
  </si>
  <si>
    <t>FECHADURA TIPO YALE</t>
  </si>
  <si>
    <t>88,03</t>
  </si>
  <si>
    <t>09.82.084</t>
  </si>
  <si>
    <t>CHAVE BLINDADA COM FUSIVEIS DE 3 X 30 A - B.T.</t>
  </si>
  <si>
    <t>406,02</t>
  </si>
  <si>
    <t>09.82.085</t>
  </si>
  <si>
    <t>CHAVE BLINDADA COM FUSIVEIS DE 3 X 60 A - B.T.</t>
  </si>
  <si>
    <t>616,29</t>
  </si>
  <si>
    <t>09.82.086</t>
  </si>
  <si>
    <t>CHAVE BLINDADA COM FUSIVEIS DE 3X100 A - B.T.</t>
  </si>
  <si>
    <t>1455,41</t>
  </si>
  <si>
    <t>09.82.087</t>
  </si>
  <si>
    <t>CHAVE BLINDADA COM FUSIVEIS DE 3X200 A - B.T.</t>
  </si>
  <si>
    <t>2661,40</t>
  </si>
  <si>
    <t>09.82.095</t>
  </si>
  <si>
    <t>PERFILADO EM CHAPA DE ACO 38X38MM</t>
  </si>
  <si>
    <t>09.82.099</t>
  </si>
  <si>
    <t>OUTROS SERVICOS DE BAIXA TENSAO</t>
  </si>
  <si>
    <t>09.83.001</t>
  </si>
  <si>
    <t>CH.SEC.DE ACAO RAP.SOBRE CARGA COMANDO FRONTAL 3X100 A PAINEL BL.B.T</t>
  </si>
  <si>
    <t>530,61</t>
  </si>
  <si>
    <t>09.83.002</t>
  </si>
  <si>
    <t>CH.SECCION. AÇAO RAPIDA SOBRECARGA COMANDO FRONTAL 3X250A PAINEL
BL.BT</t>
  </si>
  <si>
    <t>2187,12</t>
  </si>
  <si>
    <t>09.83.004</t>
  </si>
  <si>
    <t>CH.SEC.DE ACAO RAP.SOBRE CARGA COMANDO FRONTAL 3X630 A PAINEL BL.B.T</t>
  </si>
  <si>
    <t>2212,87</t>
  </si>
  <si>
    <t>09.83.033</t>
  </si>
  <si>
    <t>BARRA DE COBRE PARA NEUTRO - 200 A</t>
  </si>
  <si>
    <t>93,73</t>
  </si>
  <si>
    <t>09.83.034</t>
  </si>
  <si>
    <t>BARRA DE COBRE PARA NEUTRO - 400 A</t>
  </si>
  <si>
    <t>310,55</t>
  </si>
  <si>
    <t>09.83.035</t>
  </si>
  <si>
    <t>BARRA DE COBRE PARA NEUTRO - 600 A</t>
  </si>
  <si>
    <t>55,79</t>
  </si>
  <si>
    <t>09.83.036</t>
  </si>
  <si>
    <t>BARRA DE COBRE PARA NEUTRO - 30 A</t>
  </si>
  <si>
    <t>09.83.037</t>
  </si>
  <si>
    <t>BARRA DE COBRE PARA NEUTRO - 60 A</t>
  </si>
  <si>
    <t>30,54</t>
  </si>
  <si>
    <t>09.83.038</t>
  </si>
  <si>
    <t>BARRA DE COBRE PARA NEUTRO - 100 A</t>
  </si>
  <si>
    <t>09.83.050</t>
  </si>
  <si>
    <t>BOTOEIRA LIGA-DESLIGA PARA COMANDO DA BOMBA DE RECALQUE</t>
  </si>
  <si>
    <t>09.83.052</t>
  </si>
  <si>
    <t>DISJUNTOR BIPOLAR TERMOMAGNETICO 2X60A a 2X100A</t>
  </si>
  <si>
    <t>153,31</t>
  </si>
  <si>
    <t>09.83.063</t>
  </si>
  <si>
    <t>DISJUNTOR TRIPOLAR TERMOMAGNETICO 3X200A</t>
  </si>
  <si>
    <t>688,19</t>
  </si>
  <si>
    <t>09.83.065</t>
  </si>
  <si>
    <t>DISJUNTOR TRIPOLAR TERMOMAGNETICO 3X10A a 3X50A</t>
  </si>
  <si>
    <t>132,63</t>
  </si>
  <si>
    <t>09.83.066</t>
  </si>
  <si>
    <t>DISJUNTOR TRIPOLAR TERMOMAGNETICO 3X60A a 3X100A</t>
  </si>
  <si>
    <t>169,43</t>
  </si>
  <si>
    <t>09.83.067</t>
  </si>
  <si>
    <t>09.83.069</t>
  </si>
  <si>
    <t>DISJUNTOR TRIPOLAR TERMOMAGNETICO 3X600A</t>
  </si>
  <si>
    <t>2505,64</t>
  </si>
  <si>
    <t>09.83.070</t>
  </si>
  <si>
    <t>RELE BIMETALICO DE SOBRECORRENTE FAIXA AJUSTAVEL DE 6,3A - 10A PARA
QD.COMANDO BOMBA RECALQUE</t>
  </si>
  <si>
    <t>356,95</t>
  </si>
  <si>
    <t>09.83.071</t>
  </si>
  <si>
    <t>RELE BIMETALICO DE SOBRECORRENTE FAIXA AJUSTAVEL DE 8,0A - 12,5A PARA
QD.COMANDO BOMBA RECALQUE</t>
  </si>
  <si>
    <t>362,65</t>
  </si>
  <si>
    <t>09.83.072</t>
  </si>
  <si>
    <t>RELE BIMETALICO DE SOBRECORRENTE FAIXA AJUSTAVEL DE 10A - 16A PARA
QD.COMANDO BOMBA RECALQUE</t>
  </si>
  <si>
    <t>391,98</t>
  </si>
  <si>
    <t>09.83.073</t>
  </si>
  <si>
    <t>RELE BIMETALICO DE SOBRECORRENTE FAIXA AJUSTAVEL DE 16A - 25A PARA
QD.COMANDO BOMBA RECALQUE</t>
  </si>
  <si>
    <t>462,35</t>
  </si>
  <si>
    <t>09.83.077</t>
  </si>
  <si>
    <t>CONTACTOR TRIPOLAR ATE 9A PARA QD.COMANDO BOMBA RECALQUE</t>
  </si>
  <si>
    <t>09.83.078</t>
  </si>
  <si>
    <t>CONTACTOR TRIPOLAR ATE 12A PARA QD.COMANDO BOMBA RECALQUE</t>
  </si>
  <si>
    <t>456,97</t>
  </si>
  <si>
    <t>09.83.079</t>
  </si>
  <si>
    <t>CONTACTOR TRIPOLAR ATE 16A PARA QD.COMANDO BOMBA RECALQUE</t>
  </si>
  <si>
    <t>477,57</t>
  </si>
  <si>
    <t>09.83.080</t>
  </si>
  <si>
    <t>CONTACTOR TRIPOLAR ATE 25A PARA QD.COMANDO BOMBA RECALQUE</t>
  </si>
  <si>
    <t>539,19</t>
  </si>
  <si>
    <t>09.83.099</t>
  </si>
  <si>
    <t>09.84.001</t>
  </si>
  <si>
    <t>INTERRUPTOR DE 1 TECLA</t>
  </si>
  <si>
    <t>09.84.002</t>
  </si>
  <si>
    <t>INTERRUPTOR DE 2 TECLAS</t>
  </si>
  <si>
    <t>49,55</t>
  </si>
  <si>
    <t>09.84.003</t>
  </si>
  <si>
    <t>INTERRUPTOR DE 3 TECLAS</t>
  </si>
  <si>
    <t>48,34</t>
  </si>
  <si>
    <t>09.84.004</t>
  </si>
  <si>
    <t>INTERRUPTOR PARALELO</t>
  </si>
  <si>
    <t>23,51</t>
  </si>
  <si>
    <t>09.84.009</t>
  </si>
  <si>
    <t>TOMADA 2P+T PADRAO NBR 14136 CORRENTE 10A-250V</t>
  </si>
  <si>
    <t>25,16</t>
  </si>
  <si>
    <t>09.84.010</t>
  </si>
  <si>
    <t>TOMADA 2P+T PADRAO NBR 14136 CORRENTE 20A-250V</t>
  </si>
  <si>
    <t>Página: 45 de 75</t>
  </si>
  <si>
    <t>09.84.017</t>
  </si>
  <si>
    <t>BOTAO DE CAMPAINHA</t>
  </si>
  <si>
    <t>09.84.020</t>
  </si>
  <si>
    <t>ESPELHO DE 4'X2'</t>
  </si>
  <si>
    <t>09.84.021</t>
  </si>
  <si>
    <t>ESPELHO 4'X4'</t>
  </si>
  <si>
    <t>09.84.030</t>
  </si>
  <si>
    <t>CIGARRA TIPO FABRICA</t>
  </si>
  <si>
    <t>276,30</t>
  </si>
  <si>
    <t>09.84.032</t>
  </si>
  <si>
    <t>CALHA P/ LUMINARIA EMBUTIR C/ REFLETOR E ALETAS (IL-61) COM SOQUETES P/
DUAS LAMPADAS LED TUBULAR 120 CM</t>
  </si>
  <si>
    <t>239,63</t>
  </si>
  <si>
    <t>09.84.033</t>
  </si>
  <si>
    <t>CALHA P/LUMINARIA EMBUTIR C/ REFLETOR E ALETAS (IL-63) COM SOQUETES P/
QUATRO LAMPADAS LED TUBULAR 60 CM</t>
  </si>
  <si>
    <t>283,08</t>
  </si>
  <si>
    <t>09.84.034</t>
  </si>
  <si>
    <t>CALHA P/ LUMINARIA EMBUTIR C/ REFLETOR SEM ALETAS (IL-66) COM SOQUETES P
UMA LAMPADA LED TUBULAR 120 CM</t>
  </si>
  <si>
    <t>/ UN</t>
  </si>
  <si>
    <t>174,94</t>
  </si>
  <si>
    <t>09.84.035</t>
  </si>
  <si>
    <t>PLAFON DE ALUMINIO DE SOBREPOR - BOCA 10 PARA GLOBO TIPO BRASIL</t>
  </si>
  <si>
    <t>09.84.037</t>
  </si>
  <si>
    <t>CALHA PARA LUMINARIA SOBREPOR COM DIFUSOR TRANSPARENTE (IL-42) COM
SOQUETES P/ DUAS LAMPADAS LED TUBULAR 120 CM</t>
  </si>
  <si>
    <t>196,17</t>
  </si>
  <si>
    <t>09.84.038</t>
  </si>
  <si>
    <t>CALHA DA LUMINARIA P/LAMPADA FLUOR. 1X32W C/REFLETOR ALUM. E SOQUETE
(IL-44)</t>
  </si>
  <si>
    <t>09.84.039</t>
  </si>
  <si>
    <t>CALHA DA LUMINARIA P/LAMPADA FLUOR. 2X32W C/REFLETOR ALUM. E SOQUETE
(IL-45)</t>
  </si>
  <si>
    <t>177,28</t>
  </si>
  <si>
    <t>09.84.040</t>
  </si>
  <si>
    <t>CALHA PARA LUMINARIA SOBREPOR COM DIFUSOR TRANSLUCIDO (IL-68 ) COM
SOQUETES PARA DUAS LAMPADAS LED TUBULAR 60 CM</t>
  </si>
  <si>
    <t>244,78</t>
  </si>
  <si>
    <t>09.84.041</t>
  </si>
  <si>
    <t>CALHA PARA LUMINARIA SOBREPOR COM REFLETOR E ALETAS (IL-62) COM
SOQUETES PARA QUATRO LAMPADAS LED TUBULAR 60 CM</t>
  </si>
  <si>
    <t>430,98</t>
  </si>
  <si>
    <t>09.84.042</t>
  </si>
  <si>
    <t>ADEQUAÇÃO DE LUMINARIA FLUORESCENTE 1X32W PARA LED TUBULAR
POLICARBONATO 18W TEMPERATURA DE COR 4000ºK</t>
  </si>
  <si>
    <t>57,75</t>
  </si>
  <si>
    <t>09.84.045</t>
  </si>
  <si>
    <t>REATOR ELETRONICO P/LAMPADA FLUORESC.AFP 1X32W BIVOLT COM PROTEÇÃO</t>
  </si>
  <si>
    <t>09.84.046</t>
  </si>
  <si>
    <t>REATOR ELETRONICO P/LAMPADA FLUORESC.AFP 2X32W BIVOLT COM PROTEÇÃO</t>
  </si>
  <si>
    <t>97,52</t>
  </si>
  <si>
    <t>09.84.049</t>
  </si>
  <si>
    <t>ADEQUAÇÃO DE LUMINARIA FLUORESCENTE 2X32W PARA LED TUBULAR
POLICARBONATO 18W TEMPERATURA DE COR 4000ºK</t>
  </si>
  <si>
    <t>09.84.050</t>
  </si>
  <si>
    <t>RECEPTACULO PORCELANA PARA LAMPADA BULBO LED COMPACTA ROSCA E-27</t>
  </si>
  <si>
    <t>09.84.051</t>
  </si>
  <si>
    <t>RECEPTACULO P/LAMPADA HG OU MHL P/LUMINARIA EXT.OU PROJ-ROSCA E-40</t>
  </si>
  <si>
    <t>75,86</t>
  </si>
  <si>
    <t>09.84.052</t>
  </si>
  <si>
    <t>SOQUETE ANTIVIBRATORIO ENGATE RAPIDO P/LAMPADA LED TUBULAR</t>
  </si>
  <si>
    <t>09.84.055</t>
  </si>
  <si>
    <t>PORTA LAMP ROSCA E-27,PORCEL.C/FLANGE FIX.P/PRATO FIX.P/ROSCA 3/8" GAS</t>
  </si>
  <si>
    <t>41,04</t>
  </si>
  <si>
    <t>09.84.056</t>
  </si>
  <si>
    <t>CALHA P/ LUMINARIA EMBUTIR C/ REFLETOR SEM ALETAS (IL-67) COM SOQUETES
P/ DUAS LAMPADAS LED TUBULAR 120 CM</t>
  </si>
  <si>
    <t>212,06</t>
  </si>
  <si>
    <t>09.84.057</t>
  </si>
  <si>
    <t>CALHA P/ LUMINARIA EMBUTIR C/ DIFUSOR TRANSLUCIDO (IL-70) COM SOQUETES P
DUAS LAMPADAS LED TUBULAR 60 CM</t>
  </si>
  <si>
    <t>206,23</t>
  </si>
  <si>
    <t>09.84.059</t>
  </si>
  <si>
    <t>CALHA P/ LUMINARIA EMBUTIR C/ DIFUSOR TRANSLUCIDO (IL-71) COM SOQUETES P
DUAS LAMPADAS LED TUBULAR 120 CM</t>
  </si>
  <si>
    <t>264,73</t>
  </si>
  <si>
    <t>09.84.060</t>
  </si>
  <si>
    <t>CORRENTE PARA PENDENTE DE APARELHO PARA ILUMINACAO</t>
  </si>
  <si>
    <t>31,10</t>
  </si>
  <si>
    <t>09.84.061</t>
  </si>
  <si>
    <t>ADEQUAÇÃO DE LUMINARIA FLUORESCENTE 1X32W PARA LED TUBULAR VIDRO
18W TEMPERATURA DE COR 4000ºK</t>
  </si>
  <si>
    <t>09.84.062</t>
  </si>
  <si>
    <t>ADEQUAÇÃO DE LUMINARIA FLUORESCENTE 2X32W PARA LED TUBULAR VIDRO
18W TEMPERATURA DE COR 4000ºK</t>
  </si>
  <si>
    <t>09.84.069</t>
  </si>
  <si>
    <t>CALHA P/ LUMINARIA SOBREPOR C/ DIFUSOR TRANSLUCIDO (IL-69 ) COM SOQUETES
P/ DUAS LAMPADAS LED TUBULAR 120 CM</t>
  </si>
  <si>
    <t>245,28</t>
  </si>
  <si>
    <t>09.84.074</t>
  </si>
  <si>
    <t>REATOR SIMPLES P/VAPOR SODIO AFP 70W 220V CAP/IGN</t>
  </si>
  <si>
    <t>130,95</t>
  </si>
  <si>
    <t>09.84.075</t>
  </si>
  <si>
    <t>REATOR SIMPLES P/VAPOR SODIO AFP 150W 220V CAP/IGN</t>
  </si>
  <si>
    <t>180,08</t>
  </si>
  <si>
    <t>09.84.076</t>
  </si>
  <si>
    <t>REATOR SIMPLES P/VAPOR SODIO AFP 250W 220V CAP/IGN</t>
  </si>
  <si>
    <t>220,25</t>
  </si>
  <si>
    <t>09.84.077</t>
  </si>
  <si>
    <t>REATOR SIMPLES P/VAPOR METAL. AFP 70W 220V CAP/IGN</t>
  </si>
  <si>
    <t>145,69</t>
  </si>
  <si>
    <t>09.84.078</t>
  </si>
  <si>
    <t>REATOR SIMPLES P/VAPOR METAL. AFP 150W 220V CAP/IGN</t>
  </si>
  <si>
    <t>164,61</t>
  </si>
  <si>
    <t>09.84.079</t>
  </si>
  <si>
    <t>REATOR SIMPLES P/VAPOR METAL. AFP 250W 220V CAP/IGN</t>
  </si>
  <si>
    <t>235,97</t>
  </si>
  <si>
    <t>09.84.080</t>
  </si>
  <si>
    <t>REATOR ELETRONICO P/LAMPADA FLUORESCENTE 2X16W BIVOLT C/PROTEÇÃO</t>
  </si>
  <si>
    <t>09.84.092</t>
  </si>
  <si>
    <t>REATOR PARA LAMPADA HG - 220V/250W</t>
  </si>
  <si>
    <t>09.84.099</t>
  </si>
  <si>
    <t>OUTROS SERVICOS DE APARELHOS E EQUIPAMENTOS</t>
  </si>
  <si>
    <t>Página: 46 de 75</t>
  </si>
  <si>
    <t>09.84.100</t>
  </si>
  <si>
    <t>CALHA PARA LUMINARIA SOBREPOR COM REFLETOR EM ALUMINIO (IL-73 / (IL-81))
COM SOQUETES PARA UMA LAMPADA LED TUBULAR 120 CM</t>
  </si>
  <si>
    <t>147,59</t>
  </si>
  <si>
    <t>09.84.101</t>
  </si>
  <si>
    <t>CALHA PARA LUMINARIA SOBREPOR COM REFLETOR EM ALUMINIO (IL-74 / (IL-82))
COM SOQUETES PARA DUAS LAMPADAS LED TUBULAR 120 CM</t>
  </si>
  <si>
    <t>192,27</t>
  </si>
  <si>
    <t>09.84.102</t>
  </si>
  <si>
    <t>CALHA PARA LUMINARIA SOBREPOR COM REFLETOR E ALETAS (IL-75) COM
SOQUETES PARA DUAS LAMPADAS LED TUBULAR 120 CM</t>
  </si>
  <si>
    <t>321,47</t>
  </si>
  <si>
    <t>09.84.103</t>
  </si>
  <si>
    <t>CALHA PARA LUMINARIA SOBREPOR COM DIFUSOR TRANSPARENTE (IL-77) COM
SOQUETES P/ DUAS LAMPADAS LED TUBULAR 120 CM</t>
  </si>
  <si>
    <t>09.84.104</t>
  </si>
  <si>
    <t>CALHA PARA LUMINARIA EMBUTIR COM REFLETOR E ALETAS (IL-78) COM
SOQUETES PARA DUAS LAMPADAS LED TUBULAR 120 CM</t>
  </si>
  <si>
    <t>312,43</t>
  </si>
  <si>
    <t>09.84.105</t>
  </si>
  <si>
    <t>CALHA PARA LUMINARIA EMBUTIR COM REFLETOR SEM ALETAS (IL-79) COM
SOQUETES PARA UMA LAMPADA LED TUBULAR 120 CM</t>
  </si>
  <si>
    <t>215,59</t>
  </si>
  <si>
    <t>09.84.106</t>
  </si>
  <si>
    <t>CALHA PARA LUMINARIA EMBUTIR COM REFLETOR SEM ALETAS (IL-80) COM
SOQUETES PARA DUAS LAMPADAS LED TUBULAR 120 CM</t>
  </si>
  <si>
    <t>236,67</t>
  </si>
  <si>
    <t>09.84.107</t>
  </si>
  <si>
    <t>ADEQUAÇÃO DE LUMINARIA FLUORESCENTE 4X16W PARA LED TUBULAR VIDRO
10W TEMPERATURA DE COR 4000ºK</t>
  </si>
  <si>
    <t>09.84.108</t>
  </si>
  <si>
    <t>ADEQUAÇÃO DE LUMINARIA FLUORESCENTE 2X16W PARA LED TUBULAR VIDRO
10W TEMPERATURA DE COR 4000ºK</t>
  </si>
  <si>
    <t>52,73</t>
  </si>
  <si>
    <t>09.84.109</t>
  </si>
  <si>
    <t>ADEQUAÇÃO DE LUMINARIA FLUORESCENTE 4X16W PARA LED TUBULAR
POLICARBONATO 10W TEMPERATURA DE COR 4000ºK</t>
  </si>
  <si>
    <t>181,86</t>
  </si>
  <si>
    <t>09.84.110</t>
  </si>
  <si>
    <t>ADEQUAÇÃO DE LUMINARIA FLUORESCENTE 2X16W PARA LED TUBULAR
POLICARBONATO 10W TEMPERATURA DE COR 4000ºK</t>
  </si>
  <si>
    <t>09.85.005</t>
  </si>
  <si>
    <t>LAMPADA FLUORESCENTE DE 32W</t>
  </si>
  <si>
    <t>38,07</t>
  </si>
  <si>
    <t>09.85.006</t>
  </si>
  <si>
    <t>LAMPADA FLUORESCENTE COMPACTA 23W</t>
  </si>
  <si>
    <t>09.85.010</t>
  </si>
  <si>
    <t>LAMPADA VAPOR DE SODIO 70W</t>
  </si>
  <si>
    <t>77,53</t>
  </si>
  <si>
    <t>09.85.011</t>
  </si>
  <si>
    <t>LAMPADA VAPOR DE SODIO 150W</t>
  </si>
  <si>
    <t>90,69</t>
  </si>
  <si>
    <t>09.85.012</t>
  </si>
  <si>
    <t>LAMPADA VAPOR DE SODIO 250W</t>
  </si>
  <si>
    <t>130,05</t>
  </si>
  <si>
    <t>09.85.016</t>
  </si>
  <si>
    <t>LAMPADA FLUORESCENTE DE 16W</t>
  </si>
  <si>
    <t>09.85.017</t>
  </si>
  <si>
    <t>LAMPADA VAPOR METÁLICO 70W</t>
  </si>
  <si>
    <t>440,83</t>
  </si>
  <si>
    <t>09.85.018</t>
  </si>
  <si>
    <t>LAMPADA VAPOR METALICO 150W</t>
  </si>
  <si>
    <t>558,77</t>
  </si>
  <si>
    <t>09.85.019</t>
  </si>
  <si>
    <t>LAMPADA VAPOR METALICO 250W</t>
  </si>
  <si>
    <t>163,90</t>
  </si>
  <si>
    <t>09.85.023</t>
  </si>
  <si>
    <t>LUMIN. BLINDADA ARANDELA P/ LAMP. MISTA 160 W</t>
  </si>
  <si>
    <t>419,29</t>
  </si>
  <si>
    <t>09.85.024</t>
  </si>
  <si>
    <t>LUMIN. BLINDADA PLAFONIER P/ LAMP. MISTA 160W</t>
  </si>
  <si>
    <t>320,54</t>
  </si>
  <si>
    <t>09.85.025</t>
  </si>
  <si>
    <t>ARANDELA ALUMÍNIO INCLINADA 45° BLINDADA LÂMPADA BULBO LED ROSCA E27</t>
  </si>
  <si>
    <t>383,14</t>
  </si>
  <si>
    <t>09.85.037</t>
  </si>
  <si>
    <t>BRACO ACO GALVANIZADO DN 1 1/2" X 2,00 M</t>
  </si>
  <si>
    <t>421,02</t>
  </si>
  <si>
    <t>09.85.039</t>
  </si>
  <si>
    <t>BRACO ACO GALVANIZADO DE 1" X 1.00M</t>
  </si>
  <si>
    <t>274,78</t>
  </si>
  <si>
    <t>09.85.043</t>
  </si>
  <si>
    <t>LUMINARIA ABERTA (APARELHO) TIPO ECON. P/ LAMP. V. MERC./MISTA 250W</t>
  </si>
  <si>
    <t>249,43</t>
  </si>
  <si>
    <t>09.85.045</t>
  </si>
  <si>
    <t>CRUZETA DE FERRO GALVANIZADO PARA 2 PROJETORES</t>
  </si>
  <si>
    <t>535,05</t>
  </si>
  <si>
    <t>09.85.047</t>
  </si>
  <si>
    <t>POSTE ACO GALVANIZADO RETO 4" X6.00M P/ILUMIN EXTERNA</t>
  </si>
  <si>
    <t>1939,49</t>
  </si>
  <si>
    <t>09.85.048</t>
  </si>
  <si>
    <t>POSTE DE AÇO GALV.TIPO CURVO,C/JANELAS INSP H=7 M ACIMA DO SOLO</t>
  </si>
  <si>
    <t>2543,80</t>
  </si>
  <si>
    <t>09.85.050</t>
  </si>
  <si>
    <t>POSTE DE AÇO GALV.TIPO RETO, C/JANELA INSP. H=10M ACIMA DO SOLO</t>
  </si>
  <si>
    <t>5424,54</t>
  </si>
  <si>
    <t>09.85.053</t>
  </si>
  <si>
    <t>POSTE DE CONCRETO TUBULAR OCO DE 7 M DE COMPR C/ JANELA ISNPECAO</t>
  </si>
  <si>
    <t>2210,21</t>
  </si>
  <si>
    <t>09.85.060</t>
  </si>
  <si>
    <t>CONDULETE DE 1"</t>
  </si>
  <si>
    <t>54,46</t>
  </si>
  <si>
    <t>09.85.061</t>
  </si>
  <si>
    <t>CONDULETE DE 1 1/4"</t>
  </si>
  <si>
    <t>84,09</t>
  </si>
  <si>
    <t>09.85.062</t>
  </si>
  <si>
    <t>CONDULETE DE 1 1/2"</t>
  </si>
  <si>
    <t>94,18</t>
  </si>
  <si>
    <t>09.85.063</t>
  </si>
  <si>
    <t>CONDULETE DE 2"</t>
  </si>
  <si>
    <t>123,30</t>
  </si>
  <si>
    <t>09.85.064</t>
  </si>
  <si>
    <t>CONDULETE DE 3/4"</t>
  </si>
  <si>
    <t>45,52</t>
  </si>
  <si>
    <t>09.85.065</t>
  </si>
  <si>
    <t>CONDULETE DE 1/2"</t>
  </si>
  <si>
    <t>51,56</t>
  </si>
  <si>
    <t>09.85.066</t>
  </si>
  <si>
    <t>LAMPADA BULBO LED &lt;= 13W ROSCA E 27 BIVOLT. TEMPERATURA COR 3000ºK.</t>
  </si>
  <si>
    <t>23,02</t>
  </si>
  <si>
    <t>09.85.080</t>
  </si>
  <si>
    <t>MOTOR PARA BOMBA DE RECALQUE DE 1/2 HP - 220 V BIFASICO</t>
  </si>
  <si>
    <t>1280,21</t>
  </si>
  <si>
    <t>09.85.081</t>
  </si>
  <si>
    <t>MOTOR PARA BOMBA DE RECALQUE DE 3/4 HP - 220 V BIFASICO</t>
  </si>
  <si>
    <t>1595,95</t>
  </si>
  <si>
    <t>09.85.082</t>
  </si>
  <si>
    <t>MOTOR PARA BOMBA DE RECALQUE DE 1 HP - 220 V BIFASICO</t>
  </si>
  <si>
    <t>1575,68</t>
  </si>
  <si>
    <t>Página: 47 de 75</t>
  </si>
  <si>
    <t>09.85.083</t>
  </si>
  <si>
    <t>MOTOR PARA BOMBA DE RECALQUE DE 2 HP - 220 V TRIFASICO</t>
  </si>
  <si>
    <t>1605,98</t>
  </si>
  <si>
    <t>09.85.084</t>
  </si>
  <si>
    <t>MOTOR PARA BOMBA DE RECALQUE DE 3 HP - 220 V TRIFASICO</t>
  </si>
  <si>
    <t>1881,90</t>
  </si>
  <si>
    <t>09.85.085</t>
  </si>
  <si>
    <t>MOTOR PARA BOMBA DE RECALQUE DE 5 HP - 220 V TRIFASICO</t>
  </si>
  <si>
    <t>4378,62</t>
  </si>
  <si>
    <t>09.85.086</t>
  </si>
  <si>
    <t>LAMPADA LED TUBULAR VIDRO DE 10W C/TEMPERATURA DE COR 4000° K</t>
  </si>
  <si>
    <t>09.85.087</t>
  </si>
  <si>
    <t>LAMPADA LED TUBULAR POLICARBONATO DE 10W C/TEMPERATURA DE COR 4000°
K</t>
  </si>
  <si>
    <t>09.85.088</t>
  </si>
  <si>
    <t>LAMPADA LED TUBULAR VIDRO DE 18W C/TEMPERATURA DE COR 4000° K</t>
  </si>
  <si>
    <t>28,28</t>
  </si>
  <si>
    <t>09.85.089</t>
  </si>
  <si>
    <t>LAMPADA LED TUBULAR POLICARBONATO DE 18W C/TEMPERATURA DE COR 4000°
K</t>
  </si>
  <si>
    <t>09.85.099</t>
  </si>
  <si>
    <t>09.86.001</t>
  </si>
  <si>
    <t>CAPTOR TIPO FRANKLIN, BOUQUET NIQUELADO DE 4 PONTAS-CONECTOR GRANDE</t>
  </si>
  <si>
    <t>400,92</t>
  </si>
  <si>
    <t>09.86.020</t>
  </si>
  <si>
    <t>SUPORTE SIMPLES COM ROLDANA PARA CABO DE COBRE NU 25 A 35 MM2</t>
  </si>
  <si>
    <t>09.86.021</t>
  </si>
  <si>
    <t>SUPORTE SIMPLES COM ROLDANA PARA CABO DE COBRE NU 70 A 95 MM2</t>
  </si>
  <si>
    <t>09.86.025</t>
  </si>
  <si>
    <t>CONECTOR TIPO SPLIT-BOLT PARA CABO DE 25 MM2</t>
  </si>
  <si>
    <t>23,07</t>
  </si>
  <si>
    <t>09.86.026</t>
  </si>
  <si>
    <t>CONECTOR TIPO SPLIT-BOLT PARA CABO DE 35 MM2</t>
  </si>
  <si>
    <t>25,20</t>
  </si>
  <si>
    <t>09.86.027</t>
  </si>
  <si>
    <t>CONECTOR TIPO SPLIT-BOLT PARA CABO DE 95 MM2</t>
  </si>
  <si>
    <t>53,42</t>
  </si>
  <si>
    <t>09.86.035</t>
  </si>
  <si>
    <t>ELETRODUTO DE PVC DE 2" X 3,00 M PARA PROTECAO DE CABO DE COBRE NU</t>
  </si>
  <si>
    <t>123,60</t>
  </si>
  <si>
    <t>09.86.099</t>
  </si>
  <si>
    <t>OUTROS SERVICOS DE PARA-RAIOS E ATERRAMENTOS</t>
  </si>
  <si>
    <t>FORRO DE TABUA APAR. 10X1CM MACHO-FEMEA G1-C4 SEMI ENTARUGADO</t>
  </si>
  <si>
    <t>162,19</t>
  </si>
  <si>
    <t>10.01.021</t>
  </si>
  <si>
    <t>FORRO DE TABUA APAR. 10X1CM MACHO-FEMEA G1-C4 ENTARUGADO</t>
  </si>
  <si>
    <t>207,05</t>
  </si>
  <si>
    <t>10.01.022</t>
  </si>
  <si>
    <t>FORRO ACUSTICO COR BRANCA TIPO NUVEM PLACA 60X60CM H=50MM INCLUSIVE
ELEMENTOS DE FIXAÇÃO FORNEC. E INSTAL - USO EXCLUSIVO SALA DE INOVAÇÃO</t>
  </si>
  <si>
    <t>1002,89</t>
  </si>
  <si>
    <t>10.01.023</t>
  </si>
  <si>
    <t>FORRO ACUSTICO COR BRANCA TIPO NUVEM PLACA 120X60CM H=50MM INCLUSIVE
ELEMENTOS DE FIXAÇÃO FORNEC. E INSTAL - USO EXCLUSIVO SALA DE INOVAÇÃO</t>
  </si>
  <si>
    <t>808,36</t>
  </si>
  <si>
    <t>10.01.049</t>
  </si>
  <si>
    <t>FORRO DE GESSO ACARTONADO INCL ESTRUTURA</t>
  </si>
  <si>
    <t>10.01.058</t>
  </si>
  <si>
    <t>ISOLACAO TERMOACUSTICA - LA DE VIDRO ESP 1"</t>
  </si>
  <si>
    <t>10.01.059</t>
  </si>
  <si>
    <t>ISOLACAO TERMOACUSTICA - LA DE VIDRO E=2"</t>
  </si>
  <si>
    <t>ISOLACAO TERMICA - CHAPA DE ISOPOR E=30MM</t>
  </si>
  <si>
    <t>10.01.061</t>
  </si>
  <si>
    <t>ISOLACAO TERMOACUSTICA - LA DE ROCHA E=2``</t>
  </si>
  <si>
    <t>10.01.071</t>
  </si>
  <si>
    <t>FORRO PLACA MINERAL NRC 0,55 GERGIAN INCL.PERFIS FORNEC/INST.</t>
  </si>
  <si>
    <t>190,66</t>
  </si>
  <si>
    <t>10.01.074</t>
  </si>
  <si>
    <t>FORRO PLACA MINERAL NRC 0,65 SAHARA INCL.PERFIS FORNEC/INST.</t>
  </si>
  <si>
    <t>262,62</t>
  </si>
  <si>
    <t>10.01.075</t>
  </si>
  <si>
    <t>FORRO PLACA MINERAL NRC 0,70 CONSTELATION INCL.PERFIS FORNEC/INST.</t>
  </si>
  <si>
    <t>154,48</t>
  </si>
  <si>
    <t>10.01.076</t>
  </si>
  <si>
    <t>FORRO PLACA MINERAL NRC 0,70 MP COMPLETE INCL.PERFIS FORNEC/INST.</t>
  </si>
  <si>
    <t>10.01.077</t>
  </si>
  <si>
    <t>FORRO PLACA MINERAL NRC 0,85 THERMOFON INCL.PERFIS FORNEC/INST.</t>
  </si>
  <si>
    <t>273,57</t>
  </si>
  <si>
    <t>10.01.078</t>
  </si>
  <si>
    <t>FORRO EM PLACA MINERAL NRC 0,75 TÔNICA INC. PERFIS FORNEC/INSTALADO</t>
  </si>
  <si>
    <t>393,73</t>
  </si>
  <si>
    <t>10.01.082</t>
  </si>
  <si>
    <t>FORRO EM LÂMINA DE PVC 200MM E = 7 OU 8MM</t>
  </si>
  <si>
    <t>47,35</t>
  </si>
  <si>
    <t>10.01.083</t>
  </si>
  <si>
    <t>ESTRUTURA METÁLICA TUBULAR 20X20 GALV. E=0,95MM MALHA 1,20X0,40M
P/SUSTENTAÇÃO DE FORRO PVC</t>
  </si>
  <si>
    <t>10.01.099</t>
  </si>
  <si>
    <t>FORROS</t>
  </si>
  <si>
    <t>10.50.001</t>
  </si>
  <si>
    <t>DEMOLIÇÃO DE FORRO DE ESTUQUE OU MADEIRA, INCLUSIVE ENTARUGAMENTO</t>
  </si>
  <si>
    <t>10.50.003</t>
  </si>
  <si>
    <t>DEMOLIÇÃO DE FORRO EM GESSO</t>
  </si>
  <si>
    <t>5,64</t>
  </si>
  <si>
    <t>10.50.004</t>
  </si>
  <si>
    <t>DEMOLIÇÃO DE ENTARUGAMENTO</t>
  </si>
  <si>
    <t>10.50.005</t>
  </si>
  <si>
    <t>DEMOLIÇÃO DE FORROS DE MADEIRA, EXCLUSIVE ENTARUGAMENTO.</t>
  </si>
  <si>
    <t>10.50.099</t>
  </si>
  <si>
    <t>10.60.001</t>
  </si>
  <si>
    <t>RETIRADA DE FORROS DE MADEIRA PREGADOS (PLACAS OU TABUAS)</t>
  </si>
  <si>
    <t>10.60.002</t>
  </si>
  <si>
    <t>RETIRADA DE FORROS EM PLACAS APOIADAS</t>
  </si>
  <si>
    <t>10.60.005</t>
  </si>
  <si>
    <t>RETIRADA DE FORRO DE PVC EM LAMINAS</t>
  </si>
  <si>
    <t>10.60.099</t>
  </si>
  <si>
    <t>10.70.001</t>
  </si>
  <si>
    <t>RECOLOCAÇÃO DE FORRO DE MADEIRA PREGADO (PLACAS OU TABUAS)</t>
  </si>
  <si>
    <t>18,23</t>
  </si>
  <si>
    <t>10.70.002</t>
  </si>
  <si>
    <t>RECOLOCAÇÃO DE FORRO EM PLACAS APOIADAS</t>
  </si>
  <si>
    <t>10.70.005</t>
  </si>
  <si>
    <t>RECOLOCACAO DE FORRO DE PVC EM LAMINAS</t>
  </si>
  <si>
    <t>Página: 48 de 75</t>
  </si>
  <si>
    <t>10.70.099</t>
  </si>
  <si>
    <t>RECOLOCACOES DE FORROS</t>
  </si>
  <si>
    <t>10.80.012</t>
  </si>
  <si>
    <t>FORRO DE ESTUQUE</t>
  </si>
  <si>
    <t>223,24</t>
  </si>
  <si>
    <t>10.80.033</t>
  </si>
  <si>
    <t>PERFIL DE FERRO SECCAO CARTOLA EM CHAPA N 20 P/SUST DE FORRO</t>
  </si>
  <si>
    <t>39,02</t>
  </si>
  <si>
    <t>10.80.034</t>
  </si>
  <si>
    <t>TABUA DE 10 X 1 CM TIPO MACHO-FEMEA G1-C4 PARA FORRO</t>
  </si>
  <si>
    <t>10.80.038</t>
  </si>
  <si>
    <t>REPREGAMENTO DE FORROS DE MADEIRA</t>
  </si>
  <si>
    <t>10.80.040</t>
  </si>
  <si>
    <t>ESTRUTURA DE ENTARUGAMENTO PARA FORRO DE MADEIRA</t>
  </si>
  <si>
    <t>82,33</t>
  </si>
  <si>
    <t>10.80.099</t>
  </si>
  <si>
    <t>SERVICOS EM FORROS - CONSERVACAO</t>
  </si>
  <si>
    <t>11.01.001</t>
  </si>
  <si>
    <t>IMPERMEABILIZACAO DE SUB-SOLOS C/ARG CIM-AREIA 1:3 CONTENDO HIDROFUGO</t>
  </si>
  <si>
    <t>82,25</t>
  </si>
  <si>
    <t>11.01.002</t>
  </si>
  <si>
    <t>IMPERMEABILIZACAO DE SUB-SOLOS C/ARG CIM-AREIA 1:3 HIDR TINTA BETUMINOSA</t>
  </si>
  <si>
    <t>11.01.003</t>
  </si>
  <si>
    <t>11.01.010</t>
  </si>
  <si>
    <t>IMPERMEAB C/ ARGAM POLIMERICA SEMIFLEXIVEL P/ CORTINAS E POCOS DE ELEV
COM APLICAÇAO 4 DEMAOS</t>
  </si>
  <si>
    <t>11.01.099</t>
  </si>
  <si>
    <t>11.02.022</t>
  </si>
  <si>
    <t>IMPERMEABILIZACAO MULTIMEMBRANAS ASFALTICAS - FELTRO ASFALTO</t>
  </si>
  <si>
    <t>385,99</t>
  </si>
  <si>
    <t>11.02.023</t>
  </si>
  <si>
    <t>IMPERMEABILIZACAO COM MANTA ELASTOMERICA BUTILICA OU EPDM</t>
  </si>
  <si>
    <t>562,79</t>
  </si>
  <si>
    <t>11.02.024</t>
  </si>
  <si>
    <t>IMPERMEABILIZACAO COM MANTA ASFALTICA PRE FABRICADA 4MM</t>
  </si>
  <si>
    <t>174,25</t>
  </si>
  <si>
    <t>11.02.025</t>
  </si>
  <si>
    <t>IMPERMEABILIZACAO COM MANTA ASFALTICA PRE FABRICADA 4MM - ACAB AREIA</t>
  </si>
  <si>
    <t>200,47</t>
  </si>
  <si>
    <t>11.02.026</t>
  </si>
  <si>
    <t>IMPERM C/ EMULSAO ACRILICA ESTRUT C/ VEU DE POLIESTER-6 DEMAOS / 2 EST</t>
  </si>
  <si>
    <t>11.02.027</t>
  </si>
  <si>
    <t>IMPERMEABILIZACAO C/ EMULSAO ACRILICA - 6 DEMAOS</t>
  </si>
  <si>
    <t>67,66</t>
  </si>
  <si>
    <t>11.02.035</t>
  </si>
  <si>
    <t>IMPERMEAB C/ MANTA ASF PRE-FABR 4MM ACAB ALUMIN SEM PROT MECANICA</t>
  </si>
  <si>
    <t>IMPERMEABIL.EMULSAO ASFALTICA ELASTOMERICA MONOCOMPONENTE.
APLICAÇAO 4 DEMÃOS INCLUS.TELA ESTRUTURANTE</t>
  </si>
  <si>
    <t>110,66</t>
  </si>
  <si>
    <t>11.02.050</t>
  </si>
  <si>
    <t>11.02.054</t>
  </si>
  <si>
    <t>ISOLAMENTO TERMICO COM CAMADAS DE ARGILA EXPANDIDA</t>
  </si>
  <si>
    <t>772,88</t>
  </si>
  <si>
    <t>11.02.055</t>
  </si>
  <si>
    <t>FORNEC E COLOCACAO DE ISOPOR P/ TRATAMENTO ACUSTICO ENTRE LAJES</t>
  </si>
  <si>
    <t>534,07</t>
  </si>
  <si>
    <t>11.02.062</t>
  </si>
  <si>
    <t>PROTECAO TERMO-MECANICA C/LADR HIDRAUL 1 COR INCL ARGAM ASSENT</t>
  </si>
  <si>
    <t>191,87</t>
  </si>
  <si>
    <t>11.02.066</t>
  </si>
  <si>
    <t>REGULARIZACAO DE SUPERFICIE P/ PREPARO IMPERM 1:3 E=2,5CM</t>
  </si>
  <si>
    <t>11.02.067</t>
  </si>
  <si>
    <t>ARGAMASSA PARA PROTEÇAO MECANICA SOBRE SUPERFICIE IMPERMEABILIZADA
TRAÇO 1:4 ESPESSURA 3CM</t>
  </si>
  <si>
    <t>11.02.099</t>
  </si>
  <si>
    <t>11.03.001</t>
  </si>
  <si>
    <t>COM ARGAMASSA CIM AREIA 1:3 COM HIDROFUGO (APLICACAO INTERNA)</t>
  </si>
  <si>
    <t>11.03.002</t>
  </si>
  <si>
    <t>COM ARGAMASSA CIM AREIA 1:3 COM HIDROFUGO E TINTA BET (APLIC INTERNA)</t>
  </si>
  <si>
    <t>11.03.004</t>
  </si>
  <si>
    <t>IMPERMEABILIZACAO POR CRISTALIZACAO - RESERVATORIOS ENTERRADOS</t>
  </si>
  <si>
    <t>11.03.006</t>
  </si>
  <si>
    <t>IMPERMEABILIZAÇAO RESERV.ELEV COM ARGAMASSA POLIMERICA APLICAÇAO 2
DEMÃOS SEMIFLEXIVEL + 4 DEMÃOS FLEXIVEL INCLUS.TELA ESTRUTURANTE</t>
  </si>
  <si>
    <t>11.03.007</t>
  </si>
  <si>
    <t>IMPERMEABIL RESERV.ENTERRADO COM ARGAMASSA POLIMERICA SEMIFLEXIVEL
COMAPLICAÇÃO 4 DEMÃOS</t>
  </si>
  <si>
    <t>32,10</t>
  </si>
  <si>
    <t>11.03.010</t>
  </si>
  <si>
    <t>COM TINTA BETUMINOSA (APLICACAO EXTERNA)</t>
  </si>
  <si>
    <t>11.03.099</t>
  </si>
  <si>
    <t>11.04.002</t>
  </si>
  <si>
    <t>JUNTAS DE DILATACAO FUGENBAND ELASTICO PERFIL 0-12</t>
  </si>
  <si>
    <t>87,89</t>
  </si>
  <si>
    <t>11.04.003</t>
  </si>
  <si>
    <t>JUNTAS DE DILATACAO FUGENBANB ELASTICO PERFIL 0-22</t>
  </si>
  <si>
    <t>146,13</t>
  </si>
  <si>
    <t>11.04.004</t>
  </si>
  <si>
    <t>JUNTAS DE DILATACAO/MASTIQUE ELASTICO OU POLIURETANO</t>
  </si>
  <si>
    <t>C3</t>
  </si>
  <si>
    <t>11.04.010</t>
  </si>
  <si>
    <t>MANGUEIRA PLASTICA FLEXIVEL PARA JUNTA DE DILATACAO</t>
  </si>
  <si>
    <t>11.04.012</t>
  </si>
  <si>
    <t>ISOPOR PARA SUPORTE DE MASTIQUE</t>
  </si>
  <si>
    <t>11.04.021</t>
  </si>
  <si>
    <t>JUNTA ELASTICA ESTRUTURAL NEOPRENE (REF 2020F) INCLUSIVE LIMPEZA</t>
  </si>
  <si>
    <t>207,59</t>
  </si>
  <si>
    <t>11.04.022</t>
  </si>
  <si>
    <t>JUNTA ELASTICA ESTRUTURAL NEOPRENE (REF 2027M) INCLUSIVE LIMPEZA</t>
  </si>
  <si>
    <t>201,72</t>
  </si>
  <si>
    <t>11.04.030</t>
  </si>
  <si>
    <t>CANTONEIRA DE ABAS IGUAIS 1"x1/8" ALUMINIO</t>
  </si>
  <si>
    <t>64,50</t>
  </si>
  <si>
    <t>Página: 49 de 75</t>
  </si>
  <si>
    <t>11.04.041</t>
  </si>
  <si>
    <t>SELANTE DE POLIURETANO P/JUNTAS MOVIMENTACAO/DESSOLIDARIZACAO
QUADRO</t>
  </si>
  <si>
    <t>11.04.099</t>
  </si>
  <si>
    <t>SERVICOS EM JUNTAS DE DILATACAO</t>
  </si>
  <si>
    <t>11.50.001</t>
  </si>
  <si>
    <t>DEMOLIÇÃO DE IMPERMEABILIZACOES COM MULTIMEMBRANAS ASFALT - ELEM SINT</t>
  </si>
  <si>
    <t>11.50.002</t>
  </si>
  <si>
    <t>DEMOLIÇÃO DE ARGAMASSA COM IMPERMEABILIZANTE</t>
  </si>
  <si>
    <t>11.50.003</t>
  </si>
  <si>
    <t>DEMOLIÇÃO DE ISOLAMENTO TÉRMICO COM CONCRETO CELULAR</t>
  </si>
  <si>
    <t>11.50.004</t>
  </si>
  <si>
    <t>DEMOLIÇÃO DE ISOLAMENTO TÉRMICO DE MANTA DE LA DE VIDRO</t>
  </si>
  <si>
    <t>11.50.005</t>
  </si>
  <si>
    <t>DEMOLIÇÃO PROTECAO TERMOMECANICA COM CONCRETO CELULAR</t>
  </si>
  <si>
    <t>11.50.050</t>
  </si>
  <si>
    <t>DEMOLIÇÃO DE JUNTAS DE DILATACAO METALICAS</t>
  </si>
  <si>
    <t>11.50.099</t>
  </si>
  <si>
    <t>11.60.001</t>
  </si>
  <si>
    <t>RETIRADA DE ISOLAMENTO TÉRMICO COM CONCRETO CELULAR OU TIJOLOS
CERÂMICOS</t>
  </si>
  <si>
    <t>11.60.002</t>
  </si>
  <si>
    <t>RETIRADA DE ISOLAMENTO TERMICO COM DOLOMITA/SEIXOS ROLADOS/ARGILA
EXPANDIDA</t>
  </si>
  <si>
    <t>11.60.099</t>
  </si>
  <si>
    <t>11.70.015</t>
  </si>
  <si>
    <t>RECOLOCAÇÃO DE ISOLAMENTO TÉRMICO EM BRITA E SEIXO ROLADO.</t>
  </si>
  <si>
    <t>11.70.099</t>
  </si>
  <si>
    <t>RECOLOCACOES DE IMPERMEABILIZACOES/JUNTA DE DILATACAO</t>
  </si>
  <si>
    <t>11.80.099</t>
  </si>
  <si>
    <t>SERVICOS DE IMPERMEABILIZACAO/JUNTAS DE DILATACAO - CONSERVACAO</t>
  </si>
  <si>
    <t>12.01.001</t>
  </si>
  <si>
    <t>16,23</t>
  </si>
  <si>
    <t>12.01.006</t>
  </si>
  <si>
    <t>EMBOCO DESEMPENADO</t>
  </si>
  <si>
    <t>56,56</t>
  </si>
  <si>
    <t>12.01.099</t>
  </si>
  <si>
    <t>REVESTIMENTOS PARA TETOS</t>
  </si>
  <si>
    <t>12.02.002</t>
  </si>
  <si>
    <t>12.02.003</t>
  </si>
  <si>
    <t>CHAPISCO ROLADO PARA SUPERFICIES LISAS</t>
  </si>
  <si>
    <t>12.02.005</t>
  </si>
  <si>
    <t>12.02.006</t>
  </si>
  <si>
    <t>12.02.007</t>
  </si>
  <si>
    <t>REBOCO</t>
  </si>
  <si>
    <t>12.02.009</t>
  </si>
  <si>
    <t>REVESTIMENTO COM GESSO</t>
  </si>
  <si>
    <t>28,10</t>
  </si>
  <si>
    <t>12.02.010</t>
  </si>
  <si>
    <t>REVESTIMENTO TEXTURIZADO ACRILICO BRANCO</t>
  </si>
  <si>
    <t>42,76</t>
  </si>
  <si>
    <t>12.02.011</t>
  </si>
  <si>
    <t>REVESTIMENTO TEXTURIZADO ACRILICO BRANCO E PINTURA ACRILICA</t>
  </si>
  <si>
    <t>50,26</t>
  </si>
  <si>
    <t>12.02.012</t>
  </si>
  <si>
    <t>CERAMICA ESMALTADA 10X10CM - LARANJA,VERMELHO,AMARELO</t>
  </si>
  <si>
    <t>225,22</t>
  </si>
  <si>
    <t>12.02.013</t>
  </si>
  <si>
    <t>CERAMICA ESMALTADA 10X10CM - AZUL,VERDE,PRETO</t>
  </si>
  <si>
    <t>12.02.014</t>
  </si>
  <si>
    <t>CERAMICA ESMALTADA 10X10CM - BRANCO,AREIA,BEGE,OCRE,CINZA</t>
  </si>
  <si>
    <t>173,25</t>
  </si>
  <si>
    <t>12.02.029</t>
  </si>
  <si>
    <t>CERAMICA ESMALTADA 20X20CM</t>
  </si>
  <si>
    <t>125,24</t>
  </si>
  <si>
    <t>12.02.036</t>
  </si>
  <si>
    <t>REVESTIMENTO COM AZULEJOS RETIFICADOS LISOS BRANCO BRILHANTE</t>
  </si>
  <si>
    <t>125,44</t>
  </si>
  <si>
    <t>12.02.043</t>
  </si>
  <si>
    <t>PERFIL SEXTAVADO EM ALUMINIO PARA AZULEJO</t>
  </si>
  <si>
    <t>12.02.044</t>
  </si>
  <si>
    <t>PERFIL CANTONEIRA EM ALUMINIO PARA REBOCO</t>
  </si>
  <si>
    <t>12.02.050</t>
  </si>
  <si>
    <t>REVESTIMENTO TEXT. ACRIL. PIGMENTADO (CORES PRONTAS) - ACAB RANHURADO</t>
  </si>
  <si>
    <t>12.02.051</t>
  </si>
  <si>
    <t>REVESTIMENTO TEXTURIZADO ACRILICO PIGMENTADO (CORES PRONTAS)</t>
  </si>
  <si>
    <t>12.02.072</t>
  </si>
  <si>
    <t>GUARNIÇÃO APARELHADA 5 X 1 CM G1-C4 P/ACABAM JUNTAS DILATACAO</t>
  </si>
  <si>
    <t>19,31</t>
  </si>
  <si>
    <t>12.02.099</t>
  </si>
  <si>
    <t>REVESTIMENTOS P/ PAREDES INTERNAS</t>
  </si>
  <si>
    <t>12.04.004</t>
  </si>
  <si>
    <t>12.04.005</t>
  </si>
  <si>
    <t>12.04.006</t>
  </si>
  <si>
    <t>12.04.007</t>
  </si>
  <si>
    <t>12.04.008</t>
  </si>
  <si>
    <t>CHAPISCO FINO PENEIRADO</t>
  </si>
  <si>
    <t>12.04.013</t>
  </si>
  <si>
    <t>REVESTIMENTO TEXT. ACRIL. PIGMENTADO (CORES PRONTAS)- ACAB RANHURADO</t>
  </si>
  <si>
    <t>12.04.014</t>
  </si>
  <si>
    <t>REVESTIMENTO TEXTURIZADO ACRILICO PIGMENTADO (CORES PRONTA)</t>
  </si>
  <si>
    <t>12.04.018</t>
  </si>
  <si>
    <t>12.04.019</t>
  </si>
  <si>
    <t>12.04.020</t>
  </si>
  <si>
    <t>REVESTIMENTO COM PASTILHAS NATURAIS 2,5X2,5CM</t>
  </si>
  <si>
    <t>495,01</t>
  </si>
  <si>
    <t>12.04.021</t>
  </si>
  <si>
    <t>REVESTIMENTO COM PASTILHAS NATURAIS 5,0X5,0CM</t>
  </si>
  <si>
    <t>365,34</t>
  </si>
  <si>
    <t>Página: 50 de 75</t>
  </si>
  <si>
    <t>12.04.022</t>
  </si>
  <si>
    <t>REVESTIMENTO COM PASTILHAS ESMALTADAS 2,5X 2,5 CM</t>
  </si>
  <si>
    <t>237,55</t>
  </si>
  <si>
    <t>12.04.023</t>
  </si>
  <si>
    <t>REVESTIMENTO COM PASTILHAS ESMALTADAS 4,0X 4,0 CM</t>
  </si>
  <si>
    <t>203,52</t>
  </si>
  <si>
    <t>12.04.024</t>
  </si>
  <si>
    <t>REVESTIMENTO COM PASTILHAS ESMALTADAS 5,0X 5,0 CM</t>
  </si>
  <si>
    <t>257,27</t>
  </si>
  <si>
    <t>12.04.040</t>
  </si>
  <si>
    <t>REVESTIMENTO C/ PLAQUETA LAMINADA</t>
  </si>
  <si>
    <t>200,17</t>
  </si>
  <si>
    <t>12.04.048</t>
  </si>
  <si>
    <t>12.04.049</t>
  </si>
  <si>
    <t>194,72</t>
  </si>
  <si>
    <t>12.04.050</t>
  </si>
  <si>
    <t>185,18</t>
  </si>
  <si>
    <t>12.04.099</t>
  </si>
  <si>
    <t>REVESTIMENTOS PARA PAREDES EXTERNAS</t>
  </si>
  <si>
    <t>12.50.001</t>
  </si>
  <si>
    <t>DEMOLIÇÃO DE REVESTIMENTO EM ARGAMASSA/GESSO EM FORRO E PAREDES</t>
  </si>
  <si>
    <t>14,38</t>
  </si>
  <si>
    <t>12.50.002</t>
  </si>
  <si>
    <t>DEMOLIÇÃO DE REVEST DE AZULEJOS, PASTILHAS E LADRILHOS INCL ARG
ASSENTAMENTO</t>
  </si>
  <si>
    <t>12.50.003</t>
  </si>
  <si>
    <t>DEMOLIÇÃO SOMENTE DE AZULEJO</t>
  </si>
  <si>
    <t>12.50.099</t>
  </si>
  <si>
    <t>12.60.001</t>
  </si>
  <si>
    <t>RETIRADA DE MÁRMORE PEDRAS OU GRANITOS INCL DEMOLICÃO ARGAMASSA
ASSENTAMENTO</t>
  </si>
  <si>
    <t>46,15</t>
  </si>
  <si>
    <t>12.60.099</t>
  </si>
  <si>
    <t>12.70.001</t>
  </si>
  <si>
    <t>RECOLOCAÇÃO DE MÁRMORE, PEDRAS E GRANITOS</t>
  </si>
  <si>
    <t>147,87</t>
  </si>
  <si>
    <t>12.70.099</t>
  </si>
  <si>
    <t>RECOLOCACOES DE REVESTIMENTOS DE FORRO E PAREDE</t>
  </si>
  <si>
    <t>12.80.003</t>
  </si>
  <si>
    <t>CHAPISCO RUSTICO COM PEDRISCO</t>
  </si>
  <si>
    <t>12.80.030</t>
  </si>
  <si>
    <t>REPARO EM TRINCAS E RACHADURAS</t>
  </si>
  <si>
    <t>12.80.050</t>
  </si>
  <si>
    <t>CANTONEIRA DE FERRO DE 1"X1"X1/8"</t>
  </si>
  <si>
    <t>12.80.051</t>
  </si>
  <si>
    <t>12.80.099</t>
  </si>
  <si>
    <t>SERVICOS EM REVESTIMENTOS DE FORRO E PAREDE - CONSERVACAO</t>
  </si>
  <si>
    <t>13.01.004</t>
  </si>
  <si>
    <t>LASTRO DE CONCRETO C/ HIDROFUGO E=5CM</t>
  </si>
  <si>
    <t>53,34</t>
  </si>
  <si>
    <t>13.01.006</t>
  </si>
  <si>
    <t>13.01.010</t>
  </si>
  <si>
    <t>ENCHIMENTO DE REBAIXO DE LAJE COM TIJOLOS CERAMICOS FURADOS</t>
  </si>
  <si>
    <t>13.01.011</t>
  </si>
  <si>
    <t>ENCHIMENTO DE REBAIXO DE LAJE COM CACOS DE CONCRETO CELULAR</t>
  </si>
  <si>
    <t>724,24</t>
  </si>
  <si>
    <t>13.01.017</t>
  </si>
  <si>
    <t>ARGAMASSA DE REGULARIZACAO CIM/AREIA 1:3 ESP=2,50CM</t>
  </si>
  <si>
    <t>13.01.018</t>
  </si>
  <si>
    <t>ARGAMASSA DE REGULARIZACAO CIM/AREIA 1:3 C/ IMPERM. ESP=2,50CM</t>
  </si>
  <si>
    <t>42,33</t>
  </si>
  <si>
    <t>13.01.099</t>
  </si>
  <si>
    <t>SERVICOS DE LASTROS E/OU ENCHIMENTOS</t>
  </si>
  <si>
    <t>13.02.004</t>
  </si>
  <si>
    <t>CIMENTADO DESEMPENADO E ALISADO C/ CORANTE E=3,5CM INCL ARG REG</t>
  </si>
  <si>
    <t>88,11</t>
  </si>
  <si>
    <t>13.02.005</t>
  </si>
  <si>
    <t>CIMENTADO DESEMPENADO ALISADO E=3,50CM INCL ARG REG</t>
  </si>
  <si>
    <t>13.02.006</t>
  </si>
  <si>
    <t>PISO DE CONCRETO Fck 25MPa DESEMPENAMENTO MECÂNICO E=8CM</t>
  </si>
  <si>
    <t>13.02.007</t>
  </si>
  <si>
    <t>PISO DE CONCRETO LISO-FUNDACAO DIRETA FCK-25 MPA</t>
  </si>
  <si>
    <t>213,94</t>
  </si>
  <si>
    <t>13.02.009</t>
  </si>
  <si>
    <t>PISO DE CONCRETO CAMURCADO-FUNDACAO DIRETA FCK-25 MPA</t>
  </si>
  <si>
    <t>201,52</t>
  </si>
  <si>
    <t>13.02.010</t>
  </si>
  <si>
    <t>QE-26 QUADRA DE ESPORTES/DE CONCRETO/LAJE ALVEOLAR</t>
  </si>
  <si>
    <t>13.02.011</t>
  </si>
  <si>
    <t>QE-27 QUADRA DE ESPORTES/PISO DE CONCRETO/PRE-LAJE TRELICADA</t>
  </si>
  <si>
    <t>13.02.012</t>
  </si>
  <si>
    <t>QE-28 QUADRA DE ESPORTES/PISO COM PROTECAO ACUSTICA SOBRE LAJE</t>
  </si>
  <si>
    <t>321,04</t>
  </si>
  <si>
    <t>13.02.013</t>
  </si>
  <si>
    <t>QE-29 ESPACO MULTIESPORTIVO/PISO DE CONCRETO/LAJE ALVEOLAR</t>
  </si>
  <si>
    <t>13.02.014</t>
  </si>
  <si>
    <t>QE-30 ESPACO MULTIESPORTIVO/PISO DE CONCRETO/PRE-LAJE TRELICADA</t>
  </si>
  <si>
    <t>13.02.015</t>
  </si>
  <si>
    <t>QE-31 ESPACO MULTIESPORTIVO/PISO COM PROTECAO ACUSTICA SOBRE LAJE</t>
  </si>
  <si>
    <t>326,01</t>
  </si>
  <si>
    <t>13.02.017</t>
  </si>
  <si>
    <t>LADRILHOS HIDRAULICOS DE 20X20 CM LISOS EM UMA COR</t>
  </si>
  <si>
    <t>145,32</t>
  </si>
  <si>
    <t>13.02.019</t>
  </si>
  <si>
    <t>LADRILHO HIDRAULICO 25X25 E=2CM - PISO TATIL DE ALERTA</t>
  </si>
  <si>
    <t>171,33</t>
  </si>
  <si>
    <t>13.02.020</t>
  </si>
  <si>
    <t>LADRILHO HIDRAULICO 25X25 E=2CM - PISO TATIL DIRECIONAL</t>
  </si>
  <si>
    <t>171,22</t>
  </si>
  <si>
    <t>13.02.023</t>
  </si>
  <si>
    <t>BORRACHA COLADA - PISO TATIL DIRECIONAL</t>
  </si>
  <si>
    <t>13.02.024</t>
  </si>
  <si>
    <t>BORRACHA ASSENTADA C/ ARGAMASSA - PISO TATIL DIRECIONAL</t>
  </si>
  <si>
    <t>512,35</t>
  </si>
  <si>
    <t>13.02.031</t>
  </si>
  <si>
    <t>QE-32 QUADRA DE ESPORTES/PISO DE CONCRETO ARMADO/FUNDACAO DIRETA</t>
  </si>
  <si>
    <t>164,58</t>
  </si>
  <si>
    <t>13.02.032</t>
  </si>
  <si>
    <t>FAIXA ANTIDERRAPANTE A BASE DE RESINA EPÓXICA E AREIA QUARTZOSA L=4CM</t>
  </si>
  <si>
    <t>13.02.033</t>
  </si>
  <si>
    <t>QE-33 ESPACO MULTIESPORTIVO/PISO DE CONCRETO ARMADO/FUNDACAO DIRETA</t>
  </si>
  <si>
    <t>167,32</t>
  </si>
  <si>
    <t>13.02.034</t>
  </si>
  <si>
    <t>GRANILITE CINZA / CIMENTO COMUM 8MM C/ POLIMENTO</t>
  </si>
  <si>
    <t>13.02.038</t>
  </si>
  <si>
    <t>GRANILITE PRETO/CIMENTO COMUM E=8MM COM POLIMENTO</t>
  </si>
  <si>
    <t>241,95</t>
  </si>
  <si>
    <t>Página: 51 de 75</t>
  </si>
  <si>
    <t>13.02.040</t>
  </si>
  <si>
    <t>PISO DE ALTA RESISTENCIA TIPO MEDIO, POLIDO E=8MM PRETO/CIMENTO COMUM</t>
  </si>
  <si>
    <t>127,14</t>
  </si>
  <si>
    <t>13.02.041</t>
  </si>
  <si>
    <t>PISO DE ALTA RESISTENCIA TIPO MEDIO, POLIDO E=8MM CINZA/CIMENTO COMUM</t>
  </si>
  <si>
    <t>117,13</t>
  </si>
  <si>
    <t>13.02.042</t>
  </si>
  <si>
    <t>13.02.047</t>
  </si>
  <si>
    <t>SOALHO DE TABUAS DE 10X2CM MACHO-FEMEA G1-C6 SOBRE LASTRO/LAJE</t>
  </si>
  <si>
    <t>822,93</t>
  </si>
  <si>
    <t>13.02.048</t>
  </si>
  <si>
    <t>SOALHO DE TABUAS DE 20X2CM MACHO-FEMEA G1-C6 SOBRE LASTRO/LAJE</t>
  </si>
  <si>
    <t>708,57</t>
  </si>
  <si>
    <t>13.02.049</t>
  </si>
  <si>
    <t>QE-34 QUADRA DE ESPORTES/PISO FIBRA POLIPROPILENO CORRUGADO/FUND DIR</t>
  </si>
  <si>
    <t>152,43</t>
  </si>
  <si>
    <t>13.02.050</t>
  </si>
  <si>
    <t>QE-35 ESPACO MULTIESPORTIVO/PISO FIBRA POLIPROP CORRUGADO/FUND DIR</t>
  </si>
  <si>
    <t>156,80</t>
  </si>
  <si>
    <t>13.02.052</t>
  </si>
  <si>
    <t>TRATAMENTO SELADOR PARA GRANILITE - BASE AGUA</t>
  </si>
  <si>
    <t>13.02.053</t>
  </si>
  <si>
    <t>BORRACHA COLADA - PISO TATIL DE ALERTA</t>
  </si>
  <si>
    <t>13.02.055</t>
  </si>
  <si>
    <t>BORRACHA ASSENTADA C/ ARGAMASSA - PISO TATIL DE ALERTA</t>
  </si>
  <si>
    <t>13.02.058</t>
  </si>
  <si>
    <t>SINALIZAÇÃO VISUAL DE DEGRAUS-PINTURA ESMALTE EPOXI</t>
  </si>
  <si>
    <t>13.02.059</t>
  </si>
  <si>
    <t>SINALIZAÇÃO VISUAL DE DEGRAUS FITA ADESIVA COR AMARELA 25x200MM (2
FAIXAS)</t>
  </si>
  <si>
    <t>13.02.061</t>
  </si>
  <si>
    <t>PISO DE BORRACHA SINT PASTILHADA COR PRETA ESP 7MM FIXAVEL
C/ARGAMASSA</t>
  </si>
  <si>
    <t>388,13</t>
  </si>
  <si>
    <t>13.02.064</t>
  </si>
  <si>
    <t>PORCELANATO TECNICO</t>
  </si>
  <si>
    <t>263,37</t>
  </si>
  <si>
    <t>13.02.066</t>
  </si>
  <si>
    <t>PISO DE CONCRETO/LAJE ALVEOLAR (TIPO LAJE ZERO)</t>
  </si>
  <si>
    <t>13.02.067</t>
  </si>
  <si>
    <t>PISO DE CONCRETO/LAJE TRELICADA (TIPO LAJE ZERO)</t>
  </si>
  <si>
    <t>13.02.068</t>
  </si>
  <si>
    <t>PISO DE CONCRETO SOBRE LAJE IMPERMEABILIZADA OU SOBRE PROTECAO
ACUSTICA</t>
  </si>
  <si>
    <t>13.02.069</t>
  </si>
  <si>
    <t>PORCELANATO ESMALTADO</t>
  </si>
  <si>
    <t>237,39</t>
  </si>
  <si>
    <t>13.02.075</t>
  </si>
  <si>
    <t>CHAPAS VINILICAS (COR ESPECIFICAR) ESPESSURA DE 2 MM</t>
  </si>
  <si>
    <t>202,37</t>
  </si>
  <si>
    <t>13.02.076</t>
  </si>
  <si>
    <t>PORCELANATO TÉCNICO 25X25 CM ESPESSURA 10 A 15MM - PISO TATIL DE ALERTA</t>
  </si>
  <si>
    <t>1017,83</t>
  </si>
  <si>
    <t>13.02.077</t>
  </si>
  <si>
    <t>CHAPAS VINILICAS/TRANSITO PESADO (COR ESPECIFICAR) ESP 2MM</t>
  </si>
  <si>
    <t>303,02</t>
  </si>
  <si>
    <t>13.02.078</t>
  </si>
  <si>
    <t>PISO VINIILICO EM MANTA LARG.DE 2,00M E=2MM INCLUSO RODAPÉ CURVO 10CM
FORNEC E INSTAL.- USO EXCLUSIVO SALA DE INOVAÇÃO</t>
  </si>
  <si>
    <t>13.02.080</t>
  </si>
  <si>
    <t>PISO VINIÍLICO EM MANTA COM TRATAMENTO SUPERFÍCIE COM PUR LARG.DE 2,00M
E=2MM INCLUSO RODAPÉ CURVO H= 5CM FORNEC E INSTALADO.</t>
  </si>
  <si>
    <t>340,41</t>
  </si>
  <si>
    <t>13.02.085</t>
  </si>
  <si>
    <t>PORCELANATO TÉCNICO 25X25 CM ESPESSURA 10 A 15MM - PISO TATIL DIRECIONAL</t>
  </si>
  <si>
    <t>879,46</t>
  </si>
  <si>
    <t>13.02.087</t>
  </si>
  <si>
    <t>TACO MADEIRA G1-C6 APLICADO COM COLA</t>
  </si>
  <si>
    <t>457,53</t>
  </si>
  <si>
    <t>13.02.090</t>
  </si>
  <si>
    <t>ARMAÇAO TELA DE POLIESTER REFORÇADA COM FIBRA DE VIDRO (PRFV ) MALHA
QUADRADA 15CM X 15CM DENSIDADE 0,38KG/M2 INCLUSIVE ESPAÇADOR E
AMARRAÇAO PARA PISO DE CONCRETO</t>
  </si>
  <si>
    <t>13.02.091</t>
  </si>
  <si>
    <t>PISO VINILICO PLACA 60X60 CM E= 3MM FORNECIDO E INSTALADO (COR A
ESPECIFICAR)</t>
  </si>
  <si>
    <t>209,77</t>
  </si>
  <si>
    <t>13.02.092</t>
  </si>
  <si>
    <t>SINTEKO - DUAS DEMAOS INCLUSIVE RASPAGEM - APLICADO</t>
  </si>
  <si>
    <t>182,27</t>
  </si>
  <si>
    <t>13.02.093</t>
  </si>
  <si>
    <t>RASPAGEM COM CALAFETACAO E APLICACAO DE CERA</t>
  </si>
  <si>
    <t>13.02.096</t>
  </si>
  <si>
    <t>PISO VINIILICO EM MANTA LARG.DE 2,00M E=2MM INCLUSO RODAPE CURVO 10CM
FORNECIDO E INSTALADO.</t>
  </si>
  <si>
    <t>13.02.097</t>
  </si>
  <si>
    <t>13.02.099</t>
  </si>
  <si>
    <t>SERVICOS DE REVESTIMENTO DE PISOS</t>
  </si>
  <si>
    <t>13.02.100</t>
  </si>
  <si>
    <t>CERAMICA ESMALT.ANTIDER. ABSORÇÃO DE AGUA 3% A 8% PEI 4/5 COEF.ATRITO
MINIMO 0,4 USO EXCLUSIVO PADRAO CRECHE</t>
  </si>
  <si>
    <t>105,66</t>
  </si>
  <si>
    <t>13.02.101</t>
  </si>
  <si>
    <t>ARMAÇAO TELA DE POLIESTER REFORÇADA COM FIBRA DE VIDRO (PRFV ) MALHA
QUADRADA 10CM X 10CM DENSIDADE 0,58KG/M2 INCLUSIVE ESPAÇADOR E
AMARRAÇAO PARA PISO DE CONCRETO</t>
  </si>
  <si>
    <t>13.02.102</t>
  </si>
  <si>
    <t>FAIXA ( FITA ADESIVA ) SEGURANÇA ANTIDERRAPANTE L=50MM COR PRETA</t>
  </si>
  <si>
    <t>32,57</t>
  </si>
  <si>
    <t>13.02.104</t>
  </si>
  <si>
    <t>PISO VINIILICO EM MANTA COM TRATAM. SUPERFICIE COM PUR LARG.DE 2,00M
E=2MM INCLUSO RODAPE CURVO H= 10CM FORNECIDO E INSTALADO.</t>
  </si>
  <si>
    <t>381,30</t>
  </si>
  <si>
    <t>Página: 52 de 75</t>
  </si>
  <si>
    <t>13.02.106</t>
  </si>
  <si>
    <t>ARMAÇAO TELA DE POLIESTER REFORÇADA COM FIBRA DE VIDRO (PRFV ) MALHA
QUADRADA 10CM X 10CM DENSIDADE 2,05KG/M2 INCLUSIVE ESPAÇADOR E
AMARRAÇAO PARA PISO DE CONCRETO</t>
  </si>
  <si>
    <t>LT</t>
  </si>
  <si>
    <t>13.03.042</t>
  </si>
  <si>
    <t>PEDRA ARDOSIA 40X40CM E=7A10MM</t>
  </si>
  <si>
    <t>13.03.099</t>
  </si>
  <si>
    <t>13.04.001</t>
  </si>
  <si>
    <t>DEGRAUS EM ARGAMASSA DE CIMENTO E AREIA 1:3 ESPESSURA DE 2 CM</t>
  </si>
  <si>
    <t>13.04.004</t>
  </si>
  <si>
    <t>DEGRAU DE CONCRETO LISO</t>
  </si>
  <si>
    <t>13.04.026</t>
  </si>
  <si>
    <t>DEGRAUS DE GRANILITE MOLDADOS NO LOCAL</t>
  </si>
  <si>
    <t>271,54</t>
  </si>
  <si>
    <t>13.04.027</t>
  </si>
  <si>
    <t>DEGRAUS DE GRANILITE PRE-MOLDADOS</t>
  </si>
  <si>
    <t>82,75</t>
  </si>
  <si>
    <t>13.04.040</t>
  </si>
  <si>
    <t>DEGRAUS DE CHAPA VINILICA ESPESS 2 MM</t>
  </si>
  <si>
    <t>219,46</t>
  </si>
  <si>
    <t>13.04.050</t>
  </si>
  <si>
    <t>DEGRAU DE BORRACHA SINTETICA COR PRETA C/TESTEIRA FIXAVEL C/ARG</t>
  </si>
  <si>
    <t>316,00</t>
  </si>
  <si>
    <t>13.04.099</t>
  </si>
  <si>
    <t>SERVICOS DE REVESTIMENTO DE DEGRAUS</t>
  </si>
  <si>
    <t>13.05.001</t>
  </si>
  <si>
    <t>RODAPES DE ARGAM CIMENTO E AREIA 1:3 COM ALTURA DE 5 CM</t>
  </si>
  <si>
    <t>13.05.003</t>
  </si>
  <si>
    <t>RODAPE DE CIMENTADO DE 15 CM</t>
  </si>
  <si>
    <t>13.05.004</t>
  </si>
  <si>
    <t>RODAPES DE ARGAM CIMENTO E AREIA 1:3 COM ALTURA DE 10 CM</t>
  </si>
  <si>
    <t>13.05.005</t>
  </si>
  <si>
    <t>RODAPE DE ARGAMASSA DE CIM/AREIA 1:3 PARA ESCADA</t>
  </si>
  <si>
    <t>13.05.006</t>
  </si>
  <si>
    <t>RODAPÉ DE ARGAMASSA CIMENTO E AREIA 1:3 ESPESSURA 1,5CM X ALTURA DE
7CM</t>
  </si>
  <si>
    <t>13.05.009</t>
  </si>
  <si>
    <t>RODAPE DE MADEIRA DE 7X1,5CM G1-C4</t>
  </si>
  <si>
    <t>36,29</t>
  </si>
  <si>
    <t>13.05.014</t>
  </si>
  <si>
    <t>RODAPES DE LADRILHO HIDRAULICO UMA COR COM 10 CM DE ALTURA</t>
  </si>
  <si>
    <t>64,21</t>
  </si>
  <si>
    <t>13.05.020</t>
  </si>
  <si>
    <t>RODAPES DE GRANILITE SIMPLES DE 10 CM</t>
  </si>
  <si>
    <t>71,06</t>
  </si>
  <si>
    <t>13.05.022</t>
  </si>
  <si>
    <t>RODAPE PORCELANATO ESMALTADO 7CM</t>
  </si>
  <si>
    <t>27,93</t>
  </si>
  <si>
    <t>13.05.023</t>
  </si>
  <si>
    <t>RODAPE PORCELANATO TECNICO 7CM</t>
  </si>
  <si>
    <t>13.05.024</t>
  </si>
  <si>
    <t>RODAPES DE GRANILITE PARA ESCADA DE 10 CM</t>
  </si>
  <si>
    <t>72,51</t>
  </si>
  <si>
    <t>13.05.025</t>
  </si>
  <si>
    <t>RODAPE DE GRANILITE PARA ESCADA DE 7-CM</t>
  </si>
  <si>
    <t>13.05.026</t>
  </si>
  <si>
    <t>RODAPÉ DE GRANILITE SIMPLES ALTURA 7CM</t>
  </si>
  <si>
    <t>70,86</t>
  </si>
  <si>
    <t>13.05.028</t>
  </si>
  <si>
    <t>RODAPES DE MASSA GRANIT ALTA RESISTENCIA DE 10 CM TIPO MEDIO SIMPLES</t>
  </si>
  <si>
    <t>74,22</t>
  </si>
  <si>
    <t>13.05.030</t>
  </si>
  <si>
    <t>RODAPES MASSA GRANIT ALTA RES 10CM MEDIO P/ESCADA INCL TRIANG</t>
  </si>
  <si>
    <t>81,40</t>
  </si>
  <si>
    <t>13.05.031</t>
  </si>
  <si>
    <t>RODAPE DE ALTA RESISTENCIA 7-CM TIPO MEDIO PARA ESCADA INCL TRIANGULO</t>
  </si>
  <si>
    <t>69,72</t>
  </si>
  <si>
    <t>13.05.068</t>
  </si>
  <si>
    <t>RODAPE VINILICO DE 5 CM SIMPLES</t>
  </si>
  <si>
    <t>13.05.069</t>
  </si>
  <si>
    <t>RODAPE VINILICO DE 7 CM SIMPLES</t>
  </si>
  <si>
    <t>50,09</t>
  </si>
  <si>
    <t>13.05.074</t>
  </si>
  <si>
    <t>RODAPE VINILICO DE 5 CM PARA ESCADA</t>
  </si>
  <si>
    <t>45,20</t>
  </si>
  <si>
    <t>13.05.075</t>
  </si>
  <si>
    <t>RODAPE VINILICO DE 7,5 CM PARA ESCADA</t>
  </si>
  <si>
    <t>54,49</t>
  </si>
  <si>
    <t>13.05.099</t>
  </si>
  <si>
    <t>SERVICOS DE REVESTIMENTO DE RODAPES</t>
  </si>
  <si>
    <t>13.05.100</t>
  </si>
  <si>
    <t>RODAPE CERAMICA ANTIDERRAPANTE ALTURA 7CM (MONOQUEIMA) USO
EXCLUSIVO PADRAO CRECHE</t>
  </si>
  <si>
    <t>13.06.005</t>
  </si>
  <si>
    <t>SOLEIRA DE ARGAMASSA CIM/AREIA 1:3 EM RAMPA</t>
  </si>
  <si>
    <t>13.06.074</t>
  </si>
  <si>
    <t>SO-14 SOLEIRA RAMPADA DESNIVEL ATE 2CM (CIMENTADO / ALVENARIA 15,5CM)</t>
  </si>
  <si>
    <t>138,80</t>
  </si>
  <si>
    <t>13.06.075</t>
  </si>
  <si>
    <t>SO-15 SOLEIRA RAMPADA DESNIVEL ATE 2CM (CIMENTADO / ALVENARIA 22CM)</t>
  </si>
  <si>
    <t>154,20</t>
  </si>
  <si>
    <t>13.06.076</t>
  </si>
  <si>
    <t>SO-16 SOLEIRA RAMPADA DESNIVEL ATE 2CM (GRANILITE / ALVENARIA 15,5CM)</t>
  </si>
  <si>
    <t>165,02</t>
  </si>
  <si>
    <t>13.06.077</t>
  </si>
  <si>
    <t>SO-17 SOLEIRA RAMPADA DESNIVEL ATE 2CM (GRANILITE / ALVENARIA 22CM)</t>
  </si>
  <si>
    <t>13.06.082</t>
  </si>
  <si>
    <t>SO-22 SOLEIRA DE GRANITO EM NIVEL 1 PEÇA (L= 14 A 17CM)</t>
  </si>
  <si>
    <t>192,98</t>
  </si>
  <si>
    <t>13.06.083</t>
  </si>
  <si>
    <t>SO-23 SOLEIRA DE GRANITO EM NIVEL 1 PEÇA (L=19 A 22CM)</t>
  </si>
  <si>
    <t>249,94</t>
  </si>
  <si>
    <t>13.06.084</t>
  </si>
  <si>
    <t>SO-24 - SOLEIRA DE GRANITO RAMPADA DESNIVEL ATE 2CM 2 PEÇAS (L=14 A
17CM)</t>
  </si>
  <si>
    <t>250,23</t>
  </si>
  <si>
    <t>13.06.085</t>
  </si>
  <si>
    <t>SO-25 SOLEIRA DE GRANITO RAMPADA DESNIVEL ATE 2CM 2 PEÇAS (L=19 A 22CM)</t>
  </si>
  <si>
    <t>307,21</t>
  </si>
  <si>
    <t>13.06.086</t>
  </si>
  <si>
    <t>SO-26 SOLEIRA DE GRANITO RAMPADA DESNIVEL ATE 2CM 3 PEÇAS (L=14 A 17CM)</t>
  </si>
  <si>
    <t>307,29</t>
  </si>
  <si>
    <t>13.06.087</t>
  </si>
  <si>
    <t>SO-27 SOLEIRA DE GRANITO RAMPADA DESNIVEL ATE 2CM 3 PEÇAS (L=19 A 22CM)</t>
  </si>
  <si>
    <t>364,27</t>
  </si>
  <si>
    <t>13.06.099</t>
  </si>
  <si>
    <t>SERVICOS DE REVESTIMENTO DE SOLEIRAS</t>
  </si>
  <si>
    <t>13.07.002</t>
  </si>
  <si>
    <t>PE-02 PEITORIL</t>
  </si>
  <si>
    <t>111,04</t>
  </si>
  <si>
    <t>13.07.099</t>
  </si>
  <si>
    <t>SERVICOS DE REVESTIMENTO DE PEITORIS</t>
  </si>
  <si>
    <t>Página: 53 de 75</t>
  </si>
  <si>
    <t>13.50.001</t>
  </si>
  <si>
    <t>DEMOLICAO PISO DE CONCRETO SIMPLES CAPEADO</t>
  </si>
  <si>
    <t>13.50.002</t>
  </si>
  <si>
    <t>DEMOLIÇAO PISO GRANILITE, LADRILHO HIDRAULICO, CERAMICO, CACOS, INCLUSIV
BASE</t>
  </si>
  <si>
    <t>13.50.003</t>
  </si>
  <si>
    <t>DEMOLICAO PISO TACOS DE MADEIRA INCLUSIVE ARG ASSENTAMENTO</t>
  </si>
  <si>
    <t>28,76</t>
  </si>
  <si>
    <t>13.50.004</t>
  </si>
  <si>
    <t>DEMOLICAO PISO SOALHO DE TABUAS INCLUSIVE VIGAMENTOS</t>
  </si>
  <si>
    <t>13.50.006</t>
  </si>
  <si>
    <t>DEMOLIÇÃO DE SOALHO SOMENTE TÁBUAS</t>
  </si>
  <si>
    <t>13.50.010</t>
  </si>
  <si>
    <t>DEMOLIÇÃO DE PISOS VINÍLICOS E DE BORRACHA INCL ARG ASSENT E
REGULARIZACÃO</t>
  </si>
  <si>
    <t>13.50.015</t>
  </si>
  <si>
    <t>DEMOLIÇAO REVEST DE DEGRAUS DE ARG/GRANILITE/CACOS/LADRILHOS, INCL
ARG ASSENT.</t>
  </si>
  <si>
    <t>13.50.016</t>
  </si>
  <si>
    <t>DEMOLICAO RODAPES EM GERAL INCLUSIVE ARGAMASSA ASSENTAMENTO</t>
  </si>
  <si>
    <t>3,07</t>
  </si>
  <si>
    <t>13.50.017</t>
  </si>
  <si>
    <t>DEMOLICAO SOLEIRAS EM GERAL INCLUSIVE ARGAMASSA ASSENTAMENTO</t>
  </si>
  <si>
    <t>13.50.018</t>
  </si>
  <si>
    <t>DEMOLICAO PEITORIS EM GERAL INCLUSIVE ARGAMASSA ASSENTAMENTO</t>
  </si>
  <si>
    <t>13.50.019</t>
  </si>
  <si>
    <t>DEMOLICAO GUARDA-CORPOS EM GERAL INCLUSIVE ARGAMASSA
ASSENTAMENTO</t>
  </si>
  <si>
    <t>13.50.099</t>
  </si>
  <si>
    <t>13.60.001</t>
  </si>
  <si>
    <t>RETIRADA DE PISO VINILICO E BORRACHA</t>
  </si>
  <si>
    <t>13.60.002</t>
  </si>
  <si>
    <t>RETIRADA DE PISO DE BORRACHA ARGAMASSADO</t>
  </si>
  <si>
    <t>13.60.003</t>
  </si>
  <si>
    <t>RETIRADA DE PISO DE CERÂMICA OU LADRILHOS HIDRÁULICOS</t>
  </si>
  <si>
    <t>13.60.004</t>
  </si>
  <si>
    <t>RETIRADA DE PISO DE TACOS DE MADEIRA</t>
  </si>
  <si>
    <t>13.60.005</t>
  </si>
  <si>
    <t>RETIRADA DE SOALHO INCLUSIVE VIGAMENTO</t>
  </si>
  <si>
    <t>13.60.006</t>
  </si>
  <si>
    <t>RETIRADA DE SOALHO SOMENTE TÁBUAS</t>
  </si>
  <si>
    <t>13.60.007</t>
  </si>
  <si>
    <t>RETIRADA DE PISO DE PEDRA</t>
  </si>
  <si>
    <t>13.60.008</t>
  </si>
  <si>
    <t>RETIRADA DE PISO DE GRANITO OU MÁRMORE</t>
  </si>
  <si>
    <t>13.60.009</t>
  </si>
  <si>
    <t>RETIRADA DE DEGRAUS E ESPELHOS EM PEDRA</t>
  </si>
  <si>
    <t>13.60.010</t>
  </si>
  <si>
    <t>RETIRADA DE DEGRAUS E ESP DE GRANITO OU MÁRMORE</t>
  </si>
  <si>
    <t>30,76</t>
  </si>
  <si>
    <t>13.60.011</t>
  </si>
  <si>
    <t>RETIRADA DE RODAPÉS DE CERAM LADR-HIDR GRANITO OU MÁRMORE</t>
  </si>
  <si>
    <t>13.60.012</t>
  </si>
  <si>
    <t>RETIRADA DE RODAPES DE MADEIRA INCLUSIVE CORDÃO</t>
  </si>
  <si>
    <t>13.60.013</t>
  </si>
  <si>
    <t>RETIRADA DE SOLEIRAS EM GERAL</t>
  </si>
  <si>
    <t>13.60.014</t>
  </si>
  <si>
    <t>RETIRADA DE PEITORIS EM GERAL</t>
  </si>
  <si>
    <t>13.60.015</t>
  </si>
  <si>
    <t>RETIRADA DE GUARDA-CORPOS EM GERAL</t>
  </si>
  <si>
    <t>13.60.099</t>
  </si>
  <si>
    <t>13.70.001</t>
  </si>
  <si>
    <t>RECOLOCAÇÃO DE PISO VINÍLICO E BORRACHA</t>
  </si>
  <si>
    <t>13.70.002</t>
  </si>
  <si>
    <t>RECOLOCAÇÃO DE PISO DE BORRACHA ARGAMASSADO</t>
  </si>
  <si>
    <t>91,79</t>
  </si>
  <si>
    <t>13.70.005</t>
  </si>
  <si>
    <t>RECOLOCAÇÃO E REPREGAMENTO DE SOALHO</t>
  </si>
  <si>
    <t>13.70.050</t>
  </si>
  <si>
    <t>RECOLOCAÇÃO DE RODAPÉS E CORDÕES DE MADEIRA</t>
  </si>
  <si>
    <t>13.70.099</t>
  </si>
  <si>
    <t>RECOLOCACOES DE PISOS</t>
  </si>
  <si>
    <t>13.80.002</t>
  </si>
  <si>
    <t>LASTRO DE CONCRETO</t>
  </si>
  <si>
    <t>1020,48</t>
  </si>
  <si>
    <t>13.80.003</t>
  </si>
  <si>
    <t>LASTRO DE BRITA GRADUADA COMPACTAÇÃO MECÂNICA E=8CM</t>
  </si>
  <si>
    <t>13.80.005</t>
  </si>
  <si>
    <t>13.80.006</t>
  </si>
  <si>
    <t>ENDURECEDOR SUPERFICIAL PARA CONCRETO</t>
  </si>
  <si>
    <t>13.80.007</t>
  </si>
  <si>
    <t>PISO DE CONCRETO FCK=25MPA E=5CM</t>
  </si>
  <si>
    <t>13.80.012</t>
  </si>
  <si>
    <t>SOALHO DE TABUA 20X2CM MACHO-FEMEA G1-C6 (SOMENTE TABUAS)</t>
  </si>
  <si>
    <t>592,98</t>
  </si>
  <si>
    <t>13.80.013</t>
  </si>
  <si>
    <t>ISOLAMENTO COM LONA PRETA</t>
  </si>
  <si>
    <t>13.80.014</t>
  </si>
  <si>
    <t>FRESAMENTO DE PISO CIMENTADO</t>
  </si>
  <si>
    <t>13.80.015</t>
  </si>
  <si>
    <t>PISO VINILICO DE 2MM DE ESPESSURA</t>
  </si>
  <si>
    <t>191,94</t>
  </si>
  <si>
    <t>13.80.016</t>
  </si>
  <si>
    <t>PISO VINILICO DE 3,2MM DE ESPESSURA</t>
  </si>
  <si>
    <t>273,94</t>
  </si>
  <si>
    <t>13.80.017</t>
  </si>
  <si>
    <t>13.80.018</t>
  </si>
  <si>
    <t>REPARO COMPLETO EM GRANILITE-RASPAGEM/ESTUCAMENTO/POLIMENTO</t>
  </si>
  <si>
    <t>59,21</t>
  </si>
  <si>
    <t>13.80.021</t>
  </si>
  <si>
    <t>ARGAMASSA DE REGULARIZACAO CIMENTO/AREIA 1:3 E=2,50CM</t>
  </si>
  <si>
    <t>Página: 54 de 75</t>
  </si>
  <si>
    <t>13.80.022</t>
  </si>
  <si>
    <t>COLAGEM COM NATA DE CIMENTO E ADESIVO P/ ARGAMASSA E CHAPISCO</t>
  </si>
  <si>
    <t>13.80.023</t>
  </si>
  <si>
    <t>SOALHO DE TABUA 10X2,0CM MACHO-FEMEA G1-C6 SOBRE VIGAMENTO 6X16CM</t>
  </si>
  <si>
    <t>850,03</t>
  </si>
  <si>
    <t>13.80.024</t>
  </si>
  <si>
    <t>SOALHO DE TABUA 20X2CM MACHO-FEMEA G1-C6 SOBRE VIGAMENTO 6X16CM</t>
  </si>
  <si>
    <t>734,21</t>
  </si>
  <si>
    <t>13.80.025</t>
  </si>
  <si>
    <t>REPREGAMENTO DE SOALHO DE MADEIRA</t>
  </si>
  <si>
    <t>13.80.026</t>
  </si>
  <si>
    <t>SOALHO DE TABUA 20X2CM MACHO-FEMEA G1-C6 SOBRE VIGAMENTO 6X12CM</t>
  </si>
  <si>
    <t>703,68</t>
  </si>
  <si>
    <t>13.80.027</t>
  </si>
  <si>
    <t>SOALHO DE TABUA 10X2,0CM MACHO-FEMEA G1-C6 SOBRE VIGAMENTO 6X12CM</t>
  </si>
  <si>
    <t>819,50</t>
  </si>
  <si>
    <t>13.80.028</t>
  </si>
  <si>
    <t>SOALHO DE TABUA 10X2,0CM MACHO-FEMEA GI-C6 (SOMENTE TABUAS)</t>
  </si>
  <si>
    <t>707,92</t>
  </si>
  <si>
    <t>13.80.029</t>
  </si>
  <si>
    <t>ARMAÇAO TELA DE POLIESTER REFORÇADA COM FIBRA DE VIDRO (PRFV ) MALHA
QUADRADA10CM X 10CM DENSIDADE 0,37 KG/M2 INCLUSIVE ESPAÇADOR E
AMARRAÇAO</t>
  </si>
  <si>
    <t>13.80.032</t>
  </si>
  <si>
    <t>TELA Q-92 PARA PISO DE CONCRETO</t>
  </si>
  <si>
    <t>13.80.033</t>
  </si>
  <si>
    <t>TELA Q-138 E ESPAÇADOR TRELIÇADO P/PISO DE CONCRETO</t>
  </si>
  <si>
    <t>35,55</t>
  </si>
  <si>
    <t>13.80.034</t>
  </si>
  <si>
    <t>PISO DE CONCRETO FCK=25MPA E=8CM DESEMPENAMENTO MECÂNICO</t>
  </si>
  <si>
    <t>13.80.035</t>
  </si>
  <si>
    <t>PISO DE CONCRETO COM FIBRA FCK=25MPA E=8CM DESEMPENAMENTO MECÂNICO</t>
  </si>
  <si>
    <t>13.80.036</t>
  </si>
  <si>
    <t>13.80.039</t>
  </si>
  <si>
    <t>13.80.050</t>
  </si>
  <si>
    <t>RODAPE DE GRANILITE EM PLACAS FORN/APLIC</t>
  </si>
  <si>
    <t>85,03</t>
  </si>
  <si>
    <t>13.80.051</t>
  </si>
  <si>
    <t>RODAPE DE MARMORE DE 15CM</t>
  </si>
  <si>
    <t>170,58</t>
  </si>
  <si>
    <t>13.80.055</t>
  </si>
  <si>
    <t>CORDAO MEIA CANA 1,5x1,5CM G1-C4</t>
  </si>
  <si>
    <t>13.80.056</t>
  </si>
  <si>
    <t>RODAPE DE MADEIRA DE 7X1,5CM G1-C4 COM CORDAO</t>
  </si>
  <si>
    <t>38,03</t>
  </si>
  <si>
    <t>13.80.057</t>
  </si>
  <si>
    <t>REPARO RODAPÉ EM GRANILITE RASPAGEM/ESTUCAMENTO/POLIMENTO</t>
  </si>
  <si>
    <t>60,36</t>
  </si>
  <si>
    <t>13.80.060</t>
  </si>
  <si>
    <t>DEGRAU DE GRANILITE</t>
  </si>
  <si>
    <t>129,68</t>
  </si>
  <si>
    <t>13.80.061</t>
  </si>
  <si>
    <t>DEGRAUS DE MARMORE</t>
  </si>
  <si>
    <t>444,19</t>
  </si>
  <si>
    <t>13.80.062</t>
  </si>
  <si>
    <t>DEGRAU VINILICO COM TESTEIRA DE BORRACHA</t>
  </si>
  <si>
    <t>152,85</t>
  </si>
  <si>
    <t>13.80.065</t>
  </si>
  <si>
    <t>TESTEIRA DE BORRACHA</t>
  </si>
  <si>
    <t>13.80.066</t>
  </si>
  <si>
    <t>PISO BORRACHA SINT PASTILHADO PRETO ESPES 4/5MM - COLADO</t>
  </si>
  <si>
    <t>153,26</t>
  </si>
  <si>
    <t>13.80.075</t>
  </si>
  <si>
    <t>ENCHIMENTO DE PISO COM ARGILA EXPANDIDA</t>
  </si>
  <si>
    <t>753,51</t>
  </si>
  <si>
    <t>13.80.099</t>
  </si>
  <si>
    <t>SERVICOS EM PISOS - CONSERVACAO</t>
  </si>
  <si>
    <t>14.01.002</t>
  </si>
  <si>
    <t>VIDRO LISO COMUM INCOLOR DE 3MM</t>
  </si>
  <si>
    <t>118,98</t>
  </si>
  <si>
    <t>14.01.004</t>
  </si>
  <si>
    <t>VIDRO LISO COMUM INCOLOR DE 4MM</t>
  </si>
  <si>
    <t>172,02</t>
  </si>
  <si>
    <t>14.01.006</t>
  </si>
  <si>
    <t>VIDRO LISO COMUM INCOLOR DE 5MM</t>
  </si>
  <si>
    <t>195,76</t>
  </si>
  <si>
    <t>14.01.008</t>
  </si>
  <si>
    <t>VIDRO LISO COMUM INCOLOR DE 6MM</t>
  </si>
  <si>
    <t>208,51</t>
  </si>
  <si>
    <t>14.01.032</t>
  </si>
  <si>
    <t>VIDRO LISO FOSCO (DESPOLIDO) ESPESS 3 MM</t>
  </si>
  <si>
    <t>295,24</t>
  </si>
  <si>
    <t>14.01.035</t>
  </si>
  <si>
    <t>VIDRO IMPRESSO INCOLOR (E=4MM)</t>
  </si>
  <si>
    <t>14.01.040</t>
  </si>
  <si>
    <t>VIDRO ARAMADO DE 7/8 MM</t>
  </si>
  <si>
    <t>573,15</t>
  </si>
  <si>
    <t>FECHAMENTO EM VIDRO LAMINADO 5+5MM INC ACESS ALUM (CX/ELEVADOR)</t>
  </si>
  <si>
    <t>1867,48</t>
  </si>
  <si>
    <t>14.01.062</t>
  </si>
  <si>
    <t>VIDRO LISO INCOLOR LAMINADO 6MM (3+3MM) COM FILME PVB INCLUSIVE
GUARNIÇAO NEOPRENE USO EXCLUSIVO PADRAO CRECHE</t>
  </si>
  <si>
    <t>273,61</t>
  </si>
  <si>
    <t>14.01.063</t>
  </si>
  <si>
    <t>VIDRO LISO INCOLOR 6MM INCLUSIVE GUARNIÇAO NEOPRENE USO EXCLUSIVO
PADRAO CRECHE</t>
  </si>
  <si>
    <t>179,93</t>
  </si>
  <si>
    <t>14.01.099</t>
  </si>
  <si>
    <t>SERVICOS EM VIDROS</t>
  </si>
  <si>
    <t>14.02.001</t>
  </si>
  <si>
    <t>EP-01 ESPELHO</t>
  </si>
  <si>
    <t>590,80</t>
  </si>
  <si>
    <t>14.02.099</t>
  </si>
  <si>
    <t>SERVICOS DE ESPELHOS</t>
  </si>
  <si>
    <t>14.60.001</t>
  </si>
  <si>
    <t>RETIRADA DE VIDRO INCLUSIVE RASPAGEM DE MASSA OU RETIRADA DE BAGUETES</t>
  </si>
  <si>
    <t>14.60.099</t>
  </si>
  <si>
    <t>Página: 55 de 75</t>
  </si>
  <si>
    <t>14.70.001</t>
  </si>
  <si>
    <t>RECOLOCAÇÃO DE VIDRO INCLUSIVE EMASSAMENTO OU RECOLOCACAO DE
BAGUETES</t>
  </si>
  <si>
    <t>78,43</t>
  </si>
  <si>
    <t>14.70.099</t>
  </si>
  <si>
    <t>RECOLOCACOES DE VIDRO</t>
  </si>
  <si>
    <t>14.80.001</t>
  </si>
  <si>
    <t>ESPELHO DE CRISTAL 6MM LAPIDADO INCLUSIVE FIXAÇÃO COM COLAADESIVA.</t>
  </si>
  <si>
    <t>14.80.099</t>
  </si>
  <si>
    <t>SERVICOS EM VIDROS - CONSERVACAO</t>
  </si>
  <si>
    <t>15.01.001</t>
  </si>
  <si>
    <t>OLEO EM ESTRUTURA METALICA</t>
  </si>
  <si>
    <t>15.01.002</t>
  </si>
  <si>
    <t>GRAFITE EM ESTRUTURA METALICA</t>
  </si>
  <si>
    <t>15.01.003</t>
  </si>
  <si>
    <t>PINTURA ALUMINIO EM ESTRUTURA METALICA</t>
  </si>
  <si>
    <t>15.01.004</t>
  </si>
  <si>
    <t>ESMALTE EM ESTRUTURA METALICA</t>
  </si>
  <si>
    <t>15.01.005</t>
  </si>
  <si>
    <t>PINTURA PARA ESTRUTURA DE ALUMINIO C/ TINTA ESMALTE AUTOMOTIVA</t>
  </si>
  <si>
    <t>15.01.006</t>
  </si>
  <si>
    <t>ESMALTE A BASE DE ÁGUA EM ESTRUTURA METÁLICA</t>
  </si>
  <si>
    <t>30,13</t>
  </si>
  <si>
    <t>OLEO SEM APAREL E EMASS PREVIOS EM ESTRUT DE MAD APARENTE (GALPOES)</t>
  </si>
  <si>
    <t>15.01.012</t>
  </si>
  <si>
    <t>ESMALTE S/APAREL EMASS PREVIOS EM ESTRUTURA DE MADEIRA APARENTES</t>
  </si>
  <si>
    <t>15.01.013</t>
  </si>
  <si>
    <t>ESMALTE A BASE DE ÁGUA SEM APARELHAMENTO E EMASSAMENTO PRÉVIOS EM
ESTRUTURA DE MADEIRA</t>
  </si>
  <si>
    <t>15.01.014</t>
  </si>
  <si>
    <t>APLICAÇAO DE IMUNIZANTE CUPINICIDA EM MADEIRA.</t>
  </si>
  <si>
    <t>15.01.015</t>
  </si>
  <si>
    <t>VERNIZ SEM APARELHAMENTO E EMAS PREVIOS EM ESTRUT DE MADEIRA
APARENTE</t>
  </si>
  <si>
    <t>15.01.029</t>
  </si>
  <si>
    <t>SERVIÇO GALVANIZACAO A FOGO - ESTRUTURAS</t>
  </si>
  <si>
    <t>5,97</t>
  </si>
  <si>
    <t>15.01.032</t>
  </si>
  <si>
    <t>PRIMER P/ GALVANIZADOS (GALVITE/SIMILAR) - ESTRUTURAS</t>
  </si>
  <si>
    <t>15.01.035</t>
  </si>
  <si>
    <t>FUNDO ANTI-OXIDANTE EM ESTRUTURAS</t>
  </si>
  <si>
    <t>15.01.099</t>
  </si>
  <si>
    <t>PINTURAS EM ESTRUTURAS</t>
  </si>
  <si>
    <t>15.02.003</t>
  </si>
  <si>
    <t>MASSA NIVELADORA PARA INTERIOR</t>
  </si>
  <si>
    <t>15.02.005</t>
  </si>
  <si>
    <t>TINTA LATEX ECONOMICA</t>
  </si>
  <si>
    <t>15.02.006</t>
  </si>
  <si>
    <t>LATEX COM MASSA NIVELADORA PARA INTERIOR</t>
  </si>
  <si>
    <t>60,02</t>
  </si>
  <si>
    <t>15.02.007</t>
  </si>
  <si>
    <t>FUNDO SELADORACRILICO (UMA DEMAO)</t>
  </si>
  <si>
    <t>15.02.008</t>
  </si>
  <si>
    <t>TINTA A BASE AGUA COM PRINCIPIO ATIVO CONTROLE CONTRA INSETOS
APLICADA EM PAREDE (DUAS DEMAOS)</t>
  </si>
  <si>
    <t>54,80</t>
  </si>
  <si>
    <t>15.02.010</t>
  </si>
  <si>
    <t>TINTA LATEX ECONOMICA EM ELEMENTO VAZADO</t>
  </si>
  <si>
    <t>15.02.014</t>
  </si>
  <si>
    <t>OLEO COM MASSA NIVELADORA</t>
  </si>
  <si>
    <t>59,99</t>
  </si>
  <si>
    <t>15.02.015</t>
  </si>
  <si>
    <t>OLEO</t>
  </si>
  <si>
    <t>37,95</t>
  </si>
  <si>
    <t>15.02.018</t>
  </si>
  <si>
    <t>ESMALTE A BASE DE AGUA</t>
  </si>
  <si>
    <t>15.02.019</t>
  </si>
  <si>
    <t>ESMALTE</t>
  </si>
  <si>
    <t>15.02.020</t>
  </si>
  <si>
    <t>MASSA NIVELADORA PARA INTERIOR (AREAS MOLHADAS)</t>
  </si>
  <si>
    <t>15.02.025</t>
  </si>
  <si>
    <t>TINTA LATEX STANDARD</t>
  </si>
  <si>
    <t>43,42</t>
  </si>
  <si>
    <t>15.02.026</t>
  </si>
  <si>
    <t>TINTA LATEX STANDARD COM MASSA NIVELADORA</t>
  </si>
  <si>
    <t>15.02.028</t>
  </si>
  <si>
    <t>TINTA A BASE AGUA COM PRINCIPIO ATIVO CONTROLE CONTRA INSETOS
APLICADO EM FORRO (DUAS DEMAOS)</t>
  </si>
  <si>
    <t>15.02.040</t>
  </si>
  <si>
    <t>VERNIZ RETARDANTE DE CHAMA APLICADO EM SUPERFICIE DE MADEIRA
ACABAMENTO TRANSPARENTE COM DUAS DEMÃOS</t>
  </si>
  <si>
    <t>97,01</t>
  </si>
  <si>
    <t>15.02.041</t>
  </si>
  <si>
    <t>VERNIZ SELANTE RESISTENTE À ABRASÃO APLICADO SOBRE VERNIZ RETARDANTE
EM SUPERFICIE DE MADEIRA ACABAMENTO TRANSPARENTE COM DUAS DEMÃOS</t>
  </si>
  <si>
    <t>25,14</t>
  </si>
  <si>
    <t>15.02.050</t>
  </si>
  <si>
    <t>OLEO EM FORRO DE MADEIRA</t>
  </si>
  <si>
    <t>52,09</t>
  </si>
  <si>
    <t>15.02.052</t>
  </si>
  <si>
    <t>ESMALTE EM FORRO DE MADEIRA</t>
  </si>
  <si>
    <t>54,06</t>
  </si>
  <si>
    <t>15.02.053</t>
  </si>
  <si>
    <t>ESMALTE A BASE DE AGUA EM FORRO DE MADEIRA</t>
  </si>
  <si>
    <t>52,46</t>
  </si>
  <si>
    <t>15.02.055</t>
  </si>
  <si>
    <t>ENVERNIZAMENTO EM FORRO DE MADEIRA</t>
  </si>
  <si>
    <t>15.02.061</t>
  </si>
  <si>
    <t>TINTA LATEX STANDARD EM SUPERFICIE DE GESSO</t>
  </si>
  <si>
    <t>33,84</t>
  </si>
  <si>
    <t>15.02.062</t>
  </si>
  <si>
    <t>TINTA LATEX ECONOMICA EM SUPERFICIE DE GESSO</t>
  </si>
  <si>
    <t>15.02.080</t>
  </si>
  <si>
    <t>TINTA LATEX PARA PISO</t>
  </si>
  <si>
    <t>15.02.099</t>
  </si>
  <si>
    <t>PINTURAS EM FORROS/PAREDES INTERNAS</t>
  </si>
  <si>
    <t>Página: 56 de 75</t>
  </si>
  <si>
    <t>15.03.002</t>
  </si>
  <si>
    <t>MASSA NIVELADORA A BASE DE AGUA EM ESQUADRIAS DE MADEIRA</t>
  </si>
  <si>
    <t>15.03.003</t>
  </si>
  <si>
    <t>ÓLEO SEM MASSA NIVELADORA EM ESQUADRIAS DE MADEIRA</t>
  </si>
  <si>
    <t>15.03.005</t>
  </si>
  <si>
    <t>OLEO EM MADEIRA SEM APARELHAMENTO E EMASS PREVIOS (PORTOES-CERCAS)</t>
  </si>
  <si>
    <t>34,05</t>
  </si>
  <si>
    <t>15.03.006</t>
  </si>
  <si>
    <t>ESMALTE SEM MASSA NIVELADORA EM ESQUADRIAS DE MADEIRA</t>
  </si>
  <si>
    <t>15.03.008</t>
  </si>
  <si>
    <t>OLEO COM MASSA NIVELADORA EM ESQUADRIAS DE MADEIRA</t>
  </si>
  <si>
    <t>15.03.009</t>
  </si>
  <si>
    <t>ESMALTE EM CERCAS PORTOES E GRADIS</t>
  </si>
  <si>
    <t>15.03.010</t>
  </si>
  <si>
    <t>VERNIZ PLASTICO BASE POLIURET EM ESQUADRIAS E PECAS MADEIRA EXTERNA</t>
  </si>
  <si>
    <t>36,79</t>
  </si>
  <si>
    <t>15.03.011</t>
  </si>
  <si>
    <t>ESMALTE COM MASSA NIVELADORA EM ESQUADRIAS DE MADEIRA</t>
  </si>
  <si>
    <t>15.03.012</t>
  </si>
  <si>
    <t>ENVERNIZAMENTO EM ESQUADRIAS DE MADEIRA</t>
  </si>
  <si>
    <t>15.03.020</t>
  </si>
  <si>
    <t>OLEO EM ESQUADRIAS DE FERRO</t>
  </si>
  <si>
    <t>38,86</t>
  </si>
  <si>
    <t>15.03.021</t>
  </si>
  <si>
    <t>ESMALTE EM ESQUADRIAS DE FERRO</t>
  </si>
  <si>
    <t>15.03.022</t>
  </si>
  <si>
    <t>GRAFITE EM ESQUADRIAS DE FERRO</t>
  </si>
  <si>
    <t>15.03.024</t>
  </si>
  <si>
    <t>PINTURA ALUMINIO EM ESQUADRIAS DE FERRO</t>
  </si>
  <si>
    <t>15.03.025</t>
  </si>
  <si>
    <t>ESMALTE A BASE DE AGUA SEM MASSA NIVELADORA EM ESQUADRIAS DE
MADEIRA</t>
  </si>
  <si>
    <t>15.03.026</t>
  </si>
  <si>
    <t>ESMALTE A BASE DE AGUA COM MASSA NIVELADORA EM ESQUADRIAS DE
MADEIRA</t>
  </si>
  <si>
    <t>15.03.027</t>
  </si>
  <si>
    <t>ESMALTE A BASE DE AGUA EM CERCAS, PORTÕES E GRADIS</t>
  </si>
  <si>
    <t>23,09</t>
  </si>
  <si>
    <t>15.03.028</t>
  </si>
  <si>
    <t>ESMALTE A BASE DE AGUA EM ESQUADRIAS DE FERRO</t>
  </si>
  <si>
    <t>15.03.029</t>
  </si>
  <si>
    <t>SERVIÇO GALVANIZACAO A FOGO - ESQUADRIAS.</t>
  </si>
  <si>
    <t>15.03.032</t>
  </si>
  <si>
    <t>PRIMER P/ GALVANIZADOS (GALVIT/SIMILAR) - ESQUADRIAS</t>
  </si>
  <si>
    <t>15.03.035</t>
  </si>
  <si>
    <t>FUNDO ANTI-OXIDANTE EM ESQUADRIAS</t>
  </si>
  <si>
    <t>46,71</t>
  </si>
  <si>
    <t>15.03.040</t>
  </si>
  <si>
    <t>OLEO EM RODAPES, BAGUETES E MOLDURAS DE MADEIRA</t>
  </si>
  <si>
    <t>15.03.041</t>
  </si>
  <si>
    <t>ESMALTE EM RODAPES, BAGUETES E MOLDURAS DE MADEIRA</t>
  </si>
  <si>
    <t>15.03.042</t>
  </si>
  <si>
    <t>ESMALTE A BASE DE AGUA EM RODAPES BAGUETES E MOLDURAS DE MADEIRA</t>
  </si>
  <si>
    <t>15.03.050</t>
  </si>
  <si>
    <t>ENVERNIZAMENTO DE RODAPES,BAGUETES OU MOLDURAS DE MADEIRA</t>
  </si>
  <si>
    <t>5,99</t>
  </si>
  <si>
    <t>15.03.060</t>
  </si>
  <si>
    <t>FACE EXTERNA DE CALHAS/CONDUTORES COM TINTA SINTETICA (ESMALTE)</t>
  </si>
  <si>
    <t>15.03.061</t>
  </si>
  <si>
    <t>FACE INTERNA DE CALHAS COM TINTA BETUMINOSA</t>
  </si>
  <si>
    <t>15.03.062</t>
  </si>
  <si>
    <t>FACE APARENTE DE RUFOS/RINCOES COM TINTA BETUMINOSA</t>
  </si>
  <si>
    <t>15.03.063</t>
  </si>
  <si>
    <t>FACE EXTERNA DE CALHAS/CONDUTORES COM TINTA A OLEO</t>
  </si>
  <si>
    <t>15.03.064</t>
  </si>
  <si>
    <t>FACE EXTERNA DE CALHAS/CONDUTORES COM ESMALTE A BASE DE AGUA</t>
  </si>
  <si>
    <t>15.03.068</t>
  </si>
  <si>
    <t>PINTURA DUAS DEMÃOS ESMALTE FACE APARENTE DE TUBULAÇÃO Ø 3/4"</t>
  </si>
  <si>
    <t>15.03.069</t>
  </si>
  <si>
    <t>PINTURA DUAS DEMÃOS ESMALTE FACE APARENTE DE TUBULAÇÃO Ø1"</t>
  </si>
  <si>
    <t>15.03.072</t>
  </si>
  <si>
    <t>PINTURA DUAS DEMÃOS ESMALTE FACE APARENTE DE TUBULAÇÃO Ø1 1/4"</t>
  </si>
  <si>
    <t>15.03.073</t>
  </si>
  <si>
    <t>PINTURA DUAS DEMÃOS ESMALTE FACE APARENTE DE TUBULAÇÃO Ø1 1/2"</t>
  </si>
  <si>
    <t>15.03.074</t>
  </si>
  <si>
    <t>PINTURA DUAS DEMÃOS ESMALTE FACE APARENTE DE TUBULAÇÃO Ø 2"</t>
  </si>
  <si>
    <t>15.03.075</t>
  </si>
  <si>
    <t>PINTURA DUAS DEMÃOS ESMALTE FACE APARENTE DE TUBULAÇÃO Ø 2 1/2"</t>
  </si>
  <si>
    <t>15.03.076</t>
  </si>
  <si>
    <t>PINTURA DUAS DEMÃOS ESMALTE FACE APARENTE DE TUBULAÇÃO Ø 3"</t>
  </si>
  <si>
    <t>15.03.077</t>
  </si>
  <si>
    <t>PINTURA DUAS DEMÃOS ESMALTE FACE APARENTE DE TUBULAÇÃO Ø 4"</t>
  </si>
  <si>
    <t>15.03.078</t>
  </si>
  <si>
    <t>PINTURA DUAS DEMÃOS ESMALTE FACE APARENTE DE TUBULAÇÃO Ø 6</t>
  </si>
  <si>
    <t>15.03.079</t>
  </si>
  <si>
    <t>PINTURA DUAS DEMÃOS ESMALTE FACE APARENTE DE TUBULAÇÃO PVC Ø 2"</t>
  </si>
  <si>
    <t>15.03.080</t>
  </si>
  <si>
    <t>PINTURA DUAS DEMÃOS ESMALTE FACE APARENTE DE TUBULAÇÃO PVC Ø 3"</t>
  </si>
  <si>
    <t>15.03.081</t>
  </si>
  <si>
    <t>PINTURA DUAS DEMÃOS ESMALTE FACE APARENTE DE TUBULAÇÃO PVC Ø 4"</t>
  </si>
  <si>
    <t>20,10</t>
  </si>
  <si>
    <t>15.03.082</t>
  </si>
  <si>
    <t>PINTURA DUAS DEMÃOS ESMALTE FACE APARENTE DE TUBULAÇÃO PVC Ø 6"</t>
  </si>
  <si>
    <t>15.03.099</t>
  </si>
  <si>
    <t>PINTURAS EM ESQUADRIAS</t>
  </si>
  <si>
    <t>15.04.001</t>
  </si>
  <si>
    <t>CAIACAO</t>
  </si>
  <si>
    <t>15.04.005</t>
  </si>
  <si>
    <t>TINTA LÁTEX ECONÔMICA</t>
  </si>
  <si>
    <t>31,34</t>
  </si>
  <si>
    <t>15.04.006</t>
  </si>
  <si>
    <t>15.04.007</t>
  </si>
  <si>
    <t>MASSA NIVELADORA PARA EXTERIOR</t>
  </si>
  <si>
    <t>Página: 57 de 75</t>
  </si>
  <si>
    <t>15.04.008</t>
  </si>
  <si>
    <t>LATEX EM ELEMENTO VAZADO</t>
  </si>
  <si>
    <t>15.04.009</t>
  </si>
  <si>
    <t>TRATAMENTO DE CONCRETO COM ESTUQUE E LIXAMENTO</t>
  </si>
  <si>
    <t>15.04.011</t>
  </si>
  <si>
    <t>TINTA MINERAL IMPERMEAVEL SEM NATA SELADORA</t>
  </si>
  <si>
    <t>18,90</t>
  </si>
  <si>
    <t>15.04.012</t>
  </si>
  <si>
    <t>TINTA MINERAL IMPERMEAVEL C/ NATA SELADORA S/ BLOCO DE CONCRETO</t>
  </si>
  <si>
    <t>35,60</t>
  </si>
  <si>
    <t>15.04.013</t>
  </si>
  <si>
    <t>HIDROFUGO A BASE DE SILICONE</t>
  </si>
  <si>
    <t>59,91</t>
  </si>
  <si>
    <t>15.04.015</t>
  </si>
  <si>
    <t>ESMALTE EM SUPERFICIE REBOCADA SEM MASSA NIVELADORA</t>
  </si>
  <si>
    <t>15.04.020</t>
  </si>
  <si>
    <t>LIQUIDO IMUNIZANTE EM MADEIRA APARENTE</t>
  </si>
  <si>
    <t>15.04.030</t>
  </si>
  <si>
    <t>VERNIZ ACRILICO BASE SOLVENTE COM 1 DEMAO PRIMER +2 DEMAOS VERNIZ
ACRILICO BASE SOLVENTE</t>
  </si>
  <si>
    <t>32,48</t>
  </si>
  <si>
    <t>15.04.031</t>
  </si>
  <si>
    <t>VERNIZ ACRILICO BASE AGUAAPLICAÇAO 3 DEMAOS</t>
  </si>
  <si>
    <t>15.04.040</t>
  </si>
  <si>
    <t>15.04.041</t>
  </si>
  <si>
    <t>15.04.073</t>
  </si>
  <si>
    <t>PINTURA PARA TELHAS DE ALUMINIO COM TINTA ESMALTE AUTOMOTIVA</t>
  </si>
  <si>
    <t>15.04.078</t>
  </si>
  <si>
    <t>SINALIZAÇÃO VISUAL DE DEGRAUS-PINTURA ACRÍLICA P/PISOS</t>
  </si>
  <si>
    <t>15.04.080</t>
  </si>
  <si>
    <t>PINTURA DE QUADRAS ESP-LINHAS DEMARCATORIAS (600M2)</t>
  </si>
  <si>
    <t>1691,40</t>
  </si>
  <si>
    <t>15.04.081</t>
  </si>
  <si>
    <t>PINTURA DE LINHAS DEMARCATORIAS DE QUADRA DE ESPORTES</t>
  </si>
  <si>
    <t>2,80</t>
  </si>
  <si>
    <t>15.04.082</t>
  </si>
  <si>
    <t>15.04.085</t>
  </si>
  <si>
    <t>PINTURA DE LINHAS DEMARCATORIAS ATE10CM QUADRA DE ESPORTE
BORRACHA CLORADA INCLUSiIVE MATERIAL E MAO DE OBRA</t>
  </si>
  <si>
    <t>15.04.086</t>
  </si>
  <si>
    <t>PINTURA DE LINHAS DEMARCATORIAS ATE10CM QUADRA DE ESPORTES EPÓXI
INCLUSIVE MATERIAL E MAO DE OBRA</t>
  </si>
  <si>
    <t>15.04.087</t>
  </si>
  <si>
    <t>PINTURA PISO DE QUADRA DE ESPORTES BORRACHA CLORADA INCLUSIVE
MATERIAL E MAO DE OBRA</t>
  </si>
  <si>
    <t>15.04.088</t>
  </si>
  <si>
    <t>PINTURA PISO DE QUADRA DE ESPORTES EPÓXI INCLUSIVE MATERIAL E MAO DE
OBRA</t>
  </si>
  <si>
    <t>52,95</t>
  </si>
  <si>
    <t>15.04.099</t>
  </si>
  <si>
    <t>PINTURAS EM PAREDES EXTERNAS</t>
  </si>
  <si>
    <t>15.50.001</t>
  </si>
  <si>
    <t>RASPAGEM DE CAIACAO OU TINTA MINERAL IMPERMEAVEL</t>
  </si>
  <si>
    <t>15.50.002</t>
  </si>
  <si>
    <t>REMOCAO DE OLEO,ESMALTE,LATEX/ACRILICO EM PAREDES COM LIXAMENTO</t>
  </si>
  <si>
    <t>15.50.003</t>
  </si>
  <si>
    <t>REMOCAO DE OLEO,ESMALTE OU VERNIZ EM ESQ DE MADEIRA C/LIXAMENTO</t>
  </si>
  <si>
    <t>15.50.004</t>
  </si>
  <si>
    <t>REMOCAO DE OLEO,ESMALTE,ALUMIN OU GRAFITE EM ESQ DE FERRO C/LIXAMENT</t>
  </si>
  <si>
    <t>O M2</t>
  </si>
  <si>
    <t>15.50.010</t>
  </si>
  <si>
    <t>REMOÇAO DE OLEO,ESMALTE,VERNIZ EM RODAPES,BAGUETES E MOLD
C/LIXAMENTO</t>
  </si>
  <si>
    <t>15.50.011</t>
  </si>
  <si>
    <t>REMOCAO DE OLEO,ESMALTE,LATEX/ACRILICO EM PAREDES COM PRODUTO
QUIMICO</t>
  </si>
  <si>
    <t>15.50.012</t>
  </si>
  <si>
    <t>REMOCAO DE OLEO ESMALTE OU VERNIZ EM ESQ. DE MADEIRA C/PROD QUIMICO</t>
  </si>
  <si>
    <t>15.50.013</t>
  </si>
  <si>
    <t>REMOCAO DE OLEO,ESMALTE,ALUMIN OU GRAFITE EM ESQ DE FERRO C/PROD QUI</t>
  </si>
  <si>
    <t>M M2</t>
  </si>
  <si>
    <t>15.50.014</t>
  </si>
  <si>
    <t>REMOÇAO DE OLEO,ESMALTE,VERNIZ EM RODAPES,BAGUETES E MOLD
C/PROD.QUIMICO</t>
  </si>
  <si>
    <t>15.50.030</t>
  </si>
  <si>
    <t>REMOCAO DE PINTURA EM ESTRUTURA METALICA COM LIXAMENTO</t>
  </si>
  <si>
    <t>15.50.099</t>
  </si>
  <si>
    <t>REMOCOES</t>
  </si>
  <si>
    <t>15.80.010</t>
  </si>
  <si>
    <t>PINTURA EM AZULEJO</t>
  </si>
  <si>
    <t>15.80.011</t>
  </si>
  <si>
    <t>OLEO EM SUPERFICIE INCLUSIVE PREPARO E RETOQUE DE MASSA</t>
  </si>
  <si>
    <t>15.80.013</t>
  </si>
  <si>
    <t>ESMALTE EM ESQUADRIAS DE MADEIRA INCLUSIVE PREPARO E RETOQUES DE
MASSA</t>
  </si>
  <si>
    <t>15.80.018</t>
  </si>
  <si>
    <t>TINTA LATEX STANDARD INCLUSIVE PREPARO E RETOQUE DE MASSA NIVELADORA</t>
  </si>
  <si>
    <t>15.80.021</t>
  </si>
  <si>
    <t>OLEO EM ESQUADRIAS DE FERRO INCLUSIVE PREPARO E RETOQUES DE ZARCAO</t>
  </si>
  <si>
    <t>36,39</t>
  </si>
  <si>
    <t>15.80.023</t>
  </si>
  <si>
    <t>OLEO EM RODAPES/BAGUETES/MOLD. MAD. INCL. PREPARO E RETOQUE DE MASSA</t>
  </si>
  <si>
    <t>15.80.024</t>
  </si>
  <si>
    <t>ALUMINIO EM ESQUADRIAS DE FERRO INCLUSIVE PREPARO E RETOQUE DE ZARCA</t>
  </si>
  <si>
    <t>42,65</t>
  </si>
  <si>
    <t>15.80.025</t>
  </si>
  <si>
    <t>REMOVEDOR DE PICHAÇÃO - POS PINTURA ANTIPICHAÇÃO</t>
  </si>
  <si>
    <t>Página: 58 de 75</t>
  </si>
  <si>
    <t>15.80.026</t>
  </si>
  <si>
    <t>OLEO EM ESQUADRIAS DE MADEIRA INCLUSIVE PREPARO E RETOQUES DE MASSA</t>
  </si>
  <si>
    <t>27,47</t>
  </si>
  <si>
    <t>15.80.029</t>
  </si>
  <si>
    <t>VERNIZ ANTIPICHAÇÃO 2 DEMAOS</t>
  </si>
  <si>
    <t>53,44</t>
  </si>
  <si>
    <t>15.80.031</t>
  </si>
  <si>
    <t>VERNIZ EM ESQUADRIAS DE MADEIRA INCL PREPARO E RETOQUE DE MASSA</t>
  </si>
  <si>
    <t>36,41</t>
  </si>
  <si>
    <t>15.80.032</t>
  </si>
  <si>
    <t>VERNIZ EM RODAPES/BAGUETES/MOLD. MAD. INCL. PREPARO E RETOQUE DE
MASSA</t>
  </si>
  <si>
    <t>15.80.036</t>
  </si>
  <si>
    <t>ESMALTE EM SUPERFICIE DE MADEIRA INCLUSIVE PREPARO E RETOQUE DE MASSA</t>
  </si>
  <si>
    <t>15.80.040</t>
  </si>
  <si>
    <t>PINTURA DE QUADRAS ESPORTIVAS - LINHAS DEMARCATORIAS</t>
  </si>
  <si>
    <t>979,86</t>
  </si>
  <si>
    <t>15.80.042</t>
  </si>
  <si>
    <t>15.80.043</t>
  </si>
  <si>
    <t>TINTA LATEX ECONOMICA INCLUSIVE PREPARO E RETOQUE DE MASSA NIVELADOR</t>
  </si>
  <si>
    <t>A M2</t>
  </si>
  <si>
    <t>15.80.044</t>
  </si>
  <si>
    <t>ESMALTE EM SUPERFICIE INCLUSIVE PREPARO E RETOQUE DE MASSA</t>
  </si>
  <si>
    <t>15.80.045</t>
  </si>
  <si>
    <t>ESMALTE EM ESQUADRIAS DE FERRO INCLUSIVE PREPARO E RETOQUES DE
ZARCAO</t>
  </si>
  <si>
    <t>15.80.046</t>
  </si>
  <si>
    <t>GRAFITE EM ESQUADRIAS DE FERRO INCL. PREPARO E RETOQUE DE ZARCAO</t>
  </si>
  <si>
    <t>15.80.047</t>
  </si>
  <si>
    <t>PINTURA EM LOUSA INCL. PREPARO E RETOQUE DE MASSA</t>
  </si>
  <si>
    <t>15.80.048</t>
  </si>
  <si>
    <t>ESMALTE EM FORRO DE MADEIRA INCLUSIVE PREPARO E RETOQUE DE MASSA</t>
  </si>
  <si>
    <t>15.80.050</t>
  </si>
  <si>
    <t>OLEO EM FORRO DE MADEIRA INCLUSIVE PREPARO E RETOQUE DE MASSA</t>
  </si>
  <si>
    <t>15.80.060</t>
  </si>
  <si>
    <t>ESMALTE EM ESTRUTURA METALICA INCLUSIVE PREPARO E RETOQUE DE ZARCAO</t>
  </si>
  <si>
    <t>23,67</t>
  </si>
  <si>
    <t>15.80.061</t>
  </si>
  <si>
    <t>OLEO EM ESTRUTURA METALICA INCLUSIVE PREPARO E RETOQUE DE ZARCAO</t>
  </si>
  <si>
    <t>15.80.062</t>
  </si>
  <si>
    <t>GRAFITE EM ESTRUTURA METALICA INCLUSIVE PREPARO E RETOQUE DE ZARCAO</t>
  </si>
  <si>
    <t>25,91</t>
  </si>
  <si>
    <t>15.80.070</t>
  </si>
  <si>
    <t>GALVANIZACAO A FRIO - PINTURA P/ ESTRUTURAS - CONSERVACAO</t>
  </si>
  <si>
    <t>72,80</t>
  </si>
  <si>
    <t>15.80.071</t>
  </si>
  <si>
    <t>GALVANIZACAO A FRIO - PINTURA P/ ESQUADRIAS - CONSERVACAO</t>
  </si>
  <si>
    <t>108,40</t>
  </si>
  <si>
    <t>15.80.072</t>
  </si>
  <si>
    <t>PRIMER P/ GALVANIZADOS (GALVIT/SIMILAR) - ESTRUTURAS - CONSERVACAO</t>
  </si>
  <si>
    <t>15.80.073</t>
  </si>
  <si>
    <t>PRIMER P/ GALVANIZADOS (GALVIT/SIMILAR) - ESQUADRIAS - CONSERVACAO</t>
  </si>
  <si>
    <t>30,28</t>
  </si>
  <si>
    <t>15.80.075</t>
  </si>
  <si>
    <t>FUNDO ANTI-OXIDANTE EM ESTRUTURAS - CONSERVACAO</t>
  </si>
  <si>
    <t>15.80.076</t>
  </si>
  <si>
    <t>FUNDO ANTI-OXIDANTE EM ESQUADRIAS - CONSERVACAO</t>
  </si>
  <si>
    <t>32,23</t>
  </si>
  <si>
    <t>15.80.080</t>
  </si>
  <si>
    <t>SERVIÇO GALVANIZACAO A FOGO - ESTRUTURAS / ESQUADRIAS.</t>
  </si>
  <si>
    <t>15.80.099</t>
  </si>
  <si>
    <t>SERVICOS DE PINTURA - CONSERVACAO</t>
  </si>
  <si>
    <t>16.01.008</t>
  </si>
  <si>
    <t>FD-07 FECHAM DIVISA/BL CONCRETO/REV CHAP GROSSO FACE EXT
H=185CM/SAPAT</t>
  </si>
  <si>
    <t>706,86</t>
  </si>
  <si>
    <t>16.01.009</t>
  </si>
  <si>
    <t>FD-08 FECHAM DIVISA/BL CONCRETO/REV CHAP GROSSO FACE EXT
H=185CM/BROCA</t>
  </si>
  <si>
    <t>828,84</t>
  </si>
  <si>
    <t>16.01.010</t>
  </si>
  <si>
    <t>FD-10 FECHAMENTO PARA DEVISAS/MOUROES</t>
  </si>
  <si>
    <t>84,91</t>
  </si>
  <si>
    <t>16.01.011</t>
  </si>
  <si>
    <t>FD-11 FECHAMENTO DE DIVISAS - MOUROES C/ PLACAS PRE MOLDADAS</t>
  </si>
  <si>
    <t>313,39</t>
  </si>
  <si>
    <t>16.01.012</t>
  </si>
  <si>
    <t>FD-12 FECHAMENTO DE DIVISAS - MOUROES C/ ARAMES E HIBISCOS</t>
  </si>
  <si>
    <t>259,69</t>
  </si>
  <si>
    <t>16.01.013</t>
  </si>
  <si>
    <t>FD-13 FECHAMENTO DIV/BL CONCR/SEM REVESTIMENTO (H=185CM/SAPATA)</t>
  </si>
  <si>
    <t>678,33</t>
  </si>
  <si>
    <t>16.01.014</t>
  </si>
  <si>
    <t>FD-14 FECHAMENTO DE DIVISA/BLOCO DE CONCRETO/ S/REVEST. H=185CM/BROCA</t>
  </si>
  <si>
    <t>800,16</t>
  </si>
  <si>
    <t>16.01.015</t>
  </si>
  <si>
    <t>FD-15 FECHAMENTO DE DIVISA/BL CONCRETO/REVEST CHAP FINO
H=235CM/SAPATA</t>
  </si>
  <si>
    <t>871,71</t>
  </si>
  <si>
    <t>16.01.016</t>
  </si>
  <si>
    <t>FD-16 FECHAMENTO DIVISA/BL CONCRETO/REVEST CHAPISCO FINO
H=235CM/BROCA</t>
  </si>
  <si>
    <t>1002,72</t>
  </si>
  <si>
    <t>16.01.021</t>
  </si>
  <si>
    <t>FD-21 FECHAMENTO DE DIVISA COM GRADIL ELETROFUNDIDO / SAPATA (H=185CM)</t>
  </si>
  <si>
    <t>1105,52</t>
  </si>
  <si>
    <t>16.01.022</t>
  </si>
  <si>
    <t>FD-22 FECHAMENTO DE DIVISA COM GRADIL ELETROFUNDIDO/SAPATA (H=235CM)</t>
  </si>
  <si>
    <t>1339,88</t>
  </si>
  <si>
    <t>16.01.028</t>
  </si>
  <si>
    <t>FD-23 FECHAMENTO DE DIVISA COM GRADIL ELETROFUNDIDO / BROCA (H=185CM)</t>
  </si>
  <si>
    <t>1209,00</t>
  </si>
  <si>
    <t>16.01.029</t>
  </si>
  <si>
    <t>FD-24 FECHAMENTO DE DIVISA COM GRADIL ELETROFUNDIDO / BROCA (H=235CM)</t>
  </si>
  <si>
    <t>1443,37</t>
  </si>
  <si>
    <t>16.01.030</t>
  </si>
  <si>
    <t>FD-25 FECHAMENTO DIVISA C/ GRADIL ELETROF / SAPATA (199X132.20CM)</t>
  </si>
  <si>
    <t>1080,85</t>
  </si>
  <si>
    <t>16.01.031</t>
  </si>
  <si>
    <t>FD-26 FECHAMENTO DIVISA C/ GRADIL ELETROF / BROCA (199X132.20CM)</t>
  </si>
  <si>
    <t>1190,58</t>
  </si>
  <si>
    <t>16.01.032</t>
  </si>
  <si>
    <t>FD-27 FECHAMENTO DIVISA C/ GRADIL ELETROF / SAPATA (59X211.40CM)</t>
  </si>
  <si>
    <t>1223,66</t>
  </si>
  <si>
    <t>16.01.033</t>
  </si>
  <si>
    <t>FD-28 FECHAMENTO DIVISA C/ GRADIL ELETROF / BROCA (59X211.40CM)</t>
  </si>
  <si>
    <t>1346,93</t>
  </si>
  <si>
    <t>16.01.045</t>
  </si>
  <si>
    <t>1253,27</t>
  </si>
  <si>
    <t>16.01.046</t>
  </si>
  <si>
    <t>PORTÃO EM CHAPA DE AÇO</t>
  </si>
  <si>
    <t>1324,25</t>
  </si>
  <si>
    <t>Página: 59 de 75</t>
  </si>
  <si>
    <t>16.01.058</t>
  </si>
  <si>
    <t>GRADIL ELETROFUNDIDO GALV. COM PINTURA ELETROSTATICA 62X132MM BARRA
25X2MM</t>
  </si>
  <si>
    <t>494,17</t>
  </si>
  <si>
    <t>16.01.060</t>
  </si>
  <si>
    <t>FD-29 FECHAMENTO DIVISA C/ ELEMENTO VAZADO / SAPATA (239X199CM)</t>
  </si>
  <si>
    <t>1149,82</t>
  </si>
  <si>
    <t>16.01.061</t>
  </si>
  <si>
    <t>FD-30 FECHAMENTO DIVISA C/ ELEMENTO VAZADO / BROCA (239X199CM)</t>
  </si>
  <si>
    <t>1215,68</t>
  </si>
  <si>
    <t>16.01.062</t>
  </si>
  <si>
    <t>FD-31 FECHAMENTO DIVISA C/ ELEMENTO VAZADO / SAPATA (39X199CM)</t>
  </si>
  <si>
    <t>1077,44</t>
  </si>
  <si>
    <t>16.01.063</t>
  </si>
  <si>
    <t>FD-32 FECHAMENTO DIVISA C/ ELEMENTO VAZADO / BROCA (39X199CM)</t>
  </si>
  <si>
    <t>1148,31</t>
  </si>
  <si>
    <t>16.01.064</t>
  </si>
  <si>
    <t>PT-29 PORTAO DE TELA PARA QUADRA</t>
  </si>
  <si>
    <t>1327,70</t>
  </si>
  <si>
    <t>16.01.065</t>
  </si>
  <si>
    <t>VERGA/CINTA EM BLOCO DE CONCRETO CANALETA 14X19X39CM</t>
  </si>
  <si>
    <t>70,99</t>
  </si>
  <si>
    <t>16.01.066</t>
  </si>
  <si>
    <t>VERGA/CINTA EM BLOCO DE CONCRETO CANALETA 19X19X39CM</t>
  </si>
  <si>
    <t>16.01.067</t>
  </si>
  <si>
    <t>FD-33 FECHAMENTO DE DIVISA/BL.CONCRETO/REVEST. CHAPISCO GROSSO
H=235CM/SAPATA</t>
  </si>
  <si>
    <t>883,72</t>
  </si>
  <si>
    <t>16.01.068</t>
  </si>
  <si>
    <t>FD-34 FECHAMENTO DE DIVISA/BL. CONCRETO/REVEST. CHAPISCO GROSSO
H=235CM/BROCA</t>
  </si>
  <si>
    <t>1015,94</t>
  </si>
  <si>
    <t>16.01.071</t>
  </si>
  <si>
    <t>FD-35 FECHAMENTO DE DIVISA GRADIL PERFIL PLASTICO RECICLADO SEM PVC
FORNECIDO E INSTALADO INCLUSIVE FUNDAÇAO.</t>
  </si>
  <si>
    <t>1003,68</t>
  </si>
  <si>
    <t>16.01.073</t>
  </si>
  <si>
    <t>FD-36 FECHAMENTO DE DIVISA GRADIL POLIESTER REFORÇADO COM FIBRA DE
VIDRO (PRFV) FORNECIDO E INSTALADO INCLUSIVE FUNDAÇAO</t>
  </si>
  <si>
    <t>2224,46</t>
  </si>
  <si>
    <t>16.01.080</t>
  </si>
  <si>
    <t>PT-30 PORTAO GRADIL ELETROFUNDIDO / PILARETE DE CONCRETO (300X185CM)</t>
  </si>
  <si>
    <t>9504,49</t>
  </si>
  <si>
    <t>16.01.081</t>
  </si>
  <si>
    <t>PT-31 PORTAO GRADIL ELETROFUNDIDO / PILARETE DE CONCRETO (300X235CM)</t>
  </si>
  <si>
    <t>11115,67</t>
  </si>
  <si>
    <t>16.01.082</t>
  </si>
  <si>
    <t>PT-32 PORTAO GRADIL ELETROFUNDIDO / PILARETE DE CONCRETO (180X185CM)</t>
  </si>
  <si>
    <t>7789,22</t>
  </si>
  <si>
    <t>16.01.083</t>
  </si>
  <si>
    <t>PT-33 PORTAO GRADIL ELETROFUNDIDO / PILARETE DE CONCRETO (180X235CM)</t>
  </si>
  <si>
    <t>8566,01</t>
  </si>
  <si>
    <t>16.01.088</t>
  </si>
  <si>
    <t>PT-41 PORTAO EM CHAPA DE ACO (300X235CM)</t>
  </si>
  <si>
    <t>12249,70</t>
  </si>
  <si>
    <t>16.01.089</t>
  </si>
  <si>
    <t>PT-42 PORTAO EM CHAPA DE ACO (180X235CM)</t>
  </si>
  <si>
    <t>8364,77</t>
  </si>
  <si>
    <t>16.01.090</t>
  </si>
  <si>
    <t>FE-01 FECHAMENTO PARA SETORIZAÇAO 120&lt;H&lt;200 CM (ALAMBRADO)</t>
  </si>
  <si>
    <t>994,41</t>
  </si>
  <si>
    <t>16.01.091</t>
  </si>
  <si>
    <t>FE-02 FECHAMENTO PARA SETORIZAÇAO (GRADIL ELETROFUNDIDO)</t>
  </si>
  <si>
    <t>453,28</t>
  </si>
  <si>
    <t>16.01.092</t>
  </si>
  <si>
    <t>PT-50 PORTAO DE TELA PARA SETORIZAÇAO 120&lt;H&lt;200 CM</t>
  </si>
  <si>
    <t>1374,88</t>
  </si>
  <si>
    <t>16.01.093</t>
  </si>
  <si>
    <t>PT-34 PORTAO GRADIL ELETROFUNDIDO / PILARETE METALICO (300X185CM)</t>
  </si>
  <si>
    <t>7741,95</t>
  </si>
  <si>
    <t>16.01.094</t>
  </si>
  <si>
    <t>PT-35 PORTAO GRADIL ELETROFUNDIDO / PILARETE METALICO (300X235CM)</t>
  </si>
  <si>
    <t>9264,94</t>
  </si>
  <si>
    <t>16.01.095</t>
  </si>
  <si>
    <t>PT-36 PORTAO GRADIL ELETROFUNDIDO / PILARETE METALICO (180X185CM)</t>
  </si>
  <si>
    <t>6098,45</t>
  </si>
  <si>
    <t>16.01.098</t>
  </si>
  <si>
    <t>PT-37 PORTAO GRADIL ELETROFUNDIDO / PILARETE METALICO (180X235CM)</t>
  </si>
  <si>
    <t>6798,66</t>
  </si>
  <si>
    <t>16.01.099</t>
  </si>
  <si>
    <t>SERVICOS PARA FECHAMENTOS</t>
  </si>
  <si>
    <t>16.02.004</t>
  </si>
  <si>
    <t>PAVIMENTAÇÃO DE CONCRETO P/PISO PERMEAVEL DRENANTE (DIAGONAL)</t>
  </si>
  <si>
    <t>205,35</t>
  </si>
  <si>
    <t>16.02.008</t>
  </si>
  <si>
    <t>16.02.009</t>
  </si>
  <si>
    <t>PLACA DE CONCRETO MOLDADA NO LOCAL - 90X90 CM</t>
  </si>
  <si>
    <t>PAVIMENTAÇÃO DE CONCRETO P/PISO PERMEAVEL DRENANTE (SEXTAVADO)</t>
  </si>
  <si>
    <t>171,92</t>
  </si>
  <si>
    <t>16.02.014</t>
  </si>
  <si>
    <t>PAVIMENTAÇAO DE CONCRETO PARA PISO PERMEAVEL DRENANTE (GRAMA)</t>
  </si>
  <si>
    <t>181,80</t>
  </si>
  <si>
    <t>16.02.015</t>
  </si>
  <si>
    <t>PAVIMENTACAO ASFALTICA</t>
  </si>
  <si>
    <t>16.02.018</t>
  </si>
  <si>
    <t>BORRACHA ASSENTADA C/ ARGAMASSA - PISO TATIL ALERTA</t>
  </si>
  <si>
    <t>16.02.022</t>
  </si>
  <si>
    <t>PAVIMENTACAO COM PEDRISCO COM ESPESS DE 5 CM</t>
  </si>
  <si>
    <t>18,12</t>
  </si>
  <si>
    <t>16.02.023</t>
  </si>
  <si>
    <t>PAVIMENTACAO DE PEDRA MOSAICO PORTUGUES 2 COR/SOBRE BASE AREIA
GROSSA</t>
  </si>
  <si>
    <t>293,59</t>
  </si>
  <si>
    <t>16.02.025</t>
  </si>
  <si>
    <t>GUIAS PRE-MOLDADAS TIPO PMSP</t>
  </si>
  <si>
    <t>117,95</t>
  </si>
  <si>
    <t>16.02.026</t>
  </si>
  <si>
    <t>SARJETAS MOLDADAS NO LOCAL TIPO PMSP</t>
  </si>
  <si>
    <t>111,00</t>
  </si>
  <si>
    <t>16.02.027</t>
  </si>
  <si>
    <t>GA-01 GUIA LEVE OU SEPARADOR DE PISOS</t>
  </si>
  <si>
    <t>16.02.028</t>
  </si>
  <si>
    <t>GA-02 GUIA E SARJETA</t>
  </si>
  <si>
    <t>156,65</t>
  </si>
  <si>
    <t>16.02.029</t>
  </si>
  <si>
    <t>GA-03 GUIA E SARJETA TIPO PMSP</t>
  </si>
  <si>
    <t>171,96</t>
  </si>
  <si>
    <t>16.02.031</t>
  </si>
  <si>
    <t>DEGRAU DE CONCRETO CAMURCADO</t>
  </si>
  <si>
    <t>16.02.033</t>
  </si>
  <si>
    <t>PEDRA MIRACEMA</t>
  </si>
  <si>
    <t>16.02.039</t>
  </si>
  <si>
    <t>PAVIMENTAÇÃO DE CONCRETO P/PISO PERMEAVEL DRENANTE (QUADRICULADO)</t>
  </si>
  <si>
    <t>196,60</t>
  </si>
  <si>
    <t>Página: 60 de 75</t>
  </si>
  <si>
    <t>16.02.040</t>
  </si>
  <si>
    <t>PAVIMENTACAO ARTICULADA BLOCO CONCRETO INTERTRAVADO E=6CM 35 Mpa
COR NATURAL SOBRE BASE AREIA GROSSA</t>
  </si>
  <si>
    <t>187,27</t>
  </si>
  <si>
    <t>16.02.041</t>
  </si>
  <si>
    <t>PAVIMENTACAO ARTICULADA BLOCO CONCRETO INTERTRAVADO E=6CM 35 Mpa
COLORIDO SOBRE BASE AREIA GROSSA</t>
  </si>
  <si>
    <t>213,71</t>
  </si>
  <si>
    <t>16.02.050</t>
  </si>
  <si>
    <t>PASTILHA NATURAL 2,5X2,5CM - DETALHES E REQUADROS</t>
  </si>
  <si>
    <t>550,58</t>
  </si>
  <si>
    <t>16.02.051</t>
  </si>
  <si>
    <t>PASTILHA NATURAL 5,0X5,0CM - DETALHES E REQUADROS</t>
  </si>
  <si>
    <t>420,91</t>
  </si>
  <si>
    <t>16.02.056</t>
  </si>
  <si>
    <t>LADRILHO HIDRAULICO 20X20CM LISO 1 COR</t>
  </si>
  <si>
    <t>16.02.061</t>
  </si>
  <si>
    <t>16.02.062</t>
  </si>
  <si>
    <t>16.02.063</t>
  </si>
  <si>
    <t>PAVIMENTACAO ARTICULADA BLOCO CONCRETO INTERTRAVADO E=8CM 50 Mpa
COR NATURAL SOBRE BASE AREIA GROSSA</t>
  </si>
  <si>
    <t>269,86</t>
  </si>
  <si>
    <t>16.02.064</t>
  </si>
  <si>
    <t>16.02.066</t>
  </si>
  <si>
    <t>PISO DE CONCRETO ARMADO Fck 25MPa DESEMPENAMENTO MECÂNICO E=10CM</t>
  </si>
  <si>
    <t>124,69</t>
  </si>
  <si>
    <t>16.02.067</t>
  </si>
  <si>
    <t>16.02.068</t>
  </si>
  <si>
    <t>DEGRAU DE CONCRETO ARMADO Fck 25MPa DESEMPENADO E=6CM INCLUSIVE
LASTRO DE BRITA</t>
  </si>
  <si>
    <t>81,17</t>
  </si>
  <si>
    <t>16.02.069</t>
  </si>
  <si>
    <t>16.02.070</t>
  </si>
  <si>
    <t>LASTRO DE CONCRETO - 5CM</t>
  </si>
  <si>
    <t>16.02.071</t>
  </si>
  <si>
    <t>16.02.080</t>
  </si>
  <si>
    <t>16.02.090</t>
  </si>
  <si>
    <t>CIMENTADO DESEMPENADO COM JUNTA SECA E=3,5CM INCL ARG REG</t>
  </si>
  <si>
    <t>16.02.091</t>
  </si>
  <si>
    <t>CIMENTADO DESEMPENADO ALISADO C/ CORANTE E=3,5CM INCL ARG REG</t>
  </si>
  <si>
    <t>16.02.099</t>
  </si>
  <si>
    <t>REVESTIMENTOS P/ PISOS EXTERNOS</t>
  </si>
  <si>
    <t>16.02.100</t>
  </si>
  <si>
    <t>LASTRO DE BRITA E=5CM COM AGREGADO RECICLADO DA CONSTRUÇÃO CIVIL</t>
  </si>
  <si>
    <t>16.02.101</t>
  </si>
  <si>
    <t>LASTRO DE CONCRETO TRAÇO 1:4:8 E=5CM COM AGREGADO RECICLADO DA
CONSTRUÇAO CIVIL.</t>
  </si>
  <si>
    <t>38,65</t>
  </si>
  <si>
    <t>16.02.105</t>
  </si>
  <si>
    <t>CIMENTADO DESEMPENADO COM JUNTA SECA E = 5 CM COM AGREGADO
RECICLADO DA CONSTRUÇAO CIVIL</t>
  </si>
  <si>
    <t>78,52</t>
  </si>
  <si>
    <t>16.02.106</t>
  </si>
  <si>
    <t>CIMENTADO DESEMPENADO E ALISADO COM CORANTE E = 5 CM COM AGREGADO
RECICLADO DA CONSTRUÇAO CIVIL</t>
  </si>
  <si>
    <t>16.03.001</t>
  </si>
  <si>
    <t>CORTE DE MATO E GRAMA - ROÇAGEM MECANIZADA</t>
  </si>
  <si>
    <t>16.03.002</t>
  </si>
  <si>
    <t>GRAMA ESMERALDA EM PLACAS</t>
  </si>
  <si>
    <t>16.03.006</t>
  </si>
  <si>
    <t>GRAMA SAO CARLOS EM PLACAS</t>
  </si>
  <si>
    <t>FORRACAO - MARANTA</t>
  </si>
  <si>
    <t>16.03.012</t>
  </si>
  <si>
    <t>GRAMA PRETA EM MUDAS</t>
  </si>
  <si>
    <t>90,76</t>
  </si>
  <si>
    <t>16.03.014</t>
  </si>
  <si>
    <t>AP-02 PROTETOR PARA ARVORES</t>
  </si>
  <si>
    <t>137,42</t>
  </si>
  <si>
    <t>16.03.031</t>
  </si>
  <si>
    <t>ARVORE ORNAMENTAL H=1,50 A 2.00M - TIPUANA</t>
  </si>
  <si>
    <t>306,06</t>
  </si>
  <si>
    <t>16.03.063</t>
  </si>
  <si>
    <t>PALMEIRA JERIVÁ H=1,50 A 2,00 M</t>
  </si>
  <si>
    <t>362,88</t>
  </si>
  <si>
    <t>16.03.066</t>
  </si>
  <si>
    <t>ARBUSTO H=0.50 A 0.70M - AZALÉIA</t>
  </si>
  <si>
    <t>65,91</t>
  </si>
  <si>
    <t>16.03.067</t>
  </si>
  <si>
    <t>ARBUSTO H=0.50 A 0.70M - BELA EMILIA</t>
  </si>
  <si>
    <t>37,57</t>
  </si>
  <si>
    <t>16.03.075</t>
  </si>
  <si>
    <t>ARBUSTO COSTELA- DE -ADAO H=0.50 A 0.70 M</t>
  </si>
  <si>
    <t>16.03.076</t>
  </si>
  <si>
    <t>ARBUSTO GUAIMBÊ H=0.50 A 0.70 M</t>
  </si>
  <si>
    <t>73,88</t>
  </si>
  <si>
    <t>16.03.077</t>
  </si>
  <si>
    <t>ARBUSTO PRIMAVERA H=0.50 A 0.70 M</t>
  </si>
  <si>
    <t>16.03.080</t>
  </si>
  <si>
    <t>ARBUSTO H=0,50 A 0,70 M - CALIANDRA</t>
  </si>
  <si>
    <t>16.03.083</t>
  </si>
  <si>
    <t>BAMBU H=1,00 A 2,00 M - BAMBUZINHO</t>
  </si>
  <si>
    <t>68,99</t>
  </si>
  <si>
    <t>16.03.085</t>
  </si>
  <si>
    <t>FORRACAO - CURCULIGO</t>
  </si>
  <si>
    <t>16.03.087</t>
  </si>
  <si>
    <t>FORRACAO - LANTANA</t>
  </si>
  <si>
    <t>111,56</t>
  </si>
  <si>
    <t>Página: 61 de 75</t>
  </si>
  <si>
    <t>16.03.088</t>
  </si>
  <si>
    <t>FORRACAO - LIRIO AMARELO</t>
  </si>
  <si>
    <t>197,45</t>
  </si>
  <si>
    <t>16.03.090</t>
  </si>
  <si>
    <t>ARBUSTO SANQUÉSIA H=0.50 A 0.70 M</t>
  </si>
  <si>
    <t>317,30</t>
  </si>
  <si>
    <t>16.03.091</t>
  </si>
  <si>
    <t>FORRACAO - PILEIA</t>
  </si>
  <si>
    <t>133,24</t>
  </si>
  <si>
    <t>16.03.092</t>
  </si>
  <si>
    <t>FORRACAO - CLOROFITO</t>
  </si>
  <si>
    <t>130,88</t>
  </si>
  <si>
    <t>16.03.093</t>
  </si>
  <si>
    <t>FORRACAO - VEDELIA</t>
  </si>
  <si>
    <t>16.03.096</t>
  </si>
  <si>
    <t>FORRACAO - AGAPANTO</t>
  </si>
  <si>
    <t>101,84</t>
  </si>
  <si>
    <t>16.03.099</t>
  </si>
  <si>
    <t>SERVIÇOS DE PAISAGISMO</t>
  </si>
  <si>
    <t>16.03.100</t>
  </si>
  <si>
    <t>ARBUSTO ALECRIM H=0,50M A 0,70M</t>
  </si>
  <si>
    <t>73,09</t>
  </si>
  <si>
    <t>16.03.101</t>
  </si>
  <si>
    <t>FORRAÇÃO AZULZINHA</t>
  </si>
  <si>
    <t>313,59</t>
  </si>
  <si>
    <t>16.03.102</t>
  </si>
  <si>
    <t>FORRAÇÃO BARLÉRIA</t>
  </si>
  <si>
    <t>346,31</t>
  </si>
  <si>
    <t>16.03.103</t>
  </si>
  <si>
    <t>FORRAÇÃO BULBINE</t>
  </si>
  <si>
    <t>156,48</t>
  </si>
  <si>
    <t>16.03.104</t>
  </si>
  <si>
    <t>ARBUSTO DICORISANDRA H=0,50 A 0,70M</t>
  </si>
  <si>
    <t>1207,63</t>
  </si>
  <si>
    <t>16.03.105</t>
  </si>
  <si>
    <t>FORRAÇÃO DINHEIRO-EM-PENCA</t>
  </si>
  <si>
    <t>108,66</t>
  </si>
  <si>
    <t>16.03.106</t>
  </si>
  <si>
    <t>FORRAÇÃO GOTA DE ORVALHO</t>
  </si>
  <si>
    <t>127,57</t>
  </si>
  <si>
    <t>16.03.107</t>
  </si>
  <si>
    <t>FORRAÇÃO GRAMA-AMENDOIM</t>
  </si>
  <si>
    <t>228,91</t>
  </si>
  <si>
    <t>16.03.108</t>
  </si>
  <si>
    <t>FORRAÇÃO JIBÓIA-VERDE</t>
  </si>
  <si>
    <t>753,74</t>
  </si>
  <si>
    <t>16.03.109</t>
  </si>
  <si>
    <t>FORRAÇÃO LAMBARI-ROXO</t>
  </si>
  <si>
    <t>312,05</t>
  </si>
  <si>
    <t>16.03.110</t>
  </si>
  <si>
    <t>ARBUSTO MANJERICÃO H=0,50 A 0,70M</t>
  </si>
  <si>
    <t>16.03.111</t>
  </si>
  <si>
    <t>FORRAÇÃO OFIOPOGO</t>
  </si>
  <si>
    <t>185,68</t>
  </si>
  <si>
    <t>16.03.112</t>
  </si>
  <si>
    <t>FORRAÇÃO PAPIRINHO</t>
  </si>
  <si>
    <t>915,73</t>
  </si>
  <si>
    <t>16.03.113</t>
  </si>
  <si>
    <t>FORRAÇÃO SINGÔNIO</t>
  </si>
  <si>
    <t>110,82</t>
  </si>
  <si>
    <t>16.03.114</t>
  </si>
  <si>
    <t>FORRAÇÃO TRAPOERABA</t>
  </si>
  <si>
    <t>310,13</t>
  </si>
  <si>
    <t>16.03.150</t>
  </si>
  <si>
    <t>ÁRVORE ORNAMENTAL AROEIRA-DO-SERTÃO H=2,00M</t>
  </si>
  <si>
    <t>367,61</t>
  </si>
  <si>
    <t>16.03.151</t>
  </si>
  <si>
    <t>ÁRVORE ORNAMENTAL CANELA-PRETA H=2,00M</t>
  </si>
  <si>
    <t>362,19</t>
  </si>
  <si>
    <t>16.03.152</t>
  </si>
  <si>
    <t>ÁRVORE ORNAMENTAL CANELA-SASSAFRÁS H=2,00M</t>
  </si>
  <si>
    <t>410,95</t>
  </si>
  <si>
    <t>16.03.153</t>
  </si>
  <si>
    <t>ÁRVORE ORNAMENTAL CASTANHA-DO-PARÁ H=2,00M</t>
  </si>
  <si>
    <t>349,45</t>
  </si>
  <si>
    <t>16.03.154</t>
  </si>
  <si>
    <t>ÁRVORE ORNAMENTAL IMBUIA H=2,00M</t>
  </si>
  <si>
    <t>607,06</t>
  </si>
  <si>
    <t>16.03.155</t>
  </si>
  <si>
    <t>ÁRVORE ORNAMENTAL JABORANDI H=2,00M</t>
  </si>
  <si>
    <t>462,29</t>
  </si>
  <si>
    <t>16.03.156</t>
  </si>
  <si>
    <t>ÁRVORE ORNAMENTAL PEROBA ROSA H=2,00M</t>
  </si>
  <si>
    <t>436,87</t>
  </si>
  <si>
    <t>16.03.157</t>
  </si>
  <si>
    <t>ÁRVORE ORNAMENTAL PINHEIRO-DO-PARANÁ H=2,00M</t>
  </si>
  <si>
    <t>16.03.170</t>
  </si>
  <si>
    <t>ÁRVORE PEITO DE POMBA H=0,50 A 1,00M. (NATIVA PIONEIRA-SP)</t>
  </si>
  <si>
    <t>16.03.171</t>
  </si>
  <si>
    <t>ÁRVORE TÁPIA H=0,50M A 1,00M. (NATIVA PIONEIRA-SP)</t>
  </si>
  <si>
    <t>16.03.172</t>
  </si>
  <si>
    <t>ÁRVORE CAPIXINGUI H=0,50M A 1,00M (NATIVA PIONEIRA-SP)</t>
  </si>
  <si>
    <t>16.03.173</t>
  </si>
  <si>
    <t>ÁRVORE INGÁ H=0,50M A 1,00M (NATIVA PIONEIRA-SP)</t>
  </si>
  <si>
    <t>16.03.174</t>
  </si>
  <si>
    <t>ÁRVORE FUMO BRAVO H=0,50M A 1,00M (NATIVA PIONEIRA-SP)</t>
  </si>
  <si>
    <t>16.03.175</t>
  </si>
  <si>
    <t>ÁRVORE MUTAMBO H=0,50M A 1,00M (NATIVA PIONEIRA-SP)</t>
  </si>
  <si>
    <t>16.03.176</t>
  </si>
  <si>
    <t>ÁRVORE AÇOITA CAVALO H=0,50M A 1,00M (NATIVA PIONEIRA-SP)</t>
  </si>
  <si>
    <t>29,42</t>
  </si>
  <si>
    <t>16.03.177</t>
  </si>
  <si>
    <t>ÁRVORE PAU POLVORA H=0,50M A 1,00M (NATIVA PIONEIRA-SP)</t>
  </si>
  <si>
    <t>16.03.190</t>
  </si>
  <si>
    <t>ÁRVORE PEITO DE POMBA H=2,00M (NATIVA PIONEIRA-SP)</t>
  </si>
  <si>
    <t>116,87</t>
  </si>
  <si>
    <t>16.03.191</t>
  </si>
  <si>
    <t>ÁRVORE TÁPIA H=2,00M (NATIVA PIONEIRA-SP)</t>
  </si>
  <si>
    <t>16.03.192</t>
  </si>
  <si>
    <t>ÁRVORE CAPIXINGUI H=2,00M (NATIVA PIONEIRA-SP)</t>
  </si>
  <si>
    <t>142,85</t>
  </si>
  <si>
    <t>16.03.193</t>
  </si>
  <si>
    <t>ÁRVORE INGÁ H=2,00M (NATIVA PIONEIRA-SP)</t>
  </si>
  <si>
    <t>136,74</t>
  </si>
  <si>
    <t>16.03.194</t>
  </si>
  <si>
    <t>ÁRVORE FUMO BRAVO H=2,00M (NATIVA PIONEIRA-SP)</t>
  </si>
  <si>
    <t>80,65</t>
  </si>
  <si>
    <t>16.03.195</t>
  </si>
  <si>
    <t>ÁRVORE MUTAMBO H=2,00M (NATIVA PIONEIRA-SP)</t>
  </si>
  <si>
    <t>180,89</t>
  </si>
  <si>
    <t>16.03.196</t>
  </si>
  <si>
    <t>ÁRVORE AÇOITA CAVALO H=2,00M (NATIVA PIONEIRA-SP)</t>
  </si>
  <si>
    <t>184,67</t>
  </si>
  <si>
    <t>16.03.197</t>
  </si>
  <si>
    <t>ÁRVORE PAU POLVORA H=2,00M (NATIVA PIONEIRA-SP)</t>
  </si>
  <si>
    <t>202,60</t>
  </si>
  <si>
    <t>16.03.200</t>
  </si>
  <si>
    <t>ÁRVORE ORNAMENTAL ALDRAGO H=2,00M</t>
  </si>
  <si>
    <t>380,79</t>
  </si>
  <si>
    <t>16.03.201</t>
  </si>
  <si>
    <t>ÁRVORE ORNAMENTAL PAU-CIGARRA H=2,00M</t>
  </si>
  <si>
    <t>402,18</t>
  </si>
  <si>
    <t>16.03.202</t>
  </si>
  <si>
    <t>ÁRVORE ORNAMENTAL ARAÇÁ H=2,00M</t>
  </si>
  <si>
    <t>349,22</t>
  </si>
  <si>
    <t>16.03.203</t>
  </si>
  <si>
    <t>ÁRVORE ORNAMENTAL AROEIRA-SALSA H=2,00M</t>
  </si>
  <si>
    <t>354,03</t>
  </si>
  <si>
    <t>16.03.204</t>
  </si>
  <si>
    <t>ÁRVORE ORNAMENTAL BICO-DE-PATO H=2,00M</t>
  </si>
  <si>
    <t>516,62</t>
  </si>
  <si>
    <t>Página: 62 de 75</t>
  </si>
  <si>
    <t>16.03.205</t>
  </si>
  <si>
    <t>ÁRVORE ORNAMENTAL CHUVA DE OURO H=2,00M</t>
  </si>
  <si>
    <t>350,54</t>
  </si>
  <si>
    <t>16.03.206</t>
  </si>
  <si>
    <t>ÁRVORE ORNAMENTAL CANELEIRA H=2,00M</t>
  </si>
  <si>
    <t>323,10</t>
  </si>
  <si>
    <t>16.03.207</t>
  </si>
  <si>
    <t>ÁRVORE ORNAMENTAL CAPUTUNA-PRETA (CHUPA FERRO) H=2,00M</t>
  </si>
  <si>
    <t>560,18</t>
  </si>
  <si>
    <t>16.03.208</t>
  </si>
  <si>
    <t>ÁRVORE ORNAMENTAL CAROBA H=2,00M</t>
  </si>
  <si>
    <t>422,10</t>
  </si>
  <si>
    <t>16.03.209</t>
  </si>
  <si>
    <t>ÁRVORE ORNAMENTAL CAROBA-BRANCA H=2,00M</t>
  </si>
  <si>
    <t>397,81</t>
  </si>
  <si>
    <t>16.03.210</t>
  </si>
  <si>
    <t>ÁRVORE ORNAMENTAL CAROBÃO H=2,00M</t>
  </si>
  <si>
    <t>413,69</t>
  </si>
  <si>
    <t>16.03.211</t>
  </si>
  <si>
    <t>ÁRVORE ORNAMENTAL CARVALHO-BRASILEIRO (CARVALHO DO BRASIL) H=2,00M</t>
  </si>
  <si>
    <t>505,88</t>
  </si>
  <si>
    <t>16.03.212</t>
  </si>
  <si>
    <t>ÁRVORE ORNAMENTAL CÁSSIA-GRANDE H=2,00M</t>
  </si>
  <si>
    <t>388,31</t>
  </si>
  <si>
    <t>16.03.213</t>
  </si>
  <si>
    <t>ÁRVORE ORNAMENTAL CEDRO-ROSA (CEDRO) H=2,00M</t>
  </si>
  <si>
    <t>415,14</t>
  </si>
  <si>
    <t>16.03.214</t>
  </si>
  <si>
    <t>ÁRVORE ORNAMENTAL CHÁ-DE-BUGRE (CAPITÃO DO CAMPO) H=2,00M</t>
  </si>
  <si>
    <t>347,17</t>
  </si>
  <si>
    <t>16.03.215</t>
  </si>
  <si>
    <t>ÁRVORE ORNAMENTAL DEDALEIRO H=2,00M</t>
  </si>
  <si>
    <t>371,98</t>
  </si>
  <si>
    <t>16.03.216</t>
  </si>
  <si>
    <t>ÁRVORE ORNAMENTAL DIADEMA H=2,00M</t>
  </si>
  <si>
    <t>617,94</t>
  </si>
  <si>
    <t>16.03.217</t>
  </si>
  <si>
    <t>ÁRVORE ORNAMENTAL EMBAÚBA H=2,00M</t>
  </si>
  <si>
    <t>352,94</t>
  </si>
  <si>
    <t>16.03.218</t>
  </si>
  <si>
    <t>ÁRVORE ORNAMENTAL EMBIRUÇU H=2,00M</t>
  </si>
  <si>
    <t>364,28</t>
  </si>
  <si>
    <t>16.03.219</t>
  </si>
  <si>
    <t>ÁRVORE ORNAMENTAL FEIJOA H=2,00M</t>
  </si>
  <si>
    <t>682,74</t>
  </si>
  <si>
    <t>16.03.220</t>
  </si>
  <si>
    <t>ÁRVORE ORNAMENTAL GUANANDI H=2,00M</t>
  </si>
  <si>
    <t>379,45</t>
  </si>
  <si>
    <t>16.03.221</t>
  </si>
  <si>
    <t>ÁRVORE ORNAMENTAL IPÊ-AMARELO-DA-SERRA H=2,00M</t>
  </si>
  <si>
    <t>317,91</t>
  </si>
  <si>
    <t>16.03.222</t>
  </si>
  <si>
    <t>ÁRVORE ORNAMENTAL IPÊ-BRANCO H=2,00M</t>
  </si>
  <si>
    <t>339,37</t>
  </si>
  <si>
    <t>16.03.223</t>
  </si>
  <si>
    <t>ÁRVORE ORNAMENTAL IPÊ-ROXO DE 7 FOLHAS H=2,00M</t>
  </si>
  <si>
    <t>327,04</t>
  </si>
  <si>
    <t>16.03.224</t>
  </si>
  <si>
    <t>ÁRVORE ORNAMENTAL JACARANDÁ-PAULISTA H=2,00M</t>
  </si>
  <si>
    <t>432,38</t>
  </si>
  <si>
    <t>16.03.225</t>
  </si>
  <si>
    <t>ÁRVORE ORNAMENTAL JEQUITIBÁ-BRANCO H=2,00M</t>
  </si>
  <si>
    <t>420,06</t>
  </si>
  <si>
    <t>16.03.226</t>
  </si>
  <si>
    <t>ÁRVORE ORNAMENTAL JEQUITIBÁ-ROSA H=2,00M</t>
  </si>
  <si>
    <t>424,99</t>
  </si>
  <si>
    <t>16.03.227</t>
  </si>
  <si>
    <t>ÁRVORE ORNAMENTAL MIRINDIBA (MIRINDIBA ROSA) H=2,00M</t>
  </si>
  <si>
    <t>16.03.228</t>
  </si>
  <si>
    <t>ÁRVORE ORNAMENTAL MULUNGU-DO-LITORAL (SUINÃ) H=2,00M</t>
  </si>
  <si>
    <t>458,94</t>
  </si>
  <si>
    <t>16.03.229</t>
  </si>
  <si>
    <t>ÁRVORE ORNAMENTAL MULUNGU H=2,00M</t>
  </si>
  <si>
    <t>430,76</t>
  </si>
  <si>
    <t>16.03.230</t>
  </si>
  <si>
    <t>ÁRVORE ORNAMENTAL PATA-DE-VACA-BRANCA (PATA-DE-VACA) H=2,00M</t>
  </si>
  <si>
    <t>344,55</t>
  </si>
  <si>
    <t>16.03.231</t>
  </si>
  <si>
    <t>ÁRVORE ORNAMENTAL TARUMÃ H=2,00M</t>
  </si>
  <si>
    <t>398,07</t>
  </si>
  <si>
    <t>16.03.232</t>
  </si>
  <si>
    <t>ÁRVORE ORNAMENTAL URUCUM H=2,00M</t>
  </si>
  <si>
    <t>440,72</t>
  </si>
  <si>
    <t>ARBUSTO ALPÍNIA H=0,50 A 0,70M</t>
  </si>
  <si>
    <t>16.03.301</t>
  </si>
  <si>
    <t>ARBUSTO AVE-DO-PARAÍSO H=0,50 A 0,70M</t>
  </si>
  <si>
    <t>95,15</t>
  </si>
  <si>
    <t>16.03.302</t>
  </si>
  <si>
    <t>ARBUSTO CLÚSIA H=0,50 A 0,70M</t>
  </si>
  <si>
    <t>16.03.303</t>
  </si>
  <si>
    <t>FORRAÇÃO FALSO-ÍRIS</t>
  </si>
  <si>
    <t>328,79</t>
  </si>
  <si>
    <t>16.03.304</t>
  </si>
  <si>
    <t>ARBUSTO FILODENDRO H=0,50 A 0,70M</t>
  </si>
  <si>
    <t>16.03.305</t>
  </si>
  <si>
    <t>FORRAÇÃO FLOR-LEOPARDO</t>
  </si>
  <si>
    <t>175,58</t>
  </si>
  <si>
    <t>16.03.306</t>
  </si>
  <si>
    <t>ARBUSTO GARDÊNIA H=0,50 A 0,70M</t>
  </si>
  <si>
    <t>55,23</t>
  </si>
  <si>
    <t>16.03.307</t>
  </si>
  <si>
    <t>ARBUSTO GUAIMBÊ-DA-FOLHA-ONDULADA H=0,50 A 0,70M</t>
  </si>
  <si>
    <t>16.03.308</t>
  </si>
  <si>
    <t>ARBUSTO GUAIMBÊ-DE-BREJO H=0,50 A 0,70M</t>
  </si>
  <si>
    <t>83,99</t>
  </si>
  <si>
    <t>16.03.309</t>
  </si>
  <si>
    <t>FORRAÇÃO HELICÔNIA-PAPAGAIO</t>
  </si>
  <si>
    <t>657,45</t>
  </si>
  <si>
    <t>ARBUSTO IMBÊ H=0,50 A 0,70M</t>
  </si>
  <si>
    <t>99,40</t>
  </si>
  <si>
    <t>16.03.311</t>
  </si>
  <si>
    <t>ARBUSTO JASMIM-AMARELO H=0,50 A 0,70M</t>
  </si>
  <si>
    <t>55,63</t>
  </si>
  <si>
    <t>16.03.312</t>
  </si>
  <si>
    <t>ARBUSTO LANTERNA-CHINESA H=0,50 A 0,70M</t>
  </si>
  <si>
    <t>16.03.313</t>
  </si>
  <si>
    <t>ARBUSTO MANACÁ-DE-CHEIRO H=0,50 A 0,70M</t>
  </si>
  <si>
    <t>108,10</t>
  </si>
  <si>
    <t>16.03.314</t>
  </si>
  <si>
    <t>ARBUSTO MARIA-PRETA H=0,50 A 0,70M</t>
  </si>
  <si>
    <t>60,25</t>
  </si>
  <si>
    <t>16.03.315</t>
  </si>
  <si>
    <t>FORRAÇÃO MORÉIA-AMARELA</t>
  </si>
  <si>
    <t>618,32</t>
  </si>
  <si>
    <t>16.03.316</t>
  </si>
  <si>
    <t>ARBUSTO MUSSAENDA H=0,50 A 0,70M</t>
  </si>
  <si>
    <t>69,45</t>
  </si>
  <si>
    <t>16.03.317</t>
  </si>
  <si>
    <t>ARBUSTO MUSSAENDA-FRONDOSA H=0,50 A 0,70M</t>
  </si>
  <si>
    <t>79,34</t>
  </si>
  <si>
    <t>16.03.318</t>
  </si>
  <si>
    <t>ARBUSTO PLEOMELE H=0,50 A 0,70M</t>
  </si>
  <si>
    <t>137,71</t>
  </si>
  <si>
    <t>16.03.319</t>
  </si>
  <si>
    <t>ARBUSTO QUARESMEIRINHA H=0,50 A 0,70M</t>
  </si>
  <si>
    <t>ARBUSTO RESEDÁ H=0,50 A 0,70M</t>
  </si>
  <si>
    <t>84,66</t>
  </si>
  <si>
    <t>16.03.321</t>
  </si>
  <si>
    <t>ARBUSTO SOMBRINHA-CHINESA H=0,50 A 0,70M</t>
  </si>
  <si>
    <t>91,16</t>
  </si>
  <si>
    <t>16.03.322</t>
  </si>
  <si>
    <t>ARBUSTO TUMBÉRGIA H=0,50 A 0,70M</t>
  </si>
  <si>
    <t>59,03</t>
  </si>
  <si>
    <t>Página: 63 de 75</t>
  </si>
  <si>
    <t>16.03.350</t>
  </si>
  <si>
    <t>FRUTÍFERA ANGELIM-DOCE H=2,00M</t>
  </si>
  <si>
    <t>343,76</t>
  </si>
  <si>
    <t>16.03.351</t>
  </si>
  <si>
    <t>FRUTÍFERA CEREJINHA (CEREJEIRA DO MATO) H=2,00M</t>
  </si>
  <si>
    <t>557,09</t>
  </si>
  <si>
    <t>16.03.352</t>
  </si>
  <si>
    <t>FRUTÍFERA GENIPAPO (JENIPAPO) H=2,00M</t>
  </si>
  <si>
    <t>343,74</t>
  </si>
  <si>
    <t>16.03.353</t>
  </si>
  <si>
    <t>FRUTÍFERA GOIABEIRA H=2,00M</t>
  </si>
  <si>
    <t>476,76</t>
  </si>
  <si>
    <t>16.03.354</t>
  </si>
  <si>
    <t>FRUTÍFERA GRUMIXAMA H=2,00M</t>
  </si>
  <si>
    <t>571,37</t>
  </si>
  <si>
    <t>16.03.355</t>
  </si>
  <si>
    <t>FRUTÍFERA GABIROBA H=2,00M</t>
  </si>
  <si>
    <t>16.03.356</t>
  </si>
  <si>
    <t>FRUTÍFERA JABUTICABEIRA H=2,00M</t>
  </si>
  <si>
    <t>586,77</t>
  </si>
  <si>
    <t>PALMEIRA AÇAÍ H=1,50 A 2,00M</t>
  </si>
  <si>
    <t>567,73</t>
  </si>
  <si>
    <t>16.03.401</t>
  </si>
  <si>
    <t>PALMEIRA GUARIROBA H=1,50 A 2,00M</t>
  </si>
  <si>
    <t>427,98</t>
  </si>
  <si>
    <t>16.03.402</t>
  </si>
  <si>
    <t>PALMEIRA INDAIÁ H=1,50 A 2,00M</t>
  </si>
  <si>
    <t>539,27</t>
  </si>
  <si>
    <t>16.03.403</t>
  </si>
  <si>
    <t>PALMEIRA PALMITO-JUÇARA (PALMITO) H=1,50 A 2,00M</t>
  </si>
  <si>
    <t>456,06</t>
  </si>
  <si>
    <t>16.03.404</t>
  </si>
  <si>
    <t>PALMEIRA PUPUNHA H=1,50 A 2,00M</t>
  </si>
  <si>
    <t>16.03.430</t>
  </si>
  <si>
    <t>CIPÓ DE SÃO JOÃO H=0,50 A 0,70M</t>
  </si>
  <si>
    <t>16.03.431</t>
  </si>
  <si>
    <t>CUSPIDÁRIA H=0,50 A 0,70M</t>
  </si>
  <si>
    <t>16.03.432</t>
  </si>
  <si>
    <t>IPOMÉIA H=0,50 A 0,70M</t>
  </si>
  <si>
    <t>96,19</t>
  </si>
  <si>
    <t>16.03.450</t>
  </si>
  <si>
    <t>TRANSPLANTE INTERNO DE ÁRVORE COM 2CM&lt;DAP&lt;3CM</t>
  </si>
  <si>
    <t>338,92</t>
  </si>
  <si>
    <t>16.03.451</t>
  </si>
  <si>
    <t>TRANSPLANTE INTERNO DE ÁRVORE COM 3CM&lt;DAP&lt;5CM</t>
  </si>
  <si>
    <t>394,43</t>
  </si>
  <si>
    <t>16.03.452</t>
  </si>
  <si>
    <t>TRANSPLANTE INTERNO DE ÁRVORE COM 5CM&lt;DAP&lt;7CM</t>
  </si>
  <si>
    <t>440,81</t>
  </si>
  <si>
    <t>16.03.453</t>
  </si>
  <si>
    <t>TRANSPLANTE INTERNO DE ÁRVORE COM 7CM&lt;DAP&lt;15CM</t>
  </si>
  <si>
    <t>944,03</t>
  </si>
  <si>
    <t>16.03.454</t>
  </si>
  <si>
    <t>TRANSPLANTE INTERNO DE ÁRVORE COM 15CM&lt;DAP&lt;30CM</t>
  </si>
  <si>
    <t>952,38</t>
  </si>
  <si>
    <t>16.03.455</t>
  </si>
  <si>
    <t>TRANSPLANTE INTERNO DE ÁRVORE COM 30CM&lt;DAP&lt;45CM</t>
  </si>
  <si>
    <t>2474,03</t>
  </si>
  <si>
    <t>16.03.456</t>
  </si>
  <si>
    <t>TRANSPLANTE INTERNO DE ÁRVORE COM 45CM&lt;DAP&lt;60CM</t>
  </si>
  <si>
    <t>4131,13</t>
  </si>
  <si>
    <t>16.03.464</t>
  </si>
  <si>
    <t>PODA DE CONSERVAÇAO / ADEQUAÇAO PARA ARVORES COM ALTURA ATE 10M
TOPO DA COPA.</t>
  </si>
  <si>
    <t>300,06</t>
  </si>
  <si>
    <t>16.03.465</t>
  </si>
  <si>
    <t>PODA DE CONSERVAÇAO / ADEQUAÇAO PARA ARVORES TOPO DA COPA COM
ALTURA SUPERIOR A 10M</t>
  </si>
  <si>
    <t>2178,60</t>
  </si>
  <si>
    <t>16.03.466</t>
  </si>
  <si>
    <t>TRANSPLANTE INTERNO DE ÁRVORE COM 15CM&lt;DAP&lt;30CM APLICAVEL
EXCLUSIVAMENTE PELA GOE/DOEV UMA UNIDADE-DIA.</t>
  </si>
  <si>
    <t>2646,44</t>
  </si>
  <si>
    <t>16.03.467</t>
  </si>
  <si>
    <t>TRANSPLANTE INTERNO DE ÁRVORE COM 30CM&lt;DAP&lt;45CM APLICAVEL
EXCLUSIVAMENTE PELA GOE/DOEV UMA UNIDADE-DIA.</t>
  </si>
  <si>
    <t>5231,03</t>
  </si>
  <si>
    <t>16.03.468</t>
  </si>
  <si>
    <t>TRANSPLANTE INTERNO DE ÁRVORE COM 45CM&lt;DAP&lt;60CM APLICAVEL
EXCLUSIVAMENTE PELA GOE/DOEV UMA UNIDADE-DIA.</t>
  </si>
  <si>
    <t>6881,09</t>
  </si>
  <si>
    <t>16.03.469</t>
  </si>
  <si>
    <t>TRANSPLANTE INTERNO DE ÁRVORE COM 60CM&lt;DAP&lt;100CM APLICAVEL
EXCLUSIVAMENTE PELA GOE/DOEV UMA UNIDADE-DIA.</t>
  </si>
  <si>
    <t>19468,46</t>
  </si>
  <si>
    <t>16.03.470</t>
  </si>
  <si>
    <t>FRUTÍFERA JAMBOLÃO H=0,50 A 1,00M</t>
  </si>
  <si>
    <t>47,66</t>
  </si>
  <si>
    <t>16.03.471</t>
  </si>
  <si>
    <t>PALMEIRA INDAIÁ H=0,50 A 1,00M</t>
  </si>
  <si>
    <t>203,78</t>
  </si>
  <si>
    <t>16.03.472</t>
  </si>
  <si>
    <t>ÁRVORE ORNAMENTAL ARAÇÁ H=0,50 A 1,00M</t>
  </si>
  <si>
    <t>35,95</t>
  </si>
  <si>
    <t>16.03.482</t>
  </si>
  <si>
    <t>FRUTÍFERA UVAIA - DAP3</t>
  </si>
  <si>
    <t>453,51</t>
  </si>
  <si>
    <t>16.03.483</t>
  </si>
  <si>
    <t>PALMEIRA GUARIROBA - DAP3</t>
  </si>
  <si>
    <t>381,59</t>
  </si>
  <si>
    <t>16.03.484</t>
  </si>
  <si>
    <t>ÁRVORE ORNAMENTAL SUINÃ - DAP3</t>
  </si>
  <si>
    <t>246,70</t>
  </si>
  <si>
    <t>16.03.485</t>
  </si>
  <si>
    <t>FRUTÍFERA PITANGUEIRA - DAP5</t>
  </si>
  <si>
    <t>937,32</t>
  </si>
  <si>
    <t>16.03.486</t>
  </si>
  <si>
    <t>PALMEIRA JERIVÁ - DAP5</t>
  </si>
  <si>
    <t>630,74</t>
  </si>
  <si>
    <t>16.03.487</t>
  </si>
  <si>
    <t>ÁRVORE ORNAMENTAL PAU-CIGARRA - DAP5</t>
  </si>
  <si>
    <t>933,20</t>
  </si>
  <si>
    <t>16.03.488</t>
  </si>
  <si>
    <t>FRUTÍFERA ACEROLA H=2,00M</t>
  </si>
  <si>
    <t>447,88</t>
  </si>
  <si>
    <t>16.03.489</t>
  </si>
  <si>
    <t>FRUTÍFERA AMOREIRA H=2,00M</t>
  </si>
  <si>
    <t>381,84</t>
  </si>
  <si>
    <t>16.03.490</t>
  </si>
  <si>
    <t>FRUTÍFERA PITANGUEIRA H=2,00M</t>
  </si>
  <si>
    <t>533,47</t>
  </si>
  <si>
    <t>16.03.491</t>
  </si>
  <si>
    <t>FRUTÍFERA UVAIA H=2,00M</t>
  </si>
  <si>
    <t>527,56</t>
  </si>
  <si>
    <t>16.03.492</t>
  </si>
  <si>
    <t>ÁRVORE ORNAMENTAL ALECRIM DE CAMPINAS H=2,00M</t>
  </si>
  <si>
    <t>326,90</t>
  </si>
  <si>
    <t>16.03.493</t>
  </si>
  <si>
    <t>ÁRVORE ORNAMENTAL FEDEGOSO (ALELUIA) H=2,00M</t>
  </si>
  <si>
    <t>338,93</t>
  </si>
  <si>
    <t>16.03.494</t>
  </si>
  <si>
    <t>ÁRVORE ORNAMENTAL IPÊ-AMARELO H=2,00M</t>
  </si>
  <si>
    <t>16.03.495</t>
  </si>
  <si>
    <t>ÁRVORE ORNAMENTAL IPÊ-ROXO DE BOLA H=2,00M</t>
  </si>
  <si>
    <t>384,22</t>
  </si>
  <si>
    <t>16.03.496</t>
  </si>
  <si>
    <t>ÁRVORE ORNAMENTAL JATOBÁ H=2,00M</t>
  </si>
  <si>
    <t>383,04</t>
  </si>
  <si>
    <t>Página: 64 de 75</t>
  </si>
  <si>
    <t>16.03.497</t>
  </si>
  <si>
    <t>ÁRVORE ORNAMENTAL MANACÁ-DA-SERRA H=2,00M</t>
  </si>
  <si>
    <t>325,72</t>
  </si>
  <si>
    <t>16.03.498</t>
  </si>
  <si>
    <t>ÁRVORE ORNAMENTAL PAU-BRASIL H=2,00M</t>
  </si>
  <si>
    <t>318,59</t>
  </si>
  <si>
    <t>16.03.500</t>
  </si>
  <si>
    <t>ÁRVORE ORNAMENTAL PAU-FERRO H=2,00M</t>
  </si>
  <si>
    <t>305,51</t>
  </si>
  <si>
    <t>16.03.501</t>
  </si>
  <si>
    <t>ÁRVORE ORNAMENTAL QUARESMEIRA H=2,00M</t>
  </si>
  <si>
    <t>387,33</t>
  </si>
  <si>
    <t>16.03.502</t>
  </si>
  <si>
    <t>ÁRVORE ORNAMENTAL SIBIPIRUNA H=2,00M</t>
  </si>
  <si>
    <t>385,57</t>
  </si>
  <si>
    <t>16.03.503</t>
  </si>
  <si>
    <t>ÁRVORE ORNAMENTAL UNHA-DE-VACA H=2,00M</t>
  </si>
  <si>
    <t>352,84</t>
  </si>
  <si>
    <t>16.03.508</t>
  </si>
  <si>
    <t>FRUTIFERA GOIABEIRA - DAP 7</t>
  </si>
  <si>
    <t>1233,58</t>
  </si>
  <si>
    <t>16.03.509</t>
  </si>
  <si>
    <t>PALMEIRA PUPUNHA - DAP 7</t>
  </si>
  <si>
    <t>1078,37</t>
  </si>
  <si>
    <t>16.03.510</t>
  </si>
  <si>
    <t>ARVORE ORNAMENTAL URUCUM - DAP 7</t>
  </si>
  <si>
    <t>1136,62</t>
  </si>
  <si>
    <t>16.04.001</t>
  </si>
  <si>
    <t>QE-02 POSTE PARA REDE DE VOLEIBOL</t>
  </si>
  <si>
    <t>16.04.002</t>
  </si>
  <si>
    <t>QE-03 TRAVE DE FUTEBOL DE SALAO (FUNDACAO DIRETA)</t>
  </si>
  <si>
    <t>2077,83</t>
  </si>
  <si>
    <t>16.04.007</t>
  </si>
  <si>
    <t>QE-12 QUADRA DE ESPORTES/PISO DE CONCRETO ARMADO/FUNDACAO DIRET-600
M2</t>
  </si>
  <si>
    <t>98742,56</t>
  </si>
  <si>
    <t>16.04.016</t>
  </si>
  <si>
    <t>QUADRA DE ESPORTES-PISO DE CONCRETO ARMADO-FUND. DIRETA</t>
  </si>
  <si>
    <t>161,24</t>
  </si>
  <si>
    <t>16.04.019</t>
  </si>
  <si>
    <t>FQ-01 FECHAMENTO PARA QUADRA DE ESPORTES - FUNDO - BROCA</t>
  </si>
  <si>
    <t>1610,05</t>
  </si>
  <si>
    <t>16.04.020</t>
  </si>
  <si>
    <t>FQ-01 FECHAMENTO PARA QUADRA DE ESPORTES - FUNDO - SAPATA</t>
  </si>
  <si>
    <t>1466,17</t>
  </si>
  <si>
    <t>16.04.025</t>
  </si>
  <si>
    <t>QE-37 TABELA DE BASQUETE INCLUSIVE GALVANIZAÇÃO A FOGO E PINTURA
ESMALTE FUNDACAO BROCA Ø 25 CM</t>
  </si>
  <si>
    <t>16.04.026</t>
  </si>
  <si>
    <t>KIT ACESSORIOS COMPLEMENTARES PAR DE TRAVES, PAR DE POSTES PARA
VOLEI, PAR DE TABELA DE BASQUETE</t>
  </si>
  <si>
    <t>33774,57</t>
  </si>
  <si>
    <t>16.04.031</t>
  </si>
  <si>
    <t>FQ-01 FECHAMENTO PARA QUADRA DE ESPORTES - LATERAIS - BROCA</t>
  </si>
  <si>
    <t>1137,31</t>
  </si>
  <si>
    <t>16.04.034</t>
  </si>
  <si>
    <t>FQ-02 ALAMBRADO SOBRE DIVISA</t>
  </si>
  <si>
    <t>195,52</t>
  </si>
  <si>
    <t>16.04.036</t>
  </si>
  <si>
    <t>FQ-01 FECHAMENTO PARA QUADRA DE ESPORTES - LATERAIS - SAPATA</t>
  </si>
  <si>
    <t>967,10</t>
  </si>
  <si>
    <t>16.04.037</t>
  </si>
  <si>
    <t>FQ-04 ALAMBRADO COM PERFIL E TELA SOLDADA-GALVANIZADOS</t>
  </si>
  <si>
    <t>236,37</t>
  </si>
  <si>
    <t>16.04.038</t>
  </si>
  <si>
    <t>PISO ESPORTIVO DE BORRACHA NATURAL (100% LATEX) E REGULARIZAÇAO DO
PISO DE CONCRETO INCLUSIVE MATERIAL E MAO DE OBRA</t>
  </si>
  <si>
    <t>895,44</t>
  </si>
  <si>
    <t>16.04.039</t>
  </si>
  <si>
    <t>PISO PARA ATLETISMO EM BORRACHA NATURAL INCLUSO INSTALAÇAO COM
ADESIVO EPU E PINTURA DAS RAIAS INCLUSIVE MATERIAL E MAO DE OBRA</t>
  </si>
  <si>
    <t>1658,04</t>
  </si>
  <si>
    <t>16.04.043</t>
  </si>
  <si>
    <t>QE-23 ESPACO MULTIESPORTIVO/PISO DE CONCR. ARMADO/FUND. DIRET - 160 M2</t>
  </si>
  <si>
    <t>26753,16</t>
  </si>
  <si>
    <t>16.04.044</t>
  </si>
  <si>
    <t>PISO SINTETICO VINILICO ESPORTIVO EM PVC E REGULARIZAÇAO DO PISO DE
CONCRETO INCLUSIVE MATERIAL E MAO DE OBRA</t>
  </si>
  <si>
    <t>602,70</t>
  </si>
  <si>
    <t>16.04.045</t>
  </si>
  <si>
    <t>PISO ESPORTIVO FLEXIVEL EM PLACAS MODULARES DE POLIPROPILENO DE ALTO
IMPACTO INCLUSO RODAPE RAMPA LATERAL E CANTONEIRO 90º INCLUSIVE
MATERIAL E MAO DE OBRA</t>
  </si>
  <si>
    <t>612,17</t>
  </si>
  <si>
    <t>16.04.046</t>
  </si>
  <si>
    <t>MANTA EM PVC FLEXÍVEL E=1,2MM PARA PROTEÇÃO DE PISO DE QUADRA</t>
  </si>
  <si>
    <t>110,70</t>
  </si>
  <si>
    <t>16.04.047</t>
  </si>
  <si>
    <t>BANCO DE RESERVAS PARA QUADRA DE ESPORTES, ESTRUTURA TUBULAR EM
AÇO GALVANIZADO E ASSENTOS EM POLIPROPILENO</t>
  </si>
  <si>
    <t>13777,03</t>
  </si>
  <si>
    <t>16.04.049</t>
  </si>
  <si>
    <t>QUADRA PADRAO PILAR PRE MOLDADO COBERTURA EM ESTRUTURA METALICA E
TELHAS METALICAS TIPO SANDUÍCHE - EXCLUSOS PISO DE CONCRETO E
ACESSORIOS (TRAVES TABELAS POSTES VOLEIBOL E REDE DE PROTEÇAO)</t>
  </si>
  <si>
    <t>1653,46</t>
  </si>
  <si>
    <t>16.04.099</t>
  </si>
  <si>
    <t>SERVICOS DE QUADRAS DE ESPORTES</t>
  </si>
  <si>
    <t>16.05.004</t>
  </si>
  <si>
    <t>CA-05 CANALETA P/ AGUAS PLUVIAIS (L=60CM)</t>
  </si>
  <si>
    <t>63,37</t>
  </si>
  <si>
    <t>16.05.005</t>
  </si>
  <si>
    <t>CA-06 CANALETA P/ AGUAS PLUVIAIS (L=90CM)</t>
  </si>
  <si>
    <t>16.05.012</t>
  </si>
  <si>
    <t>CA-11 CAIXA DE AREIA COM GRELHA</t>
  </si>
  <si>
    <t>781,37</t>
  </si>
  <si>
    <t>16.05.030</t>
  </si>
  <si>
    <t>CA-20 CANALETA DE AGUAS PLUVIAIS EM CONCRETO (15CM)</t>
  </si>
  <si>
    <t>202,18</t>
  </si>
  <si>
    <t>16.05.031</t>
  </si>
  <si>
    <t>CA-21 CANALETA DE AGUAS PLUVIAIS EM CONCRETO (20CM)</t>
  </si>
  <si>
    <t>206,39</t>
  </si>
  <si>
    <t>16.05.032</t>
  </si>
  <si>
    <t>CA-22 CANALETA DE AGUAS PLUVIAIS EM CONCRETO (30CM)</t>
  </si>
  <si>
    <t>214,94</t>
  </si>
  <si>
    <t>16.05.036</t>
  </si>
  <si>
    <t>CANALETA DE CONCRETO 1/2 CANA DN 30CM P/ AGUAS PLUVIAIS</t>
  </si>
  <si>
    <t>16.05.037</t>
  </si>
  <si>
    <t>CANALETA DE CONCRETO 1/2 CANA DN 40CM P/ AGUAS PLUVIAIS</t>
  </si>
  <si>
    <t>16.05.038</t>
  </si>
  <si>
    <t>CANALETA DE CONCRETO 1/2 CANA DN 50CM P/ AGUAS PLUVIAIS</t>
  </si>
  <si>
    <t>16.05.039</t>
  </si>
  <si>
    <t>CANALETA DE CONCRETO 1/2 CANA DN 60CM P/ AGUAS PLUVIAIS</t>
  </si>
  <si>
    <t>183,03</t>
  </si>
  <si>
    <t>Página: 65 de 75</t>
  </si>
  <si>
    <t>16.05.040</t>
  </si>
  <si>
    <t>TC-03 TAMPA DE CONCRETO P/ CANALETA AP (20CM)</t>
  </si>
  <si>
    <t>159,02</t>
  </si>
  <si>
    <t>16.05.041</t>
  </si>
  <si>
    <t>TC-04 TAMPA DE CONCRETO P/ CANALETA AP (25CM)</t>
  </si>
  <si>
    <t>228,63</t>
  </si>
  <si>
    <t>16.05.042</t>
  </si>
  <si>
    <t>TC-05 TAMPA DE CONCRETO P/ CANALETA AP (35CM)</t>
  </si>
  <si>
    <t>191,41</t>
  </si>
  <si>
    <t>16.05.043</t>
  </si>
  <si>
    <t>TC-06 TAMPA EM GRELHA DE FERRO GALVANIZADO P/ CANALETA (20CM)</t>
  </si>
  <si>
    <t>742,30</t>
  </si>
  <si>
    <t>16.05.044</t>
  </si>
  <si>
    <t>TC-07 TAMPA EM GRELHA DE FERRO GALVANIZADO P/ CANALETA (25CM)</t>
  </si>
  <si>
    <t>832,02</t>
  </si>
  <si>
    <t>16.05.045</t>
  </si>
  <si>
    <t>TC-08 TAMPA EM GRELHA DE FERRO GALVANIZADO P/ CANALETA (35CM)</t>
  </si>
  <si>
    <t>961,08</t>
  </si>
  <si>
    <t>16.05.046</t>
  </si>
  <si>
    <t>TC-09 TAMPA DE CONCRETO PRE-MOLDADA PERF. P/ CANALETA L=20CM</t>
  </si>
  <si>
    <t>16.05.047</t>
  </si>
  <si>
    <t>TC-10 TAMPA DE CONCRETO PRE-MOLDADA PERF. P/ CANALETA L=25CM</t>
  </si>
  <si>
    <t>126,67</t>
  </si>
  <si>
    <t>16.05.048</t>
  </si>
  <si>
    <t>TC-11 TAMPA DE CONCRETO PRE-MOLDADA PERF. P/ CANALETA L=35CM</t>
  </si>
  <si>
    <t>222,57</t>
  </si>
  <si>
    <t>16.05.050</t>
  </si>
  <si>
    <t>POÇO DE RETENÇÃO DE ÁGUA PLUVIAL Ø 2,50M COM FUNDO DE BRITA</t>
  </si>
  <si>
    <t>4057,13</t>
  </si>
  <si>
    <t>16.05.052</t>
  </si>
  <si>
    <t>TAMPA PRÉ-MOLDADA Ø 2,50M PARA POÇO DE RETENÇÃO DE A.P. COM TAMPA DE
INSPEÇÃO Ø 0,60M</t>
  </si>
  <si>
    <t>1037,52</t>
  </si>
  <si>
    <t>16.05.054</t>
  </si>
  <si>
    <t>POÇO DE RETENÇÃO DE ÁGUA PLUVIAL Ø 3,00M COM FUNDO DE BRITA</t>
  </si>
  <si>
    <t>5846,54</t>
  </si>
  <si>
    <t>16.05.056</t>
  </si>
  <si>
    <t>TAMPA PRÉ-MOLDADA Ø 3,00M PARA POÇO DE RETENÇÃO DE A.P. COM TAMPA DE
INSPEÇÃO Ø 0,60M</t>
  </si>
  <si>
    <t>1922,11</t>
  </si>
  <si>
    <t>16.05.057</t>
  </si>
  <si>
    <t>CONCRETO CICLOPICO COM BRITA 4 COM 30% DE RACHAO FCK 15MPa</t>
  </si>
  <si>
    <t>695,69</t>
  </si>
  <si>
    <t>16.05.058</t>
  </si>
  <si>
    <t>POÇO DE RETENÇÃO DE ÁGUA PLUVIAL Ø 2,50M COM FUNDO DE CONCRETO</t>
  </si>
  <si>
    <t>4747,07</t>
  </si>
  <si>
    <t>16.05.059</t>
  </si>
  <si>
    <t>LASTRO DE PEDRA RACHAO TAMANHO DE 10 A 15 CM.</t>
  </si>
  <si>
    <t>387,48</t>
  </si>
  <si>
    <t>16.05.060</t>
  </si>
  <si>
    <t>POÇO DE RETENÇÃO DE ÁGUA PLUVIAL Ø 3,00M COM FUNDO DE CONCRETO</t>
  </si>
  <si>
    <t>6847,24</t>
  </si>
  <si>
    <t>16.05.064</t>
  </si>
  <si>
    <t>TUBO PVC OCRE JUNTA ELASTICA DN 100 INCLUSIVE CONEXOES - ENTERRADO</t>
  </si>
  <si>
    <t>16.05.065</t>
  </si>
  <si>
    <t>TUBO PVC OCRE JUNTA ELASTICA DN 150 INCLUSIVE CONEXOES - ENTERRADO</t>
  </si>
  <si>
    <t>16.05.066</t>
  </si>
  <si>
    <t>TUBO PVC OCRE JUNTA ELASTICA DN 200 INCLUSIVE CONEXOES - ENTERRADO</t>
  </si>
  <si>
    <t>247,59</t>
  </si>
  <si>
    <t>16.05.067</t>
  </si>
  <si>
    <t>TUBO PVC OCRE JUNTA ELASTICA DN 250 INCLUSIVE CONEXOES - ENTERRADO</t>
  </si>
  <si>
    <t>315,04</t>
  </si>
  <si>
    <t>16.05.068</t>
  </si>
  <si>
    <t>TUBO PVC OCRE JUNTA ELASTICA DN 300 INCLUSIVE CONEXOES - ENTERRADO</t>
  </si>
  <si>
    <t>479,37</t>
  </si>
  <si>
    <t>16.05.070</t>
  </si>
  <si>
    <t>CAIXA DE ALVENARIA - ESCAVACAO MANUAL COM APILOAMENTO DO FUNDO</t>
  </si>
  <si>
    <t>128,20</t>
  </si>
  <si>
    <t>16.05.071</t>
  </si>
  <si>
    <t>CAIXA DE ALVENARIA - LASTRO DE CONCRETO</t>
  </si>
  <si>
    <t>1122,81</t>
  </si>
  <si>
    <t>16.05.072</t>
  </si>
  <si>
    <t>CAIXA DE ALVENARIA - PAREDE DE 1/2 TIJOLO REVESTIDO</t>
  </si>
  <si>
    <t>304,20</t>
  </si>
  <si>
    <t>16.05.073</t>
  </si>
  <si>
    <t>CAIXA DE ALVENARIA - PAREDE DE 1 TIJOLO REVESTIDO</t>
  </si>
  <si>
    <t>451,48</t>
  </si>
  <si>
    <t>16.05.074</t>
  </si>
  <si>
    <t>CAIXA DE ALVENARIA - TAMPA DE CONCRETO</t>
  </si>
  <si>
    <t>251,98</t>
  </si>
  <si>
    <t>16.05.075</t>
  </si>
  <si>
    <t>CA-10 CAIXA DE AREIA 50X50 CM PARA AGUAS PLUVIAIS</t>
  </si>
  <si>
    <t>502,49</t>
  </si>
  <si>
    <t>16.05.076</t>
  </si>
  <si>
    <t>GRELHA FERRO PERF. - 1,00X0,40 M</t>
  </si>
  <si>
    <t>16.05.077</t>
  </si>
  <si>
    <t>GRELHA FERRO PERF. 1,00X0,50 M</t>
  </si>
  <si>
    <t>1034,94</t>
  </si>
  <si>
    <t>16.05.078</t>
  </si>
  <si>
    <t>ESCAVAÇÃO POÇO DE RETENÇÃO DE ÁGUAS PLUVIAIS ATÉ 3,50 METROS DE
PROFUNDIDADE COM RETROESCAVADEIRA COM CACAMBA FRONTRAL-85HP</t>
  </si>
  <si>
    <t>31,50</t>
  </si>
  <si>
    <t>16.05.080</t>
  </si>
  <si>
    <t>BOMBA SUBMERSA POTENCIA 1CV, TRIFASICA VAZAO 7M3/HORA ALTURA
MANOMETRICA 10 MCA RESERVATORIO RETENÇÃO AGUA PLUVIAL</t>
  </si>
  <si>
    <t>3311,51</t>
  </si>
  <si>
    <t>16.05.081</t>
  </si>
  <si>
    <t>AUTOMÁTICO DE BÓIA, EM POLIPROPILENO, (ELETRICO 16A) CONTATO ISENTO DE
MERCÚRIO RESERVATORIO RETENÇÃO AGUA PLUVIAL</t>
  </si>
  <si>
    <t>83,77</t>
  </si>
  <si>
    <t>16.05.082</t>
  </si>
  <si>
    <t>TUBO ACO GALVANIZ NBR5580-CL MEDIA, DN80MM (3") INCL CONEXOES
RESERVATORIO RETENÇÃO AGUA PLUVIAL</t>
  </si>
  <si>
    <t>265,39</t>
  </si>
  <si>
    <t>16.05.083</t>
  </si>
  <si>
    <t>REGISTRO DE GAVETA BRUTO DN 80MM (3") RESERVATORIO RETENÇÃO AGUA
PLUVIAL</t>
  </si>
  <si>
    <t>756,67</t>
  </si>
  <si>
    <t>16.05.084</t>
  </si>
  <si>
    <t>VALVULA DE RETENCAO VERTICAL DN80MM (3") RESERVATORIO RETENÇÃO AGUA
PLUVIAL</t>
  </si>
  <si>
    <t>688,04</t>
  </si>
  <si>
    <t>16.05.085</t>
  </si>
  <si>
    <t>CORRENTE ELO CURTO GALVANIZADO 4MM CARGA TRABALHO 100KG
RESERVATORIO RETENÇÃO AGUA PLUVIAL</t>
  </si>
  <si>
    <t>16.05.099</t>
  </si>
  <si>
    <t>ÁGUAS PLUVIAIS E DRENAGEM DE ACABAMENTO</t>
  </si>
  <si>
    <t>Página: 66 de 75</t>
  </si>
  <si>
    <t>16.06.022</t>
  </si>
  <si>
    <t>MB-03 MASTRO PARA BANDEIRAS</t>
  </si>
  <si>
    <t>12065,91</t>
  </si>
  <si>
    <t>16.06.023</t>
  </si>
  <si>
    <t>AL-01 ABRIGO PARA LIXO</t>
  </si>
  <si>
    <t>7248,52</t>
  </si>
  <si>
    <t>16.06.024</t>
  </si>
  <si>
    <t>AL-02 ABRIGO PARA RESÍDUOS RECICLÁVEIS</t>
  </si>
  <si>
    <t>16.06.045</t>
  </si>
  <si>
    <t>LOCAÇÃO MENSAL CONTAINER DE 6M C/1 V.SANIT. 1 LAVABO E 1 PONTO
P/CHUVEIRO,INCLUSIVE SUPORTE AR COND.</t>
  </si>
  <si>
    <t>101,05</t>
  </si>
  <si>
    <t>16.06.046</t>
  </si>
  <si>
    <t>LOCAÇÃO MENSAL DE CONTAINER 6,00M COM JANELAS DE VENTILAÇÃO.</t>
  </si>
  <si>
    <t>77,24</t>
  </si>
  <si>
    <t>16.06.047</t>
  </si>
  <si>
    <t>LOCAÇÃO MENSAL DE CONTAINER 4,00M COM 2 VASOS SANITARIOS, 1 LAVABO, 1
MICTÓRIO E 4 PONTOS CHUV.</t>
  </si>
  <si>
    <t>153,16</t>
  </si>
  <si>
    <t>16.06.048</t>
  </si>
  <si>
    <t>LOCAÇÃO MENSAL INCLUSIVE FRETE BEBEDOURO ELÉTRICO TEMPERATURA
NATURAL OU GELADA.</t>
  </si>
  <si>
    <t>431,12</t>
  </si>
  <si>
    <t>16.06.049</t>
  </si>
  <si>
    <t>LOCAÇÃO MENSAL INCLUSIVE FRETE DE APARELHO DE AR CONDICIONADO ATÉ
10000 BTU.</t>
  </si>
  <si>
    <t>459,00</t>
  </si>
  <si>
    <t>16.06.050</t>
  </si>
  <si>
    <t>CANTEIRO DE OBRAS - LARG 2,20M</t>
  </si>
  <si>
    <t>504,35</t>
  </si>
  <si>
    <t>16.06.051</t>
  </si>
  <si>
    <t>CANTEIRO DE OBRAS - LARG 3.30M</t>
  </si>
  <si>
    <t>606,45</t>
  </si>
  <si>
    <t>16.06.052</t>
  </si>
  <si>
    <t>LOCAÇÃO MENSAL DE ESTRUTURA DE COBERTURA IMPERMEÁVEL (TENDA)
INCLUSIVE MONTAGEM E FRETE.</t>
  </si>
  <si>
    <t>66,38</t>
  </si>
  <si>
    <t>16.06.058</t>
  </si>
  <si>
    <t>TAPUME H=225CM APOIADO NO TERRENO E PINTURA LATEX FACE EXTERNA COM
LOGOTIPO</t>
  </si>
  <si>
    <t>124,97</t>
  </si>
  <si>
    <t>16.06.059</t>
  </si>
  <si>
    <t>TAPUME H=225CM ENGASTADO NO TERRENO E PINTURA LATEX FACE EXTERNA CO
LOGOTIPO</t>
  </si>
  <si>
    <t>M M</t>
  </si>
  <si>
    <t>116,99</t>
  </si>
  <si>
    <t>16.06.065</t>
  </si>
  <si>
    <t>ANDAIME - FACHADA - ALUGUEL MENSAL</t>
  </si>
  <si>
    <t>16.06.066</t>
  </si>
  <si>
    <t>ANDAIME - TORRE - ALUGUEL MENSAL</t>
  </si>
  <si>
    <t>35,50</t>
  </si>
  <si>
    <t>16.06.077</t>
  </si>
  <si>
    <t>MANUTENÇÃO MENSAL DE PLACAS DE OBRA</t>
  </si>
  <si>
    <t>16.06.078</t>
  </si>
  <si>
    <t>FORNECIMENTO E INSTALAÇAO DE PLACA DE IDENTIFICAÇAO DE OBRA INCLUSO
SUPORTE ESTRUTURA DE MADEIRA.</t>
  </si>
  <si>
    <t>16.06.081</t>
  </si>
  <si>
    <t>TRANSPORTE COM UTILITARIO ATE 3 T</t>
  </si>
  <si>
    <t>16.06.085</t>
  </si>
  <si>
    <t>INSTALAÇÃO CH-01 CHUVEIRO E LAVA OLHOS / FACE</t>
  </si>
  <si>
    <t>38,83</t>
  </si>
  <si>
    <t>16.06.086</t>
  </si>
  <si>
    <t>INSTALAÇÃO DE QUADRO BRANCO (QB-01)</t>
  </si>
  <si>
    <t>16.06.087</t>
  </si>
  <si>
    <t>INSTALACÃO DE FAIXAS DE PROTECAO (FP-03/FP-04) POR REGUA</t>
  </si>
  <si>
    <t>16.06.088</t>
  </si>
  <si>
    <t>INSTALACÃO DE FAIXAS DE EXPOSICAO (FP-05) POR REGUA</t>
  </si>
  <si>
    <t>16.06.090</t>
  </si>
  <si>
    <t>INSTALACÃO DE LOUSA (LG-07)</t>
  </si>
  <si>
    <t>16.06.091</t>
  </si>
  <si>
    <t>INSTALACÃO DE MURAL (MR-02)</t>
  </si>
  <si>
    <t>16.06.092</t>
  </si>
  <si>
    <t>INSTALACÃO DE FOGAO INDUSTRIAL</t>
  </si>
  <si>
    <t>16.06.093</t>
  </si>
  <si>
    <t>INSTALACÃO DE SUPORTE TV/VIDEO</t>
  </si>
  <si>
    <t>16.06.099</t>
  </si>
  <si>
    <t>SERVICOS DE COMPLEMENTOS EXTERNOS</t>
  </si>
  <si>
    <t>16.06.101</t>
  </si>
  <si>
    <t>INSTALAÇÃO DE VENTILADOR DE PAREDE VN-02</t>
  </si>
  <si>
    <t>16.06.103</t>
  </si>
  <si>
    <t>INSTALAÇÃO DO BALCAO TERMICO BT-02</t>
  </si>
  <si>
    <t>59,26</t>
  </si>
  <si>
    <t>16.06.106</t>
  </si>
  <si>
    <t>TRANSPORTE C/CAMINHAO ATE 6T. DIST.ATE 100KM C/MOTORISTA E 2 AJUDANTES.</t>
  </si>
  <si>
    <t>16.06.107</t>
  </si>
  <si>
    <t>TRANSPORTE C/CAMINHAO ATE 6T. DIST. DE 101KM ATE 300KM C/MOTORISTA E 2
AJUDANTES.</t>
  </si>
  <si>
    <t>14,29</t>
  </si>
  <si>
    <t>16.06.108</t>
  </si>
  <si>
    <t>TRANSPORTE C/CAMINHAO ATE 6T. DIST. DE 301KM ATE 500KM C/MOTORISTA E 2
AJUDANTES.</t>
  </si>
  <si>
    <t>11,24</t>
  </si>
  <si>
    <t>16.06.109</t>
  </si>
  <si>
    <t>TRANSPORTE C/CAMINHAO ATE 6T. DIST. DE 501KM ATE 700KM C/MOTORISTA E 2
AJUDANTES.</t>
  </si>
  <si>
    <t>16.07.011</t>
  </si>
  <si>
    <t>BL-01 BICICLETÁRIO SOBRE LAJE DE CONCRETO ARMADO</t>
  </si>
  <si>
    <t>2003,79</t>
  </si>
  <si>
    <t>16.07.012</t>
  </si>
  <si>
    <t>BL-02 BICICLETÁRIO SOBRE CIMENTADO OU BLOCO INTERTRAVADO</t>
  </si>
  <si>
    <t>2024,67</t>
  </si>
  <si>
    <t>16.07.015</t>
  </si>
  <si>
    <t>AM-01 AMARELINHA</t>
  </si>
  <si>
    <t>277,01</t>
  </si>
  <si>
    <t>16.07.022</t>
  </si>
  <si>
    <t>BC-24 BANCO DE CONCRETO PRE-FABRICADO (L=115CM)</t>
  </si>
  <si>
    <t>859,50</t>
  </si>
  <si>
    <t>16.07.023</t>
  </si>
  <si>
    <t>BC-25 BANCO DE CONCRETO PRE-FABRICADO (L=216CM)</t>
  </si>
  <si>
    <t>1331,54</t>
  </si>
  <si>
    <t>16.07.024</t>
  </si>
  <si>
    <t>BC-26 BANCO PUFE PRE FABRICADO DE CONCRETO Ø 60CM</t>
  </si>
  <si>
    <t>439,15</t>
  </si>
  <si>
    <t>16.07.025</t>
  </si>
  <si>
    <t>BC-27 BANCO DE CONCRETO PRE-FABRICADO (L=220CM)</t>
  </si>
  <si>
    <t>2395,68</t>
  </si>
  <si>
    <t>Página: 67 de 75</t>
  </si>
  <si>
    <t>16.07.031</t>
  </si>
  <si>
    <t>CR-01 CARACOL</t>
  </si>
  <si>
    <t>1102,50</t>
  </si>
  <si>
    <t>16.07.037</t>
  </si>
  <si>
    <t>FL-07 FLOREIRA PRE FABRICADO DE CONCRETO Ø 60CM</t>
  </si>
  <si>
    <t>16.07.038</t>
  </si>
  <si>
    <t>FL-08 FLOREIRA PRE FABRICADO DE CONCRETO Ø 56,50CM H=42,90CM</t>
  </si>
  <si>
    <t>1532,82</t>
  </si>
  <si>
    <t>16.07.040</t>
  </si>
  <si>
    <t>BANCO COM ASSENTO DE CONCRETO ARMADO LISO DESEMPENADO COM PINTURA
VERNIZ ACRÍLICO FUNDAÇÃO SAPATA ISOLADA E PILARETE BLOCO CONCRETO
REVESTIDO</t>
  </si>
  <si>
    <t>418,23</t>
  </si>
  <si>
    <t>16.07.043</t>
  </si>
  <si>
    <t>OC-01 OBSTACULO PRE FABRICADO DE CONCRETO TIPO FRADE Ø30 H=60CM BASE
FIXADA COM ARGAMASSA TRAÇO 1:3 (30X30X10H)</t>
  </si>
  <si>
    <t>275,91</t>
  </si>
  <si>
    <t>16.07.045</t>
  </si>
  <si>
    <t>OC-01 OBSTACULO PRE FABRICADO DE CONCRETO TIPO PRISMA 15X50X10CM BASE
FIXADA COM TARUGO Ø 12,5MM E ARGAMASSA COLANTE AClll.</t>
  </si>
  <si>
    <t>16.07.046</t>
  </si>
  <si>
    <t>OC-01 OBSTACULO PRE FABRICADO DE CONCRETO TIPO BOLA Ø35CM H=33CM
INCLUSIVE BARRA ROSCADA Ø 20MM</t>
  </si>
  <si>
    <t>497,92</t>
  </si>
  <si>
    <t>16.07.081</t>
  </si>
  <si>
    <t>RV-01 ROSA DOS VENTOS R=180CM</t>
  </si>
  <si>
    <t>313,38</t>
  </si>
  <si>
    <t>16.08.024</t>
  </si>
  <si>
    <t>16.08.025</t>
  </si>
  <si>
    <t>16.08.026</t>
  </si>
  <si>
    <t>CI-02 CAIXA DE INSPEÇÃO 80X80CM PARA ESGOTO</t>
  </si>
  <si>
    <t>1568,68</t>
  </si>
  <si>
    <t>16.08.027</t>
  </si>
  <si>
    <t>CG-01 CAIXA DE GORDURA EM ALVENARIA</t>
  </si>
  <si>
    <t>2063,56</t>
  </si>
  <si>
    <t>16.08.028</t>
  </si>
  <si>
    <t>CI-01 CAIXA DE INSPECAO 60X60CM PARA ESGOTO</t>
  </si>
  <si>
    <t>829,39</t>
  </si>
  <si>
    <t>16.08.034</t>
  </si>
  <si>
    <t>FS-05 FOSSA SEPTICA ANEIS CONCR. DN=1,4M H=1,5M</t>
  </si>
  <si>
    <t>7231,79</t>
  </si>
  <si>
    <t>16.08.037</t>
  </si>
  <si>
    <t>16.08.038</t>
  </si>
  <si>
    <t>16.08.039</t>
  </si>
  <si>
    <t>327,80</t>
  </si>
  <si>
    <t>16.08.040</t>
  </si>
  <si>
    <t>475,08</t>
  </si>
  <si>
    <t>16.08.041</t>
  </si>
  <si>
    <t>16.08.050</t>
  </si>
  <si>
    <t>FA-01 FILTRO ANAEROBICO DN=1,40M H=2,00M</t>
  </si>
  <si>
    <t>8899,36</t>
  </si>
  <si>
    <t>16.08.051</t>
  </si>
  <si>
    <t>FA-02 FILTRO ANAEROBICO DN=2,00M H=2,00M</t>
  </si>
  <si>
    <t>14982,68</t>
  </si>
  <si>
    <t>16.08.060</t>
  </si>
  <si>
    <t>CD-01 CAIXA DE DISTRIBUICAO /2 CAMARAS</t>
  </si>
  <si>
    <t>843,01</t>
  </si>
  <si>
    <t>16.08.061</t>
  </si>
  <si>
    <t>CD-02 CAIXA DE DISTRIBUICAO /3 CAMARAS</t>
  </si>
  <si>
    <t>1144,11</t>
  </si>
  <si>
    <t>16.08.062</t>
  </si>
  <si>
    <t>CD-03 CAIXA DE DISTRIBUICAO /4 CAMARAS</t>
  </si>
  <si>
    <t>1440,63</t>
  </si>
  <si>
    <t>16.08.065</t>
  </si>
  <si>
    <t>FS-06-01 FOSSA SEPTICA L=3,00M VOL. UTIL = 7,56M3</t>
  </si>
  <si>
    <t>25083,31</t>
  </si>
  <si>
    <t>16.08.066</t>
  </si>
  <si>
    <t>FS-06-02 FOSSA SEPTICA L=3,80M VOL. UTIL = 9,58M3</t>
  </si>
  <si>
    <t>28457,97</t>
  </si>
  <si>
    <t>16.08.067</t>
  </si>
  <si>
    <t>FS-06-03 FOSSA SEPTICA L=5,40M VOL. UTIL = 13,61M3</t>
  </si>
  <si>
    <t>36612,88</t>
  </si>
  <si>
    <t>16.08.068</t>
  </si>
  <si>
    <t>FS-07-01 FOSSA SEPTICA L=4,80M VOL. UTIL = 20,74M3</t>
  </si>
  <si>
    <t>37050,51</t>
  </si>
  <si>
    <t>16.08.069</t>
  </si>
  <si>
    <t>FS-07-02 FOSSA SEPTICA L=5,80M VOL. UTIL = 25,06M3</t>
  </si>
  <si>
    <t>42154,72</t>
  </si>
  <si>
    <t>16.08.070</t>
  </si>
  <si>
    <t>FS-07-03 FOSSA SEPTICA L=6,40M VOL. UTIL = 29,38M3</t>
  </si>
  <si>
    <t>46459,88</t>
  </si>
  <si>
    <t>16.08.071</t>
  </si>
  <si>
    <t>FS-08-01 FOSSA SEPTICA ANEIS CONCRETO DN=2,4M H=2,0M</t>
  </si>
  <si>
    <t>17317,09</t>
  </si>
  <si>
    <t>16.08.072</t>
  </si>
  <si>
    <t>FS-08-02 FOSSA SEPTICA ANEIS CONCRETO DN=2,4M H=2,5M</t>
  </si>
  <si>
    <t>20523,95</t>
  </si>
  <si>
    <t>16.08.073</t>
  </si>
  <si>
    <t>FS-08-03 FOSSA SEPTICA ANEIS CONCRETO DN=2,4M H=3,0M</t>
  </si>
  <si>
    <t>23386,24</t>
  </si>
  <si>
    <t>16.08.074</t>
  </si>
  <si>
    <t>FS-09-01 FOSSA SEPTICA ANEIS CONCRETO DN=3,0M H=2,5M</t>
  </si>
  <si>
    <t>28875,44</t>
  </si>
  <si>
    <t>16.08.075</t>
  </si>
  <si>
    <t>FS-09-02 FOSSA SEPTICA ANEIS CONCRETO DN=3,0M H=3,0M</t>
  </si>
  <si>
    <t>33696,17</t>
  </si>
  <si>
    <t>16.08.099</t>
  </si>
  <si>
    <t>REDE E TRATAMENTO DE ESGOTO</t>
  </si>
  <si>
    <t>16.09.003</t>
  </si>
  <si>
    <t>SM-03 SUMIDOURO - TAMPA DE CONCRETO DN=2,40M</t>
  </si>
  <si>
    <t>1438,95</t>
  </si>
  <si>
    <t>16.09.004</t>
  </si>
  <si>
    <t>SM-04 SUMIDOURO - TAMPA DE CONCRETO DN=3,00M</t>
  </si>
  <si>
    <t>2552,66</t>
  </si>
  <si>
    <t>16.09.007</t>
  </si>
  <si>
    <t>SM-03 SUMIDOURO - POCO</t>
  </si>
  <si>
    <t>3685,07</t>
  </si>
  <si>
    <t>16.09.008</t>
  </si>
  <si>
    <t>SM-04 SUMIDOURO - POCO</t>
  </si>
  <si>
    <t>5274,59</t>
  </si>
  <si>
    <t>16.09.099</t>
  </si>
  <si>
    <t>SERVICOS DE POCO ABSORVENTE</t>
  </si>
  <si>
    <t>16.10.099</t>
  </si>
  <si>
    <t>SERVICOS DE POCO DE AGUA POTAVEL</t>
  </si>
  <si>
    <t>16.11.005</t>
  </si>
  <si>
    <t>LIMPEZA DA OBRA</t>
  </si>
  <si>
    <t>16.11.012</t>
  </si>
  <si>
    <t>LIMPEZA DE APARELHOS SANITARIOS</t>
  </si>
  <si>
    <t>16.11.013</t>
  </si>
  <si>
    <t>LIMPEZA DE REVESTIMENTOS HIDRAULICOS</t>
  </si>
  <si>
    <t>16.11.014</t>
  </si>
  <si>
    <t>LIMPEZA DE VIDROS</t>
  </si>
  <si>
    <t>Página: 68 de 75</t>
  </si>
  <si>
    <t>16.11.020</t>
  </si>
  <si>
    <t>LIMPEZA DE FACHADA POR HIDROJATEAMENTO</t>
  </si>
  <si>
    <t>16.11.025</t>
  </si>
  <si>
    <t>REMOÇÃO DE RESÍDUOS ( PODA / ENTULHO) PARA ÁREA DE TRANSBORDO E
TRIAGEM (ATT)</t>
  </si>
  <si>
    <t>247,48</t>
  </si>
  <si>
    <t>16.11.030</t>
  </si>
  <si>
    <t>TRANSPORTE POR CAMINHÃO PARA ÁREA DE TRANSBORDO DE RESÍDUOS DE
OBRA</t>
  </si>
  <si>
    <t>16.11.099</t>
  </si>
  <si>
    <t>SERVICOS DE LIMPEZA</t>
  </si>
  <si>
    <t>16.13.001</t>
  </si>
  <si>
    <t>16.13.002</t>
  </si>
  <si>
    <t>16.13.007</t>
  </si>
  <si>
    <t>16.13.010</t>
  </si>
  <si>
    <t>16.13.015</t>
  </si>
  <si>
    <t>16.13.025</t>
  </si>
  <si>
    <t>16.13.026</t>
  </si>
  <si>
    <t>16.13.030</t>
  </si>
  <si>
    <t>ESCORAMENTO DE VALAS CONTINUO ATé 2,00M</t>
  </si>
  <si>
    <t>16.13.035</t>
  </si>
  <si>
    <t>ESCORAMENTO DE VALAS DESCONTINUO ATé 2,00M</t>
  </si>
  <si>
    <t>16.13.099</t>
  </si>
  <si>
    <t>SERVICOS EM TERRA - MUROS DE ARRIMO</t>
  </si>
  <si>
    <t>16.14.006</t>
  </si>
  <si>
    <t>16.14.009</t>
  </si>
  <si>
    <t>FORMAS PLANAS PLASTIFICADAS PARA CONCRETO APARENTE</t>
  </si>
  <si>
    <t>16.14.011</t>
  </si>
  <si>
    <t>ACO CA 50 (A OU B) FYK = 500 M PA</t>
  </si>
  <si>
    <t>16.14.012</t>
  </si>
  <si>
    <t>ACO CA 60 (A OU B) FYK = 600 M PA</t>
  </si>
  <si>
    <t>16.14.013</t>
  </si>
  <si>
    <t>TELA ARMADURA (MALHA ACO CA 60 FYK = 600 M PA)</t>
  </si>
  <si>
    <t>16.14.034</t>
  </si>
  <si>
    <t>16.14.038</t>
  </si>
  <si>
    <t>16.14.039</t>
  </si>
  <si>
    <t>16.14.044</t>
  </si>
  <si>
    <t>16.14.048</t>
  </si>
  <si>
    <t>CONCRETO DOSADO BOMBEADO E LANCADO FCK=25 MPA</t>
  </si>
  <si>
    <t>16.14.049</t>
  </si>
  <si>
    <t>16.14.055</t>
  </si>
  <si>
    <t>16.14.099</t>
  </si>
  <si>
    <t>SERVICOS EM CONCRETO ARMADO - MUROS DE ARRIMO</t>
  </si>
  <si>
    <t>16.15.003</t>
  </si>
  <si>
    <t>VERGA / CINTA EM BLOCO DE CONCRETO CANALETA 14X19X39 CM</t>
  </si>
  <si>
    <t>43,23</t>
  </si>
  <si>
    <t>16.15.004</t>
  </si>
  <si>
    <t>VERGA / CINTA EM BLOCO DE CONCRETO CANALETA 19X19X39 CM</t>
  </si>
  <si>
    <t>45,65</t>
  </si>
  <si>
    <t>16.15.005</t>
  </si>
  <si>
    <t>ALVENARIA AUTO PORTANTE BLOCO DE CONCRETO ESTRUTURAL DE 14X19X39 CM
CLASSE A</t>
  </si>
  <si>
    <t>16.15.006</t>
  </si>
  <si>
    <t>ALVENARIA AUTO PORTANTE BLOCO DE CONCRETO ESTRUTURAL DE 19X19X39 CM
CLASSE A</t>
  </si>
  <si>
    <t>16.15.029</t>
  </si>
  <si>
    <t>IMPERMEAB COM ARGAM CIM/AREIA 1:3 COM HIDROFOGO</t>
  </si>
  <si>
    <t>16.15.030</t>
  </si>
  <si>
    <t>IMPERM COM TINTA BETUMINOSA / COM REG. EM ARGAMASSA CIM AREIA 1:3</t>
  </si>
  <si>
    <t>108,56</t>
  </si>
  <si>
    <t>16.15.031</t>
  </si>
  <si>
    <t>IMPERMEABILIZACAO POR CRISTALIZACAO - MUROS DE ARRIMO</t>
  </si>
  <si>
    <t>16.15.034</t>
  </si>
  <si>
    <t>16.15.040</t>
  </si>
  <si>
    <t>DRENAGEM COM PEDRA BRITADA</t>
  </si>
  <si>
    <t>16.15.041</t>
  </si>
  <si>
    <t>DRENAGEM COM AREIA GROSSA</t>
  </si>
  <si>
    <t>16.15.049</t>
  </si>
  <si>
    <t>MURO EM GABIAO COM TELA GALVANIZADA 8/10CM - FIO DIAM 2,7MM</t>
  </si>
  <si>
    <t>844,15</t>
  </si>
  <si>
    <t>16.15.099</t>
  </si>
  <si>
    <t>OUTROS SERVICOS - MUROS DE ARRIMO</t>
  </si>
  <si>
    <t>16.18.015</t>
  </si>
  <si>
    <t>LOCAÇÃO MENSAL SANITÁRIO QUÍMICO COM DUAS HIGIENIZAÇÕES NA SEMANA,
INCLUSO COLETA DE EFLUENTES</t>
  </si>
  <si>
    <t>2027,34</t>
  </si>
  <si>
    <t>16.18.020</t>
  </si>
  <si>
    <t>SERVIÇO DE HIGIENIZAÇÃO EXTRA PARA SANITÁRIO QUÍMICO, INCLUSO COLETA DE
EFLUENTES</t>
  </si>
  <si>
    <t>324,85</t>
  </si>
  <si>
    <t>16.18.021</t>
  </si>
  <si>
    <t>ESPÍCULAS EM POLICARBONATO PEÇA 33x11,8 CM ARCO DE 100 GRAUS
IMPEDIMENTO AO POUSO DE AVES FIXAÇÃO COM PARAFUSO</t>
  </si>
  <si>
    <t>47,78</t>
  </si>
  <si>
    <t>16.18.022</t>
  </si>
  <si>
    <t>ESPÍCULAS EM POLICARBONATO PEÇA 33x11,8 CM ARCO DE 100 GRAUS
IMPEDIMENTO AO POUSO DE AVES FIXAÇÃO COM SILICONE</t>
  </si>
  <si>
    <t>39,38</t>
  </si>
  <si>
    <t>Página: 69 de 75</t>
  </si>
  <si>
    <t>16.18.055</t>
  </si>
  <si>
    <t>FORNEC.E MONT.DO CONJ.DE ESTRUT.PRÉ-FABR.DE MADEIRA DESMONTÁVEL.-
PROJ.REF.1201040-PD.ÍNDIO</t>
  </si>
  <si>
    <t>2571,93</t>
  </si>
  <si>
    <t>16.18.070</t>
  </si>
  <si>
    <t>SI-01 PLACA DE SINALIZAÇÃO DE AMBIENTE 200X200MM (PORTA)</t>
  </si>
  <si>
    <t>105,93</t>
  </si>
  <si>
    <t>16.18.071</t>
  </si>
  <si>
    <t>SI-02 PLACA DE SINALIZAÇÃO DE AMBIENTE 200X200MM (PAREDE INTERNA)</t>
  </si>
  <si>
    <t>109,04</t>
  </si>
  <si>
    <t>16.18.072</t>
  </si>
  <si>
    <t>SI-03 PLACA DE SINALIZAÇÃO DE AMBIENTE 200X200MM (PAREDE INTERNA)</t>
  </si>
  <si>
    <t>152,70</t>
  </si>
  <si>
    <t>16.18.073</t>
  </si>
  <si>
    <t>SI-04 PLACA DE SINALIZAÇÃO DE AMBIENTE 700X200MM (PORTA)</t>
  </si>
  <si>
    <t>16.18.074</t>
  </si>
  <si>
    <t>SI-05 PLACA DE SINALIZAÇÃO DE AMBIENTE 700X200MM (PAREDE INTERNA)</t>
  </si>
  <si>
    <t>16.18.075</t>
  </si>
  <si>
    <t>SI-06 PLACA DE SINALIZAÇÃO DE AMBIENTE 700X200MM (PAREDE INTERNA)</t>
  </si>
  <si>
    <t>408,54</t>
  </si>
  <si>
    <t>16.18.076</t>
  </si>
  <si>
    <t>SI-07 PLACA DE SINALIZAÇÃO DE AMBIENTE 500X60MM (PAREDE INTERNA) /
BRAILLE</t>
  </si>
  <si>
    <t>198,74</t>
  </si>
  <si>
    <t>16.18.077</t>
  </si>
  <si>
    <t>SI-08 PLACA DE SINALIZAÇÃO DE CORRIMÃO 30X30MM (METÁLICA/BRAILLE)</t>
  </si>
  <si>
    <t>16.18.078</t>
  </si>
  <si>
    <t>SI-09 PLACA DE SINALIZAÇÃO DE AMBIENTE 500X500MM (PAREDE EXTERNA)</t>
  </si>
  <si>
    <t>805,83</t>
  </si>
  <si>
    <t>16.18.079</t>
  </si>
  <si>
    <t>SI-10 PLACA DE SINALIZAÇÃO DE AMBIENTE 500X700MM (PAREDE EXTERNA)</t>
  </si>
  <si>
    <t>1113,33</t>
  </si>
  <si>
    <t>16.18.080</t>
  </si>
  <si>
    <t>SI-11 SINALIZAÇÃO HORIZONTAL PARA VAGA ACESSIVEL</t>
  </si>
  <si>
    <t>529,87</t>
  </si>
  <si>
    <t>16.18.081</t>
  </si>
  <si>
    <t>SI-12 TOTEM DE IDENTIFICAÇÃO</t>
  </si>
  <si>
    <t>15273,66</t>
  </si>
  <si>
    <t>16.18.082</t>
  </si>
  <si>
    <t>SI-13 SINALIZAÇÃO DE AMBIENTE 540X200MM PAREDE EXTERNA/PORTA</t>
  </si>
  <si>
    <t>250,46</t>
  </si>
  <si>
    <t>16.18.083</t>
  </si>
  <si>
    <t>SI-14 SINALIZAÇÃO DE AMBIENTE 300X300MM PAREDE EXTERNA</t>
  </si>
  <si>
    <t>284,28</t>
  </si>
  <si>
    <t>16.18.084</t>
  </si>
  <si>
    <t>SI-15 SINALIZAÇÃO DE AMBIENTE 200X200MM PAREDE EXTERNA</t>
  </si>
  <si>
    <t>16.18.085</t>
  </si>
  <si>
    <t>SI-16 SINALIZAÇÃO DE AMBIENTE 700X200MM PAREDE EXTERNA</t>
  </si>
  <si>
    <t>405,44</t>
  </si>
  <si>
    <t>16.18.086</t>
  </si>
  <si>
    <t>SI-17 SINALIZAÇÃO DE AMBIENTE 200X200MM PAREDE EXTERNA</t>
  </si>
  <si>
    <t>16.18.099</t>
  </si>
  <si>
    <t>SERVICOS - CIVIL</t>
  </si>
  <si>
    <t>16.18.126</t>
  </si>
  <si>
    <t>FORNECIMENTO E MONTAGEM ESTRUTURA PRÉ-FABRICADA MADEIRA LAMINADA
TRATADA AUTOCLAVE INCLUSIVE CONECTORES</t>
  </si>
  <si>
    <t>12441,45</t>
  </si>
  <si>
    <t>16.19.099</t>
  </si>
  <si>
    <t>SERVIÇOS - HIDRÁULICA</t>
  </si>
  <si>
    <t>16.20.022</t>
  </si>
  <si>
    <t>ELEVADOR 2 PARADAS MAQ CONJUGADA PORTA UNILATERAL (ACESSIB)</t>
  </si>
  <si>
    <t>234635,68</t>
  </si>
  <si>
    <t>16.20.023</t>
  </si>
  <si>
    <t>ELEVADOR 3 PARADAS MAQ CONJUGADA PORTA UNILATERAL (ACESSIB)</t>
  </si>
  <si>
    <t>252911,30</t>
  </si>
  <si>
    <t>16.20.024</t>
  </si>
  <si>
    <t>ELEVADOR 4 PARADAS MAQUINA CONJUGADA COM PORTAS UNILATERAIS</t>
  </si>
  <si>
    <t>260596,00</t>
  </si>
  <si>
    <t>16.20.025</t>
  </si>
  <si>
    <t>ELEVADOR 5 PARADAS MAQUINA CONJUGADA COM PORTAS BILATERAIS</t>
  </si>
  <si>
    <t>265942,85</t>
  </si>
  <si>
    <t>16.20.026</t>
  </si>
  <si>
    <t>ELEVADOR 5 PARADAS MAQUINA CONJUGADA COM PORTAS UNILATERAIS</t>
  </si>
  <si>
    <t>275151,82</t>
  </si>
  <si>
    <t>16.20.029</t>
  </si>
  <si>
    <t>ELEVADOR 4 PARADAS MAQUINA CONJUGADA COM PORTAS BILATERAIS</t>
  </si>
  <si>
    <t>246142,06</t>
  </si>
  <si>
    <t>16.20.033</t>
  </si>
  <si>
    <t>ELEVADOR 3 PARADAS MAQUINA CONJUGADA COM PORTAS BILATERAIS</t>
  </si>
  <si>
    <t>278893,64</t>
  </si>
  <si>
    <t>16.20.042</t>
  </si>
  <si>
    <t>MANUTENCAO INTEGRAL P/ ELEVADOR NOVO 2 PARADAS - MENSAL</t>
  </si>
  <si>
    <t>1637,90</t>
  </si>
  <si>
    <t>16.20.043</t>
  </si>
  <si>
    <t>MANUTENCAO INTEGRAL P/ ELEVADOR NOVO 3 PARADAS - MENSAL</t>
  </si>
  <si>
    <t>1712,16</t>
  </si>
  <si>
    <t>16.20.044</t>
  </si>
  <si>
    <t>MANUTENCAO INTEGRAL P/ ELEVADOR NOVO 4 PARADAS - MENSAL</t>
  </si>
  <si>
    <t>16.20.045</t>
  </si>
  <si>
    <t>MANUTENCAO INTEGRAL P/ ELEVADOR NOVO 5 PARADAS - MENSAL</t>
  </si>
  <si>
    <t>1683,13</t>
  </si>
  <si>
    <t>16.20.060</t>
  </si>
  <si>
    <t>FORNECIMENTO E INSTALAÇAO DE APARELHO AR CONDICIONADO HI WALL CICLO
FRIO MINI SPLIT 9.000 BTU/H INVERTER 220V COM CONTROLE REMOTO</t>
  </si>
  <si>
    <t>4017,11</t>
  </si>
  <si>
    <t>16.20.063</t>
  </si>
  <si>
    <t>FORNECIMENTO E INSTALAÇAO DE APARELHO AR CONDICIONADO HI WALL CICLO
FRIO MINI SPLIT 12.000 BTU/H INVERTER 220V COM CONTROLE REMOTO</t>
  </si>
  <si>
    <t>4578,78</t>
  </si>
  <si>
    <t>16.20.066</t>
  </si>
  <si>
    <t>FORNECIMENTO E INSTALAÇAO DE APARELHO AR CONDICIONADO HI WALL CICLO
FRIO MINI SPLIT 18.000 BTU/H INVERTER 220V COM CONTROLE REMOTO</t>
  </si>
  <si>
    <t>6192,34</t>
  </si>
  <si>
    <t>16.20.068</t>
  </si>
  <si>
    <t>FORNECIMENTO E INSTALAÇAO DE APARELHO AR CONDICIONADO HI WALL CICLO
FRIO MINI SPLIT 24.000 BTU/H INVERTER 220V COM CONTROLE REMOTO</t>
  </si>
  <si>
    <t>7586,18</t>
  </si>
  <si>
    <t>16.20.070</t>
  </si>
  <si>
    <t>FORNECIMENTO E INSTALAÇAO DE APARELHO AR CONDICIONADO HI WALL CICLO
FRIO MINI SPLIT 27.000 BTU/H INVERTER 220V COM CONTROLE REMOTO</t>
  </si>
  <si>
    <t>13517,02</t>
  </si>
  <si>
    <t>16.20.073</t>
  </si>
  <si>
    <t>FORNECIMENTO E INSTALAÇAO DE APARELHO AR CONDICIONADO HI WALL CICLO
FRIO MINI SPLIT 30.000 BTU/H INVERTER 220V COM CONTROLE REMOTO</t>
  </si>
  <si>
    <t>10088,16</t>
  </si>
  <si>
    <t>16.20.099</t>
  </si>
  <si>
    <t>SERVICOS - ELETRICA</t>
  </si>
  <si>
    <t>16.20.103</t>
  </si>
  <si>
    <t>ELETRODUTO GALV.QUENTE D=100 CABINE PRIMARIA NBR 5598 BSP RIR
(INCL.CONEX.E FIXAÇOES EM POSTE)</t>
  </si>
  <si>
    <t>219,75</t>
  </si>
  <si>
    <t>Página: 70 de 75</t>
  </si>
  <si>
    <t>16.20.113</t>
  </si>
  <si>
    <t>ELETRODUTO CORRUGADO ESPIRAL ENTERRADO PEAD D=100 CABINE PRIMÁRIA
NBR 13897</t>
  </si>
  <si>
    <t>16.20.115</t>
  </si>
  <si>
    <t>LOCAÇAO MENSAL INCLUSIVE INSTALAÇAO SISTEMA PROTEÇAO ELETRONICA
ANODICA ANTICORROSIVA</t>
  </si>
  <si>
    <t>3874,50</t>
  </si>
  <si>
    <t>16.30.010</t>
  </si>
  <si>
    <t>16.30.012</t>
  </si>
  <si>
    <t>16.30.013</t>
  </si>
  <si>
    <t>CANTEIRO DE OBRAS - LARG 3,30M</t>
  </si>
  <si>
    <t>605,43</t>
  </si>
  <si>
    <t>16.30.016</t>
  </si>
  <si>
    <t>16.30.017</t>
  </si>
  <si>
    <t>16.31.018</t>
  </si>
  <si>
    <t>TAXA DE MOBILIZAÇÃO DE EQUIPAMENTO-ESTACA RAIZ</t>
  </si>
  <si>
    <t>16.31.024</t>
  </si>
  <si>
    <t>ESTACA REACAO PARA 20T CRAVADA ALEM 5,00M DE PROFUNDIDADE</t>
  </si>
  <si>
    <t>666,81</t>
  </si>
  <si>
    <t>16.31.025</t>
  </si>
  <si>
    <t>ESTACA REACAO P/20T CRAVADA ATE 5,00 M DE PROFUNDIDADE</t>
  </si>
  <si>
    <t>3616,76</t>
  </si>
  <si>
    <t>16.31.026</t>
  </si>
  <si>
    <t>ESTACA REACAO PARA 30T CRAVADA ALEM 5,00M DE PROFUNDIDADE</t>
  </si>
  <si>
    <t>683,12</t>
  </si>
  <si>
    <t>16.31.027</t>
  </si>
  <si>
    <t>ESTACA REACAO P/30T CRAVADA ATE 5,00M DE PROFUNDIDADE</t>
  </si>
  <si>
    <t>3851,58</t>
  </si>
  <si>
    <t>16.31.030</t>
  </si>
  <si>
    <t>REFORÇO DE FUNDAÇOES ESTACA RAIZ DN 160MM PERFURAÇÃO EM SOLO</t>
  </si>
  <si>
    <t>16.31.031</t>
  </si>
  <si>
    <t>REFORÇO DE FUNDAÇOES ESTACA RAIZ DN 200MM PERFURAÇÃO EM SOLO</t>
  </si>
  <si>
    <t>16.32.034</t>
  </si>
  <si>
    <t>JATEAMENTO ABRASIVO COM ÓXIDO DE ALUMÍNIO</t>
  </si>
  <si>
    <t>74,04</t>
  </si>
  <si>
    <t>16.35.001</t>
  </si>
  <si>
    <t>DEFINICAO E DEMARCACAO DA AREA DE REPARO, COM DISCO DE CORTE</t>
  </si>
  <si>
    <t>16.35.002</t>
  </si>
  <si>
    <t>ESCARIFICACAO MANUAL (CORTE DE CONCRETO) ATE 3CM DE PROFUNDIDADE</t>
  </si>
  <si>
    <t>256,40</t>
  </si>
  <si>
    <t>16.35.003</t>
  </si>
  <si>
    <t>ESCARIFICACAO COM DISCO DE DESBASTE ATE 0,5CM DE PROFUNDIDADE</t>
  </si>
  <si>
    <t>16.35.004</t>
  </si>
  <si>
    <t>ESCARIFICACAO MECANICA,CORTE DE CONCRETO ATE 3,0CM PROFUNDIDADE</t>
  </si>
  <si>
    <t>170,28</t>
  </si>
  <si>
    <t>16.35.005</t>
  </si>
  <si>
    <t>DEMOLICAO C/MARTELETES PNEUMATICOS ATE 5,0CM DE PROFUNDIDADE</t>
  </si>
  <si>
    <t>366,22</t>
  </si>
  <si>
    <t>16.35.006</t>
  </si>
  <si>
    <t>ESCARIFICACAO MECANICA,CORTE CONCRETO C/REBARBADORES ELETR ATE 5,0C</t>
  </si>
  <si>
    <t>283,81</t>
  </si>
  <si>
    <t>16.35.007</t>
  </si>
  <si>
    <t>LIXAMENTO ELETRICO DE ARMADURA C/ESCOVA CIRCULAR</t>
  </si>
  <si>
    <t>16.35.008</t>
  </si>
  <si>
    <t>ESCOVAMENTO MANUAL</t>
  </si>
  <si>
    <t>16.35.009</t>
  </si>
  <si>
    <t>PISTOLA DE AGULHA</t>
  </si>
  <si>
    <t>133,98</t>
  </si>
  <si>
    <t>16.35.011</t>
  </si>
  <si>
    <t>QUEIMA CONTROLADA</t>
  </si>
  <si>
    <t>46,37</t>
  </si>
  <si>
    <t>16.35.012</t>
  </si>
  <si>
    <t>APLICACAO DE SOLVENTE EM SUBSTRATO IMPREGNADOS</t>
  </si>
  <si>
    <t>24,34</t>
  </si>
  <si>
    <t>16.35.013</t>
  </si>
  <si>
    <t>FREZAMENTO MECANICO COM MAQUINA DE DESBASTE</t>
  </si>
  <si>
    <t>16.35.014</t>
  </si>
  <si>
    <t>LIMPEZA DO SUBSTRATO COM APLICACAO DE JATO DE AGUA FRIA</t>
  </si>
  <si>
    <t>16.35.015</t>
  </si>
  <si>
    <t>LIMPEZA DO SUBSTRATO COM APLICACAO DE JATO DE AGUA QUENTE</t>
  </si>
  <si>
    <t>22,51</t>
  </si>
  <si>
    <t>16.35.016</t>
  </si>
  <si>
    <t>LIMPEZA DO SUBSTRATO, LAVAGEM COM SOLUCOES ACIDAS, PISOS E PAREDES</t>
  </si>
  <si>
    <t>34,51</t>
  </si>
  <si>
    <t>16.35.017</t>
  </si>
  <si>
    <t>LIMPEZA DO SUBSTRATO,LAVAGEM COM SOLUCOES ALCALINAS,PISOS E PAREDES</t>
  </si>
  <si>
    <t>16.35.018</t>
  </si>
  <si>
    <t>LIMPEZA PARA REMOCAO DE OLEOS E GRAXAS IMPREGNADOS SUPERFICIALMENTE</t>
  </si>
  <si>
    <t>22,29</t>
  </si>
  <si>
    <t>16.35.019</t>
  </si>
  <si>
    <t>LIMPEZA DO SUBSTRATO, COM JATO DE AR COMPRIMIDO</t>
  </si>
  <si>
    <t>16.35.020</t>
  </si>
  <si>
    <t>LIMPEZA DO SUBSTRATO COM UTILIZACAO DE SOLVENTE VOLATEIS</t>
  </si>
  <si>
    <t>16.35.021</t>
  </si>
  <si>
    <t>PREPARACAO DO SUBSTRATOS POR SATURACAO COM AGUA</t>
  </si>
  <si>
    <t>16.35.022</t>
  </si>
  <si>
    <t>PREPARACAO DO SUBSTRATO POR APICOAMENTO MANUAL DA SUPERFICIE</t>
  </si>
  <si>
    <t>16.36.001</t>
  </si>
  <si>
    <t>REPAROS SUPERF ARGAM MONOCOMP CIMENTO C/POLÍMEROS (1,0&lt;ESP&lt;3.0CM)</t>
  </si>
  <si>
    <t>305,42</t>
  </si>
  <si>
    <t>16.36.002</t>
  </si>
  <si>
    <t>REPAROS SUPERF ARGAM BICOMP CIMENTO C/POLÍMERO ACRILICO (1,0&lt;ESP&lt;3.0C</t>
  </si>
  <si>
    <t>495,38</t>
  </si>
  <si>
    <t>16.36.003</t>
  </si>
  <si>
    <t>REPAROS SUPERF ARGAM BICOMP CIMENTO C/POLÍMERO ACRILICO E FIBRA SINT
(1,0&lt;ESP&lt;3,0CM)</t>
  </si>
  <si>
    <t>540,79</t>
  </si>
  <si>
    <t>16.36.005</t>
  </si>
  <si>
    <t>REPAROS SUPERF LOCALIZ, ARGAM POLIMERICA BASE EPOXI (0,5&lt;ESP&lt;1,5CM)</t>
  </si>
  <si>
    <t>1051,54</t>
  </si>
  <si>
    <t>16.36.006</t>
  </si>
  <si>
    <t>REPAROS SUPERF LOCALIZ,ARGAM POLIMERICA BASE POLIESTER (0,5&lt;ESP&lt;1,5CM)</t>
  </si>
  <si>
    <t>602,60</t>
  </si>
  <si>
    <t>16.37.001</t>
  </si>
  <si>
    <t>REPAROS SUPERF ARGAM MONOCOMP CIMENTO C/POLÍMEROS (1,0&lt;ESP&lt;5,0CM)</t>
  </si>
  <si>
    <t>391,81</t>
  </si>
  <si>
    <t>16.37.002</t>
  </si>
  <si>
    <t>REPAROS SUPERF ARGAM BICOMP CIMENTO C/POLÍMERO ACRILICO (1,0&lt;ESP&lt;5,0C</t>
  </si>
  <si>
    <t>695,74</t>
  </si>
  <si>
    <t>16.37.003</t>
  </si>
  <si>
    <t>REPAROS SUPERF ARGAM BICOMP CIMENTO C/POLÍMERO ACRILICO E FIBRA SINT
(1,0&lt;ESP&lt;5,0CM)</t>
  </si>
  <si>
    <t>768,40</t>
  </si>
  <si>
    <t>16.37.005</t>
  </si>
  <si>
    <t>REPAROS SUPERF COM ARGAMASSA MONOCOMP CIMENTO C/POLÍMEROS
PROJETADA (1,0&lt;ESP&lt;7,0CM)</t>
  </si>
  <si>
    <t>619,59</t>
  </si>
  <si>
    <t>Página: 71 de 75</t>
  </si>
  <si>
    <t>16.37.006</t>
  </si>
  <si>
    <t>REPAROS SUPERF COM ARGAM BICOMP CIMENTO C/POLÍMERO ACRILICO
PROJETADA (1,0&lt;ESP&lt;7,0CM)</t>
  </si>
  <si>
    <t>1151,48</t>
  </si>
  <si>
    <t>16.37.007</t>
  </si>
  <si>
    <t>REPAROS SUPERF COM ARGAM BICOMP CIMENTO C/POLÍMERO ACRILICO E FIBRA
SINT PROJETADA (1,0&lt;ESP&lt;7,0CM)</t>
  </si>
  <si>
    <t>1278,63</t>
  </si>
  <si>
    <t>16.37.009</t>
  </si>
  <si>
    <t>REPAROS SUPERF ESTUCAM CORRETIVO ARGAM MONOCOMP C/POLÍMEROS
ESP&lt;5MM</t>
  </si>
  <si>
    <t>16.37.010</t>
  </si>
  <si>
    <t>REPAROS SUPERF ESTUCAM CORRETIVO ARGAM BICOMP CIMENTO C/POLÍMERO
ACRILICO ESP&lt;5MM</t>
  </si>
  <si>
    <t>101,08</t>
  </si>
  <si>
    <t>16.37.011</t>
  </si>
  <si>
    <t>REPAROS SUPERF ESTUCAM CORRETIVO ARGAM BICOMP CIMENTO C/POLÍMERO
ACRILICO E FIBRA SINT ESP&lt;5MM</t>
  </si>
  <si>
    <t>110,16</t>
  </si>
  <si>
    <t>16.38.001</t>
  </si>
  <si>
    <t>REPAROS DE JUNTAS C/ARGAM MONOCOMP CIMENTO C/POLÍMEROS</t>
  </si>
  <si>
    <t>16.38.002</t>
  </si>
  <si>
    <t>REPAROS DE JUNTAS C/ARGAM BICOMP CIMENTO C/POLÍMERO ACRILICO</t>
  </si>
  <si>
    <t>539,41</t>
  </si>
  <si>
    <t>16.38.003</t>
  </si>
  <si>
    <t>REPAROS DE JUNTAS C/ARGAM BICOMP CIMENTO C/ POLÍMERO ACRILICO E FIBRA
SINT</t>
  </si>
  <si>
    <t>584,82</t>
  </si>
  <si>
    <t>16.38.005</t>
  </si>
  <si>
    <t>REPAROS EM JUNTAS, C/ARGAM BASE EPOXI P/ESP ATE 1,5CM</t>
  </si>
  <si>
    <t>1095,58</t>
  </si>
  <si>
    <t>16.38.006</t>
  </si>
  <si>
    <t>JUNTAS C/ELASTOMEROS POLISSULFETOS OU BOR SILICONE SEC TRANSV 2X2CM</t>
  </si>
  <si>
    <t>266,23</t>
  </si>
  <si>
    <t>16.39.001</t>
  </si>
  <si>
    <t>REPAROS PROFUNDOS COM GRAUTE BASE CIMENTO (3,0&lt;ESP&lt;5,0CM)</t>
  </si>
  <si>
    <t>5260,91</t>
  </si>
  <si>
    <t>16.39.002</t>
  </si>
  <si>
    <t>REPAROS PROFUNDOS, MICROCONCRETO COM POLIMEROS (5,0&lt;ESP&lt;30,0CM)</t>
  </si>
  <si>
    <t>5600,68</t>
  </si>
  <si>
    <t>16.39.003</t>
  </si>
  <si>
    <t>REPAROS PROF EXEC C/ARGAM SECA DRY PACK ISENTA RETR(3,0&lt;ESP&lt;10,0CM)</t>
  </si>
  <si>
    <t>7892,88</t>
  </si>
  <si>
    <t>16.39.004</t>
  </si>
  <si>
    <t>FORMAS PARA REPAROS PROFUNDOS (ESP&gt;3,0CM)</t>
  </si>
  <si>
    <t>429,45</t>
  </si>
  <si>
    <t>16.39.005</t>
  </si>
  <si>
    <t>APLICACAO DE MEMBRANA DE CURA QUIMICA EM REPAROS ESTRUTURAIS</t>
  </si>
  <si>
    <t>12,18</t>
  </si>
  <si>
    <t>16.40.001</t>
  </si>
  <si>
    <t>PROTECAO DE ARMADURAS COM TINTA DE ALTO TEOR DE ZINCO</t>
  </si>
  <si>
    <t>7,38</t>
  </si>
  <si>
    <t>16.40.002</t>
  </si>
  <si>
    <t>ARGAMASSA OU CONCRETO DE REPARO COM INIBIDORES DE CORROSAO</t>
  </si>
  <si>
    <t>1718,86</t>
  </si>
  <si>
    <t>16.41.001</t>
  </si>
  <si>
    <t>EMENDA POR TRASPASSE, PARA RECONSTITUICAO DA SECAO DA ARMADURA</t>
  </si>
  <si>
    <t>18,43</t>
  </si>
  <si>
    <t>16.41.002</t>
  </si>
  <si>
    <t>EMENDAS POR SOLDA DE TOPO, P/RECONSTITUICAO DA SECAO DA ARMADURA</t>
  </si>
  <si>
    <t>16.42.001</t>
  </si>
  <si>
    <t>REPARO ESTRUTURAL POR INJECAO RESINA BASE EPOXI EM FISSURAS 0,3A9,0MM</t>
  </si>
  <si>
    <t>520,15</t>
  </si>
  <si>
    <t>16.42.002</t>
  </si>
  <si>
    <t>REPARO ESTRUTURAL C/APLICACAO DE GRAUTE BASE EPOXI TRINCAS DE 10A40MM</t>
  </si>
  <si>
    <t>219,40</t>
  </si>
  <si>
    <t>16.42.003</t>
  </si>
  <si>
    <t>REPARO ESTR VIGAS LAJES PILARES C/APLIC GRAUTE BASE EPOXI VAOS 35A70MM</t>
  </si>
  <si>
    <t>303,49</t>
  </si>
  <si>
    <t>16.42.004</t>
  </si>
  <si>
    <t>TRATAMENTO DE MICRO FISSURAS POR SILICATACAO OU FLUORSILICATACAO</t>
  </si>
  <si>
    <t>16.43.001</t>
  </si>
  <si>
    <t>FUROS EM CONCRETO COM D=1" E PROFUNDIDADE 5CM</t>
  </si>
  <si>
    <t>14,06</t>
  </si>
  <si>
    <t>16.43.002</t>
  </si>
  <si>
    <t>FUROS EM CONCRETO COM D=1" E PROFUNDIDADE 15CM</t>
  </si>
  <si>
    <t>16.43.003</t>
  </si>
  <si>
    <t>FUROS EM CONCRETO COM D=1" E PROFUNDIDADE 30CM</t>
  </si>
  <si>
    <t>16.43.004</t>
  </si>
  <si>
    <t>FUROS EM CONCRETO COM D=3/4" E PROFUNDIDADE 5CM</t>
  </si>
  <si>
    <t>16.43.005</t>
  </si>
  <si>
    <t>FUROS EM CONCRETO COM D=3/4" E PROFUNDIDADE 15CM</t>
  </si>
  <si>
    <t>16.43.006</t>
  </si>
  <si>
    <t>FUROS EM CONCRETO COM D=3/4" E PROFUNDIDADE 30CM</t>
  </si>
  <si>
    <t>21,64</t>
  </si>
  <si>
    <t>16.43.007</t>
  </si>
  <si>
    <t>FUROS EM CONCRETO COM D=1/2" E PROFUNDIDADE 5CM</t>
  </si>
  <si>
    <t>16.43.008</t>
  </si>
  <si>
    <t>FUROS EM CONCRETO COM D=1/2" E PROFUNDIDADE 15CM</t>
  </si>
  <si>
    <t>16.43.009</t>
  </si>
  <si>
    <t>FUROS EM CONCRETO COM D=1/2" E PROFUNDIDADE 30CM</t>
  </si>
  <si>
    <t>19,22</t>
  </si>
  <si>
    <t>16.43.010</t>
  </si>
  <si>
    <t>FUROS EM CONCRETO COM D=3/8" E PROFUNDIDADE 5CM</t>
  </si>
  <si>
    <t>16.43.011</t>
  </si>
  <si>
    <t>FUROS EM CONCRETO COM D=3/8" E PROFUNDIDADE 15CM</t>
  </si>
  <si>
    <t>16.43.012</t>
  </si>
  <si>
    <t>FUROS EM CONCRETO COM D=3/8" E PROFUNDIDADE 30CM</t>
  </si>
  <si>
    <t>16.43.013</t>
  </si>
  <si>
    <t>FURO EM CONCRETO COM D=3/8"</t>
  </si>
  <si>
    <t>60,24</t>
  </si>
  <si>
    <t>16.43.014</t>
  </si>
  <si>
    <t>FURO EM CONCRETO COM D=1/2"</t>
  </si>
  <si>
    <t>80,51</t>
  </si>
  <si>
    <t>16.43.015</t>
  </si>
  <si>
    <t>FURO EM CONCRETO COM D=5/8"</t>
  </si>
  <si>
    <t>107,72</t>
  </si>
  <si>
    <t>16.43.016</t>
  </si>
  <si>
    <t>FURO EM CONCRETO COM D=3/4"</t>
  </si>
  <si>
    <t>137,74</t>
  </si>
  <si>
    <t>16.43.017</t>
  </si>
  <si>
    <t>FURO EM CONCRETO COM D=1"</t>
  </si>
  <si>
    <t>170,14</t>
  </si>
  <si>
    <t>16.43.020</t>
  </si>
  <si>
    <t>TAXA DE MOBILIZAÇÃO EQUIP. FUROS EM CONCRETO</t>
  </si>
  <si>
    <t>440,30</t>
  </si>
  <si>
    <t>16.43.099</t>
  </si>
  <si>
    <t>SERVIÇOS DE FUROS EM CONCRETO</t>
  </si>
  <si>
    <t>16.44.001</t>
  </si>
  <si>
    <t>FORNECIMENTO E COLOCACAO DE CHUMBADORES QUIMICOS D=3/4"</t>
  </si>
  <si>
    <t>99,36</t>
  </si>
  <si>
    <t>16.44.002</t>
  </si>
  <si>
    <t>FORNECIMENTO E COLOCACAO DE CHUMBADORES QUIMICOS D=1/2"</t>
  </si>
  <si>
    <t>44,11</t>
  </si>
  <si>
    <t>16.44.003</t>
  </si>
  <si>
    <t>FORNECIMENTO E COLOCACAO DE CHUMBADORES QUIMICOS D=3/8"</t>
  </si>
  <si>
    <t>Página: 72 de 75</t>
  </si>
  <si>
    <t>16.44.099</t>
  </si>
  <si>
    <t>SERVIÇOS DE FORNECIMENTO E COLOCACAO DE CHUMBADORES QUIMICOS</t>
  </si>
  <si>
    <t>16.45.001</t>
  </si>
  <si>
    <t>FORNECIMENTO E COLOCACAO DE CHUMBADORES EXPANSIVEIS D=3/4"</t>
  </si>
  <si>
    <t>41,34</t>
  </si>
  <si>
    <t>16.45.002</t>
  </si>
  <si>
    <t>FORNECIMENTO E COLOCACAO DE CHUMBADORES EXPANSIVEIS D=1/2"</t>
  </si>
  <si>
    <t>16.45.003</t>
  </si>
  <si>
    <t>FORNECIMENTO E COLOCACAO DE CHUMBADORES EXPANSIVEIS D=3/8"</t>
  </si>
  <si>
    <t>9,80</t>
  </si>
  <si>
    <t>16.45.010</t>
  </si>
  <si>
    <t>PINOS WALSIWA PARA FIXACAO DE ARMADURAS</t>
  </si>
  <si>
    <t>20,36</t>
  </si>
  <si>
    <t>16.46.001</t>
  </si>
  <si>
    <t>ANCORAGEM DE BARRAS DE ACO, COM RESINA BASE DE POLIESTER</t>
  </si>
  <si>
    <t>121,42</t>
  </si>
  <si>
    <t>16.46.002</t>
  </si>
  <si>
    <t>ANCORAGEM DE BARRAS DE ACO COM RESINA BASE EPOXI</t>
  </si>
  <si>
    <t>16.47.001</t>
  </si>
  <si>
    <t>PREPARACAO DE PONTE DE ADERENCIA COM ADESIVO ACRILICO</t>
  </si>
  <si>
    <t>22,35</t>
  </si>
  <si>
    <t>16.47.002</t>
  </si>
  <si>
    <t>PREPARACAO DE PONTE DE ADERENCIA COM ADESIVO BASE EPOXI</t>
  </si>
  <si>
    <t>119,42</t>
  </si>
  <si>
    <t>16.48.001</t>
  </si>
  <si>
    <t>LIXAMENTO MANUAL</t>
  </si>
  <si>
    <t>16.48.002</t>
  </si>
  <si>
    <t>LIXAMENTO GROSSO OU FINO COM LIXADEIRA ELETRICA</t>
  </si>
  <si>
    <t>16.48.003</t>
  </si>
  <si>
    <t>APLICACAO MANUAL DE ESTUQUE E PREPARO DE PASTA</t>
  </si>
  <si>
    <t>16.48.004</t>
  </si>
  <si>
    <t>POLIMENTO DO ESTUQUE, LIXAMENTO MANUAL</t>
  </si>
  <si>
    <t>16.48.005</t>
  </si>
  <si>
    <t>APLICACAO PINTURA HIDROFUGANTE UMA DEMAO,SILICONE BASE AGUA</t>
  </si>
  <si>
    <t>16.48.006</t>
  </si>
  <si>
    <t>APLICACAO PINTURA HIDROFUGANTE EM DUAS DEMAOS,SILICONE BASE SOLVENTE</t>
  </si>
  <si>
    <t>67,82</t>
  </si>
  <si>
    <t>16.48.007</t>
  </si>
  <si>
    <t>APLICAÇAO PINTURA HIDROF. DUAS DEMAOS, SILOXANO OLIGOMERICO BASE
SOLVENTE</t>
  </si>
  <si>
    <t>37,59</t>
  </si>
  <si>
    <t>16.48.008</t>
  </si>
  <si>
    <t>APLICAÇAO PINTURA HIDROF. DUAS DEMAOS, SILOXANO POLIMERICO BASE
SOLVENTE</t>
  </si>
  <si>
    <t>16.48.009</t>
  </si>
  <si>
    <t>APLICACAO PINTURA IMPERM DUAS DEMAOS VERNIZ EPOXI BICOMPONENTE</t>
  </si>
  <si>
    <t>52,40</t>
  </si>
  <si>
    <t>16.48.010</t>
  </si>
  <si>
    <t>APLICACAO PINTURA IMPERM DUAS DEMAOS VERNIZ POLIUR ALIF BICOMPONENTES</t>
  </si>
  <si>
    <t>16.48.011</t>
  </si>
  <si>
    <t>APLICACAO PINTURA IMPERM DUAS DEMAOS VERNIZ POLIUR ALIF
MONOCOMPONENTE</t>
  </si>
  <si>
    <t>16.48.012</t>
  </si>
  <si>
    <t>APLICACAO PINTURA IMPERM DUAS DEMAOS VERNIZ ACRILICO BASE SOLVENTE</t>
  </si>
  <si>
    <t>16.48.013</t>
  </si>
  <si>
    <t>APLICACAO PINTURA IMPERM PRIMER DUAS DEMAOS VERNIZ ACRILICO BASE AGUA</t>
  </si>
  <si>
    <t>16.48.014</t>
  </si>
  <si>
    <t>APLICACAO PINTURA IMPERM DUAS DEMAOS,BORRACHA CLORADA BASE
SOLVENTE</t>
  </si>
  <si>
    <t>80,42</t>
  </si>
  <si>
    <t>16.48.015</t>
  </si>
  <si>
    <t>APLICACAO PINTURA IMPERM DUAS DEMAOS SITEMA DUPLO EPOXI POLIURETANO</t>
  </si>
  <si>
    <t>16.48.016</t>
  </si>
  <si>
    <t>APLICACAO PINTURA IMPERM DUAS DEMAOS SISTEMA DUPLO SILANO SILOXANO</t>
  </si>
  <si>
    <t>59,32</t>
  </si>
  <si>
    <t>16.48.031</t>
  </si>
  <si>
    <t>PREPARACAO SUPERF C/ JATEAMENTO ABRAS PAD SA 2X1/2" APLIC FUNDO PRIMER</t>
  </si>
  <si>
    <t>110,51</t>
  </si>
  <si>
    <t>16.48.035</t>
  </si>
  <si>
    <t>PINTURA INTUMESCENTE P/ REVESTIMENTO CONTRA FOGO EM ESTR METALICA</t>
  </si>
  <si>
    <t>143,75</t>
  </si>
  <si>
    <t>16.48.040</t>
  </si>
  <si>
    <t>ARGAMASSA PROJETADA P/ REVESTIMENTO CONTRA FOGO EM ESTR METALICA</t>
  </si>
  <si>
    <t>181,64</t>
  </si>
  <si>
    <t>16.49.001</t>
  </si>
  <si>
    <t>APARELHO DE APOIO DE NEOPRENE FRETADO</t>
  </si>
  <si>
    <t>231,92</t>
  </si>
  <si>
    <t>16.50.001</t>
  </si>
  <si>
    <t>DEMOLIÇÃO DE TUBO DE F.G. P/ SUST DE TELA ALAMBR INCL BASE FIXAÇÃO</t>
  </si>
  <si>
    <t>16.50.002</t>
  </si>
  <si>
    <t>DEMOLIÇÃO DE TELA DE ARAME GALVANIZADO</t>
  </si>
  <si>
    <t>16.50.010</t>
  </si>
  <si>
    <t>DEMOLICAO DE PISO DE CONCRETO SIMPLES CAPEADO</t>
  </si>
  <si>
    <t>16.50.015</t>
  </si>
  <si>
    <t>DEMOLICAO DE PISO DE CONCRETO COM RETRO ESCAVADEIRA</t>
  </si>
  <si>
    <t>176,95</t>
  </si>
  <si>
    <t>16.50.099</t>
  </si>
  <si>
    <t>16.80.002</t>
  </si>
  <si>
    <t>TELA DE ARAME GALVANIZADO N.10 MALHA 2"</t>
  </si>
  <si>
    <t>119,95</t>
  </si>
  <si>
    <t>16.80.006</t>
  </si>
  <si>
    <t>FERRO TRABALHADO (GRADIL)</t>
  </si>
  <si>
    <t>51,89</t>
  </si>
  <si>
    <t>16.80.007</t>
  </si>
  <si>
    <t>PINGADEIRA PARA MUROS DE ALVENARIA</t>
  </si>
  <si>
    <t>119,85</t>
  </si>
  <si>
    <t>16.80.008</t>
  </si>
  <si>
    <t>QUADRA DE ESPORTES - PISO DE CONCRETO NAO ARMADO</t>
  </si>
  <si>
    <t>94,17</t>
  </si>
  <si>
    <t>16.80.009</t>
  </si>
  <si>
    <t>QUADRA DE ESPORTES - PISO DE CONCRETO ARMADO</t>
  </si>
  <si>
    <t>113,50</t>
  </si>
  <si>
    <t>16.80.010</t>
  </si>
  <si>
    <t>TELA DE ARAME GALVANIZADO N.12 MALHA 2"</t>
  </si>
  <si>
    <t>16.80.012</t>
  </si>
  <si>
    <t>TUBO DE F.G. 2" P/ SUSTENT TELA DE ALAMBRADO EXCL BASE-MONTANTE</t>
  </si>
  <si>
    <t>122,77</t>
  </si>
  <si>
    <t>16.80.013</t>
  </si>
  <si>
    <t>PISO DE CONCRETO DESEMPENADO C/ REQUADRO 1.80CM E=6CM</t>
  </si>
  <si>
    <t>70,32</t>
  </si>
  <si>
    <t>16.80.014</t>
  </si>
  <si>
    <t>16.80.015</t>
  </si>
  <si>
    <t>16.80.016</t>
  </si>
  <si>
    <t>16.80.017</t>
  </si>
  <si>
    <t>Página: 73 de 75</t>
  </si>
  <si>
    <t>16.80.018</t>
  </si>
  <si>
    <t>16.80.019</t>
  </si>
  <si>
    <t>16.80.022</t>
  </si>
  <si>
    <t>CESTO PARA TABELA DE BASQUETE</t>
  </si>
  <si>
    <t>334,92</t>
  </si>
  <si>
    <t>16.80.023</t>
  </si>
  <si>
    <t>16.80.024</t>
  </si>
  <si>
    <t>TABELA DE BASQUETE COM ARO E CESTO</t>
  </si>
  <si>
    <t>1219,50</t>
  </si>
  <si>
    <t>16.80.025</t>
  </si>
  <si>
    <t>TUBO DE F.G. 1 1/4" P/ SUSTENT.TELA DE ALAMBRADO EXCL BASE-TRAVAMENTO</t>
  </si>
  <si>
    <t>16.80.026</t>
  </si>
  <si>
    <t>TRELIÇA METÁLICA GALV. A FOGO P/TABELA DE BASQUETE MOD.QE-37 A QE-40</t>
  </si>
  <si>
    <t>1062,45</t>
  </si>
  <si>
    <t>16.80.027</t>
  </si>
  <si>
    <t>16.80.029</t>
  </si>
  <si>
    <t>16.80.031</t>
  </si>
  <si>
    <t>CONCRETO ESTRUTURAL Fck 20Mpa PREPARADO NO LOCAL, LANÇADO E
ADENSADO</t>
  </si>
  <si>
    <t>828,95</t>
  </si>
  <si>
    <t>16.80.032</t>
  </si>
  <si>
    <t>16.80.035</t>
  </si>
  <si>
    <t>16.80.070</t>
  </si>
  <si>
    <t>SUMIDOURO - COROAMENTO, INCLUSIVE ESCAVACAO</t>
  </si>
  <si>
    <t>2455,32</t>
  </si>
  <si>
    <t>16.80.071</t>
  </si>
  <si>
    <t>SUMIDOURO - ESCAVACAO</t>
  </si>
  <si>
    <t>513,36</t>
  </si>
  <si>
    <t>16.80.072</t>
  </si>
  <si>
    <t>SUMIDOURO - BRITA</t>
  </si>
  <si>
    <t>243,26</t>
  </si>
  <si>
    <t>16.80.084</t>
  </si>
  <si>
    <t>DUTO COLETOR DE ENTULHO - LOCAÇÃO MENSAL</t>
  </si>
  <si>
    <t>16.80.086</t>
  </si>
  <si>
    <t>16.80.087</t>
  </si>
  <si>
    <t>16.80.088</t>
  </si>
  <si>
    <t>16.80.089</t>
  </si>
  <si>
    <t>LIMPEZA DE CAIXA D'AGUA ATE 1000 LITROS</t>
  </si>
  <si>
    <t>16.80.090</t>
  </si>
  <si>
    <t>LIMPEZA DE CAIXAS D'AGUA ATE 10.000 LITROS</t>
  </si>
  <si>
    <t>205,12</t>
  </si>
  <si>
    <t>16.80.091</t>
  </si>
  <si>
    <t>LIMPEZA DE CAIXAS D'AGUA ACIMA DE 10.000 LITROS</t>
  </si>
  <si>
    <t>461,52</t>
  </si>
  <si>
    <t>16.80.092</t>
  </si>
  <si>
    <t>LIMPEZA DE CAIXILHOS METALICOS</t>
  </si>
  <si>
    <t>16.80.093</t>
  </si>
  <si>
    <t>LIMPEZA DE CAIXA DE INSPECAO</t>
  </si>
  <si>
    <t>16.80.094</t>
  </si>
  <si>
    <t>LIMPEZA DE FOSSA SEPTICA</t>
  </si>
  <si>
    <t>229,80</t>
  </si>
  <si>
    <t>16.80.095</t>
  </si>
  <si>
    <t>LIMPEZA DE SUMIDOURO POR VIAGEM DE 7 M3</t>
  </si>
  <si>
    <t>VG</t>
  </si>
  <si>
    <t>1754,37</t>
  </si>
  <si>
    <t>16.80.097</t>
  </si>
  <si>
    <t>CAÇAMBA DE 4M3 PARA RETIRADA DE ENTULHO</t>
  </si>
  <si>
    <t>850,21</t>
  </si>
  <si>
    <t>16.80.098</t>
  </si>
  <si>
    <t>RETIRADA DE ENTULHO</t>
  </si>
  <si>
    <t>16.80.099</t>
  </si>
  <si>
    <t>SERVICOS COMPLEMENTARES - CONSERVACAO</t>
  </si>
  <si>
    <t>16.80.100</t>
  </si>
  <si>
    <t>16.80.104</t>
  </si>
  <si>
    <t>16.80.110</t>
  </si>
  <si>
    <t>LIMPEZA DE PISO CERAMICO / PORCELANATO COM VASSOURA A SECO.</t>
  </si>
  <si>
    <t>16.80.111</t>
  </si>
  <si>
    <t>LIMPEZA DE PISO CERAMICO / PORCELANATO COM PANO UMIDO.</t>
  </si>
  <si>
    <t>16.80.112</t>
  </si>
  <si>
    <t>LIMPEZA DE PISO CERAMICO / PORCELANATO COM DETERGENTE NEUTRO E
ESCOVAÇAO MANUAL.</t>
  </si>
  <si>
    <t>16.80.113</t>
  </si>
  <si>
    <t>LIMPEZA DE PISO CERAMICO / PEDRAS RUSTICAS COM ACIDO MURIATICO.</t>
  </si>
  <si>
    <t>16.80.114</t>
  </si>
  <si>
    <t>LIMPEZA DE REVESTIMENTO CERAMICO EM PAREDE COM PANO UMIDO</t>
  </si>
  <si>
    <t>16.80.115</t>
  </si>
  <si>
    <t>LIMPEZA DE REVESTIMENTO CERAMICO EM PAREDE COM DETERGENTE NEUTRO E
ESCOVAÇAO MANUAL.</t>
  </si>
  <si>
    <t>16.80.116</t>
  </si>
  <si>
    <t>LIMPEZA DE REVESTIMENTO CERAMICO EM PAREDE COM ACIDO MURIATICO.</t>
  </si>
  <si>
    <t>16.80.117</t>
  </si>
  <si>
    <t>LIMPEZA DE PISO DE LADRILHO HIDRAULICO COM PANO UMIDO.</t>
  </si>
  <si>
    <t>Página: 74 de 75</t>
  </si>
  <si>
    <t>16.80.118</t>
  </si>
  <si>
    <t>LIMPEZA DE PISO DE MARMORE / GRANITO COM DETERGENTE NEUTRO E
ESCOVAÇAO MANUAL.</t>
  </si>
  <si>
    <t>16.80.119</t>
  </si>
  <si>
    <t>LIMPEZA DE CONTRAPISO COM VASSOURA A SECO.</t>
  </si>
  <si>
    <t>16.80.120</t>
  </si>
  <si>
    <t>LIMPEZA DE LADRILHO HIDRAULICO EM PAREDE COM PANO UMIDO.</t>
  </si>
  <si>
    <t>16.80.121</t>
  </si>
  <si>
    <t>LIMPEZA DE MARMORE / GRANITO EM PAREDE COM DETERGENTE NEUTRO E
ESCOVAÇAO MANUAL.</t>
  </si>
  <si>
    <t>16.80.122</t>
  </si>
  <si>
    <t>LIMPEZA DE SUPERFICIE DE PISO COM JATO AGUA FRIA DE ALTA PRESSAO.</t>
  </si>
  <si>
    <t>16.80.123</t>
  </si>
  <si>
    <t>LIMPEZA DE PIA INOX COM BANCADA DE PEDRA MARMORE / GRANITO INCLUSIVE
METAIS .</t>
  </si>
  <si>
    <t>16.80.124</t>
  </si>
  <si>
    <t>LIMPEZA DE TANQUE / LAVATORIO DE LOUÇA ISOLADO INCLUSIVE METAIS</t>
  </si>
  <si>
    <t>16.80.125</t>
  </si>
  <si>
    <t>LIMPEZA DE LAVATORIO DE LOUÇA COM BANCADA DE PEDRA MARMORE / GRANITO
INCLUSIVE METAIS</t>
  </si>
  <si>
    <t>16.80.126</t>
  </si>
  <si>
    <t>LIMPEZA DE BACIA SANITARIA / BIDE / MICTORIO LOUÇA / INOX INCLUSIVE METAIS</t>
  </si>
  <si>
    <t>16.80.127</t>
  </si>
  <si>
    <t>LIMPEZA DE BANCADA DE PEDRA MARMORE / GRANITO.</t>
  </si>
  <si>
    <t>16.80.128</t>
  </si>
  <si>
    <t>LIMPEZA DE JANELA INTEIRAMENTE LAMINA DE VIDRO.</t>
  </si>
  <si>
    <t>16.80.129</t>
  </si>
  <si>
    <t>LIMPEZA DE JANELA DE VIDRO COM CAIXILHO EM AÇO/ALUMINIO/PVC.</t>
  </si>
  <si>
    <t>16.80.130</t>
  </si>
  <si>
    <t>LIMPEZA DE PORTA DE MADEIRA COM PANO UMIDO INCLUSIVE METAIS E
GUARNIÇOES</t>
  </si>
  <si>
    <t>16.80.131</t>
  </si>
  <si>
    <t>LIMPEZA DE PORTA INTEIRAMENTE LAMINA DE VIDRO.</t>
  </si>
  <si>
    <t>16.80.132</t>
  </si>
  <si>
    <t>LIMPEZA DE PORTA EM AÇO / ALUMINIO.</t>
  </si>
  <si>
    <t>4,51</t>
  </si>
  <si>
    <t>16.80.133</t>
  </si>
  <si>
    <t>LIMPEZA DE PORTA DE VIDRO COM CAIXILHO EM AÇO / ALUMINIO / PVC.</t>
  </si>
  <si>
    <t>16.80.134</t>
  </si>
  <si>
    <t>LIMPEZA DE CAIXA DE GORDURA / PASSAGEM INCLUSIVE REASSENTAMENTO DE
TAMPA COM ARGAMASSA</t>
  </si>
  <si>
    <t>16.80.135</t>
  </si>
  <si>
    <t>LIMPEZA MANUAL DE SUPERFICIE DE PISO E PAREDE COM SUJIDADE DE TINTA /
LUBRIFICANTE / GORDURA</t>
  </si>
  <si>
    <t>16.80.136</t>
  </si>
  <si>
    <t>LIMPEZA E MANUTENÇAO DE AREA DE JARDINAGEM COM REPOSIÇAO TERRA
VEGETAL CAMADA DE 5CM.</t>
  </si>
  <si>
    <t>16.80.137</t>
  </si>
  <si>
    <t>DESOBSTRUÇAO COM LIMPEZA MANUAL DE TUBULAÇAO ENTRE CAIXAS DE
PASSAGEM</t>
  </si>
  <si>
    <t>16.80.138</t>
  </si>
  <si>
    <t>DESOBSTRUÇAO COM LIMPEZA MANUAL DE TUBULAÇAO REDE ESGOTO</t>
  </si>
  <si>
    <t>16.80.139</t>
  </si>
  <si>
    <t>DESOBSTRUÇAO COM LIMPEZA MANUAL DE TUBULAÇAO REDE PLUVIAL</t>
  </si>
  <si>
    <t>16.85.048</t>
  </si>
  <si>
    <t>LAJE DE PROTECAO DE 2,00X2,00 M</t>
  </si>
  <si>
    <t>453,72</t>
  </si>
  <si>
    <t>16.85.049</t>
  </si>
  <si>
    <t>ABRIGO DE POCO EM ALVENARIA DE 1,00X1,00X0,60 M C/ TAMPA METALICA</t>
  </si>
  <si>
    <t>1858,61</t>
  </si>
  <si>
    <t>16.85.060</t>
  </si>
  <si>
    <t>CJ MOTOR BOMBA SUBMERSO 1HP EXTR 700 A 2000 L/H A M 120 A 80MCA</t>
  </si>
  <si>
    <t>4573,95</t>
  </si>
  <si>
    <t>16.85.061</t>
  </si>
  <si>
    <t>CJ MOTOR BOMBA SUBMERSO 1,5HP EXTR 1700 A 2600 L/H A M 140 A 80 MCA</t>
  </si>
  <si>
    <t>5151,05</t>
  </si>
  <si>
    <t>16.85.062</t>
  </si>
  <si>
    <t>CJ MOTOR BOMBA SUBMERSO 2HP EXTR 2200 A 4000 L/H A M 160 A 100MCA</t>
  </si>
  <si>
    <t>5169,65</t>
  </si>
  <si>
    <t>16.85.063</t>
  </si>
  <si>
    <t>CJ MOTOR BOMBA SUBMERSO 3HP EXTR 2600 A 4900 L/H A M 160 A 100MCA</t>
  </si>
  <si>
    <t>5794,05</t>
  </si>
  <si>
    <t>16.85.064</t>
  </si>
  <si>
    <t>CJ MOTOR BOMBA SUBMERSO 5HP EXTR 3000 A 5700 L/H A M 180 A 100MCA</t>
  </si>
  <si>
    <t>6568,79</t>
  </si>
  <si>
    <t>16.85.080</t>
  </si>
  <si>
    <t>CABO FLEXIVEL DE COBRE MULTIPOLAR PP 3x16 MM2 0,6/1KV (ISOLAÇAO NAO
HALOGENADO)</t>
  </si>
  <si>
    <t>45,27</t>
  </si>
  <si>
    <t>16.85.081</t>
  </si>
  <si>
    <t>CABO FLEXIVEL DE COBRE MULTIPOLAR PP 3x10 MM2 0,6/1KV (ISOLAÇAO NAO
HALOGENADO)</t>
  </si>
  <si>
    <t>16.85.082</t>
  </si>
  <si>
    <t>CABO FLEXIVEL DE COBRE MULTIPOLAR PP 3x6 MM2 0,6/1KV (ISOLAÇAO NAO
HALOGENADO)</t>
  </si>
  <si>
    <t>18,50</t>
  </si>
  <si>
    <t>16.85.083</t>
  </si>
  <si>
    <t>CABO FLEXIVEL DE COBRE MULTIPOLAR PP 3x4 MM2 0,6/1KV (ISOLAÇAO NAO
HALOGENADO)</t>
  </si>
  <si>
    <t>16.85.084</t>
  </si>
  <si>
    <t>CABO FLEXIVEL DE COBRE MULTIPOLAR PP 3x2,5 MM2 0,6/1KV (ISOLAÇAO NAO
HALOGENADO)</t>
  </si>
  <si>
    <t>16.85.085</t>
  </si>
  <si>
    <t>CABO FLEXIVEL DE COBRE MULTIPOLAR PP 3x1,5 mm2 0,6/1KV (ISOLAÇAO NAO
HALOGENADO)</t>
  </si>
  <si>
    <t>6,52</t>
  </si>
  <si>
    <t>16.85.099</t>
  </si>
  <si>
    <t>SERVIÇOS POÇO TUBULAR PROFUNDO - CONSERVACAO</t>
  </si>
  <si>
    <t>Página: 75 de 75</t>
  </si>
  <si>
    <t>SINAPI</t>
  </si>
  <si>
    <t>FDE</t>
  </si>
  <si>
    <t>OBJETO: REFORMA DA CAMARA MUNICIPAL</t>
  </si>
  <si>
    <t>ENDEREÇO: R. Maurício Barbosa Tavares Elias, 314 - Jd. Vergel de Una, Ibiúna - SP, 18150-000</t>
  </si>
  <si>
    <t>Ibiúna, 08/07/2025</t>
  </si>
  <si>
    <t xml:space="preserve">FONTE: CDHU 198 c/ deson. </t>
  </si>
  <si>
    <t>05.10.041</t>
  </si>
  <si>
    <t>Transporte de material - rocha</t>
  </si>
  <si>
    <t>Telha em fibra vegetal, perfil ondulado, com espessura de 3mm</t>
  </si>
  <si>
    <t>Cumeeira em fibra vegetal, lisa, com espessura de 3mm</t>
  </si>
  <si>
    <t>Telhamento em chapa de aço pré-pintada, perfil ondulado, com espessura de 0,50mm</t>
  </si>
  <si>
    <t>Telhamento em chapa de aço pré-pintada, perfil ondulado calandrado, com espessura de 0,80mm</t>
  </si>
  <si>
    <t>Telhamento em chapa de aço pré-pintada, perfil trapezoidal, com espessura de 0,80mm e altura de 100mm</t>
  </si>
  <si>
    <t>Telhamento em chapa de aço pré-pintada, perfil trapezoidal, com espessura de 0,50mm e altura de 40mm</t>
  </si>
  <si>
    <t>Cumeeira em chapa de aço pré-pintada, perfil trapezoidal, com espessura de 0,50mm</t>
  </si>
  <si>
    <t>Cumeeira em chapa de aço pré-pintada, perfil ondulado, com espessura de 0,50mm</t>
  </si>
  <si>
    <t>Telhamento em chapa de aço pré-pintada, tipo sanduíche, espessura de 0,50mm, com lã de rocha</t>
  </si>
  <si>
    <t>Telhamento em chapa de aço pré-pintada, tipo sanduíche, espessura de 0,50mm, com poliisocianurato (PIR)</t>
  </si>
  <si>
    <t>Telhamento em chapa de aço pré-pintada, tipo sanduíche, espessura de 0,50mm, com poliestireno expandido</t>
  </si>
  <si>
    <t>Telhamento em chapa de aço galvanizado autoportante, perfil trapezoidal, com espessura de 0,80mm e altura de 120mm</t>
  </si>
  <si>
    <t>Forro em placa de gesso liso, espessura de 12,5mm, fixo</t>
  </si>
  <si>
    <t>Grade para piso eletrofundida, malha 30x100mm, com barra de 40x2mm</t>
  </si>
  <si>
    <t>Grade para forro eletrofundida, malha 25x100mm, com barra de 25x2mm</t>
  </si>
  <si>
    <t>Veda porta/veda fresta em alumínio branco, com borracha vedante</t>
  </si>
  <si>
    <t>Plataforma para elevação até 1,00m, nas dimensões de 900x1400mm, capacidade de 250kg - percurso até 1,00m de altura</t>
  </si>
  <si>
    <t>Plataforma para elevação até 2,00m, nas dimensões de 900x1400mm, capacidade de 250kg - percurso superior a 1,00m de altura</t>
  </si>
  <si>
    <t>30.14.060</t>
  </si>
  <si>
    <t>Plataforma para elevacao até 4,00m, nas dimensões de 1100x1400mm, capacidade de 325kg</t>
  </si>
  <si>
    <t>Hidrorepelente incolor à base de silano-siloxano oligomérico disperso em água</t>
  </si>
  <si>
    <t>Hidrorepelente incolor à base de silano-siloxano oligomérico disperso em solvente</t>
  </si>
  <si>
    <t>34.20.384</t>
  </si>
  <si>
    <t>Bicicletário modelo U invertido em tubo circular de aço Ø 2", com acabamento em pintura eletrostática, para fixação chumbado/parafusado</t>
  </si>
  <si>
    <t>Disjuntor em caixa aberta trifásico, 600 V de 800 A, 50/60 Hz, com acessórios</t>
  </si>
  <si>
    <t>Disjuntor em caixa aberta tripolar extraível, 500 V de 3200 A, com acessórios</t>
  </si>
  <si>
    <t>Disjuntor em caixa aberta tripolar extraível, 500 V de 4000 A, com acessórios</t>
  </si>
  <si>
    <t>Disjuntor série universal em caixa moldada, térmico e magnético fixos, bipolar 415 VCA, corrente de 60 A até 100 A</t>
  </si>
  <si>
    <t>Disjuntor série universal em caixa moldada, térmico e magnético fixos, bipolar 380/600 VCA, corrente de 125 A</t>
  </si>
  <si>
    <t>Disjuntor série universal em caixa moldada, térmico fixo e magnético ajustável, tripolar 600 VCA, corrente de 300 A até 400 A</t>
  </si>
  <si>
    <t>Disjuntor série universal em caixa moldada, térmico fixo e magnético ajustável, tripolar 600 VCA, corrente de 500 A até 630 A</t>
  </si>
  <si>
    <t>Disjuntor série universal em caixa moldada, térmico fixo e magnético ajustável, tripolar 600 VCA, corrente de 700 A até 800 A</t>
  </si>
  <si>
    <t>Mini-disjuntor termomagnético, tripolar 415 V, corrente de 80 A até 125 A</t>
  </si>
  <si>
    <t>Disjuntor em caixa aberta, térmico ajustável e magnético fixo, tripolar 2000/1200 V, faixa de ajuste de 1600 até 2000 A</t>
  </si>
  <si>
    <t>Disjuntor em caixa aberta, térmico ajustável e magnético fixo, tripolar 2500/1200 V, faixa de ajuste de 2000 até 2500 A</t>
  </si>
  <si>
    <t>Inversor de frequência para variação de velocidade em motores, potência de 0,25 a 175 cv</t>
  </si>
  <si>
    <t>Inversor de frequência para variação de velocidade em motores, potência de 1,5 a 150 cv</t>
  </si>
  <si>
    <t>Disjuntor em caixa moldada tripolar, térmico e magnético fixos, tensão de isolamento 500/690V, de 10A a 63A</t>
  </si>
  <si>
    <t>Variador de luminosidade rotativo até 600 W / 220 V, com placa</t>
  </si>
  <si>
    <t>Luminária LED retangular para poste, fluxo luminoso de 18000 lm, eficiência mínima 180 lm/W - potência de 100 W</t>
  </si>
  <si>
    <t>Luminária LED retangular para poste, fluxo luminoso de 36000 lm, eficiência mínima 180 lm/W - potência de 200 W</t>
  </si>
  <si>
    <t>Entrada completa de gás GLP domiciliar com 2 botijões de 13 kg</t>
  </si>
  <si>
    <t>50.01.062</t>
  </si>
  <si>
    <t>Abrigo para hidrante de recalque (embutir e interno)</t>
  </si>
  <si>
    <t>Bico de sprinkler resposta rápida, posição pendente, temperatura nominal 68°C</t>
  </si>
  <si>
    <t>Bico de sprinkler resposta rápida, posição para cima, temperatura nominal 68°C</t>
  </si>
  <si>
    <t>Sensor de temperatura ambiente PT100</t>
  </si>
  <si>
    <t>Switch Gigabit para servidor central com 24 portas frontais e 4 portas SFP, capacidade 10 / 100 / 1000 Mbps</t>
  </si>
  <si>
    <t>Central PABX híbrida de telefonia para 8 linhas tronco e 128 ramais analógico e digital, com recursos PBX Networking</t>
  </si>
  <si>
    <t>69.08.012</t>
  </si>
  <si>
    <t>Distribuidor interno óptico 1U de até 24 fibras - completo</t>
  </si>
  <si>
    <t>Bloco de distribuição para 10 pares</t>
  </si>
  <si>
    <t>CJDIA</t>
  </si>
  <si>
    <t>2.1</t>
  </si>
  <si>
    <t>2.2</t>
  </si>
  <si>
    <t>2.3</t>
  </si>
  <si>
    <t>2.4</t>
  </si>
  <si>
    <t>Piso</t>
  </si>
  <si>
    <t>Azulejo</t>
  </si>
  <si>
    <t>2.5</t>
  </si>
  <si>
    <t>2.6</t>
  </si>
  <si>
    <t>Jessica Cristina O. Fogaça</t>
  </si>
  <si>
    <t>Engenheira Civil</t>
  </si>
  <si>
    <t>5069 746919</t>
  </si>
  <si>
    <t>3.1</t>
  </si>
  <si>
    <t>3.2</t>
  </si>
  <si>
    <t>Contrapiso</t>
  </si>
  <si>
    <t>3.3</t>
  </si>
  <si>
    <t>3.4</t>
  </si>
  <si>
    <t>Rodapé</t>
  </si>
  <si>
    <t>Porta saída</t>
  </si>
  <si>
    <t>3.5</t>
  </si>
  <si>
    <t>3.6</t>
  </si>
  <si>
    <t>Piso e rodapé</t>
  </si>
  <si>
    <t>Vão plenário e hall</t>
  </si>
  <si>
    <t>Plenário e hall</t>
  </si>
  <si>
    <t>Porta plenário</t>
  </si>
  <si>
    <t>Banheiro Presidente</t>
  </si>
  <si>
    <t>Sala Presid.</t>
  </si>
  <si>
    <t>Divisoria guarita</t>
  </si>
  <si>
    <t>Sala Presid. Toda+divisória guarita</t>
  </si>
  <si>
    <t>Guarita</t>
  </si>
  <si>
    <t xml:space="preserve">REFORMA ÁREAS MOLHADAS- TODOS BANHEIROS E LAVANDERIA </t>
  </si>
  <si>
    <t>REFORMA INFERIOR- ADMINISTRAÇÃO</t>
  </si>
  <si>
    <t>REFORMA PLENÁRIO</t>
  </si>
  <si>
    <t xml:space="preserve">SERVIÇOS FINAIS </t>
  </si>
  <si>
    <t>2.7</t>
  </si>
  <si>
    <t>2.8</t>
  </si>
  <si>
    <t>2.9</t>
  </si>
  <si>
    <t>2.10</t>
  </si>
  <si>
    <t>2.11</t>
  </si>
  <si>
    <t>2.12</t>
  </si>
  <si>
    <t>2.13</t>
  </si>
  <si>
    <t>2.14</t>
  </si>
  <si>
    <t>4.1</t>
  </si>
  <si>
    <t>4.2</t>
  </si>
  <si>
    <t>4.3</t>
  </si>
  <si>
    <t>4.4</t>
  </si>
  <si>
    <t>4.5</t>
  </si>
  <si>
    <t>4.6</t>
  </si>
  <si>
    <t>4.7</t>
  </si>
  <si>
    <t>4.8</t>
  </si>
  <si>
    <t>4.9</t>
  </si>
  <si>
    <t>4.10</t>
  </si>
  <si>
    <t>4.11</t>
  </si>
  <si>
    <t>5.1</t>
  </si>
  <si>
    <t>5.2</t>
  </si>
  <si>
    <t>5.3</t>
  </si>
  <si>
    <t>5.4</t>
  </si>
  <si>
    <t>5.5</t>
  </si>
  <si>
    <t>5.6</t>
  </si>
  <si>
    <t>5.7</t>
  </si>
  <si>
    <t>6.1</t>
  </si>
  <si>
    <t xml:space="preserve">Entrada </t>
  </si>
  <si>
    <t>Escada</t>
  </si>
  <si>
    <t>Escada e Saída</t>
  </si>
  <si>
    <t>Obs:</t>
  </si>
  <si>
    <t>6.3</t>
  </si>
  <si>
    <t>6.4</t>
  </si>
  <si>
    <t>7.1</t>
  </si>
  <si>
    <t>7.2</t>
  </si>
  <si>
    <t>CALÇADA</t>
  </si>
  <si>
    <t>6.5</t>
  </si>
  <si>
    <t>6.6</t>
  </si>
  <si>
    <t>6.2</t>
  </si>
  <si>
    <t>6.7</t>
  </si>
  <si>
    <t>Banheiro Presidente+ reunião</t>
  </si>
  <si>
    <t>Banheiro Presidente+reunião</t>
  </si>
  <si>
    <t>Reunião</t>
  </si>
  <si>
    <t>reunião</t>
  </si>
  <si>
    <t>REFORMA GABINETES , RECEPÇÃO, DEPÓSITOS, HALL, SALA REUNIÃO E ESCADA</t>
  </si>
  <si>
    <t>Entrada soleira</t>
  </si>
  <si>
    <t>Banheiros</t>
  </si>
  <si>
    <t>PRAZO DE EXECUÇÃO: 90 DIAS</t>
  </si>
  <si>
    <t>1.2</t>
  </si>
  <si>
    <t>1.3</t>
  </si>
  <si>
    <t>1.4</t>
  </si>
  <si>
    <t xml:space="preserve">B.01.000.020115 </t>
  </si>
  <si>
    <t xml:space="preserve">Engenheiro junior de civil </t>
  </si>
  <si>
    <t>8.1</t>
  </si>
  <si>
    <t>8.2</t>
  </si>
  <si>
    <t>7.3</t>
  </si>
  <si>
    <t>7.4</t>
  </si>
  <si>
    <t>7.5</t>
  </si>
  <si>
    <t>7.6</t>
  </si>
  <si>
    <t>2.15</t>
  </si>
  <si>
    <t>2.16</t>
  </si>
  <si>
    <t>Portas, portoes e gradil</t>
  </si>
  <si>
    <t>paredes int e ext e forro</t>
  </si>
  <si>
    <t>portoes e gradil</t>
  </si>
  <si>
    <t xml:space="preserve">portas </t>
  </si>
  <si>
    <t>paredes int e forro</t>
  </si>
  <si>
    <t>paredes externas</t>
  </si>
  <si>
    <t>O item relacionados a incêncio não representa a adequação completa do prédio. Este orçamento visa a troca de piso danificado, demolição de banheiro na sala da presidência, troca de algumas portas e divisória da recepção para atender a guarita. Pintura geral</t>
  </si>
  <si>
    <t>DATA DA ELABORAÇÃO:16/09/2025</t>
  </si>
  <si>
    <t>SERVIÇOS PRELIMINARES E ADM LOCAL</t>
  </si>
  <si>
    <t>Mestre de obras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</si>
</sst>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R$&quot;* #,##0.00_-;\-&quot;R$&quot;* #,##0.00_-;_-&quot;R$&quot;* &quot;-&quot;??_-;_-@_-"/>
  </numFmts>
  <fonts count="24" x14ac:knownFonts="1">
    <font>
      <sz val="11"/>
      <color theme="1"/>
      <name val="Calibri"/>
      <family val="2"/>
      <scheme val="minor"/>
    </font>
    <font>
      <sz val="11"/>
      <color theme="1"/>
      <name val="Calibri"/>
      <family val="2"/>
      <scheme val="minor"/>
    </font>
    <font>
      <sz val="9"/>
      <name val="Arial"/>
      <family val="2"/>
    </font>
    <font>
      <sz val="10"/>
      <name val="Arial"/>
      <family val="2"/>
    </font>
    <font>
      <b/>
      <sz val="11"/>
      <name val="Arial"/>
      <family val="2"/>
    </font>
    <font>
      <sz val="11"/>
      <name val="Calibri"/>
      <family val="2"/>
      <scheme val="minor"/>
    </font>
    <font>
      <b/>
      <sz val="11"/>
      <name val="Calibri"/>
      <family val="2"/>
      <scheme val="minor"/>
    </font>
    <font>
      <sz val="11"/>
      <color indexed="8"/>
      <name val="Calibri"/>
      <family val="2"/>
      <scheme val="minor"/>
    </font>
    <font>
      <b/>
      <sz val="14"/>
      <color indexed="8"/>
      <name val="Verdana"/>
      <family val="2"/>
    </font>
    <font>
      <b/>
      <sz val="10"/>
      <color indexed="8"/>
      <name val="Verdana"/>
      <family val="2"/>
    </font>
    <font>
      <sz val="10"/>
      <name val="Verdana"/>
      <family val="2"/>
    </font>
    <font>
      <b/>
      <sz val="10"/>
      <name val="Verdana"/>
      <family val="2"/>
    </font>
    <font>
      <sz val="10"/>
      <name val="Calibri"/>
      <family val="2"/>
      <scheme val="minor"/>
    </font>
    <font>
      <sz val="8"/>
      <name val="Verdana"/>
      <family val="2"/>
    </font>
    <font>
      <b/>
      <sz val="10"/>
      <name val="Calibri"/>
      <family val="2"/>
      <scheme val="minor"/>
    </font>
    <font>
      <b/>
      <sz val="9"/>
      <color indexed="81"/>
      <name val="Segoe UI"/>
      <family val="2"/>
    </font>
    <font>
      <sz val="9"/>
      <color indexed="81"/>
      <name val="Segoe UI"/>
      <family val="2"/>
    </font>
    <font>
      <sz val="10"/>
      <name val="Courier New"/>
      <family val="3"/>
    </font>
    <font>
      <b/>
      <i/>
      <sz val="10"/>
      <name val="Arial"/>
      <family val="2"/>
    </font>
    <font>
      <b/>
      <sz val="12"/>
      <color rgb="FF000000"/>
      <name val="Arial"/>
      <family val="2"/>
    </font>
    <font>
      <b/>
      <sz val="10"/>
      <color rgb="FF000000"/>
      <name val="Arial"/>
      <family val="2"/>
    </font>
    <font>
      <b/>
      <sz val="8"/>
      <color rgb="FF000000"/>
      <name val="Arial"/>
      <family val="2"/>
    </font>
    <font>
      <sz val="8"/>
      <color rgb="FF000000"/>
      <name val="Arial"/>
      <family val="2"/>
    </font>
    <font>
      <sz val="7"/>
      <color rgb="FF000000"/>
      <name val="Arial"/>
      <family val="2"/>
    </font>
  </fonts>
  <fills count="9">
    <fill>
      <patternFill patternType="none"/>
    </fill>
    <fill>
      <patternFill patternType="gray125"/>
    </fill>
    <fill>
      <patternFill patternType="solid">
        <fgColor rgb="FF9BC2E6"/>
        <bgColor indexed="64"/>
      </patternFill>
    </fill>
    <fill>
      <patternFill patternType="solid">
        <fgColor theme="9" tint="0.39994506668294322"/>
        <bgColor indexed="64"/>
      </patternFill>
    </fill>
    <fill>
      <patternFill patternType="solid">
        <fgColor theme="8" tint="0.59996337778862885"/>
        <bgColor indexed="64"/>
      </patternFill>
    </fill>
    <fill>
      <patternFill patternType="solid">
        <fgColor rgb="FFE26B0A"/>
        <bgColor indexed="64"/>
      </patternFill>
    </fill>
    <fill>
      <patternFill patternType="solid">
        <fgColor theme="5" tint="0.39994506668294322"/>
        <bgColor indexed="64"/>
      </patternFill>
    </fill>
    <fill>
      <patternFill patternType="solid">
        <fgColor theme="0" tint="-4.9989318521683403E-2"/>
        <bgColor indexed="64"/>
      </patternFill>
    </fill>
    <fill>
      <patternFill patternType="solid">
        <fgColor theme="2"/>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right style="thin">
        <color indexed="64"/>
      </right>
      <top style="thin">
        <color auto="1"/>
      </top>
      <bottom style="thin">
        <color indexed="64"/>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5">
    <xf numFmtId="0" fontId="0" fillId="0" borderId="0"/>
    <xf numFmtId="9" fontId="1" fillId="0" borderId="0" applyFont="0" applyFill="0" applyBorder="0" applyAlignment="0" applyProtection="0"/>
    <xf numFmtId="0" fontId="2" fillId="0" borderId="0"/>
    <xf numFmtId="0" fontId="3" fillId="0" borderId="0"/>
    <xf numFmtId="164" fontId="1" fillId="0" borderId="0" applyFont="0" applyFill="0" applyBorder="0" applyAlignment="0" applyProtection="0"/>
  </cellStyleXfs>
  <cellXfs count="265">
    <xf numFmtId="0" fontId="0" fillId="0" borderId="0" xfId="0"/>
    <xf numFmtId="0" fontId="5" fillId="0" borderId="0" xfId="0" applyFont="1"/>
    <xf numFmtId="10" fontId="5" fillId="0" borderId="0" xfId="1" applyNumberFormat="1" applyFont="1" applyFill="1"/>
    <xf numFmtId="0" fontId="5" fillId="0" borderId="4" xfId="3" applyFont="1" applyBorder="1" applyAlignment="1" applyProtection="1">
      <alignment horizontal="center" vertical="center"/>
      <protection locked="0"/>
    </xf>
    <xf numFmtId="0" fontId="5" fillId="0" borderId="0" xfId="3" applyFont="1" applyAlignment="1" applyProtection="1">
      <alignment horizontal="center" vertical="center"/>
      <protection locked="0"/>
    </xf>
    <xf numFmtId="0" fontId="10" fillId="2" borderId="23" xfId="3" applyFont="1" applyFill="1" applyBorder="1" applyAlignment="1" applyProtection="1">
      <alignment horizontal="center" vertical="center"/>
      <protection locked="0"/>
    </xf>
    <xf numFmtId="0" fontId="10" fillId="2" borderId="8" xfId="3" applyFont="1" applyFill="1" applyBorder="1" applyAlignment="1" applyProtection="1">
      <alignment horizontal="center" vertical="center"/>
      <protection locked="0"/>
    </xf>
    <xf numFmtId="4" fontId="10" fillId="2" borderId="8" xfId="3" applyNumberFormat="1" applyFont="1" applyFill="1" applyBorder="1" applyAlignment="1" applyProtection="1">
      <alignment horizontal="center" vertical="center"/>
      <protection locked="0"/>
    </xf>
    <xf numFmtId="0" fontId="5" fillId="0" borderId="0" xfId="0" applyFont="1" applyAlignment="1">
      <alignment horizontal="center"/>
    </xf>
    <xf numFmtId="0" fontId="5" fillId="0" borderId="0" xfId="0" applyFont="1" applyAlignment="1">
      <alignment horizontal="center" vertical="center"/>
    </xf>
    <xf numFmtId="164" fontId="5" fillId="0" borderId="0" xfId="4" applyFont="1" applyFill="1" applyBorder="1"/>
    <xf numFmtId="164" fontId="5" fillId="0" borderId="11" xfId="4" applyFont="1" applyFill="1" applyBorder="1"/>
    <xf numFmtId="164" fontId="10" fillId="2" borderId="8" xfId="4" applyFont="1" applyFill="1" applyBorder="1" applyAlignment="1" applyProtection="1">
      <alignment horizontal="center" vertical="center" wrapText="1"/>
      <protection locked="0"/>
    </xf>
    <xf numFmtId="164" fontId="10" fillId="2" borderId="24" xfId="4" applyFont="1" applyFill="1" applyBorder="1" applyAlignment="1" applyProtection="1">
      <alignment horizontal="center" vertical="center" wrapText="1"/>
      <protection locked="0"/>
    </xf>
    <xf numFmtId="164" fontId="6" fillId="0" borderId="0" xfId="4" applyFont="1" applyFill="1" applyBorder="1" applyAlignment="1" applyProtection="1">
      <alignment horizontal="center" vertical="center"/>
      <protection locked="0"/>
    </xf>
    <xf numFmtId="164" fontId="6" fillId="0" borderId="11" xfId="4" applyFont="1" applyFill="1" applyBorder="1" applyAlignment="1" applyProtection="1">
      <alignment horizontal="center" vertical="center"/>
      <protection locked="0"/>
    </xf>
    <xf numFmtId="164" fontId="5" fillId="0" borderId="13" xfId="4" applyFont="1" applyFill="1" applyBorder="1"/>
    <xf numFmtId="164" fontId="5" fillId="0" borderId="14" xfId="4" applyFont="1" applyFill="1" applyBorder="1"/>
    <xf numFmtId="164" fontId="5" fillId="0" borderId="0" xfId="4" applyFont="1" applyFill="1"/>
    <xf numFmtId="4" fontId="5" fillId="0" borderId="0" xfId="0" applyNumberFormat="1" applyFont="1"/>
    <xf numFmtId="4" fontId="5" fillId="0" borderId="0" xfId="3" applyNumberFormat="1" applyFont="1" applyAlignment="1" applyProtection="1">
      <alignment horizontal="center" vertical="center"/>
      <protection locked="0"/>
    </xf>
    <xf numFmtId="4" fontId="5" fillId="0" borderId="13" xfId="0" applyNumberFormat="1" applyFont="1" applyBorder="1"/>
    <xf numFmtId="4" fontId="5" fillId="0" borderId="0" xfId="3" applyNumberFormat="1" applyFont="1" applyAlignment="1" applyProtection="1">
      <alignment horizontal="center" vertical="center" wrapText="1"/>
      <protection locked="0"/>
    </xf>
    <xf numFmtId="0" fontId="5" fillId="0" borderId="4" xfId="0" applyFont="1" applyBorder="1" applyAlignment="1">
      <alignment horizontal="center"/>
    </xf>
    <xf numFmtId="0" fontId="5" fillId="0" borderId="0" xfId="0" applyFont="1" applyAlignment="1">
      <alignment horizontal="left"/>
    </xf>
    <xf numFmtId="0" fontId="12" fillId="0" borderId="25" xfId="3" applyFont="1" applyBorder="1" applyAlignment="1" applyProtection="1">
      <alignment horizontal="center" vertical="center" wrapText="1"/>
      <protection locked="0"/>
    </xf>
    <xf numFmtId="0" fontId="12" fillId="0" borderId="2" xfId="3" applyFont="1" applyBorder="1" applyAlignment="1" applyProtection="1">
      <alignment horizontal="center" vertical="center" wrapText="1"/>
      <protection locked="0"/>
    </xf>
    <xf numFmtId="0" fontId="12" fillId="0" borderId="2" xfId="3" applyFont="1" applyBorder="1" applyAlignment="1" applyProtection="1">
      <alignment horizontal="center" vertical="center"/>
      <protection locked="0"/>
    </xf>
    <xf numFmtId="0" fontId="12" fillId="0" borderId="2" xfId="3" applyFont="1" applyBorder="1" applyAlignment="1" applyProtection="1">
      <alignment horizontal="left" vertical="center" wrapText="1"/>
      <protection locked="0"/>
    </xf>
    <xf numFmtId="4" fontId="12" fillId="0" borderId="2" xfId="3" applyNumberFormat="1" applyFont="1" applyBorder="1" applyAlignment="1" applyProtection="1">
      <alignment horizontal="center" vertical="center"/>
      <protection locked="0"/>
    </xf>
    <xf numFmtId="164" fontId="12" fillId="0" borderId="2" xfId="4" applyFont="1" applyFill="1" applyBorder="1" applyAlignment="1" applyProtection="1">
      <alignment horizontal="center" vertical="center"/>
      <protection locked="0"/>
    </xf>
    <xf numFmtId="164" fontId="12" fillId="0" borderId="26" xfId="4" applyFont="1" applyFill="1" applyBorder="1" applyAlignment="1" applyProtection="1">
      <alignment horizontal="center" vertical="center"/>
      <protection locked="0"/>
    </xf>
    <xf numFmtId="0" fontId="12" fillId="0" borderId="0" xfId="0" applyFont="1"/>
    <xf numFmtId="0" fontId="12" fillId="0" borderId="25" xfId="3" applyFont="1" applyBorder="1" applyAlignment="1" applyProtection="1">
      <alignment horizontal="center" vertical="center"/>
      <protection locked="0"/>
    </xf>
    <xf numFmtId="0" fontId="12" fillId="0" borderId="2" xfId="3" applyFont="1" applyBorder="1" applyAlignment="1" applyProtection="1">
      <alignment horizontal="left" vertical="center"/>
      <protection locked="0"/>
    </xf>
    <xf numFmtId="0" fontId="13" fillId="0" borderId="4" xfId="2" applyFont="1" applyBorder="1" applyAlignment="1">
      <alignment horizontal="center" vertical="center"/>
    </xf>
    <xf numFmtId="0" fontId="13" fillId="0" borderId="12" xfId="2" applyFont="1" applyBorder="1" applyAlignment="1">
      <alignment horizontal="center" vertical="center"/>
    </xf>
    <xf numFmtId="164" fontId="0" fillId="0" borderId="24" xfId="4" applyFont="1" applyBorder="1" applyAlignment="1">
      <alignment horizontal="right" vertical="center"/>
    </xf>
    <xf numFmtId="164" fontId="0" fillId="0" borderId="26" xfId="4" applyFont="1" applyBorder="1" applyAlignment="1">
      <alignment horizontal="right" vertical="center"/>
    </xf>
    <xf numFmtId="164" fontId="0" fillId="0" borderId="29" xfId="4" applyFont="1" applyBorder="1" applyAlignment="1">
      <alignment horizontal="right" vertical="center"/>
    </xf>
    <xf numFmtId="0" fontId="14" fillId="4" borderId="25" xfId="3" applyFont="1" applyFill="1" applyBorder="1" applyAlignment="1" applyProtection="1">
      <alignment horizontal="center" vertical="center" wrapText="1"/>
      <protection locked="0"/>
    </xf>
    <xf numFmtId="0" fontId="14" fillId="4" borderId="2" xfId="3" applyFont="1" applyFill="1" applyBorder="1" applyAlignment="1" applyProtection="1">
      <alignment horizontal="center" vertical="center" wrapText="1"/>
      <protection locked="0"/>
    </xf>
    <xf numFmtId="0" fontId="14" fillId="4" borderId="2" xfId="3" applyFont="1" applyFill="1" applyBorder="1" applyAlignment="1" applyProtection="1">
      <alignment horizontal="center" vertical="center"/>
      <protection locked="0"/>
    </xf>
    <xf numFmtId="0" fontId="14" fillId="4" borderId="2" xfId="3" applyFont="1" applyFill="1" applyBorder="1" applyAlignment="1" applyProtection="1">
      <alignment horizontal="left" vertical="center" wrapText="1"/>
      <protection locked="0"/>
    </xf>
    <xf numFmtId="4" fontId="14" fillId="4" borderId="2" xfId="3" applyNumberFormat="1" applyFont="1" applyFill="1" applyBorder="1" applyAlignment="1" applyProtection="1">
      <alignment horizontal="center" vertical="center"/>
      <protection locked="0"/>
    </xf>
    <xf numFmtId="164" fontId="14" fillId="4" borderId="2" xfId="4" applyFont="1" applyFill="1" applyBorder="1" applyAlignment="1" applyProtection="1">
      <alignment horizontal="center" vertical="center"/>
      <protection locked="0"/>
    </xf>
    <xf numFmtId="164" fontId="14" fillId="4" borderId="26" xfId="4" applyFont="1" applyFill="1" applyBorder="1" applyAlignment="1" applyProtection="1">
      <alignment horizontal="center" vertical="center"/>
      <protection locked="0"/>
    </xf>
    <xf numFmtId="0" fontId="6" fillId="0" borderId="0" xfId="0" applyFont="1"/>
    <xf numFmtId="0" fontId="14" fillId="0" borderId="0" xfId="0" applyFont="1"/>
    <xf numFmtId="164" fontId="14" fillId="5" borderId="2" xfId="4" applyFont="1" applyFill="1" applyBorder="1" applyAlignment="1" applyProtection="1">
      <alignment horizontal="center" vertical="center"/>
      <protection locked="0"/>
    </xf>
    <xf numFmtId="164" fontId="14" fillId="5" borderId="26" xfId="4" applyFont="1" applyFill="1" applyBorder="1" applyAlignment="1" applyProtection="1">
      <alignment horizontal="center" vertical="center"/>
      <protection locked="0"/>
    </xf>
    <xf numFmtId="10" fontId="0" fillId="0" borderId="29" xfId="1" applyNumberFormat="1" applyFont="1" applyBorder="1" applyAlignment="1">
      <alignment horizontal="right" vertical="center"/>
    </xf>
    <xf numFmtId="164" fontId="0" fillId="0" borderId="26" xfId="4" applyFont="1" applyFill="1" applyBorder="1" applyAlignment="1">
      <alignment horizontal="right" vertical="center"/>
    </xf>
    <xf numFmtId="0" fontId="14" fillId="5" borderId="31" xfId="3" applyFont="1" applyFill="1" applyBorder="1" applyAlignment="1" applyProtection="1">
      <alignment horizontal="right" vertical="center" wrapText="1"/>
      <protection locked="0"/>
    </xf>
    <xf numFmtId="164" fontId="14" fillId="6" borderId="28" xfId="4" applyFont="1" applyFill="1" applyBorder="1" applyAlignment="1" applyProtection="1">
      <alignment horizontal="center" vertical="center"/>
      <protection locked="0"/>
    </xf>
    <xf numFmtId="164" fontId="14" fillId="6" borderId="29" xfId="4" applyFont="1" applyFill="1" applyBorder="1" applyAlignment="1" applyProtection="1">
      <alignment horizontal="center" vertical="center"/>
      <protection locked="0"/>
    </xf>
    <xf numFmtId="0" fontId="14" fillId="5" borderId="18" xfId="3" applyFont="1" applyFill="1" applyBorder="1" applyAlignment="1" applyProtection="1">
      <alignment vertical="center" wrapText="1"/>
      <protection locked="0"/>
    </xf>
    <xf numFmtId="0" fontId="14" fillId="5" borderId="3" xfId="3" applyFont="1" applyFill="1" applyBorder="1" applyAlignment="1" applyProtection="1">
      <alignment vertical="center" wrapText="1"/>
      <protection locked="0"/>
    </xf>
    <xf numFmtId="0" fontId="7" fillId="7" borderId="15" xfId="0" applyFont="1" applyFill="1" applyBorder="1" applyAlignment="1">
      <alignment vertical="top"/>
    </xf>
    <xf numFmtId="0" fontId="7" fillId="7" borderId="16" xfId="0" applyFont="1" applyFill="1" applyBorder="1" applyAlignment="1">
      <alignment vertical="top"/>
    </xf>
    <xf numFmtId="0" fontId="7" fillId="7" borderId="18" xfId="0" applyFont="1" applyFill="1" applyBorder="1" applyAlignment="1">
      <alignment vertical="center"/>
    </xf>
    <xf numFmtId="0" fontId="7" fillId="7" borderId="3" xfId="0" applyFont="1" applyFill="1" applyBorder="1" applyAlignment="1">
      <alignment vertical="center" wrapText="1"/>
    </xf>
    <xf numFmtId="0" fontId="7" fillId="7" borderId="18" xfId="0" applyFont="1" applyFill="1" applyBorder="1"/>
    <xf numFmtId="0" fontId="7" fillId="7" borderId="3" xfId="0" applyFont="1" applyFill="1" applyBorder="1"/>
    <xf numFmtId="0" fontId="7" fillId="7" borderId="3" xfId="0" applyFont="1" applyFill="1" applyBorder="1" applyAlignment="1">
      <alignment wrapText="1"/>
    </xf>
    <xf numFmtId="0" fontId="0" fillId="7" borderId="20" xfId="0" applyFill="1" applyBorder="1" applyAlignment="1">
      <alignment vertical="center"/>
    </xf>
    <xf numFmtId="0" fontId="0" fillId="7" borderId="21" xfId="0" applyFill="1" applyBorder="1" applyAlignment="1">
      <alignment vertical="center"/>
    </xf>
    <xf numFmtId="0" fontId="5" fillId="0" borderId="4" xfId="0" applyFont="1" applyBorder="1"/>
    <xf numFmtId="0" fontId="5" fillId="0" borderId="11" xfId="0" applyFont="1" applyBorder="1"/>
    <xf numFmtId="164" fontId="5" fillId="7" borderId="22" xfId="4" applyFont="1" applyFill="1" applyBorder="1" applyAlignment="1"/>
    <xf numFmtId="0" fontId="10" fillId="0" borderId="4" xfId="2" applyFont="1" applyBorder="1" applyAlignment="1">
      <alignment horizontal="left" vertical="top"/>
    </xf>
    <xf numFmtId="0" fontId="12" fillId="8" borderId="0" xfId="3" applyFont="1" applyFill="1"/>
    <xf numFmtId="0" fontId="10" fillId="0" borderId="12" xfId="2" applyFont="1" applyBorder="1" applyAlignment="1">
      <alignment horizontal="left" vertical="top"/>
    </xf>
    <xf numFmtId="0" fontId="12" fillId="8" borderId="13" xfId="3" applyFont="1" applyFill="1" applyBorder="1" applyAlignment="1">
      <alignment horizontal="left"/>
    </xf>
    <xf numFmtId="0" fontId="12" fillId="8" borderId="13" xfId="3" applyFont="1" applyFill="1" applyBorder="1"/>
    <xf numFmtId="0" fontId="5" fillId="0" borderId="13" xfId="0" applyFont="1" applyBorder="1"/>
    <xf numFmtId="0" fontId="5" fillId="0" borderId="14" xfId="0" applyFont="1" applyBorder="1"/>
    <xf numFmtId="0" fontId="7" fillId="0" borderId="15" xfId="0" applyFont="1" applyBorder="1" applyAlignment="1">
      <alignment vertical="top"/>
    </xf>
    <xf numFmtId="0" fontId="7" fillId="0" borderId="16" xfId="0" applyFont="1" applyBorder="1" applyAlignment="1">
      <alignment vertical="top"/>
    </xf>
    <xf numFmtId="0" fontId="7" fillId="0" borderId="17" xfId="0" applyFont="1" applyBorder="1" applyAlignment="1">
      <alignment vertical="top"/>
    </xf>
    <xf numFmtId="0" fontId="7" fillId="0" borderId="18" xfId="0" applyFont="1" applyBorder="1" applyAlignment="1">
      <alignment vertical="top"/>
    </xf>
    <xf numFmtId="0" fontId="7" fillId="0" borderId="3" xfId="0" applyFont="1" applyBorder="1" applyAlignment="1">
      <alignment vertical="center" wrapText="1"/>
    </xf>
    <xf numFmtId="0" fontId="7" fillId="0" borderId="19" xfId="0" applyFont="1" applyBorder="1" applyAlignment="1">
      <alignment vertical="center" wrapText="1"/>
    </xf>
    <xf numFmtId="0" fontId="7" fillId="0" borderId="3" xfId="0" applyFont="1" applyBorder="1"/>
    <xf numFmtId="0" fontId="7" fillId="0" borderId="19" xfId="0" applyFont="1" applyBorder="1"/>
    <xf numFmtId="0" fontId="7" fillId="0" borderId="3" xfId="0" applyFont="1" applyBorder="1" applyAlignment="1">
      <alignment wrapText="1"/>
    </xf>
    <xf numFmtId="0" fontId="7" fillId="0" borderId="19" xfId="0" applyFont="1" applyBorder="1" applyAlignment="1">
      <alignment wrapText="1"/>
    </xf>
    <xf numFmtId="0" fontId="7" fillId="0" borderId="20" xfId="0" applyFont="1" applyBorder="1" applyAlignment="1">
      <alignment vertical="top"/>
    </xf>
    <xf numFmtId="0" fontId="0" fillId="0" borderId="21" xfId="0" applyBorder="1" applyAlignment="1">
      <alignment vertical="center"/>
    </xf>
    <xf numFmtId="0" fontId="0" fillId="0" borderId="22" xfId="0" applyBorder="1" applyAlignment="1">
      <alignment vertical="center"/>
    </xf>
    <xf numFmtId="0" fontId="10" fillId="2" borderId="2" xfId="3" applyFont="1" applyFill="1" applyBorder="1" applyAlignment="1" applyProtection="1">
      <alignment horizontal="center" vertical="center"/>
      <protection locked="0"/>
    </xf>
    <xf numFmtId="0" fontId="10" fillId="2" borderId="26" xfId="3" applyFont="1" applyFill="1" applyBorder="1" applyAlignment="1" applyProtection="1">
      <alignment horizontal="center" vertical="center"/>
      <protection locked="0"/>
    </xf>
    <xf numFmtId="0" fontId="5" fillId="0" borderId="2" xfId="3" applyFont="1" applyBorder="1" applyAlignment="1" applyProtection="1">
      <alignment horizontal="center" vertical="center"/>
      <protection locked="0"/>
    </xf>
    <xf numFmtId="10" fontId="5" fillId="7" borderId="2" xfId="3" applyNumberFormat="1" applyFont="1" applyFill="1" applyBorder="1" applyAlignment="1" applyProtection="1">
      <alignment horizontal="center" vertical="center"/>
      <protection locked="0"/>
    </xf>
    <xf numFmtId="4" fontId="5" fillId="0" borderId="2" xfId="3" applyNumberFormat="1" applyFont="1" applyBorder="1" applyAlignment="1" applyProtection="1">
      <alignment horizontal="center" vertical="center"/>
      <protection locked="0"/>
    </xf>
    <xf numFmtId="10" fontId="5" fillId="0" borderId="2" xfId="3" applyNumberFormat="1" applyFont="1" applyBorder="1" applyAlignment="1" applyProtection="1">
      <alignment horizontal="center" vertical="center"/>
      <protection locked="0"/>
    </xf>
    <xf numFmtId="10" fontId="5" fillId="0" borderId="26" xfId="3" applyNumberFormat="1" applyFont="1" applyBorder="1" applyAlignment="1" applyProtection="1">
      <alignment horizontal="center" vertical="center"/>
      <protection locked="0"/>
    </xf>
    <xf numFmtId="4" fontId="6" fillId="0" borderId="2" xfId="3" applyNumberFormat="1" applyFont="1" applyBorder="1" applyAlignment="1" applyProtection="1">
      <alignment horizontal="center" vertical="center"/>
      <protection locked="0"/>
    </xf>
    <xf numFmtId="0" fontId="5" fillId="0" borderId="2" xfId="3" applyFont="1" applyBorder="1" applyAlignment="1" applyProtection="1">
      <alignment horizontal="center" vertical="center" wrapText="1"/>
      <protection locked="0"/>
    </xf>
    <xf numFmtId="0" fontId="5" fillId="0" borderId="28" xfId="3" applyFont="1" applyBorder="1" applyAlignment="1" applyProtection="1">
      <alignment horizontal="center" vertical="center" wrapText="1"/>
      <protection locked="0"/>
    </xf>
    <xf numFmtId="10" fontId="5" fillId="0" borderId="28" xfId="3" applyNumberFormat="1" applyFont="1" applyBorder="1" applyAlignment="1" applyProtection="1">
      <alignment horizontal="center" vertical="center"/>
      <protection locked="0"/>
    </xf>
    <xf numFmtId="4" fontId="6" fillId="0" borderId="28" xfId="3" applyNumberFormat="1" applyFont="1" applyBorder="1" applyAlignment="1" applyProtection="1">
      <alignment horizontal="center" vertical="center"/>
      <protection locked="0"/>
    </xf>
    <xf numFmtId="0" fontId="5" fillId="0" borderId="0" xfId="3" applyFont="1" applyAlignment="1" applyProtection="1">
      <alignment horizontal="center" vertical="center" wrapText="1"/>
      <protection locked="0"/>
    </xf>
    <xf numFmtId="10" fontId="5" fillId="0" borderId="0" xfId="3" applyNumberFormat="1" applyFont="1" applyAlignment="1" applyProtection="1">
      <alignment horizontal="center" vertical="center"/>
      <protection locked="0"/>
    </xf>
    <xf numFmtId="4" fontId="6" fillId="0" borderId="0" xfId="3" applyNumberFormat="1" applyFont="1" applyAlignment="1" applyProtection="1">
      <alignment horizontal="center" vertical="center"/>
      <protection locked="0"/>
    </xf>
    <xf numFmtId="2" fontId="6" fillId="0" borderId="0" xfId="3" applyNumberFormat="1" applyFont="1" applyAlignment="1" applyProtection="1">
      <alignment horizontal="center" vertical="center"/>
      <protection locked="0"/>
    </xf>
    <xf numFmtId="2" fontId="6" fillId="0" borderId="11" xfId="3" applyNumberFormat="1" applyFont="1" applyBorder="1" applyAlignment="1" applyProtection="1">
      <alignment horizontal="center" vertical="center"/>
      <protection locked="0"/>
    </xf>
    <xf numFmtId="0" fontId="3" fillId="0" borderId="4" xfId="3" applyBorder="1"/>
    <xf numFmtId="0" fontId="3" fillId="0" borderId="0" xfId="3"/>
    <xf numFmtId="0" fontId="3" fillId="0" borderId="11" xfId="3" applyBorder="1"/>
    <xf numFmtId="0" fontId="3" fillId="0" borderId="4" xfId="3" applyBorder="1" applyAlignment="1">
      <alignment horizontal="left" vertical="top"/>
    </xf>
    <xf numFmtId="0" fontId="3" fillId="0" borderId="0" xfId="3" applyAlignment="1">
      <alignment horizontal="left" vertical="top"/>
    </xf>
    <xf numFmtId="0" fontId="3" fillId="0" borderId="11" xfId="3" applyBorder="1" applyAlignment="1">
      <alignment horizontal="left" vertical="top"/>
    </xf>
    <xf numFmtId="0" fontId="5" fillId="0" borderId="4" xfId="3" applyFont="1" applyBorder="1" applyAlignment="1">
      <alignment horizontal="right" vertical="top"/>
    </xf>
    <xf numFmtId="0" fontId="5" fillId="0" borderId="0" xfId="3" applyFont="1" applyAlignment="1">
      <alignment horizontal="right" vertical="top"/>
    </xf>
    <xf numFmtId="0" fontId="5" fillId="0" borderId="11" xfId="3" applyFont="1" applyBorder="1" applyAlignment="1">
      <alignment horizontal="right" vertical="top"/>
    </xf>
    <xf numFmtId="0" fontId="5" fillId="0" borderId="9" xfId="0" applyFont="1" applyBorder="1"/>
    <xf numFmtId="0" fontId="5" fillId="0" borderId="37" xfId="0" applyFont="1" applyBorder="1"/>
    <xf numFmtId="0" fontId="5" fillId="0" borderId="10" xfId="0" applyFont="1" applyBorder="1"/>
    <xf numFmtId="0" fontId="12" fillId="0" borderId="0" xfId="3" applyFont="1" applyAlignment="1">
      <alignment horizontal="left"/>
    </xf>
    <xf numFmtId="0" fontId="12" fillId="0" borderId="0" xfId="3" applyFont="1"/>
    <xf numFmtId="0" fontId="12" fillId="0" borderId="13" xfId="3" applyFont="1" applyBorder="1" applyAlignment="1">
      <alignment horizontal="left"/>
    </xf>
    <xf numFmtId="0" fontId="12" fillId="0" borderId="13" xfId="3" applyFont="1" applyBorder="1"/>
    <xf numFmtId="2" fontId="0" fillId="0" borderId="26" xfId="1" applyNumberFormat="1" applyFont="1" applyBorder="1" applyAlignment="1">
      <alignment horizontal="right" vertical="center"/>
    </xf>
    <xf numFmtId="0" fontId="5" fillId="0" borderId="0" xfId="3" applyFont="1" applyAlignment="1" applyProtection="1">
      <alignment horizontal="left" vertical="center"/>
      <protection locked="0"/>
    </xf>
    <xf numFmtId="49" fontId="18" fillId="0" borderId="2" xfId="3" applyNumberFormat="1" applyFont="1" applyBorder="1" applyAlignment="1">
      <alignment horizontal="center" vertical="center"/>
    </xf>
    <xf numFmtId="0" fontId="18" fillId="0" borderId="31" xfId="3" applyFont="1" applyBorder="1" applyAlignment="1">
      <alignment horizontal="center" vertical="center"/>
    </xf>
    <xf numFmtId="0" fontId="18" fillId="0" borderId="2" xfId="3" applyFont="1" applyBorder="1" applyAlignment="1">
      <alignment horizontal="center" vertical="center"/>
    </xf>
    <xf numFmtId="4" fontId="18" fillId="0" borderId="2" xfId="3" applyNumberFormat="1" applyFont="1" applyBorder="1" applyAlignment="1">
      <alignment horizontal="center" vertical="center"/>
    </xf>
    <xf numFmtId="49" fontId="0" fillId="0" borderId="38" xfId="0" applyNumberFormat="1" applyBorder="1" applyAlignment="1">
      <alignment horizontal="left" vertical="center"/>
    </xf>
    <xf numFmtId="0" fontId="0" fillId="0" borderId="38" xfId="0" applyBorder="1" applyAlignment="1">
      <alignment vertical="center"/>
    </xf>
    <xf numFmtId="0" fontId="0" fillId="0" borderId="38" xfId="0" applyBorder="1" applyAlignment="1">
      <alignment horizontal="center" vertical="center"/>
    </xf>
    <xf numFmtId="4" fontId="0" fillId="0" borderId="38" xfId="0" applyNumberFormat="1" applyBorder="1" applyAlignment="1">
      <alignment vertical="center"/>
    </xf>
    <xf numFmtId="49" fontId="0" fillId="0" borderId="39" xfId="0" applyNumberFormat="1" applyBorder="1" applyAlignment="1">
      <alignment horizontal="left" vertical="center"/>
    </xf>
    <xf numFmtId="0" fontId="0" fillId="0" borderId="39" xfId="0" applyBorder="1" applyAlignment="1">
      <alignment vertical="center"/>
    </xf>
    <xf numFmtId="0" fontId="0" fillId="0" borderId="39" xfId="0" applyBorder="1" applyAlignment="1">
      <alignment horizontal="center" vertical="center"/>
    </xf>
    <xf numFmtId="4" fontId="0" fillId="0" borderId="39" xfId="0" applyNumberFormat="1" applyBorder="1" applyAlignment="1">
      <alignment vertical="center"/>
    </xf>
    <xf numFmtId="0" fontId="21" fillId="0" borderId="0" xfId="0" applyFont="1" applyAlignment="1">
      <alignment horizontal="center" vertical="top" wrapText="1"/>
    </xf>
    <xf numFmtId="0" fontId="5" fillId="0" borderId="0" xfId="0" applyFont="1" applyAlignment="1">
      <alignment horizontal="left" wrapText="1"/>
    </xf>
    <xf numFmtId="0" fontId="10" fillId="2" borderId="8" xfId="3" applyFont="1" applyFill="1" applyBorder="1" applyAlignment="1" applyProtection="1">
      <alignment horizontal="center" vertical="center" wrapText="1"/>
      <protection locked="0"/>
    </xf>
    <xf numFmtId="0" fontId="5" fillId="0" borderId="0" xfId="3" applyFont="1" applyAlignment="1" applyProtection="1">
      <alignment horizontal="left" vertical="center" wrapText="1"/>
      <protection locked="0"/>
    </xf>
    <xf numFmtId="0" fontId="17" fillId="0" borderId="0" xfId="0" applyNumberFormat="1" applyFont="1" applyAlignment="1">
      <alignment horizontal="left"/>
    </xf>
    <xf numFmtId="0" fontId="17" fillId="0" borderId="0" xfId="0" applyNumberFormat="1" applyFont="1" applyAlignment="1">
      <alignment horizontal="right"/>
    </xf>
    <xf numFmtId="4" fontId="12" fillId="0" borderId="2" xfId="3" applyNumberFormat="1" applyFont="1" applyBorder="1" applyAlignment="1" applyProtection="1">
      <alignment horizontal="center" vertical="center" wrapText="1"/>
      <protection locked="0"/>
    </xf>
    <xf numFmtId="164" fontId="12" fillId="0" borderId="2" xfId="4" applyFont="1" applyFill="1" applyBorder="1" applyAlignment="1" applyProtection="1">
      <alignment horizontal="center" vertical="center" wrapText="1"/>
      <protection locked="0"/>
    </xf>
    <xf numFmtId="164" fontId="12" fillId="0" borderId="26" xfId="4" applyFont="1" applyFill="1" applyBorder="1" applyAlignment="1" applyProtection="1">
      <alignment horizontal="center" vertical="center" wrapText="1"/>
      <protection locked="0"/>
    </xf>
    <xf numFmtId="0" fontId="12" fillId="0" borderId="0" xfId="0" applyFont="1" applyAlignment="1">
      <alignment wrapText="1"/>
    </xf>
    <xf numFmtId="0" fontId="22" fillId="0" borderId="40" xfId="0" applyFont="1" applyBorder="1" applyAlignment="1">
      <alignment vertical="top" wrapText="1"/>
    </xf>
    <xf numFmtId="0" fontId="22" fillId="0" borderId="41" xfId="0" applyFont="1" applyBorder="1" applyAlignment="1">
      <alignment vertical="top" wrapText="1"/>
    </xf>
    <xf numFmtId="0" fontId="21"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22" fillId="0" borderId="42" xfId="0" applyFont="1" applyBorder="1" applyAlignment="1">
      <alignment vertical="top" wrapText="1"/>
    </xf>
    <xf numFmtId="0" fontId="22" fillId="0" borderId="2" xfId="0" applyFont="1" applyBorder="1" applyAlignment="1">
      <alignment vertical="top" wrapText="1"/>
    </xf>
    <xf numFmtId="0" fontId="22" fillId="0" borderId="0" xfId="0" applyFont="1" applyAlignment="1">
      <alignment vertical="top" wrapText="1"/>
    </xf>
    <xf numFmtId="0" fontId="23" fillId="0" borderId="0" xfId="0" applyFont="1" applyAlignment="1">
      <alignment vertical="top" wrapText="1"/>
    </xf>
    <xf numFmtId="0" fontId="0" fillId="0" borderId="0" xfId="0" applyNumberFormat="1" applyAlignment="1"/>
    <xf numFmtId="0" fontId="0" fillId="0" borderId="0" xfId="0" applyAlignment="1"/>
    <xf numFmtId="164" fontId="12" fillId="0" borderId="0" xfId="0" applyNumberFormat="1" applyFont="1"/>
    <xf numFmtId="4" fontId="5" fillId="0" borderId="2" xfId="0" applyNumberFormat="1" applyFont="1" applyBorder="1"/>
    <xf numFmtId="0" fontId="5" fillId="0" borderId="2" xfId="0" applyFont="1" applyBorder="1" applyAlignment="1">
      <alignment horizontal="center"/>
    </xf>
    <xf numFmtId="3" fontId="5" fillId="0" borderId="2" xfId="0" applyNumberFormat="1" applyFont="1" applyBorder="1" applyAlignment="1">
      <alignment horizontal="center"/>
    </xf>
    <xf numFmtId="0" fontId="10" fillId="0" borderId="15"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10" fillId="0" borderId="20" xfId="0" applyFont="1" applyBorder="1" applyAlignment="1">
      <alignment horizontal="left"/>
    </xf>
    <xf numFmtId="0" fontId="10" fillId="0" borderId="21" xfId="0" applyFont="1" applyBorder="1" applyAlignment="1">
      <alignment horizontal="left"/>
    </xf>
    <xf numFmtId="0" fontId="3" fillId="0" borderId="4" xfId="3" applyBorder="1" applyAlignment="1">
      <alignment horizontal="left" vertical="top"/>
    </xf>
    <xf numFmtId="0" fontId="3" fillId="0" borderId="0" xfId="3" applyAlignment="1">
      <alignment horizontal="left" vertical="top"/>
    </xf>
    <xf numFmtId="0" fontId="3" fillId="0" borderId="11" xfId="3" applyBorder="1" applyAlignment="1">
      <alignment horizontal="left" vertical="top"/>
    </xf>
    <xf numFmtId="0" fontId="3" fillId="0" borderId="12" xfId="3" applyBorder="1" applyAlignment="1">
      <alignment horizontal="left" vertical="top"/>
    </xf>
    <xf numFmtId="0" fontId="3" fillId="0" borderId="13" xfId="3" applyBorder="1" applyAlignment="1">
      <alignment horizontal="left" vertical="top"/>
    </xf>
    <xf numFmtId="0" fontId="3" fillId="0" borderId="14" xfId="3" applyBorder="1" applyAlignment="1">
      <alignment horizontal="left" vertical="top"/>
    </xf>
    <xf numFmtId="0" fontId="5" fillId="7" borderId="5" xfId="3" applyFont="1" applyFill="1" applyBorder="1" applyAlignment="1">
      <alignment horizontal="right" vertical="top"/>
    </xf>
    <xf numFmtId="0" fontId="5" fillId="7" borderId="6" xfId="3" applyFont="1" applyFill="1" applyBorder="1" applyAlignment="1">
      <alignment horizontal="right" vertical="top"/>
    </xf>
    <xf numFmtId="0" fontId="5" fillId="7" borderId="7" xfId="3" applyFont="1" applyFill="1" applyBorder="1" applyAlignment="1">
      <alignment horizontal="right" vertical="top"/>
    </xf>
    <xf numFmtId="0" fontId="4" fillId="0" borderId="30" xfId="3" applyFont="1" applyBorder="1" applyAlignment="1">
      <alignment horizontal="left" vertical="center"/>
    </xf>
    <xf numFmtId="0" fontId="4" fillId="0" borderId="1" xfId="3" applyFont="1" applyBorder="1" applyAlignment="1">
      <alignment horizontal="left" vertical="center"/>
    </xf>
    <xf numFmtId="0" fontId="5" fillId="0" borderId="25" xfId="3" applyFont="1" applyBorder="1" applyAlignment="1" applyProtection="1">
      <alignment horizontal="left" vertical="center" wrapText="1"/>
      <protection locked="0"/>
    </xf>
    <xf numFmtId="0" fontId="5" fillId="0" borderId="2" xfId="3" applyFont="1" applyBorder="1" applyAlignment="1" applyProtection="1">
      <alignment horizontal="left" vertical="center" wrapText="1"/>
      <protection locked="0"/>
    </xf>
    <xf numFmtId="0" fontId="5" fillId="0" borderId="25" xfId="3" applyFont="1" applyBorder="1" applyAlignment="1" applyProtection="1">
      <alignment horizontal="left" vertical="center"/>
      <protection locked="0"/>
    </xf>
    <xf numFmtId="0" fontId="5" fillId="0" borderId="2" xfId="3" applyFont="1" applyBorder="1" applyAlignment="1" applyProtection="1">
      <alignment horizontal="left" vertical="center"/>
      <protection locked="0"/>
    </xf>
    <xf numFmtId="0" fontId="5" fillId="0" borderId="27" xfId="3" applyFont="1" applyBorder="1" applyAlignment="1" applyProtection="1">
      <alignment horizontal="center" vertical="center"/>
      <protection locked="0"/>
    </xf>
    <xf numFmtId="0" fontId="5" fillId="0" borderId="28" xfId="3" applyFont="1" applyBorder="1" applyAlignment="1" applyProtection="1">
      <alignment horizontal="center" vertical="center"/>
      <protection locked="0"/>
    </xf>
    <xf numFmtId="2" fontId="6" fillId="0" borderId="28" xfId="3" applyNumberFormat="1" applyFont="1" applyBorder="1" applyAlignment="1" applyProtection="1">
      <alignment horizontal="center" vertical="center"/>
      <protection locked="0"/>
    </xf>
    <xf numFmtId="2" fontId="6" fillId="0" borderId="29" xfId="3" applyNumberFormat="1" applyFont="1" applyBorder="1" applyAlignment="1" applyProtection="1">
      <alignment horizontal="center" vertical="center"/>
      <protection locked="0"/>
    </xf>
    <xf numFmtId="0" fontId="10" fillId="0" borderId="9" xfId="0" applyFont="1" applyBorder="1" applyAlignment="1">
      <alignment horizontal="left"/>
    </xf>
    <xf numFmtId="0" fontId="10" fillId="0" borderId="37" xfId="0" applyFont="1" applyBorder="1" applyAlignment="1">
      <alignment horizontal="left"/>
    </xf>
    <xf numFmtId="0" fontId="10" fillId="0" borderId="10" xfId="0" applyFont="1" applyBorder="1" applyAlignment="1">
      <alignment horizontal="left"/>
    </xf>
    <xf numFmtId="0" fontId="10" fillId="0" borderId="15" xfId="0" applyFont="1" applyBorder="1" applyAlignment="1">
      <alignment horizontal="left"/>
    </xf>
    <xf numFmtId="0" fontId="10" fillId="0" borderId="16" xfId="0" applyFont="1" applyBorder="1" applyAlignment="1">
      <alignment horizontal="left"/>
    </xf>
    <xf numFmtId="9" fontId="5" fillId="7" borderId="16" xfId="1" applyFont="1" applyFill="1" applyBorder="1" applyAlignment="1">
      <alignment horizontal="center"/>
    </xf>
    <xf numFmtId="9" fontId="5" fillId="7" borderId="17" xfId="1" applyFont="1" applyFill="1" applyBorder="1" applyAlignment="1">
      <alignment horizontal="center"/>
    </xf>
    <xf numFmtId="10" fontId="5" fillId="7" borderId="21" xfId="1" applyNumberFormat="1" applyFont="1" applyFill="1" applyBorder="1" applyAlignment="1">
      <alignment horizontal="center"/>
    </xf>
    <xf numFmtId="10" fontId="5" fillId="7" borderId="22" xfId="1" applyNumberFormat="1" applyFont="1" applyFill="1" applyBorder="1" applyAlignment="1">
      <alignment horizontal="center"/>
    </xf>
    <xf numFmtId="0" fontId="10" fillId="2" borderId="23" xfId="3" applyFont="1" applyFill="1" applyBorder="1" applyAlignment="1" applyProtection="1">
      <alignment horizontal="center" vertical="center"/>
      <protection locked="0"/>
    </xf>
    <xf numFmtId="0" fontId="10" fillId="2" borderId="8" xfId="3" applyFont="1" applyFill="1" applyBorder="1" applyAlignment="1" applyProtection="1">
      <alignment horizontal="center" vertical="center"/>
      <protection locked="0"/>
    </xf>
    <xf numFmtId="0" fontId="10" fillId="2" borderId="25" xfId="3" applyFont="1" applyFill="1" applyBorder="1" applyAlignment="1" applyProtection="1">
      <alignment horizontal="center" vertical="center"/>
      <protection locked="0"/>
    </xf>
    <xf numFmtId="0" fontId="10" fillId="2" borderId="2" xfId="3" applyFont="1" applyFill="1" applyBorder="1" applyAlignment="1" applyProtection="1">
      <alignment horizontal="center" vertical="center"/>
      <protection locked="0"/>
    </xf>
    <xf numFmtId="4" fontId="10" fillId="2" borderId="8" xfId="3" applyNumberFormat="1" applyFont="1" applyFill="1" applyBorder="1" applyAlignment="1" applyProtection="1">
      <alignment horizontal="center" vertical="center" wrapText="1"/>
      <protection locked="0"/>
    </xf>
    <xf numFmtId="4" fontId="10" fillId="2" borderId="2" xfId="3" applyNumberFormat="1" applyFont="1" applyFill="1" applyBorder="1" applyAlignment="1" applyProtection="1">
      <alignment horizontal="center" vertical="center" wrapText="1"/>
      <protection locked="0"/>
    </xf>
    <xf numFmtId="0" fontId="10" fillId="2" borderId="8" xfId="3" applyFont="1" applyFill="1" applyBorder="1" applyAlignment="1" applyProtection="1">
      <alignment horizontal="center"/>
      <protection locked="0"/>
    </xf>
    <xf numFmtId="0" fontId="10" fillId="2" borderId="24" xfId="3" applyFont="1" applyFill="1" applyBorder="1" applyAlignment="1" applyProtection="1">
      <alignment horizontal="center"/>
      <protection locked="0"/>
    </xf>
    <xf numFmtId="0" fontId="5" fillId="7" borderId="20" xfId="0" applyFont="1" applyFill="1" applyBorder="1" applyAlignment="1">
      <alignment horizontal="left"/>
    </xf>
    <xf numFmtId="0" fontId="5" fillId="7" borderId="21" xfId="0" applyFont="1" applyFill="1" applyBorder="1" applyAlignment="1">
      <alignment horizontal="left"/>
    </xf>
    <xf numFmtId="0" fontId="5" fillId="7" borderId="21" xfId="0" applyFont="1" applyFill="1" applyBorder="1" applyAlignment="1">
      <alignment horizontal="center"/>
    </xf>
    <xf numFmtId="0" fontId="5" fillId="7" borderId="22" xfId="0" applyFont="1" applyFill="1" applyBorder="1" applyAlignment="1">
      <alignment horizontal="center"/>
    </xf>
    <xf numFmtId="0" fontId="9" fillId="0" borderId="7"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11" fillId="3" borderId="18" xfId="3" applyFont="1" applyFill="1" applyBorder="1" applyAlignment="1" applyProtection="1">
      <alignment horizontal="center" vertical="center"/>
      <protection locked="0"/>
    </xf>
    <xf numFmtId="0" fontId="11" fillId="3" borderId="3" xfId="3" applyFont="1" applyFill="1" applyBorder="1" applyAlignment="1" applyProtection="1">
      <alignment horizontal="center" vertical="center"/>
      <protection locked="0"/>
    </xf>
    <xf numFmtId="0" fontId="11" fillId="3" borderId="19" xfId="3" applyFont="1" applyFill="1" applyBorder="1" applyAlignment="1" applyProtection="1">
      <alignment horizontal="center" vertical="center"/>
      <protection locked="0"/>
    </xf>
    <xf numFmtId="0" fontId="14" fillId="6" borderId="27" xfId="3" applyFont="1" applyFill="1" applyBorder="1" applyAlignment="1" applyProtection="1">
      <alignment horizontal="right" vertical="center" wrapText="1"/>
      <protection locked="0"/>
    </xf>
    <xf numFmtId="0" fontId="14" fillId="6" borderId="28" xfId="3" applyFont="1" applyFill="1" applyBorder="1" applyAlignment="1" applyProtection="1">
      <alignment horizontal="right" vertical="center" wrapText="1"/>
      <protection locked="0"/>
    </xf>
    <xf numFmtId="164" fontId="7" fillId="0" borderId="9" xfId="4" applyFont="1" applyBorder="1" applyAlignment="1">
      <alignment horizontal="center" vertical="center"/>
    </xf>
    <xf numFmtId="164" fontId="7" fillId="0" borderId="10" xfId="4" applyFont="1" applyBorder="1" applyAlignment="1">
      <alignment horizontal="center" vertical="center"/>
    </xf>
    <xf numFmtId="164" fontId="7" fillId="0" borderId="4" xfId="4" applyFont="1" applyBorder="1" applyAlignment="1">
      <alignment horizontal="center" vertical="center"/>
    </xf>
    <xf numFmtId="164" fontId="7" fillId="0" borderId="11" xfId="4" applyFont="1" applyBorder="1" applyAlignment="1">
      <alignment horizontal="center" vertical="center"/>
    </xf>
    <xf numFmtId="164" fontId="7" fillId="0" borderId="12" xfId="4" applyFont="1" applyBorder="1" applyAlignment="1">
      <alignment horizontal="center" vertical="center"/>
    </xf>
    <xf numFmtId="164" fontId="7" fillId="0" borderId="14" xfId="4" applyFont="1" applyBorder="1" applyAlignment="1">
      <alignment horizontal="center" vertical="center"/>
    </xf>
    <xf numFmtId="0" fontId="7" fillId="0" borderId="15" xfId="0" applyFont="1" applyBorder="1" applyAlignment="1">
      <alignment horizontal="left" vertical="top"/>
    </xf>
    <xf numFmtId="0" fontId="7" fillId="0" borderId="16" xfId="0" applyFont="1" applyBorder="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center" wrapText="1"/>
    </xf>
    <xf numFmtId="0" fontId="7" fillId="0" borderId="3" xfId="0" applyFont="1" applyBorder="1" applyAlignment="1">
      <alignment horizontal="left" vertical="center" wrapText="1"/>
    </xf>
    <xf numFmtId="0" fontId="7" fillId="0" borderId="19" xfId="0" applyFont="1" applyBorder="1" applyAlignment="1">
      <alignment horizontal="left" vertical="center" wrapText="1"/>
    </xf>
    <xf numFmtId="0" fontId="7" fillId="0" borderId="18" xfId="0" applyFont="1" applyBorder="1" applyAlignment="1">
      <alignment horizontal="left"/>
    </xf>
    <xf numFmtId="0" fontId="7" fillId="0" borderId="3" xfId="0" applyFont="1" applyBorder="1" applyAlignment="1">
      <alignment horizontal="left"/>
    </xf>
    <xf numFmtId="0" fontId="7" fillId="0" borderId="19" xfId="0" applyFont="1" applyBorder="1" applyAlignment="1">
      <alignment horizontal="left"/>
    </xf>
    <xf numFmtId="0" fontId="7" fillId="0" borderId="18" xfId="0" applyFont="1" applyBorder="1" applyAlignment="1">
      <alignment horizontal="left" wrapText="1"/>
    </xf>
    <xf numFmtId="0" fontId="7" fillId="0" borderId="3" xfId="0" applyFont="1" applyBorder="1" applyAlignment="1">
      <alignment horizontal="left" wrapText="1"/>
    </xf>
    <xf numFmtId="0" fontId="7" fillId="0" borderId="19" xfId="0" applyFont="1" applyBorder="1" applyAlignment="1">
      <alignment horizontal="left" wrapText="1"/>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12" fillId="0" borderId="0" xfId="3" applyFont="1" applyAlignment="1">
      <alignment horizontal="left" vertical="center"/>
    </xf>
    <xf numFmtId="0" fontId="12" fillId="0" borderId="13" xfId="3" applyFont="1" applyBorder="1" applyAlignment="1">
      <alignment horizontal="left" vertical="center"/>
    </xf>
    <xf numFmtId="0" fontId="0" fillId="0" borderId="32" xfId="0" applyBorder="1" applyAlignment="1">
      <alignment horizontal="right" vertical="center"/>
    </xf>
    <xf numFmtId="0" fontId="0" fillId="0" borderId="8" xfId="0" applyBorder="1" applyAlignment="1">
      <alignment horizontal="right" vertical="center"/>
    </xf>
    <xf numFmtId="0" fontId="0" fillId="0" borderId="31" xfId="0" applyBorder="1" applyAlignment="1">
      <alignment horizontal="right" vertical="center"/>
    </xf>
    <xf numFmtId="0" fontId="0" fillId="0" borderId="2" xfId="0" applyBorder="1" applyAlignment="1">
      <alignment horizontal="right" vertical="center"/>
    </xf>
    <xf numFmtId="0" fontId="0" fillId="0" borderId="33" xfId="0" applyBorder="1" applyAlignment="1">
      <alignment horizontal="right" vertical="center"/>
    </xf>
    <xf numFmtId="0" fontId="0" fillId="0" borderId="28" xfId="0" applyBorder="1" applyAlignment="1">
      <alignment horizontal="right" vertical="center"/>
    </xf>
    <xf numFmtId="0" fontId="0" fillId="0" borderId="12" xfId="0" applyBorder="1" applyAlignment="1">
      <alignment horizontal="center" vertical="center"/>
    </xf>
    <xf numFmtId="0" fontId="0" fillId="0" borderId="14" xfId="0" applyBorder="1" applyAlignment="1">
      <alignment horizontal="center" vertical="center"/>
    </xf>
    <xf numFmtId="164" fontId="7" fillId="0" borderId="34" xfId="4" applyFont="1" applyBorder="1" applyAlignment="1">
      <alignment horizontal="center" vertical="center"/>
    </xf>
    <xf numFmtId="164" fontId="7" fillId="0" borderId="35" xfId="4" applyFont="1" applyBorder="1" applyAlignment="1">
      <alignment horizontal="center" vertical="center"/>
    </xf>
    <xf numFmtId="164" fontId="7" fillId="0" borderId="36" xfId="4" applyFont="1" applyBorder="1" applyAlignment="1">
      <alignment horizontal="center" vertical="center"/>
    </xf>
  </cellXfs>
  <cellStyles count="5">
    <cellStyle name="Moeda" xfId="4" builtinId="4"/>
    <cellStyle name="Normal" xfId="0" builtinId="0"/>
    <cellStyle name="Normal 2" xfId="3"/>
    <cellStyle name="Normal_FICHA DE VERIFICAÇÃO PRELIMINAR - Plano R" xfId="2"/>
    <cellStyle name="Porcentagem" xfId="1" builtinId="5"/>
  </cellStyles>
  <dxfs count="2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left style="thin">
          <color indexed="64"/>
        </left>
        <right style="thin">
          <color indexed="64"/>
        </right>
        <top style="thin">
          <color indexed="64"/>
        </top>
        <bottom style="thin">
          <color indexed="64"/>
        </bottom>
      </border>
    </dxf>
    <dxf>
      <font>
        <b/>
        <i val="0"/>
        <color theme="1"/>
      </font>
      <fill>
        <patternFill>
          <bgColor theme="0" tint="-0.1499679555650502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lor theme="1"/>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theme="0" tint="-0.1499679555650502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lor theme="1"/>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theme="0" tint="-0.1499679555650502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lor theme="1"/>
      </font>
      <fill>
        <patternFill>
          <bgColor theme="0" tint="-0.14996795556505021"/>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lor rgb="FF006100"/>
      </font>
      <fill>
        <patternFill>
          <bgColor rgb="FFC6EFCE"/>
        </patternFill>
      </fill>
    </dxf>
    <dxf>
      <font>
        <color rgb="FF9C0006"/>
      </font>
      <fill>
        <patternFill>
          <bgColor rgb="FFFFC7CE"/>
        </patternFill>
      </fill>
    </dxf>
    <dxf>
      <font>
        <condense val="0"/>
        <extend val="0"/>
        <color indexed="17"/>
      </font>
      <border>
        <left style="thin">
          <color indexed="64"/>
        </left>
        <right style="thin">
          <color indexed="64"/>
        </right>
        <top style="thin">
          <color indexed="64"/>
        </top>
        <bottom style="thin">
          <color indexed="64"/>
        </bottom>
      </border>
    </dxf>
    <dxf>
      <font>
        <condense val="0"/>
        <extend val="0"/>
        <color indexed="10"/>
      </font>
      <border>
        <left style="thin">
          <color indexed="64"/>
        </left>
        <right style="thin">
          <color indexed="64"/>
        </right>
        <top style="thin">
          <color indexed="64"/>
        </top>
        <bottom style="thin">
          <color indexed="64"/>
        </bottom>
      </border>
    </dxf>
    <dxf>
      <font>
        <color rgb="FF9C5700"/>
      </font>
      <fill>
        <patternFill>
          <bgColor rgb="FFFFEB9C"/>
        </patternFill>
      </fill>
    </dxf>
    <dxf>
      <font>
        <b/>
        <i val="0"/>
      </font>
      <fill>
        <patternFill>
          <bgColor theme="0" tint="-0.14996795556505021"/>
        </patternFill>
      </fill>
    </dxf>
    <dxf>
      <font>
        <b/>
        <i val="0"/>
        <color theme="1"/>
      </font>
      <fill>
        <patternFill>
          <bgColor theme="0" tint="-0.14996795556505021"/>
        </patternFill>
      </fill>
      <border>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s>
  <tableStyles count="0" defaultTableStyle="TableStyleMedium2" defaultPivotStyle="PivotStyleLight16"/>
  <colors>
    <mruColors>
      <color rgb="FFE26B0A"/>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228600</xdr:colOff>
      <xdr:row>1</xdr:row>
      <xdr:rowOff>71187</xdr:rowOff>
    </xdr:from>
    <xdr:to>
      <xdr:col>7</xdr:col>
      <xdr:colOff>1079897</xdr:colOff>
      <xdr:row>6</xdr:row>
      <xdr:rowOff>185310</xdr:rowOff>
    </xdr:to>
    <xdr:pic>
      <xdr:nvPicPr>
        <xdr:cNvPr id="2" name="Imagem 1">
          <a:extLst>
            <a:ext uri="{FF2B5EF4-FFF2-40B4-BE49-F238E27FC236}">
              <a16:creationId xmlns:a16="http://schemas.microsoft.com/office/drawing/2014/main" xmlns="" id="{074867A7-0AEA-4C36-B21A-F250A71229C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77100" y="309312"/>
          <a:ext cx="851297" cy="106662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337739</xdr:colOff>
      <xdr:row>1</xdr:row>
      <xdr:rowOff>71187</xdr:rowOff>
    </xdr:from>
    <xdr:to>
      <xdr:col>9</xdr:col>
      <xdr:colOff>474661</xdr:colOff>
      <xdr:row>6</xdr:row>
      <xdr:rowOff>185310</xdr:rowOff>
    </xdr:to>
    <xdr:pic>
      <xdr:nvPicPr>
        <xdr:cNvPr id="2" name="Imagem 1">
          <a:extLst>
            <a:ext uri="{FF2B5EF4-FFF2-40B4-BE49-F238E27FC236}">
              <a16:creationId xmlns:a16="http://schemas.microsoft.com/office/drawing/2014/main" xmlns="" id="{F2918C1B-ECB7-4825-B1D8-3DC956AEDDF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29189" y="309312"/>
          <a:ext cx="851297" cy="106662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186518</xdr:colOff>
      <xdr:row>79</xdr:row>
      <xdr:rowOff>52378</xdr:rowOff>
    </xdr:from>
    <xdr:to>
      <xdr:col>1</xdr:col>
      <xdr:colOff>220478</xdr:colOff>
      <xdr:row>82</xdr:row>
      <xdr:rowOff>173214</xdr:rowOff>
    </xdr:to>
    <xdr:pic>
      <xdr:nvPicPr>
        <xdr:cNvPr id="4" name="Imagem 1">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6518" y="14216053"/>
          <a:ext cx="643560" cy="692336"/>
        </a:xfrm>
        <a:prstGeom prst="rect">
          <a:avLst/>
        </a:prstGeom>
        <a:noFill/>
        <a:ln w="9525">
          <a:noFill/>
          <a:miter lim="800000"/>
          <a:headEnd/>
          <a:tailEnd/>
        </a:ln>
      </xdr:spPr>
    </xdr:pic>
    <xdr:clientData/>
  </xdr:twoCellAnchor>
  <xdr:twoCellAnchor editAs="oneCell">
    <xdr:from>
      <xdr:col>7</xdr:col>
      <xdr:colOff>538942</xdr:colOff>
      <xdr:row>1</xdr:row>
      <xdr:rowOff>87303</xdr:rowOff>
    </xdr:from>
    <xdr:to>
      <xdr:col>8</xdr:col>
      <xdr:colOff>466724</xdr:colOff>
      <xdr:row>6</xdr:row>
      <xdr:rowOff>123512</xdr:rowOff>
    </xdr:to>
    <xdr:pic>
      <xdr:nvPicPr>
        <xdr:cNvPr id="5" name="Imagem 1">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20692" y="325428"/>
          <a:ext cx="927907" cy="99823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186518</xdr:colOff>
      <xdr:row>20</xdr:row>
      <xdr:rowOff>90478</xdr:rowOff>
    </xdr:from>
    <xdr:to>
      <xdr:col>1</xdr:col>
      <xdr:colOff>220478</xdr:colOff>
      <xdr:row>24</xdr:row>
      <xdr:rowOff>1764</xdr:rowOff>
    </xdr:to>
    <xdr:pic>
      <xdr:nvPicPr>
        <xdr:cNvPr id="2" name="Imagem 1">
          <a:extLst>
            <a:ext uri="{FF2B5EF4-FFF2-40B4-BE49-F238E27FC236}">
              <a16:creationId xmlns:a16="http://schemas.microsoft.com/office/drawing/2014/main" xmlns="" id="{86802188-B807-45EA-A8B5-99BC23BE663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6518" y="4338628"/>
          <a:ext cx="643560" cy="692336"/>
        </a:xfrm>
        <a:prstGeom prst="rect">
          <a:avLst/>
        </a:prstGeom>
        <a:noFill/>
        <a:ln w="9525">
          <a:noFill/>
          <a:miter lim="800000"/>
          <a:headEnd/>
          <a:tailEnd/>
        </a:ln>
      </xdr:spPr>
    </xdr:pic>
    <xdr:clientData/>
  </xdr:twoCellAnchor>
  <xdr:twoCellAnchor editAs="oneCell">
    <xdr:from>
      <xdr:col>7</xdr:col>
      <xdr:colOff>538942</xdr:colOff>
      <xdr:row>1</xdr:row>
      <xdr:rowOff>87303</xdr:rowOff>
    </xdr:from>
    <xdr:to>
      <xdr:col>8</xdr:col>
      <xdr:colOff>466724</xdr:colOff>
      <xdr:row>6</xdr:row>
      <xdr:rowOff>123512</xdr:rowOff>
    </xdr:to>
    <xdr:pic>
      <xdr:nvPicPr>
        <xdr:cNvPr id="3" name="Imagem 1">
          <a:extLst>
            <a:ext uri="{FF2B5EF4-FFF2-40B4-BE49-F238E27FC236}">
              <a16:creationId xmlns:a16="http://schemas.microsoft.com/office/drawing/2014/main" xmlns="" id="{F475714B-E246-44DF-8251-4DBFA5A2C85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73367" y="325428"/>
          <a:ext cx="927907" cy="998234"/>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186518</xdr:colOff>
      <xdr:row>20</xdr:row>
      <xdr:rowOff>90478</xdr:rowOff>
    </xdr:from>
    <xdr:to>
      <xdr:col>1</xdr:col>
      <xdr:colOff>220478</xdr:colOff>
      <xdr:row>24</xdr:row>
      <xdr:rowOff>1764</xdr:rowOff>
    </xdr:to>
    <xdr:pic>
      <xdr:nvPicPr>
        <xdr:cNvPr id="2" name="Imagem 1">
          <a:extLst>
            <a:ext uri="{FF2B5EF4-FFF2-40B4-BE49-F238E27FC236}">
              <a16:creationId xmlns:a16="http://schemas.microsoft.com/office/drawing/2014/main" xmlns="" id="{9ACABE56-073C-4730-85D1-798A5185CD1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6518" y="4338628"/>
          <a:ext cx="643560" cy="692336"/>
        </a:xfrm>
        <a:prstGeom prst="rect">
          <a:avLst/>
        </a:prstGeom>
        <a:noFill/>
        <a:ln w="9525">
          <a:noFill/>
          <a:miter lim="800000"/>
          <a:headEnd/>
          <a:tailEnd/>
        </a:ln>
      </xdr:spPr>
    </xdr:pic>
    <xdr:clientData/>
  </xdr:twoCellAnchor>
  <xdr:twoCellAnchor editAs="oneCell">
    <xdr:from>
      <xdr:col>7</xdr:col>
      <xdr:colOff>538942</xdr:colOff>
      <xdr:row>1</xdr:row>
      <xdr:rowOff>87303</xdr:rowOff>
    </xdr:from>
    <xdr:to>
      <xdr:col>8</xdr:col>
      <xdr:colOff>466724</xdr:colOff>
      <xdr:row>6</xdr:row>
      <xdr:rowOff>123512</xdr:rowOff>
    </xdr:to>
    <xdr:pic>
      <xdr:nvPicPr>
        <xdr:cNvPr id="3" name="Imagem 1">
          <a:extLst>
            <a:ext uri="{FF2B5EF4-FFF2-40B4-BE49-F238E27FC236}">
              <a16:creationId xmlns:a16="http://schemas.microsoft.com/office/drawing/2014/main" xmlns="" id="{0D01B381-CB89-49EA-A73B-966CC9869CB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73367" y="325428"/>
          <a:ext cx="927907" cy="998234"/>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53167</xdr:colOff>
      <xdr:row>1</xdr:row>
      <xdr:rowOff>106353</xdr:rowOff>
    </xdr:from>
    <xdr:to>
      <xdr:col>7</xdr:col>
      <xdr:colOff>981074</xdr:colOff>
      <xdr:row>6</xdr:row>
      <xdr:rowOff>142562</xdr:rowOff>
    </xdr:to>
    <xdr:pic>
      <xdr:nvPicPr>
        <xdr:cNvPr id="3" name="Imagem 1">
          <a:extLst>
            <a:ext uri="{FF2B5EF4-FFF2-40B4-BE49-F238E27FC236}">
              <a16:creationId xmlns:a16="http://schemas.microsoft.com/office/drawing/2014/main" xmlns="" id="{ADCCF310-A5B2-421E-9D9B-B4861D7D029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34917" y="344478"/>
          <a:ext cx="927907" cy="998234"/>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1" name="Tabela2" displayName="Tabela2" ref="M10:M12" totalsRowShown="0" headerRowDxfId="27" dataDxfId="26">
  <autoFilter ref="M10:M12"/>
  <tableColumns count="1">
    <tableColumn id="1" name="Coluna1" dataDxfId="25"/>
  </tableColumns>
  <tableStyleInfo name="TableStyleMedium2" showFirstColumn="0" showLastColumn="0" showRowStripes="1" showColumnStripes="0"/>
</table>
</file>

<file path=xl/tables/table2.xml><?xml version="1.0" encoding="utf-8"?>
<table xmlns="http://schemas.openxmlformats.org/spreadsheetml/2006/main" id="2" name="Tabela33" displayName="Tabela33" ref="M15:M20" totalsRowShown="0" headerRowDxfId="24" dataDxfId="23">
  <autoFilter ref="M15:M20"/>
  <tableColumns count="1">
    <tableColumn id="1" name="Coluna1" dataDxfId="22"/>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6"/>
  <sheetViews>
    <sheetView workbookViewId="0">
      <selection activeCell="A6" sqref="A6"/>
    </sheetView>
  </sheetViews>
  <sheetFormatPr defaultRowHeight="14.4" x14ac:dyDescent="0.3"/>
  <cols>
    <col min="1" max="1" width="22.33203125" bestFit="1" customWidth="1"/>
    <col min="2" max="2" width="11" bestFit="1" customWidth="1"/>
    <col min="3" max="7" width="18.109375" customWidth="1"/>
    <col min="8" max="8" width="18.44140625" customWidth="1"/>
  </cols>
  <sheetData>
    <row r="1" spans="1:8" ht="18" thickBot="1" x14ac:dyDescent="0.35">
      <c r="A1" s="165" t="s">
        <v>35</v>
      </c>
      <c r="B1" s="166"/>
      <c r="C1" s="166"/>
      <c r="D1" s="166"/>
      <c r="E1" s="166"/>
      <c r="F1" s="166"/>
      <c r="G1" s="166"/>
      <c r="H1" s="167"/>
    </row>
    <row r="2" spans="1:8" ht="15" thickBot="1" x14ac:dyDescent="0.35">
      <c r="A2" s="168" t="s">
        <v>4</v>
      </c>
      <c r="B2" s="169"/>
      <c r="C2" s="169"/>
      <c r="D2" s="169"/>
      <c r="E2" s="169"/>
      <c r="F2" s="169"/>
      <c r="G2" s="169"/>
      <c r="H2" s="170"/>
    </row>
    <row r="3" spans="1:8" x14ac:dyDescent="0.3">
      <c r="A3" s="58" t="s">
        <v>35241</v>
      </c>
      <c r="B3" s="59"/>
      <c r="C3" s="59"/>
      <c r="D3" s="59"/>
      <c r="E3" s="59"/>
      <c r="F3" s="59"/>
      <c r="G3" s="59"/>
      <c r="H3" s="171"/>
    </row>
    <row r="4" spans="1:8" x14ac:dyDescent="0.3">
      <c r="A4" s="60" t="s">
        <v>35242</v>
      </c>
      <c r="B4" s="61"/>
      <c r="C4" s="61"/>
      <c r="D4" s="61"/>
      <c r="E4" s="61"/>
      <c r="F4" s="61"/>
      <c r="G4" s="61"/>
      <c r="H4" s="171"/>
    </row>
    <row r="5" spans="1:8" x14ac:dyDescent="0.3">
      <c r="A5" s="62" t="s">
        <v>35401</v>
      </c>
      <c r="B5" s="63"/>
      <c r="C5" s="63"/>
      <c r="D5" s="63"/>
      <c r="E5" s="63"/>
      <c r="F5" s="63"/>
      <c r="G5" s="63"/>
      <c r="H5" s="171"/>
    </row>
    <row r="6" spans="1:8" x14ac:dyDescent="0.3">
      <c r="A6" s="62" t="s">
        <v>35244</v>
      </c>
      <c r="B6" s="64"/>
      <c r="C6" s="64"/>
      <c r="D6" s="64"/>
      <c r="E6" s="64"/>
      <c r="F6" s="64"/>
      <c r="G6" s="64"/>
      <c r="H6" s="171"/>
    </row>
    <row r="7" spans="1:8" ht="15" thickBot="1" x14ac:dyDescent="0.35">
      <c r="A7" s="65" t="s">
        <v>35380</v>
      </c>
      <c r="B7" s="66"/>
      <c r="C7" s="66"/>
      <c r="D7" s="66"/>
      <c r="E7" s="66"/>
      <c r="F7" s="66"/>
      <c r="G7" s="66"/>
      <c r="H7" s="172"/>
    </row>
    <row r="8" spans="1:8" x14ac:dyDescent="0.3">
      <c r="A8" s="67"/>
      <c r="B8" s="1"/>
      <c r="C8" s="1"/>
      <c r="D8" s="1"/>
      <c r="E8" s="1"/>
      <c r="F8" s="1"/>
      <c r="G8" s="1"/>
      <c r="H8" s="68"/>
    </row>
    <row r="9" spans="1:8" ht="15" thickBot="1" x14ac:dyDescent="0.35">
      <c r="A9" s="67"/>
      <c r="B9" s="1"/>
      <c r="C9" s="1"/>
      <c r="D9" s="1"/>
      <c r="E9" s="1"/>
      <c r="F9" s="1"/>
      <c r="G9" s="1"/>
      <c r="H9" s="68"/>
    </row>
    <row r="10" spans="1:8" x14ac:dyDescent="0.3">
      <c r="A10" s="162" t="s">
        <v>36</v>
      </c>
      <c r="B10" s="163"/>
      <c r="C10" s="163"/>
      <c r="D10" s="163"/>
      <c r="E10" s="163"/>
      <c r="F10" s="163"/>
      <c r="G10" s="163"/>
      <c r="H10" s="164"/>
    </row>
    <row r="11" spans="1:8" ht="15" thickBot="1" x14ac:dyDescent="0.35">
      <c r="A11" s="173" t="s">
        <v>37</v>
      </c>
      <c r="B11" s="174"/>
      <c r="C11" s="174"/>
      <c r="D11" s="174"/>
      <c r="E11" s="174"/>
      <c r="F11" s="174"/>
      <c r="G11" s="174"/>
      <c r="H11" s="69">
        <v>0</v>
      </c>
    </row>
    <row r="12" spans="1:8" ht="15" thickBot="1" x14ac:dyDescent="0.35">
      <c r="A12" s="67"/>
      <c r="B12" s="1"/>
      <c r="C12" s="1"/>
      <c r="D12" s="1"/>
      <c r="E12" s="1"/>
      <c r="F12" s="1"/>
      <c r="G12" s="1"/>
      <c r="H12" s="68"/>
    </row>
    <row r="13" spans="1:8" x14ac:dyDescent="0.3">
      <c r="A13" s="162" t="s">
        <v>38</v>
      </c>
      <c r="B13" s="163"/>
      <c r="C13" s="163"/>
      <c r="D13" s="163"/>
      <c r="E13" s="163"/>
      <c r="F13" s="163"/>
      <c r="G13" s="163"/>
      <c r="H13" s="164"/>
    </row>
    <row r="14" spans="1:8" x14ac:dyDescent="0.3">
      <c r="A14" s="70" t="s">
        <v>5</v>
      </c>
      <c r="B14" s="71" t="s">
        <v>35308</v>
      </c>
      <c r="C14" s="71"/>
      <c r="D14" s="71"/>
      <c r="E14" s="1"/>
      <c r="F14" s="1"/>
      <c r="G14" s="1"/>
      <c r="H14" s="68"/>
    </row>
    <row r="15" spans="1:8" x14ac:dyDescent="0.3">
      <c r="A15" s="70" t="s">
        <v>6</v>
      </c>
      <c r="B15" s="71" t="s">
        <v>35309</v>
      </c>
      <c r="C15" s="71"/>
      <c r="D15" s="71"/>
      <c r="E15" s="1"/>
      <c r="F15" s="1"/>
      <c r="G15" s="1"/>
      <c r="H15" s="68"/>
    </row>
    <row r="16" spans="1:8" ht="15" thickBot="1" x14ac:dyDescent="0.35">
      <c r="A16" s="72" t="s">
        <v>7</v>
      </c>
      <c r="B16" s="73" t="s">
        <v>35310</v>
      </c>
      <c r="C16" s="74"/>
      <c r="D16" s="74"/>
      <c r="E16" s="75"/>
      <c r="F16" s="75"/>
      <c r="G16" s="75"/>
      <c r="H16" s="76"/>
    </row>
  </sheetData>
  <mergeCells count="6">
    <mergeCell ref="A13:H13"/>
    <mergeCell ref="A1:H1"/>
    <mergeCell ref="A2:G2"/>
    <mergeCell ref="H2:H7"/>
    <mergeCell ref="A10:H10"/>
    <mergeCell ref="A11:G11"/>
  </mergeCells>
  <pageMargins left="0.511811024" right="0.511811024" top="0.78740157499999996" bottom="0.78740157499999996" header="0.31496062000000002" footer="0.31496062000000002"/>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workbookViewId="0">
      <selection activeCell="H10" sqref="H10:J10"/>
    </sheetView>
  </sheetViews>
  <sheetFormatPr defaultRowHeight="14.4" x14ac:dyDescent="0.3"/>
  <cols>
    <col min="8" max="10" width="10.6640625" customWidth="1"/>
    <col min="13" max="15" width="0" hidden="1" customWidth="1"/>
  </cols>
  <sheetData>
    <row r="1" spans="1:18" ht="18" thickBot="1" x14ac:dyDescent="0.35">
      <c r="A1" s="165" t="s">
        <v>39</v>
      </c>
      <c r="B1" s="166"/>
      <c r="C1" s="166"/>
      <c r="D1" s="166"/>
      <c r="E1" s="166"/>
      <c r="F1" s="166"/>
      <c r="G1" s="166"/>
      <c r="H1" s="166"/>
      <c r="I1" s="166"/>
      <c r="J1" s="167"/>
      <c r="K1" s="1"/>
      <c r="L1" s="1"/>
      <c r="M1" s="1"/>
      <c r="N1" s="1"/>
      <c r="O1" s="1"/>
      <c r="P1" s="1"/>
      <c r="Q1" s="1"/>
      <c r="R1" s="1"/>
    </row>
    <row r="2" spans="1:18" ht="15" thickBot="1" x14ac:dyDescent="0.35">
      <c r="A2" s="168" t="s">
        <v>4</v>
      </c>
      <c r="B2" s="169"/>
      <c r="C2" s="169"/>
      <c r="D2" s="169"/>
      <c r="E2" s="169"/>
      <c r="F2" s="169"/>
      <c r="G2" s="169"/>
      <c r="H2" s="215"/>
      <c r="I2" s="216"/>
      <c r="J2" s="217"/>
      <c r="K2" s="1"/>
      <c r="L2" s="1"/>
      <c r="M2" s="1"/>
      <c r="N2" s="1"/>
      <c r="O2" s="1"/>
      <c r="P2" s="1"/>
      <c r="Q2" s="1"/>
      <c r="R2" s="1"/>
    </row>
    <row r="3" spans="1:18" x14ac:dyDescent="0.3">
      <c r="A3" s="77" t="str">
        <f>Dados!A3</f>
        <v>OBJETO: REFORMA DA CAMARA MUNICIPAL</v>
      </c>
      <c r="B3" s="78"/>
      <c r="C3" s="78"/>
      <c r="D3" s="78"/>
      <c r="E3" s="78"/>
      <c r="F3" s="78"/>
      <c r="G3" s="78"/>
      <c r="H3" s="79"/>
      <c r="I3" s="218"/>
      <c r="J3" s="219"/>
      <c r="K3" s="1"/>
      <c r="L3" s="1"/>
      <c r="M3" s="1"/>
      <c r="N3" s="1"/>
      <c r="O3" s="1"/>
      <c r="P3" s="1"/>
      <c r="Q3" s="1"/>
      <c r="R3" s="1"/>
    </row>
    <row r="4" spans="1:18" x14ac:dyDescent="0.3">
      <c r="A4" s="80" t="str">
        <f>Dados!A4</f>
        <v>ENDEREÇO: R. Maurício Barbosa Tavares Elias, 314 - Jd. Vergel de Una, Ibiúna - SP, 18150-000</v>
      </c>
      <c r="B4" s="81"/>
      <c r="C4" s="81"/>
      <c r="D4" s="81"/>
      <c r="E4" s="81"/>
      <c r="F4" s="81"/>
      <c r="G4" s="81"/>
      <c r="H4" s="82"/>
      <c r="I4" s="218"/>
      <c r="J4" s="219"/>
      <c r="K4" s="1"/>
      <c r="L4" s="1"/>
      <c r="M4" s="1"/>
      <c r="N4" s="1"/>
      <c r="O4" s="1"/>
      <c r="P4" s="1"/>
      <c r="Q4" s="1"/>
      <c r="R4" s="1"/>
    </row>
    <row r="5" spans="1:18" x14ac:dyDescent="0.3">
      <c r="A5" s="80" t="str">
        <f>Dados!A5</f>
        <v>DATA DA ELABORAÇÃO:16/09/2025</v>
      </c>
      <c r="B5" s="83"/>
      <c r="C5" s="83"/>
      <c r="D5" s="83"/>
      <c r="E5" s="83"/>
      <c r="F5" s="83"/>
      <c r="G5" s="83"/>
      <c r="H5" s="84"/>
      <c r="I5" s="218"/>
      <c r="J5" s="219"/>
      <c r="K5" s="1"/>
      <c r="L5" s="1"/>
      <c r="M5" s="1"/>
      <c r="N5" s="1"/>
      <c r="O5" s="1"/>
      <c r="P5" s="1"/>
      <c r="Q5" s="1"/>
      <c r="R5" s="1"/>
    </row>
    <row r="6" spans="1:18" x14ac:dyDescent="0.3">
      <c r="A6" s="80" t="str">
        <f>Dados!A6</f>
        <v xml:space="preserve">FONTE: CDHU 198 c/ deson. </v>
      </c>
      <c r="B6" s="85"/>
      <c r="C6" s="85"/>
      <c r="D6" s="85"/>
      <c r="E6" s="85"/>
      <c r="F6" s="85"/>
      <c r="G6" s="85"/>
      <c r="H6" s="86"/>
      <c r="I6" s="218"/>
      <c r="J6" s="219"/>
      <c r="K6" s="1"/>
      <c r="L6" s="1"/>
      <c r="M6" s="1"/>
      <c r="N6" s="1"/>
      <c r="O6" s="1"/>
      <c r="P6" s="1"/>
      <c r="Q6" s="1"/>
      <c r="R6" s="1"/>
    </row>
    <row r="7" spans="1:18" ht="15" thickBot="1" x14ac:dyDescent="0.35">
      <c r="A7" s="87" t="str">
        <f>Dados!A7</f>
        <v>PRAZO DE EXECUÇÃO: 90 DIAS</v>
      </c>
      <c r="B7" s="88"/>
      <c r="C7" s="88"/>
      <c r="D7" s="88"/>
      <c r="E7" s="88"/>
      <c r="F7" s="88"/>
      <c r="G7" s="88"/>
      <c r="H7" s="89"/>
      <c r="I7" s="220"/>
      <c r="J7" s="221"/>
      <c r="K7" s="1"/>
      <c r="L7" s="1"/>
      <c r="M7" s="1"/>
      <c r="N7" s="1"/>
      <c r="O7" s="1"/>
      <c r="P7" s="1"/>
      <c r="Q7" s="1"/>
      <c r="R7" s="1"/>
    </row>
    <row r="8" spans="1:18" ht="15" thickBot="1" x14ac:dyDescent="0.35">
      <c r="A8" s="67"/>
      <c r="B8" s="1"/>
      <c r="C8" s="1"/>
      <c r="D8" s="1"/>
      <c r="E8" s="1"/>
      <c r="F8" s="1"/>
      <c r="G8" s="1"/>
      <c r="H8" s="1"/>
      <c r="I8" s="1"/>
      <c r="J8" s="68"/>
      <c r="K8" s="1"/>
      <c r="L8" s="1"/>
      <c r="M8" s="1"/>
      <c r="N8" s="1"/>
      <c r="O8" s="1"/>
      <c r="P8" s="1"/>
      <c r="Q8" s="1"/>
      <c r="R8" s="1"/>
    </row>
    <row r="9" spans="1:18" x14ac:dyDescent="0.3">
      <c r="A9" s="197" t="s">
        <v>40</v>
      </c>
      <c r="B9" s="198"/>
      <c r="C9" s="198"/>
      <c r="D9" s="198"/>
      <c r="E9" s="198"/>
      <c r="F9" s="198"/>
      <c r="G9" s="198"/>
      <c r="H9" s="163" t="s">
        <v>41</v>
      </c>
      <c r="I9" s="163"/>
      <c r="J9" s="164"/>
      <c r="K9" s="1"/>
      <c r="L9" s="1"/>
      <c r="M9" s="1"/>
      <c r="N9" s="1"/>
      <c r="O9" s="1"/>
      <c r="P9" s="1"/>
      <c r="Q9" s="1"/>
      <c r="R9" s="1"/>
    </row>
    <row r="10" spans="1:18" ht="15" thickBot="1" x14ac:dyDescent="0.35">
      <c r="A10" s="211" t="s">
        <v>42</v>
      </c>
      <c r="B10" s="212"/>
      <c r="C10" s="212"/>
      <c r="D10" s="212"/>
      <c r="E10" s="212"/>
      <c r="F10" s="212"/>
      <c r="G10" s="212"/>
      <c r="H10" s="213" t="s">
        <v>43</v>
      </c>
      <c r="I10" s="213"/>
      <c r="J10" s="214"/>
      <c r="K10" s="1"/>
      <c r="L10" s="1"/>
      <c r="M10" s="1" t="s">
        <v>1</v>
      </c>
      <c r="N10" s="1"/>
      <c r="O10" s="1"/>
      <c r="P10" s="1"/>
      <c r="Q10" s="1"/>
      <c r="R10" s="1"/>
    </row>
    <row r="11" spans="1:18" ht="15" thickBot="1" x14ac:dyDescent="0.35">
      <c r="A11" s="67"/>
      <c r="B11" s="1"/>
      <c r="C11" s="1"/>
      <c r="D11" s="1"/>
      <c r="E11" s="1"/>
      <c r="F11" s="1"/>
      <c r="G11" s="1"/>
      <c r="H11" s="1"/>
      <c r="I11" s="1"/>
      <c r="J11" s="68"/>
      <c r="K11" s="1"/>
      <c r="L11" s="1"/>
      <c r="M11" s="1" t="s">
        <v>43</v>
      </c>
      <c r="N11" s="1"/>
      <c r="O11" s="1"/>
      <c r="P11" s="1"/>
      <c r="Q11" s="1"/>
      <c r="R11" s="1"/>
    </row>
    <row r="12" spans="1:18" x14ac:dyDescent="0.3">
      <c r="A12" s="197" t="s">
        <v>44</v>
      </c>
      <c r="B12" s="198"/>
      <c r="C12" s="198"/>
      <c r="D12" s="198"/>
      <c r="E12" s="198"/>
      <c r="F12" s="198"/>
      <c r="G12" s="198"/>
      <c r="H12" s="199">
        <v>1</v>
      </c>
      <c r="I12" s="199"/>
      <c r="J12" s="200"/>
      <c r="K12" s="1"/>
      <c r="L12" s="1"/>
      <c r="M12" s="1" t="s">
        <v>45</v>
      </c>
      <c r="N12" s="1"/>
      <c r="O12" s="1"/>
      <c r="P12" s="1"/>
      <c r="Q12" s="1"/>
      <c r="R12" s="1"/>
    </row>
    <row r="13" spans="1:18" ht="15" thickBot="1" x14ac:dyDescent="0.35">
      <c r="A13" s="173" t="s">
        <v>46</v>
      </c>
      <c r="B13" s="174"/>
      <c r="C13" s="174"/>
      <c r="D13" s="174"/>
      <c r="E13" s="174"/>
      <c r="F13" s="174"/>
      <c r="G13" s="174"/>
      <c r="H13" s="201">
        <v>2.5000000000000001E-2</v>
      </c>
      <c r="I13" s="201"/>
      <c r="J13" s="202"/>
      <c r="K13" s="1"/>
      <c r="L13" s="1"/>
      <c r="M13" s="1"/>
      <c r="N13" s="1"/>
      <c r="O13" s="1"/>
      <c r="P13" s="1"/>
      <c r="Q13" s="1"/>
      <c r="R13" s="1"/>
    </row>
    <row r="14" spans="1:18" ht="15" thickBot="1" x14ac:dyDescent="0.35">
      <c r="A14" s="67"/>
      <c r="B14" s="1"/>
      <c r="C14" s="1"/>
      <c r="D14" s="1"/>
      <c r="E14" s="1"/>
      <c r="F14" s="1"/>
      <c r="G14" s="1"/>
      <c r="H14" s="1"/>
      <c r="I14" s="1"/>
      <c r="J14" s="68"/>
      <c r="K14" s="1"/>
      <c r="L14" s="1"/>
      <c r="M14" s="1"/>
      <c r="N14" s="1"/>
      <c r="O14" s="1"/>
      <c r="P14" s="1"/>
      <c r="Q14" s="1"/>
      <c r="R14" s="1"/>
    </row>
    <row r="15" spans="1:18" x14ac:dyDescent="0.3">
      <c r="A15" s="203" t="s">
        <v>47</v>
      </c>
      <c r="B15" s="204"/>
      <c r="C15" s="204"/>
      <c r="D15" s="204"/>
      <c r="E15" s="204" t="s">
        <v>48</v>
      </c>
      <c r="F15" s="207" t="s">
        <v>49</v>
      </c>
      <c r="G15" s="207" t="s">
        <v>50</v>
      </c>
      <c r="H15" s="209" t="s">
        <v>51</v>
      </c>
      <c r="I15" s="209"/>
      <c r="J15" s="210"/>
      <c r="K15" s="1"/>
      <c r="L15" s="1"/>
      <c r="M15" s="1" t="s">
        <v>1</v>
      </c>
      <c r="N15" s="1"/>
      <c r="O15" s="1"/>
      <c r="P15" s="1"/>
      <c r="Q15" s="1"/>
      <c r="R15" s="1"/>
    </row>
    <row r="16" spans="1:18" x14ac:dyDescent="0.3">
      <c r="A16" s="205"/>
      <c r="B16" s="206"/>
      <c r="C16" s="206"/>
      <c r="D16" s="206"/>
      <c r="E16" s="206"/>
      <c r="F16" s="208"/>
      <c r="G16" s="208"/>
      <c r="H16" s="90" t="s">
        <v>52</v>
      </c>
      <c r="I16" s="90" t="s">
        <v>53</v>
      </c>
      <c r="J16" s="91" t="s">
        <v>54</v>
      </c>
      <c r="K16" s="1"/>
      <c r="L16" s="1"/>
      <c r="M16" s="1" t="s">
        <v>42</v>
      </c>
      <c r="N16" s="1"/>
      <c r="O16" s="1"/>
      <c r="P16" s="1"/>
      <c r="Q16" s="1"/>
      <c r="R16" s="1"/>
    </row>
    <row r="17" spans="1:18" x14ac:dyDescent="0.3">
      <c r="A17" s="186" t="s">
        <v>55</v>
      </c>
      <c r="B17" s="187"/>
      <c r="C17" s="187"/>
      <c r="D17" s="187"/>
      <c r="E17" s="92" t="s">
        <v>56</v>
      </c>
      <c r="F17" s="93">
        <v>3.4500000000000003E-2</v>
      </c>
      <c r="G17" s="94" t="str">
        <f>IF(OR(F17&lt;H17,F17&gt;J17),"NÃO OK","OK")</f>
        <v>OK</v>
      </c>
      <c r="H17" s="95">
        <f t="shared" ref="H17:J18" si="0">IF($A$10=$M$16,M21,IF($A$10="Construção de Praças Urbanas, Rodovias, Ferrovias e Recapeamento e Pavimentação de Vias Urbanas",M32,M54))</f>
        <v>0.03</v>
      </c>
      <c r="I17" s="95">
        <f t="shared" si="0"/>
        <v>0.04</v>
      </c>
      <c r="J17" s="96">
        <f t="shared" si="0"/>
        <v>5.5E-2</v>
      </c>
      <c r="K17" s="1"/>
      <c r="L17" s="1"/>
      <c r="M17" s="1" t="s">
        <v>3</v>
      </c>
      <c r="N17" s="1"/>
      <c r="O17" s="1"/>
      <c r="P17" s="1"/>
      <c r="Q17" s="1"/>
      <c r="R17" s="1"/>
    </row>
    <row r="18" spans="1:18" x14ac:dyDescent="0.3">
      <c r="A18" s="186" t="s">
        <v>57</v>
      </c>
      <c r="B18" s="187"/>
      <c r="C18" s="187"/>
      <c r="D18" s="187"/>
      <c r="E18" s="92" t="s">
        <v>58</v>
      </c>
      <c r="F18" s="93">
        <v>8.0000000000000002E-3</v>
      </c>
      <c r="G18" s="94" t="str">
        <f t="shared" ref="G18:G23" si="1">IF(OR(F18&lt;H18,F18&gt;J18),"NÃO OK","OK")</f>
        <v>OK</v>
      </c>
      <c r="H18" s="95">
        <f t="shared" si="0"/>
        <v>8.0000000000000002E-3</v>
      </c>
      <c r="I18" s="95">
        <f t="shared" si="0"/>
        <v>8.0000000000000002E-3</v>
      </c>
      <c r="J18" s="96">
        <f t="shared" si="0"/>
        <v>0.01</v>
      </c>
      <c r="K18" s="1"/>
      <c r="L18" s="1"/>
      <c r="M18" s="1" t="s">
        <v>0</v>
      </c>
      <c r="N18" s="1"/>
      <c r="O18" s="1"/>
      <c r="P18" s="1"/>
      <c r="Q18" s="1"/>
      <c r="R18" s="1"/>
    </row>
    <row r="19" spans="1:18" x14ac:dyDescent="0.3">
      <c r="A19" s="186" t="s">
        <v>59</v>
      </c>
      <c r="B19" s="187"/>
      <c r="C19" s="187"/>
      <c r="D19" s="187"/>
      <c r="E19" s="92" t="s">
        <v>60</v>
      </c>
      <c r="F19" s="93">
        <v>1.2E-2</v>
      </c>
      <c r="G19" s="94" t="str">
        <f t="shared" si="1"/>
        <v>OK</v>
      </c>
      <c r="H19" s="95">
        <f t="shared" ref="H19:H25" si="2">IF($A$10=$M$16,M23,IF($A$10="Construção de Praças Urbanas, Rodovias, Ferrovias e Recapeamento e Pavimentação de Vias Urbanas",M34,M56))</f>
        <v>9.7000000000000003E-3</v>
      </c>
      <c r="I19" s="95">
        <f t="shared" ref="I19:J25" si="3">IF($A$10=$M$16,N23,IF($A$10="Construção de Praças Urbanas, Rodovias, Ferrovias e Recapeamento e Pavimentação de Vias Urbanas",N34,N56))</f>
        <v>1.2699999999999999E-2</v>
      </c>
      <c r="J19" s="96">
        <f t="shared" si="3"/>
        <v>1.2699999999999999E-2</v>
      </c>
      <c r="K19" s="1"/>
      <c r="L19" s="1"/>
      <c r="M19" s="1" t="s">
        <v>76</v>
      </c>
      <c r="N19" s="1"/>
      <c r="O19" s="1"/>
      <c r="P19" s="1"/>
      <c r="Q19" s="1"/>
      <c r="R19" s="1"/>
    </row>
    <row r="20" spans="1:18" x14ac:dyDescent="0.3">
      <c r="A20" s="186" t="s">
        <v>61</v>
      </c>
      <c r="B20" s="187"/>
      <c r="C20" s="187"/>
      <c r="D20" s="187"/>
      <c r="E20" s="92" t="s">
        <v>62</v>
      </c>
      <c r="F20" s="93">
        <v>5.8999999999999999E-3</v>
      </c>
      <c r="G20" s="94" t="str">
        <f t="shared" si="1"/>
        <v>OK</v>
      </c>
      <c r="H20" s="95">
        <f t="shared" si="2"/>
        <v>5.8999999999999999E-3</v>
      </c>
      <c r="I20" s="95">
        <f t="shared" si="3"/>
        <v>1.23E-2</v>
      </c>
      <c r="J20" s="96">
        <f t="shared" si="3"/>
        <v>1.3899999999999999E-2</v>
      </c>
      <c r="K20" s="1"/>
      <c r="L20" s="1"/>
      <c r="M20" s="1" t="s">
        <v>2</v>
      </c>
      <c r="N20" s="1"/>
      <c r="O20" s="1"/>
      <c r="P20" s="1"/>
      <c r="Q20" s="1"/>
      <c r="R20" s="1"/>
    </row>
    <row r="21" spans="1:18" x14ac:dyDescent="0.3">
      <c r="A21" s="186" t="s">
        <v>63</v>
      </c>
      <c r="B21" s="187"/>
      <c r="C21" s="187"/>
      <c r="D21" s="187"/>
      <c r="E21" s="92" t="s">
        <v>64</v>
      </c>
      <c r="F21" s="93">
        <v>6.5000000000000002E-2</v>
      </c>
      <c r="G21" s="94" t="str">
        <f t="shared" si="1"/>
        <v>OK</v>
      </c>
      <c r="H21" s="95">
        <f t="shared" si="2"/>
        <v>6.1600000000000002E-2</v>
      </c>
      <c r="I21" s="95">
        <f t="shared" si="3"/>
        <v>7.3999999999999996E-2</v>
      </c>
      <c r="J21" s="96">
        <f t="shared" si="3"/>
        <v>8.9599999999999999E-2</v>
      </c>
      <c r="K21" s="1"/>
      <c r="L21" s="1"/>
      <c r="M21" s="2">
        <v>0.03</v>
      </c>
      <c r="N21" s="2">
        <v>0.04</v>
      </c>
      <c r="O21" s="2">
        <v>5.5E-2</v>
      </c>
      <c r="P21" s="1"/>
      <c r="Q21" s="1"/>
      <c r="R21" s="1"/>
    </row>
    <row r="22" spans="1:18" x14ac:dyDescent="0.3">
      <c r="A22" s="188" t="s">
        <v>65</v>
      </c>
      <c r="B22" s="189"/>
      <c r="C22" s="189"/>
      <c r="D22" s="189"/>
      <c r="E22" s="92" t="s">
        <v>66</v>
      </c>
      <c r="F22" s="93">
        <v>3.6499999999999998E-2</v>
      </c>
      <c r="G22" s="94" t="str">
        <f t="shared" si="1"/>
        <v>OK</v>
      </c>
      <c r="H22" s="95">
        <f t="shared" si="2"/>
        <v>3.6499999999999998E-2</v>
      </c>
      <c r="I22" s="95">
        <f t="shared" si="3"/>
        <v>3.6499999999999998E-2</v>
      </c>
      <c r="J22" s="96">
        <f t="shared" si="3"/>
        <v>3.6499999999999998E-2</v>
      </c>
      <c r="K22" s="1"/>
      <c r="L22" s="1"/>
      <c r="M22" s="2">
        <v>8.0000000000000002E-3</v>
      </c>
      <c r="N22" s="2">
        <v>8.0000000000000002E-3</v>
      </c>
      <c r="O22" s="2">
        <v>0.01</v>
      </c>
      <c r="P22" s="1"/>
      <c r="Q22" s="1"/>
      <c r="R22" s="1"/>
    </row>
    <row r="23" spans="1:18" x14ac:dyDescent="0.3">
      <c r="A23" s="186" t="s">
        <v>67</v>
      </c>
      <c r="B23" s="187"/>
      <c r="C23" s="187"/>
      <c r="D23" s="187"/>
      <c r="E23" s="92" t="s">
        <v>68</v>
      </c>
      <c r="F23" s="95">
        <f>IF(A10="Fornecimento de Materiais e Equipamentos",0,H12*H13)</f>
        <v>2.5000000000000001E-2</v>
      </c>
      <c r="G23" s="94" t="str">
        <f t="shared" si="1"/>
        <v>OK</v>
      </c>
      <c r="H23" s="95">
        <f t="shared" si="2"/>
        <v>0</v>
      </c>
      <c r="I23" s="95">
        <f t="shared" si="3"/>
        <v>2.5000000000000001E-2</v>
      </c>
      <c r="J23" s="96">
        <f t="shared" si="3"/>
        <v>0.05</v>
      </c>
      <c r="K23" s="1"/>
      <c r="L23" s="1"/>
      <c r="M23" s="2">
        <v>9.7000000000000003E-3</v>
      </c>
      <c r="N23" s="2">
        <v>1.2699999999999999E-2</v>
      </c>
      <c r="O23" s="2">
        <v>1.2699999999999999E-2</v>
      </c>
      <c r="P23" s="1"/>
      <c r="Q23" s="1"/>
      <c r="R23" s="1"/>
    </row>
    <row r="24" spans="1:18" x14ac:dyDescent="0.3">
      <c r="A24" s="188" t="s">
        <v>69</v>
      </c>
      <c r="B24" s="189"/>
      <c r="C24" s="189"/>
      <c r="D24" s="189"/>
      <c r="E24" s="92" t="s">
        <v>70</v>
      </c>
      <c r="F24" s="95">
        <f>IF(H10="Sim",4.5%,0%)</f>
        <v>4.4999999999999998E-2</v>
      </c>
      <c r="G24" s="97" t="str">
        <f>IF(AND(F24&gt;=H24, F24&lt;=J24), "OK", "NÃO OK")</f>
        <v>OK</v>
      </c>
      <c r="H24" s="95">
        <f t="shared" si="2"/>
        <v>0</v>
      </c>
      <c r="I24" s="95">
        <f t="shared" si="3"/>
        <v>4.4999999999999998E-2</v>
      </c>
      <c r="J24" s="96">
        <f t="shared" si="3"/>
        <v>4.4999999999999998E-2</v>
      </c>
      <c r="K24" s="1"/>
      <c r="L24" s="1"/>
      <c r="M24" s="2">
        <v>5.8999999999999999E-3</v>
      </c>
      <c r="N24" s="2">
        <v>1.23E-2</v>
      </c>
      <c r="O24" s="2">
        <v>1.3899999999999999E-2</v>
      </c>
      <c r="P24" s="1"/>
      <c r="Q24" s="1"/>
      <c r="R24" s="1"/>
    </row>
    <row r="25" spans="1:18" x14ac:dyDescent="0.3">
      <c r="A25" s="186" t="s">
        <v>71</v>
      </c>
      <c r="B25" s="187"/>
      <c r="C25" s="187"/>
      <c r="D25" s="187"/>
      <c r="E25" s="98" t="s">
        <v>72</v>
      </c>
      <c r="F25" s="95">
        <f>ROUND((((1+F17+F18+F19)*(1+F20)*(1+F21)/(1-(F22+F23)))-1),4)</f>
        <v>0.20369999999999999</v>
      </c>
      <c r="G25" s="97" t="str">
        <f>IF(AND(F25&gt;=H25, F25&lt;=J25),"OK","NÃO OK")</f>
        <v>OK</v>
      </c>
      <c r="H25" s="95">
        <f t="shared" si="2"/>
        <v>0.2034</v>
      </c>
      <c r="I25" s="95">
        <f t="shared" si="3"/>
        <v>0.22120000000000001</v>
      </c>
      <c r="J25" s="96">
        <f t="shared" si="3"/>
        <v>0.25</v>
      </c>
      <c r="K25" s="1"/>
      <c r="L25" s="1"/>
      <c r="M25" s="2">
        <v>6.1600000000000002E-2</v>
      </c>
      <c r="N25" s="2">
        <v>7.3999999999999996E-2</v>
      </c>
      <c r="O25" s="2">
        <v>8.9599999999999999E-2</v>
      </c>
      <c r="P25" s="1"/>
      <c r="Q25" s="1"/>
      <c r="R25" s="1"/>
    </row>
    <row r="26" spans="1:18" ht="15" thickBot="1" x14ac:dyDescent="0.35">
      <c r="A26" s="190" t="s">
        <v>73</v>
      </c>
      <c r="B26" s="191"/>
      <c r="C26" s="191"/>
      <c r="D26" s="191"/>
      <c r="E26" s="99" t="s">
        <v>74</v>
      </c>
      <c r="F26" s="100">
        <f>IF(A10="Sem aplicação de BDI",0,IF(A10="Obras de Educação",0.23,ROUND((((1+F17+F18+F19)*(1+F20)*(1+F21)/(1-(F22+F23+F24)))-1),4)))</f>
        <v>0.26429999999999998</v>
      </c>
      <c r="G26" s="101" t="str">
        <f>IF(H10&lt;&gt;"Sim","",IF(COUNTIF(G17:G25,"NÃO OK")&gt;0,"NÃO OK","OK"))</f>
        <v>OK</v>
      </c>
      <c r="H26" s="192"/>
      <c r="I26" s="192"/>
      <c r="J26" s="193"/>
      <c r="K26" s="1"/>
      <c r="L26" s="1"/>
      <c r="M26" s="2">
        <v>3.6499999999999998E-2</v>
      </c>
      <c r="N26" s="2">
        <v>3.6499999999999998E-2</v>
      </c>
      <c r="O26" s="2">
        <v>3.6499999999999998E-2</v>
      </c>
      <c r="P26" s="1"/>
      <c r="Q26" s="1"/>
      <c r="R26" s="1"/>
    </row>
    <row r="27" spans="1:18" x14ac:dyDescent="0.3">
      <c r="A27" s="3"/>
      <c r="B27" s="4"/>
      <c r="C27" s="4"/>
      <c r="D27" s="4"/>
      <c r="E27" s="102"/>
      <c r="F27" s="103"/>
      <c r="G27" s="104"/>
      <c r="H27" s="105"/>
      <c r="I27" s="105"/>
      <c r="J27" s="106"/>
      <c r="K27" s="1"/>
      <c r="L27" s="1"/>
      <c r="M27" s="2">
        <v>0</v>
      </c>
      <c r="N27" s="2">
        <v>2.5000000000000001E-2</v>
      </c>
      <c r="O27" s="2">
        <v>0.05</v>
      </c>
      <c r="P27" s="1"/>
      <c r="Q27" s="1"/>
      <c r="R27" s="1"/>
    </row>
    <row r="28" spans="1:18" x14ac:dyDescent="0.3">
      <c r="A28" s="3"/>
      <c r="B28" s="4"/>
      <c r="C28" s="4"/>
      <c r="D28" s="4"/>
      <c r="E28" s="102"/>
      <c r="F28" s="103"/>
      <c r="G28" s="104"/>
      <c r="H28" s="105"/>
      <c r="I28" s="105"/>
      <c r="J28" s="106"/>
      <c r="K28" s="1"/>
      <c r="L28" s="1"/>
      <c r="M28" s="2">
        <v>0</v>
      </c>
      <c r="N28" s="2">
        <v>4.4999999999999998E-2</v>
      </c>
      <c r="O28" s="2">
        <v>4.4999999999999998E-2</v>
      </c>
      <c r="P28" s="1"/>
      <c r="Q28" s="1"/>
      <c r="R28" s="1"/>
    </row>
    <row r="29" spans="1:18" ht="15" thickBot="1" x14ac:dyDescent="0.35">
      <c r="A29" s="107"/>
      <c r="B29" s="108"/>
      <c r="C29" s="108"/>
      <c r="D29" s="108"/>
      <c r="E29" s="108"/>
      <c r="F29" s="108"/>
      <c r="G29" s="108"/>
      <c r="H29" s="108"/>
      <c r="I29" s="108"/>
      <c r="J29" s="109"/>
      <c r="K29" s="1"/>
      <c r="L29" s="1"/>
      <c r="M29" s="2">
        <v>0.2034</v>
      </c>
      <c r="N29" s="2">
        <v>0.22120000000000001</v>
      </c>
      <c r="O29" s="2">
        <v>0.25</v>
      </c>
      <c r="P29" s="1"/>
      <c r="Q29" s="1"/>
      <c r="R29" s="1"/>
    </row>
    <row r="30" spans="1:18" x14ac:dyDescent="0.3">
      <c r="A30" s="194" t="s">
        <v>75</v>
      </c>
      <c r="B30" s="195"/>
      <c r="C30" s="195"/>
      <c r="D30" s="195"/>
      <c r="E30" s="195"/>
      <c r="F30" s="195"/>
      <c r="G30" s="195"/>
      <c r="H30" s="195"/>
      <c r="I30" s="195"/>
      <c r="J30" s="196"/>
      <c r="K30" s="1"/>
      <c r="L30" s="1"/>
      <c r="M30" s="1"/>
      <c r="N30" s="1"/>
      <c r="O30" s="1"/>
      <c r="P30" s="1"/>
      <c r="Q30" s="1"/>
      <c r="R30" s="1"/>
    </row>
    <row r="31" spans="1:18" x14ac:dyDescent="0.3">
      <c r="A31" s="175" t="str">
        <f>IF(A10="Obras de Educação","Aplicação de BDI setorial conforme pré estabelecido na planilha FDE"," ")</f>
        <v xml:space="preserve"> </v>
      </c>
      <c r="B31" s="176"/>
      <c r="C31" s="176"/>
      <c r="D31" s="176"/>
      <c r="E31" s="176"/>
      <c r="F31" s="176"/>
      <c r="G31" s="176"/>
      <c r="H31" s="176"/>
      <c r="I31" s="176"/>
      <c r="J31" s="177"/>
      <c r="K31" s="1"/>
      <c r="L31" s="1"/>
      <c r="M31" s="1"/>
      <c r="N31" s="1"/>
      <c r="O31" s="1"/>
      <c r="P31" s="1"/>
      <c r="Q31" s="1"/>
      <c r="R31" s="1"/>
    </row>
    <row r="32" spans="1:18" x14ac:dyDescent="0.3">
      <c r="A32" s="175"/>
      <c r="B32" s="176"/>
      <c r="C32" s="176"/>
      <c r="D32" s="176"/>
      <c r="E32" s="176"/>
      <c r="F32" s="176"/>
      <c r="G32" s="176"/>
      <c r="H32" s="176"/>
      <c r="I32" s="176"/>
      <c r="J32" s="177"/>
      <c r="K32" s="1"/>
      <c r="L32" s="1"/>
      <c r="M32" s="2">
        <v>3.7999999999999999E-2</v>
      </c>
      <c r="N32" s="2">
        <v>4.0099999999999997E-2</v>
      </c>
      <c r="O32" s="2">
        <v>4.6699999999999998E-2</v>
      </c>
      <c r="P32" s="1"/>
      <c r="Q32" s="1"/>
      <c r="R32" s="1"/>
    </row>
    <row r="33" spans="1:18" x14ac:dyDescent="0.3">
      <c r="A33" s="175"/>
      <c r="B33" s="176"/>
      <c r="C33" s="176"/>
      <c r="D33" s="176"/>
      <c r="E33" s="176"/>
      <c r="F33" s="176"/>
      <c r="G33" s="176"/>
      <c r="H33" s="176"/>
      <c r="I33" s="176"/>
      <c r="J33" s="177"/>
      <c r="K33" s="1"/>
      <c r="L33" s="1"/>
      <c r="M33" s="2">
        <v>3.2000000000000002E-3</v>
      </c>
      <c r="N33" s="2">
        <v>4.0000000000000001E-3</v>
      </c>
      <c r="O33" s="2">
        <v>7.4000000000000003E-3</v>
      </c>
      <c r="P33" s="1"/>
      <c r="Q33" s="1"/>
      <c r="R33" s="1"/>
    </row>
    <row r="34" spans="1:18" x14ac:dyDescent="0.3">
      <c r="A34" s="175"/>
      <c r="B34" s="176"/>
      <c r="C34" s="176"/>
      <c r="D34" s="176"/>
      <c r="E34" s="176"/>
      <c r="F34" s="176"/>
      <c r="G34" s="176"/>
      <c r="H34" s="176"/>
      <c r="I34" s="176"/>
      <c r="J34" s="177"/>
      <c r="K34" s="1"/>
      <c r="L34" s="1"/>
      <c r="M34" s="2">
        <v>5.0000000000000001E-3</v>
      </c>
      <c r="N34" s="2">
        <v>5.5999999999999999E-3</v>
      </c>
      <c r="O34" s="2">
        <v>9.7000000000000003E-3</v>
      </c>
      <c r="P34" s="1"/>
      <c r="Q34" s="1"/>
      <c r="R34" s="1"/>
    </row>
    <row r="35" spans="1:18" x14ac:dyDescent="0.3">
      <c r="A35" s="175"/>
      <c r="B35" s="176"/>
      <c r="C35" s="176"/>
      <c r="D35" s="176"/>
      <c r="E35" s="176"/>
      <c r="F35" s="176"/>
      <c r="G35" s="176"/>
      <c r="H35" s="176"/>
      <c r="I35" s="176"/>
      <c r="J35" s="177"/>
      <c r="K35" s="1"/>
      <c r="L35" s="1"/>
      <c r="M35" s="2">
        <v>1.0200000000000001E-2</v>
      </c>
      <c r="N35" s="2">
        <v>1.11E-2</v>
      </c>
      <c r="O35" s="2">
        <v>1.21E-2</v>
      </c>
      <c r="P35" s="1"/>
      <c r="Q35" s="1"/>
      <c r="R35" s="1"/>
    </row>
    <row r="36" spans="1:18" x14ac:dyDescent="0.3">
      <c r="A36" s="175"/>
      <c r="B36" s="176"/>
      <c r="C36" s="176"/>
      <c r="D36" s="176"/>
      <c r="E36" s="176"/>
      <c r="F36" s="176"/>
      <c r="G36" s="176"/>
      <c r="H36" s="176"/>
      <c r="I36" s="176"/>
      <c r="J36" s="177"/>
      <c r="K36" s="1"/>
      <c r="L36" s="1"/>
      <c r="M36" s="2">
        <v>6.6400000000000001E-2</v>
      </c>
      <c r="N36" s="2">
        <v>7.2999999999999995E-2</v>
      </c>
      <c r="O36" s="2">
        <v>8.6900000000000005E-2</v>
      </c>
      <c r="P36" s="1"/>
      <c r="Q36" s="1"/>
      <c r="R36" s="1"/>
    </row>
    <row r="37" spans="1:18" x14ac:dyDescent="0.3">
      <c r="A37" s="175"/>
      <c r="B37" s="176"/>
      <c r="C37" s="176"/>
      <c r="D37" s="176"/>
      <c r="E37" s="176"/>
      <c r="F37" s="176"/>
      <c r="G37" s="176"/>
      <c r="H37" s="176"/>
      <c r="I37" s="176"/>
      <c r="J37" s="177"/>
      <c r="K37" s="1"/>
      <c r="L37" s="1"/>
      <c r="M37" s="2">
        <v>3.6499999999999998E-2</v>
      </c>
      <c r="N37" s="2">
        <v>3.6499999999999998E-2</v>
      </c>
      <c r="O37" s="2">
        <v>3.6499999999999998E-2</v>
      </c>
      <c r="P37" s="1"/>
      <c r="Q37" s="1"/>
      <c r="R37" s="1"/>
    </row>
    <row r="38" spans="1:18" x14ac:dyDescent="0.3">
      <c r="A38" s="175"/>
      <c r="B38" s="176"/>
      <c r="C38" s="176"/>
      <c r="D38" s="176"/>
      <c r="E38" s="176"/>
      <c r="F38" s="176"/>
      <c r="G38" s="176"/>
      <c r="H38" s="176"/>
      <c r="I38" s="176"/>
      <c r="J38" s="177"/>
      <c r="K38" s="1"/>
      <c r="L38" s="1"/>
      <c r="M38" s="2">
        <v>0</v>
      </c>
      <c r="N38" s="2">
        <v>2.5000000000000001E-2</v>
      </c>
      <c r="O38" s="2">
        <v>0.05</v>
      </c>
      <c r="P38" s="1"/>
      <c r="Q38" s="1"/>
      <c r="R38" s="1"/>
    </row>
    <row r="39" spans="1:18" x14ac:dyDescent="0.3">
      <c r="A39" s="175"/>
      <c r="B39" s="176"/>
      <c r="C39" s="176"/>
      <c r="D39" s="176"/>
      <c r="E39" s="176"/>
      <c r="F39" s="176"/>
      <c r="G39" s="176"/>
      <c r="H39" s="176"/>
      <c r="I39" s="176"/>
      <c r="J39" s="177"/>
      <c r="K39" s="1"/>
      <c r="L39" s="1"/>
      <c r="M39" s="2">
        <v>0</v>
      </c>
      <c r="N39" s="2">
        <v>4.4999999999999998E-2</v>
      </c>
      <c r="O39" s="2">
        <v>4.4999999999999998E-2</v>
      </c>
      <c r="P39" s="1"/>
      <c r="Q39" s="1"/>
      <c r="R39" s="1"/>
    </row>
    <row r="40" spans="1:18" x14ac:dyDescent="0.3">
      <c r="A40" s="175"/>
      <c r="B40" s="176"/>
      <c r="C40" s="176"/>
      <c r="D40" s="176"/>
      <c r="E40" s="176"/>
      <c r="F40" s="176"/>
      <c r="G40" s="176"/>
      <c r="H40" s="176"/>
      <c r="I40" s="176"/>
      <c r="J40" s="177"/>
      <c r="K40" s="1"/>
      <c r="L40" s="1"/>
      <c r="M40" s="2">
        <v>0.19600000000000001</v>
      </c>
      <c r="N40" s="2">
        <v>0.2097</v>
      </c>
      <c r="O40" s="2">
        <v>0.24229999999999999</v>
      </c>
      <c r="P40" s="1"/>
      <c r="Q40" s="1"/>
      <c r="R40" s="1"/>
    </row>
    <row r="41" spans="1:18" ht="15" thickBot="1" x14ac:dyDescent="0.35">
      <c r="A41" s="178"/>
      <c r="B41" s="179"/>
      <c r="C41" s="179"/>
      <c r="D41" s="179"/>
      <c r="E41" s="179"/>
      <c r="F41" s="179"/>
      <c r="G41" s="179"/>
      <c r="H41" s="179"/>
      <c r="I41" s="179"/>
      <c r="J41" s="180"/>
      <c r="K41" s="1"/>
      <c r="L41" s="1"/>
      <c r="M41" s="1"/>
      <c r="N41" s="1"/>
      <c r="O41" s="1"/>
      <c r="P41" s="1"/>
      <c r="Q41" s="1"/>
      <c r="R41" s="1"/>
    </row>
    <row r="42" spans="1:18" x14ac:dyDescent="0.3">
      <c r="A42" s="110"/>
      <c r="B42" s="111"/>
      <c r="C42" s="111"/>
      <c r="D42" s="111"/>
      <c r="E42" s="111"/>
      <c r="F42" s="111"/>
      <c r="G42" s="111"/>
      <c r="H42" s="111"/>
      <c r="I42" s="111"/>
      <c r="J42" s="112"/>
      <c r="K42" s="1"/>
      <c r="L42" s="1"/>
      <c r="M42" s="1"/>
      <c r="N42" s="1"/>
      <c r="O42" s="1"/>
      <c r="P42" s="1"/>
      <c r="Q42" s="1"/>
      <c r="R42" s="1"/>
    </row>
    <row r="43" spans="1:18" x14ac:dyDescent="0.3">
      <c r="A43" s="110"/>
      <c r="B43" s="111"/>
      <c r="C43" s="111"/>
      <c r="D43" s="111"/>
      <c r="E43" s="111"/>
      <c r="F43" s="111"/>
      <c r="G43" s="111"/>
      <c r="H43" s="111"/>
      <c r="I43" s="111"/>
      <c r="J43" s="112"/>
      <c r="K43" s="1"/>
      <c r="L43" s="1"/>
      <c r="M43" s="2"/>
      <c r="N43" s="2"/>
      <c r="O43" s="2"/>
      <c r="P43" s="1"/>
      <c r="Q43" s="1"/>
      <c r="R43" s="1"/>
    </row>
    <row r="44" spans="1:18" ht="15" thickBot="1" x14ac:dyDescent="0.35">
      <c r="A44" s="110"/>
      <c r="B44" s="111"/>
      <c r="C44" s="111"/>
      <c r="D44" s="111"/>
      <c r="E44" s="111"/>
      <c r="F44" s="111"/>
      <c r="G44" s="111"/>
      <c r="H44" s="111"/>
      <c r="I44" s="111"/>
      <c r="J44" s="112"/>
      <c r="K44" s="1"/>
      <c r="L44" s="1"/>
      <c r="M44" s="2"/>
      <c r="N44" s="2"/>
      <c r="O44" s="2"/>
      <c r="P44" s="1"/>
      <c r="Q44" s="1"/>
      <c r="R44" s="1"/>
    </row>
    <row r="45" spans="1:18" ht="15" thickBot="1" x14ac:dyDescent="0.35">
      <c r="A45" s="181" t="s">
        <v>35243</v>
      </c>
      <c r="B45" s="182"/>
      <c r="C45" s="182"/>
      <c r="D45" s="182"/>
      <c r="E45" s="182"/>
      <c r="F45" s="182"/>
      <c r="G45" s="182"/>
      <c r="H45" s="182"/>
      <c r="I45" s="182"/>
      <c r="J45" s="183"/>
      <c r="K45" s="1"/>
      <c r="L45" s="1"/>
      <c r="M45" s="2"/>
      <c r="N45" s="2"/>
      <c r="O45" s="2"/>
      <c r="P45" s="1"/>
      <c r="Q45" s="1"/>
      <c r="R45" s="1"/>
    </row>
    <row r="46" spans="1:18" x14ac:dyDescent="0.3">
      <c r="A46" s="113"/>
      <c r="B46" s="114"/>
      <c r="C46" s="114"/>
      <c r="D46" s="114"/>
      <c r="E46" s="114"/>
      <c r="F46" s="114"/>
      <c r="G46" s="114"/>
      <c r="H46" s="114"/>
      <c r="I46" s="114"/>
      <c r="J46" s="115"/>
      <c r="K46" s="1"/>
      <c r="L46" s="1"/>
      <c r="M46" s="2"/>
      <c r="N46" s="2"/>
      <c r="O46" s="2"/>
      <c r="P46" s="1"/>
      <c r="Q46" s="1"/>
      <c r="R46" s="1"/>
    </row>
    <row r="47" spans="1:18" x14ac:dyDescent="0.3">
      <c r="A47" s="113"/>
      <c r="B47" s="114"/>
      <c r="C47" s="114"/>
      <c r="D47" s="114"/>
      <c r="E47" s="114"/>
      <c r="F47" s="114"/>
      <c r="G47" s="114"/>
      <c r="H47" s="114"/>
      <c r="I47" s="114"/>
      <c r="J47" s="115"/>
      <c r="K47" s="1"/>
      <c r="L47" s="1"/>
      <c r="M47" s="2"/>
      <c r="N47" s="2"/>
      <c r="O47" s="2"/>
      <c r="P47" s="1"/>
      <c r="Q47" s="1"/>
      <c r="R47" s="1"/>
    </row>
    <row r="48" spans="1:18" x14ac:dyDescent="0.3">
      <c r="A48" s="113"/>
      <c r="B48" s="114"/>
      <c r="C48" s="114"/>
      <c r="D48" s="114"/>
      <c r="E48" s="114"/>
      <c r="F48" s="114"/>
      <c r="G48" s="114"/>
      <c r="H48" s="114"/>
      <c r="I48" s="114"/>
      <c r="J48" s="115"/>
      <c r="K48" s="1"/>
      <c r="L48" s="1"/>
      <c r="M48" s="2"/>
      <c r="N48" s="2"/>
      <c r="O48" s="2"/>
      <c r="P48" s="1"/>
      <c r="Q48" s="1"/>
      <c r="R48" s="1"/>
    </row>
    <row r="49" spans="1:18" ht="15" thickBot="1" x14ac:dyDescent="0.35">
      <c r="A49" s="110"/>
      <c r="B49" s="111"/>
      <c r="C49" s="111"/>
      <c r="D49" s="111"/>
      <c r="E49" s="111"/>
      <c r="F49" s="111"/>
      <c r="G49" s="111"/>
      <c r="H49" s="111"/>
      <c r="I49" s="111"/>
      <c r="J49" s="112"/>
      <c r="K49" s="1"/>
      <c r="L49" s="1"/>
      <c r="M49" s="2"/>
      <c r="N49" s="2"/>
      <c r="O49" s="2"/>
      <c r="P49" s="1"/>
      <c r="Q49" s="1"/>
      <c r="R49" s="1"/>
    </row>
    <row r="50" spans="1:18" x14ac:dyDescent="0.3">
      <c r="A50" s="116"/>
      <c r="B50" s="117"/>
      <c r="C50" s="117"/>
      <c r="D50" s="117"/>
      <c r="E50" s="117"/>
      <c r="F50" s="117"/>
      <c r="G50" s="117"/>
      <c r="H50" s="117"/>
      <c r="I50" s="117"/>
      <c r="J50" s="118"/>
      <c r="K50" s="1"/>
      <c r="L50" s="1"/>
      <c r="M50" s="2"/>
      <c r="N50" s="2"/>
      <c r="O50" s="2"/>
      <c r="P50" s="1"/>
      <c r="Q50" s="1"/>
      <c r="R50" s="1"/>
    </row>
    <row r="51" spans="1:18" x14ac:dyDescent="0.3">
      <c r="A51" s="184"/>
      <c r="B51" s="185"/>
      <c r="C51" s="185"/>
      <c r="D51" s="185"/>
      <c r="E51" s="1"/>
      <c r="F51" s="1"/>
      <c r="G51" s="1"/>
      <c r="H51" s="1"/>
      <c r="I51" s="1"/>
      <c r="J51" s="68"/>
      <c r="K51" s="1"/>
      <c r="L51" s="1"/>
      <c r="M51" s="1"/>
      <c r="N51" s="1"/>
      <c r="O51" s="1"/>
      <c r="P51" s="1"/>
      <c r="Q51" s="1"/>
      <c r="R51" s="1"/>
    </row>
    <row r="52" spans="1:18" x14ac:dyDescent="0.3">
      <c r="A52" s="70" t="s">
        <v>5</v>
      </c>
      <c r="B52" s="119" t="str">
        <f>Dados!B14</f>
        <v>Jessica Cristina O. Fogaça</v>
      </c>
      <c r="C52" s="120"/>
      <c r="D52" s="120"/>
      <c r="E52" s="1"/>
      <c r="F52" s="1"/>
      <c r="G52" s="1"/>
      <c r="H52" s="1"/>
      <c r="I52" s="1"/>
      <c r="J52" s="68"/>
      <c r="K52" s="1"/>
      <c r="L52" s="1"/>
      <c r="M52" s="1"/>
      <c r="N52" s="1"/>
      <c r="O52" s="1"/>
      <c r="P52" s="1"/>
      <c r="Q52" s="1"/>
      <c r="R52" s="1"/>
    </row>
    <row r="53" spans="1:18" x14ac:dyDescent="0.3">
      <c r="A53" s="70" t="s">
        <v>6</v>
      </c>
      <c r="B53" s="119" t="str">
        <f>Dados!B15</f>
        <v>Engenheira Civil</v>
      </c>
      <c r="C53" s="120"/>
      <c r="D53" s="120"/>
      <c r="E53" s="1"/>
      <c r="F53" s="1"/>
      <c r="G53" s="1"/>
      <c r="H53" s="1"/>
      <c r="I53" s="1"/>
      <c r="J53" s="68"/>
      <c r="K53" s="1"/>
      <c r="L53" s="1"/>
      <c r="M53" s="1"/>
      <c r="N53" s="1"/>
      <c r="O53" s="1"/>
      <c r="P53" s="1"/>
      <c r="Q53" s="1"/>
      <c r="R53" s="1"/>
    </row>
    <row r="54" spans="1:18" ht="15" thickBot="1" x14ac:dyDescent="0.35">
      <c r="A54" s="72" t="s">
        <v>7</v>
      </c>
      <c r="B54" s="121" t="str">
        <f>Dados!B16</f>
        <v>5069 746919</v>
      </c>
      <c r="C54" s="122"/>
      <c r="D54" s="122"/>
      <c r="E54" s="75"/>
      <c r="F54" s="75"/>
      <c r="G54" s="75"/>
      <c r="H54" s="75"/>
      <c r="I54" s="75"/>
      <c r="J54" s="76"/>
      <c r="K54" s="1"/>
      <c r="L54" s="1"/>
      <c r="M54" s="2">
        <v>1.4999999999999999E-2</v>
      </c>
      <c r="N54" s="2">
        <v>3.4500000000000003E-2</v>
      </c>
      <c r="O54" s="2">
        <v>4.4900000000000002E-2</v>
      </c>
      <c r="P54" s="1"/>
      <c r="Q54" s="1"/>
      <c r="R54" s="1"/>
    </row>
    <row r="55" spans="1:18" x14ac:dyDescent="0.3">
      <c r="K55" s="1"/>
      <c r="L55" s="1"/>
      <c r="M55" s="2">
        <v>3.0000000000000001E-3</v>
      </c>
      <c r="N55" s="2">
        <v>4.7999999999999996E-3</v>
      </c>
      <c r="O55" s="2">
        <v>8.2000000000000007E-3</v>
      </c>
      <c r="P55" s="1"/>
      <c r="Q55" s="1"/>
      <c r="R55" s="1"/>
    </row>
  </sheetData>
  <mergeCells count="31">
    <mergeCell ref="A10:G10"/>
    <mergeCell ref="H10:J10"/>
    <mergeCell ref="A1:J1"/>
    <mergeCell ref="A2:H2"/>
    <mergeCell ref="I2:J7"/>
    <mergeCell ref="A9:G9"/>
    <mergeCell ref="H9:J9"/>
    <mergeCell ref="A22:D22"/>
    <mergeCell ref="A12:G12"/>
    <mergeCell ref="H12:J12"/>
    <mergeCell ref="A13:G13"/>
    <mergeCell ref="H13:J13"/>
    <mergeCell ref="A15:D16"/>
    <mergeCell ref="E15:E16"/>
    <mergeCell ref="F15:F16"/>
    <mergeCell ref="G15:G16"/>
    <mergeCell ref="H15:J15"/>
    <mergeCell ref="A17:D17"/>
    <mergeCell ref="A18:D18"/>
    <mergeCell ref="A19:D19"/>
    <mergeCell ref="A20:D20"/>
    <mergeCell ref="A21:D21"/>
    <mergeCell ref="A31:J41"/>
    <mergeCell ref="A45:J45"/>
    <mergeCell ref="A51:D51"/>
    <mergeCell ref="A23:D23"/>
    <mergeCell ref="A24:D24"/>
    <mergeCell ref="A25:D25"/>
    <mergeCell ref="A26:D26"/>
    <mergeCell ref="H26:J26"/>
    <mergeCell ref="A30:J30"/>
  </mergeCells>
  <conditionalFormatting sqref="A26:A28 E26:F28">
    <cfRule type="expression" dxfId="21" priority="5" stopIfTrue="1">
      <formula>$Q$20="sim"</formula>
    </cfRule>
  </conditionalFormatting>
  <conditionalFormatting sqref="A25:F25">
    <cfRule type="expression" dxfId="20" priority="6" stopIfTrue="1">
      <formula>$Q$20="Não"</formula>
    </cfRule>
  </conditionalFormatting>
  <conditionalFormatting sqref="G17:G23">
    <cfRule type="cellIs" dxfId="19" priority="1" operator="equal">
      <formula>"NÃO OK"</formula>
    </cfRule>
  </conditionalFormatting>
  <conditionalFormatting sqref="G24:G25 G27:G28">
    <cfRule type="cellIs" dxfId="18" priority="7" stopIfTrue="1" operator="equal">
      <formula>"NÃO OK"</formula>
    </cfRule>
    <cfRule type="cellIs" dxfId="17" priority="8" stopIfTrue="1" operator="equal">
      <formula>"OK"</formula>
    </cfRule>
  </conditionalFormatting>
  <conditionalFormatting sqref="G24:G26">
    <cfRule type="cellIs" dxfId="16" priority="2" operator="equal">
      <formula>"Não OK"</formula>
    </cfRule>
    <cfRule type="cellIs" dxfId="15" priority="3" operator="equal">
      <formula>"OK"</formula>
    </cfRule>
  </conditionalFormatting>
  <conditionalFormatting sqref="H26:J28">
    <cfRule type="expression" dxfId="14" priority="4" stopIfTrue="1">
      <formula>$Q$20="sim"</formula>
    </cfRule>
  </conditionalFormatting>
  <dataValidations count="5">
    <dataValidation type="list" allowBlank="1" showInputMessage="1" showErrorMessage="1" sqref="A10:G10">
      <formula1>$M$16:$M$20</formula1>
    </dataValidation>
    <dataValidation type="list" allowBlank="1" showInputMessage="1" showErrorMessage="1" sqref="H10:J10">
      <formula1>$M$11:$M$12</formula1>
    </dataValidation>
    <dataValidation operator="greaterThanOrEqual" allowBlank="1" showInputMessage="1" showErrorMessage="1" errorTitle="Erro de valores" error="Digite um valor igual a 0% ou 2%." sqref="F24"/>
    <dataValidation type="decimal" allowBlank="1" showInputMessage="1" showErrorMessage="1" errorTitle="Erro de valores" error="Digite um valor maior do que 0." sqref="F23">
      <formula1>0</formula1>
      <formula2>1</formula2>
    </dataValidation>
    <dataValidation type="decimal" allowBlank="1" showInputMessage="1" showErrorMessage="1" errorTitle="Erro de valores" error="Digite um valor entre 0% e 100%" sqref="F17:F22">
      <formula1>0</formula1>
      <formula2>1</formula2>
    </dataValidation>
  </dataValidations>
  <pageMargins left="0.511811024" right="0.511811024" top="0.78740157499999996" bottom="0.78740157499999996" header="0.31496062000000002" footer="0.31496062000000002"/>
  <drawing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2"/>
  <sheetViews>
    <sheetView tabSelected="1" topLeftCell="A62" zoomScaleNormal="100" workbookViewId="0">
      <selection activeCell="I84" sqref="I84"/>
    </sheetView>
  </sheetViews>
  <sheetFormatPr defaultColWidth="8.6640625" defaultRowHeight="14.4" x14ac:dyDescent="0.3"/>
  <cols>
    <col min="1" max="1" width="9.109375" style="8" bestFit="1" customWidth="1"/>
    <col min="2" max="2" width="6.109375" style="8" bestFit="1" customWidth="1"/>
    <col min="3" max="3" width="9.109375" style="8" bestFit="1" customWidth="1"/>
    <col min="4" max="4" width="95.6640625" style="138" customWidth="1"/>
    <col min="5" max="5" width="8.44140625" style="19" bestFit="1" customWidth="1"/>
    <col min="6" max="6" width="11.5546875" style="19" bestFit="1" customWidth="1"/>
    <col min="7" max="9" width="15" style="18" customWidth="1"/>
    <col min="10" max="10" width="8.6640625" style="1"/>
    <col min="11" max="11" width="13.109375" style="1" bestFit="1" customWidth="1"/>
    <col min="12" max="12" width="12" style="1" bestFit="1" customWidth="1"/>
    <col min="13" max="16384" width="8.6640625" style="1"/>
  </cols>
  <sheetData>
    <row r="1" spans="1:9" ht="18" thickBot="1" x14ac:dyDescent="0.35">
      <c r="A1" s="165" t="s">
        <v>8</v>
      </c>
      <c r="B1" s="166"/>
      <c r="C1" s="166"/>
      <c r="D1" s="166"/>
      <c r="E1" s="166"/>
      <c r="F1" s="166"/>
      <c r="G1" s="166"/>
      <c r="H1" s="166"/>
      <c r="I1" s="167"/>
    </row>
    <row r="2" spans="1:9" ht="15" thickBot="1" x14ac:dyDescent="0.35">
      <c r="A2" s="168" t="s">
        <v>4</v>
      </c>
      <c r="B2" s="169"/>
      <c r="C2" s="169"/>
      <c r="D2" s="169"/>
      <c r="E2" s="169"/>
      <c r="F2" s="169"/>
      <c r="G2" s="215"/>
      <c r="H2" s="227"/>
      <c r="I2" s="228"/>
    </row>
    <row r="3" spans="1:9" x14ac:dyDescent="0.3">
      <c r="A3" s="233" t="str">
        <f>Dados!A3</f>
        <v>OBJETO: REFORMA DA CAMARA MUNICIPAL</v>
      </c>
      <c r="B3" s="234"/>
      <c r="C3" s="234"/>
      <c r="D3" s="234"/>
      <c r="E3" s="234"/>
      <c r="F3" s="234"/>
      <c r="G3" s="235"/>
      <c r="H3" s="229"/>
      <c r="I3" s="230"/>
    </row>
    <row r="4" spans="1:9" x14ac:dyDescent="0.3">
      <c r="A4" s="236" t="str">
        <f>Dados!A4</f>
        <v>ENDEREÇO: R. Maurício Barbosa Tavares Elias, 314 - Jd. Vergel de Una, Ibiúna - SP, 18150-000</v>
      </c>
      <c r="B4" s="237"/>
      <c r="C4" s="237"/>
      <c r="D4" s="237"/>
      <c r="E4" s="237"/>
      <c r="F4" s="237"/>
      <c r="G4" s="238"/>
      <c r="H4" s="229"/>
      <c r="I4" s="230"/>
    </row>
    <row r="5" spans="1:9" x14ac:dyDescent="0.3">
      <c r="A5" s="239" t="str">
        <f>Dados!A5</f>
        <v>DATA DA ELABORAÇÃO:16/09/2025</v>
      </c>
      <c r="B5" s="240"/>
      <c r="C5" s="240"/>
      <c r="D5" s="240"/>
      <c r="E5" s="240"/>
      <c r="F5" s="240"/>
      <c r="G5" s="241"/>
      <c r="H5" s="229"/>
      <c r="I5" s="230"/>
    </row>
    <row r="6" spans="1:9" x14ac:dyDescent="0.3">
      <c r="A6" s="242" t="str">
        <f>Dados!A6</f>
        <v xml:space="preserve">FONTE: CDHU 198 c/ deson. </v>
      </c>
      <c r="B6" s="243"/>
      <c r="C6" s="243"/>
      <c r="D6" s="243"/>
      <c r="E6" s="243"/>
      <c r="F6" s="243"/>
      <c r="G6" s="244"/>
      <c r="H6" s="229"/>
      <c r="I6" s="230"/>
    </row>
    <row r="7" spans="1:9" ht="15" thickBot="1" x14ac:dyDescent="0.35">
      <c r="A7" s="245" t="str">
        <f>Dados!A7</f>
        <v>PRAZO DE EXECUÇÃO: 90 DIAS</v>
      </c>
      <c r="B7" s="246"/>
      <c r="C7" s="246"/>
      <c r="D7" s="246"/>
      <c r="E7" s="246"/>
      <c r="F7" s="246"/>
      <c r="G7" s="247"/>
      <c r="H7" s="231"/>
      <c r="I7" s="232"/>
    </row>
    <row r="8" spans="1:9" ht="15" thickBot="1" x14ac:dyDescent="0.35">
      <c r="A8" s="23"/>
      <c r="G8" s="10"/>
      <c r="H8" s="10"/>
      <c r="I8" s="11"/>
    </row>
    <row r="9" spans="1:9" s="9" customFormat="1" ht="25.2" x14ac:dyDescent="0.3">
      <c r="A9" s="5" t="s">
        <v>9</v>
      </c>
      <c r="B9" s="6" t="s">
        <v>10</v>
      </c>
      <c r="C9" s="6" t="s">
        <v>11</v>
      </c>
      <c r="D9" s="139" t="s">
        <v>12</v>
      </c>
      <c r="E9" s="7" t="s">
        <v>13</v>
      </c>
      <c r="F9" s="7" t="s">
        <v>14</v>
      </c>
      <c r="G9" s="12" t="s">
        <v>15</v>
      </c>
      <c r="H9" s="12" t="s">
        <v>16</v>
      </c>
      <c r="I9" s="13" t="s">
        <v>17</v>
      </c>
    </row>
    <row r="10" spans="1:9" s="9" customFormat="1" x14ac:dyDescent="0.3">
      <c r="A10" s="222" t="s">
        <v>23</v>
      </c>
      <c r="B10" s="223"/>
      <c r="C10" s="223"/>
      <c r="D10" s="223"/>
      <c r="E10" s="223"/>
      <c r="F10" s="223"/>
      <c r="G10" s="223"/>
      <c r="H10" s="223"/>
      <c r="I10" s="224"/>
    </row>
    <row r="11" spans="1:9" s="47" customFormat="1" x14ac:dyDescent="0.3">
      <c r="A11" s="40">
        <v>1</v>
      </c>
      <c r="B11" s="41"/>
      <c r="C11" s="42"/>
      <c r="D11" s="43" t="s">
        <v>35402</v>
      </c>
      <c r="E11" s="44"/>
      <c r="F11" s="44"/>
      <c r="G11" s="45"/>
      <c r="H11" s="45"/>
      <c r="I11" s="46">
        <f>I12+I13+I14+I15</f>
        <v>44171.45</v>
      </c>
    </row>
    <row r="12" spans="1:9" s="32" customFormat="1" ht="13.8" x14ac:dyDescent="0.3">
      <c r="A12" s="25" t="s">
        <v>22</v>
      </c>
      <c r="B12" s="26" t="s">
        <v>34</v>
      </c>
      <c r="C12" s="27" t="s">
        <v>19114</v>
      </c>
      <c r="D12" s="28" t="str">
        <f>IF(AND(B12="CDHU",BDI!H9="Sim"),VLOOKUP('Orçamentária-CDHU'!C12,CDHU!A1:E4108,2,1),VLOOKUP('Orçamentária-CDHU'!C12,CDHU!A1:E4108,2,1))</f>
        <v>Placa de identificação para obra</v>
      </c>
      <c r="E12" s="29" t="str">
        <f>IF(AND(B12="CDHU",BDI!H9="Sim"),VLOOKUP('Orçamentária-CDHU'!C12,CDHU!A1:E4108,3,1),VLOOKUP('Orçamentária-CDHU'!C12,CDHU!A1:E4108,3,1))</f>
        <v>M2</v>
      </c>
      <c r="F12" s="29">
        <v>2</v>
      </c>
      <c r="G12" s="30">
        <f>IF(AND(B12="CDHU",BDI!H10="Sim"),VLOOKUP('Orçamentária-CDHU'!C12,CDHU!A1:E4108,4,1),VLOOKUP('Orçamentária-CDHU'!C12,CDHU!A1:E4108,5,1))</f>
        <v>936.83</v>
      </c>
      <c r="H12" s="30">
        <f t="shared" ref="H12:H15" si="0">ROUND(F12*G12,2)</f>
        <v>1873.66</v>
      </c>
      <c r="I12" s="31">
        <f>ROUND(F12*G12*(1+$I$81/100),2)</f>
        <v>2368.87</v>
      </c>
    </row>
    <row r="13" spans="1:9" s="32" customFormat="1" ht="13.8" x14ac:dyDescent="0.3">
      <c r="A13" s="25" t="s">
        <v>35381</v>
      </c>
      <c r="B13" s="26" t="s">
        <v>34</v>
      </c>
      <c r="C13" s="27" t="s">
        <v>19058</v>
      </c>
      <c r="D13" s="28" t="str">
        <f>IF(AND(B13="CDHU",BDI!H10="Sim"),VLOOKUP('Orçamentária-CDHU'!C13,CDHU!A2:E4109,2,1),VLOOKUP('Orçamentária-CDHU'!C13,CDHU!A2:E4109,2,1))</f>
        <v>Locação de container tipo escritório com 1 vaso sanitário, 1 lavatório e 1 ponto para chuveiro - área mínima de 13,80 m²</v>
      </c>
      <c r="E13" s="29" t="str">
        <f>IF(AND(B13="CDHU",BDI!H10="Sim"),VLOOKUP('Orçamentária-CDHU'!C13,CDHU!A2:E4109,3,1),VLOOKUP('Orçamentária-CDHU'!C13,CDHU!A2:E4109,3,1))</f>
        <v>UNMES</v>
      </c>
      <c r="F13" s="29">
        <f>1*3</f>
        <v>3</v>
      </c>
      <c r="G13" s="30">
        <f>IF(AND(B13="CDHU",BDI!H10="Sim"),VLOOKUP('Orçamentária-CDHU'!C13,CDHU!A2:E4109,4,1),VLOOKUP('Orçamentária-CDHU'!C13,CDHU!A2:E4109,5,1))</f>
        <v>1552.07</v>
      </c>
      <c r="H13" s="30">
        <f t="shared" si="0"/>
        <v>4656.21</v>
      </c>
      <c r="I13" s="31">
        <f>ROUND(F13*G13*(1+$I$81/100),2)</f>
        <v>5886.85</v>
      </c>
    </row>
    <row r="14" spans="1:9" s="32" customFormat="1" ht="13.8" x14ac:dyDescent="0.3">
      <c r="A14" s="25" t="s">
        <v>35382</v>
      </c>
      <c r="B14" s="26" t="s">
        <v>34</v>
      </c>
      <c r="C14" s="27" t="s">
        <v>35384</v>
      </c>
      <c r="D14" s="28" t="s">
        <v>35385</v>
      </c>
      <c r="E14" s="29" t="s">
        <v>1690</v>
      </c>
      <c r="F14" s="29">
        <f>3*2*4*3</f>
        <v>72</v>
      </c>
      <c r="G14" s="30">
        <v>58.3</v>
      </c>
      <c r="H14" s="30">
        <f t="shared" si="0"/>
        <v>4197.6000000000004</v>
      </c>
      <c r="I14" s="31">
        <f>ROUND(F14*G14*(1+$I$81/100),2)</f>
        <v>5307.03</v>
      </c>
    </row>
    <row r="15" spans="1:9" s="32" customFormat="1" ht="13.8" x14ac:dyDescent="0.3">
      <c r="A15" s="25" t="s">
        <v>35383</v>
      </c>
      <c r="B15" s="26" t="s">
        <v>35239</v>
      </c>
      <c r="C15" s="27">
        <v>4069</v>
      </c>
      <c r="D15" s="28" t="s">
        <v>35403</v>
      </c>
      <c r="E15" s="29" t="s">
        <v>1690</v>
      </c>
      <c r="F15" s="29">
        <f>6*5*4*3</f>
        <v>360</v>
      </c>
      <c r="G15" s="30">
        <v>67.25</v>
      </c>
      <c r="H15" s="30">
        <f t="shared" si="0"/>
        <v>24210</v>
      </c>
      <c r="I15" s="31">
        <f>ROUND(F15*G15*(1+$I$81/100),2)</f>
        <v>30608.7</v>
      </c>
    </row>
    <row r="16" spans="1:9" s="47" customFormat="1" x14ac:dyDescent="0.3">
      <c r="A16" s="40">
        <v>2</v>
      </c>
      <c r="B16" s="41"/>
      <c r="C16" s="42"/>
      <c r="D16" s="43" t="s">
        <v>35377</v>
      </c>
      <c r="E16" s="44"/>
      <c r="F16" s="44"/>
      <c r="G16" s="45"/>
      <c r="H16" s="45"/>
      <c r="I16" s="46">
        <f>SUM(I17:I32)</f>
        <v>89535.17</v>
      </c>
    </row>
    <row r="17" spans="1:10" s="32" customFormat="1" ht="13.8" x14ac:dyDescent="0.3">
      <c r="A17" s="25" t="s">
        <v>35300</v>
      </c>
      <c r="B17" s="26" t="s">
        <v>34</v>
      </c>
      <c r="C17" s="27" t="s">
        <v>19184</v>
      </c>
      <c r="D17" s="28" t="str">
        <f>IF(AND(B17="CDHU",BDI!H11="Sim"),VLOOKUP('Orçamentária-CDHU'!C17,CDHU!A3:E4110,2,1),VLOOKUP('Orçamentária-CDHU'!C17,CDHU!A3:E4110,2,1))</f>
        <v>Demolição manual de revestimento cerâmico, incluindo a base</v>
      </c>
      <c r="E17" s="29" t="str">
        <f>IF(AND(B17="CDHU",BDI!H11="Sim"),VLOOKUP('Orçamentária-CDHU'!C17,CDHU!A3:E4110,3,1),VLOOKUP('Orçamentária-CDHU'!C17,CDHU!A3:E4110,3,1))</f>
        <v>M2</v>
      </c>
      <c r="F17" s="29">
        <v>344.1</v>
      </c>
      <c r="G17" s="30">
        <f>IF(AND(B17="CDHU",BDI!H10="Sim"),VLOOKUP('Orçamentária-CDHU'!C17,CDHU!A3:E4110,4,1),VLOOKUP('Orçamentária-CDHU'!C17,CDHU!A3:E4110,5,1))</f>
        <v>12.26</v>
      </c>
      <c r="H17" s="30">
        <f t="shared" ref="H17:H77" si="1">ROUND(F17*G17,2)</f>
        <v>4218.67</v>
      </c>
      <c r="I17" s="31">
        <f>ROUND(F17*G17*(1+$I$81/100),2)</f>
        <v>5333.66</v>
      </c>
      <c r="J17" s="32" t="s">
        <v>35304</v>
      </c>
    </row>
    <row r="18" spans="1:10" s="32" customFormat="1" ht="13.8" x14ac:dyDescent="0.3">
      <c r="A18" s="25" t="s">
        <v>35301</v>
      </c>
      <c r="B18" s="26" t="s">
        <v>34</v>
      </c>
      <c r="C18" s="27" t="s">
        <v>19188</v>
      </c>
      <c r="D18" s="28" t="str">
        <f>IF(AND(B18="CDHU",BDI!H12="Sim"),VLOOKUP('Orçamentária-CDHU'!C18,CDHU!A4:E4111,2,1),VLOOKUP('Orçamentária-CDHU'!C18,CDHU!A4:E4111,2,1))</f>
        <v>Demolição manual de rodapé, soleira ou peitoril, em material cerâmico e/ou ladrilho hidráulico, incluindo a base</v>
      </c>
      <c r="E18" s="29" t="str">
        <f>IF(AND(B18="CDHU",BDI!H12="Sim"),VLOOKUP('Orçamentária-CDHU'!C18,CDHU!A4:E4111,3,1),VLOOKUP('Orçamentária-CDHU'!C18,CDHU!A4:E4111,3,1))</f>
        <v>M</v>
      </c>
      <c r="F18" s="29">
        <v>434.81</v>
      </c>
      <c r="G18" s="30">
        <f>IF(AND(B18="CDHU",BDI!H10="Sim"),VLOOKUP('Orçamentária-CDHU'!C18,CDHU!A4:E4111,4,1),VLOOKUP('Orçamentária-CDHU'!C18,CDHU!A4:E4111,5,1))</f>
        <v>3.07</v>
      </c>
      <c r="H18" s="30">
        <f t="shared" si="1"/>
        <v>1334.87</v>
      </c>
      <c r="I18" s="31">
        <f t="shared" ref="I18:I32" si="2">ROUND(F18*G18*(1+$I$81/100),2)</f>
        <v>1687.67</v>
      </c>
      <c r="J18" s="32" t="s">
        <v>35316</v>
      </c>
    </row>
    <row r="19" spans="1:10" s="32" customFormat="1" ht="13.8" x14ac:dyDescent="0.3">
      <c r="A19" s="25" t="s">
        <v>35302</v>
      </c>
      <c r="B19" s="26" t="s">
        <v>34</v>
      </c>
      <c r="C19" s="27" t="s">
        <v>19382</v>
      </c>
      <c r="D19" s="28" t="str">
        <f>IF(AND(B19="CDHU",BDI!H17="Sim"),VLOOKUP('Orçamentária-CDHU'!C19,CDHU!A9:E4116,2,1),VLOOKUP('Orçamentária-CDHU'!C19,CDHU!A9:E4116,2,1))</f>
        <v>Retirada de aparelho sanitário incluindo acessórios</v>
      </c>
      <c r="E19" s="29" t="str">
        <f>IF(AND(B19="CDHU",BDI!H17="Sim"),VLOOKUP('Orçamentária-CDHU'!C19,CDHU!A9:E4116,3,1),VLOOKUP('Orçamentária-CDHU'!C19,CDHU!A9:E4116,3,1))</f>
        <v>UN</v>
      </c>
      <c r="F19" s="29">
        <v>3</v>
      </c>
      <c r="G19" s="30">
        <f>IF(AND(B19="CDHU",BDI!H10="Sim"),VLOOKUP('Orçamentária-CDHU'!C19,CDHU!A10:E4117,4,1),VLOOKUP('Orçamentária-CDHU'!C19,CDHU!A10:E4117,5,1))</f>
        <v>44.7</v>
      </c>
      <c r="H19" s="30">
        <f t="shared" si="1"/>
        <v>134.1</v>
      </c>
      <c r="I19" s="31">
        <f t="shared" si="2"/>
        <v>169.54</v>
      </c>
      <c r="J19" s="32" t="s">
        <v>35324</v>
      </c>
    </row>
    <row r="20" spans="1:10" s="32" customFormat="1" ht="13.8" x14ac:dyDescent="0.3">
      <c r="A20" s="25" t="s">
        <v>35303</v>
      </c>
      <c r="B20" s="26" t="s">
        <v>34</v>
      </c>
      <c r="C20" s="27" t="s">
        <v>19358</v>
      </c>
      <c r="D20" s="28" t="str">
        <f>IF(AND(B20="CDHU",BDI!H18="Sim"),VLOOKUP('Orçamentária-CDHU'!C20,CDHU!A10:E4117,2,1),VLOOKUP('Orçamentária-CDHU'!C20,CDHU!A10:E4117,2,1))</f>
        <v>Retirada de batente, corrimão ou peças lineares metálicas, chumbados</v>
      </c>
      <c r="E20" s="29" t="str">
        <f>IF(AND(B20="CDHU",BDI!H18="Sim"),VLOOKUP('Orçamentária-CDHU'!C20,CDHU!A10:E4117,3,1),VLOOKUP('Orçamentária-CDHU'!C20,CDHU!A10:E4117,3,1))</f>
        <v>M</v>
      </c>
      <c r="F20" s="29">
        <v>10</v>
      </c>
      <c r="G20" s="30">
        <f>IF(AND(B20="CDHU",BDI!H10="Sim"),VLOOKUP('Orçamentária-CDHU'!C20,CDHU!A11:E4118,4,1),VLOOKUP('Orçamentária-CDHU'!C20,CDHU!A11:E4118,5,1))</f>
        <v>10.88</v>
      </c>
      <c r="H20" s="30">
        <f t="shared" si="1"/>
        <v>108.8</v>
      </c>
      <c r="I20" s="31">
        <f t="shared" si="2"/>
        <v>137.56</v>
      </c>
      <c r="J20" s="32" t="s">
        <v>35373</v>
      </c>
    </row>
    <row r="21" spans="1:10" s="32" customFormat="1" ht="13.8" x14ac:dyDescent="0.3">
      <c r="A21" s="25" t="s">
        <v>35306</v>
      </c>
      <c r="B21" s="26" t="s">
        <v>34</v>
      </c>
      <c r="C21" s="27" t="s">
        <v>19342</v>
      </c>
      <c r="D21" s="28" t="str">
        <f>IF(AND(B21="CDHU",BDI!H19="Sim"),VLOOKUP('Orçamentária-CDHU'!C21,CDHU!A11:E4118,2,1),VLOOKUP('Orçamentária-CDHU'!C21,CDHU!A11:E4118,2,1))</f>
        <v>Retirada de folha de esquadria em madeira</v>
      </c>
      <c r="E21" s="29" t="str">
        <f>IF(AND(B21="CDHU",BDI!H19="Sim"),VLOOKUP('Orçamentária-CDHU'!C21,CDHU!A11:E4118,3,1),VLOOKUP('Orçamentária-CDHU'!C21,CDHU!A11:E4118,3,1))</f>
        <v>UN</v>
      </c>
      <c r="F21" s="29">
        <v>2</v>
      </c>
      <c r="G21" s="30">
        <f>IF(AND(B21="CDHU",BDI!H10="Sim"),VLOOKUP('Orçamentária-CDHU'!C21,CDHU!A12:E4119,4,1),VLOOKUP('Orçamentária-CDHU'!C21,CDHU!A12:E4119,5,1))</f>
        <v>22.66</v>
      </c>
      <c r="H21" s="30">
        <f t="shared" si="1"/>
        <v>45.32</v>
      </c>
      <c r="I21" s="31">
        <f t="shared" si="2"/>
        <v>57.3</v>
      </c>
      <c r="J21" s="32" t="s">
        <v>35374</v>
      </c>
    </row>
    <row r="22" spans="1:10" s="32" customFormat="1" ht="13.8" x14ac:dyDescent="0.3">
      <c r="A22" s="25" t="s">
        <v>35307</v>
      </c>
      <c r="B22" s="26" t="s">
        <v>34</v>
      </c>
      <c r="C22" s="27" t="s">
        <v>19184</v>
      </c>
      <c r="D22" s="28" t="str">
        <f>IF(AND(B22="CDHU",BDI!H20="Sim"),VLOOKUP('Orçamentária-CDHU'!C22,CDHU!A12:E4119,2,1),VLOOKUP('Orçamentária-CDHU'!C22,CDHU!A12:E4119,2,1))</f>
        <v>Demolição manual de revestimento cerâmico, incluindo a base</v>
      </c>
      <c r="E22" s="29" t="str">
        <f>IF(AND(B22="CDHU",BDI!H20="Sim"),VLOOKUP('Orçamentária-CDHU'!C22,CDHU!A12:E4119,3,1),VLOOKUP('Orçamentária-CDHU'!C22,CDHU!A12:E4119,3,1))</f>
        <v>M2</v>
      </c>
      <c r="F22" s="29">
        <f>9.84*2.75</f>
        <v>27.06</v>
      </c>
      <c r="G22" s="30">
        <f>IF(AND(B22="CDHU",BDI!H10="Sim"),VLOOKUP('Orçamentária-CDHU'!C22,CDHU!A13:E4120,4,1),VLOOKUP('Orçamentária-CDHU'!C22,CDHU!A13:E4120,5,1))</f>
        <v>12.26</v>
      </c>
      <c r="H22" s="30">
        <f t="shared" si="1"/>
        <v>331.76</v>
      </c>
      <c r="I22" s="31">
        <f t="shared" si="2"/>
        <v>419.44</v>
      </c>
      <c r="J22" s="32" t="s">
        <v>35324</v>
      </c>
    </row>
    <row r="23" spans="1:10" s="32" customFormat="1" ht="13.8" x14ac:dyDescent="0.3">
      <c r="A23" s="25" t="s">
        <v>35333</v>
      </c>
      <c r="B23" s="26" t="s">
        <v>34</v>
      </c>
      <c r="C23" s="27" t="s">
        <v>19172</v>
      </c>
      <c r="D23" s="28" t="str">
        <f>IF(AND(B23="CDHU",BDI!H21="Sim"),VLOOKUP('Orçamentária-CDHU'!C23,CDHU!A13:E4120,2,1),VLOOKUP('Orçamentária-CDHU'!C23,CDHU!A13:E4120,2,1))</f>
        <v>Demolição manual de alvenaria de elevação ou elemento vazado, incluindo revestimento</v>
      </c>
      <c r="E23" s="29" t="str">
        <f>IF(AND(B23="CDHU",BDI!H21="Sim"),VLOOKUP('Orçamentária-CDHU'!C23,CDHU!A13:E4120,3,1),VLOOKUP('Orçamentária-CDHU'!C23,CDHU!A13:E4120,3,1))</f>
        <v>M3</v>
      </c>
      <c r="F23" s="29">
        <f>2.17</f>
        <v>2.17</v>
      </c>
      <c r="G23" s="30">
        <f>IF(AND(B23="CDHU",BDI!H10="Sim"),VLOOKUP('Orçamentária-CDHU'!C23,CDHU!A14:E4121,4,1),VLOOKUP('Orçamentária-CDHU'!C23,CDHU!A14:E4121,5,1))</f>
        <v>81.760000000000005</v>
      </c>
      <c r="H23" s="30">
        <f t="shared" si="1"/>
        <v>177.42</v>
      </c>
      <c r="I23" s="31">
        <f t="shared" si="2"/>
        <v>224.31</v>
      </c>
      <c r="J23" s="32" t="s">
        <v>35324</v>
      </c>
    </row>
    <row r="24" spans="1:10" s="32" customFormat="1" ht="27.6" x14ac:dyDescent="0.3">
      <c r="A24" s="25" t="s">
        <v>35334</v>
      </c>
      <c r="B24" s="26" t="s">
        <v>34</v>
      </c>
      <c r="C24" s="27" t="s">
        <v>20797</v>
      </c>
      <c r="D24" s="28" t="str">
        <f>IF(AND(B24="CDHU",BDI!H14="Sim"),VLOOKUP('Orçamentária-CDHU'!C24,CDHU!A6:E4113,2,1),VLOOKUP('Orçamentária-CDHU'!C24,CDHU!A6:E4113,2,1))</f>
        <v>Revestimento em porcelanato esmaltado acetinado para área interna e ambiente com acesso ao exterior, grupo de absorção BIa, resistência química B, assentado com argamassa colante industrializada, rejuntado</v>
      </c>
      <c r="E24" s="29" t="str">
        <f>IF(AND(B24="CDHU",BDI!H14="Sim"),VLOOKUP('Orçamentária-CDHU'!C24,CDHU!A6:E4113,3,1),VLOOKUP('Orçamentária-CDHU'!C24,CDHU!A6:E4113,3,1))</f>
        <v>M2</v>
      </c>
      <c r="F24" s="29">
        <f>344.1+(434.81*0.1)</f>
        <v>387.58100000000002</v>
      </c>
      <c r="G24" s="30">
        <f>IF(AND(B24="CDHU",BDI!H10="Sim"),VLOOKUP('Orçamentária-CDHU'!C24,CDHU!A15:E4122,4,1),VLOOKUP('Orçamentária-CDHU'!C24,CDHU!A15:E4122,5,1))</f>
        <v>145.37</v>
      </c>
      <c r="H24" s="30">
        <f t="shared" si="1"/>
        <v>56342.65</v>
      </c>
      <c r="I24" s="31">
        <f t="shared" si="2"/>
        <v>71234.009999999995</v>
      </c>
      <c r="J24" s="32" t="s">
        <v>35320</v>
      </c>
    </row>
    <row r="25" spans="1:10" s="32" customFormat="1" ht="13.8" x14ac:dyDescent="0.3">
      <c r="A25" s="25" t="s">
        <v>35335</v>
      </c>
      <c r="B25" s="26" t="s">
        <v>34</v>
      </c>
      <c r="C25" s="27" t="s">
        <v>21873</v>
      </c>
      <c r="D25" s="28" t="str">
        <f>IF(AND(B25="CDHU",BDI!H15="Sim"),VLOOKUP('Orçamentária-CDHU'!C25,CDHU!A7:E4114,2,1),VLOOKUP('Orçamentária-CDHU'!C25,CDHU!A7:E4114,2,1))</f>
        <v>Revestimento sintético de borracha ou PVC colorido, para sinalização tátil de alerta / direcional - colado</v>
      </c>
      <c r="E25" s="29" t="str">
        <f>IF(AND(B25="CDHU",BDI!H15="Sim"),VLOOKUP('Orçamentária-CDHU'!C25,CDHU!A7:E4114,3,1),VLOOKUP('Orçamentária-CDHU'!C25,CDHU!A7:E4114,3,1))</f>
        <v>M2</v>
      </c>
      <c r="F25" s="29">
        <v>5.75</v>
      </c>
      <c r="G25" s="30">
        <f>IF(AND(B25="CDHU",BDI!H10="Sim"),VLOOKUP('Orçamentária-CDHU'!C25,CDHU!A16:E4123,4,1),VLOOKUP('Orçamentária-CDHU'!C25,CDHU!A16:E4123,5,1))</f>
        <v>197.75</v>
      </c>
      <c r="H25" s="30">
        <f t="shared" si="1"/>
        <v>1137.06</v>
      </c>
      <c r="I25" s="31">
        <f t="shared" si="2"/>
        <v>1437.59</v>
      </c>
      <c r="J25" s="32" t="s">
        <v>35360</v>
      </c>
    </row>
    <row r="26" spans="1:10" s="32" customFormat="1" ht="13.8" x14ac:dyDescent="0.3">
      <c r="A26" s="25" t="s">
        <v>35336</v>
      </c>
      <c r="B26" s="26" t="s">
        <v>34</v>
      </c>
      <c r="C26" s="27" t="s">
        <v>20845</v>
      </c>
      <c r="D26" s="28" t="str">
        <f>IF(AND(B26="CDHU",BDI!H15="Sim"),VLOOKUP('Orçamentária-CDHU'!C26,CDHU!A7:E4114,2,1),VLOOKUP('Orçamentária-CDHU'!C26,CDHU!A7:E4114,2,1))</f>
        <v>Revestimento em granito, espessura de 2 cm, acabamento polido</v>
      </c>
      <c r="E26" s="29" t="str">
        <f>IF(AND(B26="CDHU",BDI!H16="Sim"),VLOOKUP('Orçamentária-CDHU'!C26,CDHU!A8:E4115,3,1),VLOOKUP('Orçamentária-CDHU'!C26,CDHU!A8:E4115,3,1))</f>
        <v>M2</v>
      </c>
      <c r="F26" s="29">
        <f>(2*0.2)</f>
        <v>0.4</v>
      </c>
      <c r="G26" s="30">
        <f>IF(AND(B26="CDHU",BDI!H10="Sim"),VLOOKUP('Orçamentária-CDHU'!C26,CDHU!A17:E4124,4,1),VLOOKUP('Orçamentária-CDHU'!C26,CDHU!A17:E4124,5,1))</f>
        <v>481.2</v>
      </c>
      <c r="H26" s="30">
        <f t="shared" si="1"/>
        <v>192.48</v>
      </c>
      <c r="I26" s="31">
        <f t="shared" si="2"/>
        <v>243.35</v>
      </c>
      <c r="J26" s="32" t="s">
        <v>35378</v>
      </c>
    </row>
    <row r="27" spans="1:10" s="32" customFormat="1" ht="13.8" x14ac:dyDescent="0.3">
      <c r="A27" s="25" t="s">
        <v>35337</v>
      </c>
      <c r="B27" s="26" t="s">
        <v>34</v>
      </c>
      <c r="C27" s="27" t="s">
        <v>22141</v>
      </c>
      <c r="D27" s="28" t="str">
        <f>IF(AND(B27="CDHU",BDI!H16="Sim"),VLOOKUP('Orçamentária-CDHU'!C27,CDHU!A8:E4115,2,1),VLOOKUP('Orçamentária-CDHU'!C27,CDHU!A8:E4115,2,1))</f>
        <v>Massa corrida a base de PVA</v>
      </c>
      <c r="E27" s="29" t="str">
        <f>IF(AND(B27="CDHU",BDI!H17="Sim"),VLOOKUP('Orçamentária-CDHU'!C27,CDHU!A9:E4116,3,1),VLOOKUP('Orçamentária-CDHU'!C27,CDHU!A9:E4116,3,1))</f>
        <v>M2</v>
      </c>
      <c r="F27" s="29">
        <f>5.1*2.8</f>
        <v>14.279999999999998</v>
      </c>
      <c r="G27" s="30">
        <f>IF(AND(B27="CDHU",BDI!H10="Sim"),VLOOKUP('Orçamentária-CDHU'!C27,CDHU!A18:E4125,4,1),VLOOKUP('Orçamentária-CDHU'!C27,CDHU!A18:E4125,5,1))</f>
        <v>15.11</v>
      </c>
      <c r="H27" s="30">
        <f t="shared" si="1"/>
        <v>215.77</v>
      </c>
      <c r="I27" s="31">
        <f t="shared" si="2"/>
        <v>272.8</v>
      </c>
      <c r="J27" s="32" t="s">
        <v>35325</v>
      </c>
    </row>
    <row r="28" spans="1:10" s="32" customFormat="1" ht="13.8" x14ac:dyDescent="0.3">
      <c r="A28" s="25" t="s">
        <v>35338</v>
      </c>
      <c r="B28" s="26" t="s">
        <v>34</v>
      </c>
      <c r="C28" s="27" t="s">
        <v>22191</v>
      </c>
      <c r="D28" s="28" t="str">
        <f>IF(AND(B28="CDHU",BDI!H17="Sim"),VLOOKUP('Orçamentária-CDHU'!C28,CDHU!A9:E4116,2,1),VLOOKUP('Orçamentária-CDHU'!C28,CDHU!A9:E4116,2,1))</f>
        <v>Tinta látex em massa, inclusive preparo</v>
      </c>
      <c r="E28" s="29" t="str">
        <f>IF(AND(B28="CDHU",BDI!H18="Sim"),VLOOKUP('Orçamentária-CDHU'!C28,CDHU!A10:E4117,3,1),VLOOKUP('Orçamentária-CDHU'!C28,CDHU!A10:E4117,3,1))</f>
        <v>M2</v>
      </c>
      <c r="F28" s="29">
        <f>(19.6*2.8)+(5.15*4.64)+(2.8*2.8*2)</f>
        <v>94.456000000000003</v>
      </c>
      <c r="G28" s="30">
        <f>IF(AND(B28="CDHU",BDI!H10="Sim"),VLOOKUP('Orçamentária-CDHU'!C28,CDHU!A19:E4126,4,1),VLOOKUP('Orçamentária-CDHU'!C28,CDHU!A19:E4126,5,1))</f>
        <v>30.5</v>
      </c>
      <c r="H28" s="30">
        <f t="shared" si="1"/>
        <v>2880.91</v>
      </c>
      <c r="I28" s="31">
        <f t="shared" si="2"/>
        <v>3642.33</v>
      </c>
      <c r="J28" s="32" t="s">
        <v>35327</v>
      </c>
    </row>
    <row r="29" spans="1:10" s="32" customFormat="1" ht="13.8" x14ac:dyDescent="0.3">
      <c r="A29" s="25" t="s">
        <v>35339</v>
      </c>
      <c r="B29" s="26" t="s">
        <v>34</v>
      </c>
      <c r="C29" s="27" t="s">
        <v>20343</v>
      </c>
      <c r="D29" s="28" t="str">
        <f>IF(AND(B29="CDHU",BDI!H18="Sim"),VLOOKUP('Orçamentária-CDHU'!C29,CDHU!A10:E4117,2,1),VLOOKUP('Orçamentária-CDHU'!C29,CDHU!A10:E4117,2,1))</f>
        <v>Divisória em placas de gesso acartonado, resistência ao fogo 30 minutos, espessura 100/70mm - 1ST / 1ST</v>
      </c>
      <c r="E29" s="29" t="str">
        <f>IF(AND(B29="CDHU",BDI!H19="Sim"),VLOOKUP('Orçamentária-CDHU'!C29,CDHU!A11:E4118,3,1),VLOOKUP('Orçamentária-CDHU'!C29,CDHU!A11:E4118,3,1))</f>
        <v>M2</v>
      </c>
      <c r="F29" s="29">
        <f>2.81*2.8</f>
        <v>7.8679999999999994</v>
      </c>
      <c r="G29" s="30">
        <f>IF(AND(B29="CDHU",BDI!H10="Sim"),VLOOKUP('Orçamentária-CDHU'!C29,CDHU!A20:E4127,4,1),VLOOKUP('Orçamentária-CDHU'!C29,CDHU!A20:E4127,5,1))</f>
        <v>158.63</v>
      </c>
      <c r="H29" s="30">
        <f t="shared" si="1"/>
        <v>1248.0999999999999</v>
      </c>
      <c r="I29" s="31">
        <f t="shared" si="2"/>
        <v>1577.97</v>
      </c>
      <c r="J29" s="32" t="s">
        <v>35326</v>
      </c>
    </row>
    <row r="30" spans="1:10" s="32" customFormat="1" ht="27.6" x14ac:dyDescent="0.3">
      <c r="A30" s="25" t="s">
        <v>35340</v>
      </c>
      <c r="B30" s="26" t="s">
        <v>34</v>
      </c>
      <c r="C30" s="27" t="s">
        <v>21236</v>
      </c>
      <c r="D30" s="28" t="str">
        <f>IF(AND(B30="CDHU",BDI!H19="Sim"),VLOOKUP('Orçamentária-CDHU'!C30,CDHU!A11:E4118,2,1),VLOOKUP('Orçamentária-CDHU'!C30,CDHU!A11:E4118,2,1))</f>
        <v>Porta lisa de madeira, interna "PIM", para acabamento em pintura, padrão dimensional médio/pesado, com ferragens, completo - 80 x 210 cm</v>
      </c>
      <c r="E30" s="29" t="str">
        <f>IF(AND(B30="CDHU",BDI!H20="Sim"),VLOOKUP('Orçamentária-CDHU'!C30,CDHU!A12:E4119,3,1),VLOOKUP('Orçamentária-CDHU'!C30,CDHU!A12:E4119,3,1))</f>
        <v>UN</v>
      </c>
      <c r="F30" s="29">
        <v>1</v>
      </c>
      <c r="G30" s="30">
        <f>IF(AND(B30="CDHU",BDI!H10="Sim"),VLOOKUP('Orçamentária-CDHU'!C30,CDHU!A21:E4128,4,1),VLOOKUP('Orçamentária-CDHU'!C30,CDHU!A21:E4128,5,1))</f>
        <v>619.95000000000005</v>
      </c>
      <c r="H30" s="30">
        <f t="shared" si="1"/>
        <v>619.95000000000005</v>
      </c>
      <c r="I30" s="31">
        <f t="shared" si="2"/>
        <v>783.8</v>
      </c>
      <c r="J30" s="32" t="s">
        <v>35328</v>
      </c>
    </row>
    <row r="31" spans="1:10" s="32" customFormat="1" ht="13.8" x14ac:dyDescent="0.3">
      <c r="A31" s="25" t="s">
        <v>35392</v>
      </c>
      <c r="B31" s="26" t="s">
        <v>34</v>
      </c>
      <c r="C31" s="27" t="s">
        <v>21186</v>
      </c>
      <c r="D31" s="28" t="str">
        <f>IF(AND(B31="CDHU",BDI!H20="Sim"),VLOOKUP('Orçamentária-CDHU'!C31,CDHU!A12:E4119,2,1),VLOOKUP('Orçamentária-CDHU'!C31,CDHU!A12:E4119,2,1))</f>
        <v>Porta lisa com batente madeira - 90 x 210 cm</v>
      </c>
      <c r="E31" s="29" t="str">
        <f>IF(AND(B31="CDHU",BDI!H21="Sim"),VLOOKUP('Orçamentária-CDHU'!C31,CDHU!A13:E4120,3,1),VLOOKUP('Orçamentária-CDHU'!C31,CDHU!A13:E4120,3,1))</f>
        <v>UN</v>
      </c>
      <c r="F31" s="29">
        <v>1</v>
      </c>
      <c r="G31" s="30">
        <f>IF(AND(B31="CDHU",BDI!H10="Sim"),VLOOKUP('Orçamentária-CDHU'!C31,CDHU!A22:E4129,4,1),VLOOKUP('Orçamentária-CDHU'!C31,CDHU!A22:E4129,5,1))</f>
        <v>661.21</v>
      </c>
      <c r="H31" s="30">
        <f t="shared" ref="H31:H32" si="3">ROUND(F31*G31,2)</f>
        <v>661.21</v>
      </c>
      <c r="I31" s="31">
        <f t="shared" si="2"/>
        <v>835.97</v>
      </c>
      <c r="J31" s="32" t="s">
        <v>35375</v>
      </c>
    </row>
    <row r="32" spans="1:10" s="32" customFormat="1" ht="13.8" x14ac:dyDescent="0.3">
      <c r="A32" s="25" t="s">
        <v>35393</v>
      </c>
      <c r="B32" s="26" t="s">
        <v>34</v>
      </c>
      <c r="C32" s="27" t="s">
        <v>21750</v>
      </c>
      <c r="D32" s="28" t="str">
        <f>IF(AND(B32="CDHU",BDI!H21="Sim"),VLOOKUP('Orçamentária-CDHU'!C32,CDHU!A13:E4120,2,1),VLOOKUP('Orçamentária-CDHU'!C32,CDHU!A13:E4120,2,1))</f>
        <v>Barra antipânico de sobrepor para porta de 1 folha</v>
      </c>
      <c r="E32" s="29" t="str">
        <f>IF(AND(B32="CDHU",BDI!H22="Sim"),VLOOKUP('Orçamentária-CDHU'!C32,CDHU!A14:E4121,3,1),VLOOKUP('Orçamentária-CDHU'!C32,CDHU!A14:E4121,3,1))</f>
        <v>UN</v>
      </c>
      <c r="F32" s="29">
        <v>1</v>
      </c>
      <c r="G32" s="30">
        <f>IF(AND(B32="CDHU",BDI!H10="Sim"),VLOOKUP('Orçamentária-CDHU'!C32,CDHU!A23:E4130,4,1),VLOOKUP('Orçamentária-CDHU'!C32,CDHU!A23:E4130,5,1))</f>
        <v>1168.92</v>
      </c>
      <c r="H32" s="30">
        <f t="shared" si="3"/>
        <v>1168.92</v>
      </c>
      <c r="I32" s="31">
        <f t="shared" si="2"/>
        <v>1477.87</v>
      </c>
      <c r="J32" s="32" t="s">
        <v>35376</v>
      </c>
    </row>
    <row r="33" spans="1:10" s="47" customFormat="1" x14ac:dyDescent="0.3">
      <c r="A33" s="40">
        <v>3</v>
      </c>
      <c r="B33" s="41"/>
      <c r="C33" s="42"/>
      <c r="D33" s="43" t="s">
        <v>35329</v>
      </c>
      <c r="E33" s="44"/>
      <c r="F33" s="44"/>
      <c r="G33" s="45"/>
      <c r="H33" s="45"/>
      <c r="I33" s="46">
        <f>SUM(I34:I39)</f>
        <v>70568.33</v>
      </c>
    </row>
    <row r="34" spans="1:10" s="32" customFormat="1" ht="13.8" x14ac:dyDescent="0.3">
      <c r="A34" s="25" t="s">
        <v>35311</v>
      </c>
      <c r="B34" s="26" t="s">
        <v>34</v>
      </c>
      <c r="C34" s="27" t="s">
        <v>19184</v>
      </c>
      <c r="D34" s="28" t="str">
        <f>IF(AND(B34="CDHU",BDI!H17="Sim"),VLOOKUP('Orçamentária-CDHU'!C34,CDHU!A9:E4116,2,1),VLOOKUP('Orçamentária-CDHU'!C34,CDHU!A9:E4116,2,1))</f>
        <v>Demolição manual de revestimento cerâmico, incluindo a base</v>
      </c>
      <c r="E34" s="29" t="str">
        <f>IF(AND(B34="CDHU",BDI!H17="Sim"),VLOOKUP('Orçamentária-CDHU'!C34,CDHU!A9:E4116,3,1),VLOOKUP('Orçamentária-CDHU'!C34,CDHU!A9:E4116,3,1))</f>
        <v>M2</v>
      </c>
      <c r="F34" s="29">
        <v>63.49</v>
      </c>
      <c r="G34" s="30">
        <f>IF(AND(B34="CDHU",BDI!H10="Sim"),VLOOKUP('Orçamentária-CDHU'!C34,CDHU!A9:E4116,4,1),VLOOKUP('Orçamentária-CDHU'!C34,CDHU!A9:E4116,5,1))</f>
        <v>12.26</v>
      </c>
      <c r="H34" s="30">
        <f>ROUND(F34*G34,2)</f>
        <v>778.39</v>
      </c>
      <c r="I34" s="31">
        <f>ROUND(F34*G34*(1+$I$81/100),2)</f>
        <v>984.12</v>
      </c>
      <c r="J34" s="32" t="s">
        <v>35304</v>
      </c>
    </row>
    <row r="35" spans="1:10" s="32" customFormat="1" ht="13.8" x14ac:dyDescent="0.3">
      <c r="A35" s="25" t="s">
        <v>35312</v>
      </c>
      <c r="B35" s="26" t="s">
        <v>34</v>
      </c>
      <c r="C35" s="27" t="s">
        <v>19184</v>
      </c>
      <c r="D35" s="28" t="str">
        <f>IF(AND(B35="CDHU",BDI!H18="Sim"),VLOOKUP('Orçamentária-CDHU'!C35,CDHU!A10:E4117,2,1),VLOOKUP('Orçamentária-CDHU'!C35,CDHU!A10:E4117,2,1))</f>
        <v>Demolição manual de revestimento cerâmico, incluindo a base</v>
      </c>
      <c r="E35" s="29" t="str">
        <f>IF(AND(B35="CDHU",BDI!H18="Sim"),VLOOKUP('Orçamentária-CDHU'!C35,CDHU!A10:E4117,3,1),VLOOKUP('Orçamentária-CDHU'!C35,CDHU!A10:E4117,3,1))</f>
        <v>M2</v>
      </c>
      <c r="F35" s="29">
        <v>249.37</v>
      </c>
      <c r="G35" s="30">
        <f>IF(AND(B35="CDHU",BDI!H10="Sim"),VLOOKUP('Orçamentária-CDHU'!C35,CDHU!A10:E4117,4,1),VLOOKUP('Orçamentária-CDHU'!C35,CDHU!A10:E4117,5,1))</f>
        <v>12.26</v>
      </c>
      <c r="H35" s="30">
        <f>ROUND(F35*G35,2)</f>
        <v>3057.28</v>
      </c>
      <c r="I35" s="31">
        <f t="shared" ref="I35:I39" si="4">ROUND(F35*G35*(1+$I$81/100),2)</f>
        <v>3865.31</v>
      </c>
      <c r="J35" s="32" t="s">
        <v>35305</v>
      </c>
    </row>
    <row r="36" spans="1:10" s="32" customFormat="1" ht="27.6" x14ac:dyDescent="0.3">
      <c r="A36" s="25" t="s">
        <v>35314</v>
      </c>
      <c r="B36" s="26" t="s">
        <v>34</v>
      </c>
      <c r="C36" s="27" t="s">
        <v>20797</v>
      </c>
      <c r="D36" s="28" t="str">
        <f>IF(AND(B36="CDHU",BDI!H19="Sim"),VLOOKUP('Orçamentária-CDHU'!C36,CDHU!A11:E4118,2,1),VLOOKUP('Orçamentária-CDHU'!C36,CDHU!A11:E4118,2,1))</f>
        <v>Revestimento em porcelanato esmaltado acetinado para área interna e ambiente com acesso ao exterior, grupo de absorção BIa, resistência química B, assentado com argamassa colante industrializada, rejuntado</v>
      </c>
      <c r="E36" s="29" t="str">
        <f>IF(AND(B36="CDHU",BDI!H19="Sim"),VLOOKUP('Orçamentária-CDHU'!C36,CDHU!A11:E4118,3,1),VLOOKUP('Orçamentária-CDHU'!C36,CDHU!A11:E4118,3,1))</f>
        <v>M2</v>
      </c>
      <c r="F36" s="29">
        <v>63.49</v>
      </c>
      <c r="G36" s="30">
        <f>IF(AND(B36="CDHU",BDI!H10="Sim"),VLOOKUP('Orçamentária-CDHU'!C36,CDHU!A11:E4118,4,1),VLOOKUP('Orçamentária-CDHU'!C36,CDHU!A11:E4118,5,1))</f>
        <v>145.37</v>
      </c>
      <c r="H36" s="30">
        <f>ROUND(F36*G36,2)</f>
        <v>9229.5400000000009</v>
      </c>
      <c r="I36" s="31">
        <f t="shared" si="4"/>
        <v>11668.91</v>
      </c>
      <c r="J36" s="32" t="s">
        <v>35304</v>
      </c>
    </row>
    <row r="37" spans="1:10" s="32" customFormat="1" ht="27.6" x14ac:dyDescent="0.3">
      <c r="A37" s="25" t="s">
        <v>35315</v>
      </c>
      <c r="B37" s="26" t="s">
        <v>34</v>
      </c>
      <c r="C37" s="27" t="s">
        <v>20797</v>
      </c>
      <c r="D37" s="28" t="str">
        <f>IF(AND(B37="CDHU",BDI!H20="Sim"),VLOOKUP('Orçamentária-CDHU'!C37,CDHU!A12:E4119,2,1),VLOOKUP('Orçamentária-CDHU'!C37,CDHU!A12:E4119,2,1))</f>
        <v>Revestimento em porcelanato esmaltado acetinado para área interna e ambiente com acesso ao exterior, grupo de absorção BIa, resistência química B, assentado com argamassa colante industrializada, rejuntado</v>
      </c>
      <c r="E37" s="29" t="str">
        <f>IF(AND(B37="CDHU",BDI!H20="Sim"),VLOOKUP('Orçamentária-CDHU'!C37,CDHU!A12:E4119,3,1),VLOOKUP('Orçamentária-CDHU'!C37,CDHU!A12:E4119,3,1))</f>
        <v>M2</v>
      </c>
      <c r="F37" s="29">
        <v>249.37</v>
      </c>
      <c r="G37" s="30">
        <f>IF(AND(B37="CDHU",BDI!H10="Sim"),VLOOKUP('Orçamentária-CDHU'!C37,CDHU!A12:E4119,4,1),VLOOKUP('Orçamentária-CDHU'!C37,CDHU!A12:E4119,5,1))</f>
        <v>145.37</v>
      </c>
      <c r="H37" s="30">
        <f t="shared" ref="H37:H39" si="5">ROUND(F37*G37,2)</f>
        <v>36250.92</v>
      </c>
      <c r="I37" s="31">
        <f t="shared" si="4"/>
        <v>45832.03</v>
      </c>
      <c r="J37" s="32" t="s">
        <v>35305</v>
      </c>
    </row>
    <row r="38" spans="1:10" s="32" customFormat="1" ht="13.8" x14ac:dyDescent="0.3">
      <c r="A38" s="25" t="s">
        <v>35318</v>
      </c>
      <c r="B38" s="26" t="s">
        <v>34</v>
      </c>
      <c r="C38" s="27" t="s">
        <v>21654</v>
      </c>
      <c r="D38" s="28" t="str">
        <f>IF(AND(B38="CDHU",BDI!H21="Sim"),VLOOKUP('Orçamentária-CDHU'!C38,CDHU!A13:E4120,2,1),VLOOKUP('Orçamentária-CDHU'!C38,CDHU!A13:E4120,2,1))</f>
        <v>Espelho em vidro cristal liso, espessura de 4 mm</v>
      </c>
      <c r="E38" s="29" t="str">
        <f>IF(AND(B38="CDHU",BDI!H21="Sim"),VLOOKUP('Orçamentária-CDHU'!C38,CDHU!A13:E4120,3,1),VLOOKUP('Orçamentária-CDHU'!C38,CDHU!A13:E4120,3,1))</f>
        <v>M2</v>
      </c>
      <c r="F38" s="29">
        <v>10.56</v>
      </c>
      <c r="G38" s="30">
        <f>IF(AND(B38="CDHU",BDI!H10="Sim"),VLOOKUP('Orçamentária-CDHU'!C38,CDHU!A13:E4120,4,1),VLOOKUP('Orçamentária-CDHU'!C38,CDHU!A13:E4120,5,1))</f>
        <v>602.78</v>
      </c>
      <c r="H38" s="30">
        <f t="shared" si="5"/>
        <v>6365.36</v>
      </c>
      <c r="I38" s="31">
        <f t="shared" si="4"/>
        <v>8047.72</v>
      </c>
      <c r="J38" s="32" t="s">
        <v>35379</v>
      </c>
    </row>
    <row r="39" spans="1:10" s="32" customFormat="1" ht="13.8" x14ac:dyDescent="0.3">
      <c r="A39" s="25" t="s">
        <v>35319</v>
      </c>
      <c r="B39" s="26" t="s">
        <v>34</v>
      </c>
      <c r="C39" s="27" t="s">
        <v>24392</v>
      </c>
      <c r="D39" s="28" t="str">
        <f>IF(AND(B39="CDHU",BDI!H22="Sim"),VLOOKUP('Orçamentária-CDHU'!C39,CDHU!A14:E4121,2,1),VLOOKUP('Orçamentária-CDHU'!C39,CDHU!A14:E4121,2,1))</f>
        <v>Cuba de louça de embutir oval</v>
      </c>
      <c r="E39" s="29" t="str">
        <f>IF(AND(B39="CDHU",BDI!H22="Sim"),VLOOKUP('Orçamentária-CDHU'!C39,CDHU!A14:E4121,3,1),VLOOKUP('Orçamentária-CDHU'!C39,CDHU!A14:E4121,3,1))</f>
        <v>UN</v>
      </c>
      <c r="F39" s="29">
        <v>1</v>
      </c>
      <c r="G39" s="30">
        <f>IF(AND(B39="CDHU",BDI!H10="Sim"),VLOOKUP('Orçamentária-CDHU'!C39,CDHU!A14:E4121,4,1),VLOOKUP('Orçamentária-CDHU'!C39,CDHU!A14:E4121,5,1))</f>
        <v>134.65</v>
      </c>
      <c r="H39" s="30">
        <f t="shared" si="5"/>
        <v>134.65</v>
      </c>
      <c r="I39" s="31">
        <f t="shared" si="4"/>
        <v>170.24</v>
      </c>
    </row>
    <row r="40" spans="1:10" s="47" customFormat="1" x14ac:dyDescent="0.3">
      <c r="A40" s="40">
        <v>4</v>
      </c>
      <c r="B40" s="41"/>
      <c r="C40" s="42"/>
      <c r="D40" s="43" t="s">
        <v>35330</v>
      </c>
      <c r="E40" s="44"/>
      <c r="F40" s="44"/>
      <c r="G40" s="45"/>
      <c r="H40" s="45"/>
      <c r="I40" s="46">
        <f>SUM(I41:I51)</f>
        <v>31267.359999999997</v>
      </c>
    </row>
    <row r="41" spans="1:10" s="32" customFormat="1" ht="13.8" x14ac:dyDescent="0.3">
      <c r="A41" s="25" t="s">
        <v>35341</v>
      </c>
      <c r="B41" s="26" t="s">
        <v>34</v>
      </c>
      <c r="C41" s="27" t="s">
        <v>19184</v>
      </c>
      <c r="D41" s="28" t="str">
        <f>IF(AND(B41="CDHU",BDI!H25="Sim"),VLOOKUP('Orçamentária-CDHU'!C41,CDHU!A17:E4124,2,1),VLOOKUP('Orçamentária-CDHU'!C41,CDHU!A17:E4124,2,1))</f>
        <v>Demolição manual de revestimento cerâmico, incluindo a base</v>
      </c>
      <c r="E41" s="29" t="str">
        <f>IF(AND(B41="CDHU",BDI!H25="Sim"),VLOOKUP('Orçamentária-CDHU'!C41,CDHU!A17:E4124,3,1),VLOOKUP('Orçamentária-CDHU'!C41,CDHU!A17:E4124,3,1))</f>
        <v>M2</v>
      </c>
      <c r="F41" s="29">
        <v>98.83</v>
      </c>
      <c r="G41" s="30">
        <f>IF(AND(B41="CDHU",BDI!H10="Sim"),VLOOKUP('Orçamentária-CDHU'!C41,CDHU!A17:E4124,4,1),VLOOKUP('Orçamentária-CDHU'!C41,CDHU!A17:E4124,5,1))</f>
        <v>12.26</v>
      </c>
      <c r="H41" s="30">
        <f>ROUND(F41*G41,2)</f>
        <v>1211.6600000000001</v>
      </c>
      <c r="I41" s="31">
        <f>ROUND(F41*G41*(1+$I$81/100),2)</f>
        <v>1531.9</v>
      </c>
      <c r="J41" s="32" t="s">
        <v>35304</v>
      </c>
    </row>
    <row r="42" spans="1:10" s="32" customFormat="1" ht="13.8" x14ac:dyDescent="0.3">
      <c r="A42" s="25" t="s">
        <v>35342</v>
      </c>
      <c r="B42" s="26" t="s">
        <v>34</v>
      </c>
      <c r="C42" s="27" t="s">
        <v>19146</v>
      </c>
      <c r="D42" s="28" t="str">
        <f>IF(AND(B42="CDHU",BDI!H26="Sim"),VLOOKUP('Orçamentária-CDHU'!C42,CDHU!A18:E4125,2,1),VLOOKUP('Orçamentária-CDHU'!C42,CDHU!A18:E4125,2,1))</f>
        <v>Demolição manual de concreto simples</v>
      </c>
      <c r="E42" s="29" t="str">
        <f>IF(AND(B42="CDHU",BDI!H26="Sim"),VLOOKUP('Orçamentária-CDHU'!C42,CDHU!A18:E4125,3,1),VLOOKUP('Orçamentária-CDHU'!C42,CDHU!A18:E4125,3,1))</f>
        <v>M3</v>
      </c>
      <c r="F42" s="29">
        <f>98.83*0.05</f>
        <v>4.9415000000000004</v>
      </c>
      <c r="G42" s="30">
        <f>IF(AND(B42="CDHU",BDI!H10="Sim"),VLOOKUP('Orçamentária-CDHU'!C42,CDHU!A18:E4125,4,1),VLOOKUP('Orçamentária-CDHU'!C42,CDHU!A18:E4125,5,1))</f>
        <v>224.84</v>
      </c>
      <c r="H42" s="30">
        <f t="shared" ref="H42:H50" si="6">ROUND(F42*G42,2)</f>
        <v>1111.05</v>
      </c>
      <c r="I42" s="31">
        <f t="shared" ref="I42:I51" si="7">ROUND(F42*G42*(1+$I$81/100),2)</f>
        <v>1404.7</v>
      </c>
      <c r="J42" s="32" t="s">
        <v>35313</v>
      </c>
    </row>
    <row r="43" spans="1:10" s="32" customFormat="1" ht="13.8" x14ac:dyDescent="0.3">
      <c r="A43" s="25" t="s">
        <v>35343</v>
      </c>
      <c r="B43" s="26" t="s">
        <v>34</v>
      </c>
      <c r="C43" s="27" t="s">
        <v>19188</v>
      </c>
      <c r="D43" s="28" t="str">
        <f>IF(AND(B43="CDHU",BDI!H27="Sim"),VLOOKUP('Orçamentária-CDHU'!C43,CDHU!A19:E4126,2,1),VLOOKUP('Orçamentária-CDHU'!C43,CDHU!A19:E4126,2,1))</f>
        <v>Demolição manual de rodapé, soleira ou peitoril, em material cerâmico e/ou ladrilho hidráulico, incluindo a base</v>
      </c>
      <c r="E43" s="29" t="str">
        <f>IF(AND(B43="CDHU",BDI!H27="Sim"),VLOOKUP('Orçamentária-CDHU'!C43,CDHU!A19:E4126,3,1),VLOOKUP('Orçamentária-CDHU'!C43,CDHU!A19:E4126,3,1))</f>
        <v>M</v>
      </c>
      <c r="F43" s="29">
        <v>122.42</v>
      </c>
      <c r="G43" s="30">
        <f>IF(AND(B43="CDHU",BDI!H10="Sim"),VLOOKUP('Orçamentária-CDHU'!C43,CDHU!A19:E4126,4,1),VLOOKUP('Orçamentária-CDHU'!C43,CDHU!A19:E4126,5,1))</f>
        <v>3.07</v>
      </c>
      <c r="H43" s="30">
        <f t="shared" si="6"/>
        <v>375.83</v>
      </c>
      <c r="I43" s="31">
        <f t="shared" si="7"/>
        <v>475.16</v>
      </c>
      <c r="J43" s="32" t="s">
        <v>35316</v>
      </c>
    </row>
    <row r="44" spans="1:10" s="32" customFormat="1" ht="13.8" x14ac:dyDescent="0.3">
      <c r="A44" s="25" t="s">
        <v>35344</v>
      </c>
      <c r="B44" s="26" t="s">
        <v>34</v>
      </c>
      <c r="C44" s="27" t="s">
        <v>19356</v>
      </c>
      <c r="D44" s="28" t="str">
        <f>IF(AND(B44="CDHU",BDI!H28="Sim"),VLOOKUP('Orçamentária-CDHU'!C44,CDHU!A20:E4127,2,1),VLOOKUP('Orçamentária-CDHU'!C44,CDHU!A20:E4127,2,1))</f>
        <v>Retirada de folha de esquadria metálica</v>
      </c>
      <c r="E44" s="29" t="str">
        <f>IF(AND(B44="CDHU",BDI!H28="Sim"),VLOOKUP('Orçamentária-CDHU'!C44,CDHU!A20:E4127,3,1),VLOOKUP('Orçamentária-CDHU'!C44,CDHU!A20:E4127,3,1))</f>
        <v>UN</v>
      </c>
      <c r="F44" s="29">
        <v>1</v>
      </c>
      <c r="G44" s="30">
        <f>IF(AND(B44="CDHU",BDI!H10="Sim"),VLOOKUP('Orçamentária-CDHU'!C44,CDHU!A20:E4127,4,1),VLOOKUP('Orçamentária-CDHU'!C44,CDHU!A20:E4127,5,1))</f>
        <v>26.45</v>
      </c>
      <c r="H44" s="30">
        <f t="shared" si="6"/>
        <v>26.45</v>
      </c>
      <c r="I44" s="31">
        <f t="shared" si="7"/>
        <v>33.44</v>
      </c>
      <c r="J44" s="32" t="s">
        <v>35317</v>
      </c>
    </row>
    <row r="45" spans="1:10" s="32" customFormat="1" ht="13.8" x14ac:dyDescent="0.3">
      <c r="A45" s="25" t="s">
        <v>35345</v>
      </c>
      <c r="B45" s="26" t="s">
        <v>34</v>
      </c>
      <c r="C45" s="27" t="s">
        <v>19418</v>
      </c>
      <c r="D45" s="28" t="str">
        <f>IF(AND(B45="CDHU",BDI!H29="Sim"),VLOOKUP('Orçamentária-CDHU'!C45,CDHU!A21:E4128,2,1),VLOOKUP('Orçamentária-CDHU'!C45,CDHU!A21:E4128,2,1))</f>
        <v>Retirada de esquadria em vidro</v>
      </c>
      <c r="E45" s="29" t="str">
        <f>IF(AND(B45="CDHU",BDI!H29="Sim"),VLOOKUP('Orçamentária-CDHU'!C45,CDHU!A21:E4128,3,1),VLOOKUP('Orçamentária-CDHU'!C45,CDHU!A21:E4128,3,1))</f>
        <v>M2</v>
      </c>
      <c r="F45" s="29">
        <f>0.8*2.1</f>
        <v>1.6800000000000002</v>
      </c>
      <c r="G45" s="30">
        <f>IF(AND(B45="CDHU",BDI!H10="Sim"),VLOOKUP('Orçamentária-CDHU'!C45,CDHU!A21:E4128,4,1),VLOOKUP('Orçamentária-CDHU'!C45,CDHU!A21:E4128,5,1))</f>
        <v>45.31</v>
      </c>
      <c r="H45" s="30">
        <f t="shared" si="6"/>
        <v>76.12</v>
      </c>
      <c r="I45" s="31">
        <f t="shared" si="7"/>
        <v>96.24</v>
      </c>
      <c r="J45" s="32" t="s">
        <v>35361</v>
      </c>
    </row>
    <row r="46" spans="1:10" s="32" customFormat="1" ht="13.8" x14ac:dyDescent="0.3">
      <c r="A46" s="25" t="s">
        <v>35346</v>
      </c>
      <c r="B46" s="26" t="s">
        <v>34</v>
      </c>
      <c r="C46" s="27" t="s">
        <v>19358</v>
      </c>
      <c r="D46" s="28" t="str">
        <f>IF(AND(B46="CDHU",BDI!H30="Sim"),VLOOKUP('Orçamentária-CDHU'!C46,CDHU!A22:E4129,2,1),VLOOKUP('Orçamentária-CDHU'!C46,CDHU!A22:E4129,2,1))</f>
        <v>Retirada de batente, corrimão ou peças lineares metálicas, chumbados</v>
      </c>
      <c r="E46" s="29" t="str">
        <f>IF(AND(B46="CDHU",BDI!H30="Sim"),VLOOKUP('Orçamentária-CDHU'!C46,CDHU!A22:E4129,3,1),VLOOKUP('Orçamentária-CDHU'!C46,CDHU!A22:E4129,3,1))</f>
        <v>M</v>
      </c>
      <c r="F46" s="29">
        <f>5</f>
        <v>5</v>
      </c>
      <c r="G46" s="30">
        <f>IF(AND(B46="CDHU",BDI!H10="Sim"),VLOOKUP('Orçamentária-CDHU'!C46,CDHU!A22:E4129,4,1),VLOOKUP('Orçamentária-CDHU'!C46,CDHU!A22:E4129,5,1))</f>
        <v>10.88</v>
      </c>
      <c r="H46" s="30">
        <f t="shared" si="6"/>
        <v>54.4</v>
      </c>
      <c r="I46" s="31">
        <f t="shared" si="7"/>
        <v>68.78</v>
      </c>
      <c r="J46" s="32" t="s">
        <v>35361</v>
      </c>
    </row>
    <row r="47" spans="1:10" s="32" customFormat="1" ht="13.8" x14ac:dyDescent="0.3">
      <c r="A47" s="25" t="s">
        <v>35347</v>
      </c>
      <c r="B47" s="26" t="s">
        <v>34</v>
      </c>
      <c r="C47" s="27" t="s">
        <v>19172</v>
      </c>
      <c r="D47" s="28" t="str">
        <f>IF(AND(B47="CDHU",BDI!H29="Sim"),VLOOKUP('Orçamentária-CDHU'!C47,CDHU!A21:E4128,2,1),VLOOKUP('Orçamentária-CDHU'!C47,CDHU!A21:E4128,2,1))</f>
        <v>Demolição manual de alvenaria de elevação ou elemento vazado, incluindo revestimento</v>
      </c>
      <c r="E47" s="29" t="str">
        <f>IF(AND(B47="CDHU",BDI!H29="Sim"),VLOOKUP('Orçamentária-CDHU'!C47,CDHU!A21:E4128,3,1),VLOOKUP('Orçamentária-CDHU'!C47,CDHU!A21:E4128,3,1))</f>
        <v>M3</v>
      </c>
      <c r="F47" s="29">
        <v>0.34</v>
      </c>
      <c r="G47" s="30">
        <f>IF(AND(B47="CDHU",BDI!H10="Sim"),VLOOKUP('Orçamentária-CDHU'!C47,CDHU!A21:E4128,4,1),VLOOKUP('Orçamentária-CDHU'!C47,CDHU!A21:E4128,5,1))</f>
        <v>81.760000000000005</v>
      </c>
      <c r="H47" s="30">
        <f t="shared" si="6"/>
        <v>27.8</v>
      </c>
      <c r="I47" s="31">
        <f t="shared" si="7"/>
        <v>35.15</v>
      </c>
      <c r="J47" s="32" t="s">
        <v>35362</v>
      </c>
    </row>
    <row r="48" spans="1:10" s="32" customFormat="1" ht="13.8" x14ac:dyDescent="0.3">
      <c r="A48" s="25" t="s">
        <v>35348</v>
      </c>
      <c r="B48" s="26" t="s">
        <v>34</v>
      </c>
      <c r="C48" s="27" t="s">
        <v>25995</v>
      </c>
      <c r="D48" s="28" t="str">
        <f>IF(AND(B48="CDHU",BDI!H31="Sim"),VLOOKUP('Orçamentária-CDHU'!C48,CDHU!A23:E4130,2,1),VLOOKUP('Orçamentária-CDHU'!C48,CDHU!A23:E4130,2,1))</f>
        <v>Regularização e compactação mecanizada de superfície, sem controle do proctor normal</v>
      </c>
      <c r="E48" s="29" t="str">
        <f>IF(AND(B48="CDHU",BDI!H31="Sim"),VLOOKUP('Orçamentária-CDHU'!C48,CDHU!A23:E4130,3,1),VLOOKUP('Orçamentária-CDHU'!C48,CDHU!A23:E4130,3,1))</f>
        <v>M2</v>
      </c>
      <c r="F48" s="29">
        <v>98.83</v>
      </c>
      <c r="G48" s="30">
        <f>IF(AND(B48="CDHU",BDI!H10="Sim"),VLOOKUP('Orçamentária-CDHU'!C48,CDHU!A23:E4130,4,1),VLOOKUP('Orçamentária-CDHU'!C48,CDHU!A23:E4130,5,1))</f>
        <v>3.62</v>
      </c>
      <c r="H48" s="30">
        <f t="shared" si="6"/>
        <v>357.76</v>
      </c>
      <c r="I48" s="31">
        <f t="shared" si="7"/>
        <v>452.32</v>
      </c>
      <c r="J48" s="32" t="s">
        <v>35313</v>
      </c>
    </row>
    <row r="49" spans="1:12" s="32" customFormat="1" ht="13.8" x14ac:dyDescent="0.3">
      <c r="A49" s="25" t="s">
        <v>35349</v>
      </c>
      <c r="B49" s="26" t="s">
        <v>34</v>
      </c>
      <c r="C49" s="27" t="s">
        <v>20583</v>
      </c>
      <c r="D49" s="28" t="str">
        <f>IF(AND(B49="CDHU",BDI!H32="Sim"),VLOOKUP('Orçamentária-CDHU'!C49,CDHU!A24:E4131,2,1),VLOOKUP('Orçamentária-CDHU'!C49,CDHU!A24:E4131,2,1))</f>
        <v>Lastro de concreto impermeabilizado</v>
      </c>
      <c r="E49" s="29" t="str">
        <f>IF(AND(B49="CDHU",BDI!H32="Sim"),VLOOKUP('Orçamentária-CDHU'!C49,CDHU!A24:E4131,3,1),VLOOKUP('Orçamentária-CDHU'!C49,CDHU!A24:E4131,3,1))</f>
        <v>M3</v>
      </c>
      <c r="F49" s="29">
        <f>98.83*0.05</f>
        <v>4.9415000000000004</v>
      </c>
      <c r="G49" s="30">
        <f>IF(AND(B49="CDHU",BDI!H10="Sim"),VLOOKUP('Orçamentária-CDHU'!C49,CDHU!A24:E4131,4,1),VLOOKUP('Orçamentária-CDHU'!C49,CDHU!A24:E4131,5,1))</f>
        <v>745.09</v>
      </c>
      <c r="H49" s="30">
        <f t="shared" si="6"/>
        <v>3681.86</v>
      </c>
      <c r="I49" s="31">
        <f t="shared" si="7"/>
        <v>4654.9799999999996</v>
      </c>
      <c r="J49" s="32" t="s">
        <v>35313</v>
      </c>
    </row>
    <row r="50" spans="1:12" s="32" customFormat="1" ht="27.6" x14ac:dyDescent="0.3">
      <c r="A50" s="25" t="s">
        <v>35350</v>
      </c>
      <c r="B50" s="26" t="s">
        <v>34</v>
      </c>
      <c r="C50" s="27" t="s">
        <v>20797</v>
      </c>
      <c r="D50" s="28" t="str">
        <f>IF(AND(B50="CDHU",BDI!H31="Sim"),VLOOKUP('Orçamentária-CDHU'!C50,CDHU!A23:E4130,2,1),VLOOKUP('Orçamentária-CDHU'!C50,CDHU!A23:E4130,2,1))</f>
        <v>Revestimento em porcelanato esmaltado acetinado para área interna e ambiente com acesso ao exterior, grupo de absorção BIa, resistência química B, assentado com argamassa colante industrializada, rejuntado</v>
      </c>
      <c r="E50" s="29" t="str">
        <f>IF(AND(B50="CDHU",BDI!H31="Sim"),VLOOKUP('Orçamentária-CDHU'!C50,CDHU!A23:E4130,3,1),VLOOKUP('Orçamentária-CDHU'!C50,CDHU!A23:E4130,3,1))</f>
        <v>M2</v>
      </c>
      <c r="F50" s="29">
        <f>98.83+(122.42*0.1)</f>
        <v>111.072</v>
      </c>
      <c r="G50" s="30">
        <f>IF(AND(B50="CDHU",BDI!H10="Sim"),VLOOKUP('Orçamentária-CDHU'!C50,CDHU!A23:E4130,4,1),VLOOKUP('Orçamentária-CDHU'!C50,CDHU!A23:E4130,5,1))</f>
        <v>145.37</v>
      </c>
      <c r="H50" s="30">
        <f t="shared" si="6"/>
        <v>16146.54</v>
      </c>
      <c r="I50" s="31">
        <f t="shared" si="7"/>
        <v>20414.07</v>
      </c>
      <c r="J50" s="32" t="s">
        <v>35320</v>
      </c>
    </row>
    <row r="51" spans="1:12" s="32" customFormat="1" ht="13.8" x14ac:dyDescent="0.3">
      <c r="A51" s="25" t="s">
        <v>35351</v>
      </c>
      <c r="B51" s="26" t="s">
        <v>34</v>
      </c>
      <c r="C51" s="27" t="s">
        <v>21322</v>
      </c>
      <c r="D51" s="28" t="str">
        <f>IF(AND(B51="CDHU",BDI!H30="Sim"),VLOOKUP('Orçamentária-CDHU'!C51,CDHU!A22:E4129,2,1),VLOOKUP('Orçamentária-CDHU'!C51,CDHU!A22:E4129,2,1))</f>
        <v>Porta corta-fogo classe P.90 de 100 x 210 cm, completa, com maçaneta tipo alavanca</v>
      </c>
      <c r="E51" s="29" t="str">
        <f>IF(AND(B51="CDHU",BDI!H30="Sim"),VLOOKUP('Orçamentária-CDHU'!C51,CDHU!A22:E4129,3,1),VLOOKUP('Orçamentária-CDHU'!C51,CDHU!A22:E4129,3,1))</f>
        <v>UN</v>
      </c>
      <c r="F51" s="29">
        <v>1</v>
      </c>
      <c r="G51" s="30">
        <f>IF(AND(B51="CDHU",BDI!H10="Sim"),VLOOKUP('Orçamentária-CDHU'!C51,CDHU!A22:E4129,4,1),VLOOKUP('Orçamentária-CDHU'!C51,CDHU!A22:E4129,5,1))</f>
        <v>1661.49</v>
      </c>
      <c r="H51" s="30">
        <f>ROUND(F51*G51,2)</f>
        <v>1661.49</v>
      </c>
      <c r="I51" s="31">
        <f t="shared" si="7"/>
        <v>2100.62</v>
      </c>
      <c r="J51" s="32" t="s">
        <v>35317</v>
      </c>
    </row>
    <row r="52" spans="1:12" s="47" customFormat="1" x14ac:dyDescent="0.3">
      <c r="A52" s="40">
        <v>5</v>
      </c>
      <c r="B52" s="41"/>
      <c r="C52" s="42"/>
      <c r="D52" s="43" t="s">
        <v>35331</v>
      </c>
      <c r="E52" s="44"/>
      <c r="F52" s="44"/>
      <c r="G52" s="45"/>
      <c r="H52" s="45"/>
      <c r="I52" s="46">
        <f>SUM(I53:I59)</f>
        <v>37622.080000000002</v>
      </c>
    </row>
    <row r="53" spans="1:12" s="32" customFormat="1" ht="13.8" x14ac:dyDescent="0.3">
      <c r="A53" s="25" t="s">
        <v>35352</v>
      </c>
      <c r="B53" s="26" t="s">
        <v>34</v>
      </c>
      <c r="C53" s="27" t="s">
        <v>19184</v>
      </c>
      <c r="D53" s="28" t="str">
        <f>IF(AND(B53="CDHU",BDI!H13="Sim"),VLOOKUP('Orçamentária-CDHU'!C53,CDHU!A5:E4112,2,1),VLOOKUP('Orçamentária-CDHU'!C53,CDHU!A5:E4112,2,1))</f>
        <v>Demolição manual de revestimento cerâmico, incluindo a base</v>
      </c>
      <c r="E53" s="29" t="str">
        <f>IF(AND(B53="CDHU",BDI!H13="Sim"),VLOOKUP('Orçamentária-CDHU'!C53,CDHU!A5:E4112,3,1),VLOOKUP('Orçamentária-CDHU'!C53,CDHU!A5:E4112,3,1))</f>
        <v>M2</v>
      </c>
      <c r="F53" s="29">
        <v>172.43</v>
      </c>
      <c r="G53" s="30">
        <f>IF(AND(B53="CDHU",BDI!H10="Sim"),VLOOKUP('Orçamentária-CDHU'!C53,CDHU!A5:E4112,4,1),VLOOKUP('Orçamentária-CDHU'!C53,CDHU!A5:E4112,5,1))</f>
        <v>12.26</v>
      </c>
      <c r="H53" s="30">
        <f t="shared" si="1"/>
        <v>2113.9899999999998</v>
      </c>
      <c r="I53" s="31">
        <f>ROUND(F53*G53*(1+$I$81/100),2)</f>
        <v>2672.72</v>
      </c>
      <c r="J53" s="32" t="s">
        <v>35304</v>
      </c>
      <c r="K53" s="158"/>
    </row>
    <row r="54" spans="1:12" s="32" customFormat="1" ht="13.8" x14ac:dyDescent="0.3">
      <c r="A54" s="25" t="s">
        <v>35353</v>
      </c>
      <c r="B54" s="26" t="s">
        <v>34</v>
      </c>
      <c r="C54" s="27" t="s">
        <v>19188</v>
      </c>
      <c r="D54" s="28" t="str">
        <f>IF(AND(B54="CDHU",BDI!H15="Sim"),VLOOKUP('Orçamentária-CDHU'!C54,CDHU!A7:E4114,2,1),VLOOKUP('Orçamentária-CDHU'!C54,CDHU!A7:E4114,2,1))</f>
        <v>Demolição manual de rodapé, soleira ou peitoril, em material cerâmico e/ou ladrilho hidráulico, incluindo a base</v>
      </c>
      <c r="E54" s="29" t="str">
        <f>IF(AND(B54="CDHU",BDI!H15="Sim"),VLOOKUP('Orçamentária-CDHU'!C54,CDHU!A7:E4114,3,1),VLOOKUP('Orçamentária-CDHU'!C54,CDHU!A7:E4114,3,1))</f>
        <v>M</v>
      </c>
      <c r="F54" s="29">
        <v>94.74</v>
      </c>
      <c r="G54" s="30">
        <f>IF(AND(B54="CDHU",BDI!H10="Sim"),VLOOKUP('Orçamentária-CDHU'!C54,CDHU!A8:E4115,4,1),VLOOKUP('Orçamentária-CDHU'!C54,CDHU!A8:E4115,5,1))</f>
        <v>3.07</v>
      </c>
      <c r="H54" s="30">
        <f>ROUND(F54*G54,2)</f>
        <v>290.85000000000002</v>
      </c>
      <c r="I54" s="31">
        <f>ROUND(F54*G54*(1+$I$81/100),2)</f>
        <v>367.72</v>
      </c>
      <c r="J54" s="32" t="s">
        <v>35316</v>
      </c>
      <c r="L54" s="158"/>
    </row>
    <row r="55" spans="1:12" s="32" customFormat="1" ht="35.25" customHeight="1" x14ac:dyDescent="0.3">
      <c r="A55" s="25" t="s">
        <v>35354</v>
      </c>
      <c r="B55" s="26" t="s">
        <v>34</v>
      </c>
      <c r="C55" s="27" t="s">
        <v>20797</v>
      </c>
      <c r="D55" s="28" t="str">
        <f>IF(AND(B55="CDHU",BDI!H16="Sim"),VLOOKUP('Orçamentária-CDHU'!C55,CDHU!A8:E4115,2,1),VLOOKUP('Orçamentária-CDHU'!C55,CDHU!A8:E4115,2,1))</f>
        <v>Revestimento em porcelanato esmaltado acetinado para área interna e ambiente com acesso ao exterior, grupo de absorção BIa, resistência química B, assentado com argamassa colante industrializada, rejuntado</v>
      </c>
      <c r="E55" s="29" t="str">
        <f>IF(AND(B55="CDHU",BDI!H16="Sim"),VLOOKUP('Orçamentária-CDHU'!C55,CDHU!A8:E4115,3,1),VLOOKUP('Orçamentária-CDHU'!C55,CDHU!A8:E4115,3,1))</f>
        <v>M2</v>
      </c>
      <c r="F55" s="29">
        <f>172.43+(94.71*0.1)</f>
        <v>181.90100000000001</v>
      </c>
      <c r="G55" s="30">
        <f>IF(AND(B55="CDHU",BDI!H10="Sim"),VLOOKUP('Orçamentária-CDHU'!C55,CDHU!A9:E4116,4,1),VLOOKUP('Orçamentária-CDHU'!C55,CDHU!A9:E4116,5,1))</f>
        <v>145.37</v>
      </c>
      <c r="H55" s="30">
        <f>ROUND(F55*G55,2)</f>
        <v>26442.95</v>
      </c>
      <c r="I55" s="31">
        <f>ROUND(F55*G55*(1+$I$81/100),2)</f>
        <v>33431.82</v>
      </c>
      <c r="J55" s="32" t="s">
        <v>35320</v>
      </c>
    </row>
    <row r="56" spans="1:12" x14ac:dyDescent="0.3">
      <c r="A56" s="25" t="s">
        <v>35355</v>
      </c>
      <c r="B56" s="26" t="s">
        <v>34</v>
      </c>
      <c r="C56" s="160" t="s">
        <v>19172</v>
      </c>
      <c r="D56" s="28" t="str">
        <f>IF(AND(B56="CDHU",BDI!H17="Sim"),VLOOKUP('Orçamentária-CDHU'!C56,CDHU!A9:E4116,2,1),VLOOKUP('Orçamentária-CDHU'!C56,CDHU!A9:E4116,2,1))</f>
        <v>Demolição manual de alvenaria de elevação ou elemento vazado, incluindo revestimento</v>
      </c>
      <c r="E56" s="29" t="str">
        <f>IF(AND(B56="CDHU",BDI!H17="Sim"),VLOOKUP('Orçamentária-CDHU'!C56,CDHU!A9:E4116,3,1),VLOOKUP('Orçamentária-CDHU'!C56,CDHU!A9:E4116,3,1))</f>
        <v>M3</v>
      </c>
      <c r="F56" s="159">
        <v>0.34</v>
      </c>
      <c r="G56" s="30">
        <f>IF(AND(B56="CDHU",BDI!H10="Sim"),VLOOKUP('Orçamentária-CDHU'!C56,CDHU!A10:E4117,4,1),VLOOKUP('Orçamentária-CDHU'!C56,CDHU!A10:E4117,5,1))</f>
        <v>81.760000000000005</v>
      </c>
      <c r="H56" s="30">
        <f t="shared" ref="H56:H59" si="8">ROUND(F56*G56,2)</f>
        <v>27.8</v>
      </c>
      <c r="I56" s="31">
        <f>ROUND(F56*G56*(1+$I$81/100),2)</f>
        <v>35.15</v>
      </c>
      <c r="J56" s="1" t="s">
        <v>35321</v>
      </c>
    </row>
    <row r="57" spans="1:12" x14ac:dyDescent="0.3">
      <c r="A57" s="25" t="s">
        <v>35356</v>
      </c>
      <c r="B57" s="26" t="s">
        <v>34</v>
      </c>
      <c r="C57" s="161" t="s">
        <v>19342</v>
      </c>
      <c r="D57" s="28" t="str">
        <f>IF(AND(B57="CDHU",BDI!H18="Sim"),VLOOKUP('Orçamentária-CDHU'!C57,CDHU!A10:E4117,2,1),VLOOKUP('Orçamentária-CDHU'!C57,CDHU!A10:E4117,2,1))</f>
        <v>Retirada de folha de esquadria em madeira</v>
      </c>
      <c r="E57" s="29" t="str">
        <f>IF(AND(B57="CDHU",BDI!H18="Sim"),VLOOKUP('Orçamentária-CDHU'!C57,CDHU!A10:E4117,3,1),VLOOKUP('Orçamentária-CDHU'!C57,CDHU!A10:E4117,3,1))</f>
        <v>UN</v>
      </c>
      <c r="F57" s="159">
        <v>2</v>
      </c>
      <c r="G57" s="30">
        <f>IF(AND(B57="CDHU",BDI!H10="Sim"),VLOOKUP('Orçamentária-CDHU'!C57,CDHU!A11:E4118,4,1),VLOOKUP('Orçamentária-CDHU'!C57,CDHU!A11:E4118,5,1))</f>
        <v>22.66</v>
      </c>
      <c r="H57" s="30">
        <f t="shared" si="8"/>
        <v>45.32</v>
      </c>
      <c r="I57" s="31">
        <f>ROUND(F57*G57*(1+$I$81/100),2)</f>
        <v>57.3</v>
      </c>
      <c r="J57" s="1" t="s">
        <v>35322</v>
      </c>
    </row>
    <row r="58" spans="1:12" x14ac:dyDescent="0.3">
      <c r="A58" s="25" t="s">
        <v>35357</v>
      </c>
      <c r="B58" s="26" t="s">
        <v>34</v>
      </c>
      <c r="C58" s="160" t="s">
        <v>19358</v>
      </c>
      <c r="D58" s="28" t="str">
        <f>IF(AND(B58="CDHU",BDI!H18="Sim"),VLOOKUP('Orçamentária-CDHU'!C58,CDHU!A10:E4117,2,1),VLOOKUP('Orçamentária-CDHU'!C58,CDHU!A10:E4117,2,1))</f>
        <v>Retirada de batente, corrimão ou peças lineares metálicas, chumbados</v>
      </c>
      <c r="E58" s="29" t="str">
        <f>IF(AND(B58="CDHU",BDI!H19="Sim"),VLOOKUP('Orçamentária-CDHU'!C58,CDHU!A11:E4118,3,1),VLOOKUP('Orçamentária-CDHU'!C58,CDHU!A11:E4118,3,1))</f>
        <v>M</v>
      </c>
      <c r="F58" s="159">
        <f>2*5</f>
        <v>10</v>
      </c>
      <c r="G58" s="30">
        <f>IF(AND(B58="CDHU",BDI!H10="Sim"),VLOOKUP('Orçamentária-CDHU'!C58,CDHU!A12:E4119,4,1),VLOOKUP('Orçamentária-CDHU'!C58,CDHU!A12:E4119,5,1))</f>
        <v>10.88</v>
      </c>
      <c r="H58" s="30">
        <f t="shared" si="8"/>
        <v>108.8</v>
      </c>
      <c r="I58" s="31">
        <f>ROUND(F58*G58*(1+$I$81/100),2)</f>
        <v>137.56</v>
      </c>
      <c r="J58" s="1" t="s">
        <v>35322</v>
      </c>
    </row>
    <row r="59" spans="1:12" x14ac:dyDescent="0.3">
      <c r="A59" s="25" t="s">
        <v>35358</v>
      </c>
      <c r="B59" s="26" t="s">
        <v>34</v>
      </c>
      <c r="C59" s="160" t="s">
        <v>21634</v>
      </c>
      <c r="D59" s="28" t="str">
        <f>IF(AND(B59="CDHU",BDI!H19="Sim"),VLOOKUP('Orçamentária-CDHU'!C59,CDHU!A11:E4118,2,1),VLOOKUP('Orçamentária-CDHU'!C59,CDHU!A11:E4118,2,1))</f>
        <v>Vidro temperado incolor de 10 mm</v>
      </c>
      <c r="E59" s="29" t="str">
        <f>IF(AND(B59="CDHU",BDI!H20="Sim"),VLOOKUP('Orçamentária-CDHU'!C59,CDHU!A12:E4119,3,1),VLOOKUP('Orçamentária-CDHU'!C59,CDHU!A12:E4119,3,1))</f>
        <v>M2</v>
      </c>
      <c r="F59" s="159">
        <f>1.2*2.1</f>
        <v>2.52</v>
      </c>
      <c r="G59" s="30">
        <f>IF(AND(B59="CDHU",BDI!H10="Sim"),VLOOKUP('Orçamentária-CDHU'!C59,CDHU!A13:E4120,4,1),VLOOKUP('Orçamentária-CDHU'!C59,CDHU!A13:E4120,5,1))</f>
        <v>288.7</v>
      </c>
      <c r="H59" s="30">
        <f t="shared" si="8"/>
        <v>727.52</v>
      </c>
      <c r="I59" s="31">
        <f>ROUND(F59*G59*(1+$I$81/100),2)</f>
        <v>919.81</v>
      </c>
      <c r="J59" s="1" t="s">
        <v>35323</v>
      </c>
    </row>
    <row r="60" spans="1:12" s="47" customFormat="1" x14ac:dyDescent="0.3">
      <c r="A60" s="40">
        <v>6</v>
      </c>
      <c r="B60" s="41"/>
      <c r="C60" s="42"/>
      <c r="D60" s="43" t="s">
        <v>35368</v>
      </c>
      <c r="E60" s="44"/>
      <c r="F60" s="44"/>
      <c r="G60" s="45"/>
      <c r="H60" s="45"/>
      <c r="I60" s="46">
        <f>SUM(I61:I67)</f>
        <v>7076.3600000000006</v>
      </c>
    </row>
    <row r="61" spans="1:12" x14ac:dyDescent="0.3">
      <c r="A61" s="25" t="s">
        <v>35359</v>
      </c>
      <c r="B61" s="26" t="s">
        <v>34</v>
      </c>
      <c r="C61" s="160" t="s">
        <v>19146</v>
      </c>
      <c r="D61" s="28" t="str">
        <f>IF(AND(B61="CDHU",BDI!H21="Sim"),VLOOKUP('Orçamentária-CDHU'!C61,CDHU!A13:E4120,2,1),VLOOKUP('Orçamentária-CDHU'!C61,CDHU!A13:E4120,2,1))</f>
        <v>Demolição manual de concreto simples</v>
      </c>
      <c r="E61" s="29" t="str">
        <f>IF(AND(B61="CDHU",BDI!H21="Sim"),VLOOKUP('Orçamentária-CDHU'!C61,CDHU!A13:E4120,3,1),VLOOKUP('Orçamentária-CDHU'!C61,CDHU!A13:E4120,3,1))</f>
        <v>M3</v>
      </c>
      <c r="F61" s="159">
        <f>(21.31+16)*0.05</f>
        <v>1.8655000000000002</v>
      </c>
      <c r="G61" s="30">
        <f>IF(AND(B61="CDHU",BDI!H10="Sim"),VLOOKUP('Orçamentária-CDHU'!C61,CDHU!A14:E4121,4,1),VLOOKUP('Orçamentária-CDHU'!C61,CDHU!A14:E4121,5,1))</f>
        <v>224.84</v>
      </c>
      <c r="H61" s="30">
        <f t="shared" ref="H61" si="9">ROUND(F61*G61,2)</f>
        <v>419.44</v>
      </c>
      <c r="I61" s="31">
        <f>ROUND(F61*G61*(1+$I$81/100),2)</f>
        <v>530.29999999999995</v>
      </c>
    </row>
    <row r="62" spans="1:12" ht="27.6" x14ac:dyDescent="0.3">
      <c r="A62" s="25" t="s">
        <v>35371</v>
      </c>
      <c r="B62" s="26" t="s">
        <v>34</v>
      </c>
      <c r="C62" s="160" t="s">
        <v>19122</v>
      </c>
      <c r="D62" s="28" t="str">
        <f>IF(AND(B62="CDHU",BDI!H22="Sim"),VLOOKUP('Orçamentária-CDHU'!C62,CDHU!A14:E4121,2,1),VLOOKUP('Orçamentária-CDHU'!C62,CDHU!A14:E4121,2,1))</f>
        <v>Limpeza manual do terreno, inclusive troncos até 5 cm de diâmetro, com caminhão à disposição dentro da obra, até o raio de 1 km</v>
      </c>
      <c r="E62" s="29" t="str">
        <f>IF(AND(B62="CDHU",BDI!H22="Sim"),VLOOKUP('Orçamentária-CDHU'!C62,CDHU!A14:E4121,3,1),VLOOKUP('Orçamentária-CDHU'!C62,CDHU!A14:E4121,3,1))</f>
        <v>M2</v>
      </c>
      <c r="F62" s="159">
        <f>10.66*1.5</f>
        <v>15.99</v>
      </c>
      <c r="G62" s="30">
        <f>IF(AND(B62="CDHU",BDI!H10="Sim"),VLOOKUP('Orçamentária-CDHU'!C62,CDHU!A15:E4122,4,1),VLOOKUP('Orçamentária-CDHU'!C62,CDHU!A15:E4122,5,1))</f>
        <v>7.96</v>
      </c>
      <c r="H62" s="30">
        <f t="shared" ref="H62:H67" si="10">ROUND(F62*G62,2)</f>
        <v>127.28</v>
      </c>
      <c r="I62" s="31">
        <f>ROUND(F62*G62*(1+$I$81/100),2)</f>
        <v>160.91999999999999</v>
      </c>
    </row>
    <row r="63" spans="1:12" x14ac:dyDescent="0.3">
      <c r="A63" s="25" t="s">
        <v>35364</v>
      </c>
      <c r="B63" s="26" t="s">
        <v>34</v>
      </c>
      <c r="C63" s="160" t="s">
        <v>19708</v>
      </c>
      <c r="D63" s="28" t="str">
        <f>IF(AND(B63="CDHU",BDI!H22="Sim"),VLOOKUP('Orçamentária-CDHU'!C63,CDHU!A14:E4121,2,1),VLOOKUP('Orçamentária-CDHU'!C63,CDHU!A14:E4121,2,1))</f>
        <v>Escavação manual em solo de 1ª e 2ª categoria em campo aberto</v>
      </c>
      <c r="E63" s="29" t="str">
        <f>IF(AND(B63="CDHU",BDI!H23="Sim"),VLOOKUP('Orçamentária-CDHU'!C63,CDHU!A15:E4122,3,1),VLOOKUP('Orçamentária-CDHU'!C63,CDHU!A15:E4122,3,1))</f>
        <v>M3</v>
      </c>
      <c r="F63" s="159">
        <f>(37.31+16)*0.07</f>
        <v>3.7317000000000005</v>
      </c>
      <c r="G63" s="30">
        <f>IF(AND(B63="CDHU",BDI!H10="Sim"),VLOOKUP('Orçamentária-CDHU'!C63,CDHU!A16:E4123,4,1),VLOOKUP('Orçamentária-CDHU'!C63,CDHU!A16:E4123,5,1))</f>
        <v>51.1</v>
      </c>
      <c r="H63" s="30">
        <f t="shared" ref="H63" si="11">ROUND(F63*G63,2)</f>
        <v>190.69</v>
      </c>
      <c r="I63" s="31">
        <f>ROUND(F63*G63*(1+$I$81/100),2)</f>
        <v>241.09</v>
      </c>
    </row>
    <row r="64" spans="1:12" x14ac:dyDescent="0.3">
      <c r="A64" s="25" t="s">
        <v>35365</v>
      </c>
      <c r="B64" s="26" t="s">
        <v>34</v>
      </c>
      <c r="C64" s="160" t="s">
        <v>20017</v>
      </c>
      <c r="D64" s="28" t="str">
        <f>IF(AND(B64="CDHU",BDI!H23="Sim"),VLOOKUP('Orçamentária-CDHU'!C64,CDHU!A15:E4122,2,1),VLOOKUP('Orçamentária-CDHU'!C64,CDHU!A15:E4122,2,1))</f>
        <v>Lona plástica preta - uso geral</v>
      </c>
      <c r="E64" s="29" t="str">
        <f>IF(AND(B64="CDHU",BDI!H24="Sim"),VLOOKUP('Orçamentária-CDHU'!C64,CDHU!A16:E4123,3,1),VLOOKUP('Orçamentária-CDHU'!C64,CDHU!A16:E4123,3,1))</f>
        <v>M2</v>
      </c>
      <c r="F64" s="159">
        <f>37.3+16</f>
        <v>53.3</v>
      </c>
      <c r="G64" s="30">
        <f>IF(AND(B64="CDHU",BDI!H10="Sim"),VLOOKUP('Orçamentária-CDHU'!C64,CDHU!A17:E4124,4,1),VLOOKUP('Orçamentária-CDHU'!C64,CDHU!A17:E4124,5,1))</f>
        <v>1.49</v>
      </c>
      <c r="H64" s="30">
        <f t="shared" si="10"/>
        <v>79.42</v>
      </c>
      <c r="I64" s="31">
        <f>ROUND(F64*G64*(1+$I$81/100),2)</f>
        <v>100.41</v>
      </c>
    </row>
    <row r="65" spans="1:10" x14ac:dyDescent="0.3">
      <c r="A65" s="25" t="s">
        <v>35369</v>
      </c>
      <c r="B65" s="26" t="s">
        <v>34</v>
      </c>
      <c r="C65" s="160" t="s">
        <v>20015</v>
      </c>
      <c r="D65" s="28" t="str">
        <f>IF(AND(B65="CDHU",BDI!H24="Sim"),VLOOKUP('Orçamentária-CDHU'!C65,CDHU!A16:E4123,2,1),VLOOKUP('Orçamentária-CDHU'!C65,CDHU!A16:E4123,2,1))</f>
        <v>Lastro de pedra britada</v>
      </c>
      <c r="E65" s="29" t="str">
        <f>IF(AND(B65="CDHU",BDI!H25="Sim"),VLOOKUP('Orçamentária-CDHU'!C65,CDHU!A17:E4124,3,1),VLOOKUP('Orçamentária-CDHU'!C65,CDHU!A17:E4124,3,1))</f>
        <v>M3</v>
      </c>
      <c r="F65" s="159">
        <f>(37.3+16)*0.03</f>
        <v>1.5989999999999998</v>
      </c>
      <c r="G65" s="30">
        <f>IF(AND(B65="CDHU",BDI!H10="Sim"),VLOOKUP('Orçamentária-CDHU'!C65,CDHU!A18:E4125,4,1),VLOOKUP('Orçamentária-CDHU'!C65,CDHU!A18:E4125,5,1))</f>
        <v>211.54</v>
      </c>
      <c r="H65" s="30">
        <f t="shared" si="10"/>
        <v>338.25</v>
      </c>
      <c r="I65" s="31">
        <f>ROUND(F65*G65*(1+$I$81/100),2)</f>
        <v>427.65</v>
      </c>
    </row>
    <row r="66" spans="1:10" x14ac:dyDescent="0.3">
      <c r="A66" s="25" t="s">
        <v>35370</v>
      </c>
      <c r="B66" s="26" t="s">
        <v>34</v>
      </c>
      <c r="C66" s="160" t="s">
        <v>20643</v>
      </c>
      <c r="D66" s="28" t="str">
        <f>IF(AND(B66="CDHU",BDI!H25="Sim"),VLOOKUP('Orçamentária-CDHU'!C66,CDHU!A17:E4124,2,1),VLOOKUP('Orçamentária-CDHU'!C66,CDHU!A17:E4124,2,1))</f>
        <v>Piso com requadro em concreto simples sem controle de fck</v>
      </c>
      <c r="E66" s="29" t="str">
        <f>IF(AND(B66="CDHU",BDI!H26="Sim"),VLOOKUP('Orçamentária-CDHU'!C66,CDHU!A18:E4125,3,1),VLOOKUP('Orçamentária-CDHU'!C66,CDHU!A18:E4125,3,1))</f>
        <v>M3</v>
      </c>
      <c r="F66" s="159">
        <f>(37.3+16)*0.05</f>
        <v>2.665</v>
      </c>
      <c r="G66" s="30">
        <f>IF(AND(B66="CDHU",BDI!H10="Sim"),VLOOKUP('Orçamentária-CDHU'!C66,CDHU!A19:E4126,4,1),VLOOKUP('Orçamentária-CDHU'!C66,CDHU!A19:E4126,5,1))</f>
        <v>913.07</v>
      </c>
      <c r="H66" s="30">
        <f t="shared" si="10"/>
        <v>2433.33</v>
      </c>
      <c r="I66" s="31">
        <f>ROUND(F66*G66*(1+$I$81/100),2)</f>
        <v>3076.46</v>
      </c>
    </row>
    <row r="67" spans="1:10" x14ac:dyDescent="0.3">
      <c r="A67" s="25" t="s">
        <v>35372</v>
      </c>
      <c r="B67" s="26" t="s">
        <v>34</v>
      </c>
      <c r="C67" s="160" t="s">
        <v>21873</v>
      </c>
      <c r="D67" s="28" t="str">
        <f>IF(AND(B67="CDHU",BDI!H24="Sim"),VLOOKUP('Orçamentária-CDHU'!C67,CDHU!A16:E4123,2,1),VLOOKUP('Orçamentária-CDHU'!C67,CDHU!A16:E4123,2,1))</f>
        <v>Revestimento sintético de borracha ou PVC colorido, para sinalização tátil de alerta / direcional - colado</v>
      </c>
      <c r="E67" s="29" t="str">
        <f>IF(AND(B67="CDHU",BDI!H25="Sim"),VLOOKUP('Orçamentária-CDHU'!C67,CDHU!A17:E4124,3,1),VLOOKUP('Orçamentária-CDHU'!C67,CDHU!A17:E4124,3,1))</f>
        <v>M2</v>
      </c>
      <c r="F67" s="159">
        <f>40.63*0.25</f>
        <v>10.157500000000001</v>
      </c>
      <c r="G67" s="30">
        <f>IF(AND(B67="CDHU",BDI!H10="Sim"),VLOOKUP('Orçamentária-CDHU'!C67,CDHU!A18:E4125,4,1),VLOOKUP('Orçamentária-CDHU'!C67,CDHU!A18:E4125,5,1))</f>
        <v>197.75</v>
      </c>
      <c r="H67" s="30">
        <f t="shared" si="10"/>
        <v>2008.65</v>
      </c>
      <c r="I67" s="31">
        <f>ROUND(F67*G67*(1+$I$81/100),2)</f>
        <v>2539.5300000000002</v>
      </c>
    </row>
    <row r="68" spans="1:10" s="47" customFormat="1" x14ac:dyDescent="0.3">
      <c r="A68" s="40">
        <v>7</v>
      </c>
      <c r="B68" s="41"/>
      <c r="C68" s="42"/>
      <c r="D68" s="43" t="s">
        <v>22126</v>
      </c>
      <c r="E68" s="44"/>
      <c r="F68" s="44"/>
      <c r="G68" s="45"/>
      <c r="H68" s="45"/>
      <c r="I68" s="46">
        <f>SUM(I69:I74)</f>
        <v>209596.68</v>
      </c>
    </row>
    <row r="69" spans="1:10" x14ac:dyDescent="0.3">
      <c r="A69" s="25" t="s">
        <v>35366</v>
      </c>
      <c r="B69" s="26" t="s">
        <v>34</v>
      </c>
      <c r="C69" s="160" t="s">
        <v>19238</v>
      </c>
      <c r="D69" s="28" t="str">
        <f>IF(AND(B69="CDHU",BDI!H29="Sim"),VLOOKUP('Orçamentária-CDHU'!C69,CDHU!A21:E4128,2,1),VLOOKUP('Orçamentária-CDHU'!C69,CDHU!A21:E4128,2,1))</f>
        <v>Remoção de pintura em superfícies de madeira e/ou metálicas com lixamento</v>
      </c>
      <c r="E69" s="29" t="str">
        <f>IF(AND(B69="CDHU",BDI!H29="Sim"),VLOOKUP('Orçamentária-CDHU'!C69,CDHU!A21:E4128,3,1),VLOOKUP('Orçamentária-CDHU'!C69,CDHU!A21:E4128,3,1))</f>
        <v>M2</v>
      </c>
      <c r="F69" s="159">
        <f>156.18+87.1</f>
        <v>243.28</v>
      </c>
      <c r="G69" s="30">
        <f>IF(AND(B69="CDHU",BDI!H10="Sim"),VLOOKUP('Orçamentária-CDHU'!C69,CDHU!A22:E4129,4,1),VLOOKUP('Orçamentária-CDHU'!C69,CDHU!A22:E4129,5,1))</f>
        <v>9.32</v>
      </c>
      <c r="H69" s="30">
        <f t="shared" ref="H69:H74" si="12">ROUND(F69*G69,2)</f>
        <v>2267.37</v>
      </c>
      <c r="I69" s="31">
        <f>ROUND(F69*G69*(1+$I$81/100),2)</f>
        <v>2866.64</v>
      </c>
      <c r="J69" s="1" t="s">
        <v>35394</v>
      </c>
    </row>
    <row r="70" spans="1:10" x14ac:dyDescent="0.3">
      <c r="A70" s="25" t="s">
        <v>35367</v>
      </c>
      <c r="B70" s="26" t="s">
        <v>34</v>
      </c>
      <c r="C70" s="160" t="s">
        <v>19242</v>
      </c>
      <c r="D70" s="28" t="str">
        <f>IF(AND(B70="CDHU",BDI!H30="Sim"),VLOOKUP('Orçamentária-CDHU'!C70,CDHU!A22:E4129,2,1),VLOOKUP('Orçamentária-CDHU'!C70,CDHU!A22:E4129,2,1))</f>
        <v>Remoção de pintura em massa com lixamento</v>
      </c>
      <c r="E70" s="29" t="str">
        <f>IF(AND(B70="CDHU",BDI!H30="Sim"),VLOOKUP('Orçamentária-CDHU'!C70,CDHU!A22:E4129,3,1),VLOOKUP('Orçamentária-CDHU'!C70,CDHU!A22:E4129,3,1))</f>
        <v>M2</v>
      </c>
      <c r="F70" s="159">
        <f>1714.56+337.76+1508.17+437.35</f>
        <v>3997.8399999999997</v>
      </c>
      <c r="G70" s="30">
        <f>IF(AND(B70="CDHU",BDI!H10="Sim"),VLOOKUP('Orçamentária-CDHU'!C70,CDHU!A23:E4130,4,1),VLOOKUP('Orçamentária-CDHU'!C70,CDHU!A23:E4130,5,1))</f>
        <v>6.34</v>
      </c>
      <c r="H70" s="30">
        <f t="shared" si="12"/>
        <v>25346.31</v>
      </c>
      <c r="I70" s="31">
        <f>ROUND(F70*G70*(1+$I$81/100),2)</f>
        <v>32045.33</v>
      </c>
      <c r="J70" s="1" t="s">
        <v>35395</v>
      </c>
    </row>
    <row r="71" spans="1:10" x14ac:dyDescent="0.3">
      <c r="A71" s="25" t="s">
        <v>35388</v>
      </c>
      <c r="B71" s="26" t="s">
        <v>34</v>
      </c>
      <c r="C71" s="160" t="s">
        <v>22211</v>
      </c>
      <c r="D71" s="28" t="str">
        <f>IF(AND(B71="CDHU",BDI!H31="Sim"),VLOOKUP('Orçamentária-CDHU'!C71,CDHU!A23:E4130,2,1),VLOOKUP('Orçamentária-CDHU'!C71,CDHU!A23:E4130,2,1))</f>
        <v>Esmalte à base água em superfície metálica, inclusive preparo</v>
      </c>
      <c r="E71" s="29" t="str">
        <f>IF(AND(B71="CDHU",BDI!H31="Sim"),VLOOKUP('Orçamentária-CDHU'!C71,CDHU!A23:E4130,3,1),VLOOKUP('Orçamentária-CDHU'!C71,CDHU!A23:E4130,3,1))</f>
        <v>M2</v>
      </c>
      <c r="F71" s="159">
        <v>87.1</v>
      </c>
      <c r="G71" s="30">
        <f>IF(AND(B71="CDHU",BDI!H10="Sim"),VLOOKUP('Orçamentária-CDHU'!C71,CDHU!A24:E4131,4,1),VLOOKUP('Orçamentária-CDHU'!C71,CDHU!A24:E4131,5,1))</f>
        <v>48.54</v>
      </c>
      <c r="H71" s="30">
        <f t="shared" si="12"/>
        <v>4227.83</v>
      </c>
      <c r="I71" s="31">
        <f>ROUND(F71*G71*(1+$I$81/100),2)</f>
        <v>5345.25</v>
      </c>
      <c r="J71" s="1" t="s">
        <v>35396</v>
      </c>
    </row>
    <row r="72" spans="1:10" x14ac:dyDescent="0.3">
      <c r="A72" s="25" t="s">
        <v>35389</v>
      </c>
      <c r="B72" s="26" t="s">
        <v>34</v>
      </c>
      <c r="C72" s="160" t="s">
        <v>22215</v>
      </c>
      <c r="D72" s="28" t="str">
        <f>IF(AND(B72="CDHU",BDI!H32="Sim"),VLOOKUP('Orçamentária-CDHU'!C72,CDHU!A24:E4131,2,1),VLOOKUP('Orçamentária-CDHU'!C72,CDHU!A24:E4131,2,1))</f>
        <v>Esmalte à base de água em madeira, inclusive preparo</v>
      </c>
      <c r="E72" s="29" t="str">
        <f>IF(AND(B72="CDHU",BDI!H32="Sim"),VLOOKUP('Orçamentária-CDHU'!C72,CDHU!A24:E4131,3,1),VLOOKUP('Orçamentária-CDHU'!C72,CDHU!A24:E4131,3,1))</f>
        <v>M2</v>
      </c>
      <c r="F72" s="159">
        <v>156.18</v>
      </c>
      <c r="G72" s="30">
        <f>IF(AND(B72="CDHU",BDI!H10="Sim"),VLOOKUP('Orçamentária-CDHU'!C72,CDHU!A25:E4132,4,1),VLOOKUP('Orçamentária-CDHU'!C72,CDHU!A25:E4132,5,1))</f>
        <v>48.96</v>
      </c>
      <c r="H72" s="30">
        <f t="shared" si="12"/>
        <v>7646.57</v>
      </c>
      <c r="I72" s="31">
        <f>ROUND(F72*G72*(1+$I$81/100),2)</f>
        <v>9667.56</v>
      </c>
      <c r="J72" s="1" t="s">
        <v>35397</v>
      </c>
    </row>
    <row r="73" spans="1:10" x14ac:dyDescent="0.3">
      <c r="A73" s="25" t="s">
        <v>35390</v>
      </c>
      <c r="B73" s="26" t="s">
        <v>34</v>
      </c>
      <c r="C73" s="160" t="s">
        <v>22191</v>
      </c>
      <c r="D73" s="28" t="str">
        <f>IF(AND(B73="CDHU",BDI!H33="Sim"),VLOOKUP('Orçamentária-CDHU'!C73,CDHU!A25:E4132,2,1),VLOOKUP('Orçamentária-CDHU'!C73,CDHU!A25:E4132,2,1))</f>
        <v>Tinta látex em massa, inclusive preparo</v>
      </c>
      <c r="E73" s="29" t="str">
        <f>IF(AND(B73="CDHU",BDI!H33="Sim"),VLOOKUP('Orçamentária-CDHU'!C73,CDHU!A25:E4132,3,1),VLOOKUP('Orçamentária-CDHU'!C73,CDHU!A25:E4132,3,1))</f>
        <v>M2</v>
      </c>
      <c r="F73" s="159">
        <f>1714.56+337.76+437.35</f>
        <v>2489.6699999999996</v>
      </c>
      <c r="G73" s="30">
        <f>IF(AND(B73="CDHU",BDI!H10="Sim"),VLOOKUP('Orçamentária-CDHU'!C73,CDHU!A26:E4133,4,1),VLOOKUP('Orçamentária-CDHU'!C73,CDHU!A26:E4133,5,1))</f>
        <v>30.5</v>
      </c>
      <c r="H73" s="30">
        <f t="shared" si="12"/>
        <v>75934.94</v>
      </c>
      <c r="I73" s="31">
        <f>ROUND(F73*G73*(1+$I$81/100),2)</f>
        <v>96004.54</v>
      </c>
      <c r="J73" s="1" t="s">
        <v>35398</v>
      </c>
    </row>
    <row r="74" spans="1:10" x14ac:dyDescent="0.3">
      <c r="A74" s="25" t="s">
        <v>35391</v>
      </c>
      <c r="B74" s="26" t="s">
        <v>34</v>
      </c>
      <c r="C74" s="160" t="s">
        <v>22197</v>
      </c>
      <c r="D74" s="28" t="str">
        <f>IF(AND(B74="CDHU",BDI!H34="Sim"),VLOOKUP('Orçamentária-CDHU'!C74,CDHU!A26:E4133,2,1),VLOOKUP('Orçamentária-CDHU'!C74,CDHU!A26:E4133,2,1))</f>
        <v>Tinta acrílica em massa, inclusive preparo</v>
      </c>
      <c r="E74" s="29" t="str">
        <f>IF(AND(B74="CDHU",BDI!H34="Sim"),VLOOKUP('Orçamentária-CDHU'!C74,CDHU!A26:E4133,3,1),VLOOKUP('Orçamentária-CDHU'!C74,CDHU!A26:E4133,3,1))</f>
        <v>M2</v>
      </c>
      <c r="F74" s="159">
        <v>1508.17</v>
      </c>
      <c r="G74" s="30">
        <f>IF(AND(B74="CDHU",BDI!H10="Sim"),VLOOKUP('Orçamentária-CDHU'!C74,CDHU!A27:E4134,4,1),VLOOKUP('Orçamentária-CDHU'!C74,CDHU!A27:E4134,5,1))</f>
        <v>33.39</v>
      </c>
      <c r="H74" s="30">
        <f t="shared" si="12"/>
        <v>50357.8</v>
      </c>
      <c r="I74" s="31">
        <f>ROUND(F74*G74*(1+$I$81/100),2)</f>
        <v>63667.360000000001</v>
      </c>
      <c r="J74" s="1" t="s">
        <v>35399</v>
      </c>
    </row>
    <row r="75" spans="1:10" s="47" customFormat="1" x14ac:dyDescent="0.3">
      <c r="A75" s="40">
        <v>8</v>
      </c>
      <c r="B75" s="41"/>
      <c r="C75" s="42"/>
      <c r="D75" s="43" t="s">
        <v>35332</v>
      </c>
      <c r="E75" s="44"/>
      <c r="F75" s="44"/>
      <c r="G75" s="45"/>
      <c r="H75" s="45"/>
      <c r="I75" s="46">
        <f>SUM(I76:I77)</f>
        <v>18214.47</v>
      </c>
    </row>
    <row r="76" spans="1:10" s="32" customFormat="1" ht="27.6" x14ac:dyDescent="0.3">
      <c r="A76" s="25" t="s">
        <v>35386</v>
      </c>
      <c r="B76" s="26" t="s">
        <v>34</v>
      </c>
      <c r="C76" s="27" t="s">
        <v>19642</v>
      </c>
      <c r="D76" s="28" t="str">
        <f>IF(AND(B76="CDHU",BDI!H47="Sim"),VLOOKUP('Orçamentária-CDHU'!C76,CDHU!A39:E4146,2,1),VLOOKUP('Orçamentária-CDHU'!C76,CDHU!A39:E4146,2,1))</f>
        <v>Remoção de entulho de obra com caçamba metálica - material volumoso e misturado por alvenaria, terra, madeira, papel, plástico e metal</v>
      </c>
      <c r="E76" s="29" t="str">
        <f>IF(AND(B76="CDHU",BDI!H47="Sim"),VLOOKUP('Orçamentária-CDHU'!C76,CDHU!A39:E4146,3,1),VLOOKUP('Orçamentária-CDHU'!C76,CDHU!A39:E4146,3,1))</f>
        <v>M3</v>
      </c>
      <c r="F76" s="29">
        <f>((678.85*0.03)+(529.75*0.07*0.03)+2.23+(249.37*0.03)+4.94+0.34+0.34)</f>
        <v>36.809075000000007</v>
      </c>
      <c r="G76" s="30">
        <f>IF(AND(B76="CDHU",BDI!H10="Sim"),VLOOKUP('Orçamentária-CDHU'!C76,CDHU!A12:E4119,4,1),VLOOKUP('Orçamentária-CDHU'!C76,CDHU!A12:E4119,5,1))</f>
        <v>127.48</v>
      </c>
      <c r="H76" s="30">
        <f>ROUND(F76*G76,2)</f>
        <v>4692.42</v>
      </c>
      <c r="I76" s="31">
        <f>ROUND(F76*G76*(1+$I$81/100),2)</f>
        <v>5932.63</v>
      </c>
    </row>
    <row r="77" spans="1:10" s="32" customFormat="1" ht="13.8" x14ac:dyDescent="0.3">
      <c r="A77" s="25" t="s">
        <v>35387</v>
      </c>
      <c r="B77" s="26" t="s">
        <v>34</v>
      </c>
      <c r="C77" s="27" t="s">
        <v>26121</v>
      </c>
      <c r="D77" s="28" t="str">
        <f>IF(AND(B77="CDHU",BDI!H20="Sim"),VLOOKUP('Orçamentária-CDHU'!C77,CDHU!A12:E4119,2,1),VLOOKUP('Orçamentária-CDHU'!C77,CDHU!A12:E4119,2,1))</f>
        <v>Limpeza final da obra</v>
      </c>
      <c r="E77" s="29" t="str">
        <f>IF(AND(B77="CDHU",BDI!H20="Sim"),VLOOKUP('Orçamentária-CDHU'!C77,CDHU!A12:E4119,3,1),VLOOKUP('Orçamentária-CDHU'!C77,CDHU!A12:E4119,3,1))</f>
        <v>M2</v>
      </c>
      <c r="F77" s="29">
        <v>678.85</v>
      </c>
      <c r="G77" s="30">
        <f>IF(AND(B77="CDHU",BDI!H10="Sim"),VLOOKUP('Orçamentária-CDHU'!C77,CDHU!A13:E4120,4,1),VLOOKUP('Orçamentária-CDHU'!C77,CDHU!A13:E4120,5,1))</f>
        <v>14.31</v>
      </c>
      <c r="H77" s="30">
        <f t="shared" si="1"/>
        <v>9714.34</v>
      </c>
      <c r="I77" s="31">
        <f>ROUND(F77*G77*(1+$I$81/100),2)</f>
        <v>12281.84</v>
      </c>
    </row>
    <row r="78" spans="1:10" s="32" customFormat="1" ht="15" customHeight="1" thickBot="1" x14ac:dyDescent="0.35">
      <c r="A78" s="225" t="s">
        <v>29</v>
      </c>
      <c r="B78" s="226"/>
      <c r="C78" s="226"/>
      <c r="D78" s="226"/>
      <c r="E78" s="226"/>
      <c r="F78" s="226"/>
      <c r="G78" s="226"/>
      <c r="H78" s="54"/>
      <c r="I78" s="55">
        <f>SUM(I11,I16,I33,I40,I52,I60,I68,I75)</f>
        <v>508051.9</v>
      </c>
    </row>
    <row r="79" spans="1:10" ht="15" thickBot="1" x14ac:dyDescent="0.35">
      <c r="A79" s="3"/>
      <c r="B79" s="4"/>
      <c r="C79" s="4"/>
      <c r="D79" s="140"/>
      <c r="E79" s="22"/>
      <c r="F79" s="20"/>
      <c r="G79" s="14"/>
      <c r="H79" s="14"/>
      <c r="I79" s="15"/>
    </row>
    <row r="80" spans="1:10" customFormat="1" x14ac:dyDescent="0.3">
      <c r="A80" s="248"/>
      <c r="B80" s="249"/>
      <c r="C80" s="254" t="s">
        <v>18</v>
      </c>
      <c r="D80" s="255"/>
      <c r="E80" s="255"/>
      <c r="F80" s="255"/>
      <c r="G80" s="255"/>
      <c r="H80" s="255"/>
      <c r="I80" s="37">
        <f>SUM(H12:H15,H17:H32,H34:H39,H41:H51,H53:H59,H61:H67,H76:H77,H69:H74)</f>
        <v>401844.43</v>
      </c>
    </row>
    <row r="81" spans="1:9" customFormat="1" x14ac:dyDescent="0.3">
      <c r="A81" s="250"/>
      <c r="B81" s="251"/>
      <c r="C81" s="256" t="s">
        <v>19</v>
      </c>
      <c r="D81" s="257"/>
      <c r="E81" s="257"/>
      <c r="F81" s="257"/>
      <c r="G81" s="257"/>
      <c r="H81" s="257"/>
      <c r="I81" s="123">
        <f>BDI!F26*100</f>
        <v>26.43</v>
      </c>
    </row>
    <row r="82" spans="1:9" customFormat="1" x14ac:dyDescent="0.3">
      <c r="A82" s="250"/>
      <c r="B82" s="251"/>
      <c r="C82" s="256" t="s">
        <v>20</v>
      </c>
      <c r="D82" s="257"/>
      <c r="E82" s="257"/>
      <c r="F82" s="257"/>
      <c r="G82" s="257"/>
      <c r="H82" s="257"/>
      <c r="I82" s="38">
        <f>ROUND((I80)*I81/100,2)</f>
        <v>106207.48</v>
      </c>
    </row>
    <row r="83" spans="1:9" customFormat="1" ht="15" thickBot="1" x14ac:dyDescent="0.35">
      <c r="A83" s="250"/>
      <c r="B83" s="251"/>
      <c r="C83" s="258" t="s">
        <v>21</v>
      </c>
      <c r="D83" s="259"/>
      <c r="E83" s="259"/>
      <c r="F83" s="259"/>
      <c r="G83" s="259"/>
      <c r="H83" s="259"/>
      <c r="I83" s="39">
        <f>I80+I82-0.01</f>
        <v>508051.89999999997</v>
      </c>
    </row>
    <row r="84" spans="1:9" x14ac:dyDescent="0.3">
      <c r="A84" s="3"/>
      <c r="B84" s="4"/>
      <c r="C84" s="4"/>
      <c r="D84" s="140"/>
      <c r="E84" s="22"/>
      <c r="F84" s="20"/>
      <c r="G84" s="14"/>
      <c r="H84" s="14"/>
      <c r="I84" s="15"/>
    </row>
    <row r="85" spans="1:9" x14ac:dyDescent="0.3">
      <c r="A85" s="184"/>
      <c r="B85" s="185"/>
      <c r="C85" s="185"/>
      <c r="D85" s="185"/>
      <c r="G85" s="10"/>
      <c r="H85" s="10"/>
      <c r="I85" s="11"/>
    </row>
    <row r="86" spans="1:9" x14ac:dyDescent="0.3">
      <c r="A86" s="35" t="s">
        <v>5</v>
      </c>
      <c r="B86" s="252" t="str">
        <f>Dados!B14</f>
        <v>Jessica Cristina O. Fogaça</v>
      </c>
      <c r="C86" s="252"/>
      <c r="D86" s="252"/>
      <c r="G86" s="10"/>
      <c r="H86" s="10"/>
      <c r="I86" s="11"/>
    </row>
    <row r="87" spans="1:9" x14ac:dyDescent="0.3">
      <c r="A87" s="35" t="s">
        <v>6</v>
      </c>
      <c r="B87" s="252" t="str">
        <f>Dados!B15</f>
        <v>Engenheira Civil</v>
      </c>
      <c r="C87" s="252"/>
      <c r="D87" s="252"/>
      <c r="G87" s="10"/>
      <c r="H87" s="10"/>
      <c r="I87" s="11"/>
    </row>
    <row r="88" spans="1:9" ht="15" thickBot="1" x14ac:dyDescent="0.35">
      <c r="A88" s="36" t="s">
        <v>7</v>
      </c>
      <c r="B88" s="253" t="str">
        <f>Dados!B16</f>
        <v>5069 746919</v>
      </c>
      <c r="C88" s="253"/>
      <c r="D88" s="253"/>
      <c r="E88" s="21"/>
      <c r="F88" s="21"/>
      <c r="G88" s="16"/>
      <c r="H88" s="16"/>
      <c r="I88" s="17"/>
    </row>
    <row r="90" spans="1:9" ht="43.2" x14ac:dyDescent="0.3">
      <c r="C90" s="9" t="s">
        <v>35363</v>
      </c>
      <c r="D90" s="138" t="s">
        <v>35400</v>
      </c>
    </row>
    <row r="92" spans="1:9" ht="15" customHeight="1" x14ac:dyDescent="0.3"/>
  </sheetData>
  <mergeCells count="19">
    <mergeCell ref="A80:B83"/>
    <mergeCell ref="B87:D87"/>
    <mergeCell ref="B88:D88"/>
    <mergeCell ref="A85:D85"/>
    <mergeCell ref="B86:D86"/>
    <mergeCell ref="C80:H80"/>
    <mergeCell ref="C81:H81"/>
    <mergeCell ref="C82:H82"/>
    <mergeCell ref="C83:H83"/>
    <mergeCell ref="A10:I10"/>
    <mergeCell ref="A78:G78"/>
    <mergeCell ref="A1:I1"/>
    <mergeCell ref="H2:I7"/>
    <mergeCell ref="A2:G2"/>
    <mergeCell ref="A3:G3"/>
    <mergeCell ref="A4:G4"/>
    <mergeCell ref="A5:G5"/>
    <mergeCell ref="A6:G6"/>
    <mergeCell ref="A7:G7"/>
  </mergeCells>
  <conditionalFormatting sqref="A79:A80 A84 E79:F84">
    <cfRule type="expression" dxfId="13" priority="10" stopIfTrue="1">
      <formula>$K$53="sim"</formula>
    </cfRule>
  </conditionalFormatting>
  <conditionalFormatting sqref="G79:I84">
    <cfRule type="expression" dxfId="12" priority="1" stopIfTrue="1">
      <formula>$K$53="sim"</formula>
    </cfRule>
  </conditionalFormatting>
  <dataValidations disablePrompts="1" count="1">
    <dataValidation type="decimal" allowBlank="1" showInputMessage="1" showErrorMessage="1" sqref="F60 F68 F1:F55 F75:F1048576">
      <formula1>0</formula1>
      <formula2>100000000</formula2>
    </dataValidation>
  </dataValidations>
  <printOptions horizontalCentered="1"/>
  <pageMargins left="0.70866141732283472" right="0.70866141732283472" top="0.74803149606299213" bottom="0.74803149606299213" header="0.31496062992125984" footer="0.31496062992125984"/>
  <pageSetup paperSize="9" scale="6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Normal="100" workbookViewId="0">
      <selection sqref="A1:I1"/>
    </sheetView>
  </sheetViews>
  <sheetFormatPr defaultColWidth="8.6640625" defaultRowHeight="14.4" x14ac:dyDescent="0.3"/>
  <cols>
    <col min="1" max="1" width="9.109375" style="8" bestFit="1" customWidth="1"/>
    <col min="2" max="2" width="6.109375" style="8" bestFit="1" customWidth="1"/>
    <col min="3" max="3" width="8.109375" style="8" bestFit="1" customWidth="1"/>
    <col min="4" max="4" width="95.6640625" style="138" customWidth="1"/>
    <col min="5" max="5" width="8.44140625" style="19" bestFit="1" customWidth="1"/>
    <col min="6" max="6" width="11.5546875" style="19" bestFit="1" customWidth="1"/>
    <col min="7" max="9" width="15" style="18" customWidth="1"/>
    <col min="10" max="16384" width="8.6640625" style="1"/>
  </cols>
  <sheetData>
    <row r="1" spans="1:9" ht="18" thickBot="1" x14ac:dyDescent="0.35">
      <c r="A1" s="165" t="s">
        <v>8</v>
      </c>
      <c r="B1" s="166"/>
      <c r="C1" s="166"/>
      <c r="D1" s="166"/>
      <c r="E1" s="166"/>
      <c r="F1" s="166"/>
      <c r="G1" s="166"/>
      <c r="H1" s="166"/>
      <c r="I1" s="167"/>
    </row>
    <row r="2" spans="1:9" ht="15" thickBot="1" x14ac:dyDescent="0.35">
      <c r="A2" s="168" t="s">
        <v>4</v>
      </c>
      <c r="B2" s="169"/>
      <c r="C2" s="169"/>
      <c r="D2" s="169"/>
      <c r="E2" s="169"/>
      <c r="F2" s="169"/>
      <c r="G2" s="215"/>
      <c r="H2" s="227"/>
      <c r="I2" s="228"/>
    </row>
    <row r="3" spans="1:9" x14ac:dyDescent="0.3">
      <c r="A3" s="233" t="str">
        <f>Dados!A3</f>
        <v>OBJETO: REFORMA DA CAMARA MUNICIPAL</v>
      </c>
      <c r="B3" s="234"/>
      <c r="C3" s="234"/>
      <c r="D3" s="234"/>
      <c r="E3" s="234"/>
      <c r="F3" s="234"/>
      <c r="G3" s="235"/>
      <c r="H3" s="229"/>
      <c r="I3" s="230"/>
    </row>
    <row r="4" spans="1:9" x14ac:dyDescent="0.3">
      <c r="A4" s="236" t="str">
        <f>Dados!A4</f>
        <v>ENDEREÇO: R. Maurício Barbosa Tavares Elias, 314 - Jd. Vergel de Una, Ibiúna - SP, 18150-000</v>
      </c>
      <c r="B4" s="237"/>
      <c r="C4" s="237"/>
      <c r="D4" s="237"/>
      <c r="E4" s="237"/>
      <c r="F4" s="237"/>
      <c r="G4" s="238"/>
      <c r="H4" s="229"/>
      <c r="I4" s="230"/>
    </row>
    <row r="5" spans="1:9" x14ac:dyDescent="0.3">
      <c r="A5" s="239" t="str">
        <f>Dados!A5</f>
        <v>DATA DA ELABORAÇÃO:16/09/2025</v>
      </c>
      <c r="B5" s="240"/>
      <c r="C5" s="240"/>
      <c r="D5" s="240"/>
      <c r="E5" s="240"/>
      <c r="F5" s="240"/>
      <c r="G5" s="241"/>
      <c r="H5" s="229"/>
      <c r="I5" s="230"/>
    </row>
    <row r="6" spans="1:9" x14ac:dyDescent="0.3">
      <c r="A6" s="242" t="str">
        <f>Dados!A6</f>
        <v xml:space="preserve">FONTE: CDHU 198 c/ deson. </v>
      </c>
      <c r="B6" s="243"/>
      <c r="C6" s="243"/>
      <c r="D6" s="243"/>
      <c r="E6" s="243"/>
      <c r="F6" s="243"/>
      <c r="G6" s="244"/>
      <c r="H6" s="229"/>
      <c r="I6" s="230"/>
    </row>
    <row r="7" spans="1:9" ht="15" thickBot="1" x14ac:dyDescent="0.35">
      <c r="A7" s="245" t="str">
        <f>Dados!A7</f>
        <v>PRAZO DE EXECUÇÃO: 90 DIAS</v>
      </c>
      <c r="B7" s="246"/>
      <c r="C7" s="246"/>
      <c r="D7" s="246"/>
      <c r="E7" s="246"/>
      <c r="F7" s="246"/>
      <c r="G7" s="247"/>
      <c r="H7" s="231"/>
      <c r="I7" s="232"/>
    </row>
    <row r="8" spans="1:9" ht="15" thickBot="1" x14ac:dyDescent="0.35">
      <c r="A8" s="23"/>
      <c r="G8" s="10"/>
      <c r="H8" s="10"/>
      <c r="I8" s="11"/>
    </row>
    <row r="9" spans="1:9" s="9" customFormat="1" ht="25.2" x14ac:dyDescent="0.3">
      <c r="A9" s="5" t="s">
        <v>9</v>
      </c>
      <c r="B9" s="6" t="s">
        <v>10</v>
      </c>
      <c r="C9" s="6" t="s">
        <v>11</v>
      </c>
      <c r="D9" s="139" t="s">
        <v>12</v>
      </c>
      <c r="E9" s="7" t="s">
        <v>13</v>
      </c>
      <c r="F9" s="7" t="s">
        <v>14</v>
      </c>
      <c r="G9" s="12" t="s">
        <v>15</v>
      </c>
      <c r="H9" s="12" t="s">
        <v>16</v>
      </c>
      <c r="I9" s="13" t="s">
        <v>17</v>
      </c>
    </row>
    <row r="10" spans="1:9" s="9" customFormat="1" x14ac:dyDescent="0.3">
      <c r="A10" s="222" t="s">
        <v>23</v>
      </c>
      <c r="B10" s="223"/>
      <c r="C10" s="223"/>
      <c r="D10" s="223"/>
      <c r="E10" s="223"/>
      <c r="F10" s="223"/>
      <c r="G10" s="223"/>
      <c r="H10" s="223"/>
      <c r="I10" s="224"/>
    </row>
    <row r="11" spans="1:9" s="47" customFormat="1" x14ac:dyDescent="0.3">
      <c r="A11" s="40">
        <v>1</v>
      </c>
      <c r="B11" s="41"/>
      <c r="C11" s="42"/>
      <c r="D11" s="43" t="s">
        <v>24</v>
      </c>
      <c r="E11" s="44"/>
      <c r="F11" s="44"/>
      <c r="G11" s="45"/>
      <c r="H11" s="45"/>
      <c r="I11" s="46"/>
    </row>
    <row r="12" spans="1:9" s="146" customFormat="1" ht="42.75" customHeight="1" x14ac:dyDescent="0.3">
      <c r="A12" s="25" t="s">
        <v>22</v>
      </c>
      <c r="B12" s="26" t="s">
        <v>35239</v>
      </c>
      <c r="C12" s="26">
        <v>97141</v>
      </c>
      <c r="D12" s="28" t="str">
        <f>IF(BDI!H10="Sim",VLOOKUP(C12,SINAPI!A2:F7830,2,FALSE),VLOOKUP(C12,SINAPI!A2:F7830,2,FALSE))</f>
        <v>ASSENTAMENTO DE TUBO DE FERRO FUNDIDO PARA REDE DE ÁGUA, DN 80 MM, JUNTA ELÁSTICA, INSTALADO EM LOCAL COM NÍVEL ALTO DE INTERFERÊNCIAS (NÃO INCLUI FORNECIMENTO). AF_05/2024</v>
      </c>
      <c r="E12" s="143" t="str">
        <f>IF(BDI!H10="Sim",VLOOKUP(C12,SINAPI!A2:F7830,3,FALSE),VLOOKUP(C12,SINAPI!A2:F7830,3,FALSE))</f>
        <v>M</v>
      </c>
      <c r="F12" s="143">
        <v>1</v>
      </c>
      <c r="G12" s="144" t="str">
        <f>IF(BDI!H10="Sim",VLOOKUP(C12,SINAPI!A2:F7830,5,FALSE),VLOOKUP(C12,SINAPI!A2:F7830,6,FALSE))</f>
        <v>5,02</v>
      </c>
      <c r="H12" s="144">
        <f>ROUND(F12*G12,2)</f>
        <v>5.0199999999999996</v>
      </c>
      <c r="I12" s="145">
        <f>ROUND(F12*G12*(1+$I$20/100),2)</f>
        <v>6.35</v>
      </c>
    </row>
    <row r="13" spans="1:9" s="32" customFormat="1" ht="13.8" x14ac:dyDescent="0.3">
      <c r="A13" s="25"/>
      <c r="B13" s="26"/>
      <c r="C13" s="27"/>
      <c r="D13" s="28"/>
      <c r="E13" s="29"/>
      <c r="F13" s="29"/>
      <c r="G13" s="30"/>
      <c r="H13" s="30">
        <f t="shared" ref="H13:H14" si="0">ROUND(F13*G13,2)</f>
        <v>0</v>
      </c>
      <c r="I13" s="31">
        <f t="shared" ref="I13:I14" si="1">ROUND(F13*G13*$I$20/100,2)</f>
        <v>0</v>
      </c>
    </row>
    <row r="14" spans="1:9" s="32" customFormat="1" ht="13.8" x14ac:dyDescent="0.3">
      <c r="A14" s="25"/>
      <c r="B14" s="26"/>
      <c r="C14" s="27"/>
      <c r="D14" s="28"/>
      <c r="E14" s="29"/>
      <c r="F14" s="29"/>
      <c r="G14" s="30"/>
      <c r="H14" s="30">
        <f t="shared" si="0"/>
        <v>0</v>
      </c>
      <c r="I14" s="31">
        <f t="shared" si="1"/>
        <v>0</v>
      </c>
    </row>
    <row r="15" spans="1:9" s="32" customFormat="1" ht="13.8" x14ac:dyDescent="0.3">
      <c r="A15" s="33"/>
      <c r="B15" s="27"/>
      <c r="C15" s="27"/>
      <c r="D15" s="28"/>
      <c r="E15" s="29"/>
      <c r="F15" s="29"/>
      <c r="G15" s="30"/>
      <c r="H15" s="30">
        <f>ROUND(F15*G15,2)</f>
        <v>0</v>
      </c>
      <c r="I15" s="31">
        <f>ROUND(F15*G15*(1+$I$20/100),2)</f>
        <v>0</v>
      </c>
    </row>
    <row r="16" spans="1:9" s="48" customFormat="1" ht="13.8" x14ac:dyDescent="0.3">
      <c r="A16" s="56"/>
      <c r="B16" s="57"/>
      <c r="C16" s="57"/>
      <c r="D16" s="57"/>
      <c r="E16" s="57"/>
      <c r="F16" s="57"/>
      <c r="G16" s="53" t="s">
        <v>25</v>
      </c>
      <c r="H16" s="49">
        <f>SUM(H12:H15)</f>
        <v>5.0199999999999996</v>
      </c>
      <c r="I16" s="50">
        <f>SUM(I12:I15)</f>
        <v>6.35</v>
      </c>
    </row>
    <row r="17" spans="1:9" s="32" customFormat="1" thickBot="1" x14ac:dyDescent="0.35">
      <c r="A17" s="225" t="s">
        <v>29</v>
      </c>
      <c r="B17" s="226"/>
      <c r="C17" s="226"/>
      <c r="D17" s="226"/>
      <c r="E17" s="226"/>
      <c r="F17" s="226"/>
      <c r="G17" s="226"/>
      <c r="H17" s="54">
        <f>H16</f>
        <v>5.0199999999999996</v>
      </c>
      <c r="I17" s="55">
        <f>I16</f>
        <v>6.35</v>
      </c>
    </row>
    <row r="18" spans="1:9" ht="15" thickBot="1" x14ac:dyDescent="0.35">
      <c r="A18" s="3"/>
      <c r="B18" s="4"/>
      <c r="C18" s="4"/>
      <c r="D18" s="140"/>
      <c r="E18" s="22"/>
      <c r="F18" s="20"/>
      <c r="G18" s="14"/>
      <c r="H18" s="14"/>
      <c r="I18" s="15"/>
    </row>
    <row r="19" spans="1:9" customFormat="1" x14ac:dyDescent="0.3">
      <c r="A19" s="248"/>
      <c r="B19" s="249"/>
      <c r="C19" s="254" t="s">
        <v>18</v>
      </c>
      <c r="D19" s="255"/>
      <c r="E19" s="255"/>
      <c r="F19" s="255"/>
      <c r="G19" s="255"/>
      <c r="H19" s="255"/>
      <c r="I19" s="37">
        <f>H17</f>
        <v>5.0199999999999996</v>
      </c>
    </row>
    <row r="20" spans="1:9" customFormat="1" x14ac:dyDescent="0.3">
      <c r="A20" s="250"/>
      <c r="B20" s="251"/>
      <c r="C20" s="256" t="s">
        <v>19</v>
      </c>
      <c r="D20" s="257"/>
      <c r="E20" s="257"/>
      <c r="F20" s="257"/>
      <c r="G20" s="257"/>
      <c r="H20" s="257"/>
      <c r="I20" s="123">
        <f>BDI!F26*100</f>
        <v>26.43</v>
      </c>
    </row>
    <row r="21" spans="1:9" customFormat="1" x14ac:dyDescent="0.3">
      <c r="A21" s="250"/>
      <c r="B21" s="251"/>
      <c r="C21" s="256" t="s">
        <v>20</v>
      </c>
      <c r="D21" s="257"/>
      <c r="E21" s="257"/>
      <c r="F21" s="257"/>
      <c r="G21" s="257"/>
      <c r="H21" s="257"/>
      <c r="I21" s="38">
        <f>ROUND((I19)*I20/100,2)</f>
        <v>1.33</v>
      </c>
    </row>
    <row r="22" spans="1:9" customFormat="1" ht="15" thickBot="1" x14ac:dyDescent="0.35">
      <c r="A22" s="250"/>
      <c r="B22" s="251"/>
      <c r="C22" s="258" t="s">
        <v>21</v>
      </c>
      <c r="D22" s="259"/>
      <c r="E22" s="259"/>
      <c r="F22" s="259"/>
      <c r="G22" s="259"/>
      <c r="H22" s="259"/>
      <c r="I22" s="39">
        <f>I19+I21</f>
        <v>6.35</v>
      </c>
    </row>
    <row r="23" spans="1:9" customFormat="1" x14ac:dyDescent="0.3">
      <c r="A23" s="250"/>
      <c r="B23" s="251"/>
      <c r="C23" s="256" t="s">
        <v>30</v>
      </c>
      <c r="D23" s="257"/>
      <c r="E23" s="257"/>
      <c r="F23" s="257"/>
      <c r="G23" s="257"/>
      <c r="H23" s="257"/>
      <c r="I23" s="52">
        <v>0</v>
      </c>
    </row>
    <row r="24" spans="1:9" customFormat="1" ht="15" thickBot="1" x14ac:dyDescent="0.35">
      <c r="A24" s="250"/>
      <c r="B24" s="251"/>
      <c r="C24" s="258" t="s">
        <v>32</v>
      </c>
      <c r="D24" s="259"/>
      <c r="E24" s="259"/>
      <c r="F24" s="259"/>
      <c r="G24" s="259"/>
      <c r="H24" s="259"/>
      <c r="I24" s="51">
        <f>I23/I22</f>
        <v>0</v>
      </c>
    </row>
    <row r="25" spans="1:9" customFormat="1" x14ac:dyDescent="0.3">
      <c r="A25" s="250"/>
      <c r="B25" s="251"/>
      <c r="C25" s="256" t="s">
        <v>31</v>
      </c>
      <c r="D25" s="257"/>
      <c r="E25" s="257"/>
      <c r="F25" s="257"/>
      <c r="G25" s="257"/>
      <c r="H25" s="257"/>
      <c r="I25" s="52">
        <f>I22-I23</f>
        <v>6.35</v>
      </c>
    </row>
    <row r="26" spans="1:9" customFormat="1" ht="15" thickBot="1" x14ac:dyDescent="0.35">
      <c r="A26" s="260"/>
      <c r="B26" s="261"/>
      <c r="C26" s="258" t="s">
        <v>33</v>
      </c>
      <c r="D26" s="259"/>
      <c r="E26" s="259"/>
      <c r="F26" s="259"/>
      <c r="G26" s="259"/>
      <c r="H26" s="259"/>
      <c r="I26" s="51">
        <f>I25/I22</f>
        <v>1</v>
      </c>
    </row>
    <row r="27" spans="1:9" x14ac:dyDescent="0.3">
      <c r="A27" s="3"/>
      <c r="B27" s="4"/>
      <c r="C27" s="4"/>
      <c r="D27" s="140"/>
      <c r="E27" s="22"/>
      <c r="F27" s="20"/>
      <c r="G27" s="14"/>
      <c r="H27" s="14"/>
      <c r="I27" s="15"/>
    </row>
    <row r="28" spans="1:9" x14ac:dyDescent="0.3">
      <c r="A28" s="184"/>
      <c r="B28" s="185"/>
      <c r="C28" s="185"/>
      <c r="D28" s="185"/>
      <c r="G28" s="10"/>
      <c r="H28" s="10"/>
      <c r="I28" s="11"/>
    </row>
    <row r="29" spans="1:9" x14ac:dyDescent="0.3">
      <c r="A29" s="35" t="s">
        <v>5</v>
      </c>
      <c r="B29" s="252" t="str">
        <f>Dados!B14</f>
        <v>Jessica Cristina O. Fogaça</v>
      </c>
      <c r="C29" s="252"/>
      <c r="D29" s="252"/>
      <c r="G29" s="10"/>
      <c r="H29" s="10"/>
      <c r="I29" s="11"/>
    </row>
    <row r="30" spans="1:9" x14ac:dyDescent="0.3">
      <c r="A30" s="35" t="s">
        <v>6</v>
      </c>
      <c r="B30" s="252" t="str">
        <f>Dados!B15</f>
        <v>Engenheira Civil</v>
      </c>
      <c r="C30" s="252"/>
      <c r="D30" s="252"/>
      <c r="G30" s="10"/>
      <c r="H30" s="10"/>
      <c r="I30" s="11"/>
    </row>
    <row r="31" spans="1:9" ht="15" thickBot="1" x14ac:dyDescent="0.35">
      <c r="A31" s="36" t="s">
        <v>7</v>
      </c>
      <c r="B31" s="253" t="str">
        <f>Dados!B16</f>
        <v>5069 746919</v>
      </c>
      <c r="C31" s="253"/>
      <c r="D31" s="253"/>
      <c r="E31" s="21"/>
      <c r="F31" s="21"/>
      <c r="G31" s="16"/>
      <c r="H31" s="16"/>
      <c r="I31" s="17"/>
    </row>
  </sheetData>
  <mergeCells count="23">
    <mergeCell ref="B31:D31"/>
    <mergeCell ref="A10:I10"/>
    <mergeCell ref="A17:G17"/>
    <mergeCell ref="A19:B26"/>
    <mergeCell ref="C19:H19"/>
    <mergeCell ref="C20:H20"/>
    <mergeCell ref="C21:H21"/>
    <mergeCell ref="C22:H22"/>
    <mergeCell ref="C23:H23"/>
    <mergeCell ref="C24:H24"/>
    <mergeCell ref="C25:H25"/>
    <mergeCell ref="C26:H26"/>
    <mergeCell ref="A28:D28"/>
    <mergeCell ref="B29:D29"/>
    <mergeCell ref="B30:D30"/>
    <mergeCell ref="A1:I1"/>
    <mergeCell ref="A2:G2"/>
    <mergeCell ref="H2:I7"/>
    <mergeCell ref="A3:G3"/>
    <mergeCell ref="A4:G4"/>
    <mergeCell ref="A5:G5"/>
    <mergeCell ref="A6:G6"/>
    <mergeCell ref="A7:G7"/>
  </mergeCells>
  <conditionalFormatting sqref="A18:A19 A27">
    <cfRule type="expression" dxfId="11" priority="3" stopIfTrue="1">
      <formula>$K$13="sim"</formula>
    </cfRule>
  </conditionalFormatting>
  <conditionalFormatting sqref="E18:F27">
    <cfRule type="expression" dxfId="10" priority="2" stopIfTrue="1">
      <formula>$K$13="sim"</formula>
    </cfRule>
  </conditionalFormatting>
  <conditionalFormatting sqref="G18:I27">
    <cfRule type="expression" dxfId="9" priority="1" stopIfTrue="1">
      <formula>$K$13="sim"</formula>
    </cfRule>
  </conditionalFormatting>
  <dataValidations count="1">
    <dataValidation type="decimal" allowBlank="1" showInputMessage="1" showErrorMessage="1" sqref="F1:F1048576">
      <formula1>0</formula1>
      <formula2>100000000</formula2>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zoomScaleNormal="100" workbookViewId="0">
      <selection sqref="A1:I1"/>
    </sheetView>
  </sheetViews>
  <sheetFormatPr defaultColWidth="8.6640625" defaultRowHeight="14.4" x14ac:dyDescent="0.3"/>
  <cols>
    <col min="1" max="1" width="9.109375" style="8" bestFit="1" customWidth="1"/>
    <col min="2" max="2" width="6.109375" style="8" bestFit="1" customWidth="1"/>
    <col min="3" max="3" width="8.109375" style="8" bestFit="1" customWidth="1"/>
    <col min="4" max="4" width="95.6640625" style="138" customWidth="1"/>
    <col min="5" max="5" width="8.44140625" style="19" bestFit="1" customWidth="1"/>
    <col min="6" max="6" width="11.5546875" style="19" bestFit="1" customWidth="1"/>
    <col min="7" max="9" width="15" style="18" customWidth="1"/>
    <col min="10" max="16384" width="8.6640625" style="1"/>
  </cols>
  <sheetData>
    <row r="1" spans="1:9" ht="18" thickBot="1" x14ac:dyDescent="0.35">
      <c r="A1" s="165" t="s">
        <v>8</v>
      </c>
      <c r="B1" s="166"/>
      <c r="C1" s="166"/>
      <c r="D1" s="166"/>
      <c r="E1" s="166"/>
      <c r="F1" s="166"/>
      <c r="G1" s="166"/>
      <c r="H1" s="166"/>
      <c r="I1" s="167"/>
    </row>
    <row r="2" spans="1:9" ht="15" thickBot="1" x14ac:dyDescent="0.35">
      <c r="A2" s="168" t="s">
        <v>4</v>
      </c>
      <c r="B2" s="169"/>
      <c r="C2" s="169"/>
      <c r="D2" s="169"/>
      <c r="E2" s="169"/>
      <c r="F2" s="169"/>
      <c r="G2" s="215"/>
      <c r="H2" s="227"/>
      <c r="I2" s="228"/>
    </row>
    <row r="3" spans="1:9" x14ac:dyDescent="0.3">
      <c r="A3" s="233" t="str">
        <f>Dados!A3</f>
        <v>OBJETO: REFORMA DA CAMARA MUNICIPAL</v>
      </c>
      <c r="B3" s="234"/>
      <c r="C3" s="234"/>
      <c r="D3" s="234"/>
      <c r="E3" s="234"/>
      <c r="F3" s="234"/>
      <c r="G3" s="235"/>
      <c r="H3" s="229"/>
      <c r="I3" s="230"/>
    </row>
    <row r="4" spans="1:9" x14ac:dyDescent="0.3">
      <c r="A4" s="236" t="str">
        <f>Dados!A4</f>
        <v>ENDEREÇO: R. Maurício Barbosa Tavares Elias, 314 - Jd. Vergel de Una, Ibiúna - SP, 18150-000</v>
      </c>
      <c r="B4" s="237"/>
      <c r="C4" s="237"/>
      <c r="D4" s="237"/>
      <c r="E4" s="237"/>
      <c r="F4" s="237"/>
      <c r="G4" s="238"/>
      <c r="H4" s="229"/>
      <c r="I4" s="230"/>
    </row>
    <row r="5" spans="1:9" x14ac:dyDescent="0.3">
      <c r="A5" s="239" t="str">
        <f>Dados!A5</f>
        <v>DATA DA ELABORAÇÃO:16/09/2025</v>
      </c>
      <c r="B5" s="240"/>
      <c r="C5" s="240"/>
      <c r="D5" s="240"/>
      <c r="E5" s="240"/>
      <c r="F5" s="240"/>
      <c r="G5" s="241"/>
      <c r="H5" s="229"/>
      <c r="I5" s="230"/>
    </row>
    <row r="6" spans="1:9" x14ac:dyDescent="0.3">
      <c r="A6" s="242" t="str">
        <f>Dados!A6</f>
        <v xml:space="preserve">FONTE: CDHU 198 c/ deson. </v>
      </c>
      <c r="B6" s="243"/>
      <c r="C6" s="243"/>
      <c r="D6" s="243"/>
      <c r="E6" s="243"/>
      <c r="F6" s="243"/>
      <c r="G6" s="244"/>
      <c r="H6" s="229"/>
      <c r="I6" s="230"/>
    </row>
    <row r="7" spans="1:9" ht="15" thickBot="1" x14ac:dyDescent="0.35">
      <c r="A7" s="245" t="str">
        <f>Dados!A7</f>
        <v>PRAZO DE EXECUÇÃO: 90 DIAS</v>
      </c>
      <c r="B7" s="246"/>
      <c r="C7" s="246"/>
      <c r="D7" s="246"/>
      <c r="E7" s="246"/>
      <c r="F7" s="246"/>
      <c r="G7" s="247"/>
      <c r="H7" s="231"/>
      <c r="I7" s="232"/>
    </row>
    <row r="8" spans="1:9" ht="15" thickBot="1" x14ac:dyDescent="0.35">
      <c r="A8" s="23"/>
      <c r="G8" s="10"/>
      <c r="H8" s="10"/>
      <c r="I8" s="11"/>
    </row>
    <row r="9" spans="1:9" s="9" customFormat="1" ht="25.2" x14ac:dyDescent="0.3">
      <c r="A9" s="5" t="s">
        <v>9</v>
      </c>
      <c r="B9" s="6" t="s">
        <v>10</v>
      </c>
      <c r="C9" s="6" t="s">
        <v>11</v>
      </c>
      <c r="D9" s="139" t="s">
        <v>12</v>
      </c>
      <c r="E9" s="7" t="s">
        <v>13</v>
      </c>
      <c r="F9" s="7" t="s">
        <v>14</v>
      </c>
      <c r="G9" s="12" t="s">
        <v>15</v>
      </c>
      <c r="H9" s="12" t="s">
        <v>16</v>
      </c>
      <c r="I9" s="13" t="s">
        <v>17</v>
      </c>
    </row>
    <row r="10" spans="1:9" s="9" customFormat="1" x14ac:dyDescent="0.3">
      <c r="A10" s="222" t="s">
        <v>23</v>
      </c>
      <c r="B10" s="223"/>
      <c r="C10" s="223"/>
      <c r="D10" s="223"/>
      <c r="E10" s="223"/>
      <c r="F10" s="223"/>
      <c r="G10" s="223"/>
      <c r="H10" s="223"/>
      <c r="I10" s="224"/>
    </row>
    <row r="11" spans="1:9" s="47" customFormat="1" x14ac:dyDescent="0.3">
      <c r="A11" s="40">
        <v>1</v>
      </c>
      <c r="B11" s="41"/>
      <c r="C11" s="42"/>
      <c r="D11" s="43" t="s">
        <v>24</v>
      </c>
      <c r="E11" s="44"/>
      <c r="F11" s="44"/>
      <c r="G11" s="45"/>
      <c r="H11" s="45"/>
      <c r="I11" s="46"/>
    </row>
    <row r="12" spans="1:9" s="32" customFormat="1" ht="13.8" x14ac:dyDescent="0.3">
      <c r="A12" s="25" t="s">
        <v>22</v>
      </c>
      <c r="B12" s="26" t="s">
        <v>35240</v>
      </c>
      <c r="C12" s="27" t="s">
        <v>26851</v>
      </c>
      <c r="D12" s="28" t="str">
        <f>VLOOKUP(C12,FDE!A9:S4330,3,TRUE)</f>
        <v>RETIRANDO A VEGETACAO, TRONCOS ATE 5CM DE DIAMETRO E RASPAGEM.</v>
      </c>
      <c r="E12" s="28" t="str">
        <f>VLOOKUP(C12,FDE!A1:S4330,11,TRUE)</f>
        <v>M2</v>
      </c>
      <c r="F12" s="29">
        <v>1</v>
      </c>
      <c r="G12" s="30" t="str">
        <f>VLOOKUP(C12,FDE!A1:S4330,14,TRUE)</f>
        <v>5,12</v>
      </c>
      <c r="H12" s="30">
        <f>ROUND(F12*G12,2)</f>
        <v>5.12</v>
      </c>
      <c r="I12" s="31">
        <f>ROUND(F12*G12*(1+$I$20/100),2)</f>
        <v>6.47</v>
      </c>
    </row>
    <row r="13" spans="1:9" s="32" customFormat="1" ht="13.8" x14ac:dyDescent="0.3">
      <c r="A13" s="25"/>
      <c r="B13" s="26"/>
      <c r="C13" s="27"/>
      <c r="D13" s="28"/>
      <c r="E13" s="29"/>
      <c r="F13" s="29"/>
      <c r="G13" s="30"/>
      <c r="H13" s="30">
        <f t="shared" ref="H13:H14" si="0">ROUND(F13*G13,2)</f>
        <v>0</v>
      </c>
      <c r="I13" s="31">
        <f t="shared" ref="I13:I14" si="1">ROUND(F13*G13*$I$20/100,2)</f>
        <v>0</v>
      </c>
    </row>
    <row r="14" spans="1:9" s="32" customFormat="1" ht="13.8" x14ac:dyDescent="0.3">
      <c r="A14" s="25"/>
      <c r="B14" s="26"/>
      <c r="C14" s="27"/>
      <c r="D14" s="28"/>
      <c r="E14" s="29"/>
      <c r="F14" s="29"/>
      <c r="G14" s="30"/>
      <c r="H14" s="30">
        <f t="shared" si="0"/>
        <v>0</v>
      </c>
      <c r="I14" s="31">
        <f t="shared" si="1"/>
        <v>0</v>
      </c>
    </row>
    <row r="15" spans="1:9" s="32" customFormat="1" ht="13.8" x14ac:dyDescent="0.3">
      <c r="A15" s="33"/>
      <c r="B15" s="27"/>
      <c r="C15" s="27"/>
      <c r="D15" s="28"/>
      <c r="E15" s="29"/>
      <c r="F15" s="29"/>
      <c r="G15" s="30"/>
      <c r="H15" s="30">
        <f>ROUND(F15*G15,2)</f>
        <v>0</v>
      </c>
      <c r="I15" s="31">
        <f>ROUND(F15*G15*(1+$I$20/100),2)</f>
        <v>0</v>
      </c>
    </row>
    <row r="16" spans="1:9" s="48" customFormat="1" ht="13.8" x14ac:dyDescent="0.3">
      <c r="A16" s="56"/>
      <c r="B16" s="57"/>
      <c r="C16" s="57"/>
      <c r="D16" s="57"/>
      <c r="E16" s="57"/>
      <c r="F16" s="57"/>
      <c r="G16" s="53" t="s">
        <v>25</v>
      </c>
      <c r="H16" s="49">
        <f>SUM(H12:H15)</f>
        <v>5.12</v>
      </c>
      <c r="I16" s="50">
        <f>SUM(I12:I15)</f>
        <v>6.47</v>
      </c>
    </row>
    <row r="17" spans="1:9" s="32" customFormat="1" ht="15" customHeight="1" thickBot="1" x14ac:dyDescent="0.35">
      <c r="A17" s="225" t="s">
        <v>29</v>
      </c>
      <c r="B17" s="226"/>
      <c r="C17" s="226"/>
      <c r="D17" s="226"/>
      <c r="E17" s="226"/>
      <c r="F17" s="226"/>
      <c r="G17" s="226"/>
      <c r="H17" s="54">
        <f>H16</f>
        <v>5.12</v>
      </c>
      <c r="I17" s="55">
        <f>I16</f>
        <v>6.47</v>
      </c>
    </row>
    <row r="18" spans="1:9" ht="15" thickBot="1" x14ac:dyDescent="0.35">
      <c r="A18" s="3"/>
      <c r="B18" s="4"/>
      <c r="C18" s="4"/>
      <c r="D18" s="140"/>
      <c r="E18" s="22"/>
      <c r="F18" s="20"/>
      <c r="G18" s="14"/>
      <c r="H18" s="14"/>
      <c r="I18" s="15"/>
    </row>
    <row r="19" spans="1:9" customFormat="1" x14ac:dyDescent="0.3">
      <c r="A19" s="248"/>
      <c r="B19" s="249"/>
      <c r="C19" s="254" t="s">
        <v>18</v>
      </c>
      <c r="D19" s="255"/>
      <c r="E19" s="255"/>
      <c r="F19" s="255"/>
      <c r="G19" s="255"/>
      <c r="H19" s="255"/>
      <c r="I19" s="37">
        <f>H17</f>
        <v>5.12</v>
      </c>
    </row>
    <row r="20" spans="1:9" customFormat="1" x14ac:dyDescent="0.3">
      <c r="A20" s="250"/>
      <c r="B20" s="251"/>
      <c r="C20" s="256" t="s">
        <v>19</v>
      </c>
      <c r="D20" s="257"/>
      <c r="E20" s="257"/>
      <c r="F20" s="257"/>
      <c r="G20" s="257"/>
      <c r="H20" s="257"/>
      <c r="I20" s="123">
        <f>BDI!F26*100</f>
        <v>26.43</v>
      </c>
    </row>
    <row r="21" spans="1:9" customFormat="1" x14ac:dyDescent="0.3">
      <c r="A21" s="250"/>
      <c r="B21" s="251"/>
      <c r="C21" s="256" t="s">
        <v>20</v>
      </c>
      <c r="D21" s="257"/>
      <c r="E21" s="257"/>
      <c r="F21" s="257"/>
      <c r="G21" s="257"/>
      <c r="H21" s="257"/>
      <c r="I21" s="38">
        <f>ROUND((I19)*I20/100,2)</f>
        <v>1.35</v>
      </c>
    </row>
    <row r="22" spans="1:9" customFormat="1" ht="15" thickBot="1" x14ac:dyDescent="0.35">
      <c r="A22" s="250"/>
      <c r="B22" s="251"/>
      <c r="C22" s="258" t="s">
        <v>21</v>
      </c>
      <c r="D22" s="259"/>
      <c r="E22" s="259"/>
      <c r="F22" s="259"/>
      <c r="G22" s="259"/>
      <c r="H22" s="259"/>
      <c r="I22" s="39">
        <f>I19+I21</f>
        <v>6.4700000000000006</v>
      </c>
    </row>
    <row r="23" spans="1:9" customFormat="1" x14ac:dyDescent="0.3">
      <c r="A23" s="250"/>
      <c r="B23" s="251"/>
      <c r="C23" s="256" t="s">
        <v>30</v>
      </c>
      <c r="D23" s="257"/>
      <c r="E23" s="257"/>
      <c r="F23" s="257"/>
      <c r="G23" s="257"/>
      <c r="H23" s="257"/>
      <c r="I23" s="52">
        <v>0</v>
      </c>
    </row>
    <row r="24" spans="1:9" customFormat="1" ht="15" thickBot="1" x14ac:dyDescent="0.35">
      <c r="A24" s="250"/>
      <c r="B24" s="251"/>
      <c r="C24" s="258" t="s">
        <v>32</v>
      </c>
      <c r="D24" s="259"/>
      <c r="E24" s="259"/>
      <c r="F24" s="259"/>
      <c r="G24" s="259"/>
      <c r="H24" s="259"/>
      <c r="I24" s="51">
        <f>I23/I22</f>
        <v>0</v>
      </c>
    </row>
    <row r="25" spans="1:9" customFormat="1" x14ac:dyDescent="0.3">
      <c r="A25" s="250"/>
      <c r="B25" s="251"/>
      <c r="C25" s="256" t="s">
        <v>31</v>
      </c>
      <c r="D25" s="257"/>
      <c r="E25" s="257"/>
      <c r="F25" s="257"/>
      <c r="G25" s="257"/>
      <c r="H25" s="257"/>
      <c r="I25" s="52">
        <f>I22-I23</f>
        <v>6.4700000000000006</v>
      </c>
    </row>
    <row r="26" spans="1:9" customFormat="1" ht="15" thickBot="1" x14ac:dyDescent="0.35">
      <c r="A26" s="260"/>
      <c r="B26" s="261"/>
      <c r="C26" s="258" t="s">
        <v>33</v>
      </c>
      <c r="D26" s="259"/>
      <c r="E26" s="259"/>
      <c r="F26" s="259"/>
      <c r="G26" s="259"/>
      <c r="H26" s="259"/>
      <c r="I26" s="51">
        <f>I25/I22</f>
        <v>1</v>
      </c>
    </row>
    <row r="27" spans="1:9" x14ac:dyDescent="0.3">
      <c r="A27" s="3"/>
      <c r="B27" s="4"/>
      <c r="C27" s="4"/>
      <c r="D27" s="140"/>
      <c r="E27" s="22"/>
      <c r="F27" s="20"/>
      <c r="G27" s="14"/>
      <c r="H27" s="14"/>
      <c r="I27" s="15"/>
    </row>
    <row r="28" spans="1:9" x14ac:dyDescent="0.3">
      <c r="A28" s="184"/>
      <c r="B28" s="185"/>
      <c r="C28" s="185"/>
      <c r="D28" s="185"/>
      <c r="G28" s="10"/>
      <c r="H28" s="10"/>
      <c r="I28" s="11"/>
    </row>
    <row r="29" spans="1:9" x14ac:dyDescent="0.3">
      <c r="A29" s="35" t="s">
        <v>5</v>
      </c>
      <c r="B29" s="252" t="str">
        <f>Dados!B14</f>
        <v>Jessica Cristina O. Fogaça</v>
      </c>
      <c r="C29" s="252"/>
      <c r="D29" s="252"/>
      <c r="G29" s="10"/>
      <c r="H29" s="10"/>
      <c r="I29" s="11"/>
    </row>
    <row r="30" spans="1:9" x14ac:dyDescent="0.3">
      <c r="A30" s="35" t="s">
        <v>6</v>
      </c>
      <c r="B30" s="252" t="str">
        <f>Dados!B15</f>
        <v>Engenheira Civil</v>
      </c>
      <c r="C30" s="252"/>
      <c r="D30" s="252"/>
      <c r="G30" s="10"/>
      <c r="H30" s="10"/>
      <c r="I30" s="11"/>
    </row>
    <row r="31" spans="1:9" ht="15" thickBot="1" x14ac:dyDescent="0.35">
      <c r="A31" s="36" t="s">
        <v>7</v>
      </c>
      <c r="B31" s="253" t="str">
        <f>Dados!B16</f>
        <v>5069 746919</v>
      </c>
      <c r="C31" s="253"/>
      <c r="D31" s="253"/>
      <c r="E31" s="21"/>
      <c r="F31" s="21"/>
      <c r="G31" s="16"/>
      <c r="H31" s="16"/>
      <c r="I31" s="17"/>
    </row>
    <row r="35" ht="15" customHeight="1" x14ac:dyDescent="0.3"/>
  </sheetData>
  <mergeCells count="23">
    <mergeCell ref="B31:D31"/>
    <mergeCell ref="A10:I10"/>
    <mergeCell ref="A17:G17"/>
    <mergeCell ref="A19:B26"/>
    <mergeCell ref="C19:H19"/>
    <mergeCell ref="C20:H20"/>
    <mergeCell ref="C21:H21"/>
    <mergeCell ref="C22:H22"/>
    <mergeCell ref="C23:H23"/>
    <mergeCell ref="C24:H24"/>
    <mergeCell ref="C25:H25"/>
    <mergeCell ref="C26:H26"/>
    <mergeCell ref="A28:D28"/>
    <mergeCell ref="B29:D29"/>
    <mergeCell ref="B30:D30"/>
    <mergeCell ref="A1:I1"/>
    <mergeCell ref="A2:G2"/>
    <mergeCell ref="H2:I7"/>
    <mergeCell ref="A3:G3"/>
    <mergeCell ref="A4:G4"/>
    <mergeCell ref="A5:G5"/>
    <mergeCell ref="A6:G6"/>
    <mergeCell ref="A7:G7"/>
  </mergeCells>
  <conditionalFormatting sqref="A18:A19 A27">
    <cfRule type="expression" dxfId="8" priority="3" stopIfTrue="1">
      <formula>$K$13="sim"</formula>
    </cfRule>
  </conditionalFormatting>
  <conditionalFormatting sqref="E18:F27">
    <cfRule type="expression" dxfId="7" priority="2" stopIfTrue="1">
      <formula>$K$13="sim"</formula>
    </cfRule>
  </conditionalFormatting>
  <conditionalFormatting sqref="G18:I27">
    <cfRule type="expression" dxfId="6" priority="1" stopIfTrue="1">
      <formula>$K$13="sim"</formula>
    </cfRule>
  </conditionalFormatting>
  <dataValidations count="1">
    <dataValidation type="decimal" allowBlank="1" showInputMessage="1" showErrorMessage="1" sqref="F1:F1048576">
      <formula1>0</formula1>
      <formula2>100000000</formula2>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zoomScaleNormal="100" workbookViewId="0">
      <selection sqref="A1:H1"/>
    </sheetView>
  </sheetViews>
  <sheetFormatPr defaultColWidth="8.6640625" defaultRowHeight="14.4" x14ac:dyDescent="0.3"/>
  <cols>
    <col min="1" max="1" width="9.109375" style="8" bestFit="1" customWidth="1"/>
    <col min="2" max="2" width="6.109375" style="8" bestFit="1" customWidth="1"/>
    <col min="3" max="3" width="8.109375" style="8" bestFit="1" customWidth="1"/>
    <col min="4" max="4" width="37.33203125" style="24" customWidth="1"/>
    <col min="5" max="5" width="8.44140625" style="19" bestFit="1" customWidth="1"/>
    <col min="6" max="6" width="11.5546875" style="19" bestFit="1" customWidth="1"/>
    <col min="7" max="7" width="15" style="18" customWidth="1"/>
    <col min="8" max="8" width="17.109375" style="18" customWidth="1"/>
    <col min="9" max="16384" width="8.6640625" style="1"/>
  </cols>
  <sheetData>
    <row r="1" spans="1:8" ht="18" thickBot="1" x14ac:dyDescent="0.35">
      <c r="A1" s="165" t="s">
        <v>77</v>
      </c>
      <c r="B1" s="166"/>
      <c r="C1" s="166"/>
      <c r="D1" s="166"/>
      <c r="E1" s="166"/>
      <c r="F1" s="166"/>
      <c r="G1" s="166"/>
      <c r="H1" s="167"/>
    </row>
    <row r="2" spans="1:8" ht="15" thickBot="1" x14ac:dyDescent="0.35">
      <c r="A2" s="168" t="s">
        <v>4</v>
      </c>
      <c r="B2" s="169"/>
      <c r="C2" s="169"/>
      <c r="D2" s="169"/>
      <c r="E2" s="169"/>
      <c r="F2" s="169"/>
      <c r="G2" s="215"/>
      <c r="H2" s="262"/>
    </row>
    <row r="3" spans="1:8" x14ac:dyDescent="0.3">
      <c r="A3" s="233" t="str">
        <f>Dados!A3</f>
        <v>OBJETO: REFORMA DA CAMARA MUNICIPAL</v>
      </c>
      <c r="B3" s="234"/>
      <c r="C3" s="234"/>
      <c r="D3" s="234"/>
      <c r="E3" s="234"/>
      <c r="F3" s="234"/>
      <c r="G3" s="235"/>
      <c r="H3" s="263"/>
    </row>
    <row r="4" spans="1:8" x14ac:dyDescent="0.3">
      <c r="A4" s="236" t="str">
        <f>Dados!A4</f>
        <v>ENDEREÇO: R. Maurício Barbosa Tavares Elias, 314 - Jd. Vergel de Una, Ibiúna - SP, 18150-000</v>
      </c>
      <c r="B4" s="237"/>
      <c r="C4" s="237"/>
      <c r="D4" s="237"/>
      <c r="E4" s="237"/>
      <c r="F4" s="237"/>
      <c r="G4" s="238"/>
      <c r="H4" s="263"/>
    </row>
    <row r="5" spans="1:8" x14ac:dyDescent="0.3">
      <c r="A5" s="239" t="str">
        <f>Dados!A5</f>
        <v>DATA DA ELABORAÇÃO:16/09/2025</v>
      </c>
      <c r="B5" s="240"/>
      <c r="C5" s="240"/>
      <c r="D5" s="240"/>
      <c r="E5" s="240"/>
      <c r="F5" s="240"/>
      <c r="G5" s="241"/>
      <c r="H5" s="263"/>
    </row>
    <row r="6" spans="1:8" x14ac:dyDescent="0.3">
      <c r="A6" s="242" t="str">
        <f>Dados!A6</f>
        <v xml:space="preserve">FONTE: CDHU 198 c/ deson. </v>
      </c>
      <c r="B6" s="243"/>
      <c r="C6" s="243"/>
      <c r="D6" s="243"/>
      <c r="E6" s="243"/>
      <c r="F6" s="243"/>
      <c r="G6" s="244"/>
      <c r="H6" s="263"/>
    </row>
    <row r="7" spans="1:8" ht="15" thickBot="1" x14ac:dyDescent="0.35">
      <c r="A7" s="245" t="str">
        <f>Dados!A7</f>
        <v>PRAZO DE EXECUÇÃO: 90 DIAS</v>
      </c>
      <c r="B7" s="246"/>
      <c r="C7" s="246"/>
      <c r="D7" s="246"/>
      <c r="E7" s="246"/>
      <c r="F7" s="246"/>
      <c r="G7" s="247"/>
      <c r="H7" s="264"/>
    </row>
    <row r="8" spans="1:8" ht="15" thickBot="1" x14ac:dyDescent="0.35">
      <c r="A8" s="23"/>
      <c r="G8" s="10"/>
      <c r="H8" s="11"/>
    </row>
    <row r="9" spans="1:8" s="9" customFormat="1" ht="25.2" x14ac:dyDescent="0.3">
      <c r="A9" s="5" t="s">
        <v>9</v>
      </c>
      <c r="B9" s="6" t="s">
        <v>10</v>
      </c>
      <c r="C9" s="6" t="s">
        <v>11</v>
      </c>
      <c r="D9" s="6" t="s">
        <v>12</v>
      </c>
      <c r="E9" s="7" t="s">
        <v>13</v>
      </c>
      <c r="F9" s="7" t="s">
        <v>14</v>
      </c>
      <c r="G9" s="12" t="s">
        <v>15</v>
      </c>
      <c r="H9" s="13" t="s">
        <v>16</v>
      </c>
    </row>
    <row r="10" spans="1:8" s="9" customFormat="1" x14ac:dyDescent="0.3">
      <c r="A10" s="222" t="s">
        <v>78</v>
      </c>
      <c r="B10" s="223"/>
      <c r="C10" s="223"/>
      <c r="D10" s="223"/>
      <c r="E10" s="223"/>
      <c r="F10" s="223"/>
      <c r="G10" s="223"/>
      <c r="H10" s="224"/>
    </row>
    <row r="11" spans="1:8" s="47" customFormat="1" x14ac:dyDescent="0.3">
      <c r="A11" s="40">
        <v>1</v>
      </c>
      <c r="B11" s="41"/>
      <c r="C11" s="42"/>
      <c r="D11" s="43" t="s">
        <v>24</v>
      </c>
      <c r="E11" s="44"/>
      <c r="F11" s="44"/>
      <c r="G11" s="45"/>
      <c r="H11" s="46"/>
    </row>
    <row r="12" spans="1:8" s="32" customFormat="1" ht="13.8" x14ac:dyDescent="0.3">
      <c r="A12" s="25" t="s">
        <v>22</v>
      </c>
      <c r="B12" s="26" t="s">
        <v>34</v>
      </c>
      <c r="C12" s="27" t="s">
        <v>26</v>
      </c>
      <c r="D12" s="28" t="s">
        <v>27</v>
      </c>
      <c r="E12" s="29" t="s">
        <v>28</v>
      </c>
      <c r="F12" s="29">
        <v>1</v>
      </c>
      <c r="G12" s="30">
        <v>100</v>
      </c>
      <c r="H12" s="31">
        <f>ROUND(F12*G12,2)</f>
        <v>100</v>
      </c>
    </row>
    <row r="13" spans="1:8" s="32" customFormat="1" ht="13.8" x14ac:dyDescent="0.3">
      <c r="A13" s="25"/>
      <c r="B13" s="26"/>
      <c r="C13" s="27"/>
      <c r="D13" s="28"/>
      <c r="E13" s="29"/>
      <c r="F13" s="29"/>
      <c r="G13" s="30"/>
      <c r="H13" s="31">
        <f t="shared" ref="H13:H14" si="0">ROUND(F13*G13,2)</f>
        <v>0</v>
      </c>
    </row>
    <row r="14" spans="1:8" s="32" customFormat="1" ht="13.8" x14ac:dyDescent="0.3">
      <c r="A14" s="25"/>
      <c r="B14" s="26"/>
      <c r="C14" s="27"/>
      <c r="D14" s="28"/>
      <c r="E14" s="29"/>
      <c r="F14" s="29"/>
      <c r="G14" s="30"/>
      <c r="H14" s="31">
        <f t="shared" si="0"/>
        <v>0</v>
      </c>
    </row>
    <row r="15" spans="1:8" s="32" customFormat="1" ht="13.8" x14ac:dyDescent="0.3">
      <c r="A15" s="33"/>
      <c r="B15" s="27"/>
      <c r="C15" s="27"/>
      <c r="D15" s="34"/>
      <c r="E15" s="29"/>
      <c r="F15" s="29"/>
      <c r="G15" s="30"/>
      <c r="H15" s="31">
        <f>ROUND(F15*G15,2)</f>
        <v>0</v>
      </c>
    </row>
    <row r="16" spans="1:8" s="48" customFormat="1" ht="13.8" x14ac:dyDescent="0.3">
      <c r="A16" s="56"/>
      <c r="B16" s="57"/>
      <c r="C16" s="57"/>
      <c r="D16" s="57"/>
      <c r="E16" s="57"/>
      <c r="F16" s="57"/>
      <c r="G16" s="53" t="s">
        <v>25</v>
      </c>
      <c r="H16" s="50">
        <f>SUM(H12:H15)</f>
        <v>100</v>
      </c>
    </row>
    <row r="17" spans="1:8" s="32" customFormat="1" ht="15" customHeight="1" thickBot="1" x14ac:dyDescent="0.35">
      <c r="A17" s="225" t="s">
        <v>29</v>
      </c>
      <c r="B17" s="226"/>
      <c r="C17" s="226"/>
      <c r="D17" s="226"/>
      <c r="E17" s="226"/>
      <c r="F17" s="226"/>
      <c r="G17" s="226"/>
      <c r="H17" s="55">
        <f>H16</f>
        <v>100</v>
      </c>
    </row>
    <row r="18" spans="1:8" x14ac:dyDescent="0.3">
      <c r="A18" s="3"/>
      <c r="B18" s="4"/>
      <c r="C18" s="4"/>
      <c r="D18" s="124"/>
      <c r="E18" s="22"/>
      <c r="F18" s="20"/>
      <c r="G18" s="14"/>
      <c r="H18" s="15"/>
    </row>
    <row r="19" spans="1:8" x14ac:dyDescent="0.3">
      <c r="A19" s="3"/>
      <c r="B19" s="4"/>
      <c r="C19" s="4"/>
      <c r="D19" s="124"/>
      <c r="E19" s="22"/>
      <c r="F19" s="20"/>
      <c r="G19" s="14"/>
      <c r="H19" s="15"/>
    </row>
    <row r="20" spans="1:8" x14ac:dyDescent="0.3">
      <c r="A20" s="184"/>
      <c r="B20" s="185"/>
      <c r="C20" s="185"/>
      <c r="D20" s="185"/>
      <c r="G20" s="10"/>
      <c r="H20" s="11"/>
    </row>
    <row r="21" spans="1:8" x14ac:dyDescent="0.3">
      <c r="A21" s="35" t="s">
        <v>5</v>
      </c>
      <c r="B21" s="252" t="str">
        <f>Dados!B14</f>
        <v>Jessica Cristina O. Fogaça</v>
      </c>
      <c r="C21" s="252"/>
      <c r="D21" s="252"/>
      <c r="G21" s="10"/>
      <c r="H21" s="11"/>
    </row>
    <row r="22" spans="1:8" x14ac:dyDescent="0.3">
      <c r="A22" s="35" t="s">
        <v>6</v>
      </c>
      <c r="B22" s="252" t="str">
        <f>Dados!B15</f>
        <v>Engenheira Civil</v>
      </c>
      <c r="C22" s="252"/>
      <c r="D22" s="252"/>
      <c r="G22" s="10"/>
      <c r="H22" s="11"/>
    </row>
    <row r="23" spans="1:8" ht="15" thickBot="1" x14ac:dyDescent="0.35">
      <c r="A23" s="36" t="s">
        <v>7</v>
      </c>
      <c r="B23" s="253" t="str">
        <f>Dados!B16</f>
        <v>5069 746919</v>
      </c>
      <c r="C23" s="253"/>
      <c r="D23" s="253"/>
      <c r="E23" s="21"/>
      <c r="F23" s="21"/>
      <c r="G23" s="16"/>
      <c r="H23" s="17"/>
    </row>
    <row r="27" spans="1:8" ht="15" customHeight="1" x14ac:dyDescent="0.3"/>
  </sheetData>
  <mergeCells count="14">
    <mergeCell ref="A20:D20"/>
    <mergeCell ref="B21:D21"/>
    <mergeCell ref="B22:D22"/>
    <mergeCell ref="B23:D23"/>
    <mergeCell ref="A10:H10"/>
    <mergeCell ref="A17:G17"/>
    <mergeCell ref="A1:H1"/>
    <mergeCell ref="A2:G2"/>
    <mergeCell ref="H2:H7"/>
    <mergeCell ref="A3:G3"/>
    <mergeCell ref="A4:G4"/>
    <mergeCell ref="A5:G5"/>
    <mergeCell ref="A6:G6"/>
    <mergeCell ref="A7:G7"/>
  </mergeCells>
  <conditionalFormatting sqref="A18:A19 E18:F19">
    <cfRule type="expression" dxfId="5" priority="3" stopIfTrue="1">
      <formula>$J$13="sim"</formula>
    </cfRule>
  </conditionalFormatting>
  <conditionalFormatting sqref="G18:H19">
    <cfRule type="expression" dxfId="4" priority="1" stopIfTrue="1">
      <formula>$J$13="sim"</formula>
    </cfRule>
  </conditionalFormatting>
  <dataValidations count="1">
    <dataValidation type="decimal" allowBlank="1" showInputMessage="1" showErrorMessage="1" sqref="F1:F1048576">
      <formula1>0</formula1>
      <formula2>100000000</formula2>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30"/>
  <sheetViews>
    <sheetView zoomScaleNormal="100" workbookViewId="0"/>
  </sheetViews>
  <sheetFormatPr defaultColWidth="9.109375" defaultRowHeight="14.4" x14ac:dyDescent="0.3"/>
  <cols>
    <col min="1" max="1" width="11.33203125" style="156" bestFit="1" customWidth="1"/>
    <col min="2" max="2" width="53.5546875" style="156" customWidth="1"/>
    <col min="3" max="4" width="9.109375" style="156"/>
    <col min="5" max="5" width="12.44140625" style="156" bestFit="1" customWidth="1"/>
    <col min="6" max="6" width="15.88671875" style="156" bestFit="1" customWidth="1"/>
    <col min="7" max="16384" width="9.109375" style="157"/>
  </cols>
  <sheetData>
    <row r="1" spans="1:6" x14ac:dyDescent="0.3">
      <c r="E1" s="156" t="s">
        <v>14169</v>
      </c>
      <c r="F1" s="156" t="s">
        <v>18707</v>
      </c>
    </row>
    <row r="2" spans="1:6" x14ac:dyDescent="0.3">
      <c r="A2" s="141">
        <v>97141</v>
      </c>
      <c r="B2" s="141" t="s">
        <v>79</v>
      </c>
      <c r="C2" s="141" t="s">
        <v>80</v>
      </c>
      <c r="D2" s="141" t="s">
        <v>81</v>
      </c>
      <c r="E2" s="142" t="s">
        <v>82</v>
      </c>
      <c r="F2" s="142" t="s">
        <v>10649</v>
      </c>
    </row>
    <row r="3" spans="1:6" x14ac:dyDescent="0.3">
      <c r="A3" s="141">
        <v>97142</v>
      </c>
      <c r="B3" s="141" t="s">
        <v>83</v>
      </c>
      <c r="C3" s="141" t="s">
        <v>80</v>
      </c>
      <c r="D3" s="141" t="s">
        <v>81</v>
      </c>
      <c r="E3" s="142" t="s">
        <v>84</v>
      </c>
      <c r="F3" s="142" t="s">
        <v>14170</v>
      </c>
    </row>
    <row r="4" spans="1:6" x14ac:dyDescent="0.3">
      <c r="A4" s="141">
        <v>97143</v>
      </c>
      <c r="B4" s="141" t="s">
        <v>85</v>
      </c>
      <c r="C4" s="141" t="s">
        <v>80</v>
      </c>
      <c r="D4" s="141" t="s">
        <v>81</v>
      </c>
      <c r="E4" s="142" t="s">
        <v>86</v>
      </c>
      <c r="F4" s="142" t="s">
        <v>9537</v>
      </c>
    </row>
    <row r="5" spans="1:6" x14ac:dyDescent="0.3">
      <c r="A5" s="141">
        <v>97144</v>
      </c>
      <c r="B5" s="141" t="s">
        <v>87</v>
      </c>
      <c r="C5" s="141" t="s">
        <v>80</v>
      </c>
      <c r="D5" s="141" t="s">
        <v>81</v>
      </c>
      <c r="E5" s="142" t="s">
        <v>88</v>
      </c>
      <c r="F5" s="142" t="s">
        <v>14171</v>
      </c>
    </row>
    <row r="6" spans="1:6" x14ac:dyDescent="0.3">
      <c r="A6" s="141">
        <v>97145</v>
      </c>
      <c r="B6" s="141" t="s">
        <v>89</v>
      </c>
      <c r="C6" s="141" t="s">
        <v>80</v>
      </c>
      <c r="D6" s="141" t="s">
        <v>81</v>
      </c>
      <c r="E6" s="142" t="s">
        <v>90</v>
      </c>
      <c r="F6" s="142" t="s">
        <v>14172</v>
      </c>
    </row>
    <row r="7" spans="1:6" x14ac:dyDescent="0.3">
      <c r="A7" s="141">
        <v>97146</v>
      </c>
      <c r="B7" s="141" t="s">
        <v>91</v>
      </c>
      <c r="C7" s="141" t="s">
        <v>80</v>
      </c>
      <c r="D7" s="141" t="s">
        <v>81</v>
      </c>
      <c r="E7" s="142" t="s">
        <v>92</v>
      </c>
      <c r="F7" s="142" t="s">
        <v>14173</v>
      </c>
    </row>
    <row r="8" spans="1:6" x14ac:dyDescent="0.3">
      <c r="A8" s="141">
        <v>97147</v>
      </c>
      <c r="B8" s="141" t="s">
        <v>93</v>
      </c>
      <c r="C8" s="141" t="s">
        <v>80</v>
      </c>
      <c r="D8" s="141" t="s">
        <v>81</v>
      </c>
      <c r="E8" s="142" t="s">
        <v>94</v>
      </c>
      <c r="F8" s="142" t="s">
        <v>14174</v>
      </c>
    </row>
    <row r="9" spans="1:6" x14ac:dyDescent="0.3">
      <c r="A9" s="141">
        <v>97148</v>
      </c>
      <c r="B9" s="141" t="s">
        <v>95</v>
      </c>
      <c r="C9" s="141" t="s">
        <v>80</v>
      </c>
      <c r="D9" s="141" t="s">
        <v>81</v>
      </c>
      <c r="E9" s="142" t="s">
        <v>96</v>
      </c>
      <c r="F9" s="142" t="s">
        <v>14175</v>
      </c>
    </row>
    <row r="10" spans="1:6" x14ac:dyDescent="0.3">
      <c r="A10" s="141">
        <v>97149</v>
      </c>
      <c r="B10" s="141" t="s">
        <v>97</v>
      </c>
      <c r="C10" s="141" t="s">
        <v>80</v>
      </c>
      <c r="D10" s="141" t="s">
        <v>81</v>
      </c>
      <c r="E10" s="142" t="s">
        <v>98</v>
      </c>
      <c r="F10" s="142" t="s">
        <v>14176</v>
      </c>
    </row>
    <row r="11" spans="1:6" x14ac:dyDescent="0.3">
      <c r="A11" s="141">
        <v>97150</v>
      </c>
      <c r="B11" s="141" t="s">
        <v>99</v>
      </c>
      <c r="C11" s="141" t="s">
        <v>80</v>
      </c>
      <c r="D11" s="141" t="s">
        <v>81</v>
      </c>
      <c r="E11" s="142" t="s">
        <v>100</v>
      </c>
      <c r="F11" s="142" t="s">
        <v>14177</v>
      </c>
    </row>
    <row r="12" spans="1:6" x14ac:dyDescent="0.3">
      <c r="A12" s="141">
        <v>97151</v>
      </c>
      <c r="B12" s="141" t="s">
        <v>101</v>
      </c>
      <c r="C12" s="141" t="s">
        <v>80</v>
      </c>
      <c r="D12" s="141" t="s">
        <v>81</v>
      </c>
      <c r="E12" s="142" t="s">
        <v>102</v>
      </c>
      <c r="F12" s="142" t="s">
        <v>14178</v>
      </c>
    </row>
    <row r="13" spans="1:6" x14ac:dyDescent="0.3">
      <c r="A13" s="141">
        <v>97152</v>
      </c>
      <c r="B13" s="141" t="s">
        <v>103</v>
      </c>
      <c r="C13" s="141" t="s">
        <v>80</v>
      </c>
      <c r="D13" s="141" t="s">
        <v>81</v>
      </c>
      <c r="E13" s="142" t="s">
        <v>104</v>
      </c>
      <c r="F13" s="142" t="s">
        <v>9277</v>
      </c>
    </row>
    <row r="14" spans="1:6" x14ac:dyDescent="0.3">
      <c r="A14" s="141">
        <v>97153</v>
      </c>
      <c r="B14" s="141" t="s">
        <v>105</v>
      </c>
      <c r="C14" s="141" t="s">
        <v>80</v>
      </c>
      <c r="D14" s="141" t="s">
        <v>81</v>
      </c>
      <c r="E14" s="142" t="s">
        <v>106</v>
      </c>
      <c r="F14" s="142" t="s">
        <v>14179</v>
      </c>
    </row>
    <row r="15" spans="1:6" x14ac:dyDescent="0.3">
      <c r="A15" s="141">
        <v>97154</v>
      </c>
      <c r="B15" s="141" t="s">
        <v>107</v>
      </c>
      <c r="C15" s="141" t="s">
        <v>80</v>
      </c>
      <c r="D15" s="141" t="s">
        <v>81</v>
      </c>
      <c r="E15" s="142" t="s">
        <v>108</v>
      </c>
      <c r="F15" s="142" t="s">
        <v>14180</v>
      </c>
    </row>
    <row r="16" spans="1:6" x14ac:dyDescent="0.3">
      <c r="A16" s="141">
        <v>97155</v>
      </c>
      <c r="B16" s="141" t="s">
        <v>109</v>
      </c>
      <c r="C16" s="141" t="s">
        <v>80</v>
      </c>
      <c r="D16" s="141" t="s">
        <v>81</v>
      </c>
      <c r="E16" s="142" t="s">
        <v>110</v>
      </c>
      <c r="F16" s="142" t="s">
        <v>14181</v>
      </c>
    </row>
    <row r="17" spans="1:6" x14ac:dyDescent="0.3">
      <c r="A17" s="141">
        <v>97156</v>
      </c>
      <c r="B17" s="141" t="s">
        <v>111</v>
      </c>
      <c r="C17" s="141" t="s">
        <v>80</v>
      </c>
      <c r="D17" s="141" t="s">
        <v>81</v>
      </c>
      <c r="E17" s="142" t="s">
        <v>112</v>
      </c>
      <c r="F17" s="142" t="s">
        <v>2239</v>
      </c>
    </row>
    <row r="18" spans="1:6" x14ac:dyDescent="0.3">
      <c r="A18" s="141">
        <v>97157</v>
      </c>
      <c r="B18" s="141" t="s">
        <v>113</v>
      </c>
      <c r="C18" s="141" t="s">
        <v>80</v>
      </c>
      <c r="D18" s="141" t="s">
        <v>81</v>
      </c>
      <c r="E18" s="142" t="s">
        <v>114</v>
      </c>
      <c r="F18" s="142" t="s">
        <v>14182</v>
      </c>
    </row>
    <row r="19" spans="1:6" x14ac:dyDescent="0.3">
      <c r="A19" s="141">
        <v>97158</v>
      </c>
      <c r="B19" s="141" t="s">
        <v>115</v>
      </c>
      <c r="C19" s="141" t="s">
        <v>80</v>
      </c>
      <c r="D19" s="141" t="s">
        <v>81</v>
      </c>
      <c r="E19" s="142" t="s">
        <v>116</v>
      </c>
      <c r="F19" s="142" t="s">
        <v>2661</v>
      </c>
    </row>
    <row r="20" spans="1:6" x14ac:dyDescent="0.3">
      <c r="A20" s="141">
        <v>97159</v>
      </c>
      <c r="B20" s="141" t="s">
        <v>117</v>
      </c>
      <c r="C20" s="141" t="s">
        <v>80</v>
      </c>
      <c r="D20" s="141" t="s">
        <v>81</v>
      </c>
      <c r="E20" s="142" t="s">
        <v>118</v>
      </c>
      <c r="F20" s="142" t="s">
        <v>13127</v>
      </c>
    </row>
    <row r="21" spans="1:6" x14ac:dyDescent="0.3">
      <c r="A21" s="141">
        <v>97160</v>
      </c>
      <c r="B21" s="141" t="s">
        <v>119</v>
      </c>
      <c r="C21" s="141" t="s">
        <v>80</v>
      </c>
      <c r="D21" s="141" t="s">
        <v>81</v>
      </c>
      <c r="E21" s="142" t="s">
        <v>120</v>
      </c>
      <c r="F21" s="142" t="s">
        <v>9537</v>
      </c>
    </row>
    <row r="22" spans="1:6" x14ac:dyDescent="0.3">
      <c r="A22" s="141">
        <v>97161</v>
      </c>
      <c r="B22" s="141" t="s">
        <v>121</v>
      </c>
      <c r="C22" s="141" t="s">
        <v>80</v>
      </c>
      <c r="D22" s="141" t="s">
        <v>81</v>
      </c>
      <c r="E22" s="142" t="s">
        <v>122</v>
      </c>
      <c r="F22" s="142" t="s">
        <v>5788</v>
      </c>
    </row>
    <row r="23" spans="1:6" x14ac:dyDescent="0.3">
      <c r="A23" s="141">
        <v>97162</v>
      </c>
      <c r="B23" s="141" t="s">
        <v>123</v>
      </c>
      <c r="C23" s="141" t="s">
        <v>80</v>
      </c>
      <c r="D23" s="141" t="s">
        <v>81</v>
      </c>
      <c r="E23" s="142" t="s">
        <v>124</v>
      </c>
      <c r="F23" s="142" t="s">
        <v>1796</v>
      </c>
    </row>
    <row r="24" spans="1:6" x14ac:dyDescent="0.3">
      <c r="A24" s="141">
        <v>97163</v>
      </c>
      <c r="B24" s="141" t="s">
        <v>125</v>
      </c>
      <c r="C24" s="141" t="s">
        <v>80</v>
      </c>
      <c r="D24" s="141" t="s">
        <v>81</v>
      </c>
      <c r="E24" s="142" t="s">
        <v>126</v>
      </c>
      <c r="F24" s="142" t="s">
        <v>1225</v>
      </c>
    </row>
    <row r="25" spans="1:6" x14ac:dyDescent="0.3">
      <c r="A25" s="141">
        <v>97164</v>
      </c>
      <c r="B25" s="141" t="s">
        <v>127</v>
      </c>
      <c r="C25" s="141" t="s">
        <v>80</v>
      </c>
      <c r="D25" s="141" t="s">
        <v>81</v>
      </c>
      <c r="E25" s="142" t="s">
        <v>128</v>
      </c>
      <c r="F25" s="142" t="s">
        <v>14183</v>
      </c>
    </row>
    <row r="26" spans="1:6" x14ac:dyDescent="0.3">
      <c r="A26" s="141">
        <v>97165</v>
      </c>
      <c r="B26" s="141" t="s">
        <v>129</v>
      </c>
      <c r="C26" s="141" t="s">
        <v>80</v>
      </c>
      <c r="D26" s="141" t="s">
        <v>81</v>
      </c>
      <c r="E26" s="142" t="s">
        <v>130</v>
      </c>
      <c r="F26" s="142" t="s">
        <v>14184</v>
      </c>
    </row>
    <row r="27" spans="1:6" x14ac:dyDescent="0.3">
      <c r="A27" s="141">
        <v>97166</v>
      </c>
      <c r="B27" s="141" t="s">
        <v>131</v>
      </c>
      <c r="C27" s="141" t="s">
        <v>80</v>
      </c>
      <c r="D27" s="141" t="s">
        <v>81</v>
      </c>
      <c r="E27" s="142" t="s">
        <v>132</v>
      </c>
      <c r="F27" s="142" t="s">
        <v>5834</v>
      </c>
    </row>
    <row r="28" spans="1:6" x14ac:dyDescent="0.3">
      <c r="A28" s="141">
        <v>97167</v>
      </c>
      <c r="B28" s="141" t="s">
        <v>133</v>
      </c>
      <c r="C28" s="141" t="s">
        <v>80</v>
      </c>
      <c r="D28" s="141" t="s">
        <v>81</v>
      </c>
      <c r="E28" s="142" t="s">
        <v>134</v>
      </c>
      <c r="F28" s="142" t="s">
        <v>14185</v>
      </c>
    </row>
    <row r="29" spans="1:6" x14ac:dyDescent="0.3">
      <c r="A29" s="141">
        <v>97168</v>
      </c>
      <c r="B29" s="141" t="s">
        <v>135</v>
      </c>
      <c r="C29" s="141" t="s">
        <v>80</v>
      </c>
      <c r="D29" s="141" t="s">
        <v>81</v>
      </c>
      <c r="E29" s="142" t="s">
        <v>136</v>
      </c>
      <c r="F29" s="142" t="s">
        <v>14186</v>
      </c>
    </row>
    <row r="30" spans="1:6" x14ac:dyDescent="0.3">
      <c r="A30" s="141">
        <v>97169</v>
      </c>
      <c r="B30" s="141" t="s">
        <v>137</v>
      </c>
      <c r="C30" s="141" t="s">
        <v>80</v>
      </c>
      <c r="D30" s="141" t="s">
        <v>81</v>
      </c>
      <c r="E30" s="142" t="s">
        <v>138</v>
      </c>
      <c r="F30" s="142" t="s">
        <v>11750</v>
      </c>
    </row>
    <row r="31" spans="1:6" x14ac:dyDescent="0.3">
      <c r="A31" s="141">
        <v>97170</v>
      </c>
      <c r="B31" s="141" t="s">
        <v>139</v>
      </c>
      <c r="C31" s="141" t="s">
        <v>80</v>
      </c>
      <c r="D31" s="141" t="s">
        <v>81</v>
      </c>
      <c r="E31" s="142" t="s">
        <v>140</v>
      </c>
      <c r="F31" s="142" t="s">
        <v>14187</v>
      </c>
    </row>
    <row r="32" spans="1:6" x14ac:dyDescent="0.3">
      <c r="A32" s="141">
        <v>97171</v>
      </c>
      <c r="B32" s="141" t="s">
        <v>141</v>
      </c>
      <c r="C32" s="141" t="s">
        <v>80</v>
      </c>
      <c r="D32" s="141" t="s">
        <v>81</v>
      </c>
      <c r="E32" s="142" t="s">
        <v>142</v>
      </c>
      <c r="F32" s="142" t="s">
        <v>14188</v>
      </c>
    </row>
    <row r="33" spans="1:6" x14ac:dyDescent="0.3">
      <c r="A33" s="141">
        <v>97172</v>
      </c>
      <c r="B33" s="141" t="s">
        <v>143</v>
      </c>
      <c r="C33" s="141" t="s">
        <v>80</v>
      </c>
      <c r="D33" s="141" t="s">
        <v>81</v>
      </c>
      <c r="E33" s="142" t="s">
        <v>144</v>
      </c>
      <c r="F33" s="142" t="s">
        <v>14189</v>
      </c>
    </row>
    <row r="34" spans="1:6" x14ac:dyDescent="0.3">
      <c r="A34" s="141">
        <v>105249</v>
      </c>
      <c r="B34" s="141" t="s">
        <v>145</v>
      </c>
      <c r="C34" s="141" t="s">
        <v>146</v>
      </c>
      <c r="D34" s="141" t="s">
        <v>81</v>
      </c>
      <c r="E34" s="142" t="s">
        <v>147</v>
      </c>
      <c r="F34" s="142" t="s">
        <v>14190</v>
      </c>
    </row>
    <row r="35" spans="1:6" x14ac:dyDescent="0.3">
      <c r="A35" s="141">
        <v>105250</v>
      </c>
      <c r="B35" s="141" t="s">
        <v>148</v>
      </c>
      <c r="C35" s="141" t="s">
        <v>146</v>
      </c>
      <c r="D35" s="141" t="s">
        <v>81</v>
      </c>
      <c r="E35" s="142" t="s">
        <v>149</v>
      </c>
      <c r="F35" s="142" t="s">
        <v>10939</v>
      </c>
    </row>
    <row r="36" spans="1:6" x14ac:dyDescent="0.3">
      <c r="A36" s="141">
        <v>105251</v>
      </c>
      <c r="B36" s="141" t="s">
        <v>150</v>
      </c>
      <c r="C36" s="141" t="s">
        <v>146</v>
      </c>
      <c r="D36" s="141" t="s">
        <v>81</v>
      </c>
      <c r="E36" s="142" t="s">
        <v>151</v>
      </c>
      <c r="F36" s="142" t="s">
        <v>7392</v>
      </c>
    </row>
    <row r="37" spans="1:6" x14ac:dyDescent="0.3">
      <c r="A37" s="141">
        <v>105252</v>
      </c>
      <c r="B37" s="141" t="s">
        <v>152</v>
      </c>
      <c r="C37" s="141" t="s">
        <v>146</v>
      </c>
      <c r="D37" s="141" t="s">
        <v>81</v>
      </c>
      <c r="E37" s="142" t="s">
        <v>153</v>
      </c>
      <c r="F37" s="142" t="s">
        <v>10465</v>
      </c>
    </row>
    <row r="38" spans="1:6" x14ac:dyDescent="0.3">
      <c r="A38" s="141">
        <v>105253</v>
      </c>
      <c r="B38" s="141" t="s">
        <v>154</v>
      </c>
      <c r="C38" s="141" t="s">
        <v>146</v>
      </c>
      <c r="D38" s="141" t="s">
        <v>81</v>
      </c>
      <c r="E38" s="142" t="s">
        <v>155</v>
      </c>
      <c r="F38" s="142" t="s">
        <v>14191</v>
      </c>
    </row>
    <row r="39" spans="1:6" x14ac:dyDescent="0.3">
      <c r="A39" s="141">
        <v>105254</v>
      </c>
      <c r="B39" s="141" t="s">
        <v>156</v>
      </c>
      <c r="C39" s="141" t="s">
        <v>146</v>
      </c>
      <c r="D39" s="141" t="s">
        <v>81</v>
      </c>
      <c r="E39" s="142" t="s">
        <v>157</v>
      </c>
      <c r="F39" s="142" t="s">
        <v>2402</v>
      </c>
    </row>
    <row r="40" spans="1:6" x14ac:dyDescent="0.3">
      <c r="A40" s="141">
        <v>105255</v>
      </c>
      <c r="B40" s="141" t="s">
        <v>158</v>
      </c>
      <c r="C40" s="141" t="s">
        <v>146</v>
      </c>
      <c r="D40" s="141" t="s">
        <v>81</v>
      </c>
      <c r="E40" s="142" t="s">
        <v>159</v>
      </c>
      <c r="F40" s="142" t="s">
        <v>8262</v>
      </c>
    </row>
    <row r="41" spans="1:6" x14ac:dyDescent="0.3">
      <c r="A41" s="141">
        <v>105256</v>
      </c>
      <c r="B41" s="141" t="s">
        <v>160</v>
      </c>
      <c r="C41" s="141" t="s">
        <v>146</v>
      </c>
      <c r="D41" s="141" t="s">
        <v>81</v>
      </c>
      <c r="E41" s="142" t="s">
        <v>161</v>
      </c>
      <c r="F41" s="142" t="s">
        <v>14192</v>
      </c>
    </row>
    <row r="42" spans="1:6" x14ac:dyDescent="0.3">
      <c r="A42" s="141">
        <v>105257</v>
      </c>
      <c r="B42" s="141" t="s">
        <v>162</v>
      </c>
      <c r="C42" s="141" t="s">
        <v>146</v>
      </c>
      <c r="D42" s="141" t="s">
        <v>81</v>
      </c>
      <c r="E42" s="142" t="s">
        <v>163</v>
      </c>
      <c r="F42" s="142" t="s">
        <v>14193</v>
      </c>
    </row>
    <row r="43" spans="1:6" x14ac:dyDescent="0.3">
      <c r="A43" s="141">
        <v>105258</v>
      </c>
      <c r="B43" s="141" t="s">
        <v>164</v>
      </c>
      <c r="C43" s="141" t="s">
        <v>146</v>
      </c>
      <c r="D43" s="141" t="s">
        <v>81</v>
      </c>
      <c r="E43" s="142" t="s">
        <v>165</v>
      </c>
      <c r="F43" s="142" t="s">
        <v>625</v>
      </c>
    </row>
    <row r="44" spans="1:6" x14ac:dyDescent="0.3">
      <c r="A44" s="141">
        <v>105259</v>
      </c>
      <c r="B44" s="141" t="s">
        <v>166</v>
      </c>
      <c r="C44" s="141" t="s">
        <v>146</v>
      </c>
      <c r="D44" s="141" t="s">
        <v>81</v>
      </c>
      <c r="E44" s="142" t="s">
        <v>167</v>
      </c>
      <c r="F44" s="142" t="s">
        <v>2285</v>
      </c>
    </row>
    <row r="45" spans="1:6" x14ac:dyDescent="0.3">
      <c r="A45" s="141">
        <v>105261</v>
      </c>
      <c r="B45" s="141" t="s">
        <v>168</v>
      </c>
      <c r="C45" s="141" t="s">
        <v>146</v>
      </c>
      <c r="D45" s="141" t="s">
        <v>81</v>
      </c>
      <c r="E45" s="142" t="s">
        <v>169</v>
      </c>
      <c r="F45" s="142" t="s">
        <v>7970</v>
      </c>
    </row>
    <row r="46" spans="1:6" x14ac:dyDescent="0.3">
      <c r="A46" s="141">
        <v>105262</v>
      </c>
      <c r="B46" s="141" t="s">
        <v>170</v>
      </c>
      <c r="C46" s="141" t="s">
        <v>146</v>
      </c>
      <c r="D46" s="141" t="s">
        <v>81</v>
      </c>
      <c r="E46" s="142" t="s">
        <v>171</v>
      </c>
      <c r="F46" s="142" t="s">
        <v>14194</v>
      </c>
    </row>
    <row r="47" spans="1:6" x14ac:dyDescent="0.3">
      <c r="A47" s="141">
        <v>105263</v>
      </c>
      <c r="B47" s="141" t="s">
        <v>172</v>
      </c>
      <c r="C47" s="141" t="s">
        <v>146</v>
      </c>
      <c r="D47" s="141" t="s">
        <v>81</v>
      </c>
      <c r="E47" s="142" t="s">
        <v>173</v>
      </c>
      <c r="F47" s="142" t="s">
        <v>14195</v>
      </c>
    </row>
    <row r="48" spans="1:6" x14ac:dyDescent="0.3">
      <c r="A48" s="141">
        <v>105264</v>
      </c>
      <c r="B48" s="141" t="s">
        <v>174</v>
      </c>
      <c r="C48" s="141" t="s">
        <v>146</v>
      </c>
      <c r="D48" s="141" t="s">
        <v>81</v>
      </c>
      <c r="E48" s="142" t="s">
        <v>175</v>
      </c>
      <c r="F48" s="142" t="s">
        <v>14196</v>
      </c>
    </row>
    <row r="49" spans="1:6" x14ac:dyDescent="0.3">
      <c r="A49" s="141">
        <v>105265</v>
      </c>
      <c r="B49" s="141" t="s">
        <v>176</v>
      </c>
      <c r="C49" s="141" t="s">
        <v>146</v>
      </c>
      <c r="D49" s="141" t="s">
        <v>81</v>
      </c>
      <c r="E49" s="142" t="s">
        <v>177</v>
      </c>
      <c r="F49" s="142" t="s">
        <v>1558</v>
      </c>
    </row>
    <row r="50" spans="1:6" x14ac:dyDescent="0.3">
      <c r="A50" s="141">
        <v>105266</v>
      </c>
      <c r="B50" s="141" t="s">
        <v>178</v>
      </c>
      <c r="C50" s="141" t="s">
        <v>146</v>
      </c>
      <c r="D50" s="141" t="s">
        <v>81</v>
      </c>
      <c r="E50" s="142" t="s">
        <v>179</v>
      </c>
      <c r="F50" s="142" t="s">
        <v>14197</v>
      </c>
    </row>
    <row r="51" spans="1:6" x14ac:dyDescent="0.3">
      <c r="A51" s="141">
        <v>105267</v>
      </c>
      <c r="B51" s="141" t="s">
        <v>180</v>
      </c>
      <c r="C51" s="141" t="s">
        <v>146</v>
      </c>
      <c r="D51" s="141" t="s">
        <v>81</v>
      </c>
      <c r="E51" s="142" t="s">
        <v>181</v>
      </c>
      <c r="F51" s="142" t="s">
        <v>14198</v>
      </c>
    </row>
    <row r="52" spans="1:6" x14ac:dyDescent="0.3">
      <c r="A52" s="141">
        <v>105268</v>
      </c>
      <c r="B52" s="141" t="s">
        <v>182</v>
      </c>
      <c r="C52" s="141" t="s">
        <v>146</v>
      </c>
      <c r="D52" s="141" t="s">
        <v>81</v>
      </c>
      <c r="E52" s="142" t="s">
        <v>183</v>
      </c>
      <c r="F52" s="142" t="s">
        <v>14199</v>
      </c>
    </row>
    <row r="53" spans="1:6" x14ac:dyDescent="0.3">
      <c r="A53" s="141">
        <v>105269</v>
      </c>
      <c r="B53" s="141" t="s">
        <v>184</v>
      </c>
      <c r="C53" s="141" t="s">
        <v>146</v>
      </c>
      <c r="D53" s="141" t="s">
        <v>81</v>
      </c>
      <c r="E53" s="142" t="s">
        <v>185</v>
      </c>
      <c r="F53" s="142" t="s">
        <v>14200</v>
      </c>
    </row>
    <row r="54" spans="1:6" x14ac:dyDescent="0.3">
      <c r="A54" s="141">
        <v>105270</v>
      </c>
      <c r="B54" s="141" t="s">
        <v>186</v>
      </c>
      <c r="C54" s="141" t="s">
        <v>146</v>
      </c>
      <c r="D54" s="141" t="s">
        <v>81</v>
      </c>
      <c r="E54" s="142" t="s">
        <v>187</v>
      </c>
      <c r="F54" s="142" t="s">
        <v>14201</v>
      </c>
    </row>
    <row r="55" spans="1:6" x14ac:dyDescent="0.3">
      <c r="A55" s="141">
        <v>105271</v>
      </c>
      <c r="B55" s="141" t="s">
        <v>188</v>
      </c>
      <c r="C55" s="141" t="s">
        <v>146</v>
      </c>
      <c r="D55" s="141" t="s">
        <v>81</v>
      </c>
      <c r="E55" s="142" t="s">
        <v>189</v>
      </c>
      <c r="F55" s="142" t="s">
        <v>14202</v>
      </c>
    </row>
    <row r="56" spans="1:6" x14ac:dyDescent="0.3">
      <c r="A56" s="141">
        <v>105272</v>
      </c>
      <c r="B56" s="141" t="s">
        <v>190</v>
      </c>
      <c r="C56" s="141" t="s">
        <v>146</v>
      </c>
      <c r="D56" s="141" t="s">
        <v>81</v>
      </c>
      <c r="E56" s="142" t="s">
        <v>191</v>
      </c>
      <c r="F56" s="142" t="s">
        <v>14203</v>
      </c>
    </row>
    <row r="57" spans="1:6" x14ac:dyDescent="0.3">
      <c r="A57" s="141">
        <v>105273</v>
      </c>
      <c r="B57" s="141" t="s">
        <v>192</v>
      </c>
      <c r="C57" s="141" t="s">
        <v>146</v>
      </c>
      <c r="D57" s="141" t="s">
        <v>81</v>
      </c>
      <c r="E57" s="142" t="s">
        <v>193</v>
      </c>
      <c r="F57" s="142" t="s">
        <v>14204</v>
      </c>
    </row>
    <row r="58" spans="1:6" x14ac:dyDescent="0.3">
      <c r="A58" s="141">
        <v>105274</v>
      </c>
      <c r="B58" s="141" t="s">
        <v>194</v>
      </c>
      <c r="C58" s="141" t="s">
        <v>146</v>
      </c>
      <c r="D58" s="141" t="s">
        <v>81</v>
      </c>
      <c r="E58" s="142" t="s">
        <v>195</v>
      </c>
      <c r="F58" s="142" t="s">
        <v>14205</v>
      </c>
    </row>
    <row r="59" spans="1:6" x14ac:dyDescent="0.3">
      <c r="A59" s="141">
        <v>105275</v>
      </c>
      <c r="B59" s="141" t="s">
        <v>196</v>
      </c>
      <c r="C59" s="141" t="s">
        <v>146</v>
      </c>
      <c r="D59" s="141" t="s">
        <v>81</v>
      </c>
      <c r="E59" s="142" t="s">
        <v>197</v>
      </c>
      <c r="F59" s="142" t="s">
        <v>14206</v>
      </c>
    </row>
    <row r="60" spans="1:6" x14ac:dyDescent="0.3">
      <c r="A60" s="141">
        <v>105276</v>
      </c>
      <c r="B60" s="141" t="s">
        <v>198</v>
      </c>
      <c r="C60" s="141" t="s">
        <v>146</v>
      </c>
      <c r="D60" s="141" t="s">
        <v>81</v>
      </c>
      <c r="E60" s="142" t="s">
        <v>199</v>
      </c>
      <c r="F60" s="142" t="s">
        <v>14207</v>
      </c>
    </row>
    <row r="61" spans="1:6" x14ac:dyDescent="0.3">
      <c r="A61" s="141">
        <v>105277</v>
      </c>
      <c r="B61" s="141" t="s">
        <v>200</v>
      </c>
      <c r="C61" s="141" t="s">
        <v>146</v>
      </c>
      <c r="D61" s="141" t="s">
        <v>81</v>
      </c>
      <c r="E61" s="142" t="s">
        <v>201</v>
      </c>
      <c r="F61" s="142" t="s">
        <v>14208</v>
      </c>
    </row>
    <row r="62" spans="1:6" x14ac:dyDescent="0.3">
      <c r="A62" s="141">
        <v>105278</v>
      </c>
      <c r="B62" s="141" t="s">
        <v>202</v>
      </c>
      <c r="C62" s="141" t="s">
        <v>146</v>
      </c>
      <c r="D62" s="141" t="s">
        <v>81</v>
      </c>
      <c r="E62" s="142" t="s">
        <v>203</v>
      </c>
      <c r="F62" s="142" t="s">
        <v>14209</v>
      </c>
    </row>
    <row r="63" spans="1:6" x14ac:dyDescent="0.3">
      <c r="A63" s="141">
        <v>105279</v>
      </c>
      <c r="B63" s="141" t="s">
        <v>204</v>
      </c>
      <c r="C63" s="141" t="s">
        <v>146</v>
      </c>
      <c r="D63" s="141" t="s">
        <v>81</v>
      </c>
      <c r="E63" s="142" t="s">
        <v>205</v>
      </c>
      <c r="F63" s="142" t="s">
        <v>14210</v>
      </c>
    </row>
    <row r="64" spans="1:6" x14ac:dyDescent="0.3">
      <c r="A64" s="141">
        <v>105280</v>
      </c>
      <c r="B64" s="141" t="s">
        <v>206</v>
      </c>
      <c r="C64" s="141" t="s">
        <v>146</v>
      </c>
      <c r="D64" s="141" t="s">
        <v>81</v>
      </c>
      <c r="E64" s="142" t="s">
        <v>207</v>
      </c>
      <c r="F64" s="142" t="s">
        <v>14211</v>
      </c>
    </row>
    <row r="65" spans="1:6" x14ac:dyDescent="0.3">
      <c r="A65" s="141">
        <v>105281</v>
      </c>
      <c r="B65" s="141" t="s">
        <v>208</v>
      </c>
      <c r="C65" s="141" t="s">
        <v>146</v>
      </c>
      <c r="D65" s="141" t="s">
        <v>81</v>
      </c>
      <c r="E65" s="142" t="s">
        <v>209</v>
      </c>
      <c r="F65" s="142" t="s">
        <v>14212</v>
      </c>
    </row>
    <row r="66" spans="1:6" x14ac:dyDescent="0.3">
      <c r="A66" s="141">
        <v>105282</v>
      </c>
      <c r="B66" s="141" t="s">
        <v>210</v>
      </c>
      <c r="C66" s="141" t="s">
        <v>146</v>
      </c>
      <c r="D66" s="141" t="s">
        <v>81</v>
      </c>
      <c r="E66" s="142" t="s">
        <v>211</v>
      </c>
      <c r="F66" s="142" t="s">
        <v>14213</v>
      </c>
    </row>
    <row r="67" spans="1:6" x14ac:dyDescent="0.3">
      <c r="A67" s="141">
        <v>105283</v>
      </c>
      <c r="B67" s="141" t="s">
        <v>212</v>
      </c>
      <c r="C67" s="141" t="s">
        <v>146</v>
      </c>
      <c r="D67" s="141" t="s">
        <v>81</v>
      </c>
      <c r="E67" s="142" t="s">
        <v>213</v>
      </c>
      <c r="F67" s="142" t="s">
        <v>14214</v>
      </c>
    </row>
    <row r="68" spans="1:6" x14ac:dyDescent="0.3">
      <c r="A68" s="141">
        <v>105284</v>
      </c>
      <c r="B68" s="141" t="s">
        <v>214</v>
      </c>
      <c r="C68" s="141" t="s">
        <v>146</v>
      </c>
      <c r="D68" s="141" t="s">
        <v>81</v>
      </c>
      <c r="E68" s="142" t="s">
        <v>215</v>
      </c>
      <c r="F68" s="142" t="s">
        <v>2410</v>
      </c>
    </row>
    <row r="69" spans="1:6" x14ac:dyDescent="0.3">
      <c r="A69" s="141">
        <v>105297</v>
      </c>
      <c r="B69" s="141" t="s">
        <v>216</v>
      </c>
      <c r="C69" s="141" t="s">
        <v>146</v>
      </c>
      <c r="D69" s="141" t="s">
        <v>81</v>
      </c>
      <c r="E69" s="142" t="s">
        <v>217</v>
      </c>
      <c r="F69" s="142" t="s">
        <v>7524</v>
      </c>
    </row>
    <row r="70" spans="1:6" x14ac:dyDescent="0.3">
      <c r="A70" s="141">
        <v>105298</v>
      </c>
      <c r="B70" s="141" t="s">
        <v>218</v>
      </c>
      <c r="C70" s="141" t="s">
        <v>146</v>
      </c>
      <c r="D70" s="141" t="s">
        <v>81</v>
      </c>
      <c r="E70" s="142" t="s">
        <v>219</v>
      </c>
      <c r="F70" s="142" t="s">
        <v>14215</v>
      </c>
    </row>
    <row r="71" spans="1:6" x14ac:dyDescent="0.3">
      <c r="A71" s="141">
        <v>105299</v>
      </c>
      <c r="B71" s="141" t="s">
        <v>220</v>
      </c>
      <c r="C71" s="141" t="s">
        <v>146</v>
      </c>
      <c r="D71" s="141" t="s">
        <v>81</v>
      </c>
      <c r="E71" s="142" t="s">
        <v>221</v>
      </c>
      <c r="F71" s="142" t="s">
        <v>14216</v>
      </c>
    </row>
    <row r="72" spans="1:6" x14ac:dyDescent="0.3">
      <c r="A72" s="141">
        <v>105300</v>
      </c>
      <c r="B72" s="141" t="s">
        <v>222</v>
      </c>
      <c r="C72" s="141" t="s">
        <v>146</v>
      </c>
      <c r="D72" s="141" t="s">
        <v>81</v>
      </c>
      <c r="E72" s="142" t="s">
        <v>223</v>
      </c>
      <c r="F72" s="142" t="s">
        <v>14217</v>
      </c>
    </row>
    <row r="73" spans="1:6" x14ac:dyDescent="0.3">
      <c r="A73" s="141">
        <v>105301</v>
      </c>
      <c r="B73" s="141" t="s">
        <v>224</v>
      </c>
      <c r="C73" s="141" t="s">
        <v>146</v>
      </c>
      <c r="D73" s="141" t="s">
        <v>81</v>
      </c>
      <c r="E73" s="142" t="s">
        <v>225</v>
      </c>
      <c r="F73" s="142" t="s">
        <v>13944</v>
      </c>
    </row>
    <row r="74" spans="1:6" x14ac:dyDescent="0.3">
      <c r="A74" s="141">
        <v>105302</v>
      </c>
      <c r="B74" s="141" t="s">
        <v>226</v>
      </c>
      <c r="C74" s="141" t="s">
        <v>146</v>
      </c>
      <c r="D74" s="141" t="s">
        <v>81</v>
      </c>
      <c r="E74" s="142" t="s">
        <v>227</v>
      </c>
      <c r="F74" s="142" t="s">
        <v>14218</v>
      </c>
    </row>
    <row r="75" spans="1:6" x14ac:dyDescent="0.3">
      <c r="A75" s="141">
        <v>105303</v>
      </c>
      <c r="B75" s="141" t="s">
        <v>228</v>
      </c>
      <c r="C75" s="141" t="s">
        <v>146</v>
      </c>
      <c r="D75" s="141" t="s">
        <v>81</v>
      </c>
      <c r="E75" s="142" t="s">
        <v>229</v>
      </c>
      <c r="F75" s="142" t="s">
        <v>14219</v>
      </c>
    </row>
    <row r="76" spans="1:6" x14ac:dyDescent="0.3">
      <c r="A76" s="141">
        <v>105304</v>
      </c>
      <c r="B76" s="141" t="s">
        <v>230</v>
      </c>
      <c r="C76" s="141" t="s">
        <v>146</v>
      </c>
      <c r="D76" s="141" t="s">
        <v>81</v>
      </c>
      <c r="E76" s="142" t="s">
        <v>231</v>
      </c>
      <c r="F76" s="142" t="s">
        <v>14220</v>
      </c>
    </row>
    <row r="77" spans="1:6" x14ac:dyDescent="0.3">
      <c r="A77" s="141">
        <v>105305</v>
      </c>
      <c r="B77" s="141" t="s">
        <v>232</v>
      </c>
      <c r="C77" s="141" t="s">
        <v>146</v>
      </c>
      <c r="D77" s="141" t="s">
        <v>81</v>
      </c>
      <c r="E77" s="142" t="s">
        <v>233</v>
      </c>
      <c r="F77" s="142" t="s">
        <v>14221</v>
      </c>
    </row>
    <row r="78" spans="1:6" x14ac:dyDescent="0.3">
      <c r="A78" s="141">
        <v>105306</v>
      </c>
      <c r="B78" s="141" t="s">
        <v>234</v>
      </c>
      <c r="C78" s="141" t="s">
        <v>146</v>
      </c>
      <c r="D78" s="141" t="s">
        <v>81</v>
      </c>
      <c r="E78" s="142" t="s">
        <v>235</v>
      </c>
      <c r="F78" s="142" t="s">
        <v>11142</v>
      </c>
    </row>
    <row r="79" spans="1:6" x14ac:dyDescent="0.3">
      <c r="A79" s="141">
        <v>105307</v>
      </c>
      <c r="B79" s="141" t="s">
        <v>236</v>
      </c>
      <c r="C79" s="141" t="s">
        <v>146</v>
      </c>
      <c r="D79" s="141" t="s">
        <v>81</v>
      </c>
      <c r="E79" s="142" t="s">
        <v>237</v>
      </c>
      <c r="F79" s="142" t="s">
        <v>14222</v>
      </c>
    </row>
    <row r="80" spans="1:6" x14ac:dyDescent="0.3">
      <c r="A80" s="141">
        <v>105317</v>
      </c>
      <c r="B80" s="141" t="s">
        <v>238</v>
      </c>
      <c r="C80" s="141" t="s">
        <v>146</v>
      </c>
      <c r="D80" s="141" t="s">
        <v>81</v>
      </c>
      <c r="E80" s="142" t="s">
        <v>239</v>
      </c>
      <c r="F80" s="142" t="s">
        <v>14223</v>
      </c>
    </row>
    <row r="81" spans="1:6" x14ac:dyDescent="0.3">
      <c r="A81" s="141">
        <v>105318</v>
      </c>
      <c r="B81" s="141" t="s">
        <v>240</v>
      </c>
      <c r="C81" s="141" t="s">
        <v>146</v>
      </c>
      <c r="D81" s="141" t="s">
        <v>81</v>
      </c>
      <c r="E81" s="142" t="s">
        <v>241</v>
      </c>
      <c r="F81" s="142" t="s">
        <v>14224</v>
      </c>
    </row>
    <row r="82" spans="1:6" x14ac:dyDescent="0.3">
      <c r="A82" s="141">
        <v>105319</v>
      </c>
      <c r="B82" s="141" t="s">
        <v>242</v>
      </c>
      <c r="C82" s="141" t="s">
        <v>146</v>
      </c>
      <c r="D82" s="141" t="s">
        <v>81</v>
      </c>
      <c r="E82" s="142" t="s">
        <v>243</v>
      </c>
      <c r="F82" s="142" t="s">
        <v>14225</v>
      </c>
    </row>
    <row r="83" spans="1:6" x14ac:dyDescent="0.3">
      <c r="A83" s="141">
        <v>105320</v>
      </c>
      <c r="B83" s="141" t="s">
        <v>244</v>
      </c>
      <c r="C83" s="141" t="s">
        <v>146</v>
      </c>
      <c r="D83" s="141" t="s">
        <v>81</v>
      </c>
      <c r="E83" s="142" t="s">
        <v>245</v>
      </c>
      <c r="F83" s="142" t="s">
        <v>3425</v>
      </c>
    </row>
    <row r="84" spans="1:6" x14ac:dyDescent="0.3">
      <c r="A84" s="141">
        <v>105321</v>
      </c>
      <c r="B84" s="141" t="s">
        <v>246</v>
      </c>
      <c r="C84" s="141" t="s">
        <v>146</v>
      </c>
      <c r="D84" s="141" t="s">
        <v>81</v>
      </c>
      <c r="E84" s="142" t="s">
        <v>247</v>
      </c>
      <c r="F84" s="142" t="s">
        <v>735</v>
      </c>
    </row>
    <row r="85" spans="1:6" x14ac:dyDescent="0.3">
      <c r="A85" s="141">
        <v>105322</v>
      </c>
      <c r="B85" s="141" t="s">
        <v>248</v>
      </c>
      <c r="C85" s="141" t="s">
        <v>146</v>
      </c>
      <c r="D85" s="141" t="s">
        <v>81</v>
      </c>
      <c r="E85" s="142" t="s">
        <v>249</v>
      </c>
      <c r="F85" s="142" t="s">
        <v>14226</v>
      </c>
    </row>
    <row r="86" spans="1:6" x14ac:dyDescent="0.3">
      <c r="A86" s="141">
        <v>105323</v>
      </c>
      <c r="B86" s="141" t="s">
        <v>250</v>
      </c>
      <c r="C86" s="141" t="s">
        <v>146</v>
      </c>
      <c r="D86" s="141" t="s">
        <v>81</v>
      </c>
      <c r="E86" s="142" t="s">
        <v>251</v>
      </c>
      <c r="F86" s="142" t="s">
        <v>14227</v>
      </c>
    </row>
    <row r="87" spans="1:6" x14ac:dyDescent="0.3">
      <c r="A87" s="141">
        <v>105324</v>
      </c>
      <c r="B87" s="141" t="s">
        <v>252</v>
      </c>
      <c r="C87" s="141" t="s">
        <v>146</v>
      </c>
      <c r="D87" s="141" t="s">
        <v>81</v>
      </c>
      <c r="E87" s="142" t="s">
        <v>253</v>
      </c>
      <c r="F87" s="142" t="s">
        <v>14228</v>
      </c>
    </row>
    <row r="88" spans="1:6" x14ac:dyDescent="0.3">
      <c r="A88" s="141">
        <v>105325</v>
      </c>
      <c r="B88" s="141" t="s">
        <v>254</v>
      </c>
      <c r="C88" s="141" t="s">
        <v>146</v>
      </c>
      <c r="D88" s="141" t="s">
        <v>81</v>
      </c>
      <c r="E88" s="142" t="s">
        <v>255</v>
      </c>
      <c r="F88" s="142" t="s">
        <v>1445</v>
      </c>
    </row>
    <row r="89" spans="1:6" x14ac:dyDescent="0.3">
      <c r="A89" s="141">
        <v>105326</v>
      </c>
      <c r="B89" s="141" t="s">
        <v>256</v>
      </c>
      <c r="C89" s="141" t="s">
        <v>146</v>
      </c>
      <c r="D89" s="141" t="s">
        <v>81</v>
      </c>
      <c r="E89" s="142" t="s">
        <v>257</v>
      </c>
      <c r="F89" s="142" t="s">
        <v>14229</v>
      </c>
    </row>
    <row r="90" spans="1:6" x14ac:dyDescent="0.3">
      <c r="A90" s="141">
        <v>105340</v>
      </c>
      <c r="B90" s="141" t="s">
        <v>258</v>
      </c>
      <c r="C90" s="141" t="s">
        <v>146</v>
      </c>
      <c r="D90" s="141" t="s">
        <v>81</v>
      </c>
      <c r="E90" s="142" t="s">
        <v>259</v>
      </c>
      <c r="F90" s="142" t="s">
        <v>14230</v>
      </c>
    </row>
    <row r="91" spans="1:6" x14ac:dyDescent="0.3">
      <c r="A91" s="141">
        <v>105341</v>
      </c>
      <c r="B91" s="141" t="s">
        <v>260</v>
      </c>
      <c r="C91" s="141" t="s">
        <v>146</v>
      </c>
      <c r="D91" s="141" t="s">
        <v>81</v>
      </c>
      <c r="E91" s="142" t="s">
        <v>261</v>
      </c>
      <c r="F91" s="142" t="s">
        <v>14231</v>
      </c>
    </row>
    <row r="92" spans="1:6" x14ac:dyDescent="0.3">
      <c r="A92" s="141">
        <v>105342</v>
      </c>
      <c r="B92" s="141" t="s">
        <v>262</v>
      </c>
      <c r="C92" s="141" t="s">
        <v>146</v>
      </c>
      <c r="D92" s="141" t="s">
        <v>81</v>
      </c>
      <c r="E92" s="142" t="s">
        <v>263</v>
      </c>
      <c r="F92" s="142" t="s">
        <v>14232</v>
      </c>
    </row>
    <row r="93" spans="1:6" x14ac:dyDescent="0.3">
      <c r="A93" s="141">
        <v>105343</v>
      </c>
      <c r="B93" s="141" t="s">
        <v>264</v>
      </c>
      <c r="C93" s="141" t="s">
        <v>146</v>
      </c>
      <c r="D93" s="141" t="s">
        <v>81</v>
      </c>
      <c r="E93" s="142" t="s">
        <v>265</v>
      </c>
      <c r="F93" s="142" t="s">
        <v>10768</v>
      </c>
    </row>
    <row r="94" spans="1:6" x14ac:dyDescent="0.3">
      <c r="A94" s="141">
        <v>105344</v>
      </c>
      <c r="B94" s="141" t="s">
        <v>266</v>
      </c>
      <c r="C94" s="141" t="s">
        <v>146</v>
      </c>
      <c r="D94" s="141" t="s">
        <v>81</v>
      </c>
      <c r="E94" s="142" t="s">
        <v>267</v>
      </c>
      <c r="F94" s="142" t="s">
        <v>14233</v>
      </c>
    </row>
    <row r="95" spans="1:6" x14ac:dyDescent="0.3">
      <c r="A95" s="141">
        <v>105345</v>
      </c>
      <c r="B95" s="141" t="s">
        <v>268</v>
      </c>
      <c r="C95" s="141" t="s">
        <v>146</v>
      </c>
      <c r="D95" s="141" t="s">
        <v>81</v>
      </c>
      <c r="E95" s="142" t="s">
        <v>269</v>
      </c>
      <c r="F95" s="142" t="s">
        <v>14234</v>
      </c>
    </row>
    <row r="96" spans="1:6" x14ac:dyDescent="0.3">
      <c r="A96" s="141">
        <v>105346</v>
      </c>
      <c r="B96" s="141" t="s">
        <v>270</v>
      </c>
      <c r="C96" s="141" t="s">
        <v>146</v>
      </c>
      <c r="D96" s="141" t="s">
        <v>81</v>
      </c>
      <c r="E96" s="142" t="s">
        <v>271</v>
      </c>
      <c r="F96" s="142" t="s">
        <v>14235</v>
      </c>
    </row>
    <row r="97" spans="1:6" x14ac:dyDescent="0.3">
      <c r="A97" s="141">
        <v>105347</v>
      </c>
      <c r="B97" s="141" t="s">
        <v>272</v>
      </c>
      <c r="C97" s="141" t="s">
        <v>146</v>
      </c>
      <c r="D97" s="141" t="s">
        <v>81</v>
      </c>
      <c r="E97" s="142" t="s">
        <v>273</v>
      </c>
      <c r="F97" s="142" t="s">
        <v>14236</v>
      </c>
    </row>
    <row r="98" spans="1:6" x14ac:dyDescent="0.3">
      <c r="A98" s="141">
        <v>105348</v>
      </c>
      <c r="B98" s="141" t="s">
        <v>274</v>
      </c>
      <c r="C98" s="141" t="s">
        <v>146</v>
      </c>
      <c r="D98" s="141" t="s">
        <v>81</v>
      </c>
      <c r="E98" s="142" t="s">
        <v>275</v>
      </c>
      <c r="F98" s="142" t="s">
        <v>5982</v>
      </c>
    </row>
    <row r="99" spans="1:6" x14ac:dyDescent="0.3">
      <c r="A99" s="141">
        <v>105349</v>
      </c>
      <c r="B99" s="141" t="s">
        <v>276</v>
      </c>
      <c r="C99" s="141" t="s">
        <v>146</v>
      </c>
      <c r="D99" s="141" t="s">
        <v>81</v>
      </c>
      <c r="E99" s="142" t="s">
        <v>277</v>
      </c>
      <c r="F99" s="142" t="s">
        <v>14237</v>
      </c>
    </row>
    <row r="100" spans="1:6" x14ac:dyDescent="0.3">
      <c r="A100" s="141">
        <v>105350</v>
      </c>
      <c r="B100" s="141" t="s">
        <v>278</v>
      </c>
      <c r="C100" s="141" t="s">
        <v>146</v>
      </c>
      <c r="D100" s="141" t="s">
        <v>81</v>
      </c>
      <c r="E100" s="142" t="s">
        <v>279</v>
      </c>
      <c r="F100" s="142" t="s">
        <v>14238</v>
      </c>
    </row>
    <row r="101" spans="1:6" x14ac:dyDescent="0.3">
      <c r="A101" s="141">
        <v>105351</v>
      </c>
      <c r="B101" s="141" t="s">
        <v>280</v>
      </c>
      <c r="C101" s="141" t="s">
        <v>146</v>
      </c>
      <c r="D101" s="141" t="s">
        <v>81</v>
      </c>
      <c r="E101" s="142" t="s">
        <v>281</v>
      </c>
      <c r="F101" s="142" t="s">
        <v>14239</v>
      </c>
    </row>
    <row r="102" spans="1:6" x14ac:dyDescent="0.3">
      <c r="A102" s="141">
        <v>105352</v>
      </c>
      <c r="B102" s="141" t="s">
        <v>282</v>
      </c>
      <c r="C102" s="141" t="s">
        <v>146</v>
      </c>
      <c r="D102" s="141" t="s">
        <v>81</v>
      </c>
      <c r="E102" s="142" t="s">
        <v>283</v>
      </c>
      <c r="F102" s="142" t="s">
        <v>14240</v>
      </c>
    </row>
    <row r="103" spans="1:6" x14ac:dyDescent="0.3">
      <c r="A103" s="141">
        <v>105353</v>
      </c>
      <c r="B103" s="141" t="s">
        <v>284</v>
      </c>
      <c r="C103" s="141" t="s">
        <v>146</v>
      </c>
      <c r="D103" s="141" t="s">
        <v>81</v>
      </c>
      <c r="E103" s="142" t="s">
        <v>285</v>
      </c>
      <c r="F103" s="142" t="s">
        <v>14241</v>
      </c>
    </row>
    <row r="104" spans="1:6" x14ac:dyDescent="0.3">
      <c r="A104" s="141">
        <v>105354</v>
      </c>
      <c r="B104" s="141" t="s">
        <v>286</v>
      </c>
      <c r="C104" s="141" t="s">
        <v>146</v>
      </c>
      <c r="D104" s="141" t="s">
        <v>81</v>
      </c>
      <c r="E104" s="142" t="s">
        <v>287</v>
      </c>
      <c r="F104" s="142" t="s">
        <v>14242</v>
      </c>
    </row>
    <row r="105" spans="1:6" x14ac:dyDescent="0.3">
      <c r="A105" s="141">
        <v>105355</v>
      </c>
      <c r="B105" s="141" t="s">
        <v>288</v>
      </c>
      <c r="C105" s="141" t="s">
        <v>146</v>
      </c>
      <c r="D105" s="141" t="s">
        <v>81</v>
      </c>
      <c r="E105" s="142" t="s">
        <v>289</v>
      </c>
      <c r="F105" s="142" t="s">
        <v>14243</v>
      </c>
    </row>
    <row r="106" spans="1:6" x14ac:dyDescent="0.3">
      <c r="A106" s="141">
        <v>105356</v>
      </c>
      <c r="B106" s="141" t="s">
        <v>290</v>
      </c>
      <c r="C106" s="141" t="s">
        <v>146</v>
      </c>
      <c r="D106" s="141" t="s">
        <v>81</v>
      </c>
      <c r="E106" s="142" t="s">
        <v>291</v>
      </c>
      <c r="F106" s="142" t="s">
        <v>14244</v>
      </c>
    </row>
    <row r="107" spans="1:6" x14ac:dyDescent="0.3">
      <c r="A107" s="141">
        <v>105357</v>
      </c>
      <c r="B107" s="141" t="s">
        <v>292</v>
      </c>
      <c r="C107" s="141" t="s">
        <v>146</v>
      </c>
      <c r="D107" s="141" t="s">
        <v>81</v>
      </c>
      <c r="E107" s="142" t="s">
        <v>293</v>
      </c>
      <c r="F107" s="142" t="s">
        <v>14245</v>
      </c>
    </row>
    <row r="108" spans="1:6" x14ac:dyDescent="0.3">
      <c r="A108" s="141">
        <v>105358</v>
      </c>
      <c r="B108" s="141" t="s">
        <v>294</v>
      </c>
      <c r="C108" s="141" t="s">
        <v>146</v>
      </c>
      <c r="D108" s="141" t="s">
        <v>81</v>
      </c>
      <c r="E108" s="142" t="s">
        <v>295</v>
      </c>
      <c r="F108" s="142" t="s">
        <v>14246</v>
      </c>
    </row>
    <row r="109" spans="1:6" x14ac:dyDescent="0.3">
      <c r="A109" s="141">
        <v>105369</v>
      </c>
      <c r="B109" s="141" t="s">
        <v>296</v>
      </c>
      <c r="C109" s="141" t="s">
        <v>146</v>
      </c>
      <c r="D109" s="141" t="s">
        <v>81</v>
      </c>
      <c r="E109" s="142" t="s">
        <v>297</v>
      </c>
      <c r="F109" s="142" t="s">
        <v>14247</v>
      </c>
    </row>
    <row r="110" spans="1:6" x14ac:dyDescent="0.3">
      <c r="A110" s="141">
        <v>105377</v>
      </c>
      <c r="B110" s="141" t="s">
        <v>298</v>
      </c>
      <c r="C110" s="141" t="s">
        <v>146</v>
      </c>
      <c r="D110" s="141" t="s">
        <v>81</v>
      </c>
      <c r="E110" s="142" t="s">
        <v>299</v>
      </c>
      <c r="F110" s="142" t="s">
        <v>12559</v>
      </c>
    </row>
    <row r="111" spans="1:6" x14ac:dyDescent="0.3">
      <c r="A111" s="141">
        <v>105378</v>
      </c>
      <c r="B111" s="141" t="s">
        <v>300</v>
      </c>
      <c r="C111" s="141" t="s">
        <v>146</v>
      </c>
      <c r="D111" s="141" t="s">
        <v>81</v>
      </c>
      <c r="E111" s="142" t="s">
        <v>301</v>
      </c>
      <c r="F111" s="142" t="s">
        <v>8643</v>
      </c>
    </row>
    <row r="112" spans="1:6" x14ac:dyDescent="0.3">
      <c r="A112" s="141">
        <v>105379</v>
      </c>
      <c r="B112" s="141" t="s">
        <v>302</v>
      </c>
      <c r="C112" s="141" t="s">
        <v>146</v>
      </c>
      <c r="D112" s="141" t="s">
        <v>81</v>
      </c>
      <c r="E112" s="142" t="s">
        <v>303</v>
      </c>
      <c r="F112" s="142" t="s">
        <v>7899</v>
      </c>
    </row>
    <row r="113" spans="1:6" x14ac:dyDescent="0.3">
      <c r="A113" s="141">
        <v>105380</v>
      </c>
      <c r="B113" s="141" t="s">
        <v>304</v>
      </c>
      <c r="C113" s="141" t="s">
        <v>146</v>
      </c>
      <c r="D113" s="141" t="s">
        <v>81</v>
      </c>
      <c r="E113" s="142" t="s">
        <v>305</v>
      </c>
      <c r="F113" s="142" t="s">
        <v>14248</v>
      </c>
    </row>
    <row r="114" spans="1:6" x14ac:dyDescent="0.3">
      <c r="A114" s="141">
        <v>105388</v>
      </c>
      <c r="B114" s="141" t="s">
        <v>306</v>
      </c>
      <c r="C114" s="141" t="s">
        <v>146</v>
      </c>
      <c r="D114" s="141" t="s">
        <v>81</v>
      </c>
      <c r="E114" s="142" t="s">
        <v>307</v>
      </c>
      <c r="F114" s="142" t="s">
        <v>2685</v>
      </c>
    </row>
    <row r="115" spans="1:6" x14ac:dyDescent="0.3">
      <c r="A115" s="141">
        <v>105389</v>
      </c>
      <c r="B115" s="141" t="s">
        <v>308</v>
      </c>
      <c r="C115" s="141" t="s">
        <v>146</v>
      </c>
      <c r="D115" s="141" t="s">
        <v>81</v>
      </c>
      <c r="E115" s="142" t="s">
        <v>309</v>
      </c>
      <c r="F115" s="142" t="s">
        <v>14249</v>
      </c>
    </row>
    <row r="116" spans="1:6" x14ac:dyDescent="0.3">
      <c r="A116" s="141">
        <v>105390</v>
      </c>
      <c r="B116" s="141" t="s">
        <v>310</v>
      </c>
      <c r="C116" s="141" t="s">
        <v>146</v>
      </c>
      <c r="D116" s="141" t="s">
        <v>81</v>
      </c>
      <c r="E116" s="142" t="s">
        <v>311</v>
      </c>
      <c r="F116" s="142" t="s">
        <v>14250</v>
      </c>
    </row>
    <row r="117" spans="1:6" x14ac:dyDescent="0.3">
      <c r="A117" s="141">
        <v>105391</v>
      </c>
      <c r="B117" s="141" t="s">
        <v>312</v>
      </c>
      <c r="C117" s="141" t="s">
        <v>146</v>
      </c>
      <c r="D117" s="141" t="s">
        <v>81</v>
      </c>
      <c r="E117" s="142" t="s">
        <v>313</v>
      </c>
      <c r="F117" s="142" t="s">
        <v>1983</v>
      </c>
    </row>
    <row r="118" spans="1:6" x14ac:dyDescent="0.3">
      <c r="A118" s="141">
        <v>105392</v>
      </c>
      <c r="B118" s="141" t="s">
        <v>314</v>
      </c>
      <c r="C118" s="141" t="s">
        <v>146</v>
      </c>
      <c r="D118" s="141" t="s">
        <v>81</v>
      </c>
      <c r="E118" s="142" t="s">
        <v>315</v>
      </c>
      <c r="F118" s="142" t="s">
        <v>14251</v>
      </c>
    </row>
    <row r="119" spans="1:6" x14ac:dyDescent="0.3">
      <c r="A119" s="141">
        <v>105393</v>
      </c>
      <c r="B119" s="141" t="s">
        <v>316</v>
      </c>
      <c r="C119" s="141" t="s">
        <v>146</v>
      </c>
      <c r="D119" s="141" t="s">
        <v>81</v>
      </c>
      <c r="E119" s="142" t="s">
        <v>317</v>
      </c>
      <c r="F119" s="142" t="s">
        <v>1295</v>
      </c>
    </row>
    <row r="120" spans="1:6" x14ac:dyDescent="0.3">
      <c r="A120" s="141">
        <v>105394</v>
      </c>
      <c r="B120" s="141" t="s">
        <v>318</v>
      </c>
      <c r="C120" s="141" t="s">
        <v>146</v>
      </c>
      <c r="D120" s="141" t="s">
        <v>81</v>
      </c>
      <c r="E120" s="142" t="s">
        <v>319</v>
      </c>
      <c r="F120" s="142" t="s">
        <v>14252</v>
      </c>
    </row>
    <row r="121" spans="1:6" x14ac:dyDescent="0.3">
      <c r="A121" s="141">
        <v>105395</v>
      </c>
      <c r="B121" s="141" t="s">
        <v>320</v>
      </c>
      <c r="C121" s="141" t="s">
        <v>146</v>
      </c>
      <c r="D121" s="141" t="s">
        <v>81</v>
      </c>
      <c r="E121" s="142" t="s">
        <v>321</v>
      </c>
      <c r="F121" s="142" t="s">
        <v>14253</v>
      </c>
    </row>
    <row r="122" spans="1:6" x14ac:dyDescent="0.3">
      <c r="A122" s="141">
        <v>105396</v>
      </c>
      <c r="B122" s="141" t="s">
        <v>322</v>
      </c>
      <c r="C122" s="141" t="s">
        <v>146</v>
      </c>
      <c r="D122" s="141" t="s">
        <v>81</v>
      </c>
      <c r="E122" s="142" t="s">
        <v>323</v>
      </c>
      <c r="F122" s="142" t="s">
        <v>14254</v>
      </c>
    </row>
    <row r="123" spans="1:6" x14ac:dyDescent="0.3">
      <c r="A123" s="141">
        <v>105397</v>
      </c>
      <c r="B123" s="141" t="s">
        <v>324</v>
      </c>
      <c r="C123" s="141" t="s">
        <v>146</v>
      </c>
      <c r="D123" s="141" t="s">
        <v>81</v>
      </c>
      <c r="E123" s="142" t="s">
        <v>325</v>
      </c>
      <c r="F123" s="142" t="s">
        <v>7303</v>
      </c>
    </row>
    <row r="124" spans="1:6" x14ac:dyDescent="0.3">
      <c r="A124" s="141">
        <v>105398</v>
      </c>
      <c r="B124" s="141" t="s">
        <v>326</v>
      </c>
      <c r="C124" s="141" t="s">
        <v>146</v>
      </c>
      <c r="D124" s="141" t="s">
        <v>81</v>
      </c>
      <c r="E124" s="142" t="s">
        <v>327</v>
      </c>
      <c r="F124" s="142" t="s">
        <v>14255</v>
      </c>
    </row>
    <row r="125" spans="1:6" x14ac:dyDescent="0.3">
      <c r="A125" s="141">
        <v>105399</v>
      </c>
      <c r="B125" s="141" t="s">
        <v>328</v>
      </c>
      <c r="C125" s="141" t="s">
        <v>146</v>
      </c>
      <c r="D125" s="141" t="s">
        <v>81</v>
      </c>
      <c r="E125" s="142" t="s">
        <v>329</v>
      </c>
      <c r="F125" s="142" t="s">
        <v>14256</v>
      </c>
    </row>
    <row r="126" spans="1:6" x14ac:dyDescent="0.3">
      <c r="A126" s="141">
        <v>105400</v>
      </c>
      <c r="B126" s="141" t="s">
        <v>330</v>
      </c>
      <c r="C126" s="141" t="s">
        <v>146</v>
      </c>
      <c r="D126" s="141" t="s">
        <v>81</v>
      </c>
      <c r="E126" s="142" t="s">
        <v>331</v>
      </c>
      <c r="F126" s="142" t="s">
        <v>14257</v>
      </c>
    </row>
    <row r="127" spans="1:6" x14ac:dyDescent="0.3">
      <c r="A127" s="141">
        <v>105401</v>
      </c>
      <c r="B127" s="141" t="s">
        <v>332</v>
      </c>
      <c r="C127" s="141" t="s">
        <v>146</v>
      </c>
      <c r="D127" s="141" t="s">
        <v>81</v>
      </c>
      <c r="E127" s="142" t="s">
        <v>333</v>
      </c>
      <c r="F127" s="142" t="s">
        <v>11185</v>
      </c>
    </row>
    <row r="128" spans="1:6" x14ac:dyDescent="0.3">
      <c r="A128" s="141">
        <v>105402</v>
      </c>
      <c r="B128" s="141" t="s">
        <v>334</v>
      </c>
      <c r="C128" s="141" t="s">
        <v>146</v>
      </c>
      <c r="D128" s="141" t="s">
        <v>81</v>
      </c>
      <c r="E128" s="142" t="s">
        <v>335</v>
      </c>
      <c r="F128" s="142" t="s">
        <v>14258</v>
      </c>
    </row>
    <row r="129" spans="1:6" x14ac:dyDescent="0.3">
      <c r="A129" s="141">
        <v>97173</v>
      </c>
      <c r="B129" s="141" t="s">
        <v>336</v>
      </c>
      <c r="C129" s="141" t="s">
        <v>80</v>
      </c>
      <c r="D129" s="141" t="s">
        <v>81</v>
      </c>
      <c r="E129" s="142" t="s">
        <v>337</v>
      </c>
      <c r="F129" s="142" t="s">
        <v>1646</v>
      </c>
    </row>
    <row r="130" spans="1:6" x14ac:dyDescent="0.3">
      <c r="A130" s="141">
        <v>97174</v>
      </c>
      <c r="B130" s="141" t="s">
        <v>338</v>
      </c>
      <c r="C130" s="141" t="s">
        <v>80</v>
      </c>
      <c r="D130" s="141" t="s">
        <v>81</v>
      </c>
      <c r="E130" s="142" t="s">
        <v>339</v>
      </c>
      <c r="F130" s="142" t="s">
        <v>14259</v>
      </c>
    </row>
    <row r="131" spans="1:6" x14ac:dyDescent="0.3">
      <c r="A131" s="141">
        <v>97175</v>
      </c>
      <c r="B131" s="141" t="s">
        <v>340</v>
      </c>
      <c r="C131" s="141" t="s">
        <v>80</v>
      </c>
      <c r="D131" s="141" t="s">
        <v>81</v>
      </c>
      <c r="E131" s="142" t="s">
        <v>341</v>
      </c>
      <c r="F131" s="142" t="s">
        <v>14260</v>
      </c>
    </row>
    <row r="132" spans="1:6" x14ac:dyDescent="0.3">
      <c r="A132" s="141">
        <v>97176</v>
      </c>
      <c r="B132" s="141" t="s">
        <v>342</v>
      </c>
      <c r="C132" s="141" t="s">
        <v>80</v>
      </c>
      <c r="D132" s="141" t="s">
        <v>81</v>
      </c>
      <c r="E132" s="142" t="s">
        <v>343</v>
      </c>
      <c r="F132" s="142" t="s">
        <v>14261</v>
      </c>
    </row>
    <row r="133" spans="1:6" x14ac:dyDescent="0.3">
      <c r="A133" s="141">
        <v>97177</v>
      </c>
      <c r="B133" s="141" t="s">
        <v>344</v>
      </c>
      <c r="C133" s="141" t="s">
        <v>80</v>
      </c>
      <c r="D133" s="141" t="s">
        <v>81</v>
      </c>
      <c r="E133" s="142" t="s">
        <v>345</v>
      </c>
      <c r="F133" s="142" t="s">
        <v>14262</v>
      </c>
    </row>
    <row r="134" spans="1:6" x14ac:dyDescent="0.3">
      <c r="A134" s="141">
        <v>97178</v>
      </c>
      <c r="B134" s="141" t="s">
        <v>346</v>
      </c>
      <c r="C134" s="141" t="s">
        <v>80</v>
      </c>
      <c r="D134" s="141" t="s">
        <v>81</v>
      </c>
      <c r="E134" s="142" t="s">
        <v>347</v>
      </c>
      <c r="F134" s="142" t="s">
        <v>14263</v>
      </c>
    </row>
    <row r="135" spans="1:6" x14ac:dyDescent="0.3">
      <c r="A135" s="141">
        <v>97179</v>
      </c>
      <c r="B135" s="141" t="s">
        <v>348</v>
      </c>
      <c r="C135" s="141" t="s">
        <v>80</v>
      </c>
      <c r="D135" s="141" t="s">
        <v>81</v>
      </c>
      <c r="E135" s="142" t="s">
        <v>349</v>
      </c>
      <c r="F135" s="142" t="s">
        <v>14264</v>
      </c>
    </row>
    <row r="136" spans="1:6" x14ac:dyDescent="0.3">
      <c r="A136" s="141">
        <v>97180</v>
      </c>
      <c r="B136" s="141" t="s">
        <v>350</v>
      </c>
      <c r="C136" s="141" t="s">
        <v>80</v>
      </c>
      <c r="D136" s="141" t="s">
        <v>81</v>
      </c>
      <c r="E136" s="142" t="s">
        <v>351</v>
      </c>
      <c r="F136" s="142" t="s">
        <v>14265</v>
      </c>
    </row>
    <row r="137" spans="1:6" x14ac:dyDescent="0.3">
      <c r="A137" s="141">
        <v>97181</v>
      </c>
      <c r="B137" s="141" t="s">
        <v>352</v>
      </c>
      <c r="C137" s="141" t="s">
        <v>80</v>
      </c>
      <c r="D137" s="141" t="s">
        <v>81</v>
      </c>
      <c r="E137" s="142" t="s">
        <v>353</v>
      </c>
      <c r="F137" s="142" t="s">
        <v>14266</v>
      </c>
    </row>
    <row r="138" spans="1:6" x14ac:dyDescent="0.3">
      <c r="A138" s="141">
        <v>97182</v>
      </c>
      <c r="B138" s="141" t="s">
        <v>354</v>
      </c>
      <c r="C138" s="141" t="s">
        <v>80</v>
      </c>
      <c r="D138" s="141" t="s">
        <v>81</v>
      </c>
      <c r="E138" s="142" t="s">
        <v>355</v>
      </c>
      <c r="F138" s="142" t="s">
        <v>14267</v>
      </c>
    </row>
    <row r="139" spans="1:6" x14ac:dyDescent="0.3">
      <c r="A139" s="141">
        <v>97183</v>
      </c>
      <c r="B139" s="141" t="s">
        <v>356</v>
      </c>
      <c r="C139" s="141" t="s">
        <v>80</v>
      </c>
      <c r="D139" s="141" t="s">
        <v>81</v>
      </c>
      <c r="E139" s="142" t="s">
        <v>357</v>
      </c>
      <c r="F139" s="142" t="s">
        <v>14268</v>
      </c>
    </row>
    <row r="140" spans="1:6" x14ac:dyDescent="0.3">
      <c r="A140" s="141">
        <v>97184</v>
      </c>
      <c r="B140" s="141" t="s">
        <v>358</v>
      </c>
      <c r="C140" s="141" t="s">
        <v>80</v>
      </c>
      <c r="D140" s="141" t="s">
        <v>81</v>
      </c>
      <c r="E140" s="142" t="s">
        <v>359</v>
      </c>
      <c r="F140" s="142" t="s">
        <v>7260</v>
      </c>
    </row>
    <row r="141" spans="1:6" x14ac:dyDescent="0.3">
      <c r="A141" s="141">
        <v>97185</v>
      </c>
      <c r="B141" s="141" t="s">
        <v>360</v>
      </c>
      <c r="C141" s="141" t="s">
        <v>80</v>
      </c>
      <c r="D141" s="141" t="s">
        <v>81</v>
      </c>
      <c r="E141" s="142" t="s">
        <v>361</v>
      </c>
      <c r="F141" s="142" t="s">
        <v>14269</v>
      </c>
    </row>
    <row r="142" spans="1:6" x14ac:dyDescent="0.3">
      <c r="A142" s="141">
        <v>97186</v>
      </c>
      <c r="B142" s="141" t="s">
        <v>362</v>
      </c>
      <c r="C142" s="141" t="s">
        <v>80</v>
      </c>
      <c r="D142" s="141" t="s">
        <v>81</v>
      </c>
      <c r="E142" s="142" t="s">
        <v>363</v>
      </c>
      <c r="F142" s="142" t="s">
        <v>14270</v>
      </c>
    </row>
    <row r="143" spans="1:6" x14ac:dyDescent="0.3">
      <c r="A143" s="141">
        <v>97187</v>
      </c>
      <c r="B143" s="141" t="s">
        <v>364</v>
      </c>
      <c r="C143" s="141" t="s">
        <v>80</v>
      </c>
      <c r="D143" s="141" t="s">
        <v>81</v>
      </c>
      <c r="E143" s="142" t="s">
        <v>365</v>
      </c>
      <c r="F143" s="142" t="s">
        <v>14271</v>
      </c>
    </row>
    <row r="144" spans="1:6" x14ac:dyDescent="0.3">
      <c r="A144" s="141">
        <v>97188</v>
      </c>
      <c r="B144" s="141" t="s">
        <v>366</v>
      </c>
      <c r="C144" s="141" t="s">
        <v>80</v>
      </c>
      <c r="D144" s="141" t="s">
        <v>81</v>
      </c>
      <c r="E144" s="142" t="s">
        <v>367</v>
      </c>
      <c r="F144" s="142" t="s">
        <v>11120</v>
      </c>
    </row>
    <row r="145" spans="1:6" x14ac:dyDescent="0.3">
      <c r="A145" s="141">
        <v>97189</v>
      </c>
      <c r="B145" s="141" t="s">
        <v>368</v>
      </c>
      <c r="C145" s="141" t="s">
        <v>80</v>
      </c>
      <c r="D145" s="141" t="s">
        <v>81</v>
      </c>
      <c r="E145" s="142" t="s">
        <v>369</v>
      </c>
      <c r="F145" s="142" t="s">
        <v>14272</v>
      </c>
    </row>
    <row r="146" spans="1:6" x14ac:dyDescent="0.3">
      <c r="A146" s="141">
        <v>97190</v>
      </c>
      <c r="B146" s="141" t="s">
        <v>370</v>
      </c>
      <c r="C146" s="141" t="s">
        <v>80</v>
      </c>
      <c r="D146" s="141" t="s">
        <v>81</v>
      </c>
      <c r="E146" s="142" t="s">
        <v>371</v>
      </c>
      <c r="F146" s="142" t="s">
        <v>14273</v>
      </c>
    </row>
    <row r="147" spans="1:6" x14ac:dyDescent="0.3">
      <c r="A147" s="141">
        <v>97191</v>
      </c>
      <c r="B147" s="141" t="s">
        <v>372</v>
      </c>
      <c r="C147" s="141" t="s">
        <v>80</v>
      </c>
      <c r="D147" s="141" t="s">
        <v>81</v>
      </c>
      <c r="E147" s="142" t="s">
        <v>373</v>
      </c>
      <c r="F147" s="142" t="s">
        <v>14274</v>
      </c>
    </row>
    <row r="148" spans="1:6" x14ac:dyDescent="0.3">
      <c r="A148" s="141">
        <v>97192</v>
      </c>
      <c r="B148" s="141" t="s">
        <v>374</v>
      </c>
      <c r="C148" s="141" t="s">
        <v>80</v>
      </c>
      <c r="D148" s="141" t="s">
        <v>81</v>
      </c>
      <c r="E148" s="142" t="s">
        <v>375</v>
      </c>
      <c r="F148" s="142" t="s">
        <v>14275</v>
      </c>
    </row>
    <row r="149" spans="1:6" x14ac:dyDescent="0.3">
      <c r="A149" s="141">
        <v>90694</v>
      </c>
      <c r="B149" s="141" t="s">
        <v>376</v>
      </c>
      <c r="C149" s="141" t="s">
        <v>80</v>
      </c>
      <c r="D149" s="141" t="s">
        <v>81</v>
      </c>
      <c r="E149" s="142" t="s">
        <v>377</v>
      </c>
      <c r="F149" s="142" t="s">
        <v>14276</v>
      </c>
    </row>
    <row r="150" spans="1:6" x14ac:dyDescent="0.3">
      <c r="A150" s="141">
        <v>90695</v>
      </c>
      <c r="B150" s="141" t="s">
        <v>378</v>
      </c>
      <c r="C150" s="141" t="s">
        <v>80</v>
      </c>
      <c r="D150" s="141" t="s">
        <v>81</v>
      </c>
      <c r="E150" s="142" t="s">
        <v>379</v>
      </c>
      <c r="F150" s="142" t="s">
        <v>7593</v>
      </c>
    </row>
    <row r="151" spans="1:6" x14ac:dyDescent="0.3">
      <c r="A151" s="141">
        <v>90696</v>
      </c>
      <c r="B151" s="141" t="s">
        <v>380</v>
      </c>
      <c r="C151" s="141" t="s">
        <v>80</v>
      </c>
      <c r="D151" s="141" t="s">
        <v>81</v>
      </c>
      <c r="E151" s="142" t="s">
        <v>381</v>
      </c>
      <c r="F151" s="142" t="s">
        <v>14277</v>
      </c>
    </row>
    <row r="152" spans="1:6" x14ac:dyDescent="0.3">
      <c r="A152" s="141">
        <v>90697</v>
      </c>
      <c r="B152" s="141" t="s">
        <v>382</v>
      </c>
      <c r="C152" s="141" t="s">
        <v>80</v>
      </c>
      <c r="D152" s="141" t="s">
        <v>81</v>
      </c>
      <c r="E152" s="142" t="s">
        <v>383</v>
      </c>
      <c r="F152" s="142" t="s">
        <v>14278</v>
      </c>
    </row>
    <row r="153" spans="1:6" x14ac:dyDescent="0.3">
      <c r="A153" s="141">
        <v>90698</v>
      </c>
      <c r="B153" s="141" t="s">
        <v>384</v>
      </c>
      <c r="C153" s="141" t="s">
        <v>80</v>
      </c>
      <c r="D153" s="141" t="s">
        <v>81</v>
      </c>
      <c r="E153" s="142" t="s">
        <v>385</v>
      </c>
      <c r="F153" s="142" t="s">
        <v>14279</v>
      </c>
    </row>
    <row r="154" spans="1:6" x14ac:dyDescent="0.3">
      <c r="A154" s="141">
        <v>90699</v>
      </c>
      <c r="B154" s="141" t="s">
        <v>386</v>
      </c>
      <c r="C154" s="141" t="s">
        <v>80</v>
      </c>
      <c r="D154" s="141" t="s">
        <v>81</v>
      </c>
      <c r="E154" s="142" t="s">
        <v>387</v>
      </c>
      <c r="F154" s="142" t="s">
        <v>14280</v>
      </c>
    </row>
    <row r="155" spans="1:6" x14ac:dyDescent="0.3">
      <c r="A155" s="141">
        <v>90700</v>
      </c>
      <c r="B155" s="141" t="s">
        <v>388</v>
      </c>
      <c r="C155" s="141" t="s">
        <v>80</v>
      </c>
      <c r="D155" s="141" t="s">
        <v>81</v>
      </c>
      <c r="E155" s="142" t="s">
        <v>389</v>
      </c>
      <c r="F155" s="142" t="s">
        <v>14281</v>
      </c>
    </row>
    <row r="156" spans="1:6" x14ac:dyDescent="0.3">
      <c r="A156" s="141">
        <v>90701</v>
      </c>
      <c r="B156" s="141" t="s">
        <v>390</v>
      </c>
      <c r="C156" s="141" t="s">
        <v>80</v>
      </c>
      <c r="D156" s="141" t="s">
        <v>81</v>
      </c>
      <c r="E156" s="142" t="s">
        <v>391</v>
      </c>
      <c r="F156" s="142" t="s">
        <v>14282</v>
      </c>
    </row>
    <row r="157" spans="1:6" x14ac:dyDescent="0.3">
      <c r="A157" s="141">
        <v>90702</v>
      </c>
      <c r="B157" s="141" t="s">
        <v>392</v>
      </c>
      <c r="C157" s="141" t="s">
        <v>80</v>
      </c>
      <c r="D157" s="141" t="s">
        <v>81</v>
      </c>
      <c r="E157" s="142" t="s">
        <v>393</v>
      </c>
      <c r="F157" s="142" t="s">
        <v>14283</v>
      </c>
    </row>
    <row r="158" spans="1:6" x14ac:dyDescent="0.3">
      <c r="A158" s="141">
        <v>90703</v>
      </c>
      <c r="B158" s="141" t="s">
        <v>394</v>
      </c>
      <c r="C158" s="141" t="s">
        <v>80</v>
      </c>
      <c r="D158" s="141" t="s">
        <v>81</v>
      </c>
      <c r="E158" s="142" t="s">
        <v>395</v>
      </c>
      <c r="F158" s="142" t="s">
        <v>14284</v>
      </c>
    </row>
    <row r="159" spans="1:6" x14ac:dyDescent="0.3">
      <c r="A159" s="141">
        <v>90704</v>
      </c>
      <c r="B159" s="141" t="s">
        <v>396</v>
      </c>
      <c r="C159" s="141" t="s">
        <v>80</v>
      </c>
      <c r="D159" s="141" t="s">
        <v>81</v>
      </c>
      <c r="E159" s="142" t="s">
        <v>397</v>
      </c>
      <c r="F159" s="142" t="s">
        <v>14285</v>
      </c>
    </row>
    <row r="160" spans="1:6" x14ac:dyDescent="0.3">
      <c r="A160" s="141">
        <v>90705</v>
      </c>
      <c r="B160" s="141" t="s">
        <v>398</v>
      </c>
      <c r="C160" s="141" t="s">
        <v>80</v>
      </c>
      <c r="D160" s="141" t="s">
        <v>81</v>
      </c>
      <c r="E160" s="142" t="s">
        <v>399</v>
      </c>
      <c r="F160" s="142" t="s">
        <v>14286</v>
      </c>
    </row>
    <row r="161" spans="1:6" x14ac:dyDescent="0.3">
      <c r="A161" s="141">
        <v>90706</v>
      </c>
      <c r="B161" s="141" t="s">
        <v>400</v>
      </c>
      <c r="C161" s="141" t="s">
        <v>80</v>
      </c>
      <c r="D161" s="141" t="s">
        <v>81</v>
      </c>
      <c r="E161" s="142" t="s">
        <v>401</v>
      </c>
      <c r="F161" s="142" t="s">
        <v>14287</v>
      </c>
    </row>
    <row r="162" spans="1:6" x14ac:dyDescent="0.3">
      <c r="A162" s="141">
        <v>90708</v>
      </c>
      <c r="B162" s="141" t="s">
        <v>402</v>
      </c>
      <c r="C162" s="141" t="s">
        <v>80</v>
      </c>
      <c r="D162" s="141" t="s">
        <v>81</v>
      </c>
      <c r="E162" s="142" t="s">
        <v>403</v>
      </c>
      <c r="F162" s="142" t="s">
        <v>14288</v>
      </c>
    </row>
    <row r="163" spans="1:6" x14ac:dyDescent="0.3">
      <c r="A163" s="141">
        <v>90724</v>
      </c>
      <c r="B163" s="141" t="s">
        <v>404</v>
      </c>
      <c r="C163" s="141" t="s">
        <v>146</v>
      </c>
      <c r="D163" s="141" t="s">
        <v>81</v>
      </c>
      <c r="E163" s="142" t="s">
        <v>405</v>
      </c>
      <c r="F163" s="142" t="s">
        <v>14289</v>
      </c>
    </row>
    <row r="164" spans="1:6" x14ac:dyDescent="0.3">
      <c r="A164" s="141">
        <v>90725</v>
      </c>
      <c r="B164" s="141" t="s">
        <v>406</v>
      </c>
      <c r="C164" s="141" t="s">
        <v>146</v>
      </c>
      <c r="D164" s="141" t="s">
        <v>81</v>
      </c>
      <c r="E164" s="142" t="s">
        <v>407</v>
      </c>
      <c r="F164" s="142" t="s">
        <v>9558</v>
      </c>
    </row>
    <row r="165" spans="1:6" x14ac:dyDescent="0.3">
      <c r="A165" s="141">
        <v>90726</v>
      </c>
      <c r="B165" s="141" t="s">
        <v>408</v>
      </c>
      <c r="C165" s="141" t="s">
        <v>146</v>
      </c>
      <c r="D165" s="141" t="s">
        <v>81</v>
      </c>
      <c r="E165" s="142" t="s">
        <v>409</v>
      </c>
      <c r="F165" s="142" t="s">
        <v>12392</v>
      </c>
    </row>
    <row r="166" spans="1:6" x14ac:dyDescent="0.3">
      <c r="A166" s="141">
        <v>90727</v>
      </c>
      <c r="B166" s="141" t="s">
        <v>410</v>
      </c>
      <c r="C166" s="141" t="s">
        <v>146</v>
      </c>
      <c r="D166" s="141" t="s">
        <v>81</v>
      </c>
      <c r="E166" s="142" t="s">
        <v>411</v>
      </c>
      <c r="F166" s="142" t="s">
        <v>8680</v>
      </c>
    </row>
    <row r="167" spans="1:6" x14ac:dyDescent="0.3">
      <c r="A167" s="141">
        <v>90728</v>
      </c>
      <c r="B167" s="141" t="s">
        <v>412</v>
      </c>
      <c r="C167" s="141" t="s">
        <v>146</v>
      </c>
      <c r="D167" s="141" t="s">
        <v>81</v>
      </c>
      <c r="E167" s="142" t="s">
        <v>413</v>
      </c>
      <c r="F167" s="142" t="s">
        <v>9229</v>
      </c>
    </row>
    <row r="168" spans="1:6" x14ac:dyDescent="0.3">
      <c r="A168" s="141">
        <v>90729</v>
      </c>
      <c r="B168" s="141" t="s">
        <v>414</v>
      </c>
      <c r="C168" s="141" t="s">
        <v>146</v>
      </c>
      <c r="D168" s="141" t="s">
        <v>81</v>
      </c>
      <c r="E168" s="142" t="s">
        <v>415</v>
      </c>
      <c r="F168" s="142" t="s">
        <v>7227</v>
      </c>
    </row>
    <row r="169" spans="1:6" x14ac:dyDescent="0.3">
      <c r="A169" s="141">
        <v>90730</v>
      </c>
      <c r="B169" s="141" t="s">
        <v>416</v>
      </c>
      <c r="C169" s="141" t="s">
        <v>146</v>
      </c>
      <c r="D169" s="141" t="s">
        <v>81</v>
      </c>
      <c r="E169" s="142" t="s">
        <v>417</v>
      </c>
      <c r="F169" s="142" t="s">
        <v>9117</v>
      </c>
    </row>
    <row r="170" spans="1:6" x14ac:dyDescent="0.3">
      <c r="A170" s="141">
        <v>90731</v>
      </c>
      <c r="B170" s="141" t="s">
        <v>418</v>
      </c>
      <c r="C170" s="141" t="s">
        <v>146</v>
      </c>
      <c r="D170" s="141" t="s">
        <v>81</v>
      </c>
      <c r="E170" s="142" t="s">
        <v>419</v>
      </c>
      <c r="F170" s="142" t="s">
        <v>14290</v>
      </c>
    </row>
    <row r="171" spans="1:6" x14ac:dyDescent="0.3">
      <c r="A171" s="141">
        <v>90732</v>
      </c>
      <c r="B171" s="141" t="s">
        <v>420</v>
      </c>
      <c r="C171" s="141" t="s">
        <v>146</v>
      </c>
      <c r="D171" s="141" t="s">
        <v>81</v>
      </c>
      <c r="E171" s="142" t="s">
        <v>421</v>
      </c>
      <c r="F171" s="142" t="s">
        <v>14291</v>
      </c>
    </row>
    <row r="172" spans="1:6" x14ac:dyDescent="0.3">
      <c r="A172" s="141">
        <v>90733</v>
      </c>
      <c r="B172" s="141" t="s">
        <v>422</v>
      </c>
      <c r="C172" s="141" t="s">
        <v>80</v>
      </c>
      <c r="D172" s="141" t="s">
        <v>81</v>
      </c>
      <c r="E172" s="142" t="s">
        <v>423</v>
      </c>
      <c r="F172" s="142" t="s">
        <v>14292</v>
      </c>
    </row>
    <row r="173" spans="1:6" x14ac:dyDescent="0.3">
      <c r="A173" s="141">
        <v>90734</v>
      </c>
      <c r="B173" s="141" t="s">
        <v>424</v>
      </c>
      <c r="C173" s="141" t="s">
        <v>80</v>
      </c>
      <c r="D173" s="141" t="s">
        <v>81</v>
      </c>
      <c r="E173" s="142" t="s">
        <v>425</v>
      </c>
      <c r="F173" s="142" t="s">
        <v>14293</v>
      </c>
    </row>
    <row r="174" spans="1:6" x14ac:dyDescent="0.3">
      <c r="A174" s="141">
        <v>90735</v>
      </c>
      <c r="B174" s="141" t="s">
        <v>426</v>
      </c>
      <c r="C174" s="141" t="s">
        <v>80</v>
      </c>
      <c r="D174" s="141" t="s">
        <v>81</v>
      </c>
      <c r="E174" s="142" t="s">
        <v>427</v>
      </c>
      <c r="F174" s="142" t="s">
        <v>2158</v>
      </c>
    </row>
    <row r="175" spans="1:6" x14ac:dyDescent="0.3">
      <c r="A175" s="141">
        <v>90736</v>
      </c>
      <c r="B175" s="141" t="s">
        <v>428</v>
      </c>
      <c r="C175" s="141" t="s">
        <v>80</v>
      </c>
      <c r="D175" s="141" t="s">
        <v>81</v>
      </c>
      <c r="E175" s="142" t="s">
        <v>429</v>
      </c>
      <c r="F175" s="142" t="s">
        <v>14294</v>
      </c>
    </row>
    <row r="176" spans="1:6" x14ac:dyDescent="0.3">
      <c r="A176" s="141">
        <v>90737</v>
      </c>
      <c r="B176" s="141" t="s">
        <v>430</v>
      </c>
      <c r="C176" s="141" t="s">
        <v>80</v>
      </c>
      <c r="D176" s="141" t="s">
        <v>81</v>
      </c>
      <c r="E176" s="142" t="s">
        <v>431</v>
      </c>
      <c r="F176" s="142" t="s">
        <v>10901</v>
      </c>
    </row>
    <row r="177" spans="1:6" x14ac:dyDescent="0.3">
      <c r="A177" s="141">
        <v>90738</v>
      </c>
      <c r="B177" s="141" t="s">
        <v>432</v>
      </c>
      <c r="C177" s="141" t="s">
        <v>80</v>
      </c>
      <c r="D177" s="141" t="s">
        <v>81</v>
      </c>
      <c r="E177" s="142" t="s">
        <v>433</v>
      </c>
      <c r="F177" s="142" t="s">
        <v>14295</v>
      </c>
    </row>
    <row r="178" spans="1:6" x14ac:dyDescent="0.3">
      <c r="A178" s="141">
        <v>90739</v>
      </c>
      <c r="B178" s="141" t="s">
        <v>434</v>
      </c>
      <c r="C178" s="141" t="s">
        <v>80</v>
      </c>
      <c r="D178" s="141" t="s">
        <v>81</v>
      </c>
      <c r="E178" s="142" t="s">
        <v>435</v>
      </c>
      <c r="F178" s="142" t="s">
        <v>5204</v>
      </c>
    </row>
    <row r="179" spans="1:6" x14ac:dyDescent="0.3">
      <c r="A179" s="141">
        <v>90740</v>
      </c>
      <c r="B179" s="141" t="s">
        <v>436</v>
      </c>
      <c r="C179" s="141" t="s">
        <v>80</v>
      </c>
      <c r="D179" s="141" t="s">
        <v>81</v>
      </c>
      <c r="E179" s="142" t="s">
        <v>437</v>
      </c>
      <c r="F179" s="142" t="s">
        <v>14296</v>
      </c>
    </row>
    <row r="180" spans="1:6" x14ac:dyDescent="0.3">
      <c r="A180" s="141">
        <v>90741</v>
      </c>
      <c r="B180" s="141" t="s">
        <v>438</v>
      </c>
      <c r="C180" s="141" t="s">
        <v>80</v>
      </c>
      <c r="D180" s="141" t="s">
        <v>81</v>
      </c>
      <c r="E180" s="142" t="s">
        <v>439</v>
      </c>
      <c r="F180" s="142" t="s">
        <v>1099</v>
      </c>
    </row>
    <row r="181" spans="1:6" x14ac:dyDescent="0.3">
      <c r="A181" s="141">
        <v>90742</v>
      </c>
      <c r="B181" s="141" t="s">
        <v>440</v>
      </c>
      <c r="C181" s="141" t="s">
        <v>80</v>
      </c>
      <c r="D181" s="141" t="s">
        <v>81</v>
      </c>
      <c r="E181" s="142" t="s">
        <v>441</v>
      </c>
      <c r="F181" s="142" t="s">
        <v>2227</v>
      </c>
    </row>
    <row r="182" spans="1:6" x14ac:dyDescent="0.3">
      <c r="A182" s="141">
        <v>90743</v>
      </c>
      <c r="B182" s="141" t="s">
        <v>442</v>
      </c>
      <c r="C182" s="141" t="s">
        <v>80</v>
      </c>
      <c r="D182" s="141" t="s">
        <v>81</v>
      </c>
      <c r="E182" s="142" t="s">
        <v>443</v>
      </c>
      <c r="F182" s="142" t="s">
        <v>8906</v>
      </c>
    </row>
    <row r="183" spans="1:6" x14ac:dyDescent="0.3">
      <c r="A183" s="141">
        <v>90744</v>
      </c>
      <c r="B183" s="141" t="s">
        <v>444</v>
      </c>
      <c r="C183" s="141" t="s">
        <v>80</v>
      </c>
      <c r="D183" s="141" t="s">
        <v>81</v>
      </c>
      <c r="E183" s="142" t="s">
        <v>86</v>
      </c>
      <c r="F183" s="142" t="s">
        <v>14297</v>
      </c>
    </row>
    <row r="184" spans="1:6" x14ac:dyDescent="0.3">
      <c r="A184" s="141">
        <v>90745</v>
      </c>
      <c r="B184" s="141" t="s">
        <v>445</v>
      </c>
      <c r="C184" s="141" t="s">
        <v>80</v>
      </c>
      <c r="D184" s="141" t="s">
        <v>81</v>
      </c>
      <c r="E184" s="142" t="s">
        <v>446</v>
      </c>
      <c r="F184" s="142" t="s">
        <v>5063</v>
      </c>
    </row>
    <row r="185" spans="1:6" x14ac:dyDescent="0.3">
      <c r="A185" s="141">
        <v>90746</v>
      </c>
      <c r="B185" s="141" t="s">
        <v>447</v>
      </c>
      <c r="C185" s="141" t="s">
        <v>80</v>
      </c>
      <c r="D185" s="141" t="s">
        <v>81</v>
      </c>
      <c r="E185" s="142" t="s">
        <v>448</v>
      </c>
      <c r="F185" s="142" t="s">
        <v>2321</v>
      </c>
    </row>
    <row r="186" spans="1:6" x14ac:dyDescent="0.3">
      <c r="A186" s="141">
        <v>90747</v>
      </c>
      <c r="B186" s="141" t="s">
        <v>449</v>
      </c>
      <c r="C186" s="141" t="s">
        <v>80</v>
      </c>
      <c r="D186" s="141" t="s">
        <v>81</v>
      </c>
      <c r="E186" s="142" t="s">
        <v>450</v>
      </c>
      <c r="F186" s="142" t="s">
        <v>573</v>
      </c>
    </row>
    <row r="187" spans="1:6" x14ac:dyDescent="0.3">
      <c r="A187" s="141">
        <v>94869</v>
      </c>
      <c r="B187" s="141" t="s">
        <v>451</v>
      </c>
      <c r="C187" s="141" t="s">
        <v>80</v>
      </c>
      <c r="D187" s="141" t="s">
        <v>81</v>
      </c>
      <c r="E187" s="142" t="s">
        <v>452</v>
      </c>
      <c r="F187" s="142" t="s">
        <v>14298</v>
      </c>
    </row>
    <row r="188" spans="1:6" x14ac:dyDescent="0.3">
      <c r="A188" s="141">
        <v>94870</v>
      </c>
      <c r="B188" s="141" t="s">
        <v>453</v>
      </c>
      <c r="C188" s="141" t="s">
        <v>80</v>
      </c>
      <c r="D188" s="141" t="s">
        <v>81</v>
      </c>
      <c r="E188" s="142" t="s">
        <v>454</v>
      </c>
      <c r="F188" s="142" t="s">
        <v>13131</v>
      </c>
    </row>
    <row r="189" spans="1:6" x14ac:dyDescent="0.3">
      <c r="A189" s="141">
        <v>94871</v>
      </c>
      <c r="B189" s="141" t="s">
        <v>455</v>
      </c>
      <c r="C189" s="141" t="s">
        <v>80</v>
      </c>
      <c r="D189" s="141" t="s">
        <v>81</v>
      </c>
      <c r="E189" s="142" t="s">
        <v>456</v>
      </c>
      <c r="F189" s="142" t="s">
        <v>14299</v>
      </c>
    </row>
    <row r="190" spans="1:6" x14ac:dyDescent="0.3">
      <c r="A190" s="141">
        <v>94872</v>
      </c>
      <c r="B190" s="141" t="s">
        <v>457</v>
      </c>
      <c r="C190" s="141" t="s">
        <v>80</v>
      </c>
      <c r="D190" s="141" t="s">
        <v>81</v>
      </c>
      <c r="E190" s="142" t="s">
        <v>458</v>
      </c>
      <c r="F190" s="142" t="s">
        <v>6714</v>
      </c>
    </row>
    <row r="191" spans="1:6" x14ac:dyDescent="0.3">
      <c r="A191" s="141">
        <v>94875</v>
      </c>
      <c r="B191" s="141" t="s">
        <v>459</v>
      </c>
      <c r="C191" s="141" t="s">
        <v>80</v>
      </c>
      <c r="D191" s="141" t="s">
        <v>81</v>
      </c>
      <c r="E191" s="142" t="s">
        <v>460</v>
      </c>
      <c r="F191" s="142" t="s">
        <v>14300</v>
      </c>
    </row>
    <row r="192" spans="1:6" x14ac:dyDescent="0.3">
      <c r="A192" s="141">
        <v>94876</v>
      </c>
      <c r="B192" s="141" t="s">
        <v>461</v>
      </c>
      <c r="C192" s="141" t="s">
        <v>80</v>
      </c>
      <c r="D192" s="141" t="s">
        <v>81</v>
      </c>
      <c r="E192" s="142" t="s">
        <v>223</v>
      </c>
      <c r="F192" s="142" t="s">
        <v>7914</v>
      </c>
    </row>
    <row r="193" spans="1:6" x14ac:dyDescent="0.3">
      <c r="A193" s="141">
        <v>94878</v>
      </c>
      <c r="B193" s="141" t="s">
        <v>462</v>
      </c>
      <c r="C193" s="141" t="s">
        <v>80</v>
      </c>
      <c r="D193" s="141" t="s">
        <v>81</v>
      </c>
      <c r="E193" s="142" t="s">
        <v>463</v>
      </c>
      <c r="F193" s="142" t="s">
        <v>14301</v>
      </c>
    </row>
    <row r="194" spans="1:6" x14ac:dyDescent="0.3">
      <c r="A194" s="141">
        <v>94879</v>
      </c>
      <c r="B194" s="141" t="s">
        <v>464</v>
      </c>
      <c r="C194" s="141" t="s">
        <v>80</v>
      </c>
      <c r="D194" s="141" t="s">
        <v>81</v>
      </c>
      <c r="E194" s="142" t="s">
        <v>465</v>
      </c>
      <c r="F194" s="142" t="s">
        <v>14302</v>
      </c>
    </row>
    <row r="195" spans="1:6" x14ac:dyDescent="0.3">
      <c r="A195" s="141">
        <v>94880</v>
      </c>
      <c r="B195" s="141" t="s">
        <v>466</v>
      </c>
      <c r="C195" s="141" t="s">
        <v>80</v>
      </c>
      <c r="D195" s="141" t="s">
        <v>81</v>
      </c>
      <c r="E195" s="142" t="s">
        <v>467</v>
      </c>
      <c r="F195" s="142" t="s">
        <v>10331</v>
      </c>
    </row>
    <row r="196" spans="1:6" x14ac:dyDescent="0.3">
      <c r="A196" s="141">
        <v>94881</v>
      </c>
      <c r="B196" s="141" t="s">
        <v>468</v>
      </c>
      <c r="C196" s="141" t="s">
        <v>80</v>
      </c>
      <c r="D196" s="141" t="s">
        <v>81</v>
      </c>
      <c r="E196" s="142" t="s">
        <v>469</v>
      </c>
      <c r="F196" s="142" t="s">
        <v>14303</v>
      </c>
    </row>
    <row r="197" spans="1:6" x14ac:dyDescent="0.3">
      <c r="A197" s="141">
        <v>94882</v>
      </c>
      <c r="B197" s="141" t="s">
        <v>470</v>
      </c>
      <c r="C197" s="141" t="s">
        <v>80</v>
      </c>
      <c r="D197" s="141" t="s">
        <v>81</v>
      </c>
      <c r="E197" s="142" t="s">
        <v>471</v>
      </c>
      <c r="F197" s="142" t="s">
        <v>14304</v>
      </c>
    </row>
    <row r="198" spans="1:6" x14ac:dyDescent="0.3">
      <c r="A198" s="141">
        <v>94884</v>
      </c>
      <c r="B198" s="141" t="s">
        <v>472</v>
      </c>
      <c r="C198" s="141" t="s">
        <v>80</v>
      </c>
      <c r="D198" s="141" t="s">
        <v>81</v>
      </c>
      <c r="E198" s="142" t="s">
        <v>473</v>
      </c>
      <c r="F198" s="142" t="s">
        <v>14305</v>
      </c>
    </row>
    <row r="199" spans="1:6" x14ac:dyDescent="0.3">
      <c r="A199" s="141">
        <v>97121</v>
      </c>
      <c r="B199" s="141" t="s">
        <v>474</v>
      </c>
      <c r="C199" s="141" t="s">
        <v>80</v>
      </c>
      <c r="D199" s="141" t="s">
        <v>81</v>
      </c>
      <c r="E199" s="142" t="s">
        <v>475</v>
      </c>
      <c r="F199" s="142" t="s">
        <v>13387</v>
      </c>
    </row>
    <row r="200" spans="1:6" x14ac:dyDescent="0.3">
      <c r="A200" s="141">
        <v>97122</v>
      </c>
      <c r="B200" s="141" t="s">
        <v>476</v>
      </c>
      <c r="C200" s="141" t="s">
        <v>80</v>
      </c>
      <c r="D200" s="141" t="s">
        <v>81</v>
      </c>
      <c r="E200" s="142" t="s">
        <v>477</v>
      </c>
      <c r="F200" s="142" t="s">
        <v>14306</v>
      </c>
    </row>
    <row r="201" spans="1:6" x14ac:dyDescent="0.3">
      <c r="A201" s="141">
        <v>97123</v>
      </c>
      <c r="B201" s="141" t="s">
        <v>478</v>
      </c>
      <c r="C201" s="141" t="s">
        <v>80</v>
      </c>
      <c r="D201" s="141" t="s">
        <v>81</v>
      </c>
      <c r="E201" s="142" t="s">
        <v>479</v>
      </c>
      <c r="F201" s="142" t="s">
        <v>13375</v>
      </c>
    </row>
    <row r="202" spans="1:6" x14ac:dyDescent="0.3">
      <c r="A202" s="141">
        <v>97124</v>
      </c>
      <c r="B202" s="141" t="s">
        <v>480</v>
      </c>
      <c r="C202" s="141" t="s">
        <v>80</v>
      </c>
      <c r="D202" s="141" t="s">
        <v>81</v>
      </c>
      <c r="E202" s="142" t="s">
        <v>481</v>
      </c>
      <c r="F202" s="142" t="s">
        <v>14307</v>
      </c>
    </row>
    <row r="203" spans="1:6" x14ac:dyDescent="0.3">
      <c r="A203" s="141">
        <v>97125</v>
      </c>
      <c r="B203" s="141" t="s">
        <v>482</v>
      </c>
      <c r="C203" s="141" t="s">
        <v>80</v>
      </c>
      <c r="D203" s="141" t="s">
        <v>81</v>
      </c>
      <c r="E203" s="142" t="s">
        <v>483</v>
      </c>
      <c r="F203" s="142" t="s">
        <v>14308</v>
      </c>
    </row>
    <row r="204" spans="1:6" x14ac:dyDescent="0.3">
      <c r="A204" s="141">
        <v>97126</v>
      </c>
      <c r="B204" s="141" t="s">
        <v>484</v>
      </c>
      <c r="C204" s="141" t="s">
        <v>80</v>
      </c>
      <c r="D204" s="141" t="s">
        <v>81</v>
      </c>
      <c r="E204" s="142" t="s">
        <v>485</v>
      </c>
      <c r="F204" s="142" t="s">
        <v>14309</v>
      </c>
    </row>
    <row r="205" spans="1:6" x14ac:dyDescent="0.3">
      <c r="A205" s="141">
        <v>102264</v>
      </c>
      <c r="B205" s="141" t="s">
        <v>486</v>
      </c>
      <c r="C205" s="141" t="s">
        <v>80</v>
      </c>
      <c r="D205" s="141" t="s">
        <v>81</v>
      </c>
      <c r="E205" s="142" t="s">
        <v>487</v>
      </c>
      <c r="F205" s="142" t="s">
        <v>14310</v>
      </c>
    </row>
    <row r="206" spans="1:6" x14ac:dyDescent="0.3">
      <c r="A206" s="141">
        <v>102265</v>
      </c>
      <c r="B206" s="141" t="s">
        <v>488</v>
      </c>
      <c r="C206" s="141" t="s">
        <v>146</v>
      </c>
      <c r="D206" s="141" t="s">
        <v>81</v>
      </c>
      <c r="E206" s="142" t="s">
        <v>489</v>
      </c>
      <c r="F206" s="142" t="s">
        <v>14311</v>
      </c>
    </row>
    <row r="207" spans="1:6" x14ac:dyDescent="0.3">
      <c r="A207" s="141">
        <v>102266</v>
      </c>
      <c r="B207" s="141" t="s">
        <v>490</v>
      </c>
      <c r="C207" s="141" t="s">
        <v>146</v>
      </c>
      <c r="D207" s="141" t="s">
        <v>81</v>
      </c>
      <c r="E207" s="142" t="s">
        <v>491</v>
      </c>
      <c r="F207" s="142" t="s">
        <v>14312</v>
      </c>
    </row>
    <row r="208" spans="1:6" x14ac:dyDescent="0.3">
      <c r="A208" s="141">
        <v>102267</v>
      </c>
      <c r="B208" s="141" t="s">
        <v>492</v>
      </c>
      <c r="C208" s="141" t="s">
        <v>146</v>
      </c>
      <c r="D208" s="141" t="s">
        <v>81</v>
      </c>
      <c r="E208" s="142" t="s">
        <v>493</v>
      </c>
      <c r="F208" s="142" t="s">
        <v>14313</v>
      </c>
    </row>
    <row r="209" spans="1:6" x14ac:dyDescent="0.3">
      <c r="A209" s="141">
        <v>102268</v>
      </c>
      <c r="B209" s="141" t="s">
        <v>494</v>
      </c>
      <c r="C209" s="141" t="s">
        <v>146</v>
      </c>
      <c r="D209" s="141" t="s">
        <v>81</v>
      </c>
      <c r="E209" s="142" t="s">
        <v>495</v>
      </c>
      <c r="F209" s="142" t="s">
        <v>14314</v>
      </c>
    </row>
    <row r="210" spans="1:6" x14ac:dyDescent="0.3">
      <c r="A210" s="141">
        <v>102269</v>
      </c>
      <c r="B210" s="141" t="s">
        <v>496</v>
      </c>
      <c r="C210" s="141" t="s">
        <v>146</v>
      </c>
      <c r="D210" s="141" t="s">
        <v>81</v>
      </c>
      <c r="E210" s="142" t="s">
        <v>497</v>
      </c>
      <c r="F210" s="142" t="s">
        <v>8690</v>
      </c>
    </row>
    <row r="211" spans="1:6" x14ac:dyDescent="0.3">
      <c r="A211" s="141">
        <v>105260</v>
      </c>
      <c r="B211" s="141" t="s">
        <v>498</v>
      </c>
      <c r="C211" s="141" t="s">
        <v>146</v>
      </c>
      <c r="D211" s="141" t="s">
        <v>81</v>
      </c>
      <c r="E211" s="142" t="s">
        <v>499</v>
      </c>
      <c r="F211" s="142" t="s">
        <v>14315</v>
      </c>
    </row>
    <row r="212" spans="1:6" x14ac:dyDescent="0.3">
      <c r="A212" s="141">
        <v>105285</v>
      </c>
      <c r="B212" s="141" t="s">
        <v>500</v>
      </c>
      <c r="C212" s="141" t="s">
        <v>146</v>
      </c>
      <c r="D212" s="141" t="s">
        <v>81</v>
      </c>
      <c r="E212" s="142" t="s">
        <v>501</v>
      </c>
      <c r="F212" s="142" t="s">
        <v>14316</v>
      </c>
    </row>
    <row r="213" spans="1:6" x14ac:dyDescent="0.3">
      <c r="A213" s="141">
        <v>105286</v>
      </c>
      <c r="B213" s="141" t="s">
        <v>502</v>
      </c>
      <c r="C213" s="141" t="s">
        <v>146</v>
      </c>
      <c r="D213" s="141" t="s">
        <v>81</v>
      </c>
      <c r="E213" s="142" t="s">
        <v>503</v>
      </c>
      <c r="F213" s="142" t="s">
        <v>12236</v>
      </c>
    </row>
    <row r="214" spans="1:6" x14ac:dyDescent="0.3">
      <c r="A214" s="141">
        <v>105287</v>
      </c>
      <c r="B214" s="141" t="s">
        <v>504</v>
      </c>
      <c r="C214" s="141" t="s">
        <v>146</v>
      </c>
      <c r="D214" s="141" t="s">
        <v>81</v>
      </c>
      <c r="E214" s="142" t="s">
        <v>505</v>
      </c>
      <c r="F214" s="142" t="s">
        <v>7520</v>
      </c>
    </row>
    <row r="215" spans="1:6" x14ac:dyDescent="0.3">
      <c r="A215" s="141">
        <v>105288</v>
      </c>
      <c r="B215" s="141" t="s">
        <v>506</v>
      </c>
      <c r="C215" s="141" t="s">
        <v>146</v>
      </c>
      <c r="D215" s="141" t="s">
        <v>81</v>
      </c>
      <c r="E215" s="142" t="s">
        <v>507</v>
      </c>
      <c r="F215" s="142" t="s">
        <v>14317</v>
      </c>
    </row>
    <row r="216" spans="1:6" x14ac:dyDescent="0.3">
      <c r="A216" s="141">
        <v>105289</v>
      </c>
      <c r="B216" s="141" t="s">
        <v>508</v>
      </c>
      <c r="C216" s="141" t="s">
        <v>146</v>
      </c>
      <c r="D216" s="141" t="s">
        <v>81</v>
      </c>
      <c r="E216" s="142" t="s">
        <v>509</v>
      </c>
      <c r="F216" s="142" t="s">
        <v>12124</v>
      </c>
    </row>
    <row r="217" spans="1:6" x14ac:dyDescent="0.3">
      <c r="A217" s="141">
        <v>105290</v>
      </c>
      <c r="B217" s="141" t="s">
        <v>510</v>
      </c>
      <c r="C217" s="141" t="s">
        <v>146</v>
      </c>
      <c r="D217" s="141" t="s">
        <v>81</v>
      </c>
      <c r="E217" s="142" t="s">
        <v>511</v>
      </c>
      <c r="F217" s="142" t="s">
        <v>14318</v>
      </c>
    </row>
    <row r="218" spans="1:6" x14ac:dyDescent="0.3">
      <c r="A218" s="141">
        <v>105291</v>
      </c>
      <c r="B218" s="141" t="s">
        <v>512</v>
      </c>
      <c r="C218" s="141" t="s">
        <v>146</v>
      </c>
      <c r="D218" s="141" t="s">
        <v>81</v>
      </c>
      <c r="E218" s="142" t="s">
        <v>513</v>
      </c>
      <c r="F218" s="142" t="s">
        <v>14319</v>
      </c>
    </row>
    <row r="219" spans="1:6" x14ac:dyDescent="0.3">
      <c r="A219" s="141">
        <v>105292</v>
      </c>
      <c r="B219" s="141" t="s">
        <v>514</v>
      </c>
      <c r="C219" s="141" t="s">
        <v>146</v>
      </c>
      <c r="D219" s="141" t="s">
        <v>81</v>
      </c>
      <c r="E219" s="142" t="s">
        <v>515</v>
      </c>
      <c r="F219" s="142" t="s">
        <v>14320</v>
      </c>
    </row>
    <row r="220" spans="1:6" x14ac:dyDescent="0.3">
      <c r="A220" s="141">
        <v>105293</v>
      </c>
      <c r="B220" s="141" t="s">
        <v>516</v>
      </c>
      <c r="C220" s="141" t="s">
        <v>146</v>
      </c>
      <c r="D220" s="141" t="s">
        <v>81</v>
      </c>
      <c r="E220" s="142" t="s">
        <v>517</v>
      </c>
      <c r="F220" s="142" t="s">
        <v>14321</v>
      </c>
    </row>
    <row r="221" spans="1:6" x14ac:dyDescent="0.3">
      <c r="A221" s="141">
        <v>105294</v>
      </c>
      <c r="B221" s="141" t="s">
        <v>518</v>
      </c>
      <c r="C221" s="141" t="s">
        <v>146</v>
      </c>
      <c r="D221" s="141" t="s">
        <v>81</v>
      </c>
      <c r="E221" s="142" t="s">
        <v>519</v>
      </c>
      <c r="F221" s="142" t="s">
        <v>4768</v>
      </c>
    </row>
    <row r="222" spans="1:6" x14ac:dyDescent="0.3">
      <c r="A222" s="141">
        <v>105295</v>
      </c>
      <c r="B222" s="141" t="s">
        <v>520</v>
      </c>
      <c r="C222" s="141" t="s">
        <v>146</v>
      </c>
      <c r="D222" s="141" t="s">
        <v>81</v>
      </c>
      <c r="E222" s="142" t="s">
        <v>521</v>
      </c>
      <c r="F222" s="142" t="s">
        <v>14322</v>
      </c>
    </row>
    <row r="223" spans="1:6" x14ac:dyDescent="0.3">
      <c r="A223" s="141">
        <v>105296</v>
      </c>
      <c r="B223" s="141" t="s">
        <v>522</v>
      </c>
      <c r="C223" s="141" t="s">
        <v>146</v>
      </c>
      <c r="D223" s="141" t="s">
        <v>81</v>
      </c>
      <c r="E223" s="142" t="s">
        <v>523</v>
      </c>
      <c r="F223" s="142" t="s">
        <v>14323</v>
      </c>
    </row>
    <row r="224" spans="1:6" x14ac:dyDescent="0.3">
      <c r="A224" s="141">
        <v>105308</v>
      </c>
      <c r="B224" s="141" t="s">
        <v>524</v>
      </c>
      <c r="C224" s="141" t="s">
        <v>80</v>
      </c>
      <c r="D224" s="141" t="s">
        <v>81</v>
      </c>
      <c r="E224" s="142" t="s">
        <v>525</v>
      </c>
      <c r="F224" s="142" t="s">
        <v>14324</v>
      </c>
    </row>
    <row r="225" spans="1:6" x14ac:dyDescent="0.3">
      <c r="A225" s="141">
        <v>105309</v>
      </c>
      <c r="B225" s="141" t="s">
        <v>526</v>
      </c>
      <c r="C225" s="141" t="s">
        <v>80</v>
      </c>
      <c r="D225" s="141" t="s">
        <v>81</v>
      </c>
      <c r="E225" s="142" t="s">
        <v>527</v>
      </c>
      <c r="F225" s="142" t="s">
        <v>10988</v>
      </c>
    </row>
    <row r="226" spans="1:6" x14ac:dyDescent="0.3">
      <c r="A226" s="141">
        <v>105310</v>
      </c>
      <c r="B226" s="141" t="s">
        <v>528</v>
      </c>
      <c r="C226" s="141" t="s">
        <v>80</v>
      </c>
      <c r="D226" s="141" t="s">
        <v>81</v>
      </c>
      <c r="E226" s="142" t="s">
        <v>529</v>
      </c>
      <c r="F226" s="142" t="s">
        <v>10674</v>
      </c>
    </row>
    <row r="227" spans="1:6" x14ac:dyDescent="0.3">
      <c r="A227" s="141">
        <v>105311</v>
      </c>
      <c r="B227" s="141" t="s">
        <v>530</v>
      </c>
      <c r="C227" s="141" t="s">
        <v>80</v>
      </c>
      <c r="D227" s="141" t="s">
        <v>81</v>
      </c>
      <c r="E227" s="142" t="s">
        <v>531</v>
      </c>
      <c r="F227" s="142" t="s">
        <v>14325</v>
      </c>
    </row>
    <row r="228" spans="1:6" x14ac:dyDescent="0.3">
      <c r="A228" s="141">
        <v>105312</v>
      </c>
      <c r="B228" s="141" t="s">
        <v>532</v>
      </c>
      <c r="C228" s="141" t="s">
        <v>80</v>
      </c>
      <c r="D228" s="141" t="s">
        <v>81</v>
      </c>
      <c r="E228" s="142" t="s">
        <v>533</v>
      </c>
      <c r="F228" s="142" t="s">
        <v>14326</v>
      </c>
    </row>
    <row r="229" spans="1:6" x14ac:dyDescent="0.3">
      <c r="A229" s="141">
        <v>105313</v>
      </c>
      <c r="B229" s="141" t="s">
        <v>534</v>
      </c>
      <c r="C229" s="141" t="s">
        <v>80</v>
      </c>
      <c r="D229" s="141" t="s">
        <v>81</v>
      </c>
      <c r="E229" s="142" t="s">
        <v>535</v>
      </c>
      <c r="F229" s="142" t="s">
        <v>14327</v>
      </c>
    </row>
    <row r="230" spans="1:6" x14ac:dyDescent="0.3">
      <c r="A230" s="141">
        <v>105314</v>
      </c>
      <c r="B230" s="141" t="s">
        <v>536</v>
      </c>
      <c r="C230" s="141" t="s">
        <v>80</v>
      </c>
      <c r="D230" s="141" t="s">
        <v>81</v>
      </c>
      <c r="E230" s="142" t="s">
        <v>537</v>
      </c>
      <c r="F230" s="142" t="s">
        <v>13467</v>
      </c>
    </row>
    <row r="231" spans="1:6" x14ac:dyDescent="0.3">
      <c r="A231" s="141">
        <v>105315</v>
      </c>
      <c r="B231" s="141" t="s">
        <v>538</v>
      </c>
      <c r="C231" s="141" t="s">
        <v>146</v>
      </c>
      <c r="D231" s="141" t="s">
        <v>81</v>
      </c>
      <c r="E231" s="142" t="s">
        <v>539</v>
      </c>
      <c r="F231" s="142" t="s">
        <v>7457</v>
      </c>
    </row>
    <row r="232" spans="1:6" x14ac:dyDescent="0.3">
      <c r="A232" s="141">
        <v>105316</v>
      </c>
      <c r="B232" s="141" t="s">
        <v>540</v>
      </c>
      <c r="C232" s="141" t="s">
        <v>146</v>
      </c>
      <c r="D232" s="141" t="s">
        <v>81</v>
      </c>
      <c r="E232" s="142" t="s">
        <v>541</v>
      </c>
      <c r="F232" s="142" t="s">
        <v>14328</v>
      </c>
    </row>
    <row r="233" spans="1:6" x14ac:dyDescent="0.3">
      <c r="A233" s="141">
        <v>105327</v>
      </c>
      <c r="B233" s="141" t="s">
        <v>542</v>
      </c>
      <c r="C233" s="141" t="s">
        <v>146</v>
      </c>
      <c r="D233" s="141" t="s">
        <v>81</v>
      </c>
      <c r="E233" s="142" t="s">
        <v>543</v>
      </c>
      <c r="F233" s="142" t="s">
        <v>7793</v>
      </c>
    </row>
    <row r="234" spans="1:6" x14ac:dyDescent="0.3">
      <c r="A234" s="141">
        <v>105328</v>
      </c>
      <c r="B234" s="141" t="s">
        <v>544</v>
      </c>
      <c r="C234" s="141" t="s">
        <v>146</v>
      </c>
      <c r="D234" s="141" t="s">
        <v>81</v>
      </c>
      <c r="E234" s="142" t="s">
        <v>545</v>
      </c>
      <c r="F234" s="142" t="s">
        <v>14329</v>
      </c>
    </row>
    <row r="235" spans="1:6" x14ac:dyDescent="0.3">
      <c r="A235" s="141">
        <v>105329</v>
      </c>
      <c r="B235" s="141" t="s">
        <v>546</v>
      </c>
      <c r="C235" s="141" t="s">
        <v>146</v>
      </c>
      <c r="D235" s="141" t="s">
        <v>81</v>
      </c>
      <c r="E235" s="142" t="s">
        <v>547</v>
      </c>
      <c r="F235" s="142" t="s">
        <v>14330</v>
      </c>
    </row>
    <row r="236" spans="1:6" x14ac:dyDescent="0.3">
      <c r="A236" s="141">
        <v>105330</v>
      </c>
      <c r="B236" s="141" t="s">
        <v>548</v>
      </c>
      <c r="C236" s="141" t="s">
        <v>146</v>
      </c>
      <c r="D236" s="141" t="s">
        <v>81</v>
      </c>
      <c r="E236" s="142" t="s">
        <v>549</v>
      </c>
      <c r="F236" s="142" t="s">
        <v>14331</v>
      </c>
    </row>
    <row r="237" spans="1:6" x14ac:dyDescent="0.3">
      <c r="A237" s="141">
        <v>105331</v>
      </c>
      <c r="B237" s="141" t="s">
        <v>550</v>
      </c>
      <c r="C237" s="141" t="s">
        <v>80</v>
      </c>
      <c r="D237" s="141" t="s">
        <v>81</v>
      </c>
      <c r="E237" s="142" t="s">
        <v>551</v>
      </c>
      <c r="F237" s="142" t="s">
        <v>14332</v>
      </c>
    </row>
    <row r="238" spans="1:6" x14ac:dyDescent="0.3">
      <c r="A238" s="141">
        <v>105332</v>
      </c>
      <c r="B238" s="141" t="s">
        <v>552</v>
      </c>
      <c r="C238" s="141" t="s">
        <v>80</v>
      </c>
      <c r="D238" s="141" t="s">
        <v>81</v>
      </c>
      <c r="E238" s="142" t="s">
        <v>553</v>
      </c>
      <c r="F238" s="142" t="s">
        <v>14333</v>
      </c>
    </row>
    <row r="239" spans="1:6" x14ac:dyDescent="0.3">
      <c r="A239" s="141">
        <v>105333</v>
      </c>
      <c r="B239" s="141" t="s">
        <v>554</v>
      </c>
      <c r="C239" s="141" t="s">
        <v>80</v>
      </c>
      <c r="D239" s="141" t="s">
        <v>81</v>
      </c>
      <c r="E239" s="142" t="s">
        <v>555</v>
      </c>
      <c r="F239" s="142" t="s">
        <v>14334</v>
      </c>
    </row>
    <row r="240" spans="1:6" x14ac:dyDescent="0.3">
      <c r="A240" s="141">
        <v>105334</v>
      </c>
      <c r="B240" s="141" t="s">
        <v>556</v>
      </c>
      <c r="C240" s="141" t="s">
        <v>80</v>
      </c>
      <c r="D240" s="141" t="s">
        <v>81</v>
      </c>
      <c r="E240" s="142" t="s">
        <v>557</v>
      </c>
      <c r="F240" s="142" t="s">
        <v>14335</v>
      </c>
    </row>
    <row r="241" spans="1:6" x14ac:dyDescent="0.3">
      <c r="A241" s="141">
        <v>105335</v>
      </c>
      <c r="B241" s="141" t="s">
        <v>558</v>
      </c>
      <c r="C241" s="141" t="s">
        <v>80</v>
      </c>
      <c r="D241" s="141" t="s">
        <v>81</v>
      </c>
      <c r="E241" s="142" t="s">
        <v>559</v>
      </c>
      <c r="F241" s="142" t="s">
        <v>14336</v>
      </c>
    </row>
    <row r="242" spans="1:6" x14ac:dyDescent="0.3">
      <c r="A242" s="141">
        <v>105336</v>
      </c>
      <c r="B242" s="141" t="s">
        <v>560</v>
      </c>
      <c r="C242" s="141" t="s">
        <v>80</v>
      </c>
      <c r="D242" s="141" t="s">
        <v>81</v>
      </c>
      <c r="E242" s="142" t="s">
        <v>561</v>
      </c>
      <c r="F242" s="142" t="s">
        <v>14337</v>
      </c>
    </row>
    <row r="243" spans="1:6" x14ac:dyDescent="0.3">
      <c r="A243" s="141">
        <v>105337</v>
      </c>
      <c r="B243" s="141" t="s">
        <v>562</v>
      </c>
      <c r="C243" s="141" t="s">
        <v>80</v>
      </c>
      <c r="D243" s="141" t="s">
        <v>81</v>
      </c>
      <c r="E243" s="142" t="s">
        <v>563</v>
      </c>
      <c r="F243" s="142" t="s">
        <v>14338</v>
      </c>
    </row>
    <row r="244" spans="1:6" x14ac:dyDescent="0.3">
      <c r="A244" s="141">
        <v>105338</v>
      </c>
      <c r="B244" s="141" t="s">
        <v>564</v>
      </c>
      <c r="C244" s="141" t="s">
        <v>80</v>
      </c>
      <c r="D244" s="141" t="s">
        <v>81</v>
      </c>
      <c r="E244" s="142" t="s">
        <v>565</v>
      </c>
      <c r="F244" s="142" t="s">
        <v>14339</v>
      </c>
    </row>
    <row r="245" spans="1:6" x14ac:dyDescent="0.3">
      <c r="A245" s="141">
        <v>105339</v>
      </c>
      <c r="B245" s="141" t="s">
        <v>566</v>
      </c>
      <c r="C245" s="141" t="s">
        <v>80</v>
      </c>
      <c r="D245" s="141" t="s">
        <v>81</v>
      </c>
      <c r="E245" s="142" t="s">
        <v>567</v>
      </c>
      <c r="F245" s="142" t="s">
        <v>14340</v>
      </c>
    </row>
    <row r="246" spans="1:6" x14ac:dyDescent="0.3">
      <c r="A246" s="141">
        <v>105359</v>
      </c>
      <c r="B246" s="141" t="s">
        <v>568</v>
      </c>
      <c r="C246" s="141" t="s">
        <v>146</v>
      </c>
      <c r="D246" s="141" t="s">
        <v>81</v>
      </c>
      <c r="E246" s="142" t="s">
        <v>569</v>
      </c>
      <c r="F246" s="142" t="s">
        <v>5963</v>
      </c>
    </row>
    <row r="247" spans="1:6" x14ac:dyDescent="0.3">
      <c r="A247" s="141">
        <v>105360</v>
      </c>
      <c r="B247" s="141" t="s">
        <v>570</v>
      </c>
      <c r="C247" s="141" t="s">
        <v>146</v>
      </c>
      <c r="D247" s="141" t="s">
        <v>81</v>
      </c>
      <c r="E247" s="142" t="s">
        <v>571</v>
      </c>
      <c r="F247" s="142" t="s">
        <v>2241</v>
      </c>
    </row>
    <row r="248" spans="1:6" x14ac:dyDescent="0.3">
      <c r="A248" s="141">
        <v>105361</v>
      </c>
      <c r="B248" s="141" t="s">
        <v>572</v>
      </c>
      <c r="C248" s="141" t="s">
        <v>146</v>
      </c>
      <c r="D248" s="141" t="s">
        <v>81</v>
      </c>
      <c r="E248" s="142" t="s">
        <v>573</v>
      </c>
      <c r="F248" s="142" t="s">
        <v>10180</v>
      </c>
    </row>
    <row r="249" spans="1:6" x14ac:dyDescent="0.3">
      <c r="A249" s="141">
        <v>105362</v>
      </c>
      <c r="B249" s="141" t="s">
        <v>574</v>
      </c>
      <c r="C249" s="141" t="s">
        <v>146</v>
      </c>
      <c r="D249" s="141" t="s">
        <v>81</v>
      </c>
      <c r="E249" s="142" t="s">
        <v>575</v>
      </c>
      <c r="F249" s="142" t="s">
        <v>14341</v>
      </c>
    </row>
    <row r="250" spans="1:6" x14ac:dyDescent="0.3">
      <c r="A250" s="141">
        <v>105363</v>
      </c>
      <c r="B250" s="141" t="s">
        <v>576</v>
      </c>
      <c r="C250" s="141" t="s">
        <v>146</v>
      </c>
      <c r="D250" s="141" t="s">
        <v>81</v>
      </c>
      <c r="E250" s="142" t="s">
        <v>577</v>
      </c>
      <c r="F250" s="142" t="s">
        <v>14342</v>
      </c>
    </row>
    <row r="251" spans="1:6" x14ac:dyDescent="0.3">
      <c r="A251" s="141">
        <v>105364</v>
      </c>
      <c r="B251" s="141" t="s">
        <v>578</v>
      </c>
      <c r="C251" s="141" t="s">
        <v>146</v>
      </c>
      <c r="D251" s="141" t="s">
        <v>81</v>
      </c>
      <c r="E251" s="142" t="s">
        <v>579</v>
      </c>
      <c r="F251" s="142" t="s">
        <v>14343</v>
      </c>
    </row>
    <row r="252" spans="1:6" x14ac:dyDescent="0.3">
      <c r="A252" s="141">
        <v>105365</v>
      </c>
      <c r="B252" s="141" t="s">
        <v>580</v>
      </c>
      <c r="C252" s="141" t="s">
        <v>146</v>
      </c>
      <c r="D252" s="141" t="s">
        <v>81</v>
      </c>
      <c r="E252" s="142" t="s">
        <v>581</v>
      </c>
      <c r="F252" s="142" t="s">
        <v>14344</v>
      </c>
    </row>
    <row r="253" spans="1:6" x14ac:dyDescent="0.3">
      <c r="A253" s="141">
        <v>105366</v>
      </c>
      <c r="B253" s="141" t="s">
        <v>582</v>
      </c>
      <c r="C253" s="141" t="s">
        <v>146</v>
      </c>
      <c r="D253" s="141" t="s">
        <v>81</v>
      </c>
      <c r="E253" s="142" t="s">
        <v>407</v>
      </c>
      <c r="F253" s="142" t="s">
        <v>14345</v>
      </c>
    </row>
    <row r="254" spans="1:6" x14ac:dyDescent="0.3">
      <c r="A254" s="141">
        <v>105367</v>
      </c>
      <c r="B254" s="141" t="s">
        <v>583</v>
      </c>
      <c r="C254" s="141" t="s">
        <v>146</v>
      </c>
      <c r="D254" s="141" t="s">
        <v>81</v>
      </c>
      <c r="E254" s="142" t="s">
        <v>584</v>
      </c>
      <c r="F254" s="142" t="s">
        <v>9701</v>
      </c>
    </row>
    <row r="255" spans="1:6" x14ac:dyDescent="0.3">
      <c r="A255" s="141">
        <v>105368</v>
      </c>
      <c r="B255" s="141" t="s">
        <v>585</v>
      </c>
      <c r="C255" s="141" t="s">
        <v>146</v>
      </c>
      <c r="D255" s="141" t="s">
        <v>81</v>
      </c>
      <c r="E255" s="142" t="s">
        <v>586</v>
      </c>
      <c r="F255" s="142" t="s">
        <v>14346</v>
      </c>
    </row>
    <row r="256" spans="1:6" x14ac:dyDescent="0.3">
      <c r="A256" s="141">
        <v>105370</v>
      </c>
      <c r="B256" s="141" t="s">
        <v>587</v>
      </c>
      <c r="C256" s="141" t="s">
        <v>146</v>
      </c>
      <c r="D256" s="141" t="s">
        <v>81</v>
      </c>
      <c r="E256" s="142" t="s">
        <v>588</v>
      </c>
      <c r="F256" s="142" t="s">
        <v>14347</v>
      </c>
    </row>
    <row r="257" spans="1:6" x14ac:dyDescent="0.3">
      <c r="A257" s="141">
        <v>105371</v>
      </c>
      <c r="B257" s="141" t="s">
        <v>589</v>
      </c>
      <c r="C257" s="141" t="s">
        <v>146</v>
      </c>
      <c r="D257" s="141" t="s">
        <v>81</v>
      </c>
      <c r="E257" s="142" t="s">
        <v>590</v>
      </c>
      <c r="F257" s="142" t="s">
        <v>7301</v>
      </c>
    </row>
    <row r="258" spans="1:6" x14ac:dyDescent="0.3">
      <c r="A258" s="141">
        <v>105372</v>
      </c>
      <c r="B258" s="141" t="s">
        <v>591</v>
      </c>
      <c r="C258" s="141" t="s">
        <v>146</v>
      </c>
      <c r="D258" s="141" t="s">
        <v>81</v>
      </c>
      <c r="E258" s="142" t="s">
        <v>592</v>
      </c>
      <c r="F258" s="142" t="s">
        <v>5114</v>
      </c>
    </row>
    <row r="259" spans="1:6" x14ac:dyDescent="0.3">
      <c r="A259" s="141">
        <v>105373</v>
      </c>
      <c r="B259" s="141" t="s">
        <v>593</v>
      </c>
      <c r="C259" s="141" t="s">
        <v>146</v>
      </c>
      <c r="D259" s="141" t="s">
        <v>81</v>
      </c>
      <c r="E259" s="142" t="s">
        <v>435</v>
      </c>
      <c r="F259" s="142" t="s">
        <v>5926</v>
      </c>
    </row>
    <row r="260" spans="1:6" x14ac:dyDescent="0.3">
      <c r="A260" s="141">
        <v>105374</v>
      </c>
      <c r="B260" s="141" t="s">
        <v>594</v>
      </c>
      <c r="C260" s="141" t="s">
        <v>146</v>
      </c>
      <c r="D260" s="141" t="s">
        <v>81</v>
      </c>
      <c r="E260" s="142" t="s">
        <v>595</v>
      </c>
      <c r="F260" s="142" t="s">
        <v>14348</v>
      </c>
    </row>
    <row r="261" spans="1:6" x14ac:dyDescent="0.3">
      <c r="A261" s="141">
        <v>105375</v>
      </c>
      <c r="B261" s="141" t="s">
        <v>596</v>
      </c>
      <c r="C261" s="141" t="s">
        <v>146</v>
      </c>
      <c r="D261" s="141" t="s">
        <v>81</v>
      </c>
      <c r="E261" s="142" t="s">
        <v>597</v>
      </c>
      <c r="F261" s="142" t="s">
        <v>11647</v>
      </c>
    </row>
    <row r="262" spans="1:6" x14ac:dyDescent="0.3">
      <c r="A262" s="141">
        <v>105376</v>
      </c>
      <c r="B262" s="141" t="s">
        <v>598</v>
      </c>
      <c r="C262" s="141" t="s">
        <v>146</v>
      </c>
      <c r="D262" s="141" t="s">
        <v>81</v>
      </c>
      <c r="E262" s="142" t="s">
        <v>599</v>
      </c>
      <c r="F262" s="142" t="s">
        <v>14349</v>
      </c>
    </row>
    <row r="263" spans="1:6" x14ac:dyDescent="0.3">
      <c r="A263" s="141">
        <v>105381</v>
      </c>
      <c r="B263" s="141" t="s">
        <v>600</v>
      </c>
      <c r="C263" s="141" t="s">
        <v>146</v>
      </c>
      <c r="D263" s="141" t="s">
        <v>81</v>
      </c>
      <c r="E263" s="142" t="s">
        <v>601</v>
      </c>
      <c r="F263" s="142" t="s">
        <v>7446</v>
      </c>
    </row>
    <row r="264" spans="1:6" x14ac:dyDescent="0.3">
      <c r="A264" s="141">
        <v>105382</v>
      </c>
      <c r="B264" s="141" t="s">
        <v>602</v>
      </c>
      <c r="C264" s="141" t="s">
        <v>146</v>
      </c>
      <c r="D264" s="141" t="s">
        <v>81</v>
      </c>
      <c r="E264" s="142" t="s">
        <v>603</v>
      </c>
      <c r="F264" s="142" t="s">
        <v>7418</v>
      </c>
    </row>
    <row r="265" spans="1:6" x14ac:dyDescent="0.3">
      <c r="A265" s="141">
        <v>105383</v>
      </c>
      <c r="B265" s="141" t="s">
        <v>604</v>
      </c>
      <c r="C265" s="141" t="s">
        <v>146</v>
      </c>
      <c r="D265" s="141" t="s">
        <v>81</v>
      </c>
      <c r="E265" s="142" t="s">
        <v>605</v>
      </c>
      <c r="F265" s="142" t="s">
        <v>14350</v>
      </c>
    </row>
    <row r="266" spans="1:6" x14ac:dyDescent="0.3">
      <c r="A266" s="141">
        <v>105384</v>
      </c>
      <c r="B266" s="141" t="s">
        <v>606</v>
      </c>
      <c r="C266" s="141" t="s">
        <v>146</v>
      </c>
      <c r="D266" s="141" t="s">
        <v>81</v>
      </c>
      <c r="E266" s="142" t="s">
        <v>607</v>
      </c>
      <c r="F266" s="142" t="s">
        <v>14351</v>
      </c>
    </row>
    <row r="267" spans="1:6" x14ac:dyDescent="0.3">
      <c r="A267" s="141">
        <v>105385</v>
      </c>
      <c r="B267" s="141" t="s">
        <v>608</v>
      </c>
      <c r="C267" s="141" t="s">
        <v>146</v>
      </c>
      <c r="D267" s="141" t="s">
        <v>81</v>
      </c>
      <c r="E267" s="142" t="s">
        <v>609</v>
      </c>
      <c r="F267" s="142" t="s">
        <v>8023</v>
      </c>
    </row>
    <row r="268" spans="1:6" x14ac:dyDescent="0.3">
      <c r="A268" s="141">
        <v>105386</v>
      </c>
      <c r="B268" s="141" t="s">
        <v>610</v>
      </c>
      <c r="C268" s="141" t="s">
        <v>146</v>
      </c>
      <c r="D268" s="141" t="s">
        <v>81</v>
      </c>
      <c r="E268" s="142" t="s">
        <v>611</v>
      </c>
      <c r="F268" s="142" t="s">
        <v>7307</v>
      </c>
    </row>
    <row r="269" spans="1:6" x14ac:dyDescent="0.3">
      <c r="A269" s="141">
        <v>105387</v>
      </c>
      <c r="B269" s="141" t="s">
        <v>612</v>
      </c>
      <c r="C269" s="141" t="s">
        <v>146</v>
      </c>
      <c r="D269" s="141" t="s">
        <v>81</v>
      </c>
      <c r="E269" s="142" t="s">
        <v>613</v>
      </c>
      <c r="F269" s="142" t="s">
        <v>14352</v>
      </c>
    </row>
    <row r="270" spans="1:6" x14ac:dyDescent="0.3">
      <c r="A270" s="141">
        <v>92833</v>
      </c>
      <c r="B270" s="141" t="s">
        <v>614</v>
      </c>
      <c r="C270" s="141" t="s">
        <v>80</v>
      </c>
      <c r="D270" s="141" t="s">
        <v>81</v>
      </c>
      <c r="E270" s="142" t="s">
        <v>615</v>
      </c>
      <c r="F270" s="142" t="s">
        <v>14353</v>
      </c>
    </row>
    <row r="271" spans="1:6" x14ac:dyDescent="0.3">
      <c r="A271" s="141">
        <v>92834</v>
      </c>
      <c r="B271" s="141" t="s">
        <v>616</v>
      </c>
      <c r="C271" s="141" t="s">
        <v>80</v>
      </c>
      <c r="D271" s="141" t="s">
        <v>81</v>
      </c>
      <c r="E271" s="142" t="s">
        <v>617</v>
      </c>
      <c r="F271" s="142" t="s">
        <v>14354</v>
      </c>
    </row>
    <row r="272" spans="1:6" x14ac:dyDescent="0.3">
      <c r="A272" s="141">
        <v>92835</v>
      </c>
      <c r="B272" s="141" t="s">
        <v>618</v>
      </c>
      <c r="C272" s="141" t="s">
        <v>80</v>
      </c>
      <c r="D272" s="141" t="s">
        <v>81</v>
      </c>
      <c r="E272" s="142" t="s">
        <v>619</v>
      </c>
      <c r="F272" s="142" t="s">
        <v>14355</v>
      </c>
    </row>
    <row r="273" spans="1:6" x14ac:dyDescent="0.3">
      <c r="A273" s="141">
        <v>92836</v>
      </c>
      <c r="B273" s="141" t="s">
        <v>620</v>
      </c>
      <c r="C273" s="141" t="s">
        <v>80</v>
      </c>
      <c r="D273" s="141" t="s">
        <v>81</v>
      </c>
      <c r="E273" s="142" t="s">
        <v>621</v>
      </c>
      <c r="F273" s="142" t="s">
        <v>14356</v>
      </c>
    </row>
    <row r="274" spans="1:6" x14ac:dyDescent="0.3">
      <c r="A274" s="141">
        <v>92837</v>
      </c>
      <c r="B274" s="141" t="s">
        <v>622</v>
      </c>
      <c r="C274" s="141" t="s">
        <v>80</v>
      </c>
      <c r="D274" s="141" t="s">
        <v>81</v>
      </c>
      <c r="E274" s="142" t="s">
        <v>623</v>
      </c>
      <c r="F274" s="142" t="s">
        <v>14357</v>
      </c>
    </row>
    <row r="275" spans="1:6" x14ac:dyDescent="0.3">
      <c r="A275" s="141">
        <v>92838</v>
      </c>
      <c r="B275" s="141" t="s">
        <v>624</v>
      </c>
      <c r="C275" s="141" t="s">
        <v>80</v>
      </c>
      <c r="D275" s="141" t="s">
        <v>81</v>
      </c>
      <c r="E275" s="142" t="s">
        <v>625</v>
      </c>
      <c r="F275" s="142" t="s">
        <v>2395</v>
      </c>
    </row>
    <row r="276" spans="1:6" x14ac:dyDescent="0.3">
      <c r="A276" s="141">
        <v>92839</v>
      </c>
      <c r="B276" s="141" t="s">
        <v>626</v>
      </c>
      <c r="C276" s="141" t="s">
        <v>80</v>
      </c>
      <c r="D276" s="141" t="s">
        <v>81</v>
      </c>
      <c r="E276" s="142" t="s">
        <v>627</v>
      </c>
      <c r="F276" s="142" t="s">
        <v>14358</v>
      </c>
    </row>
    <row r="277" spans="1:6" x14ac:dyDescent="0.3">
      <c r="A277" s="141">
        <v>92840</v>
      </c>
      <c r="B277" s="141" t="s">
        <v>628</v>
      </c>
      <c r="C277" s="141" t="s">
        <v>80</v>
      </c>
      <c r="D277" s="141" t="s">
        <v>81</v>
      </c>
      <c r="E277" s="142" t="s">
        <v>629</v>
      </c>
      <c r="F277" s="142" t="s">
        <v>14359</v>
      </c>
    </row>
    <row r="278" spans="1:6" x14ac:dyDescent="0.3">
      <c r="A278" s="141">
        <v>92841</v>
      </c>
      <c r="B278" s="141" t="s">
        <v>630</v>
      </c>
      <c r="C278" s="141" t="s">
        <v>80</v>
      </c>
      <c r="D278" s="141" t="s">
        <v>81</v>
      </c>
      <c r="E278" s="142" t="s">
        <v>631</v>
      </c>
      <c r="F278" s="142" t="s">
        <v>14360</v>
      </c>
    </row>
    <row r="279" spans="1:6" x14ac:dyDescent="0.3">
      <c r="A279" s="141">
        <v>92842</v>
      </c>
      <c r="B279" s="141" t="s">
        <v>632</v>
      </c>
      <c r="C279" s="141" t="s">
        <v>80</v>
      </c>
      <c r="D279" s="141" t="s">
        <v>81</v>
      </c>
      <c r="E279" s="142" t="s">
        <v>633</v>
      </c>
      <c r="F279" s="142" t="s">
        <v>14361</v>
      </c>
    </row>
    <row r="280" spans="1:6" x14ac:dyDescent="0.3">
      <c r="A280" s="141">
        <v>92843</v>
      </c>
      <c r="B280" s="141" t="s">
        <v>634</v>
      </c>
      <c r="C280" s="141" t="s">
        <v>80</v>
      </c>
      <c r="D280" s="141" t="s">
        <v>81</v>
      </c>
      <c r="E280" s="142" t="s">
        <v>635</v>
      </c>
      <c r="F280" s="142" t="s">
        <v>14362</v>
      </c>
    </row>
    <row r="281" spans="1:6" x14ac:dyDescent="0.3">
      <c r="A281" s="141">
        <v>92844</v>
      </c>
      <c r="B281" s="141" t="s">
        <v>636</v>
      </c>
      <c r="C281" s="141" t="s">
        <v>80</v>
      </c>
      <c r="D281" s="141" t="s">
        <v>81</v>
      </c>
      <c r="E281" s="142" t="s">
        <v>637</v>
      </c>
      <c r="F281" s="142" t="s">
        <v>14363</v>
      </c>
    </row>
    <row r="282" spans="1:6" x14ac:dyDescent="0.3">
      <c r="A282" s="141">
        <v>92845</v>
      </c>
      <c r="B282" s="141" t="s">
        <v>638</v>
      </c>
      <c r="C282" s="141" t="s">
        <v>80</v>
      </c>
      <c r="D282" s="141" t="s">
        <v>81</v>
      </c>
      <c r="E282" s="142" t="s">
        <v>639</v>
      </c>
      <c r="F282" s="142" t="s">
        <v>14364</v>
      </c>
    </row>
    <row r="283" spans="1:6" x14ac:dyDescent="0.3">
      <c r="A283" s="141">
        <v>92846</v>
      </c>
      <c r="B283" s="141" t="s">
        <v>640</v>
      </c>
      <c r="C283" s="141" t="s">
        <v>80</v>
      </c>
      <c r="D283" s="141" t="s">
        <v>81</v>
      </c>
      <c r="E283" s="142" t="s">
        <v>641</v>
      </c>
      <c r="F283" s="142" t="s">
        <v>14365</v>
      </c>
    </row>
    <row r="284" spans="1:6" x14ac:dyDescent="0.3">
      <c r="A284" s="141">
        <v>92847</v>
      </c>
      <c r="B284" s="141" t="s">
        <v>642</v>
      </c>
      <c r="C284" s="141" t="s">
        <v>80</v>
      </c>
      <c r="D284" s="141" t="s">
        <v>81</v>
      </c>
      <c r="E284" s="142" t="s">
        <v>643</v>
      </c>
      <c r="F284" s="142" t="s">
        <v>14366</v>
      </c>
    </row>
    <row r="285" spans="1:6" x14ac:dyDescent="0.3">
      <c r="A285" s="141">
        <v>92848</v>
      </c>
      <c r="B285" s="141" t="s">
        <v>644</v>
      </c>
      <c r="C285" s="141" t="s">
        <v>80</v>
      </c>
      <c r="D285" s="141" t="s">
        <v>81</v>
      </c>
      <c r="E285" s="142" t="s">
        <v>645</v>
      </c>
      <c r="F285" s="142" t="s">
        <v>5689</v>
      </c>
    </row>
    <row r="286" spans="1:6" x14ac:dyDescent="0.3">
      <c r="A286" s="141">
        <v>92849</v>
      </c>
      <c r="B286" s="141" t="s">
        <v>646</v>
      </c>
      <c r="C286" s="141" t="s">
        <v>80</v>
      </c>
      <c r="D286" s="141" t="s">
        <v>81</v>
      </c>
      <c r="E286" s="142" t="s">
        <v>647</v>
      </c>
      <c r="F286" s="142" t="s">
        <v>14367</v>
      </c>
    </row>
    <row r="287" spans="1:6" x14ac:dyDescent="0.3">
      <c r="A287" s="141">
        <v>92850</v>
      </c>
      <c r="B287" s="141" t="s">
        <v>648</v>
      </c>
      <c r="C287" s="141" t="s">
        <v>80</v>
      </c>
      <c r="D287" s="141" t="s">
        <v>81</v>
      </c>
      <c r="E287" s="142" t="s">
        <v>649</v>
      </c>
      <c r="F287" s="142" t="s">
        <v>5435</v>
      </c>
    </row>
    <row r="288" spans="1:6" x14ac:dyDescent="0.3">
      <c r="A288" s="141">
        <v>92851</v>
      </c>
      <c r="B288" s="141" t="s">
        <v>650</v>
      </c>
      <c r="C288" s="141" t="s">
        <v>80</v>
      </c>
      <c r="D288" s="141" t="s">
        <v>81</v>
      </c>
      <c r="E288" s="142" t="s">
        <v>651</v>
      </c>
      <c r="F288" s="142" t="s">
        <v>14368</v>
      </c>
    </row>
    <row r="289" spans="1:6" x14ac:dyDescent="0.3">
      <c r="A289" s="141">
        <v>92852</v>
      </c>
      <c r="B289" s="141" t="s">
        <v>652</v>
      </c>
      <c r="C289" s="141" t="s">
        <v>80</v>
      </c>
      <c r="D289" s="141" t="s">
        <v>81</v>
      </c>
      <c r="E289" s="142" t="s">
        <v>653</v>
      </c>
      <c r="F289" s="142" t="s">
        <v>14369</v>
      </c>
    </row>
    <row r="290" spans="1:6" x14ac:dyDescent="0.3">
      <c r="A290" s="141">
        <v>92853</v>
      </c>
      <c r="B290" s="141" t="s">
        <v>654</v>
      </c>
      <c r="C290" s="141" t="s">
        <v>80</v>
      </c>
      <c r="D290" s="141" t="s">
        <v>81</v>
      </c>
      <c r="E290" s="142" t="s">
        <v>655</v>
      </c>
      <c r="F290" s="142" t="s">
        <v>14370</v>
      </c>
    </row>
    <row r="291" spans="1:6" x14ac:dyDescent="0.3">
      <c r="A291" s="141">
        <v>92854</v>
      </c>
      <c r="B291" s="141" t="s">
        <v>656</v>
      </c>
      <c r="C291" s="141" t="s">
        <v>80</v>
      </c>
      <c r="D291" s="141" t="s">
        <v>81</v>
      </c>
      <c r="E291" s="142" t="s">
        <v>657</v>
      </c>
      <c r="F291" s="142" t="s">
        <v>14371</v>
      </c>
    </row>
    <row r="292" spans="1:6" x14ac:dyDescent="0.3">
      <c r="A292" s="141">
        <v>92855</v>
      </c>
      <c r="B292" s="141" t="s">
        <v>658</v>
      </c>
      <c r="C292" s="141" t="s">
        <v>80</v>
      </c>
      <c r="D292" s="141" t="s">
        <v>81</v>
      </c>
      <c r="E292" s="142" t="s">
        <v>659</v>
      </c>
      <c r="F292" s="142" t="s">
        <v>14372</v>
      </c>
    </row>
    <row r="293" spans="1:6" x14ac:dyDescent="0.3">
      <c r="A293" s="141">
        <v>92856</v>
      </c>
      <c r="B293" s="141" t="s">
        <v>660</v>
      </c>
      <c r="C293" s="141" t="s">
        <v>80</v>
      </c>
      <c r="D293" s="141" t="s">
        <v>81</v>
      </c>
      <c r="E293" s="142" t="s">
        <v>661</v>
      </c>
      <c r="F293" s="142" t="s">
        <v>14373</v>
      </c>
    </row>
    <row r="294" spans="1:6" x14ac:dyDescent="0.3">
      <c r="A294" s="141">
        <v>92857</v>
      </c>
      <c r="B294" s="141" t="s">
        <v>662</v>
      </c>
      <c r="C294" s="141" t="s">
        <v>80</v>
      </c>
      <c r="D294" s="141" t="s">
        <v>81</v>
      </c>
      <c r="E294" s="142" t="s">
        <v>663</v>
      </c>
      <c r="F294" s="142" t="s">
        <v>14374</v>
      </c>
    </row>
    <row r="295" spans="1:6" x14ac:dyDescent="0.3">
      <c r="A295" s="141">
        <v>92858</v>
      </c>
      <c r="B295" s="141" t="s">
        <v>664</v>
      </c>
      <c r="C295" s="141" t="s">
        <v>80</v>
      </c>
      <c r="D295" s="141" t="s">
        <v>81</v>
      </c>
      <c r="E295" s="142" t="s">
        <v>665</v>
      </c>
      <c r="F295" s="142" t="s">
        <v>11060</v>
      </c>
    </row>
    <row r="296" spans="1:6" x14ac:dyDescent="0.3">
      <c r="A296" s="141">
        <v>92859</v>
      </c>
      <c r="B296" s="141" t="s">
        <v>666</v>
      </c>
      <c r="C296" s="141" t="s">
        <v>80</v>
      </c>
      <c r="D296" s="141" t="s">
        <v>81</v>
      </c>
      <c r="E296" s="142" t="s">
        <v>667</v>
      </c>
      <c r="F296" s="142" t="s">
        <v>14375</v>
      </c>
    </row>
    <row r="297" spans="1:6" x14ac:dyDescent="0.3">
      <c r="A297" s="141">
        <v>92860</v>
      </c>
      <c r="B297" s="141" t="s">
        <v>668</v>
      </c>
      <c r="C297" s="141" t="s">
        <v>80</v>
      </c>
      <c r="D297" s="141" t="s">
        <v>81</v>
      </c>
      <c r="E297" s="142" t="s">
        <v>669</v>
      </c>
      <c r="F297" s="142" t="s">
        <v>14376</v>
      </c>
    </row>
    <row r="298" spans="1:6" x14ac:dyDescent="0.3">
      <c r="A298" s="141">
        <v>92861</v>
      </c>
      <c r="B298" s="141" t="s">
        <v>670</v>
      </c>
      <c r="C298" s="141" t="s">
        <v>80</v>
      </c>
      <c r="D298" s="141" t="s">
        <v>81</v>
      </c>
      <c r="E298" s="142" t="s">
        <v>671</v>
      </c>
      <c r="F298" s="142" t="s">
        <v>14377</v>
      </c>
    </row>
    <row r="299" spans="1:6" x14ac:dyDescent="0.3">
      <c r="A299" s="141">
        <v>92862</v>
      </c>
      <c r="B299" s="141" t="s">
        <v>672</v>
      </c>
      <c r="C299" s="141" t="s">
        <v>80</v>
      </c>
      <c r="D299" s="141" t="s">
        <v>81</v>
      </c>
      <c r="E299" s="142" t="s">
        <v>673</v>
      </c>
      <c r="F299" s="142" t="s">
        <v>14378</v>
      </c>
    </row>
    <row r="300" spans="1:6" x14ac:dyDescent="0.3">
      <c r="A300" s="141">
        <v>92863</v>
      </c>
      <c r="B300" s="141" t="s">
        <v>674</v>
      </c>
      <c r="C300" s="141" t="s">
        <v>80</v>
      </c>
      <c r="D300" s="141" t="s">
        <v>81</v>
      </c>
      <c r="E300" s="142" t="s">
        <v>675</v>
      </c>
      <c r="F300" s="142" t="s">
        <v>14379</v>
      </c>
    </row>
    <row r="301" spans="1:6" x14ac:dyDescent="0.3">
      <c r="A301" s="141">
        <v>92864</v>
      </c>
      <c r="B301" s="141" t="s">
        <v>676</v>
      </c>
      <c r="C301" s="141" t="s">
        <v>80</v>
      </c>
      <c r="D301" s="141" t="s">
        <v>81</v>
      </c>
      <c r="E301" s="142" t="s">
        <v>677</v>
      </c>
      <c r="F301" s="142" t="s">
        <v>11209</v>
      </c>
    </row>
    <row r="302" spans="1:6" x14ac:dyDescent="0.3">
      <c r="A302" s="141">
        <v>92210</v>
      </c>
      <c r="B302" s="141" t="s">
        <v>678</v>
      </c>
      <c r="C302" s="141" t="s">
        <v>80</v>
      </c>
      <c r="D302" s="141" t="s">
        <v>81</v>
      </c>
      <c r="E302" s="142" t="s">
        <v>679</v>
      </c>
      <c r="F302" s="142" t="s">
        <v>14380</v>
      </c>
    </row>
    <row r="303" spans="1:6" x14ac:dyDescent="0.3">
      <c r="A303" s="141">
        <v>92211</v>
      </c>
      <c r="B303" s="141" t="s">
        <v>680</v>
      </c>
      <c r="C303" s="141" t="s">
        <v>80</v>
      </c>
      <c r="D303" s="141" t="s">
        <v>81</v>
      </c>
      <c r="E303" s="142" t="s">
        <v>681</v>
      </c>
      <c r="F303" s="142" t="s">
        <v>14381</v>
      </c>
    </row>
    <row r="304" spans="1:6" x14ac:dyDescent="0.3">
      <c r="A304" s="141">
        <v>92212</v>
      </c>
      <c r="B304" s="141" t="s">
        <v>682</v>
      </c>
      <c r="C304" s="141" t="s">
        <v>80</v>
      </c>
      <c r="D304" s="141" t="s">
        <v>81</v>
      </c>
      <c r="E304" s="142" t="s">
        <v>683</v>
      </c>
      <c r="F304" s="142" t="s">
        <v>14382</v>
      </c>
    </row>
    <row r="305" spans="1:6" x14ac:dyDescent="0.3">
      <c r="A305" s="141">
        <v>92213</v>
      </c>
      <c r="B305" s="141" t="s">
        <v>684</v>
      </c>
      <c r="C305" s="141" t="s">
        <v>80</v>
      </c>
      <c r="D305" s="141" t="s">
        <v>81</v>
      </c>
      <c r="E305" s="142" t="s">
        <v>685</v>
      </c>
      <c r="F305" s="142" t="s">
        <v>14383</v>
      </c>
    </row>
    <row r="306" spans="1:6" x14ac:dyDescent="0.3">
      <c r="A306" s="141">
        <v>92214</v>
      </c>
      <c r="B306" s="141" t="s">
        <v>686</v>
      </c>
      <c r="C306" s="141" t="s">
        <v>80</v>
      </c>
      <c r="D306" s="141" t="s">
        <v>81</v>
      </c>
      <c r="E306" s="142" t="s">
        <v>687</v>
      </c>
      <c r="F306" s="142" t="s">
        <v>14384</v>
      </c>
    </row>
    <row r="307" spans="1:6" x14ac:dyDescent="0.3">
      <c r="A307" s="141">
        <v>92215</v>
      </c>
      <c r="B307" s="141" t="s">
        <v>688</v>
      </c>
      <c r="C307" s="141" t="s">
        <v>80</v>
      </c>
      <c r="D307" s="141" t="s">
        <v>81</v>
      </c>
      <c r="E307" s="142" t="s">
        <v>689</v>
      </c>
      <c r="F307" s="142" t="s">
        <v>14385</v>
      </c>
    </row>
    <row r="308" spans="1:6" x14ac:dyDescent="0.3">
      <c r="A308" s="141">
        <v>92216</v>
      </c>
      <c r="B308" s="141" t="s">
        <v>690</v>
      </c>
      <c r="C308" s="141" t="s">
        <v>80</v>
      </c>
      <c r="D308" s="141" t="s">
        <v>81</v>
      </c>
      <c r="E308" s="142" t="s">
        <v>691</v>
      </c>
      <c r="F308" s="142" t="s">
        <v>14386</v>
      </c>
    </row>
    <row r="309" spans="1:6" x14ac:dyDescent="0.3">
      <c r="A309" s="141">
        <v>92219</v>
      </c>
      <c r="B309" s="141" t="s">
        <v>692</v>
      </c>
      <c r="C309" s="141" t="s">
        <v>80</v>
      </c>
      <c r="D309" s="141" t="s">
        <v>81</v>
      </c>
      <c r="E309" s="142" t="s">
        <v>693</v>
      </c>
      <c r="F309" s="142" t="s">
        <v>14387</v>
      </c>
    </row>
    <row r="310" spans="1:6" x14ac:dyDescent="0.3">
      <c r="A310" s="141">
        <v>92220</v>
      </c>
      <c r="B310" s="141" t="s">
        <v>694</v>
      </c>
      <c r="C310" s="141" t="s">
        <v>80</v>
      </c>
      <c r="D310" s="141" t="s">
        <v>81</v>
      </c>
      <c r="E310" s="142" t="s">
        <v>695</v>
      </c>
      <c r="F310" s="142" t="s">
        <v>14388</v>
      </c>
    </row>
    <row r="311" spans="1:6" x14ac:dyDescent="0.3">
      <c r="A311" s="141">
        <v>92221</v>
      </c>
      <c r="B311" s="141" t="s">
        <v>696</v>
      </c>
      <c r="C311" s="141" t="s">
        <v>80</v>
      </c>
      <c r="D311" s="141" t="s">
        <v>81</v>
      </c>
      <c r="E311" s="142" t="s">
        <v>697</v>
      </c>
      <c r="F311" s="142" t="s">
        <v>14389</v>
      </c>
    </row>
    <row r="312" spans="1:6" x14ac:dyDescent="0.3">
      <c r="A312" s="141">
        <v>92222</v>
      </c>
      <c r="B312" s="141" t="s">
        <v>698</v>
      </c>
      <c r="C312" s="141" t="s">
        <v>80</v>
      </c>
      <c r="D312" s="141" t="s">
        <v>81</v>
      </c>
      <c r="E312" s="142" t="s">
        <v>699</v>
      </c>
      <c r="F312" s="142" t="s">
        <v>14390</v>
      </c>
    </row>
    <row r="313" spans="1:6" x14ac:dyDescent="0.3">
      <c r="A313" s="141">
        <v>92223</v>
      </c>
      <c r="B313" s="141" t="s">
        <v>700</v>
      </c>
      <c r="C313" s="141" t="s">
        <v>80</v>
      </c>
      <c r="D313" s="141" t="s">
        <v>81</v>
      </c>
      <c r="E313" s="142" t="s">
        <v>701</v>
      </c>
      <c r="F313" s="142" t="s">
        <v>14391</v>
      </c>
    </row>
    <row r="314" spans="1:6" x14ac:dyDescent="0.3">
      <c r="A314" s="141">
        <v>92224</v>
      </c>
      <c r="B314" s="141" t="s">
        <v>702</v>
      </c>
      <c r="C314" s="141" t="s">
        <v>80</v>
      </c>
      <c r="D314" s="141" t="s">
        <v>81</v>
      </c>
      <c r="E314" s="142" t="s">
        <v>703</v>
      </c>
      <c r="F314" s="142" t="s">
        <v>14392</v>
      </c>
    </row>
    <row r="315" spans="1:6" x14ac:dyDescent="0.3">
      <c r="A315" s="141">
        <v>92226</v>
      </c>
      <c r="B315" s="141" t="s">
        <v>704</v>
      </c>
      <c r="C315" s="141" t="s">
        <v>80</v>
      </c>
      <c r="D315" s="141" t="s">
        <v>81</v>
      </c>
      <c r="E315" s="142" t="s">
        <v>705</v>
      </c>
      <c r="F315" s="142" t="s">
        <v>14393</v>
      </c>
    </row>
    <row r="316" spans="1:6" x14ac:dyDescent="0.3">
      <c r="A316" s="141">
        <v>92808</v>
      </c>
      <c r="B316" s="141" t="s">
        <v>706</v>
      </c>
      <c r="C316" s="141" t="s">
        <v>80</v>
      </c>
      <c r="D316" s="141" t="s">
        <v>81</v>
      </c>
      <c r="E316" s="142" t="s">
        <v>707</v>
      </c>
      <c r="F316" s="142" t="s">
        <v>11859</v>
      </c>
    </row>
    <row r="317" spans="1:6" x14ac:dyDescent="0.3">
      <c r="A317" s="141">
        <v>92809</v>
      </c>
      <c r="B317" s="141" t="s">
        <v>708</v>
      </c>
      <c r="C317" s="141" t="s">
        <v>80</v>
      </c>
      <c r="D317" s="141" t="s">
        <v>81</v>
      </c>
      <c r="E317" s="142" t="s">
        <v>709</v>
      </c>
      <c r="F317" s="142" t="s">
        <v>14394</v>
      </c>
    </row>
    <row r="318" spans="1:6" x14ac:dyDescent="0.3">
      <c r="A318" s="141">
        <v>92810</v>
      </c>
      <c r="B318" s="141" t="s">
        <v>710</v>
      </c>
      <c r="C318" s="141" t="s">
        <v>80</v>
      </c>
      <c r="D318" s="141" t="s">
        <v>81</v>
      </c>
      <c r="E318" s="142" t="s">
        <v>711</v>
      </c>
      <c r="F318" s="142" t="s">
        <v>1884</v>
      </c>
    </row>
    <row r="319" spans="1:6" x14ac:dyDescent="0.3">
      <c r="A319" s="141">
        <v>92811</v>
      </c>
      <c r="B319" s="141" t="s">
        <v>712</v>
      </c>
      <c r="C319" s="141" t="s">
        <v>80</v>
      </c>
      <c r="D319" s="141" t="s">
        <v>81</v>
      </c>
      <c r="E319" s="142" t="s">
        <v>713</v>
      </c>
      <c r="F319" s="142" t="s">
        <v>14259</v>
      </c>
    </row>
    <row r="320" spans="1:6" x14ac:dyDescent="0.3">
      <c r="A320" s="141">
        <v>92812</v>
      </c>
      <c r="B320" s="141" t="s">
        <v>714</v>
      </c>
      <c r="C320" s="141" t="s">
        <v>80</v>
      </c>
      <c r="D320" s="141" t="s">
        <v>81</v>
      </c>
      <c r="E320" s="142" t="s">
        <v>715</v>
      </c>
      <c r="F320" s="142" t="s">
        <v>14395</v>
      </c>
    </row>
    <row r="321" spans="1:6" x14ac:dyDescent="0.3">
      <c r="A321" s="141">
        <v>92813</v>
      </c>
      <c r="B321" s="141" t="s">
        <v>716</v>
      </c>
      <c r="C321" s="141" t="s">
        <v>80</v>
      </c>
      <c r="D321" s="141" t="s">
        <v>81</v>
      </c>
      <c r="E321" s="142" t="s">
        <v>717</v>
      </c>
      <c r="F321" s="142" t="s">
        <v>14396</v>
      </c>
    </row>
    <row r="322" spans="1:6" x14ac:dyDescent="0.3">
      <c r="A322" s="141">
        <v>92814</v>
      </c>
      <c r="B322" s="141" t="s">
        <v>718</v>
      </c>
      <c r="C322" s="141" t="s">
        <v>80</v>
      </c>
      <c r="D322" s="141" t="s">
        <v>81</v>
      </c>
      <c r="E322" s="142" t="s">
        <v>719</v>
      </c>
      <c r="F322" s="142" t="s">
        <v>1277</v>
      </c>
    </row>
    <row r="323" spans="1:6" x14ac:dyDescent="0.3">
      <c r="A323" s="141">
        <v>92815</v>
      </c>
      <c r="B323" s="141" t="s">
        <v>720</v>
      </c>
      <c r="C323" s="141" t="s">
        <v>80</v>
      </c>
      <c r="D323" s="141" t="s">
        <v>81</v>
      </c>
      <c r="E323" s="142" t="s">
        <v>721</v>
      </c>
      <c r="F323" s="142" t="s">
        <v>14397</v>
      </c>
    </row>
    <row r="324" spans="1:6" x14ac:dyDescent="0.3">
      <c r="A324" s="141">
        <v>92816</v>
      </c>
      <c r="B324" s="141" t="s">
        <v>722</v>
      </c>
      <c r="C324" s="141" t="s">
        <v>80</v>
      </c>
      <c r="D324" s="141" t="s">
        <v>81</v>
      </c>
      <c r="E324" s="142" t="s">
        <v>723</v>
      </c>
      <c r="F324" s="142" t="s">
        <v>14398</v>
      </c>
    </row>
    <row r="325" spans="1:6" x14ac:dyDescent="0.3">
      <c r="A325" s="141">
        <v>92817</v>
      </c>
      <c r="B325" s="141" t="s">
        <v>724</v>
      </c>
      <c r="C325" s="141" t="s">
        <v>80</v>
      </c>
      <c r="D325" s="141" t="s">
        <v>81</v>
      </c>
      <c r="E325" s="142" t="s">
        <v>725</v>
      </c>
      <c r="F325" s="142" t="s">
        <v>14399</v>
      </c>
    </row>
    <row r="326" spans="1:6" x14ac:dyDescent="0.3">
      <c r="A326" s="141">
        <v>92818</v>
      </c>
      <c r="B326" s="141" t="s">
        <v>726</v>
      </c>
      <c r="C326" s="141" t="s">
        <v>80</v>
      </c>
      <c r="D326" s="141" t="s">
        <v>81</v>
      </c>
      <c r="E326" s="142" t="s">
        <v>727</v>
      </c>
      <c r="F326" s="142" t="s">
        <v>14400</v>
      </c>
    </row>
    <row r="327" spans="1:6" x14ac:dyDescent="0.3">
      <c r="A327" s="141">
        <v>92819</v>
      </c>
      <c r="B327" s="141" t="s">
        <v>728</v>
      </c>
      <c r="C327" s="141" t="s">
        <v>80</v>
      </c>
      <c r="D327" s="141" t="s">
        <v>81</v>
      </c>
      <c r="E327" s="142" t="s">
        <v>729</v>
      </c>
      <c r="F327" s="142" t="s">
        <v>14401</v>
      </c>
    </row>
    <row r="328" spans="1:6" x14ac:dyDescent="0.3">
      <c r="A328" s="141">
        <v>92820</v>
      </c>
      <c r="B328" s="141" t="s">
        <v>730</v>
      </c>
      <c r="C328" s="141" t="s">
        <v>80</v>
      </c>
      <c r="D328" s="141" t="s">
        <v>81</v>
      </c>
      <c r="E328" s="142" t="s">
        <v>731</v>
      </c>
      <c r="F328" s="142" t="s">
        <v>14402</v>
      </c>
    </row>
    <row r="329" spans="1:6" x14ac:dyDescent="0.3">
      <c r="A329" s="141">
        <v>92821</v>
      </c>
      <c r="B329" s="141" t="s">
        <v>732</v>
      </c>
      <c r="C329" s="141" t="s">
        <v>80</v>
      </c>
      <c r="D329" s="141" t="s">
        <v>81</v>
      </c>
      <c r="E329" s="142" t="s">
        <v>733</v>
      </c>
      <c r="F329" s="142" t="s">
        <v>14403</v>
      </c>
    </row>
    <row r="330" spans="1:6" x14ac:dyDescent="0.3">
      <c r="A330" s="141">
        <v>92822</v>
      </c>
      <c r="B330" s="141" t="s">
        <v>734</v>
      </c>
      <c r="C330" s="141" t="s">
        <v>80</v>
      </c>
      <c r="D330" s="141" t="s">
        <v>81</v>
      </c>
      <c r="E330" s="142" t="s">
        <v>735</v>
      </c>
      <c r="F330" s="142" t="s">
        <v>14404</v>
      </c>
    </row>
    <row r="331" spans="1:6" x14ac:dyDescent="0.3">
      <c r="A331" s="141">
        <v>92824</v>
      </c>
      <c r="B331" s="141" t="s">
        <v>736</v>
      </c>
      <c r="C331" s="141" t="s">
        <v>80</v>
      </c>
      <c r="D331" s="141" t="s">
        <v>81</v>
      </c>
      <c r="E331" s="142" t="s">
        <v>737</v>
      </c>
      <c r="F331" s="142" t="s">
        <v>5022</v>
      </c>
    </row>
    <row r="332" spans="1:6" x14ac:dyDescent="0.3">
      <c r="A332" s="141">
        <v>92825</v>
      </c>
      <c r="B332" s="141" t="s">
        <v>738</v>
      </c>
      <c r="C332" s="141" t="s">
        <v>80</v>
      </c>
      <c r="D332" s="141" t="s">
        <v>81</v>
      </c>
      <c r="E332" s="142" t="s">
        <v>739</v>
      </c>
      <c r="F332" s="142" t="s">
        <v>14405</v>
      </c>
    </row>
    <row r="333" spans="1:6" x14ac:dyDescent="0.3">
      <c r="A333" s="141">
        <v>92826</v>
      </c>
      <c r="B333" s="141" t="s">
        <v>740</v>
      </c>
      <c r="C333" s="141" t="s">
        <v>80</v>
      </c>
      <c r="D333" s="141" t="s">
        <v>81</v>
      </c>
      <c r="E333" s="142" t="s">
        <v>741</v>
      </c>
      <c r="F333" s="142" t="s">
        <v>14406</v>
      </c>
    </row>
    <row r="334" spans="1:6" x14ac:dyDescent="0.3">
      <c r="A334" s="141">
        <v>92827</v>
      </c>
      <c r="B334" s="141" t="s">
        <v>742</v>
      </c>
      <c r="C334" s="141" t="s">
        <v>80</v>
      </c>
      <c r="D334" s="141" t="s">
        <v>81</v>
      </c>
      <c r="E334" s="142" t="s">
        <v>743</v>
      </c>
      <c r="F334" s="142" t="s">
        <v>14407</v>
      </c>
    </row>
    <row r="335" spans="1:6" x14ac:dyDescent="0.3">
      <c r="A335" s="141">
        <v>92828</v>
      </c>
      <c r="B335" s="141" t="s">
        <v>744</v>
      </c>
      <c r="C335" s="141" t="s">
        <v>80</v>
      </c>
      <c r="D335" s="141" t="s">
        <v>81</v>
      </c>
      <c r="E335" s="142" t="s">
        <v>745</v>
      </c>
      <c r="F335" s="142" t="s">
        <v>14408</v>
      </c>
    </row>
    <row r="336" spans="1:6" x14ac:dyDescent="0.3">
      <c r="A336" s="141">
        <v>92829</v>
      </c>
      <c r="B336" s="141" t="s">
        <v>746</v>
      </c>
      <c r="C336" s="141" t="s">
        <v>80</v>
      </c>
      <c r="D336" s="141" t="s">
        <v>81</v>
      </c>
      <c r="E336" s="142" t="s">
        <v>747</v>
      </c>
      <c r="F336" s="142" t="s">
        <v>14409</v>
      </c>
    </row>
    <row r="337" spans="1:6" x14ac:dyDescent="0.3">
      <c r="A337" s="141">
        <v>92830</v>
      </c>
      <c r="B337" s="141" t="s">
        <v>748</v>
      </c>
      <c r="C337" s="141" t="s">
        <v>80</v>
      </c>
      <c r="D337" s="141" t="s">
        <v>81</v>
      </c>
      <c r="E337" s="142" t="s">
        <v>749</v>
      </c>
      <c r="F337" s="142" t="s">
        <v>14410</v>
      </c>
    </row>
    <row r="338" spans="1:6" x14ac:dyDescent="0.3">
      <c r="A338" s="141">
        <v>92831</v>
      </c>
      <c r="B338" s="141" t="s">
        <v>750</v>
      </c>
      <c r="C338" s="141" t="s">
        <v>80</v>
      </c>
      <c r="D338" s="141" t="s">
        <v>81</v>
      </c>
      <c r="E338" s="142" t="s">
        <v>751</v>
      </c>
      <c r="F338" s="142" t="s">
        <v>14411</v>
      </c>
    </row>
    <row r="339" spans="1:6" x14ac:dyDescent="0.3">
      <c r="A339" s="141">
        <v>92832</v>
      </c>
      <c r="B339" s="141" t="s">
        <v>752</v>
      </c>
      <c r="C339" s="141" t="s">
        <v>80</v>
      </c>
      <c r="D339" s="141" t="s">
        <v>81</v>
      </c>
      <c r="E339" s="142" t="s">
        <v>753</v>
      </c>
      <c r="F339" s="142" t="s">
        <v>14412</v>
      </c>
    </row>
    <row r="340" spans="1:6" x14ac:dyDescent="0.3">
      <c r="A340" s="141">
        <v>95565</v>
      </c>
      <c r="B340" s="141" t="s">
        <v>754</v>
      </c>
      <c r="C340" s="141" t="s">
        <v>80</v>
      </c>
      <c r="D340" s="141" t="s">
        <v>81</v>
      </c>
      <c r="E340" s="142" t="s">
        <v>755</v>
      </c>
      <c r="F340" s="142" t="s">
        <v>14413</v>
      </c>
    </row>
    <row r="341" spans="1:6" x14ac:dyDescent="0.3">
      <c r="A341" s="141">
        <v>95566</v>
      </c>
      <c r="B341" s="141" t="s">
        <v>756</v>
      </c>
      <c r="C341" s="141" t="s">
        <v>80</v>
      </c>
      <c r="D341" s="141" t="s">
        <v>81</v>
      </c>
      <c r="E341" s="142" t="s">
        <v>757</v>
      </c>
      <c r="F341" s="142" t="s">
        <v>14414</v>
      </c>
    </row>
    <row r="342" spans="1:6" x14ac:dyDescent="0.3">
      <c r="A342" s="141">
        <v>95567</v>
      </c>
      <c r="B342" s="141" t="s">
        <v>758</v>
      </c>
      <c r="C342" s="141" t="s">
        <v>80</v>
      </c>
      <c r="D342" s="141" t="s">
        <v>81</v>
      </c>
      <c r="E342" s="142" t="s">
        <v>759</v>
      </c>
      <c r="F342" s="142" t="s">
        <v>14415</v>
      </c>
    </row>
    <row r="343" spans="1:6" x14ac:dyDescent="0.3">
      <c r="A343" s="141">
        <v>95568</v>
      </c>
      <c r="B343" s="141" t="s">
        <v>760</v>
      </c>
      <c r="C343" s="141" t="s">
        <v>80</v>
      </c>
      <c r="D343" s="141" t="s">
        <v>81</v>
      </c>
      <c r="E343" s="142" t="s">
        <v>761</v>
      </c>
      <c r="F343" s="142" t="s">
        <v>14416</v>
      </c>
    </row>
    <row r="344" spans="1:6" x14ac:dyDescent="0.3">
      <c r="A344" s="141">
        <v>95569</v>
      </c>
      <c r="B344" s="141" t="s">
        <v>762</v>
      </c>
      <c r="C344" s="141" t="s">
        <v>80</v>
      </c>
      <c r="D344" s="141" t="s">
        <v>81</v>
      </c>
      <c r="E344" s="142" t="s">
        <v>763</v>
      </c>
      <c r="F344" s="142" t="s">
        <v>14417</v>
      </c>
    </row>
    <row r="345" spans="1:6" x14ac:dyDescent="0.3">
      <c r="A345" s="141">
        <v>95570</v>
      </c>
      <c r="B345" s="141" t="s">
        <v>764</v>
      </c>
      <c r="C345" s="141" t="s">
        <v>80</v>
      </c>
      <c r="D345" s="141" t="s">
        <v>81</v>
      </c>
      <c r="E345" s="142" t="s">
        <v>765</v>
      </c>
      <c r="F345" s="142" t="s">
        <v>14418</v>
      </c>
    </row>
    <row r="346" spans="1:6" x14ac:dyDescent="0.3">
      <c r="A346" s="141">
        <v>95571</v>
      </c>
      <c r="B346" s="141" t="s">
        <v>766</v>
      </c>
      <c r="C346" s="141" t="s">
        <v>80</v>
      </c>
      <c r="D346" s="141" t="s">
        <v>81</v>
      </c>
      <c r="E346" s="142" t="s">
        <v>767</v>
      </c>
      <c r="F346" s="142" t="s">
        <v>7084</v>
      </c>
    </row>
    <row r="347" spans="1:6" x14ac:dyDescent="0.3">
      <c r="A347" s="141">
        <v>95572</v>
      </c>
      <c r="B347" s="141" t="s">
        <v>768</v>
      </c>
      <c r="C347" s="141" t="s">
        <v>80</v>
      </c>
      <c r="D347" s="141" t="s">
        <v>81</v>
      </c>
      <c r="E347" s="142" t="s">
        <v>769</v>
      </c>
      <c r="F347" s="142" t="s">
        <v>5392</v>
      </c>
    </row>
    <row r="348" spans="1:6" x14ac:dyDescent="0.3">
      <c r="A348" s="141">
        <v>97127</v>
      </c>
      <c r="B348" s="141" t="s">
        <v>770</v>
      </c>
      <c r="C348" s="141" t="s">
        <v>80</v>
      </c>
      <c r="D348" s="141" t="s">
        <v>81</v>
      </c>
      <c r="E348" s="142" t="s">
        <v>771</v>
      </c>
      <c r="F348" s="142" t="s">
        <v>8011</v>
      </c>
    </row>
    <row r="349" spans="1:6" x14ac:dyDescent="0.3">
      <c r="A349" s="141">
        <v>97128</v>
      </c>
      <c r="B349" s="141" t="s">
        <v>772</v>
      </c>
      <c r="C349" s="141" t="s">
        <v>80</v>
      </c>
      <c r="D349" s="141" t="s">
        <v>81</v>
      </c>
      <c r="E349" s="142" t="s">
        <v>773</v>
      </c>
      <c r="F349" s="142" t="s">
        <v>14419</v>
      </c>
    </row>
    <row r="350" spans="1:6" x14ac:dyDescent="0.3">
      <c r="A350" s="141">
        <v>97129</v>
      </c>
      <c r="B350" s="141" t="s">
        <v>774</v>
      </c>
      <c r="C350" s="141" t="s">
        <v>80</v>
      </c>
      <c r="D350" s="141" t="s">
        <v>81</v>
      </c>
      <c r="E350" s="142" t="s">
        <v>775</v>
      </c>
      <c r="F350" s="142" t="s">
        <v>9439</v>
      </c>
    </row>
    <row r="351" spans="1:6" x14ac:dyDescent="0.3">
      <c r="A351" s="141">
        <v>97130</v>
      </c>
      <c r="B351" s="141" t="s">
        <v>776</v>
      </c>
      <c r="C351" s="141" t="s">
        <v>80</v>
      </c>
      <c r="D351" s="141" t="s">
        <v>81</v>
      </c>
      <c r="E351" s="142" t="s">
        <v>777</v>
      </c>
      <c r="F351" s="142" t="s">
        <v>14420</v>
      </c>
    </row>
    <row r="352" spans="1:6" x14ac:dyDescent="0.3">
      <c r="A352" s="141">
        <v>97131</v>
      </c>
      <c r="B352" s="141" t="s">
        <v>778</v>
      </c>
      <c r="C352" s="141" t="s">
        <v>80</v>
      </c>
      <c r="D352" s="141" t="s">
        <v>81</v>
      </c>
      <c r="E352" s="142" t="s">
        <v>779</v>
      </c>
      <c r="F352" s="142" t="s">
        <v>7918</v>
      </c>
    </row>
    <row r="353" spans="1:6" x14ac:dyDescent="0.3">
      <c r="A353" s="141">
        <v>97132</v>
      </c>
      <c r="B353" s="141" t="s">
        <v>780</v>
      </c>
      <c r="C353" s="141" t="s">
        <v>80</v>
      </c>
      <c r="D353" s="141" t="s">
        <v>81</v>
      </c>
      <c r="E353" s="142" t="s">
        <v>781</v>
      </c>
      <c r="F353" s="142" t="s">
        <v>14421</v>
      </c>
    </row>
    <row r="354" spans="1:6" x14ac:dyDescent="0.3">
      <c r="A354" s="141">
        <v>97133</v>
      </c>
      <c r="B354" s="141" t="s">
        <v>782</v>
      </c>
      <c r="C354" s="141" t="s">
        <v>80</v>
      </c>
      <c r="D354" s="141" t="s">
        <v>81</v>
      </c>
      <c r="E354" s="142" t="s">
        <v>783</v>
      </c>
      <c r="F354" s="142" t="s">
        <v>14422</v>
      </c>
    </row>
    <row r="355" spans="1:6" x14ac:dyDescent="0.3">
      <c r="A355" s="141">
        <v>97134</v>
      </c>
      <c r="B355" s="141" t="s">
        <v>784</v>
      </c>
      <c r="C355" s="141" t="s">
        <v>80</v>
      </c>
      <c r="D355" s="141" t="s">
        <v>81</v>
      </c>
      <c r="E355" s="142" t="s">
        <v>785</v>
      </c>
      <c r="F355" s="142" t="s">
        <v>2652</v>
      </c>
    </row>
    <row r="356" spans="1:6" x14ac:dyDescent="0.3">
      <c r="A356" s="141">
        <v>97135</v>
      </c>
      <c r="B356" s="141" t="s">
        <v>786</v>
      </c>
      <c r="C356" s="141" t="s">
        <v>80</v>
      </c>
      <c r="D356" s="141" t="s">
        <v>81</v>
      </c>
      <c r="E356" s="142" t="s">
        <v>787</v>
      </c>
      <c r="F356" s="142" t="s">
        <v>10873</v>
      </c>
    </row>
    <row r="357" spans="1:6" x14ac:dyDescent="0.3">
      <c r="A357" s="141">
        <v>97136</v>
      </c>
      <c r="B357" s="141" t="s">
        <v>788</v>
      </c>
      <c r="C357" s="141" t="s">
        <v>80</v>
      </c>
      <c r="D357" s="141" t="s">
        <v>81</v>
      </c>
      <c r="E357" s="142" t="s">
        <v>789</v>
      </c>
      <c r="F357" s="142" t="s">
        <v>5053</v>
      </c>
    </row>
    <row r="358" spans="1:6" x14ac:dyDescent="0.3">
      <c r="A358" s="141">
        <v>97137</v>
      </c>
      <c r="B358" s="141" t="s">
        <v>790</v>
      </c>
      <c r="C358" s="141" t="s">
        <v>80</v>
      </c>
      <c r="D358" s="141" t="s">
        <v>81</v>
      </c>
      <c r="E358" s="142" t="s">
        <v>791</v>
      </c>
      <c r="F358" s="142" t="s">
        <v>5128</v>
      </c>
    </row>
    <row r="359" spans="1:6" x14ac:dyDescent="0.3">
      <c r="A359" s="141">
        <v>97138</v>
      </c>
      <c r="B359" s="141" t="s">
        <v>792</v>
      </c>
      <c r="C359" s="141" t="s">
        <v>80</v>
      </c>
      <c r="D359" s="141" t="s">
        <v>81</v>
      </c>
      <c r="E359" s="142" t="s">
        <v>793</v>
      </c>
      <c r="F359" s="142" t="s">
        <v>7555</v>
      </c>
    </row>
    <row r="360" spans="1:6" x14ac:dyDescent="0.3">
      <c r="A360" s="141">
        <v>97139</v>
      </c>
      <c r="B360" s="141" t="s">
        <v>794</v>
      </c>
      <c r="C360" s="141" t="s">
        <v>80</v>
      </c>
      <c r="D360" s="141" t="s">
        <v>81</v>
      </c>
      <c r="E360" s="142" t="s">
        <v>795</v>
      </c>
      <c r="F360" s="142" t="s">
        <v>801</v>
      </c>
    </row>
    <row r="361" spans="1:6" x14ac:dyDescent="0.3">
      <c r="A361" s="141">
        <v>97140</v>
      </c>
      <c r="B361" s="141" t="s">
        <v>796</v>
      </c>
      <c r="C361" s="141" t="s">
        <v>80</v>
      </c>
      <c r="D361" s="141" t="s">
        <v>81</v>
      </c>
      <c r="E361" s="142" t="s">
        <v>797</v>
      </c>
      <c r="F361" s="142" t="s">
        <v>7290</v>
      </c>
    </row>
    <row r="362" spans="1:6" x14ac:dyDescent="0.3">
      <c r="A362" s="141">
        <v>103089</v>
      </c>
      <c r="B362" s="141" t="s">
        <v>798</v>
      </c>
      <c r="C362" s="141" t="s">
        <v>80</v>
      </c>
      <c r="D362" s="141" t="s">
        <v>81</v>
      </c>
      <c r="E362" s="142" t="s">
        <v>799</v>
      </c>
      <c r="F362" s="142" t="s">
        <v>5085</v>
      </c>
    </row>
    <row r="363" spans="1:6" x14ac:dyDescent="0.3">
      <c r="A363" s="141">
        <v>103090</v>
      </c>
      <c r="B363" s="141" t="s">
        <v>800</v>
      </c>
      <c r="C363" s="141" t="s">
        <v>80</v>
      </c>
      <c r="D363" s="141" t="s">
        <v>81</v>
      </c>
      <c r="E363" s="142" t="s">
        <v>801</v>
      </c>
      <c r="F363" s="142" t="s">
        <v>5184</v>
      </c>
    </row>
    <row r="364" spans="1:6" x14ac:dyDescent="0.3">
      <c r="A364" s="141">
        <v>103091</v>
      </c>
      <c r="B364" s="141" t="s">
        <v>802</v>
      </c>
      <c r="C364" s="141" t="s">
        <v>80</v>
      </c>
      <c r="D364" s="141" t="s">
        <v>81</v>
      </c>
      <c r="E364" s="142" t="s">
        <v>203</v>
      </c>
      <c r="F364" s="142" t="s">
        <v>14423</v>
      </c>
    </row>
    <row r="365" spans="1:6" x14ac:dyDescent="0.3">
      <c r="A365" s="141">
        <v>103092</v>
      </c>
      <c r="B365" s="141" t="s">
        <v>803</v>
      </c>
      <c r="C365" s="141" t="s">
        <v>80</v>
      </c>
      <c r="D365" s="141" t="s">
        <v>81</v>
      </c>
      <c r="E365" s="142" t="s">
        <v>804</v>
      </c>
      <c r="F365" s="142" t="s">
        <v>14424</v>
      </c>
    </row>
    <row r="366" spans="1:6" x14ac:dyDescent="0.3">
      <c r="A366" s="141">
        <v>103093</v>
      </c>
      <c r="B366" s="141" t="s">
        <v>805</v>
      </c>
      <c r="C366" s="141" t="s">
        <v>80</v>
      </c>
      <c r="D366" s="141" t="s">
        <v>81</v>
      </c>
      <c r="E366" s="142" t="s">
        <v>806</v>
      </c>
      <c r="F366" s="142" t="s">
        <v>7679</v>
      </c>
    </row>
    <row r="367" spans="1:6" x14ac:dyDescent="0.3">
      <c r="A367" s="141">
        <v>103094</v>
      </c>
      <c r="B367" s="141" t="s">
        <v>807</v>
      </c>
      <c r="C367" s="141" t="s">
        <v>80</v>
      </c>
      <c r="D367" s="141" t="s">
        <v>81</v>
      </c>
      <c r="E367" s="142" t="s">
        <v>808</v>
      </c>
      <c r="F367" s="142" t="s">
        <v>14425</v>
      </c>
    </row>
    <row r="368" spans="1:6" x14ac:dyDescent="0.3">
      <c r="A368" s="141">
        <v>103095</v>
      </c>
      <c r="B368" s="141" t="s">
        <v>809</v>
      </c>
      <c r="C368" s="141" t="s">
        <v>80</v>
      </c>
      <c r="D368" s="141" t="s">
        <v>81</v>
      </c>
      <c r="E368" s="142" t="s">
        <v>810</v>
      </c>
      <c r="F368" s="142" t="s">
        <v>1399</v>
      </c>
    </row>
    <row r="369" spans="1:6" x14ac:dyDescent="0.3">
      <c r="A369" s="141">
        <v>103096</v>
      </c>
      <c r="B369" s="141" t="s">
        <v>811</v>
      </c>
      <c r="C369" s="141" t="s">
        <v>80</v>
      </c>
      <c r="D369" s="141" t="s">
        <v>81</v>
      </c>
      <c r="E369" s="142" t="s">
        <v>812</v>
      </c>
      <c r="F369" s="142" t="s">
        <v>14426</v>
      </c>
    </row>
    <row r="370" spans="1:6" x14ac:dyDescent="0.3">
      <c r="A370" s="141">
        <v>103097</v>
      </c>
      <c r="B370" s="141" t="s">
        <v>813</v>
      </c>
      <c r="C370" s="141" t="s">
        <v>80</v>
      </c>
      <c r="D370" s="141" t="s">
        <v>81</v>
      </c>
      <c r="E370" s="142" t="s">
        <v>814</v>
      </c>
      <c r="F370" s="142" t="s">
        <v>14427</v>
      </c>
    </row>
    <row r="371" spans="1:6" x14ac:dyDescent="0.3">
      <c r="A371" s="141">
        <v>103098</v>
      </c>
      <c r="B371" s="141" t="s">
        <v>815</v>
      </c>
      <c r="C371" s="141" t="s">
        <v>80</v>
      </c>
      <c r="D371" s="141" t="s">
        <v>81</v>
      </c>
      <c r="E371" s="142" t="s">
        <v>816</v>
      </c>
      <c r="F371" s="142" t="s">
        <v>2866</v>
      </c>
    </row>
    <row r="372" spans="1:6" x14ac:dyDescent="0.3">
      <c r="A372" s="141">
        <v>103099</v>
      </c>
      <c r="B372" s="141" t="s">
        <v>817</v>
      </c>
      <c r="C372" s="141" t="s">
        <v>80</v>
      </c>
      <c r="D372" s="141" t="s">
        <v>81</v>
      </c>
      <c r="E372" s="142" t="s">
        <v>818</v>
      </c>
      <c r="F372" s="142" t="s">
        <v>14428</v>
      </c>
    </row>
    <row r="373" spans="1:6" x14ac:dyDescent="0.3">
      <c r="A373" s="141">
        <v>103100</v>
      </c>
      <c r="B373" s="141" t="s">
        <v>819</v>
      </c>
      <c r="C373" s="141" t="s">
        <v>80</v>
      </c>
      <c r="D373" s="141" t="s">
        <v>81</v>
      </c>
      <c r="E373" s="142" t="s">
        <v>820</v>
      </c>
      <c r="F373" s="142" t="s">
        <v>14429</v>
      </c>
    </row>
    <row r="374" spans="1:6" x14ac:dyDescent="0.3">
      <c r="A374" s="141">
        <v>103101</v>
      </c>
      <c r="B374" s="141" t="s">
        <v>821</v>
      </c>
      <c r="C374" s="141" t="s">
        <v>80</v>
      </c>
      <c r="D374" s="141" t="s">
        <v>81</v>
      </c>
      <c r="E374" s="142" t="s">
        <v>822</v>
      </c>
      <c r="F374" s="142" t="s">
        <v>14430</v>
      </c>
    </row>
    <row r="375" spans="1:6" x14ac:dyDescent="0.3">
      <c r="A375" s="141">
        <v>103102</v>
      </c>
      <c r="B375" s="141" t="s">
        <v>823</v>
      </c>
      <c r="C375" s="141" t="s">
        <v>80</v>
      </c>
      <c r="D375" s="141" t="s">
        <v>81</v>
      </c>
      <c r="E375" s="142" t="s">
        <v>824</v>
      </c>
      <c r="F375" s="142" t="s">
        <v>14431</v>
      </c>
    </row>
    <row r="376" spans="1:6" x14ac:dyDescent="0.3">
      <c r="A376" s="141">
        <v>103103</v>
      </c>
      <c r="B376" s="141" t="s">
        <v>825</v>
      </c>
      <c r="C376" s="141" t="s">
        <v>80</v>
      </c>
      <c r="D376" s="141" t="s">
        <v>81</v>
      </c>
      <c r="E376" s="142" t="s">
        <v>826</v>
      </c>
      <c r="F376" s="142" t="s">
        <v>3327</v>
      </c>
    </row>
    <row r="377" spans="1:6" x14ac:dyDescent="0.3">
      <c r="A377" s="141">
        <v>103104</v>
      </c>
      <c r="B377" s="141" t="s">
        <v>827</v>
      </c>
      <c r="C377" s="141" t="s">
        <v>80</v>
      </c>
      <c r="D377" s="141" t="s">
        <v>81</v>
      </c>
      <c r="E377" s="142" t="s">
        <v>828</v>
      </c>
      <c r="F377" s="142" t="s">
        <v>14432</v>
      </c>
    </row>
    <row r="378" spans="1:6" x14ac:dyDescent="0.3">
      <c r="A378" s="141">
        <v>103105</v>
      </c>
      <c r="B378" s="141" t="s">
        <v>829</v>
      </c>
      <c r="C378" s="141" t="s">
        <v>146</v>
      </c>
      <c r="D378" s="141" t="s">
        <v>81</v>
      </c>
      <c r="E378" s="142" t="s">
        <v>830</v>
      </c>
      <c r="F378" s="142" t="s">
        <v>14433</v>
      </c>
    </row>
    <row r="379" spans="1:6" x14ac:dyDescent="0.3">
      <c r="A379" s="141">
        <v>103106</v>
      </c>
      <c r="B379" s="141" t="s">
        <v>831</v>
      </c>
      <c r="C379" s="141" t="s">
        <v>146</v>
      </c>
      <c r="D379" s="141" t="s">
        <v>81</v>
      </c>
      <c r="E379" s="142" t="s">
        <v>832</v>
      </c>
      <c r="F379" s="142" t="s">
        <v>14434</v>
      </c>
    </row>
    <row r="380" spans="1:6" x14ac:dyDescent="0.3">
      <c r="A380" s="141">
        <v>103107</v>
      </c>
      <c r="B380" s="141" t="s">
        <v>833</v>
      </c>
      <c r="C380" s="141" t="s">
        <v>146</v>
      </c>
      <c r="D380" s="141" t="s">
        <v>81</v>
      </c>
      <c r="E380" s="142" t="s">
        <v>834</v>
      </c>
      <c r="F380" s="142" t="s">
        <v>14435</v>
      </c>
    </row>
    <row r="381" spans="1:6" x14ac:dyDescent="0.3">
      <c r="A381" s="141">
        <v>103108</v>
      </c>
      <c r="B381" s="141" t="s">
        <v>835</v>
      </c>
      <c r="C381" s="141" t="s">
        <v>146</v>
      </c>
      <c r="D381" s="141" t="s">
        <v>81</v>
      </c>
      <c r="E381" s="142" t="s">
        <v>836</v>
      </c>
      <c r="F381" s="142" t="s">
        <v>14436</v>
      </c>
    </row>
    <row r="382" spans="1:6" x14ac:dyDescent="0.3">
      <c r="A382" s="141">
        <v>103109</v>
      </c>
      <c r="B382" s="141" t="s">
        <v>837</v>
      </c>
      <c r="C382" s="141" t="s">
        <v>146</v>
      </c>
      <c r="D382" s="141" t="s">
        <v>81</v>
      </c>
      <c r="E382" s="142" t="s">
        <v>838</v>
      </c>
      <c r="F382" s="142" t="s">
        <v>14437</v>
      </c>
    </row>
    <row r="383" spans="1:6" x14ac:dyDescent="0.3">
      <c r="A383" s="141">
        <v>103110</v>
      </c>
      <c r="B383" s="141" t="s">
        <v>839</v>
      </c>
      <c r="C383" s="141" t="s">
        <v>146</v>
      </c>
      <c r="D383" s="141" t="s">
        <v>81</v>
      </c>
      <c r="E383" s="142" t="s">
        <v>840</v>
      </c>
      <c r="F383" s="142" t="s">
        <v>14438</v>
      </c>
    </row>
    <row r="384" spans="1:6" x14ac:dyDescent="0.3">
      <c r="A384" s="141">
        <v>103111</v>
      </c>
      <c r="B384" s="141" t="s">
        <v>841</v>
      </c>
      <c r="C384" s="141" t="s">
        <v>146</v>
      </c>
      <c r="D384" s="141" t="s">
        <v>81</v>
      </c>
      <c r="E384" s="142" t="s">
        <v>842</v>
      </c>
      <c r="F384" s="142" t="s">
        <v>14439</v>
      </c>
    </row>
    <row r="385" spans="1:6" x14ac:dyDescent="0.3">
      <c r="A385" s="141">
        <v>103112</v>
      </c>
      <c r="B385" s="141" t="s">
        <v>843</v>
      </c>
      <c r="C385" s="141" t="s">
        <v>146</v>
      </c>
      <c r="D385" s="141" t="s">
        <v>81</v>
      </c>
      <c r="E385" s="142" t="s">
        <v>844</v>
      </c>
      <c r="F385" s="142" t="s">
        <v>14440</v>
      </c>
    </row>
    <row r="386" spans="1:6" x14ac:dyDescent="0.3">
      <c r="A386" s="141">
        <v>103113</v>
      </c>
      <c r="B386" s="141" t="s">
        <v>845</v>
      </c>
      <c r="C386" s="141" t="s">
        <v>146</v>
      </c>
      <c r="D386" s="141" t="s">
        <v>81</v>
      </c>
      <c r="E386" s="142" t="s">
        <v>846</v>
      </c>
      <c r="F386" s="142" t="s">
        <v>14441</v>
      </c>
    </row>
    <row r="387" spans="1:6" x14ac:dyDescent="0.3">
      <c r="A387" s="141">
        <v>103114</v>
      </c>
      <c r="B387" s="141" t="s">
        <v>847</v>
      </c>
      <c r="C387" s="141" t="s">
        <v>146</v>
      </c>
      <c r="D387" s="141" t="s">
        <v>81</v>
      </c>
      <c r="E387" s="142" t="s">
        <v>848</v>
      </c>
      <c r="F387" s="142" t="s">
        <v>14442</v>
      </c>
    </row>
    <row r="388" spans="1:6" x14ac:dyDescent="0.3">
      <c r="A388" s="141">
        <v>103115</v>
      </c>
      <c r="B388" s="141" t="s">
        <v>849</v>
      </c>
      <c r="C388" s="141" t="s">
        <v>146</v>
      </c>
      <c r="D388" s="141" t="s">
        <v>81</v>
      </c>
      <c r="E388" s="142" t="s">
        <v>850</v>
      </c>
      <c r="F388" s="142" t="s">
        <v>14443</v>
      </c>
    </row>
    <row r="389" spans="1:6" x14ac:dyDescent="0.3">
      <c r="A389" s="141">
        <v>103116</v>
      </c>
      <c r="B389" s="141" t="s">
        <v>851</v>
      </c>
      <c r="C389" s="141" t="s">
        <v>146</v>
      </c>
      <c r="D389" s="141" t="s">
        <v>81</v>
      </c>
      <c r="E389" s="142" t="s">
        <v>852</v>
      </c>
      <c r="F389" s="142" t="s">
        <v>14444</v>
      </c>
    </row>
    <row r="390" spans="1:6" x14ac:dyDescent="0.3">
      <c r="A390" s="141">
        <v>103117</v>
      </c>
      <c r="B390" s="141" t="s">
        <v>853</v>
      </c>
      <c r="C390" s="141" t="s">
        <v>146</v>
      </c>
      <c r="D390" s="141" t="s">
        <v>81</v>
      </c>
      <c r="E390" s="142" t="s">
        <v>854</v>
      </c>
      <c r="F390" s="142" t="s">
        <v>14445</v>
      </c>
    </row>
    <row r="391" spans="1:6" x14ac:dyDescent="0.3">
      <c r="A391" s="141">
        <v>103118</v>
      </c>
      <c r="B391" s="141" t="s">
        <v>855</v>
      </c>
      <c r="C391" s="141" t="s">
        <v>146</v>
      </c>
      <c r="D391" s="141" t="s">
        <v>81</v>
      </c>
      <c r="E391" s="142" t="s">
        <v>856</v>
      </c>
      <c r="F391" s="142" t="s">
        <v>14446</v>
      </c>
    </row>
    <row r="392" spans="1:6" x14ac:dyDescent="0.3">
      <c r="A392" s="141">
        <v>103119</v>
      </c>
      <c r="B392" s="141" t="s">
        <v>857</v>
      </c>
      <c r="C392" s="141" t="s">
        <v>146</v>
      </c>
      <c r="D392" s="141" t="s">
        <v>81</v>
      </c>
      <c r="E392" s="142" t="s">
        <v>858</v>
      </c>
      <c r="F392" s="142" t="s">
        <v>14447</v>
      </c>
    </row>
    <row r="393" spans="1:6" x14ac:dyDescent="0.3">
      <c r="A393" s="141">
        <v>103120</v>
      </c>
      <c r="B393" s="141" t="s">
        <v>859</v>
      </c>
      <c r="C393" s="141" t="s">
        <v>146</v>
      </c>
      <c r="D393" s="141" t="s">
        <v>81</v>
      </c>
      <c r="E393" s="142" t="s">
        <v>860</v>
      </c>
      <c r="F393" s="142" t="s">
        <v>14448</v>
      </c>
    </row>
    <row r="394" spans="1:6" x14ac:dyDescent="0.3">
      <c r="A394" s="141">
        <v>103121</v>
      </c>
      <c r="B394" s="141" t="s">
        <v>861</v>
      </c>
      <c r="C394" s="141" t="s">
        <v>146</v>
      </c>
      <c r="D394" s="141" t="s">
        <v>81</v>
      </c>
      <c r="E394" s="142" t="s">
        <v>862</v>
      </c>
      <c r="F394" s="142" t="s">
        <v>14449</v>
      </c>
    </row>
    <row r="395" spans="1:6" x14ac:dyDescent="0.3">
      <c r="A395" s="141">
        <v>103122</v>
      </c>
      <c r="B395" s="141" t="s">
        <v>863</v>
      </c>
      <c r="C395" s="141" t="s">
        <v>146</v>
      </c>
      <c r="D395" s="141" t="s">
        <v>81</v>
      </c>
      <c r="E395" s="142" t="s">
        <v>864</v>
      </c>
      <c r="F395" s="142" t="s">
        <v>14450</v>
      </c>
    </row>
    <row r="396" spans="1:6" x14ac:dyDescent="0.3">
      <c r="A396" s="141">
        <v>103123</v>
      </c>
      <c r="B396" s="141" t="s">
        <v>865</v>
      </c>
      <c r="C396" s="141" t="s">
        <v>146</v>
      </c>
      <c r="D396" s="141" t="s">
        <v>81</v>
      </c>
      <c r="E396" s="142" t="s">
        <v>866</v>
      </c>
      <c r="F396" s="142" t="s">
        <v>14451</v>
      </c>
    </row>
    <row r="397" spans="1:6" x14ac:dyDescent="0.3">
      <c r="A397" s="141">
        <v>103124</v>
      </c>
      <c r="B397" s="141" t="s">
        <v>867</v>
      </c>
      <c r="C397" s="141" t="s">
        <v>146</v>
      </c>
      <c r="D397" s="141" t="s">
        <v>81</v>
      </c>
      <c r="E397" s="142" t="s">
        <v>868</v>
      </c>
      <c r="F397" s="142" t="s">
        <v>14452</v>
      </c>
    </row>
    <row r="398" spans="1:6" x14ac:dyDescent="0.3">
      <c r="A398" s="141">
        <v>103125</v>
      </c>
      <c r="B398" s="141" t="s">
        <v>869</v>
      </c>
      <c r="C398" s="141" t="s">
        <v>146</v>
      </c>
      <c r="D398" s="141" t="s">
        <v>81</v>
      </c>
      <c r="E398" s="142" t="s">
        <v>870</v>
      </c>
      <c r="F398" s="142" t="s">
        <v>14453</v>
      </c>
    </row>
    <row r="399" spans="1:6" x14ac:dyDescent="0.3">
      <c r="A399" s="141">
        <v>103126</v>
      </c>
      <c r="B399" s="141" t="s">
        <v>871</v>
      </c>
      <c r="C399" s="141" t="s">
        <v>146</v>
      </c>
      <c r="D399" s="141" t="s">
        <v>81</v>
      </c>
      <c r="E399" s="142" t="s">
        <v>872</v>
      </c>
      <c r="F399" s="142" t="s">
        <v>14454</v>
      </c>
    </row>
    <row r="400" spans="1:6" x14ac:dyDescent="0.3">
      <c r="A400" s="141">
        <v>103127</v>
      </c>
      <c r="B400" s="141" t="s">
        <v>873</v>
      </c>
      <c r="C400" s="141" t="s">
        <v>146</v>
      </c>
      <c r="D400" s="141" t="s">
        <v>81</v>
      </c>
      <c r="E400" s="142" t="s">
        <v>874</v>
      </c>
      <c r="F400" s="142" t="s">
        <v>14455</v>
      </c>
    </row>
    <row r="401" spans="1:6" x14ac:dyDescent="0.3">
      <c r="A401" s="141">
        <v>103128</v>
      </c>
      <c r="B401" s="141" t="s">
        <v>875</v>
      </c>
      <c r="C401" s="141" t="s">
        <v>146</v>
      </c>
      <c r="D401" s="141" t="s">
        <v>81</v>
      </c>
      <c r="E401" s="142" t="s">
        <v>876</v>
      </c>
      <c r="F401" s="142" t="s">
        <v>14456</v>
      </c>
    </row>
    <row r="402" spans="1:6" x14ac:dyDescent="0.3">
      <c r="A402" s="141">
        <v>103129</v>
      </c>
      <c r="B402" s="141" t="s">
        <v>877</v>
      </c>
      <c r="C402" s="141" t="s">
        <v>146</v>
      </c>
      <c r="D402" s="141" t="s">
        <v>81</v>
      </c>
      <c r="E402" s="142" t="s">
        <v>878</v>
      </c>
      <c r="F402" s="142" t="s">
        <v>14457</v>
      </c>
    </row>
    <row r="403" spans="1:6" x14ac:dyDescent="0.3">
      <c r="A403" s="141">
        <v>103130</v>
      </c>
      <c r="B403" s="141" t="s">
        <v>879</v>
      </c>
      <c r="C403" s="141" t="s">
        <v>146</v>
      </c>
      <c r="D403" s="141" t="s">
        <v>81</v>
      </c>
      <c r="E403" s="142" t="s">
        <v>880</v>
      </c>
      <c r="F403" s="142" t="s">
        <v>14458</v>
      </c>
    </row>
    <row r="404" spans="1:6" x14ac:dyDescent="0.3">
      <c r="A404" s="141">
        <v>103131</v>
      </c>
      <c r="B404" s="141" t="s">
        <v>881</v>
      </c>
      <c r="C404" s="141" t="s">
        <v>146</v>
      </c>
      <c r="D404" s="141" t="s">
        <v>81</v>
      </c>
      <c r="E404" s="142" t="s">
        <v>882</v>
      </c>
      <c r="F404" s="142" t="s">
        <v>14459</v>
      </c>
    </row>
    <row r="405" spans="1:6" x14ac:dyDescent="0.3">
      <c r="A405" s="141">
        <v>103132</v>
      </c>
      <c r="B405" s="141" t="s">
        <v>883</v>
      </c>
      <c r="C405" s="141" t="s">
        <v>146</v>
      </c>
      <c r="D405" s="141" t="s">
        <v>81</v>
      </c>
      <c r="E405" s="142" t="s">
        <v>884</v>
      </c>
      <c r="F405" s="142" t="s">
        <v>14460</v>
      </c>
    </row>
    <row r="406" spans="1:6" x14ac:dyDescent="0.3">
      <c r="A406" s="141">
        <v>103133</v>
      </c>
      <c r="B406" s="141" t="s">
        <v>885</v>
      </c>
      <c r="C406" s="141" t="s">
        <v>146</v>
      </c>
      <c r="D406" s="141" t="s">
        <v>81</v>
      </c>
      <c r="E406" s="142" t="s">
        <v>886</v>
      </c>
      <c r="F406" s="142" t="s">
        <v>14461</v>
      </c>
    </row>
    <row r="407" spans="1:6" x14ac:dyDescent="0.3">
      <c r="A407" s="141">
        <v>103134</v>
      </c>
      <c r="B407" s="141" t="s">
        <v>887</v>
      </c>
      <c r="C407" s="141" t="s">
        <v>146</v>
      </c>
      <c r="D407" s="141" t="s">
        <v>81</v>
      </c>
      <c r="E407" s="142" t="s">
        <v>888</v>
      </c>
      <c r="F407" s="142" t="s">
        <v>14462</v>
      </c>
    </row>
    <row r="408" spans="1:6" x14ac:dyDescent="0.3">
      <c r="A408" s="141">
        <v>103135</v>
      </c>
      <c r="B408" s="141" t="s">
        <v>889</v>
      </c>
      <c r="C408" s="141" t="s">
        <v>146</v>
      </c>
      <c r="D408" s="141" t="s">
        <v>81</v>
      </c>
      <c r="E408" s="142" t="s">
        <v>890</v>
      </c>
      <c r="F408" s="142" t="s">
        <v>14463</v>
      </c>
    </row>
    <row r="409" spans="1:6" x14ac:dyDescent="0.3">
      <c r="A409" s="141">
        <v>103136</v>
      </c>
      <c r="B409" s="141" t="s">
        <v>891</v>
      </c>
      <c r="C409" s="141" t="s">
        <v>146</v>
      </c>
      <c r="D409" s="141" t="s">
        <v>81</v>
      </c>
      <c r="E409" s="142" t="s">
        <v>892</v>
      </c>
      <c r="F409" s="142" t="s">
        <v>14464</v>
      </c>
    </row>
    <row r="410" spans="1:6" x14ac:dyDescent="0.3">
      <c r="A410" s="141">
        <v>103137</v>
      </c>
      <c r="B410" s="141" t="s">
        <v>893</v>
      </c>
      <c r="C410" s="141" t="s">
        <v>146</v>
      </c>
      <c r="D410" s="141" t="s">
        <v>81</v>
      </c>
      <c r="E410" s="142" t="s">
        <v>894</v>
      </c>
      <c r="F410" s="142" t="s">
        <v>11783</v>
      </c>
    </row>
    <row r="411" spans="1:6" x14ac:dyDescent="0.3">
      <c r="A411" s="141">
        <v>103138</v>
      </c>
      <c r="B411" s="141" t="s">
        <v>895</v>
      </c>
      <c r="C411" s="141" t="s">
        <v>146</v>
      </c>
      <c r="D411" s="141" t="s">
        <v>81</v>
      </c>
      <c r="E411" s="142" t="s">
        <v>629</v>
      </c>
      <c r="F411" s="142" t="s">
        <v>14465</v>
      </c>
    </row>
    <row r="412" spans="1:6" x14ac:dyDescent="0.3">
      <c r="A412" s="141">
        <v>103139</v>
      </c>
      <c r="B412" s="141" t="s">
        <v>896</v>
      </c>
      <c r="C412" s="141" t="s">
        <v>146</v>
      </c>
      <c r="D412" s="141" t="s">
        <v>81</v>
      </c>
      <c r="E412" s="142" t="s">
        <v>897</v>
      </c>
      <c r="F412" s="142" t="s">
        <v>14466</v>
      </c>
    </row>
    <row r="413" spans="1:6" x14ac:dyDescent="0.3">
      <c r="A413" s="141">
        <v>103140</v>
      </c>
      <c r="B413" s="141" t="s">
        <v>898</v>
      </c>
      <c r="C413" s="141" t="s">
        <v>146</v>
      </c>
      <c r="D413" s="141" t="s">
        <v>81</v>
      </c>
      <c r="E413" s="142" t="s">
        <v>899</v>
      </c>
      <c r="F413" s="142" t="s">
        <v>14467</v>
      </c>
    </row>
    <row r="414" spans="1:6" x14ac:dyDescent="0.3">
      <c r="A414" s="141">
        <v>103141</v>
      </c>
      <c r="B414" s="141" t="s">
        <v>900</v>
      </c>
      <c r="C414" s="141" t="s">
        <v>146</v>
      </c>
      <c r="D414" s="141" t="s">
        <v>81</v>
      </c>
      <c r="E414" s="142" t="s">
        <v>901</v>
      </c>
      <c r="F414" s="142" t="s">
        <v>14468</v>
      </c>
    </row>
    <row r="415" spans="1:6" x14ac:dyDescent="0.3">
      <c r="A415" s="141">
        <v>103142</v>
      </c>
      <c r="B415" s="141" t="s">
        <v>902</v>
      </c>
      <c r="C415" s="141" t="s">
        <v>146</v>
      </c>
      <c r="D415" s="141" t="s">
        <v>81</v>
      </c>
      <c r="E415" s="142" t="s">
        <v>903</v>
      </c>
      <c r="F415" s="142" t="s">
        <v>14469</v>
      </c>
    </row>
    <row r="416" spans="1:6" x14ac:dyDescent="0.3">
      <c r="A416" s="141">
        <v>103143</v>
      </c>
      <c r="B416" s="141" t="s">
        <v>904</v>
      </c>
      <c r="C416" s="141" t="s">
        <v>146</v>
      </c>
      <c r="D416" s="141" t="s">
        <v>81</v>
      </c>
      <c r="E416" s="142" t="s">
        <v>905</v>
      </c>
      <c r="F416" s="142" t="s">
        <v>14470</v>
      </c>
    </row>
    <row r="417" spans="1:6" x14ac:dyDescent="0.3">
      <c r="A417" s="141">
        <v>103144</v>
      </c>
      <c r="B417" s="141" t="s">
        <v>906</v>
      </c>
      <c r="C417" s="141" t="s">
        <v>146</v>
      </c>
      <c r="D417" s="141" t="s">
        <v>81</v>
      </c>
      <c r="E417" s="142" t="s">
        <v>907</v>
      </c>
      <c r="F417" s="142" t="s">
        <v>14471</v>
      </c>
    </row>
    <row r="418" spans="1:6" x14ac:dyDescent="0.3">
      <c r="A418" s="141">
        <v>103145</v>
      </c>
      <c r="B418" s="141" t="s">
        <v>908</v>
      </c>
      <c r="C418" s="141" t="s">
        <v>146</v>
      </c>
      <c r="D418" s="141" t="s">
        <v>81</v>
      </c>
      <c r="E418" s="142" t="s">
        <v>909</v>
      </c>
      <c r="F418" s="142" t="s">
        <v>14472</v>
      </c>
    </row>
    <row r="419" spans="1:6" x14ac:dyDescent="0.3">
      <c r="A419" s="141">
        <v>103146</v>
      </c>
      <c r="B419" s="141" t="s">
        <v>910</v>
      </c>
      <c r="C419" s="141" t="s">
        <v>146</v>
      </c>
      <c r="D419" s="141" t="s">
        <v>81</v>
      </c>
      <c r="E419" s="142" t="s">
        <v>911</v>
      </c>
      <c r="F419" s="142" t="s">
        <v>14473</v>
      </c>
    </row>
    <row r="420" spans="1:6" x14ac:dyDescent="0.3">
      <c r="A420" s="141">
        <v>103147</v>
      </c>
      <c r="B420" s="141" t="s">
        <v>912</v>
      </c>
      <c r="C420" s="141" t="s">
        <v>146</v>
      </c>
      <c r="D420" s="141" t="s">
        <v>81</v>
      </c>
      <c r="E420" s="142" t="s">
        <v>913</v>
      </c>
      <c r="F420" s="142" t="s">
        <v>14474</v>
      </c>
    </row>
    <row r="421" spans="1:6" x14ac:dyDescent="0.3">
      <c r="A421" s="141">
        <v>103148</v>
      </c>
      <c r="B421" s="141" t="s">
        <v>914</v>
      </c>
      <c r="C421" s="141" t="s">
        <v>146</v>
      </c>
      <c r="D421" s="141" t="s">
        <v>81</v>
      </c>
      <c r="E421" s="142" t="s">
        <v>915</v>
      </c>
      <c r="F421" s="142" t="s">
        <v>14475</v>
      </c>
    </row>
    <row r="422" spans="1:6" x14ac:dyDescent="0.3">
      <c r="A422" s="141">
        <v>103149</v>
      </c>
      <c r="B422" s="141" t="s">
        <v>916</v>
      </c>
      <c r="C422" s="141" t="s">
        <v>146</v>
      </c>
      <c r="D422" s="141" t="s">
        <v>81</v>
      </c>
      <c r="E422" s="142" t="s">
        <v>917</v>
      </c>
      <c r="F422" s="142" t="s">
        <v>14476</v>
      </c>
    </row>
    <row r="423" spans="1:6" x14ac:dyDescent="0.3">
      <c r="A423" s="141">
        <v>103150</v>
      </c>
      <c r="B423" s="141" t="s">
        <v>918</v>
      </c>
      <c r="C423" s="141" t="s">
        <v>146</v>
      </c>
      <c r="D423" s="141" t="s">
        <v>81</v>
      </c>
      <c r="E423" s="142" t="s">
        <v>919</v>
      </c>
      <c r="F423" s="142" t="s">
        <v>14477</v>
      </c>
    </row>
    <row r="424" spans="1:6" x14ac:dyDescent="0.3">
      <c r="A424" s="141">
        <v>103151</v>
      </c>
      <c r="B424" s="141" t="s">
        <v>920</v>
      </c>
      <c r="C424" s="141" t="s">
        <v>146</v>
      </c>
      <c r="D424" s="141" t="s">
        <v>81</v>
      </c>
      <c r="E424" s="142" t="s">
        <v>921</v>
      </c>
      <c r="F424" s="142" t="s">
        <v>14478</v>
      </c>
    </row>
    <row r="425" spans="1:6" x14ac:dyDescent="0.3">
      <c r="A425" s="141">
        <v>103152</v>
      </c>
      <c r="B425" s="141" t="s">
        <v>922</v>
      </c>
      <c r="C425" s="141" t="s">
        <v>146</v>
      </c>
      <c r="D425" s="141" t="s">
        <v>81</v>
      </c>
      <c r="E425" s="142" t="s">
        <v>923</v>
      </c>
      <c r="F425" s="142" t="s">
        <v>14479</v>
      </c>
    </row>
    <row r="426" spans="1:6" x14ac:dyDescent="0.3">
      <c r="A426" s="141">
        <v>103372</v>
      </c>
      <c r="B426" s="141" t="s">
        <v>924</v>
      </c>
      <c r="C426" s="141" t="s">
        <v>80</v>
      </c>
      <c r="D426" s="141" t="s">
        <v>81</v>
      </c>
      <c r="E426" s="142" t="s">
        <v>925</v>
      </c>
      <c r="F426" s="142" t="s">
        <v>14480</v>
      </c>
    </row>
    <row r="427" spans="1:6" x14ac:dyDescent="0.3">
      <c r="A427" s="141">
        <v>103373</v>
      </c>
      <c r="B427" s="141" t="s">
        <v>926</v>
      </c>
      <c r="C427" s="141" t="s">
        <v>80</v>
      </c>
      <c r="D427" s="141" t="s">
        <v>81</v>
      </c>
      <c r="E427" s="142" t="s">
        <v>927</v>
      </c>
      <c r="F427" s="142" t="s">
        <v>5155</v>
      </c>
    </row>
    <row r="428" spans="1:6" x14ac:dyDescent="0.3">
      <c r="A428" s="141">
        <v>103376</v>
      </c>
      <c r="B428" s="141" t="s">
        <v>928</v>
      </c>
      <c r="C428" s="141" t="s">
        <v>80</v>
      </c>
      <c r="D428" s="141" t="s">
        <v>81</v>
      </c>
      <c r="E428" s="142" t="s">
        <v>929</v>
      </c>
      <c r="F428" s="142" t="s">
        <v>14481</v>
      </c>
    </row>
    <row r="429" spans="1:6" x14ac:dyDescent="0.3">
      <c r="A429" s="141">
        <v>103377</v>
      </c>
      <c r="B429" s="141" t="s">
        <v>930</v>
      </c>
      <c r="C429" s="141" t="s">
        <v>80</v>
      </c>
      <c r="D429" s="141" t="s">
        <v>81</v>
      </c>
      <c r="E429" s="142" t="s">
        <v>931</v>
      </c>
      <c r="F429" s="142" t="s">
        <v>8070</v>
      </c>
    </row>
    <row r="430" spans="1:6" x14ac:dyDescent="0.3">
      <c r="A430" s="141">
        <v>103379</v>
      </c>
      <c r="B430" s="141" t="s">
        <v>932</v>
      </c>
      <c r="C430" s="141" t="s">
        <v>80</v>
      </c>
      <c r="D430" s="141" t="s">
        <v>81</v>
      </c>
      <c r="E430" s="142" t="s">
        <v>933</v>
      </c>
      <c r="F430" s="142" t="s">
        <v>14482</v>
      </c>
    </row>
    <row r="431" spans="1:6" x14ac:dyDescent="0.3">
      <c r="A431" s="141">
        <v>103383</v>
      </c>
      <c r="B431" s="141" t="s">
        <v>934</v>
      </c>
      <c r="C431" s="141" t="s">
        <v>80</v>
      </c>
      <c r="D431" s="141" t="s">
        <v>81</v>
      </c>
      <c r="E431" s="142" t="s">
        <v>935</v>
      </c>
      <c r="F431" s="142" t="s">
        <v>14483</v>
      </c>
    </row>
    <row r="432" spans="1:6" x14ac:dyDescent="0.3">
      <c r="A432" s="141">
        <v>103385</v>
      </c>
      <c r="B432" s="141" t="s">
        <v>936</v>
      </c>
      <c r="C432" s="141" t="s">
        <v>80</v>
      </c>
      <c r="D432" s="141" t="s">
        <v>81</v>
      </c>
      <c r="E432" s="142" t="s">
        <v>937</v>
      </c>
      <c r="F432" s="142" t="s">
        <v>14484</v>
      </c>
    </row>
    <row r="433" spans="1:6" x14ac:dyDescent="0.3">
      <c r="A433" s="141">
        <v>103387</v>
      </c>
      <c r="B433" s="141" t="s">
        <v>938</v>
      </c>
      <c r="C433" s="141" t="s">
        <v>80</v>
      </c>
      <c r="D433" s="141" t="s">
        <v>81</v>
      </c>
      <c r="E433" s="142" t="s">
        <v>939</v>
      </c>
      <c r="F433" s="142" t="s">
        <v>14485</v>
      </c>
    </row>
    <row r="434" spans="1:6" x14ac:dyDescent="0.3">
      <c r="A434" s="141">
        <v>103389</v>
      </c>
      <c r="B434" s="141" t="s">
        <v>940</v>
      </c>
      <c r="C434" s="141" t="s">
        <v>80</v>
      </c>
      <c r="D434" s="141" t="s">
        <v>81</v>
      </c>
      <c r="E434" s="142" t="s">
        <v>941</v>
      </c>
      <c r="F434" s="142" t="s">
        <v>14486</v>
      </c>
    </row>
    <row r="435" spans="1:6" x14ac:dyDescent="0.3">
      <c r="A435" s="141">
        <v>103391</v>
      </c>
      <c r="B435" s="141" t="s">
        <v>942</v>
      </c>
      <c r="C435" s="141" t="s">
        <v>80</v>
      </c>
      <c r="D435" s="141" t="s">
        <v>81</v>
      </c>
      <c r="E435" s="142" t="s">
        <v>943</v>
      </c>
      <c r="F435" s="142" t="s">
        <v>14487</v>
      </c>
    </row>
    <row r="436" spans="1:6" x14ac:dyDescent="0.3">
      <c r="A436" s="141">
        <v>103392</v>
      </c>
      <c r="B436" s="141" t="s">
        <v>944</v>
      </c>
      <c r="C436" s="141" t="s">
        <v>80</v>
      </c>
      <c r="D436" s="141" t="s">
        <v>81</v>
      </c>
      <c r="E436" s="142" t="s">
        <v>945</v>
      </c>
      <c r="F436" s="142" t="s">
        <v>14488</v>
      </c>
    </row>
    <row r="437" spans="1:6" x14ac:dyDescent="0.3">
      <c r="A437" s="141">
        <v>103393</v>
      </c>
      <c r="B437" s="141" t="s">
        <v>946</v>
      </c>
      <c r="C437" s="141" t="s">
        <v>80</v>
      </c>
      <c r="D437" s="141" t="s">
        <v>81</v>
      </c>
      <c r="E437" s="142" t="s">
        <v>947</v>
      </c>
      <c r="F437" s="142" t="s">
        <v>14489</v>
      </c>
    </row>
    <row r="438" spans="1:6" x14ac:dyDescent="0.3">
      <c r="A438" s="141">
        <v>103397</v>
      </c>
      <c r="B438" s="141" t="s">
        <v>948</v>
      </c>
      <c r="C438" s="141" t="s">
        <v>146</v>
      </c>
      <c r="D438" s="141" t="s">
        <v>81</v>
      </c>
      <c r="E438" s="142" t="s">
        <v>949</v>
      </c>
      <c r="F438" s="142" t="s">
        <v>2408</v>
      </c>
    </row>
    <row r="439" spans="1:6" x14ac:dyDescent="0.3">
      <c r="A439" s="141">
        <v>103398</v>
      </c>
      <c r="B439" s="141" t="s">
        <v>950</v>
      </c>
      <c r="C439" s="141" t="s">
        <v>146</v>
      </c>
      <c r="D439" s="141" t="s">
        <v>81</v>
      </c>
      <c r="E439" s="142" t="s">
        <v>443</v>
      </c>
      <c r="F439" s="142" t="s">
        <v>14490</v>
      </c>
    </row>
    <row r="440" spans="1:6" x14ac:dyDescent="0.3">
      <c r="A440" s="141">
        <v>103399</v>
      </c>
      <c r="B440" s="141" t="s">
        <v>951</v>
      </c>
      <c r="C440" s="141" t="s">
        <v>146</v>
      </c>
      <c r="D440" s="141" t="s">
        <v>81</v>
      </c>
      <c r="E440" s="142" t="s">
        <v>952</v>
      </c>
      <c r="F440" s="142" t="s">
        <v>14491</v>
      </c>
    </row>
    <row r="441" spans="1:6" x14ac:dyDescent="0.3">
      <c r="A441" s="141">
        <v>103400</v>
      </c>
      <c r="B441" s="141" t="s">
        <v>953</v>
      </c>
      <c r="C441" s="141" t="s">
        <v>146</v>
      </c>
      <c r="D441" s="141" t="s">
        <v>81</v>
      </c>
      <c r="E441" s="142" t="s">
        <v>954</v>
      </c>
      <c r="F441" s="142" t="s">
        <v>7699</v>
      </c>
    </row>
    <row r="442" spans="1:6" x14ac:dyDescent="0.3">
      <c r="A442" s="141">
        <v>103401</v>
      </c>
      <c r="B442" s="141" t="s">
        <v>955</v>
      </c>
      <c r="C442" s="141" t="s">
        <v>146</v>
      </c>
      <c r="D442" s="141" t="s">
        <v>81</v>
      </c>
      <c r="E442" s="142" t="s">
        <v>956</v>
      </c>
      <c r="F442" s="142" t="s">
        <v>11853</v>
      </c>
    </row>
    <row r="443" spans="1:6" x14ac:dyDescent="0.3">
      <c r="A443" s="141">
        <v>103402</v>
      </c>
      <c r="B443" s="141" t="s">
        <v>957</v>
      </c>
      <c r="C443" s="141" t="s">
        <v>146</v>
      </c>
      <c r="D443" s="141" t="s">
        <v>81</v>
      </c>
      <c r="E443" s="142" t="s">
        <v>958</v>
      </c>
      <c r="F443" s="142" t="s">
        <v>14492</v>
      </c>
    </row>
    <row r="444" spans="1:6" x14ac:dyDescent="0.3">
      <c r="A444" s="141">
        <v>103403</v>
      </c>
      <c r="B444" s="141" t="s">
        <v>959</v>
      </c>
      <c r="C444" s="141" t="s">
        <v>146</v>
      </c>
      <c r="D444" s="141" t="s">
        <v>81</v>
      </c>
      <c r="E444" s="142" t="s">
        <v>960</v>
      </c>
      <c r="F444" s="142" t="s">
        <v>14493</v>
      </c>
    </row>
    <row r="445" spans="1:6" x14ac:dyDescent="0.3">
      <c r="A445" s="141">
        <v>103404</v>
      </c>
      <c r="B445" s="141" t="s">
        <v>961</v>
      </c>
      <c r="C445" s="141" t="s">
        <v>146</v>
      </c>
      <c r="D445" s="141" t="s">
        <v>81</v>
      </c>
      <c r="E445" s="142" t="s">
        <v>962</v>
      </c>
      <c r="F445" s="142" t="s">
        <v>14494</v>
      </c>
    </row>
    <row r="446" spans="1:6" x14ac:dyDescent="0.3">
      <c r="A446" s="141">
        <v>103405</v>
      </c>
      <c r="B446" s="141" t="s">
        <v>963</v>
      </c>
      <c r="C446" s="141" t="s">
        <v>146</v>
      </c>
      <c r="D446" s="141" t="s">
        <v>81</v>
      </c>
      <c r="E446" s="142" t="s">
        <v>964</v>
      </c>
      <c r="F446" s="142" t="s">
        <v>14495</v>
      </c>
    </row>
    <row r="447" spans="1:6" x14ac:dyDescent="0.3">
      <c r="A447" s="141">
        <v>103406</v>
      </c>
      <c r="B447" s="141" t="s">
        <v>965</v>
      </c>
      <c r="C447" s="141" t="s">
        <v>146</v>
      </c>
      <c r="D447" s="141" t="s">
        <v>81</v>
      </c>
      <c r="E447" s="142" t="s">
        <v>966</v>
      </c>
      <c r="F447" s="142" t="s">
        <v>6304</v>
      </c>
    </row>
    <row r="448" spans="1:6" x14ac:dyDescent="0.3">
      <c r="A448" s="141">
        <v>103407</v>
      </c>
      <c r="B448" s="141" t="s">
        <v>967</v>
      </c>
      <c r="C448" s="141" t="s">
        <v>146</v>
      </c>
      <c r="D448" s="141" t="s">
        <v>81</v>
      </c>
      <c r="E448" s="142" t="s">
        <v>968</v>
      </c>
      <c r="F448" s="142" t="s">
        <v>10200</v>
      </c>
    </row>
    <row r="449" spans="1:6" x14ac:dyDescent="0.3">
      <c r="A449" s="141">
        <v>103408</v>
      </c>
      <c r="B449" s="141" t="s">
        <v>969</v>
      </c>
      <c r="C449" s="141" t="s">
        <v>146</v>
      </c>
      <c r="D449" s="141" t="s">
        <v>81</v>
      </c>
      <c r="E449" s="142" t="s">
        <v>970</v>
      </c>
      <c r="F449" s="142" t="s">
        <v>14496</v>
      </c>
    </row>
    <row r="450" spans="1:6" x14ac:dyDescent="0.3">
      <c r="A450" s="141">
        <v>103409</v>
      </c>
      <c r="B450" s="141" t="s">
        <v>971</v>
      </c>
      <c r="C450" s="141" t="s">
        <v>146</v>
      </c>
      <c r="D450" s="141" t="s">
        <v>81</v>
      </c>
      <c r="E450" s="142" t="s">
        <v>972</v>
      </c>
      <c r="F450" s="142" t="s">
        <v>3170</v>
      </c>
    </row>
    <row r="451" spans="1:6" x14ac:dyDescent="0.3">
      <c r="A451" s="141">
        <v>103410</v>
      </c>
      <c r="B451" s="141" t="s">
        <v>973</v>
      </c>
      <c r="C451" s="141" t="s">
        <v>146</v>
      </c>
      <c r="D451" s="141" t="s">
        <v>81</v>
      </c>
      <c r="E451" s="142" t="s">
        <v>974</v>
      </c>
      <c r="F451" s="142" t="s">
        <v>11070</v>
      </c>
    </row>
    <row r="452" spans="1:6" x14ac:dyDescent="0.3">
      <c r="A452" s="141">
        <v>103411</v>
      </c>
      <c r="B452" s="141" t="s">
        <v>975</v>
      </c>
      <c r="C452" s="141" t="s">
        <v>146</v>
      </c>
      <c r="D452" s="141" t="s">
        <v>81</v>
      </c>
      <c r="E452" s="142" t="s">
        <v>976</v>
      </c>
      <c r="F452" s="142" t="s">
        <v>9645</v>
      </c>
    </row>
    <row r="453" spans="1:6" x14ac:dyDescent="0.3">
      <c r="A453" s="141">
        <v>103412</v>
      </c>
      <c r="B453" s="141" t="s">
        <v>977</v>
      </c>
      <c r="C453" s="141" t="s">
        <v>146</v>
      </c>
      <c r="D453" s="141" t="s">
        <v>81</v>
      </c>
      <c r="E453" s="142" t="s">
        <v>978</v>
      </c>
      <c r="F453" s="142" t="s">
        <v>5220</v>
      </c>
    </row>
    <row r="454" spans="1:6" x14ac:dyDescent="0.3">
      <c r="A454" s="141">
        <v>103413</v>
      </c>
      <c r="B454" s="141" t="s">
        <v>979</v>
      </c>
      <c r="C454" s="141" t="s">
        <v>146</v>
      </c>
      <c r="D454" s="141" t="s">
        <v>81</v>
      </c>
      <c r="E454" s="142" t="s">
        <v>980</v>
      </c>
      <c r="F454" s="142" t="s">
        <v>7712</v>
      </c>
    </row>
    <row r="455" spans="1:6" x14ac:dyDescent="0.3">
      <c r="A455" s="141">
        <v>103414</v>
      </c>
      <c r="B455" s="141" t="s">
        <v>981</v>
      </c>
      <c r="C455" s="141" t="s">
        <v>146</v>
      </c>
      <c r="D455" s="141" t="s">
        <v>81</v>
      </c>
      <c r="E455" s="142" t="s">
        <v>960</v>
      </c>
      <c r="F455" s="142" t="s">
        <v>14493</v>
      </c>
    </row>
    <row r="456" spans="1:6" x14ac:dyDescent="0.3">
      <c r="A456" s="141">
        <v>103415</v>
      </c>
      <c r="B456" s="141" t="s">
        <v>982</v>
      </c>
      <c r="C456" s="141" t="s">
        <v>146</v>
      </c>
      <c r="D456" s="141" t="s">
        <v>81</v>
      </c>
      <c r="E456" s="142" t="s">
        <v>983</v>
      </c>
      <c r="F456" s="142" t="s">
        <v>14497</v>
      </c>
    </row>
    <row r="457" spans="1:6" x14ac:dyDescent="0.3">
      <c r="A457" s="141">
        <v>103416</v>
      </c>
      <c r="B457" s="141" t="s">
        <v>984</v>
      </c>
      <c r="C457" s="141" t="s">
        <v>146</v>
      </c>
      <c r="D457" s="141" t="s">
        <v>81</v>
      </c>
      <c r="E457" s="142" t="s">
        <v>985</v>
      </c>
      <c r="F457" s="142" t="s">
        <v>14498</v>
      </c>
    </row>
    <row r="458" spans="1:6" x14ac:dyDescent="0.3">
      <c r="A458" s="141">
        <v>103417</v>
      </c>
      <c r="B458" s="141" t="s">
        <v>986</v>
      </c>
      <c r="C458" s="141" t="s">
        <v>146</v>
      </c>
      <c r="D458" s="141" t="s">
        <v>81</v>
      </c>
      <c r="E458" s="142" t="s">
        <v>987</v>
      </c>
      <c r="F458" s="142" t="s">
        <v>14499</v>
      </c>
    </row>
    <row r="459" spans="1:6" x14ac:dyDescent="0.3">
      <c r="A459" s="141">
        <v>103418</v>
      </c>
      <c r="B459" s="141" t="s">
        <v>988</v>
      </c>
      <c r="C459" s="141" t="s">
        <v>146</v>
      </c>
      <c r="D459" s="141" t="s">
        <v>81</v>
      </c>
      <c r="E459" s="142" t="s">
        <v>974</v>
      </c>
      <c r="F459" s="142" t="s">
        <v>11070</v>
      </c>
    </row>
    <row r="460" spans="1:6" x14ac:dyDescent="0.3">
      <c r="A460" s="141">
        <v>103419</v>
      </c>
      <c r="B460" s="141" t="s">
        <v>989</v>
      </c>
      <c r="C460" s="141" t="s">
        <v>146</v>
      </c>
      <c r="D460" s="141" t="s">
        <v>81</v>
      </c>
      <c r="E460" s="142" t="s">
        <v>990</v>
      </c>
      <c r="F460" s="142" t="s">
        <v>14500</v>
      </c>
    </row>
    <row r="461" spans="1:6" x14ac:dyDescent="0.3">
      <c r="A461" s="141">
        <v>103420</v>
      </c>
      <c r="B461" s="141" t="s">
        <v>991</v>
      </c>
      <c r="C461" s="141" t="s">
        <v>146</v>
      </c>
      <c r="D461" s="141" t="s">
        <v>81</v>
      </c>
      <c r="E461" s="142" t="s">
        <v>992</v>
      </c>
      <c r="F461" s="142" t="s">
        <v>14501</v>
      </c>
    </row>
    <row r="462" spans="1:6" x14ac:dyDescent="0.3">
      <c r="A462" s="141">
        <v>103421</v>
      </c>
      <c r="B462" s="141" t="s">
        <v>993</v>
      </c>
      <c r="C462" s="141" t="s">
        <v>146</v>
      </c>
      <c r="D462" s="141" t="s">
        <v>81</v>
      </c>
      <c r="E462" s="142" t="s">
        <v>994</v>
      </c>
      <c r="F462" s="142" t="s">
        <v>14502</v>
      </c>
    </row>
    <row r="463" spans="1:6" x14ac:dyDescent="0.3">
      <c r="A463" s="141">
        <v>103422</v>
      </c>
      <c r="B463" s="141" t="s">
        <v>995</v>
      </c>
      <c r="C463" s="141" t="s">
        <v>146</v>
      </c>
      <c r="D463" s="141" t="s">
        <v>81</v>
      </c>
      <c r="E463" s="142" t="s">
        <v>996</v>
      </c>
      <c r="F463" s="142" t="s">
        <v>14503</v>
      </c>
    </row>
    <row r="464" spans="1:6" x14ac:dyDescent="0.3">
      <c r="A464" s="141">
        <v>103423</v>
      </c>
      <c r="B464" s="141" t="s">
        <v>997</v>
      </c>
      <c r="C464" s="141" t="s">
        <v>146</v>
      </c>
      <c r="D464" s="141" t="s">
        <v>81</v>
      </c>
      <c r="E464" s="142" t="s">
        <v>998</v>
      </c>
      <c r="F464" s="142" t="s">
        <v>14504</v>
      </c>
    </row>
    <row r="465" spans="1:6" x14ac:dyDescent="0.3">
      <c r="A465" s="141">
        <v>103424</v>
      </c>
      <c r="B465" s="141" t="s">
        <v>999</v>
      </c>
      <c r="C465" s="141" t="s">
        <v>146</v>
      </c>
      <c r="D465" s="141" t="s">
        <v>81</v>
      </c>
      <c r="E465" s="142" t="s">
        <v>1000</v>
      </c>
      <c r="F465" s="142" t="s">
        <v>14505</v>
      </c>
    </row>
    <row r="466" spans="1:6" x14ac:dyDescent="0.3">
      <c r="A466" s="141">
        <v>103425</v>
      </c>
      <c r="B466" s="141" t="s">
        <v>1001</v>
      </c>
      <c r="C466" s="141" t="s">
        <v>146</v>
      </c>
      <c r="D466" s="141" t="s">
        <v>81</v>
      </c>
      <c r="E466" s="142" t="s">
        <v>1002</v>
      </c>
      <c r="F466" s="142" t="s">
        <v>571</v>
      </c>
    </row>
    <row r="467" spans="1:6" x14ac:dyDescent="0.3">
      <c r="A467" s="141">
        <v>103426</v>
      </c>
      <c r="B467" s="141" t="s">
        <v>1003</v>
      </c>
      <c r="C467" s="141" t="s">
        <v>146</v>
      </c>
      <c r="D467" s="141" t="s">
        <v>81</v>
      </c>
      <c r="E467" s="142" t="s">
        <v>1004</v>
      </c>
      <c r="F467" s="142" t="s">
        <v>9296</v>
      </c>
    </row>
    <row r="468" spans="1:6" x14ac:dyDescent="0.3">
      <c r="A468" s="141">
        <v>103427</v>
      </c>
      <c r="B468" s="141" t="s">
        <v>1005</v>
      </c>
      <c r="C468" s="141" t="s">
        <v>146</v>
      </c>
      <c r="D468" s="141" t="s">
        <v>81</v>
      </c>
      <c r="E468" s="142" t="s">
        <v>1006</v>
      </c>
      <c r="F468" s="142" t="s">
        <v>14506</v>
      </c>
    </row>
    <row r="469" spans="1:6" x14ac:dyDescent="0.3">
      <c r="A469" s="141">
        <v>103428</v>
      </c>
      <c r="B469" s="141" t="s">
        <v>1007</v>
      </c>
      <c r="C469" s="141" t="s">
        <v>146</v>
      </c>
      <c r="D469" s="141" t="s">
        <v>81</v>
      </c>
      <c r="E469" s="142" t="s">
        <v>1008</v>
      </c>
      <c r="F469" s="142" t="s">
        <v>14507</v>
      </c>
    </row>
    <row r="470" spans="1:6" x14ac:dyDescent="0.3">
      <c r="A470" s="141">
        <v>103429</v>
      </c>
      <c r="B470" s="141" t="s">
        <v>1009</v>
      </c>
      <c r="C470" s="141" t="s">
        <v>146</v>
      </c>
      <c r="D470" s="141" t="s">
        <v>81</v>
      </c>
      <c r="E470" s="142" t="s">
        <v>1010</v>
      </c>
      <c r="F470" s="142" t="s">
        <v>14508</v>
      </c>
    </row>
    <row r="471" spans="1:6" x14ac:dyDescent="0.3">
      <c r="A471" s="141">
        <v>103430</v>
      </c>
      <c r="B471" s="141" t="s">
        <v>1011</v>
      </c>
      <c r="C471" s="141" t="s">
        <v>146</v>
      </c>
      <c r="D471" s="141" t="s">
        <v>81</v>
      </c>
      <c r="E471" s="142" t="s">
        <v>1012</v>
      </c>
      <c r="F471" s="142" t="s">
        <v>14509</v>
      </c>
    </row>
    <row r="472" spans="1:6" x14ac:dyDescent="0.3">
      <c r="A472" s="141">
        <v>103431</v>
      </c>
      <c r="B472" s="141" t="s">
        <v>1013</v>
      </c>
      <c r="C472" s="141" t="s">
        <v>146</v>
      </c>
      <c r="D472" s="141" t="s">
        <v>81</v>
      </c>
      <c r="E472" s="142" t="s">
        <v>1014</v>
      </c>
      <c r="F472" s="142" t="s">
        <v>6903</v>
      </c>
    </row>
    <row r="473" spans="1:6" x14ac:dyDescent="0.3">
      <c r="A473" s="141">
        <v>103432</v>
      </c>
      <c r="B473" s="141" t="s">
        <v>1015</v>
      </c>
      <c r="C473" s="141" t="s">
        <v>146</v>
      </c>
      <c r="D473" s="141" t="s">
        <v>81</v>
      </c>
      <c r="E473" s="142" t="s">
        <v>1016</v>
      </c>
      <c r="F473" s="142" t="s">
        <v>14510</v>
      </c>
    </row>
    <row r="474" spans="1:6" x14ac:dyDescent="0.3">
      <c r="A474" s="141">
        <v>103433</v>
      </c>
      <c r="B474" s="141" t="s">
        <v>1017</v>
      </c>
      <c r="C474" s="141" t="s">
        <v>146</v>
      </c>
      <c r="D474" s="141" t="s">
        <v>81</v>
      </c>
      <c r="E474" s="142" t="s">
        <v>1018</v>
      </c>
      <c r="F474" s="142" t="s">
        <v>14511</v>
      </c>
    </row>
    <row r="475" spans="1:6" x14ac:dyDescent="0.3">
      <c r="A475" s="141">
        <v>103434</v>
      </c>
      <c r="B475" s="141" t="s">
        <v>1019</v>
      </c>
      <c r="C475" s="141" t="s">
        <v>146</v>
      </c>
      <c r="D475" s="141" t="s">
        <v>81</v>
      </c>
      <c r="E475" s="142" t="s">
        <v>1020</v>
      </c>
      <c r="F475" s="142" t="s">
        <v>14512</v>
      </c>
    </row>
    <row r="476" spans="1:6" x14ac:dyDescent="0.3">
      <c r="A476" s="141">
        <v>103435</v>
      </c>
      <c r="B476" s="141" t="s">
        <v>1021</v>
      </c>
      <c r="C476" s="141" t="s">
        <v>146</v>
      </c>
      <c r="D476" s="141" t="s">
        <v>81</v>
      </c>
      <c r="E476" s="142" t="s">
        <v>1022</v>
      </c>
      <c r="F476" s="142" t="s">
        <v>14513</v>
      </c>
    </row>
    <row r="477" spans="1:6" x14ac:dyDescent="0.3">
      <c r="A477" s="141">
        <v>103436</v>
      </c>
      <c r="B477" s="141" t="s">
        <v>1023</v>
      </c>
      <c r="C477" s="141" t="s">
        <v>146</v>
      </c>
      <c r="D477" s="141" t="s">
        <v>81</v>
      </c>
      <c r="E477" s="142" t="s">
        <v>1024</v>
      </c>
      <c r="F477" s="142" t="s">
        <v>14514</v>
      </c>
    </row>
    <row r="478" spans="1:6" x14ac:dyDescent="0.3">
      <c r="A478" s="141">
        <v>103437</v>
      </c>
      <c r="B478" s="141" t="s">
        <v>1025</v>
      </c>
      <c r="C478" s="141" t="s">
        <v>146</v>
      </c>
      <c r="D478" s="141" t="s">
        <v>81</v>
      </c>
      <c r="E478" s="142" t="s">
        <v>1026</v>
      </c>
      <c r="F478" s="142" t="s">
        <v>14515</v>
      </c>
    </row>
    <row r="479" spans="1:6" x14ac:dyDescent="0.3">
      <c r="A479" s="141">
        <v>103438</v>
      </c>
      <c r="B479" s="141" t="s">
        <v>1027</v>
      </c>
      <c r="C479" s="141" t="s">
        <v>146</v>
      </c>
      <c r="D479" s="141" t="s">
        <v>81</v>
      </c>
      <c r="E479" s="142" t="s">
        <v>1026</v>
      </c>
      <c r="F479" s="142" t="s">
        <v>14515</v>
      </c>
    </row>
    <row r="480" spans="1:6" x14ac:dyDescent="0.3">
      <c r="A480" s="141">
        <v>103439</v>
      </c>
      <c r="B480" s="141" t="s">
        <v>1028</v>
      </c>
      <c r="C480" s="141" t="s">
        <v>146</v>
      </c>
      <c r="D480" s="141" t="s">
        <v>81</v>
      </c>
      <c r="E480" s="142" t="s">
        <v>1029</v>
      </c>
      <c r="F480" s="142" t="s">
        <v>14516</v>
      </c>
    </row>
    <row r="481" spans="1:6" x14ac:dyDescent="0.3">
      <c r="A481" s="141">
        <v>103440</v>
      </c>
      <c r="B481" s="141" t="s">
        <v>1030</v>
      </c>
      <c r="C481" s="141" t="s">
        <v>146</v>
      </c>
      <c r="D481" s="141" t="s">
        <v>81</v>
      </c>
      <c r="E481" s="142" t="s">
        <v>1031</v>
      </c>
      <c r="F481" s="142" t="s">
        <v>14517</v>
      </c>
    </row>
    <row r="482" spans="1:6" x14ac:dyDescent="0.3">
      <c r="A482" s="141">
        <v>103441</v>
      </c>
      <c r="B482" s="141" t="s">
        <v>1032</v>
      </c>
      <c r="C482" s="141" t="s">
        <v>146</v>
      </c>
      <c r="D482" s="141" t="s">
        <v>81</v>
      </c>
      <c r="E482" s="142" t="s">
        <v>1033</v>
      </c>
      <c r="F482" s="142" t="s">
        <v>14518</v>
      </c>
    </row>
    <row r="483" spans="1:6" x14ac:dyDescent="0.3">
      <c r="A483" s="141">
        <v>103442</v>
      </c>
      <c r="B483" s="141" t="s">
        <v>1034</v>
      </c>
      <c r="C483" s="141" t="s">
        <v>146</v>
      </c>
      <c r="D483" s="141" t="s">
        <v>81</v>
      </c>
      <c r="E483" s="142" t="s">
        <v>1035</v>
      </c>
      <c r="F483" s="142" t="s">
        <v>14519</v>
      </c>
    </row>
    <row r="484" spans="1:6" x14ac:dyDescent="0.3">
      <c r="A484" s="141">
        <v>98441</v>
      </c>
      <c r="B484" s="141" t="s">
        <v>1036</v>
      </c>
      <c r="C484" s="141" t="s">
        <v>1037</v>
      </c>
      <c r="D484" s="141" t="s">
        <v>81</v>
      </c>
      <c r="E484" s="142" t="s">
        <v>1038</v>
      </c>
      <c r="F484" s="142" t="s">
        <v>1445</v>
      </c>
    </row>
    <row r="485" spans="1:6" x14ac:dyDescent="0.3">
      <c r="A485" s="141">
        <v>98443</v>
      </c>
      <c r="B485" s="141" t="s">
        <v>1039</v>
      </c>
      <c r="C485" s="141" t="s">
        <v>1037</v>
      </c>
      <c r="D485" s="141" t="s">
        <v>81</v>
      </c>
      <c r="E485" s="142" t="s">
        <v>1040</v>
      </c>
      <c r="F485" s="142" t="s">
        <v>14520</v>
      </c>
    </row>
    <row r="486" spans="1:6" x14ac:dyDescent="0.3">
      <c r="A486" s="141">
        <v>98445</v>
      </c>
      <c r="B486" s="141" t="s">
        <v>1041</v>
      </c>
      <c r="C486" s="141" t="s">
        <v>1037</v>
      </c>
      <c r="D486" s="141" t="s">
        <v>81</v>
      </c>
      <c r="E486" s="142" t="s">
        <v>1042</v>
      </c>
      <c r="F486" s="142" t="s">
        <v>14521</v>
      </c>
    </row>
    <row r="487" spans="1:6" x14ac:dyDescent="0.3">
      <c r="A487" s="141">
        <v>98446</v>
      </c>
      <c r="B487" s="141" t="s">
        <v>1043</v>
      </c>
      <c r="C487" s="141" t="s">
        <v>1037</v>
      </c>
      <c r="D487" s="141" t="s">
        <v>81</v>
      </c>
      <c r="E487" s="142" t="s">
        <v>1044</v>
      </c>
      <c r="F487" s="142" t="s">
        <v>6460</v>
      </c>
    </row>
    <row r="488" spans="1:6" x14ac:dyDescent="0.3">
      <c r="A488" s="141">
        <v>98447</v>
      </c>
      <c r="B488" s="141" t="s">
        <v>1045</v>
      </c>
      <c r="C488" s="141" t="s">
        <v>1037</v>
      </c>
      <c r="D488" s="141" t="s">
        <v>81</v>
      </c>
      <c r="E488" s="142" t="s">
        <v>1046</v>
      </c>
      <c r="F488" s="142" t="s">
        <v>14522</v>
      </c>
    </row>
    <row r="489" spans="1:6" x14ac:dyDescent="0.3">
      <c r="A489" s="141">
        <v>98448</v>
      </c>
      <c r="B489" s="141" t="s">
        <v>1047</v>
      </c>
      <c r="C489" s="141" t="s">
        <v>1037</v>
      </c>
      <c r="D489" s="141" t="s">
        <v>81</v>
      </c>
      <c r="E489" s="142" t="s">
        <v>1048</v>
      </c>
      <c r="F489" s="142" t="s">
        <v>14523</v>
      </c>
    </row>
    <row r="490" spans="1:6" x14ac:dyDescent="0.3">
      <c r="A490" s="141">
        <v>98449</v>
      </c>
      <c r="B490" s="141" t="s">
        <v>1049</v>
      </c>
      <c r="C490" s="141" t="s">
        <v>1037</v>
      </c>
      <c r="D490" s="141" t="s">
        <v>81</v>
      </c>
      <c r="E490" s="142" t="s">
        <v>1050</v>
      </c>
      <c r="F490" s="142" t="s">
        <v>14524</v>
      </c>
    </row>
    <row r="491" spans="1:6" x14ac:dyDescent="0.3">
      <c r="A491" s="141">
        <v>98451</v>
      </c>
      <c r="B491" s="141" t="s">
        <v>1051</v>
      </c>
      <c r="C491" s="141" t="s">
        <v>1037</v>
      </c>
      <c r="D491" s="141" t="s">
        <v>81</v>
      </c>
      <c r="E491" s="142" t="s">
        <v>1052</v>
      </c>
      <c r="F491" s="142" t="s">
        <v>14525</v>
      </c>
    </row>
    <row r="492" spans="1:6" x14ac:dyDescent="0.3">
      <c r="A492" s="141">
        <v>98453</v>
      </c>
      <c r="B492" s="141" t="s">
        <v>1053</v>
      </c>
      <c r="C492" s="141" t="s">
        <v>1037</v>
      </c>
      <c r="D492" s="141" t="s">
        <v>81</v>
      </c>
      <c r="E492" s="142" t="s">
        <v>1054</v>
      </c>
      <c r="F492" s="142" t="s">
        <v>14526</v>
      </c>
    </row>
    <row r="493" spans="1:6" x14ac:dyDescent="0.3">
      <c r="A493" s="141">
        <v>98454</v>
      </c>
      <c r="B493" s="141" t="s">
        <v>1055</v>
      </c>
      <c r="C493" s="141" t="s">
        <v>1037</v>
      </c>
      <c r="D493" s="141" t="s">
        <v>81</v>
      </c>
      <c r="E493" s="142" t="s">
        <v>1056</v>
      </c>
      <c r="F493" s="142" t="s">
        <v>14527</v>
      </c>
    </row>
    <row r="494" spans="1:6" x14ac:dyDescent="0.3">
      <c r="A494" s="141">
        <v>98455</v>
      </c>
      <c r="B494" s="141" t="s">
        <v>1057</v>
      </c>
      <c r="C494" s="141" t="s">
        <v>1037</v>
      </c>
      <c r="D494" s="141" t="s">
        <v>81</v>
      </c>
      <c r="E494" s="142" t="s">
        <v>1058</v>
      </c>
      <c r="F494" s="142" t="s">
        <v>14528</v>
      </c>
    </row>
    <row r="495" spans="1:6" x14ac:dyDescent="0.3">
      <c r="A495" s="141">
        <v>98456</v>
      </c>
      <c r="B495" s="141" t="s">
        <v>1059</v>
      </c>
      <c r="C495" s="141" t="s">
        <v>1037</v>
      </c>
      <c r="D495" s="141" t="s">
        <v>81</v>
      </c>
      <c r="E495" s="142" t="s">
        <v>1060</v>
      </c>
      <c r="F495" s="142" t="s">
        <v>14529</v>
      </c>
    </row>
    <row r="496" spans="1:6" x14ac:dyDescent="0.3">
      <c r="A496" s="141">
        <v>98458</v>
      </c>
      <c r="B496" s="141" t="s">
        <v>1061</v>
      </c>
      <c r="C496" s="141" t="s">
        <v>1037</v>
      </c>
      <c r="D496" s="141" t="s">
        <v>81</v>
      </c>
      <c r="E496" s="142" t="s">
        <v>1062</v>
      </c>
      <c r="F496" s="142" t="s">
        <v>14530</v>
      </c>
    </row>
    <row r="497" spans="1:6" x14ac:dyDescent="0.3">
      <c r="A497" s="141">
        <v>98459</v>
      </c>
      <c r="B497" s="141" t="s">
        <v>1063</v>
      </c>
      <c r="C497" s="141" t="s">
        <v>1037</v>
      </c>
      <c r="D497" s="141" t="s">
        <v>81</v>
      </c>
      <c r="E497" s="142" t="s">
        <v>1064</v>
      </c>
      <c r="F497" s="142" t="s">
        <v>14531</v>
      </c>
    </row>
    <row r="498" spans="1:6" x14ac:dyDescent="0.3">
      <c r="A498" s="141">
        <v>98460</v>
      </c>
      <c r="B498" s="141" t="s">
        <v>1065</v>
      </c>
      <c r="C498" s="141" t="s">
        <v>1037</v>
      </c>
      <c r="D498" s="141" t="s">
        <v>81</v>
      </c>
      <c r="E498" s="142" t="s">
        <v>1066</v>
      </c>
      <c r="F498" s="142" t="s">
        <v>14532</v>
      </c>
    </row>
    <row r="499" spans="1:6" x14ac:dyDescent="0.3">
      <c r="A499" s="141">
        <v>98461</v>
      </c>
      <c r="B499" s="141" t="s">
        <v>1067</v>
      </c>
      <c r="C499" s="141" t="s">
        <v>146</v>
      </c>
      <c r="D499" s="141" t="s">
        <v>81</v>
      </c>
      <c r="E499" s="142" t="s">
        <v>1068</v>
      </c>
      <c r="F499" s="142" t="s">
        <v>14533</v>
      </c>
    </row>
    <row r="500" spans="1:6" x14ac:dyDescent="0.3">
      <c r="A500" s="141">
        <v>98462</v>
      </c>
      <c r="B500" s="141" t="s">
        <v>1069</v>
      </c>
      <c r="C500" s="141" t="s">
        <v>146</v>
      </c>
      <c r="D500" s="141" t="s">
        <v>81</v>
      </c>
      <c r="E500" s="142" t="s">
        <v>1070</v>
      </c>
      <c r="F500" s="142" t="s">
        <v>14534</v>
      </c>
    </row>
    <row r="501" spans="1:6" x14ac:dyDescent="0.3">
      <c r="A501" s="141">
        <v>105113</v>
      </c>
      <c r="B501" s="141" t="s">
        <v>1071</v>
      </c>
      <c r="C501" s="141" t="s">
        <v>146</v>
      </c>
      <c r="D501" s="141" t="s">
        <v>81</v>
      </c>
      <c r="E501" s="142" t="s">
        <v>1072</v>
      </c>
      <c r="F501" s="142" t="s">
        <v>14535</v>
      </c>
    </row>
    <row r="502" spans="1:6" x14ac:dyDescent="0.3">
      <c r="A502" s="141">
        <v>105114</v>
      </c>
      <c r="B502" s="141" t="s">
        <v>1073</v>
      </c>
      <c r="C502" s="141" t="s">
        <v>1074</v>
      </c>
      <c r="D502" s="141" t="s">
        <v>81</v>
      </c>
      <c r="E502" s="142" t="s">
        <v>1075</v>
      </c>
      <c r="F502" s="142" t="s">
        <v>14536</v>
      </c>
    </row>
    <row r="503" spans="1:6" x14ac:dyDescent="0.3">
      <c r="A503" s="141">
        <v>105115</v>
      </c>
      <c r="B503" s="141" t="s">
        <v>1076</v>
      </c>
      <c r="C503" s="141" t="s">
        <v>146</v>
      </c>
      <c r="D503" s="141" t="s">
        <v>81</v>
      </c>
      <c r="E503" s="142" t="s">
        <v>1077</v>
      </c>
      <c r="F503" s="142" t="s">
        <v>14537</v>
      </c>
    </row>
    <row r="504" spans="1:6" x14ac:dyDescent="0.3">
      <c r="A504" s="141">
        <v>105116</v>
      </c>
      <c r="B504" s="141" t="s">
        <v>1078</v>
      </c>
      <c r="C504" s="141" t="s">
        <v>146</v>
      </c>
      <c r="D504" s="141" t="s">
        <v>81</v>
      </c>
      <c r="E504" s="142" t="s">
        <v>1079</v>
      </c>
      <c r="F504" s="142" t="s">
        <v>14538</v>
      </c>
    </row>
    <row r="505" spans="1:6" x14ac:dyDescent="0.3">
      <c r="A505" s="141">
        <v>105126</v>
      </c>
      <c r="B505" s="141" t="s">
        <v>1080</v>
      </c>
      <c r="C505" s="141" t="s">
        <v>80</v>
      </c>
      <c r="D505" s="141" t="s">
        <v>81</v>
      </c>
      <c r="E505" s="142" t="s">
        <v>1081</v>
      </c>
      <c r="F505" s="142" t="s">
        <v>8626</v>
      </c>
    </row>
    <row r="506" spans="1:6" x14ac:dyDescent="0.3">
      <c r="A506" s="141">
        <v>105127</v>
      </c>
      <c r="B506" s="141" t="s">
        <v>1082</v>
      </c>
      <c r="C506" s="141" t="s">
        <v>80</v>
      </c>
      <c r="D506" s="141" t="s">
        <v>81</v>
      </c>
      <c r="E506" s="142" t="s">
        <v>1083</v>
      </c>
      <c r="F506" s="142" t="s">
        <v>14539</v>
      </c>
    </row>
    <row r="507" spans="1:6" x14ac:dyDescent="0.3">
      <c r="A507" s="141">
        <v>105128</v>
      </c>
      <c r="B507" s="141" t="s">
        <v>1084</v>
      </c>
      <c r="C507" s="141" t="s">
        <v>80</v>
      </c>
      <c r="D507" s="141" t="s">
        <v>81</v>
      </c>
      <c r="E507" s="142" t="s">
        <v>1085</v>
      </c>
      <c r="F507" s="142" t="s">
        <v>14540</v>
      </c>
    </row>
    <row r="508" spans="1:6" x14ac:dyDescent="0.3">
      <c r="A508" s="141">
        <v>105130</v>
      </c>
      <c r="B508" s="141" t="s">
        <v>1086</v>
      </c>
      <c r="C508" s="141" t="s">
        <v>80</v>
      </c>
      <c r="D508" s="141" t="s">
        <v>81</v>
      </c>
      <c r="E508" s="142" t="s">
        <v>1087</v>
      </c>
      <c r="F508" s="142" t="s">
        <v>590</v>
      </c>
    </row>
    <row r="509" spans="1:6" x14ac:dyDescent="0.3">
      <c r="A509" s="141">
        <v>5631</v>
      </c>
      <c r="B509" s="141" t="s">
        <v>1088</v>
      </c>
      <c r="C509" s="141" t="s">
        <v>1089</v>
      </c>
      <c r="D509" s="141" t="s">
        <v>1090</v>
      </c>
      <c r="E509" s="142" t="s">
        <v>1091</v>
      </c>
      <c r="F509" s="142" t="s">
        <v>14541</v>
      </c>
    </row>
    <row r="510" spans="1:6" x14ac:dyDescent="0.3">
      <c r="A510" s="141">
        <v>5678</v>
      </c>
      <c r="B510" s="141" t="s">
        <v>1092</v>
      </c>
      <c r="C510" s="141" t="s">
        <v>1089</v>
      </c>
      <c r="D510" s="141" t="s">
        <v>81</v>
      </c>
      <c r="E510" s="142" t="s">
        <v>1093</v>
      </c>
      <c r="F510" s="142" t="s">
        <v>14542</v>
      </c>
    </row>
    <row r="511" spans="1:6" x14ac:dyDescent="0.3">
      <c r="A511" s="141">
        <v>5680</v>
      </c>
      <c r="B511" s="141" t="s">
        <v>1094</v>
      </c>
      <c r="C511" s="141" t="s">
        <v>1089</v>
      </c>
      <c r="D511" s="141" t="s">
        <v>81</v>
      </c>
      <c r="E511" s="142" t="s">
        <v>1095</v>
      </c>
      <c r="F511" s="142" t="s">
        <v>11532</v>
      </c>
    </row>
    <row r="512" spans="1:6" x14ac:dyDescent="0.3">
      <c r="A512" s="141">
        <v>5684</v>
      </c>
      <c r="B512" s="141" t="s">
        <v>1096</v>
      </c>
      <c r="C512" s="141" t="s">
        <v>1089</v>
      </c>
      <c r="D512" s="141" t="s">
        <v>81</v>
      </c>
      <c r="E512" s="142" t="s">
        <v>1097</v>
      </c>
      <c r="F512" s="142" t="s">
        <v>14543</v>
      </c>
    </row>
    <row r="513" spans="1:6" x14ac:dyDescent="0.3">
      <c r="A513" s="141">
        <v>5689</v>
      </c>
      <c r="B513" s="141" t="s">
        <v>1098</v>
      </c>
      <c r="C513" s="141" t="s">
        <v>1089</v>
      </c>
      <c r="D513" s="141" t="s">
        <v>81</v>
      </c>
      <c r="E513" s="142" t="s">
        <v>1099</v>
      </c>
      <c r="F513" s="142" t="s">
        <v>1099</v>
      </c>
    </row>
    <row r="514" spans="1:6" x14ac:dyDescent="0.3">
      <c r="A514" s="141">
        <v>5795</v>
      </c>
      <c r="B514" s="141" t="s">
        <v>1100</v>
      </c>
      <c r="C514" s="141" t="s">
        <v>1089</v>
      </c>
      <c r="D514" s="141" t="s">
        <v>81</v>
      </c>
      <c r="E514" s="142" t="s">
        <v>1101</v>
      </c>
      <c r="F514" s="142" t="s">
        <v>14544</v>
      </c>
    </row>
    <row r="515" spans="1:6" x14ac:dyDescent="0.3">
      <c r="A515" s="141">
        <v>5811</v>
      </c>
      <c r="B515" s="141" t="s">
        <v>1102</v>
      </c>
      <c r="C515" s="141" t="s">
        <v>1089</v>
      </c>
      <c r="D515" s="141" t="s">
        <v>81</v>
      </c>
      <c r="E515" s="142" t="s">
        <v>1103</v>
      </c>
      <c r="F515" s="142" t="s">
        <v>14545</v>
      </c>
    </row>
    <row r="516" spans="1:6" x14ac:dyDescent="0.3">
      <c r="A516" s="141">
        <v>5823</v>
      </c>
      <c r="B516" s="141" t="s">
        <v>1104</v>
      </c>
      <c r="C516" s="141" t="s">
        <v>1089</v>
      </c>
      <c r="D516" s="141" t="s">
        <v>81</v>
      </c>
      <c r="E516" s="142" t="s">
        <v>1105</v>
      </c>
      <c r="F516" s="142" t="s">
        <v>14546</v>
      </c>
    </row>
    <row r="517" spans="1:6" x14ac:dyDescent="0.3">
      <c r="A517" s="141">
        <v>5824</v>
      </c>
      <c r="B517" s="141" t="s">
        <v>1106</v>
      </c>
      <c r="C517" s="141" t="s">
        <v>1089</v>
      </c>
      <c r="D517" s="141" t="s">
        <v>81</v>
      </c>
      <c r="E517" s="142" t="s">
        <v>1107</v>
      </c>
      <c r="F517" s="142" t="s">
        <v>14547</v>
      </c>
    </row>
    <row r="518" spans="1:6" x14ac:dyDescent="0.3">
      <c r="A518" s="141">
        <v>5835</v>
      </c>
      <c r="B518" s="141" t="s">
        <v>1108</v>
      </c>
      <c r="C518" s="141" t="s">
        <v>1089</v>
      </c>
      <c r="D518" s="141" t="s">
        <v>81</v>
      </c>
      <c r="E518" s="142" t="s">
        <v>1109</v>
      </c>
      <c r="F518" s="142" t="s">
        <v>14548</v>
      </c>
    </row>
    <row r="519" spans="1:6" x14ac:dyDescent="0.3">
      <c r="A519" s="141">
        <v>5839</v>
      </c>
      <c r="B519" s="141" t="s">
        <v>1110</v>
      </c>
      <c r="C519" s="141" t="s">
        <v>1089</v>
      </c>
      <c r="D519" s="141" t="s">
        <v>81</v>
      </c>
      <c r="E519" s="142" t="s">
        <v>1111</v>
      </c>
      <c r="F519" s="142" t="s">
        <v>1111</v>
      </c>
    </row>
    <row r="520" spans="1:6" x14ac:dyDescent="0.3">
      <c r="A520" s="141">
        <v>5843</v>
      </c>
      <c r="B520" s="141" t="s">
        <v>1112</v>
      </c>
      <c r="C520" s="141" t="s">
        <v>1089</v>
      </c>
      <c r="D520" s="141" t="s">
        <v>81</v>
      </c>
      <c r="E520" s="142" t="s">
        <v>1113</v>
      </c>
      <c r="F520" s="142" t="s">
        <v>14549</v>
      </c>
    </row>
    <row r="521" spans="1:6" x14ac:dyDescent="0.3">
      <c r="A521" s="141">
        <v>5847</v>
      </c>
      <c r="B521" s="141" t="s">
        <v>1114</v>
      </c>
      <c r="C521" s="141" t="s">
        <v>1089</v>
      </c>
      <c r="D521" s="141" t="s">
        <v>81</v>
      </c>
      <c r="E521" s="142" t="s">
        <v>1115</v>
      </c>
      <c r="F521" s="142" t="s">
        <v>14550</v>
      </c>
    </row>
    <row r="522" spans="1:6" x14ac:dyDescent="0.3">
      <c r="A522" s="141">
        <v>5851</v>
      </c>
      <c r="B522" s="141" t="s">
        <v>1116</v>
      </c>
      <c r="C522" s="141" t="s">
        <v>1089</v>
      </c>
      <c r="D522" s="141" t="s">
        <v>81</v>
      </c>
      <c r="E522" s="142" t="s">
        <v>1117</v>
      </c>
      <c r="F522" s="142" t="s">
        <v>14551</v>
      </c>
    </row>
    <row r="523" spans="1:6" x14ac:dyDescent="0.3">
      <c r="A523" s="141">
        <v>5855</v>
      </c>
      <c r="B523" s="141" t="s">
        <v>1118</v>
      </c>
      <c r="C523" s="141" t="s">
        <v>1089</v>
      </c>
      <c r="D523" s="141" t="s">
        <v>81</v>
      </c>
      <c r="E523" s="142" t="s">
        <v>1119</v>
      </c>
      <c r="F523" s="142" t="s">
        <v>14552</v>
      </c>
    </row>
    <row r="524" spans="1:6" x14ac:dyDescent="0.3">
      <c r="A524" s="141">
        <v>5863</v>
      </c>
      <c r="B524" s="141" t="s">
        <v>1120</v>
      </c>
      <c r="C524" s="141" t="s">
        <v>1089</v>
      </c>
      <c r="D524" s="141" t="s">
        <v>81</v>
      </c>
      <c r="E524" s="142" t="s">
        <v>1121</v>
      </c>
      <c r="F524" s="142" t="s">
        <v>1121</v>
      </c>
    </row>
    <row r="525" spans="1:6" x14ac:dyDescent="0.3">
      <c r="A525" s="141">
        <v>5867</v>
      </c>
      <c r="B525" s="141" t="s">
        <v>1122</v>
      </c>
      <c r="C525" s="141" t="s">
        <v>1089</v>
      </c>
      <c r="D525" s="141" t="s">
        <v>81</v>
      </c>
      <c r="E525" s="142" t="s">
        <v>1123</v>
      </c>
      <c r="F525" s="142" t="s">
        <v>14553</v>
      </c>
    </row>
    <row r="526" spans="1:6" x14ac:dyDescent="0.3">
      <c r="A526" s="141">
        <v>5875</v>
      </c>
      <c r="B526" s="141" t="s">
        <v>1124</v>
      </c>
      <c r="C526" s="141" t="s">
        <v>1089</v>
      </c>
      <c r="D526" s="141" t="s">
        <v>1090</v>
      </c>
      <c r="E526" s="142" t="s">
        <v>1125</v>
      </c>
      <c r="F526" s="142" t="s">
        <v>8945</v>
      </c>
    </row>
    <row r="527" spans="1:6" x14ac:dyDescent="0.3">
      <c r="A527" s="141">
        <v>5879</v>
      </c>
      <c r="B527" s="141" t="s">
        <v>1126</v>
      </c>
      <c r="C527" s="141" t="s">
        <v>1089</v>
      </c>
      <c r="D527" s="141" t="s">
        <v>81</v>
      </c>
      <c r="E527" s="142" t="s">
        <v>1127</v>
      </c>
      <c r="F527" s="142" t="s">
        <v>14554</v>
      </c>
    </row>
    <row r="528" spans="1:6" x14ac:dyDescent="0.3">
      <c r="A528" s="141">
        <v>5882</v>
      </c>
      <c r="B528" s="141" t="s">
        <v>1128</v>
      </c>
      <c r="C528" s="141" t="s">
        <v>1089</v>
      </c>
      <c r="D528" s="141" t="s">
        <v>81</v>
      </c>
      <c r="E528" s="142" t="s">
        <v>1129</v>
      </c>
      <c r="F528" s="142" t="s">
        <v>11401</v>
      </c>
    </row>
    <row r="529" spans="1:6" x14ac:dyDescent="0.3">
      <c r="A529" s="141">
        <v>5890</v>
      </c>
      <c r="B529" s="141" t="s">
        <v>1130</v>
      </c>
      <c r="C529" s="141" t="s">
        <v>1089</v>
      </c>
      <c r="D529" s="141" t="s">
        <v>81</v>
      </c>
      <c r="E529" s="142" t="s">
        <v>1131</v>
      </c>
      <c r="F529" s="142" t="s">
        <v>14555</v>
      </c>
    </row>
    <row r="530" spans="1:6" x14ac:dyDescent="0.3">
      <c r="A530" s="141">
        <v>5894</v>
      </c>
      <c r="B530" s="141" t="s">
        <v>1132</v>
      </c>
      <c r="C530" s="141" t="s">
        <v>1089</v>
      </c>
      <c r="D530" s="141" t="s">
        <v>81</v>
      </c>
      <c r="E530" s="142" t="s">
        <v>1091</v>
      </c>
      <c r="F530" s="142" t="s">
        <v>14556</v>
      </c>
    </row>
    <row r="531" spans="1:6" x14ac:dyDescent="0.3">
      <c r="A531" s="141">
        <v>5901</v>
      </c>
      <c r="B531" s="141" t="s">
        <v>1133</v>
      </c>
      <c r="C531" s="141" t="s">
        <v>1089</v>
      </c>
      <c r="D531" s="141" t="s">
        <v>81</v>
      </c>
      <c r="E531" s="142" t="s">
        <v>1134</v>
      </c>
      <c r="F531" s="142" t="s">
        <v>14557</v>
      </c>
    </row>
    <row r="532" spans="1:6" x14ac:dyDescent="0.3">
      <c r="A532" s="141">
        <v>5909</v>
      </c>
      <c r="B532" s="141" t="s">
        <v>1135</v>
      </c>
      <c r="C532" s="141" t="s">
        <v>1089</v>
      </c>
      <c r="D532" s="141" t="s">
        <v>1090</v>
      </c>
      <c r="E532" s="142" t="s">
        <v>1136</v>
      </c>
      <c r="F532" s="142" t="s">
        <v>14558</v>
      </c>
    </row>
    <row r="533" spans="1:6" x14ac:dyDescent="0.3">
      <c r="A533" s="141">
        <v>5921</v>
      </c>
      <c r="B533" s="141" t="s">
        <v>1137</v>
      </c>
      <c r="C533" s="141" t="s">
        <v>1089</v>
      </c>
      <c r="D533" s="141" t="s">
        <v>1090</v>
      </c>
      <c r="E533" s="142" t="s">
        <v>1138</v>
      </c>
      <c r="F533" s="142" t="s">
        <v>1138</v>
      </c>
    </row>
    <row r="534" spans="1:6" x14ac:dyDescent="0.3">
      <c r="A534" s="141">
        <v>5928</v>
      </c>
      <c r="B534" s="141" t="s">
        <v>1139</v>
      </c>
      <c r="C534" s="141" t="s">
        <v>1089</v>
      </c>
      <c r="D534" s="141" t="s">
        <v>81</v>
      </c>
      <c r="E534" s="142" t="s">
        <v>1140</v>
      </c>
      <c r="F534" s="142" t="s">
        <v>14559</v>
      </c>
    </row>
    <row r="535" spans="1:6" x14ac:dyDescent="0.3">
      <c r="A535" s="141">
        <v>5932</v>
      </c>
      <c r="B535" s="141" t="s">
        <v>1141</v>
      </c>
      <c r="C535" s="141" t="s">
        <v>1089</v>
      </c>
      <c r="D535" s="141" t="s">
        <v>81</v>
      </c>
      <c r="E535" s="142" t="s">
        <v>1142</v>
      </c>
      <c r="F535" s="142" t="s">
        <v>14560</v>
      </c>
    </row>
    <row r="536" spans="1:6" x14ac:dyDescent="0.3">
      <c r="A536" s="141">
        <v>5940</v>
      </c>
      <c r="B536" s="141" t="s">
        <v>1143</v>
      </c>
      <c r="C536" s="141" t="s">
        <v>1089</v>
      </c>
      <c r="D536" s="141" t="s">
        <v>81</v>
      </c>
      <c r="E536" s="142" t="s">
        <v>1144</v>
      </c>
      <c r="F536" s="142" t="s">
        <v>14561</v>
      </c>
    </row>
    <row r="537" spans="1:6" x14ac:dyDescent="0.3">
      <c r="A537" s="141">
        <v>5944</v>
      </c>
      <c r="B537" s="141" t="s">
        <v>1145</v>
      </c>
      <c r="C537" s="141" t="s">
        <v>1089</v>
      </c>
      <c r="D537" s="141" t="s">
        <v>81</v>
      </c>
      <c r="E537" s="142" t="s">
        <v>1146</v>
      </c>
      <c r="F537" s="142" t="s">
        <v>14562</v>
      </c>
    </row>
    <row r="538" spans="1:6" x14ac:dyDescent="0.3">
      <c r="A538" s="141">
        <v>5953</v>
      </c>
      <c r="B538" s="141" t="s">
        <v>1147</v>
      </c>
      <c r="C538" s="141" t="s">
        <v>1089</v>
      </c>
      <c r="D538" s="141" t="s">
        <v>81</v>
      </c>
      <c r="E538" s="142" t="s">
        <v>1148</v>
      </c>
      <c r="F538" s="142" t="s">
        <v>1148</v>
      </c>
    </row>
    <row r="539" spans="1:6" x14ac:dyDescent="0.3">
      <c r="A539" s="141">
        <v>6259</v>
      </c>
      <c r="B539" s="141" t="s">
        <v>1149</v>
      </c>
      <c r="C539" s="141" t="s">
        <v>1089</v>
      </c>
      <c r="D539" s="141" t="s">
        <v>81</v>
      </c>
      <c r="E539" s="142" t="s">
        <v>1150</v>
      </c>
      <c r="F539" s="142" t="s">
        <v>14563</v>
      </c>
    </row>
    <row r="540" spans="1:6" x14ac:dyDescent="0.3">
      <c r="A540" s="141">
        <v>6879</v>
      </c>
      <c r="B540" s="141" t="s">
        <v>1151</v>
      </c>
      <c r="C540" s="141" t="s">
        <v>1089</v>
      </c>
      <c r="D540" s="141" t="s">
        <v>81</v>
      </c>
      <c r="E540" s="142" t="s">
        <v>1152</v>
      </c>
      <c r="F540" s="142" t="s">
        <v>4696</v>
      </c>
    </row>
    <row r="541" spans="1:6" x14ac:dyDescent="0.3">
      <c r="A541" s="141">
        <v>7030</v>
      </c>
      <c r="B541" s="141" t="s">
        <v>1153</v>
      </c>
      <c r="C541" s="141" t="s">
        <v>1089</v>
      </c>
      <c r="D541" s="141" t="s">
        <v>81</v>
      </c>
      <c r="E541" s="142" t="s">
        <v>1154</v>
      </c>
      <c r="F541" s="142" t="s">
        <v>1154</v>
      </c>
    </row>
    <row r="542" spans="1:6" x14ac:dyDescent="0.3">
      <c r="A542" s="141">
        <v>7042</v>
      </c>
      <c r="B542" s="141" t="s">
        <v>1155</v>
      </c>
      <c r="C542" s="141" t="s">
        <v>1089</v>
      </c>
      <c r="D542" s="141" t="s">
        <v>81</v>
      </c>
      <c r="E542" s="142" t="s">
        <v>100</v>
      </c>
      <c r="F542" s="142" t="s">
        <v>100</v>
      </c>
    </row>
    <row r="543" spans="1:6" x14ac:dyDescent="0.3">
      <c r="A543" s="141">
        <v>7049</v>
      </c>
      <c r="B543" s="141" t="s">
        <v>1156</v>
      </c>
      <c r="C543" s="141" t="s">
        <v>1089</v>
      </c>
      <c r="D543" s="141" t="s">
        <v>81</v>
      </c>
      <c r="E543" s="142" t="s">
        <v>1157</v>
      </c>
      <c r="F543" s="142" t="s">
        <v>14564</v>
      </c>
    </row>
    <row r="544" spans="1:6" x14ac:dyDescent="0.3">
      <c r="A544" s="141">
        <v>67826</v>
      </c>
      <c r="B544" s="141" t="s">
        <v>1158</v>
      </c>
      <c r="C544" s="141" t="s">
        <v>1089</v>
      </c>
      <c r="D544" s="141" t="s">
        <v>81</v>
      </c>
      <c r="E544" s="142" t="s">
        <v>1159</v>
      </c>
      <c r="F544" s="142" t="s">
        <v>14565</v>
      </c>
    </row>
    <row r="545" spans="1:6" x14ac:dyDescent="0.3">
      <c r="A545" s="141">
        <v>73417</v>
      </c>
      <c r="B545" s="141" t="s">
        <v>1160</v>
      </c>
      <c r="C545" s="141" t="s">
        <v>1089</v>
      </c>
      <c r="D545" s="141" t="s">
        <v>81</v>
      </c>
      <c r="E545" s="142" t="s">
        <v>1161</v>
      </c>
      <c r="F545" s="142" t="s">
        <v>1161</v>
      </c>
    </row>
    <row r="546" spans="1:6" x14ac:dyDescent="0.3">
      <c r="A546" s="141">
        <v>73436</v>
      </c>
      <c r="B546" s="141" t="s">
        <v>1162</v>
      </c>
      <c r="C546" s="141" t="s">
        <v>1089</v>
      </c>
      <c r="D546" s="141" t="s">
        <v>81</v>
      </c>
      <c r="E546" s="142" t="s">
        <v>1163</v>
      </c>
      <c r="F546" s="142" t="s">
        <v>14566</v>
      </c>
    </row>
    <row r="547" spans="1:6" x14ac:dyDescent="0.3">
      <c r="A547" s="141">
        <v>73467</v>
      </c>
      <c r="B547" s="141" t="s">
        <v>1164</v>
      </c>
      <c r="C547" s="141" t="s">
        <v>1089</v>
      </c>
      <c r="D547" s="141" t="s">
        <v>81</v>
      </c>
      <c r="E547" s="142" t="s">
        <v>1165</v>
      </c>
      <c r="F547" s="142" t="s">
        <v>14567</v>
      </c>
    </row>
    <row r="548" spans="1:6" x14ac:dyDescent="0.3">
      <c r="A548" s="141">
        <v>73536</v>
      </c>
      <c r="B548" s="141" t="s">
        <v>1166</v>
      </c>
      <c r="C548" s="141" t="s">
        <v>1089</v>
      </c>
      <c r="D548" s="141" t="s">
        <v>81</v>
      </c>
      <c r="E548" s="142" t="s">
        <v>1167</v>
      </c>
      <c r="F548" s="142" t="s">
        <v>1167</v>
      </c>
    </row>
    <row r="549" spans="1:6" x14ac:dyDescent="0.3">
      <c r="A549" s="141">
        <v>83362</v>
      </c>
      <c r="B549" s="141" t="s">
        <v>1168</v>
      </c>
      <c r="C549" s="141" t="s">
        <v>1089</v>
      </c>
      <c r="D549" s="141" t="s">
        <v>81</v>
      </c>
      <c r="E549" s="142" t="s">
        <v>1169</v>
      </c>
      <c r="F549" s="142" t="s">
        <v>14568</v>
      </c>
    </row>
    <row r="550" spans="1:6" x14ac:dyDescent="0.3">
      <c r="A550" s="141">
        <v>83765</v>
      </c>
      <c r="B550" s="141" t="s">
        <v>1170</v>
      </c>
      <c r="C550" s="141" t="s">
        <v>1089</v>
      </c>
      <c r="D550" s="141" t="s">
        <v>81</v>
      </c>
      <c r="E550" s="142" t="s">
        <v>1171</v>
      </c>
      <c r="F550" s="142" t="s">
        <v>14569</v>
      </c>
    </row>
    <row r="551" spans="1:6" x14ac:dyDescent="0.3">
      <c r="A551" s="141">
        <v>87445</v>
      </c>
      <c r="B551" s="141" t="s">
        <v>1172</v>
      </c>
      <c r="C551" s="141" t="s">
        <v>1089</v>
      </c>
      <c r="D551" s="141" t="s">
        <v>81</v>
      </c>
      <c r="E551" s="142" t="s">
        <v>1173</v>
      </c>
      <c r="F551" s="142" t="s">
        <v>1173</v>
      </c>
    </row>
    <row r="552" spans="1:6" x14ac:dyDescent="0.3">
      <c r="A552" s="141">
        <v>88386</v>
      </c>
      <c r="B552" s="141" t="s">
        <v>1174</v>
      </c>
      <c r="C552" s="141" t="s">
        <v>1089</v>
      </c>
      <c r="D552" s="141" t="s">
        <v>81</v>
      </c>
      <c r="E552" s="142" t="s">
        <v>1175</v>
      </c>
      <c r="F552" s="142" t="s">
        <v>1175</v>
      </c>
    </row>
    <row r="553" spans="1:6" x14ac:dyDescent="0.3">
      <c r="A553" s="141">
        <v>88393</v>
      </c>
      <c r="B553" s="141" t="s">
        <v>1176</v>
      </c>
      <c r="C553" s="141" t="s">
        <v>1089</v>
      </c>
      <c r="D553" s="141" t="s">
        <v>81</v>
      </c>
      <c r="E553" s="142" t="s">
        <v>1177</v>
      </c>
      <c r="F553" s="142" t="s">
        <v>1177</v>
      </c>
    </row>
    <row r="554" spans="1:6" x14ac:dyDescent="0.3">
      <c r="A554" s="141">
        <v>88399</v>
      </c>
      <c r="B554" s="141" t="s">
        <v>1178</v>
      </c>
      <c r="C554" s="141" t="s">
        <v>1089</v>
      </c>
      <c r="D554" s="141" t="s">
        <v>81</v>
      </c>
      <c r="E554" s="142" t="s">
        <v>1179</v>
      </c>
      <c r="F554" s="142" t="s">
        <v>1179</v>
      </c>
    </row>
    <row r="555" spans="1:6" x14ac:dyDescent="0.3">
      <c r="A555" s="141">
        <v>88418</v>
      </c>
      <c r="B555" s="141" t="s">
        <v>1180</v>
      </c>
      <c r="C555" s="141" t="s">
        <v>1089</v>
      </c>
      <c r="D555" s="141" t="s">
        <v>81</v>
      </c>
      <c r="E555" s="142" t="s">
        <v>1181</v>
      </c>
      <c r="F555" s="142" t="s">
        <v>1181</v>
      </c>
    </row>
    <row r="556" spans="1:6" x14ac:dyDescent="0.3">
      <c r="A556" s="141">
        <v>88433</v>
      </c>
      <c r="B556" s="141" t="s">
        <v>1182</v>
      </c>
      <c r="C556" s="141" t="s">
        <v>1089</v>
      </c>
      <c r="D556" s="141" t="s">
        <v>81</v>
      </c>
      <c r="E556" s="142" t="s">
        <v>1183</v>
      </c>
      <c r="F556" s="142" t="s">
        <v>1183</v>
      </c>
    </row>
    <row r="557" spans="1:6" x14ac:dyDescent="0.3">
      <c r="A557" s="141">
        <v>88830</v>
      </c>
      <c r="B557" s="141" t="s">
        <v>1184</v>
      </c>
      <c r="C557" s="141" t="s">
        <v>1089</v>
      </c>
      <c r="D557" s="141" t="s">
        <v>81</v>
      </c>
      <c r="E557" s="142" t="s">
        <v>1185</v>
      </c>
      <c r="F557" s="142" t="s">
        <v>1185</v>
      </c>
    </row>
    <row r="558" spans="1:6" x14ac:dyDescent="0.3">
      <c r="A558" s="141">
        <v>88843</v>
      </c>
      <c r="B558" s="141" t="s">
        <v>1186</v>
      </c>
      <c r="C558" s="141" t="s">
        <v>1089</v>
      </c>
      <c r="D558" s="141" t="s">
        <v>81</v>
      </c>
      <c r="E558" s="142" t="s">
        <v>1187</v>
      </c>
      <c r="F558" s="142" t="s">
        <v>14570</v>
      </c>
    </row>
    <row r="559" spans="1:6" x14ac:dyDescent="0.3">
      <c r="A559" s="141">
        <v>88907</v>
      </c>
      <c r="B559" s="141" t="s">
        <v>1188</v>
      </c>
      <c r="C559" s="141" t="s">
        <v>1089</v>
      </c>
      <c r="D559" s="141" t="s">
        <v>81</v>
      </c>
      <c r="E559" s="142" t="s">
        <v>1189</v>
      </c>
      <c r="F559" s="142" t="s">
        <v>14571</v>
      </c>
    </row>
    <row r="560" spans="1:6" x14ac:dyDescent="0.3">
      <c r="A560" s="141">
        <v>89021</v>
      </c>
      <c r="B560" s="141" t="s">
        <v>1190</v>
      </c>
      <c r="C560" s="141" t="s">
        <v>1089</v>
      </c>
      <c r="D560" s="141" t="s">
        <v>81</v>
      </c>
      <c r="E560" s="142" t="s">
        <v>1191</v>
      </c>
      <c r="F560" s="142" t="s">
        <v>1191</v>
      </c>
    </row>
    <row r="561" spans="1:6" x14ac:dyDescent="0.3">
      <c r="A561" s="141">
        <v>89028</v>
      </c>
      <c r="B561" s="141" t="s">
        <v>1192</v>
      </c>
      <c r="C561" s="141" t="s">
        <v>1089</v>
      </c>
      <c r="D561" s="141" t="s">
        <v>81</v>
      </c>
      <c r="E561" s="142" t="s">
        <v>1193</v>
      </c>
      <c r="F561" s="142" t="s">
        <v>1193</v>
      </c>
    </row>
    <row r="562" spans="1:6" x14ac:dyDescent="0.3">
      <c r="A562" s="141">
        <v>89032</v>
      </c>
      <c r="B562" s="141" t="s">
        <v>1194</v>
      </c>
      <c r="C562" s="141" t="s">
        <v>1089</v>
      </c>
      <c r="D562" s="141" t="s">
        <v>81</v>
      </c>
      <c r="E562" s="142" t="s">
        <v>1195</v>
      </c>
      <c r="F562" s="142" t="s">
        <v>14572</v>
      </c>
    </row>
    <row r="563" spans="1:6" x14ac:dyDescent="0.3">
      <c r="A563" s="141">
        <v>89035</v>
      </c>
      <c r="B563" s="141" t="s">
        <v>1196</v>
      </c>
      <c r="C563" s="141" t="s">
        <v>1089</v>
      </c>
      <c r="D563" s="141" t="s">
        <v>81</v>
      </c>
      <c r="E563" s="142" t="s">
        <v>1197</v>
      </c>
      <c r="F563" s="142" t="s">
        <v>14573</v>
      </c>
    </row>
    <row r="564" spans="1:6" x14ac:dyDescent="0.3">
      <c r="A564" s="141">
        <v>89225</v>
      </c>
      <c r="B564" s="141" t="s">
        <v>1198</v>
      </c>
      <c r="C564" s="141" t="s">
        <v>1089</v>
      </c>
      <c r="D564" s="141" t="s">
        <v>81</v>
      </c>
      <c r="E564" s="142" t="s">
        <v>1199</v>
      </c>
      <c r="F564" s="142" t="s">
        <v>1199</v>
      </c>
    </row>
    <row r="565" spans="1:6" x14ac:dyDescent="0.3">
      <c r="A565" s="141">
        <v>89234</v>
      </c>
      <c r="B565" s="141" t="s">
        <v>1200</v>
      </c>
      <c r="C565" s="141" t="s">
        <v>1089</v>
      </c>
      <c r="D565" s="141" t="s">
        <v>81</v>
      </c>
      <c r="E565" s="142" t="s">
        <v>1201</v>
      </c>
      <c r="F565" s="142" t="s">
        <v>14574</v>
      </c>
    </row>
    <row r="566" spans="1:6" x14ac:dyDescent="0.3">
      <c r="A566" s="141">
        <v>89242</v>
      </c>
      <c r="B566" s="141" t="s">
        <v>1202</v>
      </c>
      <c r="C566" s="141" t="s">
        <v>1089</v>
      </c>
      <c r="D566" s="141" t="s">
        <v>81</v>
      </c>
      <c r="E566" s="142" t="s">
        <v>1203</v>
      </c>
      <c r="F566" s="142" t="s">
        <v>14575</v>
      </c>
    </row>
    <row r="567" spans="1:6" x14ac:dyDescent="0.3">
      <c r="A567" s="141">
        <v>89250</v>
      </c>
      <c r="B567" s="141" t="s">
        <v>1204</v>
      </c>
      <c r="C567" s="141" t="s">
        <v>1089</v>
      </c>
      <c r="D567" s="141" t="s">
        <v>81</v>
      </c>
      <c r="E567" s="142" t="s">
        <v>1205</v>
      </c>
      <c r="F567" s="142" t="s">
        <v>14576</v>
      </c>
    </row>
    <row r="568" spans="1:6" x14ac:dyDescent="0.3">
      <c r="A568" s="141">
        <v>89257</v>
      </c>
      <c r="B568" s="141" t="s">
        <v>1206</v>
      </c>
      <c r="C568" s="141" t="s">
        <v>1089</v>
      </c>
      <c r="D568" s="141" t="s">
        <v>81</v>
      </c>
      <c r="E568" s="142" t="s">
        <v>1207</v>
      </c>
      <c r="F568" s="142" t="s">
        <v>14577</v>
      </c>
    </row>
    <row r="569" spans="1:6" x14ac:dyDescent="0.3">
      <c r="A569" s="141">
        <v>89272</v>
      </c>
      <c r="B569" s="141" t="s">
        <v>1208</v>
      </c>
      <c r="C569" s="141" t="s">
        <v>1089</v>
      </c>
      <c r="D569" s="141" t="s">
        <v>81</v>
      </c>
      <c r="E569" s="142" t="s">
        <v>1209</v>
      </c>
      <c r="F569" s="142" t="s">
        <v>14578</v>
      </c>
    </row>
    <row r="570" spans="1:6" x14ac:dyDescent="0.3">
      <c r="A570" s="141">
        <v>89278</v>
      </c>
      <c r="B570" s="141" t="s">
        <v>1210</v>
      </c>
      <c r="C570" s="141" t="s">
        <v>1089</v>
      </c>
      <c r="D570" s="141" t="s">
        <v>81</v>
      </c>
      <c r="E570" s="142" t="s">
        <v>1211</v>
      </c>
      <c r="F570" s="142" t="s">
        <v>1211</v>
      </c>
    </row>
    <row r="571" spans="1:6" x14ac:dyDescent="0.3">
      <c r="A571" s="141">
        <v>89843</v>
      </c>
      <c r="B571" s="141" t="s">
        <v>1212</v>
      </c>
      <c r="C571" s="141" t="s">
        <v>1089</v>
      </c>
      <c r="D571" s="141" t="s">
        <v>81</v>
      </c>
      <c r="E571" s="142" t="s">
        <v>1213</v>
      </c>
      <c r="F571" s="142" t="s">
        <v>14579</v>
      </c>
    </row>
    <row r="572" spans="1:6" x14ac:dyDescent="0.3">
      <c r="A572" s="141">
        <v>89876</v>
      </c>
      <c r="B572" s="141" t="s">
        <v>1214</v>
      </c>
      <c r="C572" s="141" t="s">
        <v>1089</v>
      </c>
      <c r="D572" s="141" t="s">
        <v>81</v>
      </c>
      <c r="E572" s="142" t="s">
        <v>1215</v>
      </c>
      <c r="F572" s="142" t="s">
        <v>14580</v>
      </c>
    </row>
    <row r="573" spans="1:6" x14ac:dyDescent="0.3">
      <c r="A573" s="141">
        <v>89883</v>
      </c>
      <c r="B573" s="141" t="s">
        <v>1216</v>
      </c>
      <c r="C573" s="141" t="s">
        <v>1089</v>
      </c>
      <c r="D573" s="141" t="s">
        <v>81</v>
      </c>
      <c r="E573" s="142" t="s">
        <v>1217</v>
      </c>
      <c r="F573" s="142" t="s">
        <v>14581</v>
      </c>
    </row>
    <row r="574" spans="1:6" x14ac:dyDescent="0.3">
      <c r="A574" s="141">
        <v>90586</v>
      </c>
      <c r="B574" s="141" t="s">
        <v>1218</v>
      </c>
      <c r="C574" s="141" t="s">
        <v>1089</v>
      </c>
      <c r="D574" s="141" t="s">
        <v>81</v>
      </c>
      <c r="E574" s="142" t="s">
        <v>1219</v>
      </c>
      <c r="F574" s="142" t="s">
        <v>1219</v>
      </c>
    </row>
    <row r="575" spans="1:6" x14ac:dyDescent="0.3">
      <c r="A575" s="141">
        <v>90625</v>
      </c>
      <c r="B575" s="141" t="s">
        <v>1220</v>
      </c>
      <c r="C575" s="141" t="s">
        <v>1089</v>
      </c>
      <c r="D575" s="141" t="s">
        <v>81</v>
      </c>
      <c r="E575" s="142" t="s">
        <v>1221</v>
      </c>
      <c r="F575" s="142" t="s">
        <v>1221</v>
      </c>
    </row>
    <row r="576" spans="1:6" x14ac:dyDescent="0.3">
      <c r="A576" s="141">
        <v>90631</v>
      </c>
      <c r="B576" s="141" t="s">
        <v>1222</v>
      </c>
      <c r="C576" s="141" t="s">
        <v>1089</v>
      </c>
      <c r="D576" s="141" t="s">
        <v>81</v>
      </c>
      <c r="E576" s="142" t="s">
        <v>1223</v>
      </c>
      <c r="F576" s="142" t="s">
        <v>14582</v>
      </c>
    </row>
    <row r="577" spans="1:6" x14ac:dyDescent="0.3">
      <c r="A577" s="141">
        <v>90637</v>
      </c>
      <c r="B577" s="141" t="s">
        <v>1224</v>
      </c>
      <c r="C577" s="141" t="s">
        <v>1089</v>
      </c>
      <c r="D577" s="141" t="s">
        <v>81</v>
      </c>
      <c r="E577" s="142" t="s">
        <v>1225</v>
      </c>
      <c r="F577" s="142" t="s">
        <v>1225</v>
      </c>
    </row>
    <row r="578" spans="1:6" x14ac:dyDescent="0.3">
      <c r="A578" s="141">
        <v>90643</v>
      </c>
      <c r="B578" s="141" t="s">
        <v>1226</v>
      </c>
      <c r="C578" s="141" t="s">
        <v>1089</v>
      </c>
      <c r="D578" s="141" t="s">
        <v>81</v>
      </c>
      <c r="E578" s="142" t="s">
        <v>1227</v>
      </c>
      <c r="F578" s="142" t="s">
        <v>1227</v>
      </c>
    </row>
    <row r="579" spans="1:6" x14ac:dyDescent="0.3">
      <c r="A579" s="141">
        <v>90650</v>
      </c>
      <c r="B579" s="141" t="s">
        <v>1228</v>
      </c>
      <c r="C579" s="141" t="s">
        <v>1089</v>
      </c>
      <c r="D579" s="141" t="s">
        <v>81</v>
      </c>
      <c r="E579" s="142" t="s">
        <v>1229</v>
      </c>
      <c r="F579" s="142" t="s">
        <v>1229</v>
      </c>
    </row>
    <row r="580" spans="1:6" x14ac:dyDescent="0.3">
      <c r="A580" s="141">
        <v>90656</v>
      </c>
      <c r="B580" s="141" t="s">
        <v>1230</v>
      </c>
      <c r="C580" s="141" t="s">
        <v>1089</v>
      </c>
      <c r="D580" s="141" t="s">
        <v>81</v>
      </c>
      <c r="E580" s="142" t="s">
        <v>1231</v>
      </c>
      <c r="F580" s="142" t="s">
        <v>1231</v>
      </c>
    </row>
    <row r="581" spans="1:6" x14ac:dyDescent="0.3">
      <c r="A581" s="141">
        <v>90662</v>
      </c>
      <c r="B581" s="141" t="s">
        <v>1232</v>
      </c>
      <c r="C581" s="141" t="s">
        <v>1089</v>
      </c>
      <c r="D581" s="141" t="s">
        <v>81</v>
      </c>
      <c r="E581" s="142" t="s">
        <v>1233</v>
      </c>
      <c r="F581" s="142" t="s">
        <v>1233</v>
      </c>
    </row>
    <row r="582" spans="1:6" x14ac:dyDescent="0.3">
      <c r="A582" s="141">
        <v>90668</v>
      </c>
      <c r="B582" s="141" t="s">
        <v>1234</v>
      </c>
      <c r="C582" s="141" t="s">
        <v>1089</v>
      </c>
      <c r="D582" s="141" t="s">
        <v>81</v>
      </c>
      <c r="E582" s="142" t="s">
        <v>1235</v>
      </c>
      <c r="F582" s="142" t="s">
        <v>1235</v>
      </c>
    </row>
    <row r="583" spans="1:6" x14ac:dyDescent="0.3">
      <c r="A583" s="141">
        <v>90674</v>
      </c>
      <c r="B583" s="141" t="s">
        <v>1236</v>
      </c>
      <c r="C583" s="141" t="s">
        <v>1089</v>
      </c>
      <c r="D583" s="141" t="s">
        <v>81</v>
      </c>
      <c r="E583" s="142" t="s">
        <v>1237</v>
      </c>
      <c r="F583" s="142" t="s">
        <v>14583</v>
      </c>
    </row>
    <row r="584" spans="1:6" x14ac:dyDescent="0.3">
      <c r="A584" s="141">
        <v>90680</v>
      </c>
      <c r="B584" s="141" t="s">
        <v>1238</v>
      </c>
      <c r="C584" s="141" t="s">
        <v>1089</v>
      </c>
      <c r="D584" s="141" t="s">
        <v>81</v>
      </c>
      <c r="E584" s="142" t="s">
        <v>1239</v>
      </c>
      <c r="F584" s="142" t="s">
        <v>14584</v>
      </c>
    </row>
    <row r="585" spans="1:6" x14ac:dyDescent="0.3">
      <c r="A585" s="141">
        <v>90686</v>
      </c>
      <c r="B585" s="141" t="s">
        <v>1240</v>
      </c>
      <c r="C585" s="141" t="s">
        <v>1089</v>
      </c>
      <c r="D585" s="141" t="s">
        <v>81</v>
      </c>
      <c r="E585" s="142" t="s">
        <v>1241</v>
      </c>
      <c r="F585" s="142" t="s">
        <v>4818</v>
      </c>
    </row>
    <row r="586" spans="1:6" x14ac:dyDescent="0.3">
      <c r="A586" s="141">
        <v>90692</v>
      </c>
      <c r="B586" s="141" t="s">
        <v>1242</v>
      </c>
      <c r="C586" s="141" t="s">
        <v>1089</v>
      </c>
      <c r="D586" s="141" t="s">
        <v>81</v>
      </c>
      <c r="E586" s="142" t="s">
        <v>1243</v>
      </c>
      <c r="F586" s="142" t="s">
        <v>7023</v>
      </c>
    </row>
    <row r="587" spans="1:6" x14ac:dyDescent="0.3">
      <c r="A587" s="141">
        <v>90964</v>
      </c>
      <c r="B587" s="141" t="s">
        <v>1244</v>
      </c>
      <c r="C587" s="141" t="s">
        <v>1089</v>
      </c>
      <c r="D587" s="141" t="s">
        <v>1090</v>
      </c>
      <c r="E587" s="142" t="s">
        <v>1245</v>
      </c>
      <c r="F587" s="142" t="s">
        <v>1245</v>
      </c>
    </row>
    <row r="588" spans="1:6" x14ac:dyDescent="0.3">
      <c r="A588" s="141">
        <v>90972</v>
      </c>
      <c r="B588" s="141" t="s">
        <v>1246</v>
      </c>
      <c r="C588" s="141" t="s">
        <v>1089</v>
      </c>
      <c r="D588" s="141" t="s">
        <v>81</v>
      </c>
      <c r="E588" s="142" t="s">
        <v>1247</v>
      </c>
      <c r="F588" s="142" t="s">
        <v>1247</v>
      </c>
    </row>
    <row r="589" spans="1:6" x14ac:dyDescent="0.3">
      <c r="A589" s="141">
        <v>90979</v>
      </c>
      <c r="B589" s="141" t="s">
        <v>1248</v>
      </c>
      <c r="C589" s="141" t="s">
        <v>1089</v>
      </c>
      <c r="D589" s="141" t="s">
        <v>81</v>
      </c>
      <c r="E589" s="142" t="s">
        <v>1249</v>
      </c>
      <c r="F589" s="142" t="s">
        <v>1249</v>
      </c>
    </row>
    <row r="590" spans="1:6" x14ac:dyDescent="0.3">
      <c r="A590" s="141">
        <v>90999</v>
      </c>
      <c r="B590" s="141" t="s">
        <v>1250</v>
      </c>
      <c r="C590" s="141" t="s">
        <v>1089</v>
      </c>
      <c r="D590" s="141" t="s">
        <v>81</v>
      </c>
      <c r="E590" s="142" t="s">
        <v>1251</v>
      </c>
      <c r="F590" s="142" t="s">
        <v>1251</v>
      </c>
    </row>
    <row r="591" spans="1:6" x14ac:dyDescent="0.3">
      <c r="A591" s="141">
        <v>91031</v>
      </c>
      <c r="B591" s="141" t="s">
        <v>1252</v>
      </c>
      <c r="C591" s="141" t="s">
        <v>1089</v>
      </c>
      <c r="D591" s="141" t="s">
        <v>81</v>
      </c>
      <c r="E591" s="142" t="s">
        <v>1253</v>
      </c>
      <c r="F591" s="142" t="s">
        <v>14585</v>
      </c>
    </row>
    <row r="592" spans="1:6" x14ac:dyDescent="0.3">
      <c r="A592" s="141">
        <v>91277</v>
      </c>
      <c r="B592" s="141" t="s">
        <v>1254</v>
      </c>
      <c r="C592" s="141" t="s">
        <v>1089</v>
      </c>
      <c r="D592" s="141" t="s">
        <v>81</v>
      </c>
      <c r="E592" s="142" t="s">
        <v>1255</v>
      </c>
      <c r="F592" s="142" t="s">
        <v>1255</v>
      </c>
    </row>
    <row r="593" spans="1:6" x14ac:dyDescent="0.3">
      <c r="A593" s="141">
        <v>91283</v>
      </c>
      <c r="B593" s="141" t="s">
        <v>1256</v>
      </c>
      <c r="C593" s="141" t="s">
        <v>1089</v>
      </c>
      <c r="D593" s="141" t="s">
        <v>81</v>
      </c>
      <c r="E593" s="142" t="s">
        <v>1257</v>
      </c>
      <c r="F593" s="142" t="s">
        <v>1257</v>
      </c>
    </row>
    <row r="594" spans="1:6" x14ac:dyDescent="0.3">
      <c r="A594" s="141">
        <v>91386</v>
      </c>
      <c r="B594" s="141" t="s">
        <v>1258</v>
      </c>
      <c r="C594" s="141" t="s">
        <v>1089</v>
      </c>
      <c r="D594" s="141" t="s">
        <v>81</v>
      </c>
      <c r="E594" s="142" t="s">
        <v>1259</v>
      </c>
      <c r="F594" s="142" t="s">
        <v>14586</v>
      </c>
    </row>
    <row r="595" spans="1:6" x14ac:dyDescent="0.3">
      <c r="A595" s="141">
        <v>91533</v>
      </c>
      <c r="B595" s="141" t="s">
        <v>1260</v>
      </c>
      <c r="C595" s="141" t="s">
        <v>1089</v>
      </c>
      <c r="D595" s="141" t="s">
        <v>81</v>
      </c>
      <c r="E595" s="142" t="s">
        <v>1261</v>
      </c>
      <c r="F595" s="142" t="s">
        <v>14587</v>
      </c>
    </row>
    <row r="596" spans="1:6" x14ac:dyDescent="0.3">
      <c r="A596" s="141">
        <v>91634</v>
      </c>
      <c r="B596" s="141" t="s">
        <v>1262</v>
      </c>
      <c r="C596" s="141" t="s">
        <v>1089</v>
      </c>
      <c r="D596" s="141" t="s">
        <v>81</v>
      </c>
      <c r="E596" s="142" t="s">
        <v>1263</v>
      </c>
      <c r="F596" s="142" t="s">
        <v>14588</v>
      </c>
    </row>
    <row r="597" spans="1:6" x14ac:dyDescent="0.3">
      <c r="A597" s="141">
        <v>91645</v>
      </c>
      <c r="B597" s="141" t="s">
        <v>1264</v>
      </c>
      <c r="C597" s="141" t="s">
        <v>1089</v>
      </c>
      <c r="D597" s="141" t="s">
        <v>81</v>
      </c>
      <c r="E597" s="142" t="s">
        <v>1265</v>
      </c>
      <c r="F597" s="142" t="s">
        <v>14589</v>
      </c>
    </row>
    <row r="598" spans="1:6" x14ac:dyDescent="0.3">
      <c r="A598" s="141">
        <v>91692</v>
      </c>
      <c r="B598" s="141" t="s">
        <v>1266</v>
      </c>
      <c r="C598" s="141" t="s">
        <v>1089</v>
      </c>
      <c r="D598" s="141" t="s">
        <v>81</v>
      </c>
      <c r="E598" s="142" t="s">
        <v>1267</v>
      </c>
      <c r="F598" s="142" t="s">
        <v>14590</v>
      </c>
    </row>
    <row r="599" spans="1:6" x14ac:dyDescent="0.3">
      <c r="A599" s="141">
        <v>92043</v>
      </c>
      <c r="B599" s="141" t="s">
        <v>1268</v>
      </c>
      <c r="C599" s="141" t="s">
        <v>1089</v>
      </c>
      <c r="D599" s="141" t="s">
        <v>81</v>
      </c>
      <c r="E599" s="142" t="s">
        <v>1269</v>
      </c>
      <c r="F599" s="142" t="s">
        <v>1269</v>
      </c>
    </row>
    <row r="600" spans="1:6" x14ac:dyDescent="0.3">
      <c r="A600" s="141">
        <v>92106</v>
      </c>
      <c r="B600" s="141" t="s">
        <v>1270</v>
      </c>
      <c r="C600" s="141" t="s">
        <v>1089</v>
      </c>
      <c r="D600" s="141" t="s">
        <v>81</v>
      </c>
      <c r="E600" s="142" t="s">
        <v>1271</v>
      </c>
      <c r="F600" s="142" t="s">
        <v>14591</v>
      </c>
    </row>
    <row r="601" spans="1:6" x14ac:dyDescent="0.3">
      <c r="A601" s="141">
        <v>92112</v>
      </c>
      <c r="B601" s="141" t="s">
        <v>1272</v>
      </c>
      <c r="C601" s="141" t="s">
        <v>1089</v>
      </c>
      <c r="D601" s="141" t="s">
        <v>81</v>
      </c>
      <c r="E601" s="142" t="s">
        <v>1273</v>
      </c>
      <c r="F601" s="142" t="s">
        <v>1273</v>
      </c>
    </row>
    <row r="602" spans="1:6" x14ac:dyDescent="0.3">
      <c r="A602" s="141">
        <v>92118</v>
      </c>
      <c r="B602" s="141" t="s">
        <v>1274</v>
      </c>
      <c r="C602" s="141" t="s">
        <v>1089</v>
      </c>
      <c r="D602" s="141" t="s">
        <v>81</v>
      </c>
      <c r="E602" s="142" t="s">
        <v>1275</v>
      </c>
      <c r="F602" s="142" t="s">
        <v>1275</v>
      </c>
    </row>
    <row r="603" spans="1:6" x14ac:dyDescent="0.3">
      <c r="A603" s="141">
        <v>92138</v>
      </c>
      <c r="B603" s="141" t="s">
        <v>1276</v>
      </c>
      <c r="C603" s="141" t="s">
        <v>1089</v>
      </c>
      <c r="D603" s="141" t="s">
        <v>81</v>
      </c>
      <c r="E603" s="142" t="s">
        <v>1277</v>
      </c>
      <c r="F603" s="142" t="s">
        <v>14592</v>
      </c>
    </row>
    <row r="604" spans="1:6" x14ac:dyDescent="0.3">
      <c r="A604" s="141">
        <v>92145</v>
      </c>
      <c r="B604" s="141" t="s">
        <v>1278</v>
      </c>
      <c r="C604" s="141" t="s">
        <v>1089</v>
      </c>
      <c r="D604" s="141" t="s">
        <v>81</v>
      </c>
      <c r="E604" s="142" t="s">
        <v>1279</v>
      </c>
      <c r="F604" s="142" t="s">
        <v>14593</v>
      </c>
    </row>
    <row r="605" spans="1:6" x14ac:dyDescent="0.3">
      <c r="A605" s="141">
        <v>92242</v>
      </c>
      <c r="B605" s="141" t="s">
        <v>1280</v>
      </c>
      <c r="C605" s="141" t="s">
        <v>1089</v>
      </c>
      <c r="D605" s="141" t="s">
        <v>81</v>
      </c>
      <c r="E605" s="142" t="s">
        <v>1281</v>
      </c>
      <c r="F605" s="142" t="s">
        <v>14594</v>
      </c>
    </row>
    <row r="606" spans="1:6" x14ac:dyDescent="0.3">
      <c r="A606" s="141">
        <v>92716</v>
      </c>
      <c r="B606" s="141" t="s">
        <v>1282</v>
      </c>
      <c r="C606" s="141" t="s">
        <v>1089</v>
      </c>
      <c r="D606" s="141" t="s">
        <v>81</v>
      </c>
      <c r="E606" s="142" t="s">
        <v>1283</v>
      </c>
      <c r="F606" s="142" t="s">
        <v>1283</v>
      </c>
    </row>
    <row r="607" spans="1:6" x14ac:dyDescent="0.3">
      <c r="A607" s="141">
        <v>92960</v>
      </c>
      <c r="B607" s="141" t="s">
        <v>1284</v>
      </c>
      <c r="C607" s="141" t="s">
        <v>1089</v>
      </c>
      <c r="D607" s="141" t="s">
        <v>81</v>
      </c>
      <c r="E607" s="142" t="s">
        <v>1285</v>
      </c>
      <c r="F607" s="142" t="s">
        <v>1285</v>
      </c>
    </row>
    <row r="608" spans="1:6" x14ac:dyDescent="0.3">
      <c r="A608" s="141">
        <v>92966</v>
      </c>
      <c r="B608" s="141" t="s">
        <v>1286</v>
      </c>
      <c r="C608" s="141" t="s">
        <v>1089</v>
      </c>
      <c r="D608" s="141" t="s">
        <v>81</v>
      </c>
      <c r="E608" s="142" t="s">
        <v>1287</v>
      </c>
      <c r="F608" s="142" t="s">
        <v>14595</v>
      </c>
    </row>
    <row r="609" spans="1:6" x14ac:dyDescent="0.3">
      <c r="A609" s="141">
        <v>93224</v>
      </c>
      <c r="B609" s="141" t="s">
        <v>1288</v>
      </c>
      <c r="C609" s="141" t="s">
        <v>1089</v>
      </c>
      <c r="D609" s="141" t="s">
        <v>81</v>
      </c>
      <c r="E609" s="142" t="s">
        <v>1289</v>
      </c>
      <c r="F609" s="142" t="s">
        <v>14596</v>
      </c>
    </row>
    <row r="610" spans="1:6" x14ac:dyDescent="0.3">
      <c r="A610" s="141">
        <v>93233</v>
      </c>
      <c r="B610" s="141" t="s">
        <v>1290</v>
      </c>
      <c r="C610" s="141" t="s">
        <v>1089</v>
      </c>
      <c r="D610" s="141" t="s">
        <v>81</v>
      </c>
      <c r="E610" s="142" t="s">
        <v>1291</v>
      </c>
      <c r="F610" s="142" t="s">
        <v>1291</v>
      </c>
    </row>
    <row r="611" spans="1:6" x14ac:dyDescent="0.3">
      <c r="A611" s="141">
        <v>93272</v>
      </c>
      <c r="B611" s="141" t="s">
        <v>1292</v>
      </c>
      <c r="C611" s="141" t="s">
        <v>1089</v>
      </c>
      <c r="D611" s="141" t="s">
        <v>81</v>
      </c>
      <c r="E611" s="142" t="s">
        <v>1293</v>
      </c>
      <c r="F611" s="142" t="s">
        <v>14597</v>
      </c>
    </row>
    <row r="612" spans="1:6" x14ac:dyDescent="0.3">
      <c r="A612" s="141">
        <v>93281</v>
      </c>
      <c r="B612" s="141" t="s">
        <v>1294</v>
      </c>
      <c r="C612" s="141" t="s">
        <v>1089</v>
      </c>
      <c r="D612" s="141" t="s">
        <v>81</v>
      </c>
      <c r="E612" s="142" t="s">
        <v>1295</v>
      </c>
      <c r="F612" s="142" t="s">
        <v>13941</v>
      </c>
    </row>
    <row r="613" spans="1:6" x14ac:dyDescent="0.3">
      <c r="A613" s="141">
        <v>93287</v>
      </c>
      <c r="B613" s="141" t="s">
        <v>1296</v>
      </c>
      <c r="C613" s="141" t="s">
        <v>1089</v>
      </c>
      <c r="D613" s="141" t="s">
        <v>81</v>
      </c>
      <c r="E613" s="142" t="s">
        <v>1297</v>
      </c>
      <c r="F613" s="142" t="s">
        <v>14598</v>
      </c>
    </row>
    <row r="614" spans="1:6" x14ac:dyDescent="0.3">
      <c r="A614" s="141">
        <v>93402</v>
      </c>
      <c r="B614" s="141" t="s">
        <v>1298</v>
      </c>
      <c r="C614" s="141" t="s">
        <v>1089</v>
      </c>
      <c r="D614" s="141" t="s">
        <v>81</v>
      </c>
      <c r="E614" s="142" t="s">
        <v>1299</v>
      </c>
      <c r="F614" s="142" t="s">
        <v>14599</v>
      </c>
    </row>
    <row r="615" spans="1:6" x14ac:dyDescent="0.3">
      <c r="A615" s="141">
        <v>93408</v>
      </c>
      <c r="B615" s="141" t="s">
        <v>1300</v>
      </c>
      <c r="C615" s="141" t="s">
        <v>1089</v>
      </c>
      <c r="D615" s="141" t="s">
        <v>81</v>
      </c>
      <c r="E615" s="142" t="s">
        <v>1301</v>
      </c>
      <c r="F615" s="142" t="s">
        <v>14427</v>
      </c>
    </row>
    <row r="616" spans="1:6" x14ac:dyDescent="0.3">
      <c r="A616" s="141">
        <v>93415</v>
      </c>
      <c r="B616" s="141" t="s">
        <v>1302</v>
      </c>
      <c r="C616" s="141" t="s">
        <v>1089</v>
      </c>
      <c r="D616" s="141" t="s">
        <v>81</v>
      </c>
      <c r="E616" s="142" t="s">
        <v>1303</v>
      </c>
      <c r="F616" s="142" t="s">
        <v>1303</v>
      </c>
    </row>
    <row r="617" spans="1:6" x14ac:dyDescent="0.3">
      <c r="A617" s="141">
        <v>93421</v>
      </c>
      <c r="B617" s="141" t="s">
        <v>1304</v>
      </c>
      <c r="C617" s="141" t="s">
        <v>1089</v>
      </c>
      <c r="D617" s="141" t="s">
        <v>81</v>
      </c>
      <c r="E617" s="142" t="s">
        <v>1305</v>
      </c>
      <c r="F617" s="142" t="s">
        <v>1305</v>
      </c>
    </row>
    <row r="618" spans="1:6" x14ac:dyDescent="0.3">
      <c r="A618" s="141">
        <v>93427</v>
      </c>
      <c r="B618" s="141" t="s">
        <v>1306</v>
      </c>
      <c r="C618" s="141" t="s">
        <v>1089</v>
      </c>
      <c r="D618" s="141" t="s">
        <v>81</v>
      </c>
      <c r="E618" s="142" t="s">
        <v>1307</v>
      </c>
      <c r="F618" s="142" t="s">
        <v>1307</v>
      </c>
    </row>
    <row r="619" spans="1:6" x14ac:dyDescent="0.3">
      <c r="A619" s="141">
        <v>93433</v>
      </c>
      <c r="B619" s="141" t="s">
        <v>1308</v>
      </c>
      <c r="C619" s="141" t="s">
        <v>1089</v>
      </c>
      <c r="D619" s="141" t="s">
        <v>81</v>
      </c>
      <c r="E619" s="142" t="s">
        <v>1309</v>
      </c>
      <c r="F619" s="142" t="s">
        <v>14600</v>
      </c>
    </row>
    <row r="620" spans="1:6" x14ac:dyDescent="0.3">
      <c r="A620" s="141">
        <v>93439</v>
      </c>
      <c r="B620" s="141" t="s">
        <v>1310</v>
      </c>
      <c r="C620" s="141" t="s">
        <v>1089</v>
      </c>
      <c r="D620" s="141" t="s">
        <v>81</v>
      </c>
      <c r="E620" s="142" t="s">
        <v>1311</v>
      </c>
      <c r="F620" s="142" t="s">
        <v>14601</v>
      </c>
    </row>
    <row r="621" spans="1:6" x14ac:dyDescent="0.3">
      <c r="A621" s="141">
        <v>95121</v>
      </c>
      <c r="B621" s="141" t="s">
        <v>1312</v>
      </c>
      <c r="C621" s="141" t="s">
        <v>1089</v>
      </c>
      <c r="D621" s="141" t="s">
        <v>81</v>
      </c>
      <c r="E621" s="142" t="s">
        <v>1313</v>
      </c>
      <c r="F621" s="142" t="s">
        <v>14602</v>
      </c>
    </row>
    <row r="622" spans="1:6" x14ac:dyDescent="0.3">
      <c r="A622" s="141">
        <v>95127</v>
      </c>
      <c r="B622" s="141" t="s">
        <v>1314</v>
      </c>
      <c r="C622" s="141" t="s">
        <v>1089</v>
      </c>
      <c r="D622" s="141" t="s">
        <v>81</v>
      </c>
      <c r="E622" s="142" t="s">
        <v>1315</v>
      </c>
      <c r="F622" s="142" t="s">
        <v>14603</v>
      </c>
    </row>
    <row r="623" spans="1:6" x14ac:dyDescent="0.3">
      <c r="A623" s="141">
        <v>95133</v>
      </c>
      <c r="B623" s="141" t="s">
        <v>1316</v>
      </c>
      <c r="C623" s="141" t="s">
        <v>1089</v>
      </c>
      <c r="D623" s="141" t="s">
        <v>81</v>
      </c>
      <c r="E623" s="142" t="s">
        <v>1317</v>
      </c>
      <c r="F623" s="142" t="s">
        <v>14604</v>
      </c>
    </row>
    <row r="624" spans="1:6" x14ac:dyDescent="0.3">
      <c r="A624" s="141">
        <v>95139</v>
      </c>
      <c r="B624" s="141" t="s">
        <v>1318</v>
      </c>
      <c r="C624" s="141" t="s">
        <v>1089</v>
      </c>
      <c r="D624" s="141" t="s">
        <v>1090</v>
      </c>
      <c r="E624" s="142" t="s">
        <v>1319</v>
      </c>
      <c r="F624" s="142" t="s">
        <v>1319</v>
      </c>
    </row>
    <row r="625" spans="1:6" x14ac:dyDescent="0.3">
      <c r="A625" s="141">
        <v>95212</v>
      </c>
      <c r="B625" s="141" t="s">
        <v>1320</v>
      </c>
      <c r="C625" s="141" t="s">
        <v>1089</v>
      </c>
      <c r="D625" s="141" t="s">
        <v>81</v>
      </c>
      <c r="E625" s="142" t="s">
        <v>1321</v>
      </c>
      <c r="F625" s="142" t="s">
        <v>14605</v>
      </c>
    </row>
    <row r="626" spans="1:6" x14ac:dyDescent="0.3">
      <c r="A626" s="141">
        <v>95258</v>
      </c>
      <c r="B626" s="141" t="s">
        <v>1322</v>
      </c>
      <c r="C626" s="141" t="s">
        <v>1089</v>
      </c>
      <c r="D626" s="141" t="s">
        <v>81</v>
      </c>
      <c r="E626" s="142" t="s">
        <v>1323</v>
      </c>
      <c r="F626" s="142" t="s">
        <v>10489</v>
      </c>
    </row>
    <row r="627" spans="1:6" x14ac:dyDescent="0.3">
      <c r="A627" s="141">
        <v>95264</v>
      </c>
      <c r="B627" s="141" t="s">
        <v>1324</v>
      </c>
      <c r="C627" s="141" t="s">
        <v>1089</v>
      </c>
      <c r="D627" s="141" t="s">
        <v>1090</v>
      </c>
      <c r="E627" s="142" t="s">
        <v>1325</v>
      </c>
      <c r="F627" s="142" t="s">
        <v>1325</v>
      </c>
    </row>
    <row r="628" spans="1:6" x14ac:dyDescent="0.3">
      <c r="A628" s="141">
        <v>95270</v>
      </c>
      <c r="B628" s="141" t="s">
        <v>1326</v>
      </c>
      <c r="C628" s="141" t="s">
        <v>1089</v>
      </c>
      <c r="D628" s="141" t="s">
        <v>81</v>
      </c>
      <c r="E628" s="142" t="s">
        <v>1327</v>
      </c>
      <c r="F628" s="142" t="s">
        <v>1327</v>
      </c>
    </row>
    <row r="629" spans="1:6" x14ac:dyDescent="0.3">
      <c r="A629" s="141">
        <v>95276</v>
      </c>
      <c r="B629" s="141" t="s">
        <v>1328</v>
      </c>
      <c r="C629" s="141" t="s">
        <v>1089</v>
      </c>
      <c r="D629" s="141" t="s">
        <v>81</v>
      </c>
      <c r="E629" s="142" t="s">
        <v>1329</v>
      </c>
      <c r="F629" s="142" t="s">
        <v>1329</v>
      </c>
    </row>
    <row r="630" spans="1:6" x14ac:dyDescent="0.3">
      <c r="A630" s="141">
        <v>95282</v>
      </c>
      <c r="B630" s="141" t="s">
        <v>1330</v>
      </c>
      <c r="C630" s="141" t="s">
        <v>1089</v>
      </c>
      <c r="D630" s="141" t="s">
        <v>1090</v>
      </c>
      <c r="E630" s="142" t="s">
        <v>1331</v>
      </c>
      <c r="F630" s="142" t="s">
        <v>1331</v>
      </c>
    </row>
    <row r="631" spans="1:6" x14ac:dyDescent="0.3">
      <c r="A631" s="141">
        <v>95620</v>
      </c>
      <c r="B631" s="141" t="s">
        <v>1332</v>
      </c>
      <c r="C631" s="141" t="s">
        <v>1089</v>
      </c>
      <c r="D631" s="141" t="s">
        <v>81</v>
      </c>
      <c r="E631" s="142" t="s">
        <v>1333</v>
      </c>
      <c r="F631" s="142" t="s">
        <v>11781</v>
      </c>
    </row>
    <row r="632" spans="1:6" x14ac:dyDescent="0.3">
      <c r="A632" s="141">
        <v>95631</v>
      </c>
      <c r="B632" s="141" t="s">
        <v>1334</v>
      </c>
      <c r="C632" s="141" t="s">
        <v>1089</v>
      </c>
      <c r="D632" s="141" t="s">
        <v>81</v>
      </c>
      <c r="E632" s="142" t="s">
        <v>1335</v>
      </c>
      <c r="F632" s="142" t="s">
        <v>14606</v>
      </c>
    </row>
    <row r="633" spans="1:6" x14ac:dyDescent="0.3">
      <c r="A633" s="141">
        <v>95702</v>
      </c>
      <c r="B633" s="141" t="s">
        <v>1336</v>
      </c>
      <c r="C633" s="141" t="s">
        <v>1089</v>
      </c>
      <c r="D633" s="141" t="s">
        <v>81</v>
      </c>
      <c r="E633" s="142" t="s">
        <v>1337</v>
      </c>
      <c r="F633" s="142" t="s">
        <v>8652</v>
      </c>
    </row>
    <row r="634" spans="1:6" x14ac:dyDescent="0.3">
      <c r="A634" s="141">
        <v>95708</v>
      </c>
      <c r="B634" s="141" t="s">
        <v>1338</v>
      </c>
      <c r="C634" s="141" t="s">
        <v>1089</v>
      </c>
      <c r="D634" s="141" t="s">
        <v>81</v>
      </c>
      <c r="E634" s="142" t="s">
        <v>1339</v>
      </c>
      <c r="F634" s="142" t="s">
        <v>14607</v>
      </c>
    </row>
    <row r="635" spans="1:6" x14ac:dyDescent="0.3">
      <c r="A635" s="141">
        <v>95720</v>
      </c>
      <c r="B635" s="141" t="s">
        <v>1340</v>
      </c>
      <c r="C635" s="141" t="s">
        <v>1089</v>
      </c>
      <c r="D635" s="141" t="s">
        <v>81</v>
      </c>
      <c r="E635" s="142" t="s">
        <v>1341</v>
      </c>
      <c r="F635" s="142" t="s">
        <v>14608</v>
      </c>
    </row>
    <row r="636" spans="1:6" x14ac:dyDescent="0.3">
      <c r="A636" s="141">
        <v>95872</v>
      </c>
      <c r="B636" s="141" t="s">
        <v>1342</v>
      </c>
      <c r="C636" s="141" t="s">
        <v>1089</v>
      </c>
      <c r="D636" s="141" t="s">
        <v>81</v>
      </c>
      <c r="E636" s="142" t="s">
        <v>1343</v>
      </c>
      <c r="F636" s="142" t="s">
        <v>1343</v>
      </c>
    </row>
    <row r="637" spans="1:6" x14ac:dyDescent="0.3">
      <c r="A637" s="141">
        <v>96013</v>
      </c>
      <c r="B637" s="141" t="s">
        <v>1344</v>
      </c>
      <c r="C637" s="141" t="s">
        <v>1089</v>
      </c>
      <c r="D637" s="141" t="s">
        <v>81</v>
      </c>
      <c r="E637" s="142" t="s">
        <v>1345</v>
      </c>
      <c r="F637" s="142" t="s">
        <v>14609</v>
      </c>
    </row>
    <row r="638" spans="1:6" x14ac:dyDescent="0.3">
      <c r="A638" s="141">
        <v>96020</v>
      </c>
      <c r="B638" s="141" t="s">
        <v>1346</v>
      </c>
      <c r="C638" s="141" t="s">
        <v>1089</v>
      </c>
      <c r="D638" s="141" t="s">
        <v>81</v>
      </c>
      <c r="E638" s="142" t="s">
        <v>1347</v>
      </c>
      <c r="F638" s="142" t="s">
        <v>14610</v>
      </c>
    </row>
    <row r="639" spans="1:6" x14ac:dyDescent="0.3">
      <c r="A639" s="141">
        <v>96028</v>
      </c>
      <c r="B639" s="141" t="s">
        <v>1348</v>
      </c>
      <c r="C639" s="141" t="s">
        <v>1089</v>
      </c>
      <c r="D639" s="141" t="s">
        <v>81</v>
      </c>
      <c r="E639" s="142" t="s">
        <v>1349</v>
      </c>
      <c r="F639" s="142" t="s">
        <v>14611</v>
      </c>
    </row>
    <row r="640" spans="1:6" x14ac:dyDescent="0.3">
      <c r="A640" s="141">
        <v>96035</v>
      </c>
      <c r="B640" s="141" t="s">
        <v>1350</v>
      </c>
      <c r="C640" s="141" t="s">
        <v>1089</v>
      </c>
      <c r="D640" s="141" t="s">
        <v>81</v>
      </c>
      <c r="E640" s="142" t="s">
        <v>1351</v>
      </c>
      <c r="F640" s="142" t="s">
        <v>14612</v>
      </c>
    </row>
    <row r="641" spans="1:6" x14ac:dyDescent="0.3">
      <c r="A641" s="141">
        <v>96157</v>
      </c>
      <c r="B641" s="141" t="s">
        <v>1352</v>
      </c>
      <c r="C641" s="141" t="s">
        <v>1089</v>
      </c>
      <c r="D641" s="141" t="s">
        <v>81</v>
      </c>
      <c r="E641" s="142" t="s">
        <v>1353</v>
      </c>
      <c r="F641" s="142" t="s">
        <v>14613</v>
      </c>
    </row>
    <row r="642" spans="1:6" x14ac:dyDescent="0.3">
      <c r="A642" s="141">
        <v>96158</v>
      </c>
      <c r="B642" s="141" t="s">
        <v>1354</v>
      </c>
      <c r="C642" s="141" t="s">
        <v>1089</v>
      </c>
      <c r="D642" s="141" t="s">
        <v>81</v>
      </c>
      <c r="E642" s="142" t="s">
        <v>1355</v>
      </c>
      <c r="F642" s="142" t="s">
        <v>14614</v>
      </c>
    </row>
    <row r="643" spans="1:6" x14ac:dyDescent="0.3">
      <c r="A643" s="141">
        <v>96245</v>
      </c>
      <c r="B643" s="141" t="s">
        <v>1356</v>
      </c>
      <c r="C643" s="141" t="s">
        <v>1089</v>
      </c>
      <c r="D643" s="141" t="s">
        <v>81</v>
      </c>
      <c r="E643" s="142" t="s">
        <v>1357</v>
      </c>
      <c r="F643" s="142" t="s">
        <v>14615</v>
      </c>
    </row>
    <row r="644" spans="1:6" x14ac:dyDescent="0.3">
      <c r="A644" s="141">
        <v>96463</v>
      </c>
      <c r="B644" s="141" t="s">
        <v>1358</v>
      </c>
      <c r="C644" s="141" t="s">
        <v>1089</v>
      </c>
      <c r="D644" s="141" t="s">
        <v>81</v>
      </c>
      <c r="E644" s="142" t="s">
        <v>1359</v>
      </c>
      <c r="F644" s="142" t="s">
        <v>14616</v>
      </c>
    </row>
    <row r="645" spans="1:6" x14ac:dyDescent="0.3">
      <c r="A645" s="141">
        <v>98764</v>
      </c>
      <c r="B645" s="141" t="s">
        <v>1360</v>
      </c>
      <c r="C645" s="141" t="s">
        <v>1089</v>
      </c>
      <c r="D645" s="141" t="s">
        <v>81</v>
      </c>
      <c r="E645" s="142" t="s">
        <v>1361</v>
      </c>
      <c r="F645" s="142" t="s">
        <v>1361</v>
      </c>
    </row>
    <row r="646" spans="1:6" x14ac:dyDescent="0.3">
      <c r="A646" s="141">
        <v>99833</v>
      </c>
      <c r="B646" s="141" t="s">
        <v>1362</v>
      </c>
      <c r="C646" s="141" t="s">
        <v>1089</v>
      </c>
      <c r="D646" s="141" t="s">
        <v>81</v>
      </c>
      <c r="E646" s="142" t="s">
        <v>114</v>
      </c>
      <c r="F646" s="142" t="s">
        <v>114</v>
      </c>
    </row>
    <row r="647" spans="1:6" x14ac:dyDescent="0.3">
      <c r="A647" s="141">
        <v>100641</v>
      </c>
      <c r="B647" s="141" t="s">
        <v>1363</v>
      </c>
      <c r="C647" s="141" t="s">
        <v>1089</v>
      </c>
      <c r="D647" s="141" t="s">
        <v>81</v>
      </c>
      <c r="E647" s="142" t="s">
        <v>1364</v>
      </c>
      <c r="F647" s="142" t="s">
        <v>14617</v>
      </c>
    </row>
    <row r="648" spans="1:6" x14ac:dyDescent="0.3">
      <c r="A648" s="141">
        <v>100647</v>
      </c>
      <c r="B648" s="141" t="s">
        <v>1365</v>
      </c>
      <c r="C648" s="141" t="s">
        <v>1089</v>
      </c>
      <c r="D648" s="141" t="s">
        <v>81</v>
      </c>
      <c r="E648" s="142" t="s">
        <v>1366</v>
      </c>
      <c r="F648" s="142" t="s">
        <v>14618</v>
      </c>
    </row>
    <row r="649" spans="1:6" x14ac:dyDescent="0.3">
      <c r="A649" s="141">
        <v>102275</v>
      </c>
      <c r="B649" s="141" t="s">
        <v>1367</v>
      </c>
      <c r="C649" s="141" t="s">
        <v>1089</v>
      </c>
      <c r="D649" s="141" t="s">
        <v>81</v>
      </c>
      <c r="E649" s="142" t="s">
        <v>1368</v>
      </c>
      <c r="F649" s="142" t="s">
        <v>14369</v>
      </c>
    </row>
    <row r="650" spans="1:6" x14ac:dyDescent="0.3">
      <c r="A650" s="141">
        <v>102874</v>
      </c>
      <c r="B650" s="141" t="s">
        <v>1369</v>
      </c>
      <c r="C650" s="141" t="s">
        <v>1089</v>
      </c>
      <c r="D650" s="141" t="s">
        <v>81</v>
      </c>
      <c r="E650" s="142" t="s">
        <v>1370</v>
      </c>
      <c r="F650" s="142" t="s">
        <v>14619</v>
      </c>
    </row>
    <row r="651" spans="1:6" x14ac:dyDescent="0.3">
      <c r="A651" s="141">
        <v>102880</v>
      </c>
      <c r="B651" s="141" t="s">
        <v>1371</v>
      </c>
      <c r="C651" s="141" t="s">
        <v>1089</v>
      </c>
      <c r="D651" s="141" t="s">
        <v>81</v>
      </c>
      <c r="E651" s="142" t="s">
        <v>1372</v>
      </c>
      <c r="F651" s="142" t="s">
        <v>14620</v>
      </c>
    </row>
    <row r="652" spans="1:6" x14ac:dyDescent="0.3">
      <c r="A652" s="141">
        <v>102964</v>
      </c>
      <c r="B652" s="141" t="s">
        <v>1373</v>
      </c>
      <c r="C652" s="141" t="s">
        <v>1089</v>
      </c>
      <c r="D652" s="141" t="s">
        <v>81</v>
      </c>
      <c r="E652" s="142" t="s">
        <v>1374</v>
      </c>
      <c r="F652" s="142" t="s">
        <v>14621</v>
      </c>
    </row>
    <row r="653" spans="1:6" x14ac:dyDescent="0.3">
      <c r="A653" s="141">
        <v>102976</v>
      </c>
      <c r="B653" s="141" t="s">
        <v>1375</v>
      </c>
      <c r="C653" s="141" t="s">
        <v>1089</v>
      </c>
      <c r="D653" s="141" t="s">
        <v>81</v>
      </c>
      <c r="E653" s="142" t="s">
        <v>1376</v>
      </c>
      <c r="F653" s="142" t="s">
        <v>14622</v>
      </c>
    </row>
    <row r="654" spans="1:6" x14ac:dyDescent="0.3">
      <c r="A654" s="141">
        <v>103224</v>
      </c>
      <c r="B654" s="141" t="s">
        <v>1377</v>
      </c>
      <c r="C654" s="141" t="s">
        <v>1089</v>
      </c>
      <c r="D654" s="141" t="s">
        <v>81</v>
      </c>
      <c r="E654" s="142" t="s">
        <v>1378</v>
      </c>
      <c r="F654" s="142" t="s">
        <v>14623</v>
      </c>
    </row>
    <row r="655" spans="1:6" x14ac:dyDescent="0.3">
      <c r="A655" s="141">
        <v>103230</v>
      </c>
      <c r="B655" s="141" t="s">
        <v>1379</v>
      </c>
      <c r="C655" s="141" t="s">
        <v>1089</v>
      </c>
      <c r="D655" s="141" t="s">
        <v>81</v>
      </c>
      <c r="E655" s="142" t="s">
        <v>1380</v>
      </c>
      <c r="F655" s="142" t="s">
        <v>14624</v>
      </c>
    </row>
    <row r="656" spans="1:6" x14ac:dyDescent="0.3">
      <c r="A656" s="141">
        <v>103236</v>
      </c>
      <c r="B656" s="141" t="s">
        <v>1381</v>
      </c>
      <c r="C656" s="141" t="s">
        <v>1089</v>
      </c>
      <c r="D656" s="141" t="s">
        <v>81</v>
      </c>
      <c r="E656" s="142" t="s">
        <v>1382</v>
      </c>
      <c r="F656" s="142" t="s">
        <v>14625</v>
      </c>
    </row>
    <row r="657" spans="1:6" x14ac:dyDescent="0.3">
      <c r="A657" s="141">
        <v>104091</v>
      </c>
      <c r="B657" s="141" t="s">
        <v>1383</v>
      </c>
      <c r="C657" s="141" t="s">
        <v>1089</v>
      </c>
      <c r="D657" s="141" t="s">
        <v>81</v>
      </c>
      <c r="E657" s="142" t="s">
        <v>1384</v>
      </c>
      <c r="F657" s="142" t="s">
        <v>1384</v>
      </c>
    </row>
    <row r="658" spans="1:6" x14ac:dyDescent="0.3">
      <c r="A658" s="141">
        <v>104097</v>
      </c>
      <c r="B658" s="141" t="s">
        <v>1385</v>
      </c>
      <c r="C658" s="141" t="s">
        <v>1089</v>
      </c>
      <c r="D658" s="141" t="s">
        <v>81</v>
      </c>
      <c r="E658" s="142" t="s">
        <v>1386</v>
      </c>
      <c r="F658" s="142" t="s">
        <v>1386</v>
      </c>
    </row>
    <row r="659" spans="1:6" x14ac:dyDescent="0.3">
      <c r="A659" s="141">
        <v>104695</v>
      </c>
      <c r="B659" s="141" t="s">
        <v>1387</v>
      </c>
      <c r="C659" s="141" t="s">
        <v>1089</v>
      </c>
      <c r="D659" s="141" t="s">
        <v>81</v>
      </c>
      <c r="E659" s="142" t="s">
        <v>1388</v>
      </c>
      <c r="F659" s="142" t="s">
        <v>14626</v>
      </c>
    </row>
    <row r="660" spans="1:6" x14ac:dyDescent="0.3">
      <c r="A660" s="141">
        <v>104716</v>
      </c>
      <c r="B660" s="141" t="s">
        <v>1389</v>
      </c>
      <c r="C660" s="141" t="s">
        <v>1089</v>
      </c>
      <c r="D660" s="141" t="s">
        <v>81</v>
      </c>
      <c r="E660" s="142" t="s">
        <v>1390</v>
      </c>
      <c r="F660" s="142" t="s">
        <v>14627</v>
      </c>
    </row>
    <row r="661" spans="1:6" x14ac:dyDescent="0.3">
      <c r="A661" s="141">
        <v>5632</v>
      </c>
      <c r="B661" s="141" t="s">
        <v>1391</v>
      </c>
      <c r="C661" s="141" t="s">
        <v>1392</v>
      </c>
      <c r="D661" s="141" t="s">
        <v>1090</v>
      </c>
      <c r="E661" s="142" t="s">
        <v>1393</v>
      </c>
      <c r="F661" s="142" t="s">
        <v>14628</v>
      </c>
    </row>
    <row r="662" spans="1:6" x14ac:dyDescent="0.3">
      <c r="A662" s="141">
        <v>5679</v>
      </c>
      <c r="B662" s="141" t="s">
        <v>1394</v>
      </c>
      <c r="C662" s="141" t="s">
        <v>1392</v>
      </c>
      <c r="D662" s="141" t="s">
        <v>81</v>
      </c>
      <c r="E662" s="142" t="s">
        <v>1395</v>
      </c>
      <c r="F662" s="142" t="s">
        <v>14629</v>
      </c>
    </row>
    <row r="663" spans="1:6" x14ac:dyDescent="0.3">
      <c r="A663" s="141">
        <v>5681</v>
      </c>
      <c r="B663" s="141" t="s">
        <v>1396</v>
      </c>
      <c r="C663" s="141" t="s">
        <v>1392</v>
      </c>
      <c r="D663" s="141" t="s">
        <v>81</v>
      </c>
      <c r="E663" s="142" t="s">
        <v>1397</v>
      </c>
      <c r="F663" s="142" t="s">
        <v>14630</v>
      </c>
    </row>
    <row r="664" spans="1:6" x14ac:dyDescent="0.3">
      <c r="A664" s="141">
        <v>5685</v>
      </c>
      <c r="B664" s="141" t="s">
        <v>1398</v>
      </c>
      <c r="C664" s="141" t="s">
        <v>1392</v>
      </c>
      <c r="D664" s="141" t="s">
        <v>81</v>
      </c>
      <c r="E664" s="142" t="s">
        <v>1399</v>
      </c>
      <c r="F664" s="142" t="s">
        <v>14631</v>
      </c>
    </row>
    <row r="665" spans="1:6" x14ac:dyDescent="0.3">
      <c r="A665" s="141">
        <v>5690</v>
      </c>
      <c r="B665" s="141" t="s">
        <v>1400</v>
      </c>
      <c r="C665" s="141" t="s">
        <v>1392</v>
      </c>
      <c r="D665" s="141" t="s">
        <v>81</v>
      </c>
      <c r="E665" s="142" t="s">
        <v>448</v>
      </c>
      <c r="F665" s="142" t="s">
        <v>448</v>
      </c>
    </row>
    <row r="666" spans="1:6" x14ac:dyDescent="0.3">
      <c r="A666" s="141">
        <v>5806</v>
      </c>
      <c r="B666" s="141" t="s">
        <v>1401</v>
      </c>
      <c r="C666" s="141" t="s">
        <v>1392</v>
      </c>
      <c r="D666" s="141" t="s">
        <v>81</v>
      </c>
      <c r="E666" s="142" t="s">
        <v>1402</v>
      </c>
      <c r="F666" s="142" t="s">
        <v>1402</v>
      </c>
    </row>
    <row r="667" spans="1:6" x14ac:dyDescent="0.3">
      <c r="A667" s="141">
        <v>5826</v>
      </c>
      <c r="B667" s="141" t="s">
        <v>1403</v>
      </c>
      <c r="C667" s="141" t="s">
        <v>1392</v>
      </c>
      <c r="D667" s="141" t="s">
        <v>81</v>
      </c>
      <c r="E667" s="142" t="s">
        <v>1404</v>
      </c>
      <c r="F667" s="142" t="s">
        <v>11478</v>
      </c>
    </row>
    <row r="668" spans="1:6" x14ac:dyDescent="0.3">
      <c r="A668" s="141">
        <v>5829</v>
      </c>
      <c r="B668" s="141" t="s">
        <v>1405</v>
      </c>
      <c r="C668" s="141" t="s">
        <v>1392</v>
      </c>
      <c r="D668" s="141" t="s">
        <v>81</v>
      </c>
      <c r="E668" s="142" t="s">
        <v>1406</v>
      </c>
      <c r="F668" s="142" t="s">
        <v>14632</v>
      </c>
    </row>
    <row r="669" spans="1:6" x14ac:dyDescent="0.3">
      <c r="A669" s="141">
        <v>5837</v>
      </c>
      <c r="B669" s="141" t="s">
        <v>1407</v>
      </c>
      <c r="C669" s="141" t="s">
        <v>1392</v>
      </c>
      <c r="D669" s="141" t="s">
        <v>81</v>
      </c>
      <c r="E669" s="142" t="s">
        <v>1408</v>
      </c>
      <c r="F669" s="142" t="s">
        <v>8570</v>
      </c>
    </row>
    <row r="670" spans="1:6" x14ac:dyDescent="0.3">
      <c r="A670" s="141">
        <v>5841</v>
      </c>
      <c r="B670" s="141" t="s">
        <v>1409</v>
      </c>
      <c r="C670" s="141" t="s">
        <v>1392</v>
      </c>
      <c r="D670" s="141" t="s">
        <v>81</v>
      </c>
      <c r="E670" s="142" t="s">
        <v>1410</v>
      </c>
      <c r="F670" s="142" t="s">
        <v>1410</v>
      </c>
    </row>
    <row r="671" spans="1:6" x14ac:dyDescent="0.3">
      <c r="A671" s="141">
        <v>5845</v>
      </c>
      <c r="B671" s="141" t="s">
        <v>1411</v>
      </c>
      <c r="C671" s="141" t="s">
        <v>1392</v>
      </c>
      <c r="D671" s="141" t="s">
        <v>81</v>
      </c>
      <c r="E671" s="142" t="s">
        <v>1412</v>
      </c>
      <c r="F671" s="142" t="s">
        <v>14633</v>
      </c>
    </row>
    <row r="672" spans="1:6" x14ac:dyDescent="0.3">
      <c r="A672" s="141">
        <v>5849</v>
      </c>
      <c r="B672" s="141" t="s">
        <v>1413</v>
      </c>
      <c r="C672" s="141" t="s">
        <v>1392</v>
      </c>
      <c r="D672" s="141" t="s">
        <v>81</v>
      </c>
      <c r="E672" s="142" t="s">
        <v>1414</v>
      </c>
      <c r="F672" s="142" t="s">
        <v>14634</v>
      </c>
    </row>
    <row r="673" spans="1:6" x14ac:dyDescent="0.3">
      <c r="A673" s="141">
        <v>5853</v>
      </c>
      <c r="B673" s="141" t="s">
        <v>1415</v>
      </c>
      <c r="C673" s="141" t="s">
        <v>1392</v>
      </c>
      <c r="D673" s="141" t="s">
        <v>81</v>
      </c>
      <c r="E673" s="142" t="s">
        <v>1416</v>
      </c>
      <c r="F673" s="142" t="s">
        <v>14635</v>
      </c>
    </row>
    <row r="674" spans="1:6" x14ac:dyDescent="0.3">
      <c r="A674" s="141">
        <v>5857</v>
      </c>
      <c r="B674" s="141" t="s">
        <v>1417</v>
      </c>
      <c r="C674" s="141" t="s">
        <v>1392</v>
      </c>
      <c r="D674" s="141" t="s">
        <v>81</v>
      </c>
      <c r="E674" s="142" t="s">
        <v>1418</v>
      </c>
      <c r="F674" s="142" t="s">
        <v>14636</v>
      </c>
    </row>
    <row r="675" spans="1:6" x14ac:dyDescent="0.3">
      <c r="A675" s="141">
        <v>5865</v>
      </c>
      <c r="B675" s="141" t="s">
        <v>1419</v>
      </c>
      <c r="C675" s="141" t="s">
        <v>1392</v>
      </c>
      <c r="D675" s="141" t="s">
        <v>81</v>
      </c>
      <c r="E675" s="142" t="s">
        <v>1420</v>
      </c>
      <c r="F675" s="142" t="s">
        <v>1420</v>
      </c>
    </row>
    <row r="676" spans="1:6" x14ac:dyDescent="0.3">
      <c r="A676" s="141">
        <v>5869</v>
      </c>
      <c r="B676" s="141" t="s">
        <v>1421</v>
      </c>
      <c r="C676" s="141" t="s">
        <v>1392</v>
      </c>
      <c r="D676" s="141" t="s">
        <v>81</v>
      </c>
      <c r="E676" s="142" t="s">
        <v>1422</v>
      </c>
      <c r="F676" s="142" t="s">
        <v>14637</v>
      </c>
    </row>
    <row r="677" spans="1:6" x14ac:dyDescent="0.3">
      <c r="A677" s="141">
        <v>5877</v>
      </c>
      <c r="B677" s="141" t="s">
        <v>1423</v>
      </c>
      <c r="C677" s="141" t="s">
        <v>1392</v>
      </c>
      <c r="D677" s="141" t="s">
        <v>1090</v>
      </c>
      <c r="E677" s="142" t="s">
        <v>1424</v>
      </c>
      <c r="F677" s="142" t="s">
        <v>14638</v>
      </c>
    </row>
    <row r="678" spans="1:6" x14ac:dyDescent="0.3">
      <c r="A678" s="141">
        <v>5881</v>
      </c>
      <c r="B678" s="141" t="s">
        <v>1425</v>
      </c>
      <c r="C678" s="141" t="s">
        <v>1392</v>
      </c>
      <c r="D678" s="141" t="s">
        <v>81</v>
      </c>
      <c r="E678" s="142" t="s">
        <v>1426</v>
      </c>
      <c r="F678" s="142" t="s">
        <v>12302</v>
      </c>
    </row>
    <row r="679" spans="1:6" x14ac:dyDescent="0.3">
      <c r="A679" s="141">
        <v>5884</v>
      </c>
      <c r="B679" s="141" t="s">
        <v>1427</v>
      </c>
      <c r="C679" s="141" t="s">
        <v>1392</v>
      </c>
      <c r="D679" s="141" t="s">
        <v>81</v>
      </c>
      <c r="E679" s="142" t="s">
        <v>1428</v>
      </c>
      <c r="F679" s="142" t="s">
        <v>6304</v>
      </c>
    </row>
    <row r="680" spans="1:6" x14ac:dyDescent="0.3">
      <c r="A680" s="141">
        <v>5892</v>
      </c>
      <c r="B680" s="141" t="s">
        <v>1429</v>
      </c>
      <c r="C680" s="141" t="s">
        <v>1392</v>
      </c>
      <c r="D680" s="141" t="s">
        <v>81</v>
      </c>
      <c r="E680" s="142" t="s">
        <v>1430</v>
      </c>
      <c r="F680" s="142" t="s">
        <v>14639</v>
      </c>
    </row>
    <row r="681" spans="1:6" x14ac:dyDescent="0.3">
      <c r="A681" s="141">
        <v>5896</v>
      </c>
      <c r="B681" s="141" t="s">
        <v>1431</v>
      </c>
      <c r="C681" s="141" t="s">
        <v>1392</v>
      </c>
      <c r="D681" s="141" t="s">
        <v>81</v>
      </c>
      <c r="E681" s="142" t="s">
        <v>1432</v>
      </c>
      <c r="F681" s="142" t="s">
        <v>177</v>
      </c>
    </row>
    <row r="682" spans="1:6" x14ac:dyDescent="0.3">
      <c r="A682" s="141">
        <v>5903</v>
      </c>
      <c r="B682" s="141" t="s">
        <v>1433</v>
      </c>
      <c r="C682" s="141" t="s">
        <v>1392</v>
      </c>
      <c r="D682" s="141" t="s">
        <v>81</v>
      </c>
      <c r="E682" s="142" t="s">
        <v>1434</v>
      </c>
      <c r="F682" s="142" t="s">
        <v>14640</v>
      </c>
    </row>
    <row r="683" spans="1:6" x14ac:dyDescent="0.3">
      <c r="A683" s="141">
        <v>5911</v>
      </c>
      <c r="B683" s="141" t="s">
        <v>1435</v>
      </c>
      <c r="C683" s="141" t="s">
        <v>1392</v>
      </c>
      <c r="D683" s="141" t="s">
        <v>1090</v>
      </c>
      <c r="E683" s="142" t="s">
        <v>1436</v>
      </c>
      <c r="F683" s="142" t="s">
        <v>13100</v>
      </c>
    </row>
    <row r="684" spans="1:6" x14ac:dyDescent="0.3">
      <c r="A684" s="141">
        <v>5923</v>
      </c>
      <c r="B684" s="141" t="s">
        <v>1437</v>
      </c>
      <c r="C684" s="141" t="s">
        <v>1392</v>
      </c>
      <c r="D684" s="141" t="s">
        <v>1090</v>
      </c>
      <c r="E684" s="142" t="s">
        <v>1179</v>
      </c>
      <c r="F684" s="142" t="s">
        <v>1179</v>
      </c>
    </row>
    <row r="685" spans="1:6" x14ac:dyDescent="0.3">
      <c r="A685" s="141">
        <v>5930</v>
      </c>
      <c r="B685" s="141" t="s">
        <v>1438</v>
      </c>
      <c r="C685" s="141" t="s">
        <v>1392</v>
      </c>
      <c r="D685" s="141" t="s">
        <v>81</v>
      </c>
      <c r="E685" s="142" t="s">
        <v>1439</v>
      </c>
      <c r="F685" s="142" t="s">
        <v>14641</v>
      </c>
    </row>
    <row r="686" spans="1:6" x14ac:dyDescent="0.3">
      <c r="A686" s="141">
        <v>5934</v>
      </c>
      <c r="B686" s="141" t="s">
        <v>1440</v>
      </c>
      <c r="C686" s="141" t="s">
        <v>1392</v>
      </c>
      <c r="D686" s="141" t="s">
        <v>81</v>
      </c>
      <c r="E686" s="142" t="s">
        <v>1441</v>
      </c>
      <c r="F686" s="142" t="s">
        <v>14642</v>
      </c>
    </row>
    <row r="687" spans="1:6" x14ac:dyDescent="0.3">
      <c r="A687" s="141">
        <v>5942</v>
      </c>
      <c r="B687" s="141" t="s">
        <v>1442</v>
      </c>
      <c r="C687" s="141" t="s">
        <v>1392</v>
      </c>
      <c r="D687" s="141" t="s">
        <v>81</v>
      </c>
      <c r="E687" s="142" t="s">
        <v>1443</v>
      </c>
      <c r="F687" s="142" t="s">
        <v>14643</v>
      </c>
    </row>
    <row r="688" spans="1:6" x14ac:dyDescent="0.3">
      <c r="A688" s="141">
        <v>5946</v>
      </c>
      <c r="B688" s="141" t="s">
        <v>1444</v>
      </c>
      <c r="C688" s="141" t="s">
        <v>1392</v>
      </c>
      <c r="D688" s="141" t="s">
        <v>81</v>
      </c>
      <c r="E688" s="142" t="s">
        <v>1445</v>
      </c>
      <c r="F688" s="142" t="s">
        <v>14644</v>
      </c>
    </row>
    <row r="689" spans="1:6" x14ac:dyDescent="0.3">
      <c r="A689" s="141">
        <v>5952</v>
      </c>
      <c r="B689" s="141" t="s">
        <v>1446</v>
      </c>
      <c r="C689" s="141" t="s">
        <v>1392</v>
      </c>
      <c r="D689" s="141" t="s">
        <v>81</v>
      </c>
      <c r="E689" s="142" t="s">
        <v>804</v>
      </c>
      <c r="F689" s="142" t="s">
        <v>14645</v>
      </c>
    </row>
    <row r="690" spans="1:6" x14ac:dyDescent="0.3">
      <c r="A690" s="141">
        <v>5954</v>
      </c>
      <c r="B690" s="141" t="s">
        <v>1447</v>
      </c>
      <c r="C690" s="141" t="s">
        <v>1392</v>
      </c>
      <c r="D690" s="141" t="s">
        <v>81</v>
      </c>
      <c r="E690" s="142" t="s">
        <v>1448</v>
      </c>
      <c r="F690" s="142" t="s">
        <v>1448</v>
      </c>
    </row>
    <row r="691" spans="1:6" x14ac:dyDescent="0.3">
      <c r="A691" s="141">
        <v>5961</v>
      </c>
      <c r="B691" s="141" t="s">
        <v>1449</v>
      </c>
      <c r="C691" s="141" t="s">
        <v>1392</v>
      </c>
      <c r="D691" s="141" t="s">
        <v>81</v>
      </c>
      <c r="E691" s="142" t="s">
        <v>1450</v>
      </c>
      <c r="F691" s="142" t="s">
        <v>14646</v>
      </c>
    </row>
    <row r="692" spans="1:6" x14ac:dyDescent="0.3">
      <c r="A692" s="141">
        <v>6260</v>
      </c>
      <c r="B692" s="141" t="s">
        <v>1451</v>
      </c>
      <c r="C692" s="141" t="s">
        <v>1392</v>
      </c>
      <c r="D692" s="141" t="s">
        <v>81</v>
      </c>
      <c r="E692" s="142" t="s">
        <v>1452</v>
      </c>
      <c r="F692" s="142" t="s">
        <v>14647</v>
      </c>
    </row>
    <row r="693" spans="1:6" x14ac:dyDescent="0.3">
      <c r="A693" s="141">
        <v>6880</v>
      </c>
      <c r="B693" s="141" t="s">
        <v>1453</v>
      </c>
      <c r="C693" s="141" t="s">
        <v>1392</v>
      </c>
      <c r="D693" s="141" t="s">
        <v>81</v>
      </c>
      <c r="E693" s="142" t="s">
        <v>1454</v>
      </c>
      <c r="F693" s="142" t="s">
        <v>14648</v>
      </c>
    </row>
    <row r="694" spans="1:6" x14ac:dyDescent="0.3">
      <c r="A694" s="141">
        <v>7031</v>
      </c>
      <c r="B694" s="141" t="s">
        <v>1455</v>
      </c>
      <c r="C694" s="141" t="s">
        <v>1392</v>
      </c>
      <c r="D694" s="141" t="s">
        <v>81</v>
      </c>
      <c r="E694" s="142" t="s">
        <v>1456</v>
      </c>
      <c r="F694" s="142" t="s">
        <v>1456</v>
      </c>
    </row>
    <row r="695" spans="1:6" x14ac:dyDescent="0.3">
      <c r="A695" s="141">
        <v>7043</v>
      </c>
      <c r="B695" s="141" t="s">
        <v>1457</v>
      </c>
      <c r="C695" s="141" t="s">
        <v>1392</v>
      </c>
      <c r="D695" s="141" t="s">
        <v>81</v>
      </c>
      <c r="E695" s="142" t="s">
        <v>1458</v>
      </c>
      <c r="F695" s="142" t="s">
        <v>1458</v>
      </c>
    </row>
    <row r="696" spans="1:6" x14ac:dyDescent="0.3">
      <c r="A696" s="141">
        <v>7050</v>
      </c>
      <c r="B696" s="141" t="s">
        <v>1459</v>
      </c>
      <c r="C696" s="141" t="s">
        <v>1392</v>
      </c>
      <c r="D696" s="141" t="s">
        <v>81</v>
      </c>
      <c r="E696" s="142" t="s">
        <v>1460</v>
      </c>
      <c r="F696" s="142" t="s">
        <v>14649</v>
      </c>
    </row>
    <row r="697" spans="1:6" x14ac:dyDescent="0.3">
      <c r="A697" s="141">
        <v>67827</v>
      </c>
      <c r="B697" s="141" t="s">
        <v>1461</v>
      </c>
      <c r="C697" s="141" t="s">
        <v>1392</v>
      </c>
      <c r="D697" s="141" t="s">
        <v>81</v>
      </c>
      <c r="E697" s="142" t="s">
        <v>1462</v>
      </c>
      <c r="F697" s="142" t="s">
        <v>14650</v>
      </c>
    </row>
    <row r="698" spans="1:6" x14ac:dyDescent="0.3">
      <c r="A698" s="141">
        <v>73395</v>
      </c>
      <c r="B698" s="141" t="s">
        <v>1463</v>
      </c>
      <c r="C698" s="141" t="s">
        <v>1392</v>
      </c>
      <c r="D698" s="141" t="s">
        <v>81</v>
      </c>
      <c r="E698" s="142" t="s">
        <v>1464</v>
      </c>
      <c r="F698" s="142" t="s">
        <v>1464</v>
      </c>
    </row>
    <row r="699" spans="1:6" x14ac:dyDescent="0.3">
      <c r="A699" s="141">
        <v>83766</v>
      </c>
      <c r="B699" s="141" t="s">
        <v>1465</v>
      </c>
      <c r="C699" s="141" t="s">
        <v>1392</v>
      </c>
      <c r="D699" s="141" t="s">
        <v>81</v>
      </c>
      <c r="E699" s="142" t="s">
        <v>1466</v>
      </c>
      <c r="F699" s="142" t="s">
        <v>11124</v>
      </c>
    </row>
    <row r="700" spans="1:6" x14ac:dyDescent="0.3">
      <c r="A700" s="141">
        <v>87446</v>
      </c>
      <c r="B700" s="141" t="s">
        <v>1467</v>
      </c>
      <c r="C700" s="141" t="s">
        <v>1392</v>
      </c>
      <c r="D700" s="141" t="s">
        <v>81</v>
      </c>
      <c r="E700" s="142" t="s">
        <v>1468</v>
      </c>
      <c r="F700" s="142" t="s">
        <v>1468</v>
      </c>
    </row>
    <row r="701" spans="1:6" x14ac:dyDescent="0.3">
      <c r="A701" s="141">
        <v>88392</v>
      </c>
      <c r="B701" s="141" t="s">
        <v>1469</v>
      </c>
      <c r="C701" s="141" t="s">
        <v>1392</v>
      </c>
      <c r="D701" s="141" t="s">
        <v>81</v>
      </c>
      <c r="E701" s="142" t="s">
        <v>1470</v>
      </c>
      <c r="F701" s="142" t="s">
        <v>1470</v>
      </c>
    </row>
    <row r="702" spans="1:6" x14ac:dyDescent="0.3">
      <c r="A702" s="141">
        <v>88398</v>
      </c>
      <c r="B702" s="141" t="s">
        <v>1471</v>
      </c>
      <c r="C702" s="141" t="s">
        <v>1392</v>
      </c>
      <c r="D702" s="141" t="s">
        <v>81</v>
      </c>
      <c r="E702" s="142" t="s">
        <v>1472</v>
      </c>
      <c r="F702" s="142" t="s">
        <v>1472</v>
      </c>
    </row>
    <row r="703" spans="1:6" x14ac:dyDescent="0.3">
      <c r="A703" s="141">
        <v>88404</v>
      </c>
      <c r="B703" s="141" t="s">
        <v>1473</v>
      </c>
      <c r="C703" s="141" t="s">
        <v>1392</v>
      </c>
      <c r="D703" s="141" t="s">
        <v>81</v>
      </c>
      <c r="E703" s="142" t="s">
        <v>1474</v>
      </c>
      <c r="F703" s="142" t="s">
        <v>1474</v>
      </c>
    </row>
    <row r="704" spans="1:6" x14ac:dyDescent="0.3">
      <c r="A704" s="141">
        <v>88430</v>
      </c>
      <c r="B704" s="141" t="s">
        <v>1475</v>
      </c>
      <c r="C704" s="141" t="s">
        <v>1392</v>
      </c>
      <c r="D704" s="141" t="s">
        <v>81</v>
      </c>
      <c r="E704" s="142" t="s">
        <v>1476</v>
      </c>
      <c r="F704" s="142" t="s">
        <v>1476</v>
      </c>
    </row>
    <row r="705" spans="1:6" x14ac:dyDescent="0.3">
      <c r="A705" s="141">
        <v>88438</v>
      </c>
      <c r="B705" s="141" t="s">
        <v>1477</v>
      </c>
      <c r="C705" s="141" t="s">
        <v>1392</v>
      </c>
      <c r="D705" s="141" t="s">
        <v>81</v>
      </c>
      <c r="E705" s="142" t="s">
        <v>1478</v>
      </c>
      <c r="F705" s="142" t="s">
        <v>1478</v>
      </c>
    </row>
    <row r="706" spans="1:6" x14ac:dyDescent="0.3">
      <c r="A706" s="141">
        <v>88831</v>
      </c>
      <c r="B706" s="141" t="s">
        <v>1479</v>
      </c>
      <c r="C706" s="141" t="s">
        <v>1392</v>
      </c>
      <c r="D706" s="141" t="s">
        <v>1090</v>
      </c>
      <c r="E706" s="142" t="s">
        <v>1480</v>
      </c>
      <c r="F706" s="142" t="s">
        <v>1480</v>
      </c>
    </row>
    <row r="707" spans="1:6" x14ac:dyDescent="0.3">
      <c r="A707" s="141">
        <v>88844</v>
      </c>
      <c r="B707" s="141" t="s">
        <v>1481</v>
      </c>
      <c r="C707" s="141" t="s">
        <v>1392</v>
      </c>
      <c r="D707" s="141" t="s">
        <v>81</v>
      </c>
      <c r="E707" s="142" t="s">
        <v>1482</v>
      </c>
      <c r="F707" s="142" t="s">
        <v>14651</v>
      </c>
    </row>
    <row r="708" spans="1:6" x14ac:dyDescent="0.3">
      <c r="A708" s="141">
        <v>88908</v>
      </c>
      <c r="B708" s="141" t="s">
        <v>1483</v>
      </c>
      <c r="C708" s="141" t="s">
        <v>1392</v>
      </c>
      <c r="D708" s="141" t="s">
        <v>81</v>
      </c>
      <c r="E708" s="142" t="s">
        <v>1484</v>
      </c>
      <c r="F708" s="142" t="s">
        <v>14652</v>
      </c>
    </row>
    <row r="709" spans="1:6" x14ac:dyDescent="0.3">
      <c r="A709" s="141">
        <v>89022</v>
      </c>
      <c r="B709" s="141" t="s">
        <v>1485</v>
      </c>
      <c r="C709" s="141" t="s">
        <v>1392</v>
      </c>
      <c r="D709" s="141" t="s">
        <v>81</v>
      </c>
      <c r="E709" s="142" t="s">
        <v>1486</v>
      </c>
      <c r="F709" s="142" t="s">
        <v>1486</v>
      </c>
    </row>
    <row r="710" spans="1:6" x14ac:dyDescent="0.3">
      <c r="A710" s="141">
        <v>89027</v>
      </c>
      <c r="B710" s="141" t="s">
        <v>1487</v>
      </c>
      <c r="C710" s="141" t="s">
        <v>1392</v>
      </c>
      <c r="D710" s="141" t="s">
        <v>81</v>
      </c>
      <c r="E710" s="142" t="s">
        <v>1488</v>
      </c>
      <c r="F710" s="142" t="s">
        <v>1488</v>
      </c>
    </row>
    <row r="711" spans="1:6" x14ac:dyDescent="0.3">
      <c r="A711" s="141">
        <v>89031</v>
      </c>
      <c r="B711" s="141" t="s">
        <v>1489</v>
      </c>
      <c r="C711" s="141" t="s">
        <v>1392</v>
      </c>
      <c r="D711" s="141" t="s">
        <v>81</v>
      </c>
      <c r="E711" s="142" t="s">
        <v>1490</v>
      </c>
      <c r="F711" s="142" t="s">
        <v>14653</v>
      </c>
    </row>
    <row r="712" spans="1:6" x14ac:dyDescent="0.3">
      <c r="A712" s="141">
        <v>89036</v>
      </c>
      <c r="B712" s="141" t="s">
        <v>1491</v>
      </c>
      <c r="C712" s="141" t="s">
        <v>1392</v>
      </c>
      <c r="D712" s="141" t="s">
        <v>81</v>
      </c>
      <c r="E712" s="142" t="s">
        <v>1492</v>
      </c>
      <c r="F712" s="142" t="s">
        <v>14654</v>
      </c>
    </row>
    <row r="713" spans="1:6" x14ac:dyDescent="0.3">
      <c r="A713" s="141">
        <v>89218</v>
      </c>
      <c r="B713" s="141" t="s">
        <v>1493</v>
      </c>
      <c r="C713" s="141" t="s">
        <v>1392</v>
      </c>
      <c r="D713" s="141" t="s">
        <v>81</v>
      </c>
      <c r="E713" s="142" t="s">
        <v>1494</v>
      </c>
      <c r="F713" s="142" t="s">
        <v>14655</v>
      </c>
    </row>
    <row r="714" spans="1:6" x14ac:dyDescent="0.3">
      <c r="A714" s="141">
        <v>89226</v>
      </c>
      <c r="B714" s="141" t="s">
        <v>1495</v>
      </c>
      <c r="C714" s="141" t="s">
        <v>1392</v>
      </c>
      <c r="D714" s="141" t="s">
        <v>81</v>
      </c>
      <c r="E714" s="142" t="s">
        <v>1496</v>
      </c>
      <c r="F714" s="142" t="s">
        <v>1496</v>
      </c>
    </row>
    <row r="715" spans="1:6" x14ac:dyDescent="0.3">
      <c r="A715" s="141">
        <v>89235</v>
      </c>
      <c r="B715" s="141" t="s">
        <v>1497</v>
      </c>
      <c r="C715" s="141" t="s">
        <v>1392</v>
      </c>
      <c r="D715" s="141" t="s">
        <v>81</v>
      </c>
      <c r="E715" s="142" t="s">
        <v>1498</v>
      </c>
      <c r="F715" s="142" t="s">
        <v>14656</v>
      </c>
    </row>
    <row r="716" spans="1:6" x14ac:dyDescent="0.3">
      <c r="A716" s="141">
        <v>89243</v>
      </c>
      <c r="B716" s="141" t="s">
        <v>1499</v>
      </c>
      <c r="C716" s="141" t="s">
        <v>1392</v>
      </c>
      <c r="D716" s="141" t="s">
        <v>81</v>
      </c>
      <c r="E716" s="142" t="s">
        <v>1500</v>
      </c>
      <c r="F716" s="142" t="s">
        <v>14657</v>
      </c>
    </row>
    <row r="717" spans="1:6" x14ac:dyDescent="0.3">
      <c r="A717" s="141">
        <v>89251</v>
      </c>
      <c r="B717" s="141" t="s">
        <v>1501</v>
      </c>
      <c r="C717" s="141" t="s">
        <v>1392</v>
      </c>
      <c r="D717" s="141" t="s">
        <v>81</v>
      </c>
      <c r="E717" s="142" t="s">
        <v>1502</v>
      </c>
      <c r="F717" s="142" t="s">
        <v>14658</v>
      </c>
    </row>
    <row r="718" spans="1:6" x14ac:dyDescent="0.3">
      <c r="A718" s="141">
        <v>89258</v>
      </c>
      <c r="B718" s="141" t="s">
        <v>1503</v>
      </c>
      <c r="C718" s="141" t="s">
        <v>1392</v>
      </c>
      <c r="D718" s="141" t="s">
        <v>81</v>
      </c>
      <c r="E718" s="142" t="s">
        <v>1504</v>
      </c>
      <c r="F718" s="142" t="s">
        <v>14659</v>
      </c>
    </row>
    <row r="719" spans="1:6" x14ac:dyDescent="0.3">
      <c r="A719" s="141">
        <v>89273</v>
      </c>
      <c r="B719" s="141" t="s">
        <v>1505</v>
      </c>
      <c r="C719" s="141" t="s">
        <v>1392</v>
      </c>
      <c r="D719" s="141" t="s">
        <v>81</v>
      </c>
      <c r="E719" s="142" t="s">
        <v>1506</v>
      </c>
      <c r="F719" s="142" t="s">
        <v>14660</v>
      </c>
    </row>
    <row r="720" spans="1:6" x14ac:dyDescent="0.3">
      <c r="A720" s="141">
        <v>89279</v>
      </c>
      <c r="B720" s="141" t="s">
        <v>1507</v>
      </c>
      <c r="C720" s="141" t="s">
        <v>1392</v>
      </c>
      <c r="D720" s="141" t="s">
        <v>81</v>
      </c>
      <c r="E720" s="142" t="s">
        <v>1508</v>
      </c>
      <c r="F720" s="142" t="s">
        <v>1508</v>
      </c>
    </row>
    <row r="721" spans="1:6" x14ac:dyDescent="0.3">
      <c r="A721" s="141">
        <v>89877</v>
      </c>
      <c r="B721" s="141" t="s">
        <v>1509</v>
      </c>
      <c r="C721" s="141" t="s">
        <v>1392</v>
      </c>
      <c r="D721" s="141" t="s">
        <v>81</v>
      </c>
      <c r="E721" s="142" t="s">
        <v>1510</v>
      </c>
      <c r="F721" s="142" t="s">
        <v>3202</v>
      </c>
    </row>
    <row r="722" spans="1:6" x14ac:dyDescent="0.3">
      <c r="A722" s="141">
        <v>89884</v>
      </c>
      <c r="B722" s="141" t="s">
        <v>1511</v>
      </c>
      <c r="C722" s="141" t="s">
        <v>1392</v>
      </c>
      <c r="D722" s="141" t="s">
        <v>81</v>
      </c>
      <c r="E722" s="142" t="s">
        <v>1512</v>
      </c>
      <c r="F722" s="142" t="s">
        <v>14661</v>
      </c>
    </row>
    <row r="723" spans="1:6" x14ac:dyDescent="0.3">
      <c r="A723" s="141">
        <v>90587</v>
      </c>
      <c r="B723" s="141" t="s">
        <v>1513</v>
      </c>
      <c r="C723" s="141" t="s">
        <v>1392</v>
      </c>
      <c r="D723" s="141" t="s">
        <v>81</v>
      </c>
      <c r="E723" s="142" t="s">
        <v>1514</v>
      </c>
      <c r="F723" s="142" t="s">
        <v>1514</v>
      </c>
    </row>
    <row r="724" spans="1:6" x14ac:dyDescent="0.3">
      <c r="A724" s="141">
        <v>90626</v>
      </c>
      <c r="B724" s="141" t="s">
        <v>1515</v>
      </c>
      <c r="C724" s="141" t="s">
        <v>1392</v>
      </c>
      <c r="D724" s="141" t="s">
        <v>81</v>
      </c>
      <c r="E724" s="142" t="s">
        <v>1516</v>
      </c>
      <c r="F724" s="142" t="s">
        <v>1516</v>
      </c>
    </row>
    <row r="725" spans="1:6" x14ac:dyDescent="0.3">
      <c r="A725" s="141">
        <v>90632</v>
      </c>
      <c r="B725" s="141" t="s">
        <v>1517</v>
      </c>
      <c r="C725" s="141" t="s">
        <v>1392</v>
      </c>
      <c r="D725" s="141" t="s">
        <v>81</v>
      </c>
      <c r="E725" s="142" t="s">
        <v>1518</v>
      </c>
      <c r="F725" s="142" t="s">
        <v>14662</v>
      </c>
    </row>
    <row r="726" spans="1:6" x14ac:dyDescent="0.3">
      <c r="A726" s="141">
        <v>90638</v>
      </c>
      <c r="B726" s="141" t="s">
        <v>1519</v>
      </c>
      <c r="C726" s="141" t="s">
        <v>1392</v>
      </c>
      <c r="D726" s="141" t="s">
        <v>81</v>
      </c>
      <c r="E726" s="142" t="s">
        <v>1520</v>
      </c>
      <c r="F726" s="142" t="s">
        <v>1520</v>
      </c>
    </row>
    <row r="727" spans="1:6" x14ac:dyDescent="0.3">
      <c r="A727" s="141">
        <v>90644</v>
      </c>
      <c r="B727" s="141" t="s">
        <v>1521</v>
      </c>
      <c r="C727" s="141" t="s">
        <v>1392</v>
      </c>
      <c r="D727" s="141" t="s">
        <v>81</v>
      </c>
      <c r="E727" s="142" t="s">
        <v>1522</v>
      </c>
      <c r="F727" s="142" t="s">
        <v>1522</v>
      </c>
    </row>
    <row r="728" spans="1:6" x14ac:dyDescent="0.3">
      <c r="A728" s="141">
        <v>90651</v>
      </c>
      <c r="B728" s="141" t="s">
        <v>1523</v>
      </c>
      <c r="C728" s="141" t="s">
        <v>1392</v>
      </c>
      <c r="D728" s="141" t="s">
        <v>81</v>
      </c>
      <c r="E728" s="142" t="s">
        <v>1524</v>
      </c>
      <c r="F728" s="142" t="s">
        <v>1524</v>
      </c>
    </row>
    <row r="729" spans="1:6" x14ac:dyDescent="0.3">
      <c r="A729" s="141">
        <v>90657</v>
      </c>
      <c r="B729" s="141" t="s">
        <v>1525</v>
      </c>
      <c r="C729" s="141" t="s">
        <v>1392</v>
      </c>
      <c r="D729" s="141" t="s">
        <v>81</v>
      </c>
      <c r="E729" s="142" t="s">
        <v>1526</v>
      </c>
      <c r="F729" s="142" t="s">
        <v>1526</v>
      </c>
    </row>
    <row r="730" spans="1:6" x14ac:dyDescent="0.3">
      <c r="A730" s="141">
        <v>90663</v>
      </c>
      <c r="B730" s="141" t="s">
        <v>1527</v>
      </c>
      <c r="C730" s="141" t="s">
        <v>1392</v>
      </c>
      <c r="D730" s="141" t="s">
        <v>81</v>
      </c>
      <c r="E730" s="142" t="s">
        <v>1528</v>
      </c>
      <c r="F730" s="142" t="s">
        <v>1528</v>
      </c>
    </row>
    <row r="731" spans="1:6" x14ac:dyDescent="0.3">
      <c r="A731" s="141">
        <v>90669</v>
      </c>
      <c r="B731" s="141" t="s">
        <v>1529</v>
      </c>
      <c r="C731" s="141" t="s">
        <v>1392</v>
      </c>
      <c r="D731" s="141" t="s">
        <v>81</v>
      </c>
      <c r="E731" s="142" t="s">
        <v>1530</v>
      </c>
      <c r="F731" s="142" t="s">
        <v>1530</v>
      </c>
    </row>
    <row r="732" spans="1:6" x14ac:dyDescent="0.3">
      <c r="A732" s="141">
        <v>90675</v>
      </c>
      <c r="B732" s="141" t="s">
        <v>1531</v>
      </c>
      <c r="C732" s="141" t="s">
        <v>1392</v>
      </c>
      <c r="D732" s="141" t="s">
        <v>81</v>
      </c>
      <c r="E732" s="142" t="s">
        <v>1532</v>
      </c>
      <c r="F732" s="142" t="s">
        <v>14663</v>
      </c>
    </row>
    <row r="733" spans="1:6" x14ac:dyDescent="0.3">
      <c r="A733" s="141">
        <v>90681</v>
      </c>
      <c r="B733" s="141" t="s">
        <v>1533</v>
      </c>
      <c r="C733" s="141" t="s">
        <v>1392</v>
      </c>
      <c r="D733" s="141" t="s">
        <v>81</v>
      </c>
      <c r="E733" s="142" t="s">
        <v>1534</v>
      </c>
      <c r="F733" s="142" t="s">
        <v>14664</v>
      </c>
    </row>
    <row r="734" spans="1:6" x14ac:dyDescent="0.3">
      <c r="A734" s="141">
        <v>90687</v>
      </c>
      <c r="B734" s="141" t="s">
        <v>1535</v>
      </c>
      <c r="C734" s="141" t="s">
        <v>1392</v>
      </c>
      <c r="D734" s="141" t="s">
        <v>81</v>
      </c>
      <c r="E734" s="142" t="s">
        <v>1536</v>
      </c>
      <c r="F734" s="142" t="s">
        <v>11161</v>
      </c>
    </row>
    <row r="735" spans="1:6" x14ac:dyDescent="0.3">
      <c r="A735" s="141">
        <v>90693</v>
      </c>
      <c r="B735" s="141" t="s">
        <v>1537</v>
      </c>
      <c r="C735" s="141" t="s">
        <v>1392</v>
      </c>
      <c r="D735" s="141" t="s">
        <v>81</v>
      </c>
      <c r="E735" s="142" t="s">
        <v>1538</v>
      </c>
      <c r="F735" s="142" t="s">
        <v>14665</v>
      </c>
    </row>
    <row r="736" spans="1:6" x14ac:dyDescent="0.3">
      <c r="A736" s="141">
        <v>90965</v>
      </c>
      <c r="B736" s="141" t="s">
        <v>1539</v>
      </c>
      <c r="C736" s="141" t="s">
        <v>1392</v>
      </c>
      <c r="D736" s="141" t="s">
        <v>1090</v>
      </c>
      <c r="E736" s="142" t="s">
        <v>1540</v>
      </c>
      <c r="F736" s="142" t="s">
        <v>1540</v>
      </c>
    </row>
    <row r="737" spans="1:6" x14ac:dyDescent="0.3">
      <c r="A737" s="141">
        <v>90973</v>
      </c>
      <c r="B737" s="141" t="s">
        <v>1541</v>
      </c>
      <c r="C737" s="141" t="s">
        <v>1392</v>
      </c>
      <c r="D737" s="141" t="s">
        <v>81</v>
      </c>
      <c r="E737" s="142" t="s">
        <v>1542</v>
      </c>
      <c r="F737" s="142" t="s">
        <v>1542</v>
      </c>
    </row>
    <row r="738" spans="1:6" x14ac:dyDescent="0.3">
      <c r="A738" s="141">
        <v>90982</v>
      </c>
      <c r="B738" s="141" t="s">
        <v>1543</v>
      </c>
      <c r="C738" s="141" t="s">
        <v>1392</v>
      </c>
      <c r="D738" s="141" t="s">
        <v>81</v>
      </c>
      <c r="E738" s="142" t="s">
        <v>1544</v>
      </c>
      <c r="F738" s="142" t="s">
        <v>1544</v>
      </c>
    </row>
    <row r="739" spans="1:6" x14ac:dyDescent="0.3">
      <c r="A739" s="141">
        <v>91001</v>
      </c>
      <c r="B739" s="141" t="s">
        <v>1545</v>
      </c>
      <c r="C739" s="141" t="s">
        <v>1392</v>
      </c>
      <c r="D739" s="141" t="s">
        <v>81</v>
      </c>
      <c r="E739" s="142" t="s">
        <v>1546</v>
      </c>
      <c r="F739" s="142" t="s">
        <v>1546</v>
      </c>
    </row>
    <row r="740" spans="1:6" x14ac:dyDescent="0.3">
      <c r="A740" s="141">
        <v>91032</v>
      </c>
      <c r="B740" s="141" t="s">
        <v>1547</v>
      </c>
      <c r="C740" s="141" t="s">
        <v>1392</v>
      </c>
      <c r="D740" s="141" t="s">
        <v>81</v>
      </c>
      <c r="E740" s="142" t="s">
        <v>1548</v>
      </c>
      <c r="F740" s="142" t="s">
        <v>14666</v>
      </c>
    </row>
    <row r="741" spans="1:6" x14ac:dyDescent="0.3">
      <c r="A741" s="141">
        <v>91278</v>
      </c>
      <c r="B741" s="141" t="s">
        <v>1549</v>
      </c>
      <c r="C741" s="141" t="s">
        <v>1392</v>
      </c>
      <c r="D741" s="141" t="s">
        <v>81</v>
      </c>
      <c r="E741" s="142" t="s">
        <v>1550</v>
      </c>
      <c r="F741" s="142" t="s">
        <v>1550</v>
      </c>
    </row>
    <row r="742" spans="1:6" x14ac:dyDescent="0.3">
      <c r="A742" s="141">
        <v>91285</v>
      </c>
      <c r="B742" s="141" t="s">
        <v>1551</v>
      </c>
      <c r="C742" s="141" t="s">
        <v>1392</v>
      </c>
      <c r="D742" s="141" t="s">
        <v>81</v>
      </c>
      <c r="E742" s="142" t="s">
        <v>1552</v>
      </c>
      <c r="F742" s="142" t="s">
        <v>1552</v>
      </c>
    </row>
    <row r="743" spans="1:6" x14ac:dyDescent="0.3">
      <c r="A743" s="141">
        <v>91387</v>
      </c>
      <c r="B743" s="141" t="s">
        <v>1553</v>
      </c>
      <c r="C743" s="141" t="s">
        <v>1392</v>
      </c>
      <c r="D743" s="141" t="s">
        <v>81</v>
      </c>
      <c r="E743" s="142" t="s">
        <v>1554</v>
      </c>
      <c r="F743" s="142" t="s">
        <v>8869</v>
      </c>
    </row>
    <row r="744" spans="1:6" x14ac:dyDescent="0.3">
      <c r="A744" s="141">
        <v>91395</v>
      </c>
      <c r="B744" s="141" t="s">
        <v>1555</v>
      </c>
      <c r="C744" s="141" t="s">
        <v>1392</v>
      </c>
      <c r="D744" s="141" t="s">
        <v>81</v>
      </c>
      <c r="E744" s="142" t="s">
        <v>1556</v>
      </c>
      <c r="F744" s="142" t="s">
        <v>7058</v>
      </c>
    </row>
    <row r="745" spans="1:6" x14ac:dyDescent="0.3">
      <c r="A745" s="141">
        <v>91486</v>
      </c>
      <c r="B745" s="141" t="s">
        <v>1557</v>
      </c>
      <c r="C745" s="141" t="s">
        <v>1392</v>
      </c>
      <c r="D745" s="141" t="s">
        <v>81</v>
      </c>
      <c r="E745" s="142" t="s">
        <v>1558</v>
      </c>
      <c r="F745" s="142" t="s">
        <v>1765</v>
      </c>
    </row>
    <row r="746" spans="1:6" x14ac:dyDescent="0.3">
      <c r="A746" s="141">
        <v>91534</v>
      </c>
      <c r="B746" s="141" t="s">
        <v>1559</v>
      </c>
      <c r="C746" s="141" t="s">
        <v>1392</v>
      </c>
      <c r="D746" s="141" t="s">
        <v>81</v>
      </c>
      <c r="E746" s="142" t="s">
        <v>1560</v>
      </c>
      <c r="F746" s="142" t="s">
        <v>5966</v>
      </c>
    </row>
    <row r="747" spans="1:6" x14ac:dyDescent="0.3">
      <c r="A747" s="141">
        <v>91635</v>
      </c>
      <c r="B747" s="141" t="s">
        <v>1561</v>
      </c>
      <c r="C747" s="141" t="s">
        <v>1392</v>
      </c>
      <c r="D747" s="141" t="s">
        <v>81</v>
      </c>
      <c r="E747" s="142" t="s">
        <v>1562</v>
      </c>
      <c r="F747" s="142" t="s">
        <v>14667</v>
      </c>
    </row>
    <row r="748" spans="1:6" x14ac:dyDescent="0.3">
      <c r="A748" s="141">
        <v>91646</v>
      </c>
      <c r="B748" s="141" t="s">
        <v>1563</v>
      </c>
      <c r="C748" s="141" t="s">
        <v>1392</v>
      </c>
      <c r="D748" s="141" t="s">
        <v>81</v>
      </c>
      <c r="E748" s="142" t="s">
        <v>1564</v>
      </c>
      <c r="F748" s="142" t="s">
        <v>14660</v>
      </c>
    </row>
    <row r="749" spans="1:6" x14ac:dyDescent="0.3">
      <c r="A749" s="141">
        <v>91693</v>
      </c>
      <c r="B749" s="141" t="s">
        <v>1565</v>
      </c>
      <c r="C749" s="141" t="s">
        <v>1392</v>
      </c>
      <c r="D749" s="141" t="s">
        <v>81</v>
      </c>
      <c r="E749" s="142" t="s">
        <v>1566</v>
      </c>
      <c r="F749" s="142" t="s">
        <v>14668</v>
      </c>
    </row>
    <row r="750" spans="1:6" x14ac:dyDescent="0.3">
      <c r="A750" s="141">
        <v>92044</v>
      </c>
      <c r="B750" s="141" t="s">
        <v>1567</v>
      </c>
      <c r="C750" s="141" t="s">
        <v>1392</v>
      </c>
      <c r="D750" s="141" t="s">
        <v>81</v>
      </c>
      <c r="E750" s="142" t="s">
        <v>1568</v>
      </c>
      <c r="F750" s="142" t="s">
        <v>1568</v>
      </c>
    </row>
    <row r="751" spans="1:6" x14ac:dyDescent="0.3">
      <c r="A751" s="141">
        <v>92107</v>
      </c>
      <c r="B751" s="141" t="s">
        <v>1569</v>
      </c>
      <c r="C751" s="141" t="s">
        <v>1392</v>
      </c>
      <c r="D751" s="141" t="s">
        <v>81</v>
      </c>
      <c r="E751" s="142" t="s">
        <v>1570</v>
      </c>
      <c r="F751" s="142" t="s">
        <v>14669</v>
      </c>
    </row>
    <row r="752" spans="1:6" x14ac:dyDescent="0.3">
      <c r="A752" s="141">
        <v>92113</v>
      </c>
      <c r="B752" s="141" t="s">
        <v>1571</v>
      </c>
      <c r="C752" s="141" t="s">
        <v>1392</v>
      </c>
      <c r="D752" s="141" t="s">
        <v>81</v>
      </c>
      <c r="E752" s="142" t="s">
        <v>1572</v>
      </c>
      <c r="F752" s="142" t="s">
        <v>1572</v>
      </c>
    </row>
    <row r="753" spans="1:6" x14ac:dyDescent="0.3">
      <c r="A753" s="141">
        <v>92119</v>
      </c>
      <c r="B753" s="141" t="s">
        <v>1573</v>
      </c>
      <c r="C753" s="141" t="s">
        <v>1392</v>
      </c>
      <c r="D753" s="141" t="s">
        <v>81</v>
      </c>
      <c r="E753" s="142" t="s">
        <v>1574</v>
      </c>
      <c r="F753" s="142" t="s">
        <v>1574</v>
      </c>
    </row>
    <row r="754" spans="1:6" x14ac:dyDescent="0.3">
      <c r="A754" s="141">
        <v>92139</v>
      </c>
      <c r="B754" s="141" t="s">
        <v>1575</v>
      </c>
      <c r="C754" s="141" t="s">
        <v>1392</v>
      </c>
      <c r="D754" s="141" t="s">
        <v>81</v>
      </c>
      <c r="E754" s="142" t="s">
        <v>1576</v>
      </c>
      <c r="F754" s="142" t="s">
        <v>14670</v>
      </c>
    </row>
    <row r="755" spans="1:6" x14ac:dyDescent="0.3">
      <c r="A755" s="141">
        <v>92146</v>
      </c>
      <c r="B755" s="141" t="s">
        <v>1577</v>
      </c>
      <c r="C755" s="141" t="s">
        <v>1392</v>
      </c>
      <c r="D755" s="141" t="s">
        <v>81</v>
      </c>
      <c r="E755" s="142" t="s">
        <v>1578</v>
      </c>
      <c r="F755" s="142" t="s">
        <v>12099</v>
      </c>
    </row>
    <row r="756" spans="1:6" x14ac:dyDescent="0.3">
      <c r="A756" s="141">
        <v>92243</v>
      </c>
      <c r="B756" s="141" t="s">
        <v>1579</v>
      </c>
      <c r="C756" s="141" t="s">
        <v>1392</v>
      </c>
      <c r="D756" s="141" t="s">
        <v>81</v>
      </c>
      <c r="E756" s="142" t="s">
        <v>1580</v>
      </c>
      <c r="F756" s="142" t="s">
        <v>12174</v>
      </c>
    </row>
    <row r="757" spans="1:6" x14ac:dyDescent="0.3">
      <c r="A757" s="141">
        <v>92717</v>
      </c>
      <c r="B757" s="141" t="s">
        <v>1581</v>
      </c>
      <c r="C757" s="141" t="s">
        <v>1392</v>
      </c>
      <c r="D757" s="141" t="s">
        <v>81</v>
      </c>
      <c r="E757" s="142" t="s">
        <v>1582</v>
      </c>
      <c r="F757" s="142" t="s">
        <v>1582</v>
      </c>
    </row>
    <row r="758" spans="1:6" x14ac:dyDescent="0.3">
      <c r="A758" s="141">
        <v>92961</v>
      </c>
      <c r="B758" s="141" t="s">
        <v>1583</v>
      </c>
      <c r="C758" s="141" t="s">
        <v>1392</v>
      </c>
      <c r="D758" s="141" t="s">
        <v>81</v>
      </c>
      <c r="E758" s="142" t="s">
        <v>1584</v>
      </c>
      <c r="F758" s="142" t="s">
        <v>1584</v>
      </c>
    </row>
    <row r="759" spans="1:6" x14ac:dyDescent="0.3">
      <c r="A759" s="141">
        <v>92967</v>
      </c>
      <c r="B759" s="141" t="s">
        <v>1585</v>
      </c>
      <c r="C759" s="141" t="s">
        <v>1392</v>
      </c>
      <c r="D759" s="141" t="s">
        <v>81</v>
      </c>
      <c r="E759" s="142" t="s">
        <v>1586</v>
      </c>
      <c r="F759" s="142" t="s">
        <v>14671</v>
      </c>
    </row>
    <row r="760" spans="1:6" x14ac:dyDescent="0.3">
      <c r="A760" s="141">
        <v>93225</v>
      </c>
      <c r="B760" s="141" t="s">
        <v>1587</v>
      </c>
      <c r="C760" s="141" t="s">
        <v>1392</v>
      </c>
      <c r="D760" s="141" t="s">
        <v>81</v>
      </c>
      <c r="E760" s="142" t="s">
        <v>1588</v>
      </c>
      <c r="F760" s="142" t="s">
        <v>14672</v>
      </c>
    </row>
    <row r="761" spans="1:6" x14ac:dyDescent="0.3">
      <c r="A761" s="141">
        <v>93234</v>
      </c>
      <c r="B761" s="141" t="s">
        <v>1589</v>
      </c>
      <c r="C761" s="141" t="s">
        <v>1392</v>
      </c>
      <c r="D761" s="141" t="s">
        <v>81</v>
      </c>
      <c r="E761" s="142" t="s">
        <v>1590</v>
      </c>
      <c r="F761" s="142" t="s">
        <v>1590</v>
      </c>
    </row>
    <row r="762" spans="1:6" x14ac:dyDescent="0.3">
      <c r="A762" s="141">
        <v>93244</v>
      </c>
      <c r="B762" s="141" t="s">
        <v>1591</v>
      </c>
      <c r="C762" s="141" t="s">
        <v>1392</v>
      </c>
      <c r="D762" s="141" t="s">
        <v>81</v>
      </c>
      <c r="E762" s="142" t="s">
        <v>1592</v>
      </c>
      <c r="F762" s="142" t="s">
        <v>14673</v>
      </c>
    </row>
    <row r="763" spans="1:6" x14ac:dyDescent="0.3">
      <c r="A763" s="141">
        <v>93274</v>
      </c>
      <c r="B763" s="141" t="s">
        <v>1593</v>
      </c>
      <c r="C763" s="141" t="s">
        <v>1392</v>
      </c>
      <c r="D763" s="141" t="s">
        <v>81</v>
      </c>
      <c r="E763" s="142" t="s">
        <v>1594</v>
      </c>
      <c r="F763" s="142" t="s">
        <v>14674</v>
      </c>
    </row>
    <row r="764" spans="1:6" x14ac:dyDescent="0.3">
      <c r="A764" s="141">
        <v>93282</v>
      </c>
      <c r="B764" s="141" t="s">
        <v>1595</v>
      </c>
      <c r="C764" s="141" t="s">
        <v>1392</v>
      </c>
      <c r="D764" s="141" t="s">
        <v>81</v>
      </c>
      <c r="E764" s="142" t="s">
        <v>1596</v>
      </c>
      <c r="F764" s="142" t="s">
        <v>12280</v>
      </c>
    </row>
    <row r="765" spans="1:6" x14ac:dyDescent="0.3">
      <c r="A765" s="141">
        <v>93288</v>
      </c>
      <c r="B765" s="141" t="s">
        <v>1597</v>
      </c>
      <c r="C765" s="141" t="s">
        <v>1392</v>
      </c>
      <c r="D765" s="141" t="s">
        <v>81</v>
      </c>
      <c r="E765" s="142" t="s">
        <v>1598</v>
      </c>
      <c r="F765" s="142" t="s">
        <v>14675</v>
      </c>
    </row>
    <row r="766" spans="1:6" x14ac:dyDescent="0.3">
      <c r="A766" s="141">
        <v>93403</v>
      </c>
      <c r="B766" s="141" t="s">
        <v>1599</v>
      </c>
      <c r="C766" s="141" t="s">
        <v>1392</v>
      </c>
      <c r="D766" s="141" t="s">
        <v>81</v>
      </c>
      <c r="E766" s="142" t="s">
        <v>1600</v>
      </c>
      <c r="F766" s="142" t="s">
        <v>14676</v>
      </c>
    </row>
    <row r="767" spans="1:6" x14ac:dyDescent="0.3">
      <c r="A767" s="141">
        <v>93409</v>
      </c>
      <c r="B767" s="141" t="s">
        <v>1601</v>
      </c>
      <c r="C767" s="141" t="s">
        <v>1392</v>
      </c>
      <c r="D767" s="141" t="s">
        <v>81</v>
      </c>
      <c r="E767" s="142" t="s">
        <v>1602</v>
      </c>
      <c r="F767" s="142" t="s">
        <v>14677</v>
      </c>
    </row>
    <row r="768" spans="1:6" x14ac:dyDescent="0.3">
      <c r="A768" s="141">
        <v>93416</v>
      </c>
      <c r="B768" s="141" t="s">
        <v>1603</v>
      </c>
      <c r="C768" s="141" t="s">
        <v>1392</v>
      </c>
      <c r="D768" s="141" t="s">
        <v>81</v>
      </c>
      <c r="E768" s="142" t="s">
        <v>1590</v>
      </c>
      <c r="F768" s="142" t="s">
        <v>1590</v>
      </c>
    </row>
    <row r="769" spans="1:6" x14ac:dyDescent="0.3">
      <c r="A769" s="141">
        <v>93422</v>
      </c>
      <c r="B769" s="141" t="s">
        <v>1604</v>
      </c>
      <c r="C769" s="141" t="s">
        <v>1392</v>
      </c>
      <c r="D769" s="141" t="s">
        <v>81</v>
      </c>
      <c r="E769" s="142" t="s">
        <v>1605</v>
      </c>
      <c r="F769" s="142" t="s">
        <v>1605</v>
      </c>
    </row>
    <row r="770" spans="1:6" x14ac:dyDescent="0.3">
      <c r="A770" s="141">
        <v>93428</v>
      </c>
      <c r="B770" s="141" t="s">
        <v>1606</v>
      </c>
      <c r="C770" s="141" t="s">
        <v>1392</v>
      </c>
      <c r="D770" s="141" t="s">
        <v>81</v>
      </c>
      <c r="E770" s="142" t="s">
        <v>1607</v>
      </c>
      <c r="F770" s="142" t="s">
        <v>1607</v>
      </c>
    </row>
    <row r="771" spans="1:6" x14ac:dyDescent="0.3">
      <c r="A771" s="141">
        <v>93434</v>
      </c>
      <c r="B771" s="141" t="s">
        <v>1608</v>
      </c>
      <c r="C771" s="141" t="s">
        <v>1392</v>
      </c>
      <c r="D771" s="141" t="s">
        <v>81</v>
      </c>
      <c r="E771" s="142" t="s">
        <v>1609</v>
      </c>
      <c r="F771" s="142" t="s">
        <v>14678</v>
      </c>
    </row>
    <row r="772" spans="1:6" x14ac:dyDescent="0.3">
      <c r="A772" s="141">
        <v>93440</v>
      </c>
      <c r="B772" s="141" t="s">
        <v>1610</v>
      </c>
      <c r="C772" s="141" t="s">
        <v>1392</v>
      </c>
      <c r="D772" s="141" t="s">
        <v>81</v>
      </c>
      <c r="E772" s="142" t="s">
        <v>1611</v>
      </c>
      <c r="F772" s="142" t="s">
        <v>14679</v>
      </c>
    </row>
    <row r="773" spans="1:6" x14ac:dyDescent="0.3">
      <c r="A773" s="141">
        <v>95122</v>
      </c>
      <c r="B773" s="141" t="s">
        <v>1612</v>
      </c>
      <c r="C773" s="141" t="s">
        <v>1392</v>
      </c>
      <c r="D773" s="141" t="s">
        <v>81</v>
      </c>
      <c r="E773" s="142" t="s">
        <v>1613</v>
      </c>
      <c r="F773" s="142" t="s">
        <v>11299</v>
      </c>
    </row>
    <row r="774" spans="1:6" x14ac:dyDescent="0.3">
      <c r="A774" s="141">
        <v>95128</v>
      </c>
      <c r="B774" s="141" t="s">
        <v>1614</v>
      </c>
      <c r="C774" s="141" t="s">
        <v>1392</v>
      </c>
      <c r="D774" s="141" t="s">
        <v>81</v>
      </c>
      <c r="E774" s="142" t="s">
        <v>1615</v>
      </c>
      <c r="F774" s="142" t="s">
        <v>14680</v>
      </c>
    </row>
    <row r="775" spans="1:6" x14ac:dyDescent="0.3">
      <c r="A775" s="141">
        <v>95140</v>
      </c>
      <c r="B775" s="141" t="s">
        <v>1616</v>
      </c>
      <c r="C775" s="141" t="s">
        <v>1392</v>
      </c>
      <c r="D775" s="141" t="s">
        <v>1090</v>
      </c>
      <c r="E775" s="142" t="s">
        <v>1617</v>
      </c>
      <c r="F775" s="142" t="s">
        <v>1617</v>
      </c>
    </row>
    <row r="776" spans="1:6" x14ac:dyDescent="0.3">
      <c r="A776" s="141">
        <v>95213</v>
      </c>
      <c r="B776" s="141" t="s">
        <v>1618</v>
      </c>
      <c r="C776" s="141" t="s">
        <v>1392</v>
      </c>
      <c r="D776" s="141" t="s">
        <v>81</v>
      </c>
      <c r="E776" s="142" t="s">
        <v>1619</v>
      </c>
      <c r="F776" s="142" t="s">
        <v>14681</v>
      </c>
    </row>
    <row r="777" spans="1:6" x14ac:dyDescent="0.3">
      <c r="A777" s="141">
        <v>95259</v>
      </c>
      <c r="B777" s="141" t="s">
        <v>1620</v>
      </c>
      <c r="C777" s="141" t="s">
        <v>1392</v>
      </c>
      <c r="D777" s="141" t="s">
        <v>81</v>
      </c>
      <c r="E777" s="142" t="s">
        <v>1621</v>
      </c>
      <c r="F777" s="142" t="s">
        <v>14682</v>
      </c>
    </row>
    <row r="778" spans="1:6" x14ac:dyDescent="0.3">
      <c r="A778" s="141">
        <v>95265</v>
      </c>
      <c r="B778" s="141" t="s">
        <v>1622</v>
      </c>
      <c r="C778" s="141" t="s">
        <v>1392</v>
      </c>
      <c r="D778" s="141" t="s">
        <v>1090</v>
      </c>
      <c r="E778" s="142" t="s">
        <v>1623</v>
      </c>
      <c r="F778" s="142" t="s">
        <v>1623</v>
      </c>
    </row>
    <row r="779" spans="1:6" x14ac:dyDescent="0.3">
      <c r="A779" s="141">
        <v>95271</v>
      </c>
      <c r="B779" s="141" t="s">
        <v>1624</v>
      </c>
      <c r="C779" s="141" t="s">
        <v>1392</v>
      </c>
      <c r="D779" s="141" t="s">
        <v>81</v>
      </c>
      <c r="E779" s="142" t="s">
        <v>1625</v>
      </c>
      <c r="F779" s="142" t="s">
        <v>1625</v>
      </c>
    </row>
    <row r="780" spans="1:6" x14ac:dyDescent="0.3">
      <c r="A780" s="141">
        <v>95277</v>
      </c>
      <c r="B780" s="141" t="s">
        <v>1626</v>
      </c>
      <c r="C780" s="141" t="s">
        <v>1392</v>
      </c>
      <c r="D780" s="141" t="s">
        <v>81</v>
      </c>
      <c r="E780" s="142" t="s">
        <v>1625</v>
      </c>
      <c r="F780" s="142" t="s">
        <v>1625</v>
      </c>
    </row>
    <row r="781" spans="1:6" x14ac:dyDescent="0.3">
      <c r="A781" s="141">
        <v>95283</v>
      </c>
      <c r="B781" s="141" t="s">
        <v>1627</v>
      </c>
      <c r="C781" s="141" t="s">
        <v>1392</v>
      </c>
      <c r="D781" s="141" t="s">
        <v>1090</v>
      </c>
      <c r="E781" s="142" t="s">
        <v>1628</v>
      </c>
      <c r="F781" s="142" t="s">
        <v>1628</v>
      </c>
    </row>
    <row r="782" spans="1:6" x14ac:dyDescent="0.3">
      <c r="A782" s="141">
        <v>95621</v>
      </c>
      <c r="B782" s="141" t="s">
        <v>1629</v>
      </c>
      <c r="C782" s="141" t="s">
        <v>1392</v>
      </c>
      <c r="D782" s="141" t="s">
        <v>81</v>
      </c>
      <c r="E782" s="142" t="s">
        <v>1630</v>
      </c>
      <c r="F782" s="142" t="s">
        <v>14683</v>
      </c>
    </row>
    <row r="783" spans="1:6" x14ac:dyDescent="0.3">
      <c r="A783" s="141">
        <v>95632</v>
      </c>
      <c r="B783" s="141" t="s">
        <v>1631</v>
      </c>
      <c r="C783" s="141" t="s">
        <v>1392</v>
      </c>
      <c r="D783" s="141" t="s">
        <v>81</v>
      </c>
      <c r="E783" s="142" t="s">
        <v>1632</v>
      </c>
      <c r="F783" s="142" t="s">
        <v>14684</v>
      </c>
    </row>
    <row r="784" spans="1:6" x14ac:dyDescent="0.3">
      <c r="A784" s="141">
        <v>95703</v>
      </c>
      <c r="B784" s="141" t="s">
        <v>1633</v>
      </c>
      <c r="C784" s="141" t="s">
        <v>1392</v>
      </c>
      <c r="D784" s="141" t="s">
        <v>81</v>
      </c>
      <c r="E784" s="142" t="s">
        <v>1634</v>
      </c>
      <c r="F784" s="142" t="s">
        <v>14685</v>
      </c>
    </row>
    <row r="785" spans="1:6" x14ac:dyDescent="0.3">
      <c r="A785" s="141">
        <v>95709</v>
      </c>
      <c r="B785" s="141" t="s">
        <v>1635</v>
      </c>
      <c r="C785" s="141" t="s">
        <v>1392</v>
      </c>
      <c r="D785" s="141" t="s">
        <v>81</v>
      </c>
      <c r="E785" s="142" t="s">
        <v>1636</v>
      </c>
      <c r="F785" s="142" t="s">
        <v>14686</v>
      </c>
    </row>
    <row r="786" spans="1:6" x14ac:dyDescent="0.3">
      <c r="A786" s="141">
        <v>95721</v>
      </c>
      <c r="B786" s="141" t="s">
        <v>1637</v>
      </c>
      <c r="C786" s="141" t="s">
        <v>1392</v>
      </c>
      <c r="D786" s="141" t="s">
        <v>81</v>
      </c>
      <c r="E786" s="142" t="s">
        <v>1638</v>
      </c>
      <c r="F786" s="142" t="s">
        <v>14687</v>
      </c>
    </row>
    <row r="787" spans="1:6" x14ac:dyDescent="0.3">
      <c r="A787" s="141">
        <v>95873</v>
      </c>
      <c r="B787" s="141" t="s">
        <v>1639</v>
      </c>
      <c r="C787" s="141" t="s">
        <v>1392</v>
      </c>
      <c r="D787" s="141" t="s">
        <v>81</v>
      </c>
      <c r="E787" s="142" t="s">
        <v>1640</v>
      </c>
      <c r="F787" s="142" t="s">
        <v>1640</v>
      </c>
    </row>
    <row r="788" spans="1:6" x14ac:dyDescent="0.3">
      <c r="A788" s="141">
        <v>96014</v>
      </c>
      <c r="B788" s="141" t="s">
        <v>1641</v>
      </c>
      <c r="C788" s="141" t="s">
        <v>1392</v>
      </c>
      <c r="D788" s="141" t="s">
        <v>81</v>
      </c>
      <c r="E788" s="142" t="s">
        <v>1642</v>
      </c>
      <c r="F788" s="142" t="s">
        <v>14688</v>
      </c>
    </row>
    <row r="789" spans="1:6" x14ac:dyDescent="0.3">
      <c r="A789" s="141">
        <v>96021</v>
      </c>
      <c r="B789" s="141" t="s">
        <v>1643</v>
      </c>
      <c r="C789" s="141" t="s">
        <v>1392</v>
      </c>
      <c r="D789" s="141" t="s">
        <v>81</v>
      </c>
      <c r="E789" s="142" t="s">
        <v>1644</v>
      </c>
      <c r="F789" s="142" t="s">
        <v>14689</v>
      </c>
    </row>
    <row r="790" spans="1:6" x14ac:dyDescent="0.3">
      <c r="A790" s="141">
        <v>96029</v>
      </c>
      <c r="B790" s="141" t="s">
        <v>1645</v>
      </c>
      <c r="C790" s="141" t="s">
        <v>1392</v>
      </c>
      <c r="D790" s="141" t="s">
        <v>81</v>
      </c>
      <c r="E790" s="142" t="s">
        <v>1646</v>
      </c>
      <c r="F790" s="142" t="s">
        <v>14690</v>
      </c>
    </row>
    <row r="791" spans="1:6" x14ac:dyDescent="0.3">
      <c r="A791" s="141">
        <v>96036</v>
      </c>
      <c r="B791" s="141" t="s">
        <v>1647</v>
      </c>
      <c r="C791" s="141" t="s">
        <v>1392</v>
      </c>
      <c r="D791" s="141" t="s">
        <v>81</v>
      </c>
      <c r="E791" s="142" t="s">
        <v>1648</v>
      </c>
      <c r="F791" s="142" t="s">
        <v>14691</v>
      </c>
    </row>
    <row r="792" spans="1:6" x14ac:dyDescent="0.3">
      <c r="A792" s="141">
        <v>96155</v>
      </c>
      <c r="B792" s="141" t="s">
        <v>1649</v>
      </c>
      <c r="C792" s="141" t="s">
        <v>1392</v>
      </c>
      <c r="D792" s="141" t="s">
        <v>81</v>
      </c>
      <c r="E792" s="142" t="s">
        <v>1650</v>
      </c>
      <c r="F792" s="142" t="s">
        <v>14692</v>
      </c>
    </row>
    <row r="793" spans="1:6" x14ac:dyDescent="0.3">
      <c r="A793" s="141">
        <v>96156</v>
      </c>
      <c r="B793" s="141" t="s">
        <v>1651</v>
      </c>
      <c r="C793" s="141" t="s">
        <v>1392</v>
      </c>
      <c r="D793" s="141" t="s">
        <v>81</v>
      </c>
      <c r="E793" s="142" t="s">
        <v>1652</v>
      </c>
      <c r="F793" s="142" t="s">
        <v>8772</v>
      </c>
    </row>
    <row r="794" spans="1:6" x14ac:dyDescent="0.3">
      <c r="A794" s="141">
        <v>96159</v>
      </c>
      <c r="B794" s="141" t="s">
        <v>1653</v>
      </c>
      <c r="C794" s="141" t="s">
        <v>1392</v>
      </c>
      <c r="D794" s="141" t="s">
        <v>81</v>
      </c>
      <c r="E794" s="142" t="s">
        <v>1654</v>
      </c>
      <c r="F794" s="142" t="s">
        <v>6649</v>
      </c>
    </row>
    <row r="795" spans="1:6" x14ac:dyDescent="0.3">
      <c r="A795" s="141">
        <v>96246</v>
      </c>
      <c r="B795" s="141" t="s">
        <v>1655</v>
      </c>
      <c r="C795" s="141" t="s">
        <v>1392</v>
      </c>
      <c r="D795" s="141" t="s">
        <v>81</v>
      </c>
      <c r="E795" s="142" t="s">
        <v>1656</v>
      </c>
      <c r="F795" s="142" t="s">
        <v>4056</v>
      </c>
    </row>
    <row r="796" spans="1:6" x14ac:dyDescent="0.3">
      <c r="A796" s="141">
        <v>96464</v>
      </c>
      <c r="B796" s="141" t="s">
        <v>1657</v>
      </c>
      <c r="C796" s="141" t="s">
        <v>1392</v>
      </c>
      <c r="D796" s="141" t="s">
        <v>81</v>
      </c>
      <c r="E796" s="142" t="s">
        <v>1658</v>
      </c>
      <c r="F796" s="142" t="s">
        <v>14693</v>
      </c>
    </row>
    <row r="797" spans="1:6" x14ac:dyDescent="0.3">
      <c r="A797" s="141">
        <v>98765</v>
      </c>
      <c r="B797" s="141" t="s">
        <v>1659</v>
      </c>
      <c r="C797" s="141" t="s">
        <v>1392</v>
      </c>
      <c r="D797" s="141" t="s">
        <v>1090</v>
      </c>
      <c r="E797" s="142" t="s">
        <v>1319</v>
      </c>
      <c r="F797" s="142" t="s">
        <v>1319</v>
      </c>
    </row>
    <row r="798" spans="1:6" x14ac:dyDescent="0.3">
      <c r="A798" s="141">
        <v>99834</v>
      </c>
      <c r="B798" s="141" t="s">
        <v>1660</v>
      </c>
      <c r="C798" s="141" t="s">
        <v>1392</v>
      </c>
      <c r="D798" s="141" t="s">
        <v>1090</v>
      </c>
      <c r="E798" s="142" t="s">
        <v>1661</v>
      </c>
      <c r="F798" s="142" t="s">
        <v>1661</v>
      </c>
    </row>
    <row r="799" spans="1:6" x14ac:dyDescent="0.3">
      <c r="A799" s="141">
        <v>100642</v>
      </c>
      <c r="B799" s="141" t="s">
        <v>1662</v>
      </c>
      <c r="C799" s="141" t="s">
        <v>1392</v>
      </c>
      <c r="D799" s="141" t="s">
        <v>81</v>
      </c>
      <c r="E799" s="142" t="s">
        <v>1663</v>
      </c>
      <c r="F799" s="142" t="s">
        <v>14694</v>
      </c>
    </row>
    <row r="800" spans="1:6" x14ac:dyDescent="0.3">
      <c r="A800" s="141">
        <v>100648</v>
      </c>
      <c r="B800" s="141" t="s">
        <v>1664</v>
      </c>
      <c r="C800" s="141" t="s">
        <v>1392</v>
      </c>
      <c r="D800" s="141" t="s">
        <v>81</v>
      </c>
      <c r="E800" s="142" t="s">
        <v>1665</v>
      </c>
      <c r="F800" s="142" t="s">
        <v>14695</v>
      </c>
    </row>
    <row r="801" spans="1:6" x14ac:dyDescent="0.3">
      <c r="A801" s="141">
        <v>102274</v>
      </c>
      <c r="B801" s="141" t="s">
        <v>1666</v>
      </c>
      <c r="C801" s="141" t="s">
        <v>1392</v>
      </c>
      <c r="D801" s="141" t="s">
        <v>81</v>
      </c>
      <c r="E801" s="142" t="s">
        <v>405</v>
      </c>
      <c r="F801" s="142" t="s">
        <v>14696</v>
      </c>
    </row>
    <row r="802" spans="1:6" x14ac:dyDescent="0.3">
      <c r="A802" s="141">
        <v>102875</v>
      </c>
      <c r="B802" s="141" t="s">
        <v>1667</v>
      </c>
      <c r="C802" s="141" t="s">
        <v>1392</v>
      </c>
      <c r="D802" s="141" t="s">
        <v>81</v>
      </c>
      <c r="E802" s="142" t="s">
        <v>1668</v>
      </c>
      <c r="F802" s="142" t="s">
        <v>14697</v>
      </c>
    </row>
    <row r="803" spans="1:6" x14ac:dyDescent="0.3">
      <c r="A803" s="141">
        <v>102881</v>
      </c>
      <c r="B803" s="141" t="s">
        <v>1669</v>
      </c>
      <c r="C803" s="141" t="s">
        <v>1392</v>
      </c>
      <c r="D803" s="141" t="s">
        <v>81</v>
      </c>
      <c r="E803" s="142" t="s">
        <v>1670</v>
      </c>
      <c r="F803" s="142" t="s">
        <v>14698</v>
      </c>
    </row>
    <row r="804" spans="1:6" x14ac:dyDescent="0.3">
      <c r="A804" s="141">
        <v>102965</v>
      </c>
      <c r="B804" s="141" t="s">
        <v>1671</v>
      </c>
      <c r="C804" s="141" t="s">
        <v>1392</v>
      </c>
      <c r="D804" s="141" t="s">
        <v>81</v>
      </c>
      <c r="E804" s="142" t="s">
        <v>1672</v>
      </c>
      <c r="F804" s="142" t="s">
        <v>14699</v>
      </c>
    </row>
    <row r="805" spans="1:6" x14ac:dyDescent="0.3">
      <c r="A805" s="141">
        <v>102975</v>
      </c>
      <c r="B805" s="141" t="s">
        <v>1673</v>
      </c>
      <c r="C805" s="141" t="s">
        <v>1392</v>
      </c>
      <c r="D805" s="141" t="s">
        <v>81</v>
      </c>
      <c r="E805" s="142" t="s">
        <v>1674</v>
      </c>
      <c r="F805" s="142" t="s">
        <v>12435</v>
      </c>
    </row>
    <row r="806" spans="1:6" x14ac:dyDescent="0.3">
      <c r="A806" s="141">
        <v>103225</v>
      </c>
      <c r="B806" s="141" t="s">
        <v>1675</v>
      </c>
      <c r="C806" s="141" t="s">
        <v>1392</v>
      </c>
      <c r="D806" s="141" t="s">
        <v>81</v>
      </c>
      <c r="E806" s="142" t="s">
        <v>1676</v>
      </c>
      <c r="F806" s="142" t="s">
        <v>14700</v>
      </c>
    </row>
    <row r="807" spans="1:6" x14ac:dyDescent="0.3">
      <c r="A807" s="141">
        <v>103231</v>
      </c>
      <c r="B807" s="141" t="s">
        <v>1677</v>
      </c>
      <c r="C807" s="141" t="s">
        <v>1392</v>
      </c>
      <c r="D807" s="141" t="s">
        <v>81</v>
      </c>
      <c r="E807" s="142" t="s">
        <v>1678</v>
      </c>
      <c r="F807" s="142" t="s">
        <v>14701</v>
      </c>
    </row>
    <row r="808" spans="1:6" x14ac:dyDescent="0.3">
      <c r="A808" s="141">
        <v>103237</v>
      </c>
      <c r="B808" s="141" t="s">
        <v>1679</v>
      </c>
      <c r="C808" s="141" t="s">
        <v>1392</v>
      </c>
      <c r="D808" s="141" t="s">
        <v>81</v>
      </c>
      <c r="E808" s="142" t="s">
        <v>1680</v>
      </c>
      <c r="F808" s="142" t="s">
        <v>14702</v>
      </c>
    </row>
    <row r="809" spans="1:6" x14ac:dyDescent="0.3">
      <c r="A809" s="141">
        <v>104092</v>
      </c>
      <c r="B809" s="141" t="s">
        <v>1681</v>
      </c>
      <c r="C809" s="141" t="s">
        <v>1392</v>
      </c>
      <c r="D809" s="141" t="s">
        <v>81</v>
      </c>
      <c r="E809" s="142" t="s">
        <v>1682</v>
      </c>
      <c r="F809" s="142" t="s">
        <v>1682</v>
      </c>
    </row>
    <row r="810" spans="1:6" x14ac:dyDescent="0.3">
      <c r="A810" s="141">
        <v>104098</v>
      </c>
      <c r="B810" s="141" t="s">
        <v>1683</v>
      </c>
      <c r="C810" s="141" t="s">
        <v>1392</v>
      </c>
      <c r="D810" s="141" t="s">
        <v>81</v>
      </c>
      <c r="E810" s="142" t="s">
        <v>1684</v>
      </c>
      <c r="F810" s="142" t="s">
        <v>1684</v>
      </c>
    </row>
    <row r="811" spans="1:6" x14ac:dyDescent="0.3">
      <c r="A811" s="141">
        <v>104696</v>
      </c>
      <c r="B811" s="141" t="s">
        <v>1685</v>
      </c>
      <c r="C811" s="141" t="s">
        <v>1392</v>
      </c>
      <c r="D811" s="141" t="s">
        <v>81</v>
      </c>
      <c r="E811" s="142" t="s">
        <v>1686</v>
      </c>
      <c r="F811" s="142" t="s">
        <v>8442</v>
      </c>
    </row>
    <row r="812" spans="1:6" x14ac:dyDescent="0.3">
      <c r="A812" s="141">
        <v>104717</v>
      </c>
      <c r="B812" s="141" t="s">
        <v>1687</v>
      </c>
      <c r="C812" s="141" t="s">
        <v>1392</v>
      </c>
      <c r="D812" s="141" t="s">
        <v>81</v>
      </c>
      <c r="E812" s="142" t="s">
        <v>1688</v>
      </c>
      <c r="F812" s="142" t="s">
        <v>14703</v>
      </c>
    </row>
    <row r="813" spans="1:6" x14ac:dyDescent="0.3">
      <c r="A813" s="141">
        <v>5089</v>
      </c>
      <c r="B813" s="141" t="s">
        <v>1689</v>
      </c>
      <c r="C813" s="141" t="s">
        <v>1690</v>
      </c>
      <c r="D813" s="141" t="s">
        <v>81</v>
      </c>
      <c r="E813" s="142" t="s">
        <v>1691</v>
      </c>
      <c r="F813" s="142" t="s">
        <v>1691</v>
      </c>
    </row>
    <row r="814" spans="1:6" x14ac:dyDescent="0.3">
      <c r="A814" s="141">
        <v>5627</v>
      </c>
      <c r="B814" s="141" t="s">
        <v>1692</v>
      </c>
      <c r="C814" s="141" t="s">
        <v>1690</v>
      </c>
      <c r="D814" s="141" t="s">
        <v>1090</v>
      </c>
      <c r="E814" s="142" t="s">
        <v>1693</v>
      </c>
      <c r="F814" s="142" t="s">
        <v>1693</v>
      </c>
    </row>
    <row r="815" spans="1:6" x14ac:dyDescent="0.3">
      <c r="A815" s="141">
        <v>5628</v>
      </c>
      <c r="B815" s="141" t="s">
        <v>1694</v>
      </c>
      <c r="C815" s="141" t="s">
        <v>1690</v>
      </c>
      <c r="D815" s="141" t="s">
        <v>1090</v>
      </c>
      <c r="E815" s="142" t="s">
        <v>1695</v>
      </c>
      <c r="F815" s="142" t="s">
        <v>1695</v>
      </c>
    </row>
    <row r="816" spans="1:6" x14ac:dyDescent="0.3">
      <c r="A816" s="141">
        <v>5629</v>
      </c>
      <c r="B816" s="141" t="s">
        <v>1696</v>
      </c>
      <c r="C816" s="141" t="s">
        <v>1690</v>
      </c>
      <c r="D816" s="141" t="s">
        <v>1090</v>
      </c>
      <c r="E816" s="142" t="s">
        <v>1697</v>
      </c>
      <c r="F816" s="142" t="s">
        <v>1697</v>
      </c>
    </row>
    <row r="817" spans="1:6" x14ac:dyDescent="0.3">
      <c r="A817" s="141">
        <v>5630</v>
      </c>
      <c r="B817" s="141" t="s">
        <v>1698</v>
      </c>
      <c r="C817" s="141" t="s">
        <v>1690</v>
      </c>
      <c r="D817" s="141" t="s">
        <v>1090</v>
      </c>
      <c r="E817" s="142" t="s">
        <v>1699</v>
      </c>
      <c r="F817" s="142" t="s">
        <v>1699</v>
      </c>
    </row>
    <row r="818" spans="1:6" x14ac:dyDescent="0.3">
      <c r="A818" s="141">
        <v>5658</v>
      </c>
      <c r="B818" s="141" t="s">
        <v>1700</v>
      </c>
      <c r="C818" s="141" t="s">
        <v>1690</v>
      </c>
      <c r="D818" s="141" t="s">
        <v>81</v>
      </c>
      <c r="E818" s="142" t="s">
        <v>1701</v>
      </c>
      <c r="F818" s="142" t="s">
        <v>1701</v>
      </c>
    </row>
    <row r="819" spans="1:6" x14ac:dyDescent="0.3">
      <c r="A819" s="141">
        <v>5664</v>
      </c>
      <c r="B819" s="141" t="s">
        <v>1702</v>
      </c>
      <c r="C819" s="141" t="s">
        <v>1690</v>
      </c>
      <c r="D819" s="141" t="s">
        <v>81</v>
      </c>
      <c r="E819" s="142" t="s">
        <v>1703</v>
      </c>
      <c r="F819" s="142" t="s">
        <v>1703</v>
      </c>
    </row>
    <row r="820" spans="1:6" x14ac:dyDescent="0.3">
      <c r="A820" s="141">
        <v>5667</v>
      </c>
      <c r="B820" s="141" t="s">
        <v>1704</v>
      </c>
      <c r="C820" s="141" t="s">
        <v>1690</v>
      </c>
      <c r="D820" s="141" t="s">
        <v>81</v>
      </c>
      <c r="E820" s="142" t="s">
        <v>1705</v>
      </c>
      <c r="F820" s="142" t="s">
        <v>1705</v>
      </c>
    </row>
    <row r="821" spans="1:6" x14ac:dyDescent="0.3">
      <c r="A821" s="141">
        <v>5668</v>
      </c>
      <c r="B821" s="141" t="s">
        <v>1706</v>
      </c>
      <c r="C821" s="141" t="s">
        <v>1690</v>
      </c>
      <c r="D821" s="141" t="s">
        <v>1090</v>
      </c>
      <c r="E821" s="142" t="s">
        <v>543</v>
      </c>
      <c r="F821" s="142" t="s">
        <v>543</v>
      </c>
    </row>
    <row r="822" spans="1:6" x14ac:dyDescent="0.3">
      <c r="A822" s="141">
        <v>5674</v>
      </c>
      <c r="B822" s="141" t="s">
        <v>1707</v>
      </c>
      <c r="C822" s="141" t="s">
        <v>1690</v>
      </c>
      <c r="D822" s="141" t="s">
        <v>81</v>
      </c>
      <c r="E822" s="142" t="s">
        <v>1708</v>
      </c>
      <c r="F822" s="142" t="s">
        <v>1708</v>
      </c>
    </row>
    <row r="823" spans="1:6" x14ac:dyDescent="0.3">
      <c r="A823" s="141">
        <v>5692</v>
      </c>
      <c r="B823" s="141" t="s">
        <v>1709</v>
      </c>
      <c r="C823" s="141" t="s">
        <v>1690</v>
      </c>
      <c r="D823" s="141" t="s">
        <v>81</v>
      </c>
      <c r="E823" s="142" t="s">
        <v>1661</v>
      </c>
      <c r="F823" s="142" t="s">
        <v>1661</v>
      </c>
    </row>
    <row r="824" spans="1:6" x14ac:dyDescent="0.3">
      <c r="A824" s="141">
        <v>5693</v>
      </c>
      <c r="B824" s="141" t="s">
        <v>1710</v>
      </c>
      <c r="C824" s="141" t="s">
        <v>1690</v>
      </c>
      <c r="D824" s="141" t="s">
        <v>1090</v>
      </c>
      <c r="E824" s="142" t="s">
        <v>1711</v>
      </c>
      <c r="F824" s="142" t="s">
        <v>1711</v>
      </c>
    </row>
    <row r="825" spans="1:6" x14ac:dyDescent="0.3">
      <c r="A825" s="141">
        <v>5695</v>
      </c>
      <c r="B825" s="141" t="s">
        <v>1712</v>
      </c>
      <c r="C825" s="141" t="s">
        <v>1690</v>
      </c>
      <c r="D825" s="141" t="s">
        <v>81</v>
      </c>
      <c r="E825" s="142" t="s">
        <v>1713</v>
      </c>
      <c r="F825" s="142" t="s">
        <v>1713</v>
      </c>
    </row>
    <row r="826" spans="1:6" x14ac:dyDescent="0.3">
      <c r="A826" s="141">
        <v>5703</v>
      </c>
      <c r="B826" s="141" t="s">
        <v>1714</v>
      </c>
      <c r="C826" s="141" t="s">
        <v>1690</v>
      </c>
      <c r="D826" s="141" t="s">
        <v>81</v>
      </c>
      <c r="E826" s="142" t="s">
        <v>1715</v>
      </c>
      <c r="F826" s="142" t="s">
        <v>1715</v>
      </c>
    </row>
    <row r="827" spans="1:6" x14ac:dyDescent="0.3">
      <c r="A827" s="141">
        <v>5705</v>
      </c>
      <c r="B827" s="141" t="s">
        <v>1716</v>
      </c>
      <c r="C827" s="141" t="s">
        <v>1690</v>
      </c>
      <c r="D827" s="141" t="s">
        <v>81</v>
      </c>
      <c r="E827" s="142" t="s">
        <v>1717</v>
      </c>
      <c r="F827" s="142" t="s">
        <v>1717</v>
      </c>
    </row>
    <row r="828" spans="1:6" x14ac:dyDescent="0.3">
      <c r="A828" s="141">
        <v>5707</v>
      </c>
      <c r="B828" s="141" t="s">
        <v>1718</v>
      </c>
      <c r="C828" s="141" t="s">
        <v>1690</v>
      </c>
      <c r="D828" s="141" t="s">
        <v>81</v>
      </c>
      <c r="E828" s="142" t="s">
        <v>1719</v>
      </c>
      <c r="F828" s="142" t="s">
        <v>1719</v>
      </c>
    </row>
    <row r="829" spans="1:6" x14ac:dyDescent="0.3">
      <c r="A829" s="141">
        <v>5710</v>
      </c>
      <c r="B829" s="141" t="s">
        <v>1720</v>
      </c>
      <c r="C829" s="141" t="s">
        <v>1690</v>
      </c>
      <c r="D829" s="141" t="s">
        <v>1090</v>
      </c>
      <c r="E829" s="142" t="s">
        <v>1721</v>
      </c>
      <c r="F829" s="142" t="s">
        <v>1721</v>
      </c>
    </row>
    <row r="830" spans="1:6" x14ac:dyDescent="0.3">
      <c r="A830" s="141">
        <v>5711</v>
      </c>
      <c r="B830" s="141" t="s">
        <v>1722</v>
      </c>
      <c r="C830" s="141" t="s">
        <v>1690</v>
      </c>
      <c r="D830" s="141" t="s">
        <v>1090</v>
      </c>
      <c r="E830" s="142" t="s">
        <v>1723</v>
      </c>
      <c r="F830" s="142" t="s">
        <v>1723</v>
      </c>
    </row>
    <row r="831" spans="1:6" x14ac:dyDescent="0.3">
      <c r="A831" s="141">
        <v>5714</v>
      </c>
      <c r="B831" s="141" t="s">
        <v>1724</v>
      </c>
      <c r="C831" s="141" t="s">
        <v>1690</v>
      </c>
      <c r="D831" s="141" t="s">
        <v>1090</v>
      </c>
      <c r="E831" s="142" t="s">
        <v>1725</v>
      </c>
      <c r="F831" s="142" t="s">
        <v>1725</v>
      </c>
    </row>
    <row r="832" spans="1:6" x14ac:dyDescent="0.3">
      <c r="A832" s="141">
        <v>5715</v>
      </c>
      <c r="B832" s="141" t="s">
        <v>1726</v>
      </c>
      <c r="C832" s="141" t="s">
        <v>1690</v>
      </c>
      <c r="D832" s="141" t="s">
        <v>1090</v>
      </c>
      <c r="E832" s="142" t="s">
        <v>1727</v>
      </c>
      <c r="F832" s="142" t="s">
        <v>1727</v>
      </c>
    </row>
    <row r="833" spans="1:6" x14ac:dyDescent="0.3">
      <c r="A833" s="141">
        <v>5718</v>
      </c>
      <c r="B833" s="141" t="s">
        <v>1728</v>
      </c>
      <c r="C833" s="141" t="s">
        <v>1690</v>
      </c>
      <c r="D833" s="141" t="s">
        <v>1090</v>
      </c>
      <c r="E833" s="142" t="s">
        <v>1729</v>
      </c>
      <c r="F833" s="142" t="s">
        <v>1729</v>
      </c>
    </row>
    <row r="834" spans="1:6" x14ac:dyDescent="0.3">
      <c r="A834" s="141">
        <v>5721</v>
      </c>
      <c r="B834" s="141" t="s">
        <v>1730</v>
      </c>
      <c r="C834" s="141" t="s">
        <v>1690</v>
      </c>
      <c r="D834" s="141" t="s">
        <v>1090</v>
      </c>
      <c r="E834" s="142" t="s">
        <v>1731</v>
      </c>
      <c r="F834" s="142" t="s">
        <v>1731</v>
      </c>
    </row>
    <row r="835" spans="1:6" x14ac:dyDescent="0.3">
      <c r="A835" s="141">
        <v>5722</v>
      </c>
      <c r="B835" s="141" t="s">
        <v>1732</v>
      </c>
      <c r="C835" s="141" t="s">
        <v>1690</v>
      </c>
      <c r="D835" s="141" t="s">
        <v>1090</v>
      </c>
      <c r="E835" s="142" t="s">
        <v>1733</v>
      </c>
      <c r="F835" s="142" t="s">
        <v>1733</v>
      </c>
    </row>
    <row r="836" spans="1:6" x14ac:dyDescent="0.3">
      <c r="A836" s="141">
        <v>5724</v>
      </c>
      <c r="B836" s="141" t="s">
        <v>1734</v>
      </c>
      <c r="C836" s="141" t="s">
        <v>1690</v>
      </c>
      <c r="D836" s="141" t="s">
        <v>81</v>
      </c>
      <c r="E836" s="142" t="s">
        <v>1735</v>
      </c>
      <c r="F836" s="142" t="s">
        <v>1735</v>
      </c>
    </row>
    <row r="837" spans="1:6" x14ac:dyDescent="0.3">
      <c r="A837" s="141">
        <v>5727</v>
      </c>
      <c r="B837" s="141" t="s">
        <v>1736</v>
      </c>
      <c r="C837" s="141" t="s">
        <v>1690</v>
      </c>
      <c r="D837" s="141" t="s">
        <v>81</v>
      </c>
      <c r="E837" s="142" t="s">
        <v>1211</v>
      </c>
      <c r="F837" s="142" t="s">
        <v>1211</v>
      </c>
    </row>
    <row r="838" spans="1:6" x14ac:dyDescent="0.3">
      <c r="A838" s="141">
        <v>5729</v>
      </c>
      <c r="B838" s="141" t="s">
        <v>1737</v>
      </c>
      <c r="C838" s="141" t="s">
        <v>1690</v>
      </c>
      <c r="D838" s="141" t="s">
        <v>81</v>
      </c>
      <c r="E838" s="142" t="s">
        <v>1738</v>
      </c>
      <c r="F838" s="142" t="s">
        <v>1738</v>
      </c>
    </row>
    <row r="839" spans="1:6" x14ac:dyDescent="0.3">
      <c r="A839" s="141">
        <v>5730</v>
      </c>
      <c r="B839" s="141" t="s">
        <v>1739</v>
      </c>
      <c r="C839" s="141" t="s">
        <v>1690</v>
      </c>
      <c r="D839" s="141" t="s">
        <v>1090</v>
      </c>
      <c r="E839" s="142" t="s">
        <v>1740</v>
      </c>
      <c r="F839" s="142" t="s">
        <v>1740</v>
      </c>
    </row>
    <row r="840" spans="1:6" x14ac:dyDescent="0.3">
      <c r="A840" s="141">
        <v>5735</v>
      </c>
      <c r="B840" s="141" t="s">
        <v>1741</v>
      </c>
      <c r="C840" s="141" t="s">
        <v>1690</v>
      </c>
      <c r="D840" s="141" t="s">
        <v>1090</v>
      </c>
      <c r="E840" s="142" t="s">
        <v>1742</v>
      </c>
      <c r="F840" s="142" t="s">
        <v>1742</v>
      </c>
    </row>
    <row r="841" spans="1:6" x14ac:dyDescent="0.3">
      <c r="A841" s="141">
        <v>5736</v>
      </c>
      <c r="B841" s="141" t="s">
        <v>1743</v>
      </c>
      <c r="C841" s="141" t="s">
        <v>1690</v>
      </c>
      <c r="D841" s="141" t="s">
        <v>1090</v>
      </c>
      <c r="E841" s="142" t="s">
        <v>1744</v>
      </c>
      <c r="F841" s="142" t="s">
        <v>1744</v>
      </c>
    </row>
    <row r="842" spans="1:6" x14ac:dyDescent="0.3">
      <c r="A842" s="141">
        <v>5738</v>
      </c>
      <c r="B842" s="141" t="s">
        <v>1745</v>
      </c>
      <c r="C842" s="141" t="s">
        <v>1690</v>
      </c>
      <c r="D842" s="141" t="s">
        <v>81</v>
      </c>
      <c r="E842" s="142" t="s">
        <v>1746</v>
      </c>
      <c r="F842" s="142" t="s">
        <v>1746</v>
      </c>
    </row>
    <row r="843" spans="1:6" x14ac:dyDescent="0.3">
      <c r="A843" s="141">
        <v>5739</v>
      </c>
      <c r="B843" s="141" t="s">
        <v>1747</v>
      </c>
      <c r="C843" s="141" t="s">
        <v>1690</v>
      </c>
      <c r="D843" s="141" t="s">
        <v>81</v>
      </c>
      <c r="E843" s="142" t="s">
        <v>1748</v>
      </c>
      <c r="F843" s="142" t="s">
        <v>1748</v>
      </c>
    </row>
    <row r="844" spans="1:6" x14ac:dyDescent="0.3">
      <c r="A844" s="141">
        <v>5741</v>
      </c>
      <c r="B844" s="141" t="s">
        <v>1749</v>
      </c>
      <c r="C844" s="141" t="s">
        <v>1690</v>
      </c>
      <c r="D844" s="141" t="s">
        <v>81</v>
      </c>
      <c r="E844" s="142" t="s">
        <v>1750</v>
      </c>
      <c r="F844" s="142" t="s">
        <v>1750</v>
      </c>
    </row>
    <row r="845" spans="1:6" x14ac:dyDescent="0.3">
      <c r="A845" s="141">
        <v>5742</v>
      </c>
      <c r="B845" s="141" t="s">
        <v>1751</v>
      </c>
      <c r="C845" s="141" t="s">
        <v>1690</v>
      </c>
      <c r="D845" s="141" t="s">
        <v>1090</v>
      </c>
      <c r="E845" s="142" t="s">
        <v>241</v>
      </c>
      <c r="F845" s="142" t="s">
        <v>241</v>
      </c>
    </row>
    <row r="846" spans="1:6" x14ac:dyDescent="0.3">
      <c r="A846" s="141">
        <v>5747</v>
      </c>
      <c r="B846" s="141" t="s">
        <v>1752</v>
      </c>
      <c r="C846" s="141" t="s">
        <v>1690</v>
      </c>
      <c r="D846" s="141" t="s">
        <v>1090</v>
      </c>
      <c r="E846" s="142" t="s">
        <v>1753</v>
      </c>
      <c r="F846" s="142" t="s">
        <v>1753</v>
      </c>
    </row>
    <row r="847" spans="1:6" x14ac:dyDescent="0.3">
      <c r="A847" s="141">
        <v>5751</v>
      </c>
      <c r="B847" s="141" t="s">
        <v>1754</v>
      </c>
      <c r="C847" s="141" t="s">
        <v>1690</v>
      </c>
      <c r="D847" s="141" t="s">
        <v>81</v>
      </c>
      <c r="E847" s="142" t="s">
        <v>1755</v>
      </c>
      <c r="F847" s="142" t="s">
        <v>1755</v>
      </c>
    </row>
    <row r="848" spans="1:6" x14ac:dyDescent="0.3">
      <c r="A848" s="141">
        <v>5754</v>
      </c>
      <c r="B848" s="141" t="s">
        <v>1756</v>
      </c>
      <c r="C848" s="141" t="s">
        <v>1690</v>
      </c>
      <c r="D848" s="141" t="s">
        <v>81</v>
      </c>
      <c r="E848" s="142" t="s">
        <v>1757</v>
      </c>
      <c r="F848" s="142" t="s">
        <v>1757</v>
      </c>
    </row>
    <row r="849" spans="1:6" x14ac:dyDescent="0.3">
      <c r="A849" s="141">
        <v>5763</v>
      </c>
      <c r="B849" s="141" t="s">
        <v>1758</v>
      </c>
      <c r="C849" s="141" t="s">
        <v>1690</v>
      </c>
      <c r="D849" s="141" t="s">
        <v>81</v>
      </c>
      <c r="E849" s="142" t="s">
        <v>1759</v>
      </c>
      <c r="F849" s="142" t="s">
        <v>1759</v>
      </c>
    </row>
    <row r="850" spans="1:6" x14ac:dyDescent="0.3">
      <c r="A850" s="141">
        <v>5765</v>
      </c>
      <c r="B850" s="141" t="s">
        <v>1760</v>
      </c>
      <c r="C850" s="141" t="s">
        <v>1690</v>
      </c>
      <c r="D850" s="141" t="s">
        <v>1090</v>
      </c>
      <c r="E850" s="142" t="s">
        <v>1761</v>
      </c>
      <c r="F850" s="142" t="s">
        <v>1761</v>
      </c>
    </row>
    <row r="851" spans="1:6" x14ac:dyDescent="0.3">
      <c r="A851" s="141">
        <v>5766</v>
      </c>
      <c r="B851" s="141" t="s">
        <v>1762</v>
      </c>
      <c r="C851" s="141" t="s">
        <v>1690</v>
      </c>
      <c r="D851" s="141" t="s">
        <v>1090</v>
      </c>
      <c r="E851" s="142" t="s">
        <v>1763</v>
      </c>
      <c r="F851" s="142" t="s">
        <v>1763</v>
      </c>
    </row>
    <row r="852" spans="1:6" x14ac:dyDescent="0.3">
      <c r="A852" s="141">
        <v>5779</v>
      </c>
      <c r="B852" s="141" t="s">
        <v>1764</v>
      </c>
      <c r="C852" s="141" t="s">
        <v>1690</v>
      </c>
      <c r="D852" s="141" t="s">
        <v>1090</v>
      </c>
      <c r="E852" s="142" t="s">
        <v>1765</v>
      </c>
      <c r="F852" s="142" t="s">
        <v>1765</v>
      </c>
    </row>
    <row r="853" spans="1:6" x14ac:dyDescent="0.3">
      <c r="A853" s="141">
        <v>5787</v>
      </c>
      <c r="B853" s="141" t="s">
        <v>1766</v>
      </c>
      <c r="C853" s="141" t="s">
        <v>1690</v>
      </c>
      <c r="D853" s="141" t="s">
        <v>1090</v>
      </c>
      <c r="E853" s="142" t="s">
        <v>1767</v>
      </c>
      <c r="F853" s="142" t="s">
        <v>1767</v>
      </c>
    </row>
    <row r="854" spans="1:6" x14ac:dyDescent="0.3">
      <c r="A854" s="141">
        <v>5797</v>
      </c>
      <c r="B854" s="141" t="s">
        <v>1768</v>
      </c>
      <c r="C854" s="141" t="s">
        <v>1690</v>
      </c>
      <c r="D854" s="141" t="s">
        <v>81</v>
      </c>
      <c r="E854" s="142" t="s">
        <v>1769</v>
      </c>
      <c r="F854" s="142" t="s">
        <v>1769</v>
      </c>
    </row>
    <row r="855" spans="1:6" x14ac:dyDescent="0.3">
      <c r="A855" s="141">
        <v>5800</v>
      </c>
      <c r="B855" s="141" t="s">
        <v>1770</v>
      </c>
      <c r="C855" s="141" t="s">
        <v>1690</v>
      </c>
      <c r="D855" s="141" t="s">
        <v>81</v>
      </c>
      <c r="E855" s="142" t="s">
        <v>1771</v>
      </c>
      <c r="F855" s="142" t="s">
        <v>1771</v>
      </c>
    </row>
    <row r="856" spans="1:6" x14ac:dyDescent="0.3">
      <c r="A856" s="141">
        <v>7032</v>
      </c>
      <c r="B856" s="141" t="s">
        <v>1772</v>
      </c>
      <c r="C856" s="141" t="s">
        <v>1690</v>
      </c>
      <c r="D856" s="141" t="s">
        <v>81</v>
      </c>
      <c r="E856" s="142" t="s">
        <v>1773</v>
      </c>
      <c r="F856" s="142" t="s">
        <v>1773</v>
      </c>
    </row>
    <row r="857" spans="1:6" x14ac:dyDescent="0.3">
      <c r="A857" s="141">
        <v>7033</v>
      </c>
      <c r="B857" s="141" t="s">
        <v>1774</v>
      </c>
      <c r="C857" s="141" t="s">
        <v>1690</v>
      </c>
      <c r="D857" s="141" t="s">
        <v>81</v>
      </c>
      <c r="E857" s="142" t="s">
        <v>1775</v>
      </c>
      <c r="F857" s="142" t="s">
        <v>1775</v>
      </c>
    </row>
    <row r="858" spans="1:6" x14ac:dyDescent="0.3">
      <c r="A858" s="141">
        <v>7034</v>
      </c>
      <c r="B858" s="141" t="s">
        <v>1776</v>
      </c>
      <c r="C858" s="141" t="s">
        <v>1690</v>
      </c>
      <c r="D858" s="141" t="s">
        <v>81</v>
      </c>
      <c r="E858" s="142" t="s">
        <v>1777</v>
      </c>
      <c r="F858" s="142" t="s">
        <v>1777</v>
      </c>
    </row>
    <row r="859" spans="1:6" x14ac:dyDescent="0.3">
      <c r="A859" s="141">
        <v>7035</v>
      </c>
      <c r="B859" s="141" t="s">
        <v>1778</v>
      </c>
      <c r="C859" s="141" t="s">
        <v>1690</v>
      </c>
      <c r="D859" s="141" t="s">
        <v>1090</v>
      </c>
      <c r="E859" s="142" t="s">
        <v>1779</v>
      </c>
      <c r="F859" s="142" t="s">
        <v>1779</v>
      </c>
    </row>
    <row r="860" spans="1:6" x14ac:dyDescent="0.3">
      <c r="A860" s="141">
        <v>7038</v>
      </c>
      <c r="B860" s="141" t="s">
        <v>1780</v>
      </c>
      <c r="C860" s="141" t="s">
        <v>1690</v>
      </c>
      <c r="D860" s="141" t="s">
        <v>1090</v>
      </c>
      <c r="E860" s="142" t="s">
        <v>1781</v>
      </c>
      <c r="F860" s="142" t="s">
        <v>1781</v>
      </c>
    </row>
    <row r="861" spans="1:6" x14ac:dyDescent="0.3">
      <c r="A861" s="141">
        <v>7039</v>
      </c>
      <c r="B861" s="141" t="s">
        <v>1782</v>
      </c>
      <c r="C861" s="141" t="s">
        <v>1690</v>
      </c>
      <c r="D861" s="141" t="s">
        <v>1090</v>
      </c>
      <c r="E861" s="142" t="s">
        <v>1783</v>
      </c>
      <c r="F861" s="142" t="s">
        <v>1783</v>
      </c>
    </row>
    <row r="862" spans="1:6" x14ac:dyDescent="0.3">
      <c r="A862" s="141">
        <v>7040</v>
      </c>
      <c r="B862" s="141" t="s">
        <v>1784</v>
      </c>
      <c r="C862" s="141" t="s">
        <v>1690</v>
      </c>
      <c r="D862" s="141" t="s">
        <v>1090</v>
      </c>
      <c r="E862" s="142" t="s">
        <v>1785</v>
      </c>
      <c r="F862" s="142" t="s">
        <v>1785</v>
      </c>
    </row>
    <row r="863" spans="1:6" x14ac:dyDescent="0.3">
      <c r="A863" s="141">
        <v>7044</v>
      </c>
      <c r="B863" s="141" t="s">
        <v>1786</v>
      </c>
      <c r="C863" s="141" t="s">
        <v>1690</v>
      </c>
      <c r="D863" s="141" t="s">
        <v>81</v>
      </c>
      <c r="E863" s="142" t="s">
        <v>1787</v>
      </c>
      <c r="F863" s="142" t="s">
        <v>1787</v>
      </c>
    </row>
    <row r="864" spans="1:6" x14ac:dyDescent="0.3">
      <c r="A864" s="141">
        <v>7045</v>
      </c>
      <c r="B864" s="141" t="s">
        <v>1788</v>
      </c>
      <c r="C864" s="141" t="s">
        <v>1690</v>
      </c>
      <c r="D864" s="141" t="s">
        <v>81</v>
      </c>
      <c r="E864" s="142" t="s">
        <v>1682</v>
      </c>
      <c r="F864" s="142" t="s">
        <v>1682</v>
      </c>
    </row>
    <row r="865" spans="1:6" x14ac:dyDescent="0.3">
      <c r="A865" s="141">
        <v>7046</v>
      </c>
      <c r="B865" s="141" t="s">
        <v>1789</v>
      </c>
      <c r="C865" s="141" t="s">
        <v>1690</v>
      </c>
      <c r="D865" s="141" t="s">
        <v>81</v>
      </c>
      <c r="E865" s="142" t="s">
        <v>1790</v>
      </c>
      <c r="F865" s="142" t="s">
        <v>1790</v>
      </c>
    </row>
    <row r="866" spans="1:6" x14ac:dyDescent="0.3">
      <c r="A866" s="141">
        <v>7047</v>
      </c>
      <c r="B866" s="141" t="s">
        <v>1791</v>
      </c>
      <c r="C866" s="141" t="s">
        <v>1690</v>
      </c>
      <c r="D866" s="141" t="s">
        <v>1090</v>
      </c>
      <c r="E866" s="142" t="s">
        <v>1792</v>
      </c>
      <c r="F866" s="142" t="s">
        <v>1792</v>
      </c>
    </row>
    <row r="867" spans="1:6" x14ac:dyDescent="0.3">
      <c r="A867" s="141">
        <v>7051</v>
      </c>
      <c r="B867" s="141" t="s">
        <v>1793</v>
      </c>
      <c r="C867" s="141" t="s">
        <v>1690</v>
      </c>
      <c r="D867" s="141" t="s">
        <v>81</v>
      </c>
      <c r="E867" s="142" t="s">
        <v>1794</v>
      </c>
      <c r="F867" s="142" t="s">
        <v>1794</v>
      </c>
    </row>
    <row r="868" spans="1:6" x14ac:dyDescent="0.3">
      <c r="A868" s="141">
        <v>7052</v>
      </c>
      <c r="B868" s="141" t="s">
        <v>1795</v>
      </c>
      <c r="C868" s="141" t="s">
        <v>1690</v>
      </c>
      <c r="D868" s="141" t="s">
        <v>81</v>
      </c>
      <c r="E868" s="142" t="s">
        <v>1796</v>
      </c>
      <c r="F868" s="142" t="s">
        <v>1796</v>
      </c>
    </row>
    <row r="869" spans="1:6" x14ac:dyDescent="0.3">
      <c r="A869" s="141">
        <v>7053</v>
      </c>
      <c r="B869" s="141" t="s">
        <v>1797</v>
      </c>
      <c r="C869" s="141" t="s">
        <v>1690</v>
      </c>
      <c r="D869" s="141" t="s">
        <v>81</v>
      </c>
      <c r="E869" s="142" t="s">
        <v>1798</v>
      </c>
      <c r="F869" s="142" t="s">
        <v>1798</v>
      </c>
    </row>
    <row r="870" spans="1:6" x14ac:dyDescent="0.3">
      <c r="A870" s="141">
        <v>7054</v>
      </c>
      <c r="B870" s="141" t="s">
        <v>1799</v>
      </c>
      <c r="C870" s="141" t="s">
        <v>1690</v>
      </c>
      <c r="D870" s="141" t="s">
        <v>1090</v>
      </c>
      <c r="E870" s="142" t="s">
        <v>1800</v>
      </c>
      <c r="F870" s="142" t="s">
        <v>1800</v>
      </c>
    </row>
    <row r="871" spans="1:6" x14ac:dyDescent="0.3">
      <c r="A871" s="141">
        <v>7058</v>
      </c>
      <c r="B871" s="141" t="s">
        <v>1801</v>
      </c>
      <c r="C871" s="141" t="s">
        <v>1690</v>
      </c>
      <c r="D871" s="141" t="s">
        <v>81</v>
      </c>
      <c r="E871" s="142" t="s">
        <v>1802</v>
      </c>
      <c r="F871" s="142" t="s">
        <v>1802</v>
      </c>
    </row>
    <row r="872" spans="1:6" x14ac:dyDescent="0.3">
      <c r="A872" s="141">
        <v>7059</v>
      </c>
      <c r="B872" s="141" t="s">
        <v>1803</v>
      </c>
      <c r="C872" s="141" t="s">
        <v>1690</v>
      </c>
      <c r="D872" s="141" t="s">
        <v>81</v>
      </c>
      <c r="E872" s="142" t="s">
        <v>1804</v>
      </c>
      <c r="F872" s="142" t="s">
        <v>1804</v>
      </c>
    </row>
    <row r="873" spans="1:6" x14ac:dyDescent="0.3">
      <c r="A873" s="141">
        <v>7060</v>
      </c>
      <c r="B873" s="141" t="s">
        <v>1805</v>
      </c>
      <c r="C873" s="141" t="s">
        <v>1690</v>
      </c>
      <c r="D873" s="141" t="s">
        <v>81</v>
      </c>
      <c r="E873" s="142" t="s">
        <v>1806</v>
      </c>
      <c r="F873" s="142" t="s">
        <v>1806</v>
      </c>
    </row>
    <row r="874" spans="1:6" x14ac:dyDescent="0.3">
      <c r="A874" s="141">
        <v>7061</v>
      </c>
      <c r="B874" s="141" t="s">
        <v>1807</v>
      </c>
      <c r="C874" s="141" t="s">
        <v>1690</v>
      </c>
      <c r="D874" s="141" t="s">
        <v>1090</v>
      </c>
      <c r="E874" s="142" t="s">
        <v>1808</v>
      </c>
      <c r="F874" s="142" t="s">
        <v>1808</v>
      </c>
    </row>
    <row r="875" spans="1:6" x14ac:dyDescent="0.3">
      <c r="A875" s="141">
        <v>7063</v>
      </c>
      <c r="B875" s="141" t="s">
        <v>1809</v>
      </c>
      <c r="C875" s="141" t="s">
        <v>1690</v>
      </c>
      <c r="D875" s="141" t="s">
        <v>81</v>
      </c>
      <c r="E875" s="142" t="s">
        <v>1810</v>
      </c>
      <c r="F875" s="142" t="s">
        <v>1810</v>
      </c>
    </row>
    <row r="876" spans="1:6" x14ac:dyDescent="0.3">
      <c r="A876" s="141">
        <v>7064</v>
      </c>
      <c r="B876" s="141" t="s">
        <v>1811</v>
      </c>
      <c r="C876" s="141" t="s">
        <v>1690</v>
      </c>
      <c r="D876" s="141" t="s">
        <v>81</v>
      </c>
      <c r="E876" s="142" t="s">
        <v>1812</v>
      </c>
      <c r="F876" s="142" t="s">
        <v>1812</v>
      </c>
    </row>
    <row r="877" spans="1:6" x14ac:dyDescent="0.3">
      <c r="A877" s="141">
        <v>7065</v>
      </c>
      <c r="B877" s="141" t="s">
        <v>1813</v>
      </c>
      <c r="C877" s="141" t="s">
        <v>1690</v>
      </c>
      <c r="D877" s="141" t="s">
        <v>81</v>
      </c>
      <c r="E877" s="142" t="s">
        <v>1814</v>
      </c>
      <c r="F877" s="142" t="s">
        <v>1814</v>
      </c>
    </row>
    <row r="878" spans="1:6" x14ac:dyDescent="0.3">
      <c r="A878" s="141">
        <v>7066</v>
      </c>
      <c r="B878" s="141" t="s">
        <v>1815</v>
      </c>
      <c r="C878" s="141" t="s">
        <v>1690</v>
      </c>
      <c r="D878" s="141" t="s">
        <v>1090</v>
      </c>
      <c r="E878" s="142" t="s">
        <v>1816</v>
      </c>
      <c r="F878" s="142" t="s">
        <v>1816</v>
      </c>
    </row>
    <row r="879" spans="1:6" x14ac:dyDescent="0.3">
      <c r="A879" s="141">
        <v>53786</v>
      </c>
      <c r="B879" s="141" t="s">
        <v>1817</v>
      </c>
      <c r="C879" s="141" t="s">
        <v>1690</v>
      </c>
      <c r="D879" s="141" t="s">
        <v>1090</v>
      </c>
      <c r="E879" s="142" t="s">
        <v>1818</v>
      </c>
      <c r="F879" s="142" t="s">
        <v>1818</v>
      </c>
    </row>
    <row r="880" spans="1:6" x14ac:dyDescent="0.3">
      <c r="A880" s="141">
        <v>53788</v>
      </c>
      <c r="B880" s="141" t="s">
        <v>1819</v>
      </c>
      <c r="C880" s="141" t="s">
        <v>1690</v>
      </c>
      <c r="D880" s="141" t="s">
        <v>1090</v>
      </c>
      <c r="E880" s="142" t="s">
        <v>1820</v>
      </c>
      <c r="F880" s="142" t="s">
        <v>1820</v>
      </c>
    </row>
    <row r="881" spans="1:6" x14ac:dyDescent="0.3">
      <c r="A881" s="141">
        <v>53792</v>
      </c>
      <c r="B881" s="141" t="s">
        <v>1821</v>
      </c>
      <c r="C881" s="141" t="s">
        <v>1690</v>
      </c>
      <c r="D881" s="141" t="s">
        <v>1090</v>
      </c>
      <c r="E881" s="142" t="s">
        <v>1822</v>
      </c>
      <c r="F881" s="142" t="s">
        <v>1822</v>
      </c>
    </row>
    <row r="882" spans="1:6" x14ac:dyDescent="0.3">
      <c r="A882" s="141">
        <v>53794</v>
      </c>
      <c r="B882" s="141" t="s">
        <v>1823</v>
      </c>
      <c r="C882" s="141" t="s">
        <v>1690</v>
      </c>
      <c r="D882" s="141" t="s">
        <v>1090</v>
      </c>
      <c r="E882" s="142" t="s">
        <v>1824</v>
      </c>
      <c r="F882" s="142" t="s">
        <v>1824</v>
      </c>
    </row>
    <row r="883" spans="1:6" x14ac:dyDescent="0.3">
      <c r="A883" s="141">
        <v>53797</v>
      </c>
      <c r="B883" s="141" t="s">
        <v>1825</v>
      </c>
      <c r="C883" s="141" t="s">
        <v>1690</v>
      </c>
      <c r="D883" s="141" t="s">
        <v>1090</v>
      </c>
      <c r="E883" s="142" t="s">
        <v>1826</v>
      </c>
      <c r="F883" s="142" t="s">
        <v>1826</v>
      </c>
    </row>
    <row r="884" spans="1:6" x14ac:dyDescent="0.3">
      <c r="A884" s="141">
        <v>53804</v>
      </c>
      <c r="B884" s="141" t="s">
        <v>1827</v>
      </c>
      <c r="C884" s="141" t="s">
        <v>1690</v>
      </c>
      <c r="D884" s="141" t="s">
        <v>81</v>
      </c>
      <c r="E884" s="142" t="s">
        <v>1761</v>
      </c>
      <c r="F884" s="142" t="s">
        <v>1761</v>
      </c>
    </row>
    <row r="885" spans="1:6" x14ac:dyDescent="0.3">
      <c r="A885" s="141">
        <v>53806</v>
      </c>
      <c r="B885" s="141" t="s">
        <v>1828</v>
      </c>
      <c r="C885" s="141" t="s">
        <v>1690</v>
      </c>
      <c r="D885" s="141" t="s">
        <v>81</v>
      </c>
      <c r="E885" s="142" t="s">
        <v>1829</v>
      </c>
      <c r="F885" s="142" t="s">
        <v>1829</v>
      </c>
    </row>
    <row r="886" spans="1:6" x14ac:dyDescent="0.3">
      <c r="A886" s="141">
        <v>53810</v>
      </c>
      <c r="B886" s="141" t="s">
        <v>1830</v>
      </c>
      <c r="C886" s="141" t="s">
        <v>1690</v>
      </c>
      <c r="D886" s="141" t="s">
        <v>1090</v>
      </c>
      <c r="E886" s="142" t="s">
        <v>1831</v>
      </c>
      <c r="F886" s="142" t="s">
        <v>1831</v>
      </c>
    </row>
    <row r="887" spans="1:6" x14ac:dyDescent="0.3">
      <c r="A887" s="141">
        <v>53814</v>
      </c>
      <c r="B887" s="141" t="s">
        <v>1832</v>
      </c>
      <c r="C887" s="141" t="s">
        <v>1690</v>
      </c>
      <c r="D887" s="141" t="s">
        <v>81</v>
      </c>
      <c r="E887" s="142" t="s">
        <v>1833</v>
      </c>
      <c r="F887" s="142" t="s">
        <v>1833</v>
      </c>
    </row>
    <row r="888" spans="1:6" x14ac:dyDescent="0.3">
      <c r="A888" s="141">
        <v>53817</v>
      </c>
      <c r="B888" s="141" t="s">
        <v>1834</v>
      </c>
      <c r="C888" s="141" t="s">
        <v>1690</v>
      </c>
      <c r="D888" s="141" t="s">
        <v>1090</v>
      </c>
      <c r="E888" s="142" t="s">
        <v>1835</v>
      </c>
      <c r="F888" s="142" t="s">
        <v>1835</v>
      </c>
    </row>
    <row r="889" spans="1:6" x14ac:dyDescent="0.3">
      <c r="A889" s="141">
        <v>53818</v>
      </c>
      <c r="B889" s="141" t="s">
        <v>1836</v>
      </c>
      <c r="C889" s="141" t="s">
        <v>1690</v>
      </c>
      <c r="D889" s="141" t="s">
        <v>81</v>
      </c>
      <c r="E889" s="142" t="s">
        <v>1464</v>
      </c>
      <c r="F889" s="142" t="s">
        <v>1464</v>
      </c>
    </row>
    <row r="890" spans="1:6" x14ac:dyDescent="0.3">
      <c r="A890" s="141">
        <v>53827</v>
      </c>
      <c r="B890" s="141" t="s">
        <v>1837</v>
      </c>
      <c r="C890" s="141" t="s">
        <v>1690</v>
      </c>
      <c r="D890" s="141" t="s">
        <v>1090</v>
      </c>
      <c r="E890" s="142" t="s">
        <v>1838</v>
      </c>
      <c r="F890" s="142" t="s">
        <v>1838</v>
      </c>
    </row>
    <row r="891" spans="1:6" x14ac:dyDescent="0.3">
      <c r="A891" s="141">
        <v>53829</v>
      </c>
      <c r="B891" s="141" t="s">
        <v>1839</v>
      </c>
      <c r="C891" s="141" t="s">
        <v>1690</v>
      </c>
      <c r="D891" s="141" t="s">
        <v>1090</v>
      </c>
      <c r="E891" s="142" t="s">
        <v>1826</v>
      </c>
      <c r="F891" s="142" t="s">
        <v>1826</v>
      </c>
    </row>
    <row r="892" spans="1:6" x14ac:dyDescent="0.3">
      <c r="A892" s="141">
        <v>53831</v>
      </c>
      <c r="B892" s="141" t="s">
        <v>1840</v>
      </c>
      <c r="C892" s="141" t="s">
        <v>1690</v>
      </c>
      <c r="D892" s="141" t="s">
        <v>1090</v>
      </c>
      <c r="E892" s="142" t="s">
        <v>1841</v>
      </c>
      <c r="F892" s="142" t="s">
        <v>1841</v>
      </c>
    </row>
    <row r="893" spans="1:6" x14ac:dyDescent="0.3">
      <c r="A893" s="141">
        <v>53840</v>
      </c>
      <c r="B893" s="141" t="s">
        <v>1842</v>
      </c>
      <c r="C893" s="141" t="s">
        <v>1690</v>
      </c>
      <c r="D893" s="141" t="s">
        <v>1090</v>
      </c>
      <c r="E893" s="142" t="s">
        <v>1843</v>
      </c>
      <c r="F893" s="142" t="s">
        <v>1843</v>
      </c>
    </row>
    <row r="894" spans="1:6" x14ac:dyDescent="0.3">
      <c r="A894" s="141">
        <v>53841</v>
      </c>
      <c r="B894" s="141" t="s">
        <v>1844</v>
      </c>
      <c r="C894" s="141" t="s">
        <v>1690</v>
      </c>
      <c r="D894" s="141" t="s">
        <v>1090</v>
      </c>
      <c r="E894" s="142" t="s">
        <v>1845</v>
      </c>
      <c r="F894" s="142" t="s">
        <v>1845</v>
      </c>
    </row>
    <row r="895" spans="1:6" x14ac:dyDescent="0.3">
      <c r="A895" s="141">
        <v>53849</v>
      </c>
      <c r="B895" s="141" t="s">
        <v>1846</v>
      </c>
      <c r="C895" s="141" t="s">
        <v>1690</v>
      </c>
      <c r="D895" s="141" t="s">
        <v>1090</v>
      </c>
      <c r="E895" s="142" t="s">
        <v>1847</v>
      </c>
      <c r="F895" s="142" t="s">
        <v>1847</v>
      </c>
    </row>
    <row r="896" spans="1:6" x14ac:dyDescent="0.3">
      <c r="A896" s="141">
        <v>53857</v>
      </c>
      <c r="B896" s="141" t="s">
        <v>1848</v>
      </c>
      <c r="C896" s="141" t="s">
        <v>1690</v>
      </c>
      <c r="D896" s="141" t="s">
        <v>1090</v>
      </c>
      <c r="E896" s="142" t="s">
        <v>1849</v>
      </c>
      <c r="F896" s="142" t="s">
        <v>1849</v>
      </c>
    </row>
    <row r="897" spans="1:6" x14ac:dyDescent="0.3">
      <c r="A897" s="141">
        <v>53858</v>
      </c>
      <c r="B897" s="141" t="s">
        <v>1850</v>
      </c>
      <c r="C897" s="141" t="s">
        <v>1690</v>
      </c>
      <c r="D897" s="141" t="s">
        <v>1090</v>
      </c>
      <c r="E897" s="142" t="s">
        <v>1851</v>
      </c>
      <c r="F897" s="142" t="s">
        <v>1851</v>
      </c>
    </row>
    <row r="898" spans="1:6" x14ac:dyDescent="0.3">
      <c r="A898" s="141">
        <v>53861</v>
      </c>
      <c r="B898" s="141" t="s">
        <v>1852</v>
      </c>
      <c r="C898" s="141" t="s">
        <v>1690</v>
      </c>
      <c r="D898" s="141" t="s">
        <v>81</v>
      </c>
      <c r="E898" s="142" t="s">
        <v>1853</v>
      </c>
      <c r="F898" s="142" t="s">
        <v>1853</v>
      </c>
    </row>
    <row r="899" spans="1:6" x14ac:dyDescent="0.3">
      <c r="A899" s="141">
        <v>53863</v>
      </c>
      <c r="B899" s="141" t="s">
        <v>1854</v>
      </c>
      <c r="C899" s="141" t="s">
        <v>1690</v>
      </c>
      <c r="D899" s="141" t="s">
        <v>81</v>
      </c>
      <c r="E899" s="142" t="s">
        <v>1855</v>
      </c>
      <c r="F899" s="142" t="s">
        <v>1855</v>
      </c>
    </row>
    <row r="900" spans="1:6" x14ac:dyDescent="0.3">
      <c r="A900" s="141">
        <v>53865</v>
      </c>
      <c r="B900" s="141" t="s">
        <v>1856</v>
      </c>
      <c r="C900" s="141" t="s">
        <v>1690</v>
      </c>
      <c r="D900" s="141" t="s">
        <v>1090</v>
      </c>
      <c r="E900" s="142" t="s">
        <v>1857</v>
      </c>
      <c r="F900" s="142" t="s">
        <v>1857</v>
      </c>
    </row>
    <row r="901" spans="1:6" x14ac:dyDescent="0.3">
      <c r="A901" s="141">
        <v>53866</v>
      </c>
      <c r="B901" s="141" t="s">
        <v>1858</v>
      </c>
      <c r="C901" s="141" t="s">
        <v>1690</v>
      </c>
      <c r="D901" s="141" t="s">
        <v>1090</v>
      </c>
      <c r="E901" s="142" t="s">
        <v>1859</v>
      </c>
      <c r="F901" s="142" t="s">
        <v>1859</v>
      </c>
    </row>
    <row r="902" spans="1:6" x14ac:dyDescent="0.3">
      <c r="A902" s="141">
        <v>53882</v>
      </c>
      <c r="B902" s="141" t="s">
        <v>1860</v>
      </c>
      <c r="C902" s="141" t="s">
        <v>1690</v>
      </c>
      <c r="D902" s="141" t="s">
        <v>81</v>
      </c>
      <c r="E902" s="142" t="s">
        <v>1861</v>
      </c>
      <c r="F902" s="142" t="s">
        <v>1861</v>
      </c>
    </row>
    <row r="903" spans="1:6" x14ac:dyDescent="0.3">
      <c r="A903" s="141">
        <v>55263</v>
      </c>
      <c r="B903" s="141" t="s">
        <v>1862</v>
      </c>
      <c r="C903" s="141" t="s">
        <v>1690</v>
      </c>
      <c r="D903" s="141" t="s">
        <v>1090</v>
      </c>
      <c r="E903" s="142" t="s">
        <v>1699</v>
      </c>
      <c r="F903" s="142" t="s">
        <v>1699</v>
      </c>
    </row>
    <row r="904" spans="1:6" x14ac:dyDescent="0.3">
      <c r="A904" s="141">
        <v>73303</v>
      </c>
      <c r="B904" s="141" t="s">
        <v>1863</v>
      </c>
      <c r="C904" s="141" t="s">
        <v>1690</v>
      </c>
      <c r="D904" s="141" t="s">
        <v>81</v>
      </c>
      <c r="E904" s="142" t="s">
        <v>1864</v>
      </c>
      <c r="F904" s="142" t="s">
        <v>1864</v>
      </c>
    </row>
    <row r="905" spans="1:6" x14ac:dyDescent="0.3">
      <c r="A905" s="141">
        <v>73307</v>
      </c>
      <c r="B905" s="141" t="s">
        <v>1865</v>
      </c>
      <c r="C905" s="141" t="s">
        <v>1690</v>
      </c>
      <c r="D905" s="141" t="s">
        <v>81</v>
      </c>
      <c r="E905" s="142" t="s">
        <v>1866</v>
      </c>
      <c r="F905" s="142" t="s">
        <v>1866</v>
      </c>
    </row>
    <row r="906" spans="1:6" x14ac:dyDescent="0.3">
      <c r="A906" s="141">
        <v>73309</v>
      </c>
      <c r="B906" s="141" t="s">
        <v>1867</v>
      </c>
      <c r="C906" s="141" t="s">
        <v>1690</v>
      </c>
      <c r="D906" s="141" t="s">
        <v>81</v>
      </c>
      <c r="E906" s="142" t="s">
        <v>1868</v>
      </c>
      <c r="F906" s="142" t="s">
        <v>1868</v>
      </c>
    </row>
    <row r="907" spans="1:6" x14ac:dyDescent="0.3">
      <c r="A907" s="141">
        <v>73311</v>
      </c>
      <c r="B907" s="141" t="s">
        <v>1869</v>
      </c>
      <c r="C907" s="141" t="s">
        <v>1690</v>
      </c>
      <c r="D907" s="141" t="s">
        <v>1090</v>
      </c>
      <c r="E907" s="142" t="s">
        <v>1870</v>
      </c>
      <c r="F907" s="142" t="s">
        <v>1870</v>
      </c>
    </row>
    <row r="908" spans="1:6" x14ac:dyDescent="0.3">
      <c r="A908" s="141">
        <v>73313</v>
      </c>
      <c r="B908" s="141" t="s">
        <v>1871</v>
      </c>
      <c r="C908" s="141" t="s">
        <v>1690</v>
      </c>
      <c r="D908" s="141" t="s">
        <v>81</v>
      </c>
      <c r="E908" s="142" t="s">
        <v>1540</v>
      </c>
      <c r="F908" s="142" t="s">
        <v>1540</v>
      </c>
    </row>
    <row r="909" spans="1:6" x14ac:dyDescent="0.3">
      <c r="A909" s="141">
        <v>73315</v>
      </c>
      <c r="B909" s="141" t="s">
        <v>1872</v>
      </c>
      <c r="C909" s="141" t="s">
        <v>1690</v>
      </c>
      <c r="D909" s="141" t="s">
        <v>1090</v>
      </c>
      <c r="E909" s="142" t="s">
        <v>1820</v>
      </c>
      <c r="F909" s="142" t="s">
        <v>1820</v>
      </c>
    </row>
    <row r="910" spans="1:6" x14ac:dyDescent="0.3">
      <c r="A910" s="141">
        <v>73335</v>
      </c>
      <c r="B910" s="141" t="s">
        <v>1873</v>
      </c>
      <c r="C910" s="141" t="s">
        <v>1690</v>
      </c>
      <c r="D910" s="141" t="s">
        <v>81</v>
      </c>
      <c r="E910" s="142" t="s">
        <v>1874</v>
      </c>
      <c r="F910" s="142" t="s">
        <v>1874</v>
      </c>
    </row>
    <row r="911" spans="1:6" x14ac:dyDescent="0.3">
      <c r="A911" s="141">
        <v>73340</v>
      </c>
      <c r="B911" s="141" t="s">
        <v>1875</v>
      </c>
      <c r="C911" s="141" t="s">
        <v>1690</v>
      </c>
      <c r="D911" s="141" t="s">
        <v>1090</v>
      </c>
      <c r="E911" s="142" t="s">
        <v>1876</v>
      </c>
      <c r="F911" s="142" t="s">
        <v>1876</v>
      </c>
    </row>
    <row r="912" spans="1:6" x14ac:dyDescent="0.3">
      <c r="A912" s="141">
        <v>83361</v>
      </c>
      <c r="B912" s="141" t="s">
        <v>1877</v>
      </c>
      <c r="C912" s="141" t="s">
        <v>1690</v>
      </c>
      <c r="D912" s="141" t="s">
        <v>81</v>
      </c>
      <c r="E912" s="142" t="s">
        <v>1878</v>
      </c>
      <c r="F912" s="142" t="s">
        <v>1878</v>
      </c>
    </row>
    <row r="913" spans="1:6" x14ac:dyDescent="0.3">
      <c r="A913" s="141">
        <v>83761</v>
      </c>
      <c r="B913" s="141" t="s">
        <v>1879</v>
      </c>
      <c r="C913" s="141" t="s">
        <v>1690</v>
      </c>
      <c r="D913" s="141" t="s">
        <v>81</v>
      </c>
      <c r="E913" s="142" t="s">
        <v>1880</v>
      </c>
      <c r="F913" s="142" t="s">
        <v>1880</v>
      </c>
    </row>
    <row r="914" spans="1:6" x14ac:dyDescent="0.3">
      <c r="A914" s="141">
        <v>83762</v>
      </c>
      <c r="B914" s="141" t="s">
        <v>1881</v>
      </c>
      <c r="C914" s="141" t="s">
        <v>1690</v>
      </c>
      <c r="D914" s="141" t="s">
        <v>81</v>
      </c>
      <c r="E914" s="142" t="s">
        <v>1882</v>
      </c>
      <c r="F914" s="142" t="s">
        <v>1882</v>
      </c>
    </row>
    <row r="915" spans="1:6" x14ac:dyDescent="0.3">
      <c r="A915" s="141">
        <v>83763</v>
      </c>
      <c r="B915" s="141" t="s">
        <v>1883</v>
      </c>
      <c r="C915" s="141" t="s">
        <v>1690</v>
      </c>
      <c r="D915" s="141" t="s">
        <v>1090</v>
      </c>
      <c r="E915" s="142" t="s">
        <v>1884</v>
      </c>
      <c r="F915" s="142" t="s">
        <v>1884</v>
      </c>
    </row>
    <row r="916" spans="1:6" x14ac:dyDescent="0.3">
      <c r="A916" s="141">
        <v>83764</v>
      </c>
      <c r="B916" s="141" t="s">
        <v>1885</v>
      </c>
      <c r="C916" s="141" t="s">
        <v>1690</v>
      </c>
      <c r="D916" s="141" t="s">
        <v>81</v>
      </c>
      <c r="E916" s="142" t="s">
        <v>1886</v>
      </c>
      <c r="F916" s="142" t="s">
        <v>1886</v>
      </c>
    </row>
    <row r="917" spans="1:6" x14ac:dyDescent="0.3">
      <c r="A917" s="141">
        <v>87026</v>
      </c>
      <c r="B917" s="141" t="s">
        <v>1887</v>
      </c>
      <c r="C917" s="141" t="s">
        <v>1690</v>
      </c>
      <c r="D917" s="141" t="s">
        <v>1090</v>
      </c>
      <c r="E917" s="142" t="s">
        <v>1888</v>
      </c>
      <c r="F917" s="142" t="s">
        <v>1888</v>
      </c>
    </row>
    <row r="918" spans="1:6" x14ac:dyDescent="0.3">
      <c r="A918" s="141">
        <v>87441</v>
      </c>
      <c r="B918" s="141" t="s">
        <v>1889</v>
      </c>
      <c r="C918" s="141" t="s">
        <v>1690</v>
      </c>
      <c r="D918" s="141" t="s">
        <v>81</v>
      </c>
      <c r="E918" s="142" t="s">
        <v>1275</v>
      </c>
      <c r="F918" s="142" t="s">
        <v>1275</v>
      </c>
    </row>
    <row r="919" spans="1:6" x14ac:dyDescent="0.3">
      <c r="A919" s="141">
        <v>87442</v>
      </c>
      <c r="B919" s="141" t="s">
        <v>1890</v>
      </c>
      <c r="C919" s="141" t="s">
        <v>1690</v>
      </c>
      <c r="D919" s="141" t="s">
        <v>81</v>
      </c>
      <c r="E919" s="142" t="s">
        <v>1684</v>
      </c>
      <c r="F919" s="142" t="s">
        <v>1684</v>
      </c>
    </row>
    <row r="920" spans="1:6" x14ac:dyDescent="0.3">
      <c r="A920" s="141">
        <v>87443</v>
      </c>
      <c r="B920" s="141" t="s">
        <v>1891</v>
      </c>
      <c r="C920" s="141" t="s">
        <v>1690</v>
      </c>
      <c r="D920" s="141" t="s">
        <v>81</v>
      </c>
      <c r="E920" s="142" t="s">
        <v>1892</v>
      </c>
      <c r="F920" s="142" t="s">
        <v>1892</v>
      </c>
    </row>
    <row r="921" spans="1:6" x14ac:dyDescent="0.3">
      <c r="A921" s="141">
        <v>87444</v>
      </c>
      <c r="B921" s="141" t="s">
        <v>1893</v>
      </c>
      <c r="C921" s="141" t="s">
        <v>1690</v>
      </c>
      <c r="D921" s="141" t="s">
        <v>1090</v>
      </c>
      <c r="E921" s="142" t="s">
        <v>1894</v>
      </c>
      <c r="F921" s="142" t="s">
        <v>1894</v>
      </c>
    </row>
    <row r="922" spans="1:6" x14ac:dyDescent="0.3">
      <c r="A922" s="141">
        <v>88387</v>
      </c>
      <c r="B922" s="141" t="s">
        <v>1895</v>
      </c>
      <c r="C922" s="141" t="s">
        <v>1690</v>
      </c>
      <c r="D922" s="141" t="s">
        <v>81</v>
      </c>
      <c r="E922" s="142" t="s">
        <v>1896</v>
      </c>
      <c r="F922" s="142" t="s">
        <v>1896</v>
      </c>
    </row>
    <row r="923" spans="1:6" x14ac:dyDescent="0.3">
      <c r="A923" s="141">
        <v>88389</v>
      </c>
      <c r="B923" s="141" t="s">
        <v>1897</v>
      </c>
      <c r="C923" s="141" t="s">
        <v>1690</v>
      </c>
      <c r="D923" s="141" t="s">
        <v>81</v>
      </c>
      <c r="E923" s="142" t="s">
        <v>1898</v>
      </c>
      <c r="F923" s="142" t="s">
        <v>1898</v>
      </c>
    </row>
    <row r="924" spans="1:6" x14ac:dyDescent="0.3">
      <c r="A924" s="141">
        <v>88390</v>
      </c>
      <c r="B924" s="141" t="s">
        <v>1899</v>
      </c>
      <c r="C924" s="141" t="s">
        <v>1690</v>
      </c>
      <c r="D924" s="141" t="s">
        <v>81</v>
      </c>
      <c r="E924" s="142" t="s">
        <v>1900</v>
      </c>
      <c r="F924" s="142" t="s">
        <v>1900</v>
      </c>
    </row>
    <row r="925" spans="1:6" x14ac:dyDescent="0.3">
      <c r="A925" s="141">
        <v>88391</v>
      </c>
      <c r="B925" s="141" t="s">
        <v>1901</v>
      </c>
      <c r="C925" s="141" t="s">
        <v>1690</v>
      </c>
      <c r="D925" s="141" t="s">
        <v>81</v>
      </c>
      <c r="E925" s="142" t="s">
        <v>1902</v>
      </c>
      <c r="F925" s="142" t="s">
        <v>1902</v>
      </c>
    </row>
    <row r="926" spans="1:6" x14ac:dyDescent="0.3">
      <c r="A926" s="141">
        <v>88394</v>
      </c>
      <c r="B926" s="141" t="s">
        <v>1903</v>
      </c>
      <c r="C926" s="141" t="s">
        <v>1690</v>
      </c>
      <c r="D926" s="141" t="s">
        <v>81</v>
      </c>
      <c r="E926" s="142" t="s">
        <v>1552</v>
      </c>
      <c r="F926" s="142" t="s">
        <v>1552</v>
      </c>
    </row>
    <row r="927" spans="1:6" x14ac:dyDescent="0.3">
      <c r="A927" s="141">
        <v>88395</v>
      </c>
      <c r="B927" s="141" t="s">
        <v>1904</v>
      </c>
      <c r="C927" s="141" t="s">
        <v>1690</v>
      </c>
      <c r="D927" s="141" t="s">
        <v>81</v>
      </c>
      <c r="E927" s="142" t="s">
        <v>1905</v>
      </c>
      <c r="F927" s="142" t="s">
        <v>1905</v>
      </c>
    </row>
    <row r="928" spans="1:6" x14ac:dyDescent="0.3">
      <c r="A928" s="141">
        <v>88396</v>
      </c>
      <c r="B928" s="141" t="s">
        <v>1906</v>
      </c>
      <c r="C928" s="141" t="s">
        <v>1690</v>
      </c>
      <c r="D928" s="141" t="s">
        <v>81</v>
      </c>
      <c r="E928" s="142" t="s">
        <v>1907</v>
      </c>
      <c r="F928" s="142" t="s">
        <v>1907</v>
      </c>
    </row>
    <row r="929" spans="1:6" x14ac:dyDescent="0.3">
      <c r="A929" s="141">
        <v>88397</v>
      </c>
      <c r="B929" s="141" t="s">
        <v>1908</v>
      </c>
      <c r="C929" s="141" t="s">
        <v>1690</v>
      </c>
      <c r="D929" s="141" t="s">
        <v>81</v>
      </c>
      <c r="E929" s="142" t="s">
        <v>1909</v>
      </c>
      <c r="F929" s="142" t="s">
        <v>1909</v>
      </c>
    </row>
    <row r="930" spans="1:6" x14ac:dyDescent="0.3">
      <c r="A930" s="141">
        <v>88400</v>
      </c>
      <c r="B930" s="141" t="s">
        <v>1910</v>
      </c>
      <c r="C930" s="141" t="s">
        <v>1690</v>
      </c>
      <c r="D930" s="141" t="s">
        <v>81</v>
      </c>
      <c r="E930" s="142" t="s">
        <v>1550</v>
      </c>
      <c r="F930" s="142" t="s">
        <v>1550</v>
      </c>
    </row>
    <row r="931" spans="1:6" x14ac:dyDescent="0.3">
      <c r="A931" s="141">
        <v>88401</v>
      </c>
      <c r="B931" s="141" t="s">
        <v>1911</v>
      </c>
      <c r="C931" s="141" t="s">
        <v>1690</v>
      </c>
      <c r="D931" s="141" t="s">
        <v>81</v>
      </c>
      <c r="E931" s="142" t="s">
        <v>1582</v>
      </c>
      <c r="F931" s="142" t="s">
        <v>1582</v>
      </c>
    </row>
    <row r="932" spans="1:6" x14ac:dyDescent="0.3">
      <c r="A932" s="141">
        <v>88402</v>
      </c>
      <c r="B932" s="141" t="s">
        <v>1912</v>
      </c>
      <c r="C932" s="141" t="s">
        <v>1690</v>
      </c>
      <c r="D932" s="141" t="s">
        <v>81</v>
      </c>
      <c r="E932" s="142" t="s">
        <v>1913</v>
      </c>
      <c r="F932" s="142" t="s">
        <v>1913</v>
      </c>
    </row>
    <row r="933" spans="1:6" x14ac:dyDescent="0.3">
      <c r="A933" s="141">
        <v>88403</v>
      </c>
      <c r="B933" s="141" t="s">
        <v>1914</v>
      </c>
      <c r="C933" s="141" t="s">
        <v>1690</v>
      </c>
      <c r="D933" s="141" t="s">
        <v>81</v>
      </c>
      <c r="E933" s="142" t="s">
        <v>1915</v>
      </c>
      <c r="F933" s="142" t="s">
        <v>1915</v>
      </c>
    </row>
    <row r="934" spans="1:6" x14ac:dyDescent="0.3">
      <c r="A934" s="141">
        <v>88419</v>
      </c>
      <c r="B934" s="141" t="s">
        <v>1916</v>
      </c>
      <c r="C934" s="141" t="s">
        <v>1690</v>
      </c>
      <c r="D934" s="141" t="s">
        <v>81</v>
      </c>
      <c r="E934" s="142" t="s">
        <v>1917</v>
      </c>
      <c r="F934" s="142" t="s">
        <v>1917</v>
      </c>
    </row>
    <row r="935" spans="1:6" x14ac:dyDescent="0.3">
      <c r="A935" s="141">
        <v>88422</v>
      </c>
      <c r="B935" s="141" t="s">
        <v>1918</v>
      </c>
      <c r="C935" s="141" t="s">
        <v>1690</v>
      </c>
      <c r="D935" s="141" t="s">
        <v>81</v>
      </c>
      <c r="E935" s="142" t="s">
        <v>1919</v>
      </c>
      <c r="F935" s="142" t="s">
        <v>1919</v>
      </c>
    </row>
    <row r="936" spans="1:6" x14ac:dyDescent="0.3">
      <c r="A936" s="141">
        <v>88425</v>
      </c>
      <c r="B936" s="141" t="s">
        <v>1920</v>
      </c>
      <c r="C936" s="141" t="s">
        <v>1690</v>
      </c>
      <c r="D936" s="141" t="s">
        <v>81</v>
      </c>
      <c r="E936" s="142" t="s">
        <v>1921</v>
      </c>
      <c r="F936" s="142" t="s">
        <v>1921</v>
      </c>
    </row>
    <row r="937" spans="1:6" x14ac:dyDescent="0.3">
      <c r="A937" s="141">
        <v>88427</v>
      </c>
      <c r="B937" s="141" t="s">
        <v>1922</v>
      </c>
      <c r="C937" s="141" t="s">
        <v>1690</v>
      </c>
      <c r="D937" s="141" t="s">
        <v>81</v>
      </c>
      <c r="E937" s="142" t="s">
        <v>1896</v>
      </c>
      <c r="F937" s="142" t="s">
        <v>1896</v>
      </c>
    </row>
    <row r="938" spans="1:6" x14ac:dyDescent="0.3">
      <c r="A938" s="141">
        <v>88434</v>
      </c>
      <c r="B938" s="141" t="s">
        <v>1923</v>
      </c>
      <c r="C938" s="141" t="s">
        <v>1690</v>
      </c>
      <c r="D938" s="141" t="s">
        <v>81</v>
      </c>
      <c r="E938" s="142" t="s">
        <v>1924</v>
      </c>
      <c r="F938" s="142" t="s">
        <v>1924</v>
      </c>
    </row>
    <row r="939" spans="1:6" x14ac:dyDescent="0.3">
      <c r="A939" s="141">
        <v>88435</v>
      </c>
      <c r="B939" s="141" t="s">
        <v>1925</v>
      </c>
      <c r="C939" s="141" t="s">
        <v>1690</v>
      </c>
      <c r="D939" s="141" t="s">
        <v>81</v>
      </c>
      <c r="E939" s="142" t="s">
        <v>1926</v>
      </c>
      <c r="F939" s="142" t="s">
        <v>1926</v>
      </c>
    </row>
    <row r="940" spans="1:6" x14ac:dyDescent="0.3">
      <c r="A940" s="141">
        <v>88436</v>
      </c>
      <c r="B940" s="141" t="s">
        <v>1927</v>
      </c>
      <c r="C940" s="141" t="s">
        <v>1690</v>
      </c>
      <c r="D940" s="141" t="s">
        <v>81</v>
      </c>
      <c r="E940" s="142" t="s">
        <v>1928</v>
      </c>
      <c r="F940" s="142" t="s">
        <v>1928</v>
      </c>
    </row>
    <row r="941" spans="1:6" x14ac:dyDescent="0.3">
      <c r="A941" s="141">
        <v>88437</v>
      </c>
      <c r="B941" s="141" t="s">
        <v>1929</v>
      </c>
      <c r="C941" s="141" t="s">
        <v>1690</v>
      </c>
      <c r="D941" s="141" t="s">
        <v>81</v>
      </c>
      <c r="E941" s="142" t="s">
        <v>1896</v>
      </c>
      <c r="F941" s="142" t="s">
        <v>1896</v>
      </c>
    </row>
    <row r="942" spans="1:6" x14ac:dyDescent="0.3">
      <c r="A942" s="141">
        <v>88569</v>
      </c>
      <c r="B942" s="141" t="s">
        <v>1930</v>
      </c>
      <c r="C942" s="141" t="s">
        <v>1690</v>
      </c>
      <c r="D942" s="141" t="s">
        <v>1090</v>
      </c>
      <c r="E942" s="142" t="s">
        <v>1931</v>
      </c>
      <c r="F942" s="142" t="s">
        <v>1931</v>
      </c>
    </row>
    <row r="943" spans="1:6" x14ac:dyDescent="0.3">
      <c r="A943" s="141">
        <v>88570</v>
      </c>
      <c r="B943" s="141" t="s">
        <v>1932</v>
      </c>
      <c r="C943" s="141" t="s">
        <v>1690</v>
      </c>
      <c r="D943" s="141" t="s">
        <v>1090</v>
      </c>
      <c r="E943" s="142" t="s">
        <v>1933</v>
      </c>
      <c r="F943" s="142" t="s">
        <v>1933</v>
      </c>
    </row>
    <row r="944" spans="1:6" x14ac:dyDescent="0.3">
      <c r="A944" s="141">
        <v>88826</v>
      </c>
      <c r="B944" s="141" t="s">
        <v>1934</v>
      </c>
      <c r="C944" s="141" t="s">
        <v>1690</v>
      </c>
      <c r="D944" s="141" t="s">
        <v>1090</v>
      </c>
      <c r="E944" s="142" t="s">
        <v>1402</v>
      </c>
      <c r="F944" s="142" t="s">
        <v>1402</v>
      </c>
    </row>
    <row r="945" spans="1:6" x14ac:dyDescent="0.3">
      <c r="A945" s="141">
        <v>88827</v>
      </c>
      <c r="B945" s="141" t="s">
        <v>1935</v>
      </c>
      <c r="C945" s="141" t="s">
        <v>1690</v>
      </c>
      <c r="D945" s="141" t="s">
        <v>1090</v>
      </c>
      <c r="E945" s="142" t="s">
        <v>1682</v>
      </c>
      <c r="F945" s="142" t="s">
        <v>1682</v>
      </c>
    </row>
    <row r="946" spans="1:6" x14ac:dyDescent="0.3">
      <c r="A946" s="141">
        <v>88828</v>
      </c>
      <c r="B946" s="141" t="s">
        <v>1936</v>
      </c>
      <c r="C946" s="141" t="s">
        <v>1690</v>
      </c>
      <c r="D946" s="141" t="s">
        <v>1090</v>
      </c>
      <c r="E946" s="142" t="s">
        <v>1937</v>
      </c>
      <c r="F946" s="142" t="s">
        <v>1937</v>
      </c>
    </row>
    <row r="947" spans="1:6" x14ac:dyDescent="0.3">
      <c r="A947" s="141">
        <v>88829</v>
      </c>
      <c r="B947" s="141" t="s">
        <v>1938</v>
      </c>
      <c r="C947" s="141" t="s">
        <v>1690</v>
      </c>
      <c r="D947" s="141" t="s">
        <v>81</v>
      </c>
      <c r="E947" s="142" t="s">
        <v>1552</v>
      </c>
      <c r="F947" s="142" t="s">
        <v>1552</v>
      </c>
    </row>
    <row r="948" spans="1:6" x14ac:dyDescent="0.3">
      <c r="A948" s="141">
        <v>88839</v>
      </c>
      <c r="B948" s="141" t="s">
        <v>1939</v>
      </c>
      <c r="C948" s="141" t="s">
        <v>1690</v>
      </c>
      <c r="D948" s="141" t="s">
        <v>81</v>
      </c>
      <c r="E948" s="142" t="s">
        <v>1940</v>
      </c>
      <c r="F948" s="142" t="s">
        <v>1940</v>
      </c>
    </row>
    <row r="949" spans="1:6" x14ac:dyDescent="0.3">
      <c r="A949" s="141">
        <v>88840</v>
      </c>
      <c r="B949" s="141" t="s">
        <v>1941</v>
      </c>
      <c r="C949" s="141" t="s">
        <v>1690</v>
      </c>
      <c r="D949" s="141" t="s">
        <v>81</v>
      </c>
      <c r="E949" s="142" t="s">
        <v>1942</v>
      </c>
      <c r="F949" s="142" t="s">
        <v>1942</v>
      </c>
    </row>
    <row r="950" spans="1:6" x14ac:dyDescent="0.3">
      <c r="A950" s="141">
        <v>88841</v>
      </c>
      <c r="B950" s="141" t="s">
        <v>1943</v>
      </c>
      <c r="C950" s="141" t="s">
        <v>1690</v>
      </c>
      <c r="D950" s="141" t="s">
        <v>81</v>
      </c>
      <c r="E950" s="142" t="s">
        <v>1944</v>
      </c>
      <c r="F950" s="142" t="s">
        <v>1944</v>
      </c>
    </row>
    <row r="951" spans="1:6" x14ac:dyDescent="0.3">
      <c r="A951" s="141">
        <v>88842</v>
      </c>
      <c r="B951" s="141" t="s">
        <v>1945</v>
      </c>
      <c r="C951" s="141" t="s">
        <v>1690</v>
      </c>
      <c r="D951" s="141" t="s">
        <v>1090</v>
      </c>
      <c r="E951" s="142" t="s">
        <v>1946</v>
      </c>
      <c r="F951" s="142" t="s">
        <v>1946</v>
      </c>
    </row>
    <row r="952" spans="1:6" x14ac:dyDescent="0.3">
      <c r="A952" s="141">
        <v>88847</v>
      </c>
      <c r="B952" s="141" t="s">
        <v>1947</v>
      </c>
      <c r="C952" s="141" t="s">
        <v>1690</v>
      </c>
      <c r="D952" s="141" t="s">
        <v>81</v>
      </c>
      <c r="E952" s="142" t="s">
        <v>1948</v>
      </c>
      <c r="F952" s="142" t="s">
        <v>1948</v>
      </c>
    </row>
    <row r="953" spans="1:6" x14ac:dyDescent="0.3">
      <c r="A953" s="141">
        <v>88848</v>
      </c>
      <c r="B953" s="141" t="s">
        <v>1949</v>
      </c>
      <c r="C953" s="141" t="s">
        <v>1690</v>
      </c>
      <c r="D953" s="141" t="s">
        <v>81</v>
      </c>
      <c r="E953" s="142" t="s">
        <v>1950</v>
      </c>
      <c r="F953" s="142" t="s">
        <v>1950</v>
      </c>
    </row>
    <row r="954" spans="1:6" x14ac:dyDescent="0.3">
      <c r="A954" s="141">
        <v>88853</v>
      </c>
      <c r="B954" s="141" t="s">
        <v>1951</v>
      </c>
      <c r="C954" s="141" t="s">
        <v>1690</v>
      </c>
      <c r="D954" s="141" t="s">
        <v>81</v>
      </c>
      <c r="E954" s="142" t="s">
        <v>1952</v>
      </c>
      <c r="F954" s="142" t="s">
        <v>1952</v>
      </c>
    </row>
    <row r="955" spans="1:6" x14ac:dyDescent="0.3">
      <c r="A955" s="141">
        <v>88854</v>
      </c>
      <c r="B955" s="141" t="s">
        <v>1953</v>
      </c>
      <c r="C955" s="141" t="s">
        <v>1690</v>
      </c>
      <c r="D955" s="141" t="s">
        <v>81</v>
      </c>
      <c r="E955" s="142" t="s">
        <v>1954</v>
      </c>
      <c r="F955" s="142" t="s">
        <v>1954</v>
      </c>
    </row>
    <row r="956" spans="1:6" x14ac:dyDescent="0.3">
      <c r="A956" s="141">
        <v>88855</v>
      </c>
      <c r="B956" s="141" t="s">
        <v>1955</v>
      </c>
      <c r="C956" s="141" t="s">
        <v>1690</v>
      </c>
      <c r="D956" s="141" t="s">
        <v>81</v>
      </c>
      <c r="E956" s="142" t="s">
        <v>1179</v>
      </c>
      <c r="F956" s="142" t="s">
        <v>1179</v>
      </c>
    </row>
    <row r="957" spans="1:6" x14ac:dyDescent="0.3">
      <c r="A957" s="141">
        <v>88856</v>
      </c>
      <c r="B957" s="141" t="s">
        <v>1956</v>
      </c>
      <c r="C957" s="141" t="s">
        <v>1690</v>
      </c>
      <c r="D957" s="141" t="s">
        <v>81</v>
      </c>
      <c r="E957" s="142" t="s">
        <v>1957</v>
      </c>
      <c r="F957" s="142" t="s">
        <v>1957</v>
      </c>
    </row>
    <row r="958" spans="1:6" x14ac:dyDescent="0.3">
      <c r="A958" s="141">
        <v>88857</v>
      </c>
      <c r="B958" s="141" t="s">
        <v>1958</v>
      </c>
      <c r="C958" s="141" t="s">
        <v>1690</v>
      </c>
      <c r="D958" s="141" t="s">
        <v>81</v>
      </c>
      <c r="E958" s="142" t="s">
        <v>1959</v>
      </c>
      <c r="F958" s="142" t="s">
        <v>1959</v>
      </c>
    </row>
    <row r="959" spans="1:6" x14ac:dyDescent="0.3">
      <c r="A959" s="141">
        <v>88858</v>
      </c>
      <c r="B959" s="141" t="s">
        <v>1960</v>
      </c>
      <c r="C959" s="141" t="s">
        <v>1690</v>
      </c>
      <c r="D959" s="141" t="s">
        <v>81</v>
      </c>
      <c r="E959" s="142" t="s">
        <v>1961</v>
      </c>
      <c r="F959" s="142" t="s">
        <v>1961</v>
      </c>
    </row>
    <row r="960" spans="1:6" x14ac:dyDescent="0.3">
      <c r="A960" s="141">
        <v>88859</v>
      </c>
      <c r="B960" s="141" t="s">
        <v>1962</v>
      </c>
      <c r="C960" s="141" t="s">
        <v>1690</v>
      </c>
      <c r="D960" s="141" t="s">
        <v>81</v>
      </c>
      <c r="E960" s="142" t="s">
        <v>1963</v>
      </c>
      <c r="F960" s="142" t="s">
        <v>1963</v>
      </c>
    </row>
    <row r="961" spans="1:6" x14ac:dyDescent="0.3">
      <c r="A961" s="141">
        <v>88860</v>
      </c>
      <c r="B961" s="141" t="s">
        <v>1964</v>
      </c>
      <c r="C961" s="141" t="s">
        <v>1690</v>
      </c>
      <c r="D961" s="141" t="s">
        <v>81</v>
      </c>
      <c r="E961" s="142" t="s">
        <v>1965</v>
      </c>
      <c r="F961" s="142" t="s">
        <v>1965</v>
      </c>
    </row>
    <row r="962" spans="1:6" x14ac:dyDescent="0.3">
      <c r="A962" s="141">
        <v>88900</v>
      </c>
      <c r="B962" s="141" t="s">
        <v>1966</v>
      </c>
      <c r="C962" s="141" t="s">
        <v>1690</v>
      </c>
      <c r="D962" s="141" t="s">
        <v>81</v>
      </c>
      <c r="E962" s="142" t="s">
        <v>1967</v>
      </c>
      <c r="F962" s="142" t="s">
        <v>1967</v>
      </c>
    </row>
    <row r="963" spans="1:6" x14ac:dyDescent="0.3">
      <c r="A963" s="141">
        <v>88902</v>
      </c>
      <c r="B963" s="141" t="s">
        <v>1968</v>
      </c>
      <c r="C963" s="141" t="s">
        <v>1690</v>
      </c>
      <c r="D963" s="141" t="s">
        <v>81</v>
      </c>
      <c r="E963" s="142" t="s">
        <v>1969</v>
      </c>
      <c r="F963" s="142" t="s">
        <v>1969</v>
      </c>
    </row>
    <row r="964" spans="1:6" x14ac:dyDescent="0.3">
      <c r="A964" s="141">
        <v>88903</v>
      </c>
      <c r="B964" s="141" t="s">
        <v>1970</v>
      </c>
      <c r="C964" s="141" t="s">
        <v>1690</v>
      </c>
      <c r="D964" s="141" t="s">
        <v>81</v>
      </c>
      <c r="E964" s="142" t="s">
        <v>1971</v>
      </c>
      <c r="F964" s="142" t="s">
        <v>1971</v>
      </c>
    </row>
    <row r="965" spans="1:6" x14ac:dyDescent="0.3">
      <c r="A965" s="141">
        <v>88904</v>
      </c>
      <c r="B965" s="141" t="s">
        <v>1972</v>
      </c>
      <c r="C965" s="141" t="s">
        <v>1690</v>
      </c>
      <c r="D965" s="141" t="s">
        <v>1090</v>
      </c>
      <c r="E965" s="142" t="s">
        <v>1973</v>
      </c>
      <c r="F965" s="142" t="s">
        <v>1973</v>
      </c>
    </row>
    <row r="966" spans="1:6" x14ac:dyDescent="0.3">
      <c r="A966" s="141">
        <v>89009</v>
      </c>
      <c r="B966" s="141" t="s">
        <v>1974</v>
      </c>
      <c r="C966" s="141" t="s">
        <v>1690</v>
      </c>
      <c r="D966" s="141" t="s">
        <v>1090</v>
      </c>
      <c r="E966" s="142" t="s">
        <v>1975</v>
      </c>
      <c r="F966" s="142" t="s">
        <v>1975</v>
      </c>
    </row>
    <row r="967" spans="1:6" x14ac:dyDescent="0.3">
      <c r="A967" s="141">
        <v>89010</v>
      </c>
      <c r="B967" s="141" t="s">
        <v>1976</v>
      </c>
      <c r="C967" s="141" t="s">
        <v>1690</v>
      </c>
      <c r="D967" s="141" t="s">
        <v>1090</v>
      </c>
      <c r="E967" s="142" t="s">
        <v>1977</v>
      </c>
      <c r="F967" s="142" t="s">
        <v>1977</v>
      </c>
    </row>
    <row r="968" spans="1:6" x14ac:dyDescent="0.3">
      <c r="A968" s="141">
        <v>89011</v>
      </c>
      <c r="B968" s="141" t="s">
        <v>1978</v>
      </c>
      <c r="C968" s="141" t="s">
        <v>1690</v>
      </c>
      <c r="D968" s="141" t="s">
        <v>1090</v>
      </c>
      <c r="E968" s="142" t="s">
        <v>1979</v>
      </c>
      <c r="F968" s="142" t="s">
        <v>1979</v>
      </c>
    </row>
    <row r="969" spans="1:6" x14ac:dyDescent="0.3">
      <c r="A969" s="141">
        <v>89012</v>
      </c>
      <c r="B969" s="141" t="s">
        <v>1980</v>
      </c>
      <c r="C969" s="141" t="s">
        <v>1690</v>
      </c>
      <c r="D969" s="141" t="s">
        <v>1090</v>
      </c>
      <c r="E969" s="142" t="s">
        <v>1981</v>
      </c>
      <c r="F969" s="142" t="s">
        <v>1981</v>
      </c>
    </row>
    <row r="970" spans="1:6" x14ac:dyDescent="0.3">
      <c r="A970" s="141">
        <v>89013</v>
      </c>
      <c r="B970" s="141" t="s">
        <v>1982</v>
      </c>
      <c r="C970" s="141" t="s">
        <v>1690</v>
      </c>
      <c r="D970" s="141" t="s">
        <v>81</v>
      </c>
      <c r="E970" s="142" t="s">
        <v>1983</v>
      </c>
      <c r="F970" s="142" t="s">
        <v>1983</v>
      </c>
    </row>
    <row r="971" spans="1:6" x14ac:dyDescent="0.3">
      <c r="A971" s="141">
        <v>89014</v>
      </c>
      <c r="B971" s="141" t="s">
        <v>1984</v>
      </c>
      <c r="C971" s="141" t="s">
        <v>1690</v>
      </c>
      <c r="D971" s="141" t="s">
        <v>81</v>
      </c>
      <c r="E971" s="142" t="s">
        <v>233</v>
      </c>
      <c r="F971" s="142" t="s">
        <v>233</v>
      </c>
    </row>
    <row r="972" spans="1:6" x14ac:dyDescent="0.3">
      <c r="A972" s="141">
        <v>89015</v>
      </c>
      <c r="B972" s="141" t="s">
        <v>1985</v>
      </c>
      <c r="C972" s="141" t="s">
        <v>1690</v>
      </c>
      <c r="D972" s="141" t="s">
        <v>81</v>
      </c>
      <c r="E972" s="142" t="s">
        <v>1931</v>
      </c>
      <c r="F972" s="142" t="s">
        <v>1931</v>
      </c>
    </row>
    <row r="973" spans="1:6" x14ac:dyDescent="0.3">
      <c r="A973" s="141">
        <v>89016</v>
      </c>
      <c r="B973" s="141" t="s">
        <v>1986</v>
      </c>
      <c r="C973" s="141" t="s">
        <v>1690</v>
      </c>
      <c r="D973" s="141" t="s">
        <v>81</v>
      </c>
      <c r="E973" s="142" t="s">
        <v>1987</v>
      </c>
      <c r="F973" s="142" t="s">
        <v>1987</v>
      </c>
    </row>
    <row r="974" spans="1:6" x14ac:dyDescent="0.3">
      <c r="A974" s="141">
        <v>89017</v>
      </c>
      <c r="B974" s="141" t="s">
        <v>1988</v>
      </c>
      <c r="C974" s="141" t="s">
        <v>1690</v>
      </c>
      <c r="D974" s="141" t="s">
        <v>81</v>
      </c>
      <c r="E974" s="142" t="s">
        <v>1989</v>
      </c>
      <c r="F974" s="142" t="s">
        <v>1989</v>
      </c>
    </row>
    <row r="975" spans="1:6" x14ac:dyDescent="0.3">
      <c r="A975" s="141">
        <v>89018</v>
      </c>
      <c r="B975" s="141" t="s">
        <v>1990</v>
      </c>
      <c r="C975" s="141" t="s">
        <v>1690</v>
      </c>
      <c r="D975" s="141" t="s">
        <v>81</v>
      </c>
      <c r="E975" s="142" t="s">
        <v>1991</v>
      </c>
      <c r="F975" s="142" t="s">
        <v>1991</v>
      </c>
    </row>
    <row r="976" spans="1:6" x14ac:dyDescent="0.3">
      <c r="A976" s="141">
        <v>89019</v>
      </c>
      <c r="B976" s="141" t="s">
        <v>1992</v>
      </c>
      <c r="C976" s="141" t="s">
        <v>1690</v>
      </c>
      <c r="D976" s="141" t="s">
        <v>81</v>
      </c>
      <c r="E976" s="142" t="s">
        <v>1458</v>
      </c>
      <c r="F976" s="142" t="s">
        <v>1458</v>
      </c>
    </row>
    <row r="977" spans="1:6" x14ac:dyDescent="0.3">
      <c r="A977" s="141">
        <v>89020</v>
      </c>
      <c r="B977" s="141" t="s">
        <v>1993</v>
      </c>
      <c r="C977" s="141" t="s">
        <v>1690</v>
      </c>
      <c r="D977" s="141" t="s">
        <v>81</v>
      </c>
      <c r="E977" s="142" t="s">
        <v>1684</v>
      </c>
      <c r="F977" s="142" t="s">
        <v>1684</v>
      </c>
    </row>
    <row r="978" spans="1:6" x14ac:dyDescent="0.3">
      <c r="A978" s="141">
        <v>89023</v>
      </c>
      <c r="B978" s="141" t="s">
        <v>1994</v>
      </c>
      <c r="C978" s="141" t="s">
        <v>1690</v>
      </c>
      <c r="D978" s="141" t="s">
        <v>81</v>
      </c>
      <c r="E978" s="142" t="s">
        <v>1995</v>
      </c>
      <c r="F978" s="142" t="s">
        <v>1995</v>
      </c>
    </row>
    <row r="979" spans="1:6" x14ac:dyDescent="0.3">
      <c r="A979" s="141">
        <v>89024</v>
      </c>
      <c r="B979" s="141" t="s">
        <v>1996</v>
      </c>
      <c r="C979" s="141" t="s">
        <v>1690</v>
      </c>
      <c r="D979" s="141" t="s">
        <v>81</v>
      </c>
      <c r="E979" s="142" t="s">
        <v>1997</v>
      </c>
      <c r="F979" s="142" t="s">
        <v>1997</v>
      </c>
    </row>
    <row r="980" spans="1:6" x14ac:dyDescent="0.3">
      <c r="A980" s="141">
        <v>89025</v>
      </c>
      <c r="B980" s="141" t="s">
        <v>1998</v>
      </c>
      <c r="C980" s="141" t="s">
        <v>1690</v>
      </c>
      <c r="D980" s="141" t="s">
        <v>81</v>
      </c>
      <c r="E980" s="142" t="s">
        <v>1999</v>
      </c>
      <c r="F980" s="142" t="s">
        <v>1999</v>
      </c>
    </row>
    <row r="981" spans="1:6" x14ac:dyDescent="0.3">
      <c r="A981" s="141">
        <v>89026</v>
      </c>
      <c r="B981" s="141" t="s">
        <v>2000</v>
      </c>
      <c r="C981" s="141" t="s">
        <v>1690</v>
      </c>
      <c r="D981" s="141" t="s">
        <v>1090</v>
      </c>
      <c r="E981" s="142" t="s">
        <v>2001</v>
      </c>
      <c r="F981" s="142" t="s">
        <v>2001</v>
      </c>
    </row>
    <row r="982" spans="1:6" x14ac:dyDescent="0.3">
      <c r="A982" s="141">
        <v>89029</v>
      </c>
      <c r="B982" s="141" t="s">
        <v>2002</v>
      </c>
      <c r="C982" s="141" t="s">
        <v>1690</v>
      </c>
      <c r="D982" s="141" t="s">
        <v>81</v>
      </c>
      <c r="E982" s="142" t="s">
        <v>2003</v>
      </c>
      <c r="F982" s="142" t="s">
        <v>2003</v>
      </c>
    </row>
    <row r="983" spans="1:6" x14ac:dyDescent="0.3">
      <c r="A983" s="141">
        <v>89030</v>
      </c>
      <c r="B983" s="141" t="s">
        <v>2004</v>
      </c>
      <c r="C983" s="141" t="s">
        <v>1690</v>
      </c>
      <c r="D983" s="141" t="s">
        <v>81</v>
      </c>
      <c r="E983" s="142" t="s">
        <v>2005</v>
      </c>
      <c r="F983" s="142" t="s">
        <v>2005</v>
      </c>
    </row>
    <row r="984" spans="1:6" x14ac:dyDescent="0.3">
      <c r="A984" s="141">
        <v>89033</v>
      </c>
      <c r="B984" s="141" t="s">
        <v>2006</v>
      </c>
      <c r="C984" s="141" t="s">
        <v>1690</v>
      </c>
      <c r="D984" s="141" t="s">
        <v>1090</v>
      </c>
      <c r="E984" s="142" t="s">
        <v>2007</v>
      </c>
      <c r="F984" s="142" t="s">
        <v>2007</v>
      </c>
    </row>
    <row r="985" spans="1:6" x14ac:dyDescent="0.3">
      <c r="A985" s="141">
        <v>89034</v>
      </c>
      <c r="B985" s="141" t="s">
        <v>2008</v>
      </c>
      <c r="C985" s="141" t="s">
        <v>1690</v>
      </c>
      <c r="D985" s="141" t="s">
        <v>1090</v>
      </c>
      <c r="E985" s="142" t="s">
        <v>2009</v>
      </c>
      <c r="F985" s="142" t="s">
        <v>2009</v>
      </c>
    </row>
    <row r="986" spans="1:6" x14ac:dyDescent="0.3">
      <c r="A986" s="141">
        <v>89128</v>
      </c>
      <c r="B986" s="141" t="s">
        <v>2010</v>
      </c>
      <c r="C986" s="141" t="s">
        <v>1690</v>
      </c>
      <c r="D986" s="141" t="s">
        <v>1090</v>
      </c>
      <c r="E986" s="142" t="s">
        <v>2011</v>
      </c>
      <c r="F986" s="142" t="s">
        <v>2011</v>
      </c>
    </row>
    <row r="987" spans="1:6" x14ac:dyDescent="0.3">
      <c r="A987" s="141">
        <v>89129</v>
      </c>
      <c r="B987" s="141" t="s">
        <v>2012</v>
      </c>
      <c r="C987" s="141" t="s">
        <v>1690</v>
      </c>
      <c r="D987" s="141" t="s">
        <v>1090</v>
      </c>
      <c r="E987" s="142" t="s">
        <v>2013</v>
      </c>
      <c r="F987" s="142" t="s">
        <v>2013</v>
      </c>
    </row>
    <row r="988" spans="1:6" x14ac:dyDescent="0.3">
      <c r="A988" s="141">
        <v>89130</v>
      </c>
      <c r="B988" s="141" t="s">
        <v>2014</v>
      </c>
      <c r="C988" s="141" t="s">
        <v>1690</v>
      </c>
      <c r="D988" s="141" t="s">
        <v>81</v>
      </c>
      <c r="E988" s="142" t="s">
        <v>2015</v>
      </c>
      <c r="F988" s="142" t="s">
        <v>2015</v>
      </c>
    </row>
    <row r="989" spans="1:6" x14ac:dyDescent="0.3">
      <c r="A989" s="141">
        <v>89131</v>
      </c>
      <c r="B989" s="141" t="s">
        <v>2016</v>
      </c>
      <c r="C989" s="141" t="s">
        <v>1690</v>
      </c>
      <c r="D989" s="141" t="s">
        <v>81</v>
      </c>
      <c r="E989" s="142" t="s">
        <v>2017</v>
      </c>
      <c r="F989" s="142" t="s">
        <v>2017</v>
      </c>
    </row>
    <row r="990" spans="1:6" x14ac:dyDescent="0.3">
      <c r="A990" s="141">
        <v>89210</v>
      </c>
      <c r="B990" s="141" t="s">
        <v>2018</v>
      </c>
      <c r="C990" s="141" t="s">
        <v>1690</v>
      </c>
      <c r="D990" s="141" t="s">
        <v>81</v>
      </c>
      <c r="E990" s="142" t="s">
        <v>2019</v>
      </c>
      <c r="F990" s="142" t="s">
        <v>2019</v>
      </c>
    </row>
    <row r="991" spans="1:6" x14ac:dyDescent="0.3">
      <c r="A991" s="141">
        <v>89211</v>
      </c>
      <c r="B991" s="141" t="s">
        <v>2020</v>
      </c>
      <c r="C991" s="141" t="s">
        <v>1690</v>
      </c>
      <c r="D991" s="141" t="s">
        <v>81</v>
      </c>
      <c r="E991" s="142" t="s">
        <v>1607</v>
      </c>
      <c r="F991" s="142" t="s">
        <v>1607</v>
      </c>
    </row>
    <row r="992" spans="1:6" x14ac:dyDescent="0.3">
      <c r="A992" s="141">
        <v>89212</v>
      </c>
      <c r="B992" s="141" t="s">
        <v>2021</v>
      </c>
      <c r="C992" s="141" t="s">
        <v>1690</v>
      </c>
      <c r="D992" s="141" t="s">
        <v>81</v>
      </c>
      <c r="E992" s="142" t="s">
        <v>2022</v>
      </c>
      <c r="F992" s="142" t="s">
        <v>2022</v>
      </c>
    </row>
    <row r="993" spans="1:6" x14ac:dyDescent="0.3">
      <c r="A993" s="141">
        <v>89213</v>
      </c>
      <c r="B993" s="141" t="s">
        <v>2023</v>
      </c>
      <c r="C993" s="141" t="s">
        <v>1690</v>
      </c>
      <c r="D993" s="141" t="s">
        <v>81</v>
      </c>
      <c r="E993" s="142" t="s">
        <v>2024</v>
      </c>
      <c r="F993" s="142" t="s">
        <v>2024</v>
      </c>
    </row>
    <row r="994" spans="1:6" x14ac:dyDescent="0.3">
      <c r="A994" s="141">
        <v>89214</v>
      </c>
      <c r="B994" s="141" t="s">
        <v>2025</v>
      </c>
      <c r="C994" s="141" t="s">
        <v>1690</v>
      </c>
      <c r="D994" s="141" t="s">
        <v>81</v>
      </c>
      <c r="E994" s="142" t="s">
        <v>2026</v>
      </c>
      <c r="F994" s="142" t="s">
        <v>2026</v>
      </c>
    </row>
    <row r="995" spans="1:6" x14ac:dyDescent="0.3">
      <c r="A995" s="141">
        <v>89215</v>
      </c>
      <c r="B995" s="141" t="s">
        <v>2027</v>
      </c>
      <c r="C995" s="141" t="s">
        <v>1690</v>
      </c>
      <c r="D995" s="141" t="s">
        <v>1090</v>
      </c>
      <c r="E995" s="142" t="s">
        <v>2028</v>
      </c>
      <c r="F995" s="142" t="s">
        <v>2028</v>
      </c>
    </row>
    <row r="996" spans="1:6" x14ac:dyDescent="0.3">
      <c r="A996" s="141">
        <v>89221</v>
      </c>
      <c r="B996" s="141" t="s">
        <v>2029</v>
      </c>
      <c r="C996" s="141" t="s">
        <v>1690</v>
      </c>
      <c r="D996" s="141" t="s">
        <v>81</v>
      </c>
      <c r="E996" s="142" t="s">
        <v>2030</v>
      </c>
      <c r="F996" s="142" t="s">
        <v>2030</v>
      </c>
    </row>
    <row r="997" spans="1:6" x14ac:dyDescent="0.3">
      <c r="A997" s="141">
        <v>89222</v>
      </c>
      <c r="B997" s="141" t="s">
        <v>2031</v>
      </c>
      <c r="C997" s="141" t="s">
        <v>1690</v>
      </c>
      <c r="D997" s="141" t="s">
        <v>81</v>
      </c>
      <c r="E997" s="142" t="s">
        <v>2032</v>
      </c>
      <c r="F997" s="142" t="s">
        <v>2032</v>
      </c>
    </row>
    <row r="998" spans="1:6" x14ac:dyDescent="0.3">
      <c r="A998" s="141">
        <v>89223</v>
      </c>
      <c r="B998" s="141" t="s">
        <v>2033</v>
      </c>
      <c r="C998" s="141" t="s">
        <v>1690</v>
      </c>
      <c r="D998" s="141" t="s">
        <v>81</v>
      </c>
      <c r="E998" s="142" t="s">
        <v>2034</v>
      </c>
      <c r="F998" s="142" t="s">
        <v>2034</v>
      </c>
    </row>
    <row r="999" spans="1:6" x14ac:dyDescent="0.3">
      <c r="A999" s="141">
        <v>89224</v>
      </c>
      <c r="B999" s="141" t="s">
        <v>2035</v>
      </c>
      <c r="C999" s="141" t="s">
        <v>1690</v>
      </c>
      <c r="D999" s="141" t="s">
        <v>81</v>
      </c>
      <c r="E999" s="142" t="s">
        <v>2036</v>
      </c>
      <c r="F999" s="142" t="s">
        <v>2036</v>
      </c>
    </row>
    <row r="1000" spans="1:6" x14ac:dyDescent="0.3">
      <c r="A1000" s="141">
        <v>89228</v>
      </c>
      <c r="B1000" s="141" t="s">
        <v>2037</v>
      </c>
      <c r="C1000" s="141" t="s">
        <v>1690</v>
      </c>
      <c r="D1000" s="141" t="s">
        <v>1090</v>
      </c>
      <c r="E1000" s="142" t="s">
        <v>2038</v>
      </c>
      <c r="F1000" s="142" t="s">
        <v>2038</v>
      </c>
    </row>
    <row r="1001" spans="1:6" x14ac:dyDescent="0.3">
      <c r="A1001" s="141">
        <v>89229</v>
      </c>
      <c r="B1001" s="141" t="s">
        <v>2039</v>
      </c>
      <c r="C1001" s="141" t="s">
        <v>1690</v>
      </c>
      <c r="D1001" s="141" t="s">
        <v>1090</v>
      </c>
      <c r="E1001" s="142" t="s">
        <v>2040</v>
      </c>
      <c r="F1001" s="142" t="s">
        <v>2040</v>
      </c>
    </row>
    <row r="1002" spans="1:6" x14ac:dyDescent="0.3">
      <c r="A1002" s="141">
        <v>89230</v>
      </c>
      <c r="B1002" s="141" t="s">
        <v>2041</v>
      </c>
      <c r="C1002" s="141" t="s">
        <v>1690</v>
      </c>
      <c r="D1002" s="141" t="s">
        <v>81</v>
      </c>
      <c r="E1002" s="142" t="s">
        <v>2042</v>
      </c>
      <c r="F1002" s="142" t="s">
        <v>2042</v>
      </c>
    </row>
    <row r="1003" spans="1:6" x14ac:dyDescent="0.3">
      <c r="A1003" s="141">
        <v>89231</v>
      </c>
      <c r="B1003" s="141" t="s">
        <v>2043</v>
      </c>
      <c r="C1003" s="141" t="s">
        <v>1690</v>
      </c>
      <c r="D1003" s="141" t="s">
        <v>81</v>
      </c>
      <c r="E1003" s="142" t="s">
        <v>2044</v>
      </c>
      <c r="F1003" s="142" t="s">
        <v>2044</v>
      </c>
    </row>
    <row r="1004" spans="1:6" x14ac:dyDescent="0.3">
      <c r="A1004" s="141">
        <v>89232</v>
      </c>
      <c r="B1004" s="141" t="s">
        <v>2045</v>
      </c>
      <c r="C1004" s="141" t="s">
        <v>1690</v>
      </c>
      <c r="D1004" s="141" t="s">
        <v>81</v>
      </c>
      <c r="E1004" s="142" t="s">
        <v>2046</v>
      </c>
      <c r="F1004" s="142" t="s">
        <v>2046</v>
      </c>
    </row>
    <row r="1005" spans="1:6" x14ac:dyDescent="0.3">
      <c r="A1005" s="141">
        <v>89233</v>
      </c>
      <c r="B1005" s="141" t="s">
        <v>2047</v>
      </c>
      <c r="C1005" s="141" t="s">
        <v>1690</v>
      </c>
      <c r="D1005" s="141" t="s">
        <v>1090</v>
      </c>
      <c r="E1005" s="142" t="s">
        <v>2048</v>
      </c>
      <c r="F1005" s="142" t="s">
        <v>2048</v>
      </c>
    </row>
    <row r="1006" spans="1:6" x14ac:dyDescent="0.3">
      <c r="A1006" s="141">
        <v>89236</v>
      </c>
      <c r="B1006" s="141" t="s">
        <v>2049</v>
      </c>
      <c r="C1006" s="141" t="s">
        <v>1690</v>
      </c>
      <c r="D1006" s="141" t="s">
        <v>81</v>
      </c>
      <c r="E1006" s="142" t="s">
        <v>2050</v>
      </c>
      <c r="F1006" s="142" t="s">
        <v>2050</v>
      </c>
    </row>
    <row r="1007" spans="1:6" x14ac:dyDescent="0.3">
      <c r="A1007" s="141">
        <v>89237</v>
      </c>
      <c r="B1007" s="141" t="s">
        <v>2051</v>
      </c>
      <c r="C1007" s="141" t="s">
        <v>1690</v>
      </c>
      <c r="D1007" s="141" t="s">
        <v>81</v>
      </c>
      <c r="E1007" s="142" t="s">
        <v>2052</v>
      </c>
      <c r="F1007" s="142" t="s">
        <v>2052</v>
      </c>
    </row>
    <row r="1008" spans="1:6" x14ac:dyDescent="0.3">
      <c r="A1008" s="141">
        <v>89238</v>
      </c>
      <c r="B1008" s="141" t="s">
        <v>2053</v>
      </c>
      <c r="C1008" s="141" t="s">
        <v>1690</v>
      </c>
      <c r="D1008" s="141" t="s">
        <v>81</v>
      </c>
      <c r="E1008" s="142" t="s">
        <v>2054</v>
      </c>
      <c r="F1008" s="142" t="s">
        <v>2054</v>
      </c>
    </row>
    <row r="1009" spans="1:6" x14ac:dyDescent="0.3">
      <c r="A1009" s="141">
        <v>89239</v>
      </c>
      <c r="B1009" s="141" t="s">
        <v>2055</v>
      </c>
      <c r="C1009" s="141" t="s">
        <v>1690</v>
      </c>
      <c r="D1009" s="141" t="s">
        <v>1090</v>
      </c>
      <c r="E1009" s="142" t="s">
        <v>2056</v>
      </c>
      <c r="F1009" s="142" t="s">
        <v>2056</v>
      </c>
    </row>
    <row r="1010" spans="1:6" x14ac:dyDescent="0.3">
      <c r="A1010" s="141">
        <v>89240</v>
      </c>
      <c r="B1010" s="141" t="s">
        <v>2057</v>
      </c>
      <c r="C1010" s="141" t="s">
        <v>1690</v>
      </c>
      <c r="D1010" s="141" t="s">
        <v>1090</v>
      </c>
      <c r="E1010" s="142" t="s">
        <v>2058</v>
      </c>
      <c r="F1010" s="142" t="s">
        <v>2058</v>
      </c>
    </row>
    <row r="1011" spans="1:6" x14ac:dyDescent="0.3">
      <c r="A1011" s="141">
        <v>89241</v>
      </c>
      <c r="B1011" s="141" t="s">
        <v>2059</v>
      </c>
      <c r="C1011" s="141" t="s">
        <v>1690</v>
      </c>
      <c r="D1011" s="141" t="s">
        <v>1090</v>
      </c>
      <c r="E1011" s="142" t="s">
        <v>2060</v>
      </c>
      <c r="F1011" s="142" t="s">
        <v>2060</v>
      </c>
    </row>
    <row r="1012" spans="1:6" x14ac:dyDescent="0.3">
      <c r="A1012" s="141">
        <v>89246</v>
      </c>
      <c r="B1012" s="141" t="s">
        <v>2061</v>
      </c>
      <c r="C1012" s="141" t="s">
        <v>1690</v>
      </c>
      <c r="D1012" s="141" t="s">
        <v>81</v>
      </c>
      <c r="E1012" s="142" t="s">
        <v>2062</v>
      </c>
      <c r="F1012" s="142" t="s">
        <v>2062</v>
      </c>
    </row>
    <row r="1013" spans="1:6" x14ac:dyDescent="0.3">
      <c r="A1013" s="141">
        <v>89247</v>
      </c>
      <c r="B1013" s="141" t="s">
        <v>2063</v>
      </c>
      <c r="C1013" s="141" t="s">
        <v>1690</v>
      </c>
      <c r="D1013" s="141" t="s">
        <v>81</v>
      </c>
      <c r="E1013" s="142" t="s">
        <v>2064</v>
      </c>
      <c r="F1013" s="142" t="s">
        <v>2064</v>
      </c>
    </row>
    <row r="1014" spans="1:6" x14ac:dyDescent="0.3">
      <c r="A1014" s="141">
        <v>89248</v>
      </c>
      <c r="B1014" s="141" t="s">
        <v>2065</v>
      </c>
      <c r="C1014" s="141" t="s">
        <v>1690</v>
      </c>
      <c r="D1014" s="141" t="s">
        <v>81</v>
      </c>
      <c r="E1014" s="142" t="s">
        <v>2066</v>
      </c>
      <c r="F1014" s="142" t="s">
        <v>2066</v>
      </c>
    </row>
    <row r="1015" spans="1:6" x14ac:dyDescent="0.3">
      <c r="A1015" s="141">
        <v>89249</v>
      </c>
      <c r="B1015" s="141" t="s">
        <v>2067</v>
      </c>
      <c r="C1015" s="141" t="s">
        <v>1690</v>
      </c>
      <c r="D1015" s="141" t="s">
        <v>1090</v>
      </c>
      <c r="E1015" s="142" t="s">
        <v>2068</v>
      </c>
      <c r="F1015" s="142" t="s">
        <v>2068</v>
      </c>
    </row>
    <row r="1016" spans="1:6" x14ac:dyDescent="0.3">
      <c r="A1016" s="141">
        <v>89253</v>
      </c>
      <c r="B1016" s="141" t="s">
        <v>2069</v>
      </c>
      <c r="C1016" s="141" t="s">
        <v>1690</v>
      </c>
      <c r="D1016" s="141" t="s">
        <v>81</v>
      </c>
      <c r="E1016" s="142" t="s">
        <v>2070</v>
      </c>
      <c r="F1016" s="142" t="s">
        <v>2070</v>
      </c>
    </row>
    <row r="1017" spans="1:6" x14ac:dyDescent="0.3">
      <c r="A1017" s="141">
        <v>89254</v>
      </c>
      <c r="B1017" s="141" t="s">
        <v>2071</v>
      </c>
      <c r="C1017" s="141" t="s">
        <v>1690</v>
      </c>
      <c r="D1017" s="141" t="s">
        <v>81</v>
      </c>
      <c r="E1017" s="142" t="s">
        <v>2072</v>
      </c>
      <c r="F1017" s="142" t="s">
        <v>2072</v>
      </c>
    </row>
    <row r="1018" spans="1:6" x14ac:dyDescent="0.3">
      <c r="A1018" s="141">
        <v>89255</v>
      </c>
      <c r="B1018" s="141" t="s">
        <v>2073</v>
      </c>
      <c r="C1018" s="141" t="s">
        <v>1690</v>
      </c>
      <c r="D1018" s="141" t="s">
        <v>81</v>
      </c>
      <c r="E1018" s="142" t="s">
        <v>2074</v>
      </c>
      <c r="F1018" s="142" t="s">
        <v>2074</v>
      </c>
    </row>
    <row r="1019" spans="1:6" x14ac:dyDescent="0.3">
      <c r="A1019" s="141">
        <v>89256</v>
      </c>
      <c r="B1019" s="141" t="s">
        <v>2075</v>
      </c>
      <c r="C1019" s="141" t="s">
        <v>1690</v>
      </c>
      <c r="D1019" s="141" t="s">
        <v>1090</v>
      </c>
      <c r="E1019" s="142" t="s">
        <v>2076</v>
      </c>
      <c r="F1019" s="142" t="s">
        <v>2076</v>
      </c>
    </row>
    <row r="1020" spans="1:6" x14ac:dyDescent="0.3">
      <c r="A1020" s="141">
        <v>89259</v>
      </c>
      <c r="B1020" s="141" t="s">
        <v>2077</v>
      </c>
      <c r="C1020" s="141" t="s">
        <v>1690</v>
      </c>
      <c r="D1020" s="141" t="s">
        <v>81</v>
      </c>
      <c r="E1020" s="142" t="s">
        <v>2078</v>
      </c>
      <c r="F1020" s="142" t="s">
        <v>2078</v>
      </c>
    </row>
    <row r="1021" spans="1:6" x14ac:dyDescent="0.3">
      <c r="A1021" s="141">
        <v>89260</v>
      </c>
      <c r="B1021" s="141" t="s">
        <v>2079</v>
      </c>
      <c r="C1021" s="141" t="s">
        <v>1690</v>
      </c>
      <c r="D1021" s="141" t="s">
        <v>81</v>
      </c>
      <c r="E1021" s="142" t="s">
        <v>2080</v>
      </c>
      <c r="F1021" s="142" t="s">
        <v>2080</v>
      </c>
    </row>
    <row r="1022" spans="1:6" x14ac:dyDescent="0.3">
      <c r="A1022" s="141">
        <v>89262</v>
      </c>
      <c r="B1022" s="141" t="s">
        <v>2081</v>
      </c>
      <c r="C1022" s="141" t="s">
        <v>1690</v>
      </c>
      <c r="D1022" s="141" t="s">
        <v>81</v>
      </c>
      <c r="E1022" s="142" t="s">
        <v>2082</v>
      </c>
      <c r="F1022" s="142" t="s">
        <v>2082</v>
      </c>
    </row>
    <row r="1023" spans="1:6" x14ac:dyDescent="0.3">
      <c r="A1023" s="141">
        <v>89264</v>
      </c>
      <c r="B1023" s="141" t="s">
        <v>2083</v>
      </c>
      <c r="C1023" s="141" t="s">
        <v>1690</v>
      </c>
      <c r="D1023" s="141" t="s">
        <v>81</v>
      </c>
      <c r="E1023" s="142" t="s">
        <v>2084</v>
      </c>
      <c r="F1023" s="142" t="s">
        <v>2084</v>
      </c>
    </row>
    <row r="1024" spans="1:6" x14ac:dyDescent="0.3">
      <c r="A1024" s="141">
        <v>89265</v>
      </c>
      <c r="B1024" s="141" t="s">
        <v>2085</v>
      </c>
      <c r="C1024" s="141" t="s">
        <v>1690</v>
      </c>
      <c r="D1024" s="141" t="s">
        <v>81</v>
      </c>
      <c r="E1024" s="142" t="s">
        <v>2086</v>
      </c>
      <c r="F1024" s="142" t="s">
        <v>2086</v>
      </c>
    </row>
    <row r="1025" spans="1:6" x14ac:dyDescent="0.3">
      <c r="A1025" s="141">
        <v>89266</v>
      </c>
      <c r="B1025" s="141" t="s">
        <v>2087</v>
      </c>
      <c r="C1025" s="141" t="s">
        <v>1690</v>
      </c>
      <c r="D1025" s="141" t="s">
        <v>81</v>
      </c>
      <c r="E1025" s="142" t="s">
        <v>2088</v>
      </c>
      <c r="F1025" s="142" t="s">
        <v>2088</v>
      </c>
    </row>
    <row r="1026" spans="1:6" x14ac:dyDescent="0.3">
      <c r="A1026" s="141">
        <v>89267</v>
      </c>
      <c r="B1026" s="141" t="s">
        <v>2089</v>
      </c>
      <c r="C1026" s="141" t="s">
        <v>1690</v>
      </c>
      <c r="D1026" s="141" t="s">
        <v>81</v>
      </c>
      <c r="E1026" s="142" t="s">
        <v>2090</v>
      </c>
      <c r="F1026" s="142" t="s">
        <v>2090</v>
      </c>
    </row>
    <row r="1027" spans="1:6" x14ac:dyDescent="0.3">
      <c r="A1027" s="141">
        <v>89268</v>
      </c>
      <c r="B1027" s="141" t="s">
        <v>2091</v>
      </c>
      <c r="C1027" s="141" t="s">
        <v>1690</v>
      </c>
      <c r="D1027" s="141" t="s">
        <v>81</v>
      </c>
      <c r="E1027" s="142" t="s">
        <v>781</v>
      </c>
      <c r="F1027" s="142" t="s">
        <v>781</v>
      </c>
    </row>
    <row r="1028" spans="1:6" x14ac:dyDescent="0.3">
      <c r="A1028" s="141">
        <v>89269</v>
      </c>
      <c r="B1028" s="141" t="s">
        <v>2092</v>
      </c>
      <c r="C1028" s="141" t="s">
        <v>1690</v>
      </c>
      <c r="D1028" s="141" t="s">
        <v>81</v>
      </c>
      <c r="E1028" s="142" t="s">
        <v>2093</v>
      </c>
      <c r="F1028" s="142" t="s">
        <v>2093</v>
      </c>
    </row>
    <row r="1029" spans="1:6" x14ac:dyDescent="0.3">
      <c r="A1029" s="141">
        <v>89270</v>
      </c>
      <c r="B1029" s="141" t="s">
        <v>2094</v>
      </c>
      <c r="C1029" s="141" t="s">
        <v>1690</v>
      </c>
      <c r="D1029" s="141" t="s">
        <v>81</v>
      </c>
      <c r="E1029" s="142" t="s">
        <v>2095</v>
      </c>
      <c r="F1029" s="142" t="s">
        <v>2095</v>
      </c>
    </row>
    <row r="1030" spans="1:6" x14ac:dyDescent="0.3">
      <c r="A1030" s="141">
        <v>89271</v>
      </c>
      <c r="B1030" s="141" t="s">
        <v>2096</v>
      </c>
      <c r="C1030" s="141" t="s">
        <v>1690</v>
      </c>
      <c r="D1030" s="141" t="s">
        <v>1090</v>
      </c>
      <c r="E1030" s="142" t="s">
        <v>2097</v>
      </c>
      <c r="F1030" s="142" t="s">
        <v>2097</v>
      </c>
    </row>
    <row r="1031" spans="1:6" x14ac:dyDescent="0.3">
      <c r="A1031" s="141">
        <v>89274</v>
      </c>
      <c r="B1031" s="141" t="s">
        <v>2098</v>
      </c>
      <c r="C1031" s="141" t="s">
        <v>1690</v>
      </c>
      <c r="D1031" s="141" t="s">
        <v>81</v>
      </c>
      <c r="E1031" s="142" t="s">
        <v>2099</v>
      </c>
      <c r="F1031" s="142" t="s">
        <v>2099</v>
      </c>
    </row>
    <row r="1032" spans="1:6" x14ac:dyDescent="0.3">
      <c r="A1032" s="141">
        <v>89275</v>
      </c>
      <c r="B1032" s="141" t="s">
        <v>2100</v>
      </c>
      <c r="C1032" s="141" t="s">
        <v>1690</v>
      </c>
      <c r="D1032" s="141" t="s">
        <v>81</v>
      </c>
      <c r="E1032" s="142" t="s">
        <v>2101</v>
      </c>
      <c r="F1032" s="142" t="s">
        <v>2101</v>
      </c>
    </row>
    <row r="1033" spans="1:6" x14ac:dyDescent="0.3">
      <c r="A1033" s="141">
        <v>89276</v>
      </c>
      <c r="B1033" s="141" t="s">
        <v>2102</v>
      </c>
      <c r="C1033" s="141" t="s">
        <v>1690</v>
      </c>
      <c r="D1033" s="141" t="s">
        <v>81</v>
      </c>
      <c r="E1033" s="142" t="s">
        <v>2103</v>
      </c>
      <c r="F1033" s="142" t="s">
        <v>2103</v>
      </c>
    </row>
    <row r="1034" spans="1:6" x14ac:dyDescent="0.3">
      <c r="A1034" s="141">
        <v>89277</v>
      </c>
      <c r="B1034" s="141" t="s">
        <v>2104</v>
      </c>
      <c r="C1034" s="141" t="s">
        <v>1690</v>
      </c>
      <c r="D1034" s="141" t="s">
        <v>1090</v>
      </c>
      <c r="E1034" s="142" t="s">
        <v>2105</v>
      </c>
      <c r="F1034" s="142" t="s">
        <v>2105</v>
      </c>
    </row>
    <row r="1035" spans="1:6" x14ac:dyDescent="0.3">
      <c r="A1035" s="141">
        <v>89280</v>
      </c>
      <c r="B1035" s="141" t="s">
        <v>2106</v>
      </c>
      <c r="C1035" s="141" t="s">
        <v>1690</v>
      </c>
      <c r="D1035" s="141" t="s">
        <v>81</v>
      </c>
      <c r="E1035" s="142" t="s">
        <v>2107</v>
      </c>
      <c r="F1035" s="142" t="s">
        <v>2107</v>
      </c>
    </row>
    <row r="1036" spans="1:6" x14ac:dyDescent="0.3">
      <c r="A1036" s="141">
        <v>89281</v>
      </c>
      <c r="B1036" s="141" t="s">
        <v>2108</v>
      </c>
      <c r="C1036" s="141" t="s">
        <v>1690</v>
      </c>
      <c r="D1036" s="141" t="s">
        <v>81</v>
      </c>
      <c r="E1036" s="142" t="s">
        <v>2109</v>
      </c>
      <c r="F1036" s="142" t="s">
        <v>2109</v>
      </c>
    </row>
    <row r="1037" spans="1:6" x14ac:dyDescent="0.3">
      <c r="A1037" s="141">
        <v>89870</v>
      </c>
      <c r="B1037" s="141" t="s">
        <v>2110</v>
      </c>
      <c r="C1037" s="141" t="s">
        <v>1690</v>
      </c>
      <c r="D1037" s="141" t="s">
        <v>81</v>
      </c>
      <c r="E1037" s="142" t="s">
        <v>2111</v>
      </c>
      <c r="F1037" s="142" t="s">
        <v>2111</v>
      </c>
    </row>
    <row r="1038" spans="1:6" x14ac:dyDescent="0.3">
      <c r="A1038" s="141">
        <v>89871</v>
      </c>
      <c r="B1038" s="141" t="s">
        <v>2112</v>
      </c>
      <c r="C1038" s="141" t="s">
        <v>1690</v>
      </c>
      <c r="D1038" s="141" t="s">
        <v>81</v>
      </c>
      <c r="E1038" s="142" t="s">
        <v>978</v>
      </c>
      <c r="F1038" s="142" t="s">
        <v>978</v>
      </c>
    </row>
    <row r="1039" spans="1:6" x14ac:dyDescent="0.3">
      <c r="A1039" s="141">
        <v>89872</v>
      </c>
      <c r="B1039" s="141" t="s">
        <v>2113</v>
      </c>
      <c r="C1039" s="141" t="s">
        <v>1690</v>
      </c>
      <c r="D1039" s="141" t="s">
        <v>81</v>
      </c>
      <c r="E1039" s="142" t="s">
        <v>2114</v>
      </c>
      <c r="F1039" s="142" t="s">
        <v>2114</v>
      </c>
    </row>
    <row r="1040" spans="1:6" x14ac:dyDescent="0.3">
      <c r="A1040" s="141">
        <v>89873</v>
      </c>
      <c r="B1040" s="141" t="s">
        <v>2115</v>
      </c>
      <c r="C1040" s="141" t="s">
        <v>1690</v>
      </c>
      <c r="D1040" s="141" t="s">
        <v>81</v>
      </c>
      <c r="E1040" s="142" t="s">
        <v>2116</v>
      </c>
      <c r="F1040" s="142" t="s">
        <v>2116</v>
      </c>
    </row>
    <row r="1041" spans="1:6" x14ac:dyDescent="0.3">
      <c r="A1041" s="141">
        <v>89874</v>
      </c>
      <c r="B1041" s="141" t="s">
        <v>2117</v>
      </c>
      <c r="C1041" s="141" t="s">
        <v>1690</v>
      </c>
      <c r="D1041" s="141" t="s">
        <v>1090</v>
      </c>
      <c r="E1041" s="142" t="s">
        <v>2118</v>
      </c>
      <c r="F1041" s="142" t="s">
        <v>2118</v>
      </c>
    </row>
    <row r="1042" spans="1:6" x14ac:dyDescent="0.3">
      <c r="A1042" s="141">
        <v>89878</v>
      </c>
      <c r="B1042" s="141" t="s">
        <v>2119</v>
      </c>
      <c r="C1042" s="141" t="s">
        <v>1690</v>
      </c>
      <c r="D1042" s="141" t="s">
        <v>81</v>
      </c>
      <c r="E1042" s="142" t="s">
        <v>2120</v>
      </c>
      <c r="F1042" s="142" t="s">
        <v>2120</v>
      </c>
    </row>
    <row r="1043" spans="1:6" x14ac:dyDescent="0.3">
      <c r="A1043" s="141">
        <v>89879</v>
      </c>
      <c r="B1043" s="141" t="s">
        <v>2121</v>
      </c>
      <c r="C1043" s="141" t="s">
        <v>1690</v>
      </c>
      <c r="D1043" s="141" t="s">
        <v>81</v>
      </c>
      <c r="E1043" s="142" t="s">
        <v>2122</v>
      </c>
      <c r="F1043" s="142" t="s">
        <v>2122</v>
      </c>
    </row>
    <row r="1044" spans="1:6" x14ac:dyDescent="0.3">
      <c r="A1044" s="141">
        <v>89880</v>
      </c>
      <c r="B1044" s="141" t="s">
        <v>2123</v>
      </c>
      <c r="C1044" s="141" t="s">
        <v>1690</v>
      </c>
      <c r="D1044" s="141" t="s">
        <v>81</v>
      </c>
      <c r="E1044" s="142" t="s">
        <v>2124</v>
      </c>
      <c r="F1044" s="142" t="s">
        <v>2124</v>
      </c>
    </row>
    <row r="1045" spans="1:6" x14ac:dyDescent="0.3">
      <c r="A1045" s="141">
        <v>89881</v>
      </c>
      <c r="B1045" s="141" t="s">
        <v>2125</v>
      </c>
      <c r="C1045" s="141" t="s">
        <v>1690</v>
      </c>
      <c r="D1045" s="141" t="s">
        <v>81</v>
      </c>
      <c r="E1045" s="142" t="s">
        <v>2126</v>
      </c>
      <c r="F1045" s="142" t="s">
        <v>2126</v>
      </c>
    </row>
    <row r="1046" spans="1:6" x14ac:dyDescent="0.3">
      <c r="A1046" s="141">
        <v>89882</v>
      </c>
      <c r="B1046" s="141" t="s">
        <v>2127</v>
      </c>
      <c r="C1046" s="141" t="s">
        <v>1690</v>
      </c>
      <c r="D1046" s="141" t="s">
        <v>1090</v>
      </c>
      <c r="E1046" s="142" t="s">
        <v>2128</v>
      </c>
      <c r="F1046" s="142" t="s">
        <v>2128</v>
      </c>
    </row>
    <row r="1047" spans="1:6" x14ac:dyDescent="0.3">
      <c r="A1047" s="141">
        <v>90582</v>
      </c>
      <c r="B1047" s="141" t="s">
        <v>2129</v>
      </c>
      <c r="C1047" s="141" t="s">
        <v>1690</v>
      </c>
      <c r="D1047" s="141" t="s">
        <v>81</v>
      </c>
      <c r="E1047" s="142" t="s">
        <v>2130</v>
      </c>
      <c r="F1047" s="142" t="s">
        <v>2130</v>
      </c>
    </row>
    <row r="1048" spans="1:6" x14ac:dyDescent="0.3">
      <c r="A1048" s="141">
        <v>90583</v>
      </c>
      <c r="B1048" s="141" t="s">
        <v>2131</v>
      </c>
      <c r="C1048" s="141" t="s">
        <v>1690</v>
      </c>
      <c r="D1048" s="141" t="s">
        <v>81</v>
      </c>
      <c r="E1048" s="142" t="s">
        <v>2132</v>
      </c>
      <c r="F1048" s="142" t="s">
        <v>2132</v>
      </c>
    </row>
    <row r="1049" spans="1:6" x14ac:dyDescent="0.3">
      <c r="A1049" s="141">
        <v>90584</v>
      </c>
      <c r="B1049" s="141" t="s">
        <v>2133</v>
      </c>
      <c r="C1049" s="141" t="s">
        <v>1690</v>
      </c>
      <c r="D1049" s="141" t="s">
        <v>81</v>
      </c>
      <c r="E1049" s="142" t="s">
        <v>1937</v>
      </c>
      <c r="F1049" s="142" t="s">
        <v>1937</v>
      </c>
    </row>
    <row r="1050" spans="1:6" x14ac:dyDescent="0.3">
      <c r="A1050" s="141">
        <v>90585</v>
      </c>
      <c r="B1050" s="141" t="s">
        <v>2134</v>
      </c>
      <c r="C1050" s="141" t="s">
        <v>1690</v>
      </c>
      <c r="D1050" s="141" t="s">
        <v>81</v>
      </c>
      <c r="E1050" s="142" t="s">
        <v>2135</v>
      </c>
      <c r="F1050" s="142" t="s">
        <v>2135</v>
      </c>
    </row>
    <row r="1051" spans="1:6" x14ac:dyDescent="0.3">
      <c r="A1051" s="141">
        <v>90621</v>
      </c>
      <c r="B1051" s="141" t="s">
        <v>2136</v>
      </c>
      <c r="C1051" s="141" t="s">
        <v>1690</v>
      </c>
      <c r="D1051" s="141" t="s">
        <v>81</v>
      </c>
      <c r="E1051" s="142" t="s">
        <v>2137</v>
      </c>
      <c r="F1051" s="142" t="s">
        <v>2137</v>
      </c>
    </row>
    <row r="1052" spans="1:6" x14ac:dyDescent="0.3">
      <c r="A1052" s="141">
        <v>90622</v>
      </c>
      <c r="B1052" s="141" t="s">
        <v>2138</v>
      </c>
      <c r="C1052" s="141" t="s">
        <v>1690</v>
      </c>
      <c r="D1052" s="141" t="s">
        <v>81</v>
      </c>
      <c r="E1052" s="142" t="s">
        <v>2139</v>
      </c>
      <c r="F1052" s="142" t="s">
        <v>2139</v>
      </c>
    </row>
    <row r="1053" spans="1:6" x14ac:dyDescent="0.3">
      <c r="A1053" s="141">
        <v>90623</v>
      </c>
      <c r="B1053" s="141" t="s">
        <v>2140</v>
      </c>
      <c r="C1053" s="141" t="s">
        <v>1690</v>
      </c>
      <c r="D1053" s="141" t="s">
        <v>81</v>
      </c>
      <c r="E1053" s="142" t="s">
        <v>2141</v>
      </c>
      <c r="F1053" s="142" t="s">
        <v>2141</v>
      </c>
    </row>
    <row r="1054" spans="1:6" x14ac:dyDescent="0.3">
      <c r="A1054" s="141">
        <v>90624</v>
      </c>
      <c r="B1054" s="141" t="s">
        <v>2142</v>
      </c>
      <c r="C1054" s="141" t="s">
        <v>1690</v>
      </c>
      <c r="D1054" s="141" t="s">
        <v>81</v>
      </c>
      <c r="E1054" s="142" t="s">
        <v>1902</v>
      </c>
      <c r="F1054" s="142" t="s">
        <v>1902</v>
      </c>
    </row>
    <row r="1055" spans="1:6" x14ac:dyDescent="0.3">
      <c r="A1055" s="141">
        <v>90627</v>
      </c>
      <c r="B1055" s="141" t="s">
        <v>2143</v>
      </c>
      <c r="C1055" s="141" t="s">
        <v>1690</v>
      </c>
      <c r="D1055" s="141" t="s">
        <v>81</v>
      </c>
      <c r="E1055" s="142" t="s">
        <v>2144</v>
      </c>
      <c r="F1055" s="142" t="s">
        <v>2144</v>
      </c>
    </row>
    <row r="1056" spans="1:6" x14ac:dyDescent="0.3">
      <c r="A1056" s="141">
        <v>90628</v>
      </c>
      <c r="B1056" s="141" t="s">
        <v>2145</v>
      </c>
      <c r="C1056" s="141" t="s">
        <v>1690</v>
      </c>
      <c r="D1056" s="141" t="s">
        <v>81</v>
      </c>
      <c r="E1056" s="142" t="s">
        <v>978</v>
      </c>
      <c r="F1056" s="142" t="s">
        <v>978</v>
      </c>
    </row>
    <row r="1057" spans="1:6" x14ac:dyDescent="0.3">
      <c r="A1057" s="141">
        <v>90629</v>
      </c>
      <c r="B1057" s="141" t="s">
        <v>2146</v>
      </c>
      <c r="C1057" s="141" t="s">
        <v>1690</v>
      </c>
      <c r="D1057" s="141" t="s">
        <v>81</v>
      </c>
      <c r="E1057" s="142" t="s">
        <v>2147</v>
      </c>
      <c r="F1057" s="142" t="s">
        <v>2147</v>
      </c>
    </row>
    <row r="1058" spans="1:6" x14ac:dyDescent="0.3">
      <c r="A1058" s="141">
        <v>90630</v>
      </c>
      <c r="B1058" s="141" t="s">
        <v>2148</v>
      </c>
      <c r="C1058" s="141" t="s">
        <v>1690</v>
      </c>
      <c r="D1058" s="141" t="s">
        <v>81</v>
      </c>
      <c r="E1058" s="142" t="s">
        <v>2149</v>
      </c>
      <c r="F1058" s="142" t="s">
        <v>2149</v>
      </c>
    </row>
    <row r="1059" spans="1:6" x14ac:dyDescent="0.3">
      <c r="A1059" s="141">
        <v>90633</v>
      </c>
      <c r="B1059" s="141" t="s">
        <v>2150</v>
      </c>
      <c r="C1059" s="141" t="s">
        <v>1690</v>
      </c>
      <c r="D1059" s="141" t="s">
        <v>81</v>
      </c>
      <c r="E1059" s="142" t="s">
        <v>2151</v>
      </c>
      <c r="F1059" s="142" t="s">
        <v>2151</v>
      </c>
    </row>
    <row r="1060" spans="1:6" x14ac:dyDescent="0.3">
      <c r="A1060" s="141">
        <v>90634</v>
      </c>
      <c r="B1060" s="141" t="s">
        <v>2152</v>
      </c>
      <c r="C1060" s="141" t="s">
        <v>1690</v>
      </c>
      <c r="D1060" s="141" t="s">
        <v>81</v>
      </c>
      <c r="E1060" s="142" t="s">
        <v>1900</v>
      </c>
      <c r="F1060" s="142" t="s">
        <v>1900</v>
      </c>
    </row>
    <row r="1061" spans="1:6" x14ac:dyDescent="0.3">
      <c r="A1061" s="141">
        <v>90635</v>
      </c>
      <c r="B1061" s="141" t="s">
        <v>2153</v>
      </c>
      <c r="C1061" s="141" t="s">
        <v>1690</v>
      </c>
      <c r="D1061" s="141" t="s">
        <v>81</v>
      </c>
      <c r="E1061" s="142" t="s">
        <v>2154</v>
      </c>
      <c r="F1061" s="142" t="s">
        <v>2154</v>
      </c>
    </row>
    <row r="1062" spans="1:6" x14ac:dyDescent="0.3">
      <c r="A1062" s="141">
        <v>90636</v>
      </c>
      <c r="B1062" s="141" t="s">
        <v>2155</v>
      </c>
      <c r="C1062" s="141" t="s">
        <v>1690</v>
      </c>
      <c r="D1062" s="141" t="s">
        <v>81</v>
      </c>
      <c r="E1062" s="142" t="s">
        <v>2156</v>
      </c>
      <c r="F1062" s="142" t="s">
        <v>2156</v>
      </c>
    </row>
    <row r="1063" spans="1:6" x14ac:dyDescent="0.3">
      <c r="A1063" s="141">
        <v>90639</v>
      </c>
      <c r="B1063" s="141" t="s">
        <v>2157</v>
      </c>
      <c r="C1063" s="141" t="s">
        <v>1690</v>
      </c>
      <c r="D1063" s="141" t="s">
        <v>81</v>
      </c>
      <c r="E1063" s="142" t="s">
        <v>2158</v>
      </c>
      <c r="F1063" s="142" t="s">
        <v>2158</v>
      </c>
    </row>
    <row r="1064" spans="1:6" x14ac:dyDescent="0.3">
      <c r="A1064" s="141">
        <v>90640</v>
      </c>
      <c r="B1064" s="141" t="s">
        <v>2159</v>
      </c>
      <c r="C1064" s="141" t="s">
        <v>1690</v>
      </c>
      <c r="D1064" s="141" t="s">
        <v>81</v>
      </c>
      <c r="E1064" s="142" t="s">
        <v>2160</v>
      </c>
      <c r="F1064" s="142" t="s">
        <v>2160</v>
      </c>
    </row>
    <row r="1065" spans="1:6" x14ac:dyDescent="0.3">
      <c r="A1065" s="141">
        <v>90641</v>
      </c>
      <c r="B1065" s="141" t="s">
        <v>2161</v>
      </c>
      <c r="C1065" s="141" t="s">
        <v>1690</v>
      </c>
      <c r="D1065" s="141" t="s">
        <v>81</v>
      </c>
      <c r="E1065" s="142" t="s">
        <v>2162</v>
      </c>
      <c r="F1065" s="142" t="s">
        <v>2162</v>
      </c>
    </row>
    <row r="1066" spans="1:6" x14ac:dyDescent="0.3">
      <c r="A1066" s="141">
        <v>90642</v>
      </c>
      <c r="B1066" s="141" t="s">
        <v>2163</v>
      </c>
      <c r="C1066" s="141" t="s">
        <v>1690</v>
      </c>
      <c r="D1066" s="141" t="s">
        <v>1090</v>
      </c>
      <c r="E1066" s="142" t="s">
        <v>2164</v>
      </c>
      <c r="F1066" s="142" t="s">
        <v>2164</v>
      </c>
    </row>
    <row r="1067" spans="1:6" x14ac:dyDescent="0.3">
      <c r="A1067" s="141">
        <v>90646</v>
      </c>
      <c r="B1067" s="141" t="s">
        <v>2165</v>
      </c>
      <c r="C1067" s="141" t="s">
        <v>1690</v>
      </c>
      <c r="D1067" s="141" t="s">
        <v>81</v>
      </c>
      <c r="E1067" s="142" t="s">
        <v>1957</v>
      </c>
      <c r="F1067" s="142" t="s">
        <v>1957</v>
      </c>
    </row>
    <row r="1068" spans="1:6" x14ac:dyDescent="0.3">
      <c r="A1068" s="141">
        <v>90647</v>
      </c>
      <c r="B1068" s="141" t="s">
        <v>2166</v>
      </c>
      <c r="C1068" s="141" t="s">
        <v>1690</v>
      </c>
      <c r="D1068" s="141" t="s">
        <v>81</v>
      </c>
      <c r="E1068" s="142" t="s">
        <v>2167</v>
      </c>
      <c r="F1068" s="142" t="s">
        <v>2167</v>
      </c>
    </row>
    <row r="1069" spans="1:6" x14ac:dyDescent="0.3">
      <c r="A1069" s="141">
        <v>90648</v>
      </c>
      <c r="B1069" s="141" t="s">
        <v>2168</v>
      </c>
      <c r="C1069" s="141" t="s">
        <v>1690</v>
      </c>
      <c r="D1069" s="141" t="s">
        <v>81</v>
      </c>
      <c r="E1069" s="142" t="s">
        <v>1552</v>
      </c>
      <c r="F1069" s="142" t="s">
        <v>1552</v>
      </c>
    </row>
    <row r="1070" spans="1:6" x14ac:dyDescent="0.3">
      <c r="A1070" s="141">
        <v>90649</v>
      </c>
      <c r="B1070" s="141" t="s">
        <v>2169</v>
      </c>
      <c r="C1070" s="141" t="s">
        <v>1690</v>
      </c>
      <c r="D1070" s="141" t="s">
        <v>1090</v>
      </c>
      <c r="E1070" s="142" t="s">
        <v>2170</v>
      </c>
      <c r="F1070" s="142" t="s">
        <v>2170</v>
      </c>
    </row>
    <row r="1071" spans="1:6" x14ac:dyDescent="0.3">
      <c r="A1071" s="141">
        <v>90652</v>
      </c>
      <c r="B1071" s="141" t="s">
        <v>2171</v>
      </c>
      <c r="C1071" s="141" t="s">
        <v>1690</v>
      </c>
      <c r="D1071" s="141" t="s">
        <v>81</v>
      </c>
      <c r="E1071" s="142" t="s">
        <v>2172</v>
      </c>
      <c r="F1071" s="142" t="s">
        <v>2172</v>
      </c>
    </row>
    <row r="1072" spans="1:6" x14ac:dyDescent="0.3">
      <c r="A1072" s="141">
        <v>90653</v>
      </c>
      <c r="B1072" s="141" t="s">
        <v>2173</v>
      </c>
      <c r="C1072" s="141" t="s">
        <v>1690</v>
      </c>
      <c r="D1072" s="141" t="s">
        <v>81</v>
      </c>
      <c r="E1072" s="142" t="s">
        <v>2174</v>
      </c>
      <c r="F1072" s="142" t="s">
        <v>2174</v>
      </c>
    </row>
    <row r="1073" spans="1:6" x14ac:dyDescent="0.3">
      <c r="A1073" s="141">
        <v>90654</v>
      </c>
      <c r="B1073" s="141" t="s">
        <v>2175</v>
      </c>
      <c r="C1073" s="141" t="s">
        <v>1690</v>
      </c>
      <c r="D1073" s="141" t="s">
        <v>81</v>
      </c>
      <c r="E1073" s="142" t="s">
        <v>448</v>
      </c>
      <c r="F1073" s="142" t="s">
        <v>448</v>
      </c>
    </row>
    <row r="1074" spans="1:6" x14ac:dyDescent="0.3">
      <c r="A1074" s="141">
        <v>90655</v>
      </c>
      <c r="B1074" s="141" t="s">
        <v>2176</v>
      </c>
      <c r="C1074" s="141" t="s">
        <v>1690</v>
      </c>
      <c r="D1074" s="141" t="s">
        <v>1090</v>
      </c>
      <c r="E1074" s="142" t="s">
        <v>2177</v>
      </c>
      <c r="F1074" s="142" t="s">
        <v>2177</v>
      </c>
    </row>
    <row r="1075" spans="1:6" x14ac:dyDescent="0.3">
      <c r="A1075" s="141">
        <v>90658</v>
      </c>
      <c r="B1075" s="141" t="s">
        <v>2178</v>
      </c>
      <c r="C1075" s="141" t="s">
        <v>1690</v>
      </c>
      <c r="D1075" s="141" t="s">
        <v>81</v>
      </c>
      <c r="E1075" s="142" t="s">
        <v>2179</v>
      </c>
      <c r="F1075" s="142" t="s">
        <v>2179</v>
      </c>
    </row>
    <row r="1076" spans="1:6" x14ac:dyDescent="0.3">
      <c r="A1076" s="141">
        <v>90659</v>
      </c>
      <c r="B1076" s="141" t="s">
        <v>2180</v>
      </c>
      <c r="C1076" s="141" t="s">
        <v>1690</v>
      </c>
      <c r="D1076" s="141" t="s">
        <v>81</v>
      </c>
      <c r="E1076" s="142" t="s">
        <v>2181</v>
      </c>
      <c r="F1076" s="142" t="s">
        <v>2181</v>
      </c>
    </row>
    <row r="1077" spans="1:6" x14ac:dyDescent="0.3">
      <c r="A1077" s="141">
        <v>90660</v>
      </c>
      <c r="B1077" s="141" t="s">
        <v>2182</v>
      </c>
      <c r="C1077" s="141" t="s">
        <v>1690</v>
      </c>
      <c r="D1077" s="141" t="s">
        <v>81</v>
      </c>
      <c r="E1077" s="142" t="s">
        <v>2183</v>
      </c>
      <c r="F1077" s="142" t="s">
        <v>2183</v>
      </c>
    </row>
    <row r="1078" spans="1:6" x14ac:dyDescent="0.3">
      <c r="A1078" s="141">
        <v>90661</v>
      </c>
      <c r="B1078" s="141" t="s">
        <v>2184</v>
      </c>
      <c r="C1078" s="141" t="s">
        <v>1690</v>
      </c>
      <c r="D1078" s="141" t="s">
        <v>1090</v>
      </c>
      <c r="E1078" s="142" t="s">
        <v>2177</v>
      </c>
      <c r="F1078" s="142" t="s">
        <v>2177</v>
      </c>
    </row>
    <row r="1079" spans="1:6" x14ac:dyDescent="0.3">
      <c r="A1079" s="141">
        <v>90664</v>
      </c>
      <c r="B1079" s="141" t="s">
        <v>2185</v>
      </c>
      <c r="C1079" s="141" t="s">
        <v>1690</v>
      </c>
      <c r="D1079" s="141" t="s">
        <v>81</v>
      </c>
      <c r="E1079" s="142" t="s">
        <v>2186</v>
      </c>
      <c r="F1079" s="142" t="s">
        <v>2186</v>
      </c>
    </row>
    <row r="1080" spans="1:6" x14ac:dyDescent="0.3">
      <c r="A1080" s="141">
        <v>90665</v>
      </c>
      <c r="B1080" s="141" t="s">
        <v>2187</v>
      </c>
      <c r="C1080" s="141" t="s">
        <v>1690</v>
      </c>
      <c r="D1080" s="141" t="s">
        <v>1090</v>
      </c>
      <c r="E1080" s="142" t="s">
        <v>2188</v>
      </c>
      <c r="F1080" s="142" t="s">
        <v>2188</v>
      </c>
    </row>
    <row r="1081" spans="1:6" x14ac:dyDescent="0.3">
      <c r="A1081" s="141">
        <v>90666</v>
      </c>
      <c r="B1081" s="141" t="s">
        <v>2189</v>
      </c>
      <c r="C1081" s="141" t="s">
        <v>1690</v>
      </c>
      <c r="D1081" s="141" t="s">
        <v>81</v>
      </c>
      <c r="E1081" s="142" t="s">
        <v>2190</v>
      </c>
      <c r="F1081" s="142" t="s">
        <v>2190</v>
      </c>
    </row>
    <row r="1082" spans="1:6" x14ac:dyDescent="0.3">
      <c r="A1082" s="141">
        <v>90667</v>
      </c>
      <c r="B1082" s="141" t="s">
        <v>2191</v>
      </c>
      <c r="C1082" s="141" t="s">
        <v>1690</v>
      </c>
      <c r="D1082" s="141" t="s">
        <v>1090</v>
      </c>
      <c r="E1082" s="142" t="s">
        <v>2122</v>
      </c>
      <c r="F1082" s="142" t="s">
        <v>2122</v>
      </c>
    </row>
    <row r="1083" spans="1:6" x14ac:dyDescent="0.3">
      <c r="A1083" s="141">
        <v>90670</v>
      </c>
      <c r="B1083" s="141" t="s">
        <v>2192</v>
      </c>
      <c r="C1083" s="141" t="s">
        <v>1690</v>
      </c>
      <c r="D1083" s="141" t="s">
        <v>81</v>
      </c>
      <c r="E1083" s="142" t="s">
        <v>2193</v>
      </c>
      <c r="F1083" s="142" t="s">
        <v>2193</v>
      </c>
    </row>
    <row r="1084" spans="1:6" x14ac:dyDescent="0.3">
      <c r="A1084" s="141">
        <v>90671</v>
      </c>
      <c r="B1084" s="141" t="s">
        <v>2194</v>
      </c>
      <c r="C1084" s="141" t="s">
        <v>1690</v>
      </c>
      <c r="D1084" s="141" t="s">
        <v>81</v>
      </c>
      <c r="E1084" s="142" t="s">
        <v>2195</v>
      </c>
      <c r="F1084" s="142" t="s">
        <v>2195</v>
      </c>
    </row>
    <row r="1085" spans="1:6" x14ac:dyDescent="0.3">
      <c r="A1085" s="141">
        <v>90672</v>
      </c>
      <c r="B1085" s="141" t="s">
        <v>2196</v>
      </c>
      <c r="C1085" s="141" t="s">
        <v>1690</v>
      </c>
      <c r="D1085" s="141" t="s">
        <v>81</v>
      </c>
      <c r="E1085" s="142" t="s">
        <v>2197</v>
      </c>
      <c r="F1085" s="142" t="s">
        <v>2197</v>
      </c>
    </row>
    <row r="1086" spans="1:6" x14ac:dyDescent="0.3">
      <c r="A1086" s="141">
        <v>90673</v>
      </c>
      <c r="B1086" s="141" t="s">
        <v>2198</v>
      </c>
      <c r="C1086" s="141" t="s">
        <v>1690</v>
      </c>
      <c r="D1086" s="141" t="s">
        <v>1090</v>
      </c>
      <c r="E1086" s="142" t="s">
        <v>2199</v>
      </c>
      <c r="F1086" s="142" t="s">
        <v>2199</v>
      </c>
    </row>
    <row r="1087" spans="1:6" x14ac:dyDescent="0.3">
      <c r="A1087" s="141">
        <v>90676</v>
      </c>
      <c r="B1087" s="141" t="s">
        <v>2200</v>
      </c>
      <c r="C1087" s="141" t="s">
        <v>1690</v>
      </c>
      <c r="D1087" s="141" t="s">
        <v>81</v>
      </c>
      <c r="E1087" s="142" t="s">
        <v>2201</v>
      </c>
      <c r="F1087" s="142" t="s">
        <v>2201</v>
      </c>
    </row>
    <row r="1088" spans="1:6" x14ac:dyDescent="0.3">
      <c r="A1088" s="141">
        <v>90677</v>
      </c>
      <c r="B1088" s="141" t="s">
        <v>2202</v>
      </c>
      <c r="C1088" s="141" t="s">
        <v>1690</v>
      </c>
      <c r="D1088" s="141" t="s">
        <v>81</v>
      </c>
      <c r="E1088" s="142" t="s">
        <v>2203</v>
      </c>
      <c r="F1088" s="142" t="s">
        <v>2203</v>
      </c>
    </row>
    <row r="1089" spans="1:6" x14ac:dyDescent="0.3">
      <c r="A1089" s="141">
        <v>90678</v>
      </c>
      <c r="B1089" s="141" t="s">
        <v>2204</v>
      </c>
      <c r="C1089" s="141" t="s">
        <v>1690</v>
      </c>
      <c r="D1089" s="141" t="s">
        <v>81</v>
      </c>
      <c r="E1089" s="142" t="s">
        <v>2205</v>
      </c>
      <c r="F1089" s="142" t="s">
        <v>2205</v>
      </c>
    </row>
    <row r="1090" spans="1:6" x14ac:dyDescent="0.3">
      <c r="A1090" s="141">
        <v>90679</v>
      </c>
      <c r="B1090" s="141" t="s">
        <v>2206</v>
      </c>
      <c r="C1090" s="141" t="s">
        <v>1690</v>
      </c>
      <c r="D1090" s="141" t="s">
        <v>1090</v>
      </c>
      <c r="E1090" s="142" t="s">
        <v>2207</v>
      </c>
      <c r="F1090" s="142" t="s">
        <v>2207</v>
      </c>
    </row>
    <row r="1091" spans="1:6" x14ac:dyDescent="0.3">
      <c r="A1091" s="141">
        <v>90682</v>
      </c>
      <c r="B1091" s="141" t="s">
        <v>2208</v>
      </c>
      <c r="C1091" s="141" t="s">
        <v>1690</v>
      </c>
      <c r="D1091" s="141" t="s">
        <v>1090</v>
      </c>
      <c r="E1091" s="142" t="s">
        <v>2209</v>
      </c>
      <c r="F1091" s="142" t="s">
        <v>2209</v>
      </c>
    </row>
    <row r="1092" spans="1:6" x14ac:dyDescent="0.3">
      <c r="A1092" s="141">
        <v>90683</v>
      </c>
      <c r="B1092" s="141" t="s">
        <v>2210</v>
      </c>
      <c r="C1092" s="141" t="s">
        <v>1690</v>
      </c>
      <c r="D1092" s="141" t="s">
        <v>1090</v>
      </c>
      <c r="E1092" s="142" t="s">
        <v>2211</v>
      </c>
      <c r="F1092" s="142" t="s">
        <v>2211</v>
      </c>
    </row>
    <row r="1093" spans="1:6" x14ac:dyDescent="0.3">
      <c r="A1093" s="141">
        <v>90684</v>
      </c>
      <c r="B1093" s="141" t="s">
        <v>2212</v>
      </c>
      <c r="C1093" s="141" t="s">
        <v>1690</v>
      </c>
      <c r="D1093" s="141" t="s">
        <v>1090</v>
      </c>
      <c r="E1093" s="142" t="s">
        <v>2120</v>
      </c>
      <c r="F1093" s="142" t="s">
        <v>2120</v>
      </c>
    </row>
    <row r="1094" spans="1:6" x14ac:dyDescent="0.3">
      <c r="A1094" s="141">
        <v>90685</v>
      </c>
      <c r="B1094" s="141" t="s">
        <v>2213</v>
      </c>
      <c r="C1094" s="141" t="s">
        <v>1690</v>
      </c>
      <c r="D1094" s="141" t="s">
        <v>1090</v>
      </c>
      <c r="E1094" s="142" t="s">
        <v>2214</v>
      </c>
      <c r="F1094" s="142" t="s">
        <v>2214</v>
      </c>
    </row>
    <row r="1095" spans="1:6" x14ac:dyDescent="0.3">
      <c r="A1095" s="141">
        <v>90688</v>
      </c>
      <c r="B1095" s="141" t="s">
        <v>2215</v>
      </c>
      <c r="C1095" s="141" t="s">
        <v>1690</v>
      </c>
      <c r="D1095" s="141" t="s">
        <v>1090</v>
      </c>
      <c r="E1095" s="142" t="s">
        <v>2216</v>
      </c>
      <c r="F1095" s="142" t="s">
        <v>2216</v>
      </c>
    </row>
    <row r="1096" spans="1:6" x14ac:dyDescent="0.3">
      <c r="A1096" s="141">
        <v>90689</v>
      </c>
      <c r="B1096" s="141" t="s">
        <v>2217</v>
      </c>
      <c r="C1096" s="141" t="s">
        <v>1690</v>
      </c>
      <c r="D1096" s="141" t="s">
        <v>1090</v>
      </c>
      <c r="E1096" s="142" t="s">
        <v>527</v>
      </c>
      <c r="F1096" s="142" t="s">
        <v>527</v>
      </c>
    </row>
    <row r="1097" spans="1:6" x14ac:dyDescent="0.3">
      <c r="A1097" s="141">
        <v>90690</v>
      </c>
      <c r="B1097" s="141" t="s">
        <v>2218</v>
      </c>
      <c r="C1097" s="141" t="s">
        <v>1690</v>
      </c>
      <c r="D1097" s="141" t="s">
        <v>1090</v>
      </c>
      <c r="E1097" s="142" t="s">
        <v>2219</v>
      </c>
      <c r="F1097" s="142" t="s">
        <v>2219</v>
      </c>
    </row>
    <row r="1098" spans="1:6" x14ac:dyDescent="0.3">
      <c r="A1098" s="141">
        <v>90691</v>
      </c>
      <c r="B1098" s="141" t="s">
        <v>2220</v>
      </c>
      <c r="C1098" s="141" t="s">
        <v>1690</v>
      </c>
      <c r="D1098" s="141" t="s">
        <v>1090</v>
      </c>
      <c r="E1098" s="142" t="s">
        <v>2221</v>
      </c>
      <c r="F1098" s="142" t="s">
        <v>2221</v>
      </c>
    </row>
    <row r="1099" spans="1:6" x14ac:dyDescent="0.3">
      <c r="A1099" s="141">
        <v>90957</v>
      </c>
      <c r="B1099" s="141" t="s">
        <v>2222</v>
      </c>
      <c r="C1099" s="141" t="s">
        <v>1690</v>
      </c>
      <c r="D1099" s="141" t="s">
        <v>81</v>
      </c>
      <c r="E1099" s="142" t="s">
        <v>2223</v>
      </c>
      <c r="F1099" s="142" t="s">
        <v>2223</v>
      </c>
    </row>
    <row r="1100" spans="1:6" x14ac:dyDescent="0.3">
      <c r="A1100" s="141">
        <v>90958</v>
      </c>
      <c r="B1100" s="141" t="s">
        <v>2224</v>
      </c>
      <c r="C1100" s="141" t="s">
        <v>1690</v>
      </c>
      <c r="D1100" s="141" t="s">
        <v>81</v>
      </c>
      <c r="E1100" s="142" t="s">
        <v>2225</v>
      </c>
      <c r="F1100" s="142" t="s">
        <v>2225</v>
      </c>
    </row>
    <row r="1101" spans="1:6" x14ac:dyDescent="0.3">
      <c r="A1101" s="141">
        <v>90960</v>
      </c>
      <c r="B1101" s="141" t="s">
        <v>2226</v>
      </c>
      <c r="C1101" s="141" t="s">
        <v>1690</v>
      </c>
      <c r="D1101" s="141" t="s">
        <v>1090</v>
      </c>
      <c r="E1101" s="142" t="s">
        <v>2227</v>
      </c>
      <c r="F1101" s="142" t="s">
        <v>2227</v>
      </c>
    </row>
    <row r="1102" spans="1:6" x14ac:dyDescent="0.3">
      <c r="A1102" s="141">
        <v>90961</v>
      </c>
      <c r="B1102" s="141" t="s">
        <v>2228</v>
      </c>
      <c r="C1102" s="141" t="s">
        <v>1690</v>
      </c>
      <c r="D1102" s="141" t="s">
        <v>1090</v>
      </c>
      <c r="E1102" s="142" t="s">
        <v>2188</v>
      </c>
      <c r="F1102" s="142" t="s">
        <v>2188</v>
      </c>
    </row>
    <row r="1103" spans="1:6" x14ac:dyDescent="0.3">
      <c r="A1103" s="141">
        <v>90962</v>
      </c>
      <c r="B1103" s="141" t="s">
        <v>2229</v>
      </c>
      <c r="C1103" s="141" t="s">
        <v>1690</v>
      </c>
      <c r="D1103" s="141" t="s">
        <v>1090</v>
      </c>
      <c r="E1103" s="142" t="s">
        <v>2230</v>
      </c>
      <c r="F1103" s="142" t="s">
        <v>2230</v>
      </c>
    </row>
    <row r="1104" spans="1:6" x14ac:dyDescent="0.3">
      <c r="A1104" s="141">
        <v>90963</v>
      </c>
      <c r="B1104" s="141" t="s">
        <v>2231</v>
      </c>
      <c r="C1104" s="141" t="s">
        <v>1690</v>
      </c>
      <c r="D1104" s="141" t="s">
        <v>1090</v>
      </c>
      <c r="E1104" s="142" t="s">
        <v>2122</v>
      </c>
      <c r="F1104" s="142" t="s">
        <v>2122</v>
      </c>
    </row>
    <row r="1105" spans="1:6" x14ac:dyDescent="0.3">
      <c r="A1105" s="141">
        <v>90968</v>
      </c>
      <c r="B1105" s="141" t="s">
        <v>2232</v>
      </c>
      <c r="C1105" s="141" t="s">
        <v>1690</v>
      </c>
      <c r="D1105" s="141" t="s">
        <v>81</v>
      </c>
      <c r="E1105" s="142" t="s">
        <v>2233</v>
      </c>
      <c r="F1105" s="142" t="s">
        <v>2233</v>
      </c>
    </row>
    <row r="1106" spans="1:6" x14ac:dyDescent="0.3">
      <c r="A1106" s="141">
        <v>90969</v>
      </c>
      <c r="B1106" s="141" t="s">
        <v>2234</v>
      </c>
      <c r="C1106" s="141" t="s">
        <v>1690</v>
      </c>
      <c r="D1106" s="141" t="s">
        <v>81</v>
      </c>
      <c r="E1106" s="142" t="s">
        <v>2235</v>
      </c>
      <c r="F1106" s="142" t="s">
        <v>2235</v>
      </c>
    </row>
    <row r="1107" spans="1:6" x14ac:dyDescent="0.3">
      <c r="A1107" s="141">
        <v>90970</v>
      </c>
      <c r="B1107" s="141" t="s">
        <v>2236</v>
      </c>
      <c r="C1107" s="141" t="s">
        <v>1690</v>
      </c>
      <c r="D1107" s="141" t="s">
        <v>81</v>
      </c>
      <c r="E1107" s="142" t="s">
        <v>2237</v>
      </c>
      <c r="F1107" s="142" t="s">
        <v>2237</v>
      </c>
    </row>
    <row r="1108" spans="1:6" x14ac:dyDescent="0.3">
      <c r="A1108" s="141">
        <v>90971</v>
      </c>
      <c r="B1108" s="141" t="s">
        <v>2238</v>
      </c>
      <c r="C1108" s="141" t="s">
        <v>1690</v>
      </c>
      <c r="D1108" s="141" t="s">
        <v>1090</v>
      </c>
      <c r="E1108" s="142" t="s">
        <v>2239</v>
      </c>
      <c r="F1108" s="142" t="s">
        <v>2239</v>
      </c>
    </row>
    <row r="1109" spans="1:6" x14ac:dyDescent="0.3">
      <c r="A1109" s="141">
        <v>90975</v>
      </c>
      <c r="B1109" s="141" t="s">
        <v>2240</v>
      </c>
      <c r="C1109" s="141" t="s">
        <v>1690</v>
      </c>
      <c r="D1109" s="141" t="s">
        <v>81</v>
      </c>
      <c r="E1109" s="142" t="s">
        <v>2241</v>
      </c>
      <c r="F1109" s="142" t="s">
        <v>2241</v>
      </c>
    </row>
    <row r="1110" spans="1:6" x14ac:dyDescent="0.3">
      <c r="A1110" s="141">
        <v>90976</v>
      </c>
      <c r="B1110" s="141" t="s">
        <v>2242</v>
      </c>
      <c r="C1110" s="141" t="s">
        <v>1690</v>
      </c>
      <c r="D1110" s="141" t="s">
        <v>81</v>
      </c>
      <c r="E1110" s="142" t="s">
        <v>2243</v>
      </c>
      <c r="F1110" s="142" t="s">
        <v>2243</v>
      </c>
    </row>
    <row r="1111" spans="1:6" x14ac:dyDescent="0.3">
      <c r="A1111" s="141">
        <v>90977</v>
      </c>
      <c r="B1111" s="141" t="s">
        <v>2244</v>
      </c>
      <c r="C1111" s="141" t="s">
        <v>1690</v>
      </c>
      <c r="D1111" s="141" t="s">
        <v>81</v>
      </c>
      <c r="E1111" s="142" t="s">
        <v>2245</v>
      </c>
      <c r="F1111" s="142" t="s">
        <v>2245</v>
      </c>
    </row>
    <row r="1112" spans="1:6" x14ac:dyDescent="0.3">
      <c r="A1112" s="141">
        <v>90978</v>
      </c>
      <c r="B1112" s="141" t="s">
        <v>2246</v>
      </c>
      <c r="C1112" s="141" t="s">
        <v>1690</v>
      </c>
      <c r="D1112" s="141" t="s">
        <v>1090</v>
      </c>
      <c r="E1112" s="142" t="s">
        <v>2247</v>
      </c>
      <c r="F1112" s="142" t="s">
        <v>2247</v>
      </c>
    </row>
    <row r="1113" spans="1:6" x14ac:dyDescent="0.3">
      <c r="A1113" s="141">
        <v>90992</v>
      </c>
      <c r="B1113" s="141" t="s">
        <v>2248</v>
      </c>
      <c r="C1113" s="141" t="s">
        <v>1690</v>
      </c>
      <c r="D1113" s="141" t="s">
        <v>81</v>
      </c>
      <c r="E1113" s="142" t="s">
        <v>2249</v>
      </c>
      <c r="F1113" s="142" t="s">
        <v>2249</v>
      </c>
    </row>
    <row r="1114" spans="1:6" x14ac:dyDescent="0.3">
      <c r="A1114" s="141">
        <v>90993</v>
      </c>
      <c r="B1114" s="141" t="s">
        <v>2250</v>
      </c>
      <c r="C1114" s="141" t="s">
        <v>1690</v>
      </c>
      <c r="D1114" s="141" t="s">
        <v>81</v>
      </c>
      <c r="E1114" s="142" t="s">
        <v>2251</v>
      </c>
      <c r="F1114" s="142" t="s">
        <v>2251</v>
      </c>
    </row>
    <row r="1115" spans="1:6" x14ac:dyDescent="0.3">
      <c r="A1115" s="141">
        <v>90994</v>
      </c>
      <c r="B1115" s="141" t="s">
        <v>2252</v>
      </c>
      <c r="C1115" s="141" t="s">
        <v>1690</v>
      </c>
      <c r="D1115" s="141" t="s">
        <v>81</v>
      </c>
      <c r="E1115" s="142" t="s">
        <v>773</v>
      </c>
      <c r="F1115" s="142" t="s">
        <v>773</v>
      </c>
    </row>
    <row r="1116" spans="1:6" x14ac:dyDescent="0.3">
      <c r="A1116" s="141">
        <v>90995</v>
      </c>
      <c r="B1116" s="141" t="s">
        <v>2253</v>
      </c>
      <c r="C1116" s="141" t="s">
        <v>1690</v>
      </c>
      <c r="D1116" s="141" t="s">
        <v>1090</v>
      </c>
      <c r="E1116" s="142" t="s">
        <v>2254</v>
      </c>
      <c r="F1116" s="142" t="s">
        <v>2254</v>
      </c>
    </row>
    <row r="1117" spans="1:6" x14ac:dyDescent="0.3">
      <c r="A1117" s="141">
        <v>91021</v>
      </c>
      <c r="B1117" s="141" t="s">
        <v>2255</v>
      </c>
      <c r="C1117" s="141" t="s">
        <v>1690</v>
      </c>
      <c r="D1117" s="141" t="s">
        <v>81</v>
      </c>
      <c r="E1117" s="142" t="s">
        <v>2256</v>
      </c>
      <c r="F1117" s="142" t="s">
        <v>2256</v>
      </c>
    </row>
    <row r="1118" spans="1:6" x14ac:dyDescent="0.3">
      <c r="A1118" s="141">
        <v>91026</v>
      </c>
      <c r="B1118" s="141" t="s">
        <v>2257</v>
      </c>
      <c r="C1118" s="141" t="s">
        <v>1690</v>
      </c>
      <c r="D1118" s="141" t="s">
        <v>81</v>
      </c>
      <c r="E1118" s="142" t="s">
        <v>2258</v>
      </c>
      <c r="F1118" s="142" t="s">
        <v>2258</v>
      </c>
    </row>
    <row r="1119" spans="1:6" x14ac:dyDescent="0.3">
      <c r="A1119" s="141">
        <v>91027</v>
      </c>
      <c r="B1119" s="141" t="s">
        <v>2259</v>
      </c>
      <c r="C1119" s="141" t="s">
        <v>1690</v>
      </c>
      <c r="D1119" s="141" t="s">
        <v>81</v>
      </c>
      <c r="E1119" s="142" t="s">
        <v>2260</v>
      </c>
      <c r="F1119" s="142" t="s">
        <v>2260</v>
      </c>
    </row>
    <row r="1120" spans="1:6" x14ac:dyDescent="0.3">
      <c r="A1120" s="141">
        <v>91028</v>
      </c>
      <c r="B1120" s="141" t="s">
        <v>2261</v>
      </c>
      <c r="C1120" s="141" t="s">
        <v>1690</v>
      </c>
      <c r="D1120" s="141" t="s">
        <v>81</v>
      </c>
      <c r="E1120" s="142" t="s">
        <v>2179</v>
      </c>
      <c r="F1120" s="142" t="s">
        <v>2179</v>
      </c>
    </row>
    <row r="1121" spans="1:6" x14ac:dyDescent="0.3">
      <c r="A1121" s="141">
        <v>91029</v>
      </c>
      <c r="B1121" s="141" t="s">
        <v>2262</v>
      </c>
      <c r="C1121" s="141" t="s">
        <v>1690</v>
      </c>
      <c r="D1121" s="141" t="s">
        <v>81</v>
      </c>
      <c r="E1121" s="142" t="s">
        <v>2263</v>
      </c>
      <c r="F1121" s="142" t="s">
        <v>2263</v>
      </c>
    </row>
    <row r="1122" spans="1:6" x14ac:dyDescent="0.3">
      <c r="A1122" s="141">
        <v>91030</v>
      </c>
      <c r="B1122" s="141" t="s">
        <v>2264</v>
      </c>
      <c r="C1122" s="141" t="s">
        <v>1690</v>
      </c>
      <c r="D1122" s="141" t="s">
        <v>1090</v>
      </c>
      <c r="E1122" s="142" t="s">
        <v>2265</v>
      </c>
      <c r="F1122" s="142" t="s">
        <v>2265</v>
      </c>
    </row>
    <row r="1123" spans="1:6" x14ac:dyDescent="0.3">
      <c r="A1123" s="141">
        <v>91273</v>
      </c>
      <c r="B1123" s="141" t="s">
        <v>2266</v>
      </c>
      <c r="C1123" s="141" t="s">
        <v>1690</v>
      </c>
      <c r="D1123" s="141" t="s">
        <v>81</v>
      </c>
      <c r="E1123" s="142" t="s">
        <v>1625</v>
      </c>
      <c r="F1123" s="142" t="s">
        <v>1625</v>
      </c>
    </row>
    <row r="1124" spans="1:6" x14ac:dyDescent="0.3">
      <c r="A1124" s="141">
        <v>91274</v>
      </c>
      <c r="B1124" s="141" t="s">
        <v>2267</v>
      </c>
      <c r="C1124" s="141" t="s">
        <v>1690</v>
      </c>
      <c r="D1124" s="141" t="s">
        <v>81</v>
      </c>
      <c r="E1124" s="142" t="s">
        <v>2268</v>
      </c>
      <c r="F1124" s="142" t="s">
        <v>2268</v>
      </c>
    </row>
    <row r="1125" spans="1:6" x14ac:dyDescent="0.3">
      <c r="A1125" s="141">
        <v>91275</v>
      </c>
      <c r="B1125" s="141" t="s">
        <v>2269</v>
      </c>
      <c r="C1125" s="141" t="s">
        <v>1690</v>
      </c>
      <c r="D1125" s="141" t="s">
        <v>81</v>
      </c>
      <c r="E1125" s="142" t="s">
        <v>2270</v>
      </c>
      <c r="F1125" s="142" t="s">
        <v>2270</v>
      </c>
    </row>
    <row r="1126" spans="1:6" x14ac:dyDescent="0.3">
      <c r="A1126" s="141">
        <v>91276</v>
      </c>
      <c r="B1126" s="141" t="s">
        <v>2271</v>
      </c>
      <c r="C1126" s="141" t="s">
        <v>1690</v>
      </c>
      <c r="D1126" s="141" t="s">
        <v>1090</v>
      </c>
      <c r="E1126" s="142" t="s">
        <v>2272</v>
      </c>
      <c r="F1126" s="142" t="s">
        <v>2272</v>
      </c>
    </row>
    <row r="1127" spans="1:6" x14ac:dyDescent="0.3">
      <c r="A1127" s="141">
        <v>91279</v>
      </c>
      <c r="B1127" s="141" t="s">
        <v>2273</v>
      </c>
      <c r="C1127" s="141" t="s">
        <v>1690</v>
      </c>
      <c r="D1127" s="141" t="s">
        <v>81</v>
      </c>
      <c r="E1127" s="142" t="s">
        <v>2274</v>
      </c>
      <c r="F1127" s="142" t="s">
        <v>2274</v>
      </c>
    </row>
    <row r="1128" spans="1:6" x14ac:dyDescent="0.3">
      <c r="A1128" s="141">
        <v>91280</v>
      </c>
      <c r="B1128" s="141" t="s">
        <v>2275</v>
      </c>
      <c r="C1128" s="141" t="s">
        <v>1690</v>
      </c>
      <c r="D1128" s="141" t="s">
        <v>81</v>
      </c>
      <c r="E1128" s="142" t="s">
        <v>1582</v>
      </c>
      <c r="F1128" s="142" t="s">
        <v>1582</v>
      </c>
    </row>
    <row r="1129" spans="1:6" x14ac:dyDescent="0.3">
      <c r="A1129" s="141">
        <v>91281</v>
      </c>
      <c r="B1129" s="141" t="s">
        <v>2276</v>
      </c>
      <c r="C1129" s="141" t="s">
        <v>1690</v>
      </c>
      <c r="D1129" s="141" t="s">
        <v>81</v>
      </c>
      <c r="E1129" s="142" t="s">
        <v>1470</v>
      </c>
      <c r="F1129" s="142" t="s">
        <v>1470</v>
      </c>
    </row>
    <row r="1130" spans="1:6" x14ac:dyDescent="0.3">
      <c r="A1130" s="141">
        <v>91282</v>
      </c>
      <c r="B1130" s="141" t="s">
        <v>2277</v>
      </c>
      <c r="C1130" s="141" t="s">
        <v>1690</v>
      </c>
      <c r="D1130" s="141" t="s">
        <v>1090</v>
      </c>
      <c r="E1130" s="142" t="s">
        <v>2278</v>
      </c>
      <c r="F1130" s="142" t="s">
        <v>2278</v>
      </c>
    </row>
    <row r="1131" spans="1:6" x14ac:dyDescent="0.3">
      <c r="A1131" s="141">
        <v>91354</v>
      </c>
      <c r="B1131" s="141" t="s">
        <v>2279</v>
      </c>
      <c r="C1131" s="141" t="s">
        <v>1690</v>
      </c>
      <c r="D1131" s="141" t="s">
        <v>81</v>
      </c>
      <c r="E1131" s="142" t="s">
        <v>2280</v>
      </c>
      <c r="F1131" s="142" t="s">
        <v>2280</v>
      </c>
    </row>
    <row r="1132" spans="1:6" x14ac:dyDescent="0.3">
      <c r="A1132" s="141">
        <v>91355</v>
      </c>
      <c r="B1132" s="141" t="s">
        <v>2281</v>
      </c>
      <c r="C1132" s="141" t="s">
        <v>1690</v>
      </c>
      <c r="D1132" s="141" t="s">
        <v>81</v>
      </c>
      <c r="E1132" s="142" t="s">
        <v>2282</v>
      </c>
      <c r="F1132" s="142" t="s">
        <v>2282</v>
      </c>
    </row>
    <row r="1133" spans="1:6" x14ac:dyDescent="0.3">
      <c r="A1133" s="141">
        <v>91356</v>
      </c>
      <c r="B1133" s="141" t="s">
        <v>2283</v>
      </c>
      <c r="C1133" s="141" t="s">
        <v>1690</v>
      </c>
      <c r="D1133" s="141" t="s">
        <v>81</v>
      </c>
      <c r="E1133" s="142" t="s">
        <v>2141</v>
      </c>
      <c r="F1133" s="142" t="s">
        <v>2141</v>
      </c>
    </row>
    <row r="1134" spans="1:6" x14ac:dyDescent="0.3">
      <c r="A1134" s="141">
        <v>91359</v>
      </c>
      <c r="B1134" s="141" t="s">
        <v>2284</v>
      </c>
      <c r="C1134" s="141" t="s">
        <v>1690</v>
      </c>
      <c r="D1134" s="141" t="s">
        <v>81</v>
      </c>
      <c r="E1134" s="142" t="s">
        <v>2285</v>
      </c>
      <c r="F1134" s="142" t="s">
        <v>2285</v>
      </c>
    </row>
    <row r="1135" spans="1:6" x14ac:dyDescent="0.3">
      <c r="A1135" s="141">
        <v>91360</v>
      </c>
      <c r="B1135" s="141" t="s">
        <v>2286</v>
      </c>
      <c r="C1135" s="141" t="s">
        <v>1690</v>
      </c>
      <c r="D1135" s="141" t="s">
        <v>81</v>
      </c>
      <c r="E1135" s="142" t="s">
        <v>2287</v>
      </c>
      <c r="F1135" s="142" t="s">
        <v>2287</v>
      </c>
    </row>
    <row r="1136" spans="1:6" x14ac:dyDescent="0.3">
      <c r="A1136" s="141">
        <v>91361</v>
      </c>
      <c r="B1136" s="141" t="s">
        <v>2288</v>
      </c>
      <c r="C1136" s="141" t="s">
        <v>1690</v>
      </c>
      <c r="D1136" s="141" t="s">
        <v>81</v>
      </c>
      <c r="E1136" s="142" t="s">
        <v>483</v>
      </c>
      <c r="F1136" s="142" t="s">
        <v>483</v>
      </c>
    </row>
    <row r="1137" spans="1:6" x14ac:dyDescent="0.3">
      <c r="A1137" s="141">
        <v>91367</v>
      </c>
      <c r="B1137" s="141" t="s">
        <v>2289</v>
      </c>
      <c r="C1137" s="141" t="s">
        <v>1690</v>
      </c>
      <c r="D1137" s="141" t="s">
        <v>81</v>
      </c>
      <c r="E1137" s="142" t="s">
        <v>2290</v>
      </c>
      <c r="F1137" s="142" t="s">
        <v>2290</v>
      </c>
    </row>
    <row r="1138" spans="1:6" x14ac:dyDescent="0.3">
      <c r="A1138" s="141">
        <v>91368</v>
      </c>
      <c r="B1138" s="141" t="s">
        <v>2291</v>
      </c>
      <c r="C1138" s="141" t="s">
        <v>1690</v>
      </c>
      <c r="D1138" s="141" t="s">
        <v>81</v>
      </c>
      <c r="E1138" s="142" t="s">
        <v>2292</v>
      </c>
      <c r="F1138" s="142" t="s">
        <v>2292</v>
      </c>
    </row>
    <row r="1139" spans="1:6" x14ac:dyDescent="0.3">
      <c r="A1139" s="141">
        <v>91369</v>
      </c>
      <c r="B1139" s="141" t="s">
        <v>2293</v>
      </c>
      <c r="C1139" s="141" t="s">
        <v>1690</v>
      </c>
      <c r="D1139" s="141" t="s">
        <v>81</v>
      </c>
      <c r="E1139" s="142" t="s">
        <v>2294</v>
      </c>
      <c r="F1139" s="142" t="s">
        <v>2294</v>
      </c>
    </row>
    <row r="1140" spans="1:6" x14ac:dyDescent="0.3">
      <c r="A1140" s="141">
        <v>91375</v>
      </c>
      <c r="B1140" s="141" t="s">
        <v>2295</v>
      </c>
      <c r="C1140" s="141" t="s">
        <v>1690</v>
      </c>
      <c r="D1140" s="141" t="s">
        <v>81</v>
      </c>
      <c r="E1140" s="142" t="s">
        <v>2296</v>
      </c>
      <c r="F1140" s="142" t="s">
        <v>2296</v>
      </c>
    </row>
    <row r="1141" spans="1:6" x14ac:dyDescent="0.3">
      <c r="A1141" s="141">
        <v>91376</v>
      </c>
      <c r="B1141" s="141" t="s">
        <v>2297</v>
      </c>
      <c r="C1141" s="141" t="s">
        <v>1690</v>
      </c>
      <c r="D1141" s="141" t="s">
        <v>81</v>
      </c>
      <c r="E1141" s="142" t="s">
        <v>2298</v>
      </c>
      <c r="F1141" s="142" t="s">
        <v>2298</v>
      </c>
    </row>
    <row r="1142" spans="1:6" x14ac:dyDescent="0.3">
      <c r="A1142" s="141">
        <v>91377</v>
      </c>
      <c r="B1142" s="141" t="s">
        <v>2299</v>
      </c>
      <c r="C1142" s="141" t="s">
        <v>1690</v>
      </c>
      <c r="D1142" s="141" t="s">
        <v>81</v>
      </c>
      <c r="E1142" s="142" t="s">
        <v>1179</v>
      </c>
      <c r="F1142" s="142" t="s">
        <v>1179</v>
      </c>
    </row>
    <row r="1143" spans="1:6" x14ac:dyDescent="0.3">
      <c r="A1143" s="141">
        <v>91380</v>
      </c>
      <c r="B1143" s="141" t="s">
        <v>2300</v>
      </c>
      <c r="C1143" s="141" t="s">
        <v>1690</v>
      </c>
      <c r="D1143" s="141" t="s">
        <v>81</v>
      </c>
      <c r="E1143" s="142" t="s">
        <v>2301</v>
      </c>
      <c r="F1143" s="142" t="s">
        <v>2301</v>
      </c>
    </row>
    <row r="1144" spans="1:6" x14ac:dyDescent="0.3">
      <c r="A1144" s="141">
        <v>91381</v>
      </c>
      <c r="B1144" s="141" t="s">
        <v>2302</v>
      </c>
      <c r="C1144" s="141" t="s">
        <v>1690</v>
      </c>
      <c r="D1144" s="141" t="s">
        <v>81</v>
      </c>
      <c r="E1144" s="142" t="s">
        <v>2303</v>
      </c>
      <c r="F1144" s="142" t="s">
        <v>2303</v>
      </c>
    </row>
    <row r="1145" spans="1:6" x14ac:dyDescent="0.3">
      <c r="A1145" s="141">
        <v>91382</v>
      </c>
      <c r="B1145" s="141" t="s">
        <v>2304</v>
      </c>
      <c r="C1145" s="141" t="s">
        <v>1690</v>
      </c>
      <c r="D1145" s="141" t="s">
        <v>81</v>
      </c>
      <c r="E1145" s="142" t="s">
        <v>2305</v>
      </c>
      <c r="F1145" s="142" t="s">
        <v>2305</v>
      </c>
    </row>
    <row r="1146" spans="1:6" x14ac:dyDescent="0.3">
      <c r="A1146" s="141">
        <v>91383</v>
      </c>
      <c r="B1146" s="141" t="s">
        <v>2306</v>
      </c>
      <c r="C1146" s="141" t="s">
        <v>1690</v>
      </c>
      <c r="D1146" s="141" t="s">
        <v>81</v>
      </c>
      <c r="E1146" s="142" t="s">
        <v>2307</v>
      </c>
      <c r="F1146" s="142" t="s">
        <v>2307</v>
      </c>
    </row>
    <row r="1147" spans="1:6" x14ac:dyDescent="0.3">
      <c r="A1147" s="141">
        <v>91384</v>
      </c>
      <c r="B1147" s="141" t="s">
        <v>2308</v>
      </c>
      <c r="C1147" s="141" t="s">
        <v>1690</v>
      </c>
      <c r="D1147" s="141" t="s">
        <v>1090</v>
      </c>
      <c r="E1147" s="142" t="s">
        <v>2309</v>
      </c>
      <c r="F1147" s="142" t="s">
        <v>2309</v>
      </c>
    </row>
    <row r="1148" spans="1:6" x14ac:dyDescent="0.3">
      <c r="A1148" s="141">
        <v>91390</v>
      </c>
      <c r="B1148" s="141" t="s">
        <v>2310</v>
      </c>
      <c r="C1148" s="141" t="s">
        <v>1690</v>
      </c>
      <c r="D1148" s="141" t="s">
        <v>81</v>
      </c>
      <c r="E1148" s="142" t="s">
        <v>2311</v>
      </c>
      <c r="F1148" s="142" t="s">
        <v>2311</v>
      </c>
    </row>
    <row r="1149" spans="1:6" x14ac:dyDescent="0.3">
      <c r="A1149" s="141">
        <v>91391</v>
      </c>
      <c r="B1149" s="141" t="s">
        <v>2312</v>
      </c>
      <c r="C1149" s="141" t="s">
        <v>1690</v>
      </c>
      <c r="D1149" s="141" t="s">
        <v>81</v>
      </c>
      <c r="E1149" s="142" t="s">
        <v>2313</v>
      </c>
      <c r="F1149" s="142" t="s">
        <v>2313</v>
      </c>
    </row>
    <row r="1150" spans="1:6" x14ac:dyDescent="0.3">
      <c r="A1150" s="141">
        <v>91392</v>
      </c>
      <c r="B1150" s="141" t="s">
        <v>2314</v>
      </c>
      <c r="C1150" s="141" t="s">
        <v>1690</v>
      </c>
      <c r="D1150" s="141" t="s">
        <v>81</v>
      </c>
      <c r="E1150" s="142" t="s">
        <v>2315</v>
      </c>
      <c r="F1150" s="142" t="s">
        <v>2315</v>
      </c>
    </row>
    <row r="1151" spans="1:6" x14ac:dyDescent="0.3">
      <c r="A1151" s="141">
        <v>91396</v>
      </c>
      <c r="B1151" s="141" t="s">
        <v>2316</v>
      </c>
      <c r="C1151" s="141" t="s">
        <v>1690</v>
      </c>
      <c r="D1151" s="141" t="s">
        <v>81</v>
      </c>
      <c r="E1151" s="142" t="s">
        <v>2317</v>
      </c>
      <c r="F1151" s="142" t="s">
        <v>2317</v>
      </c>
    </row>
    <row r="1152" spans="1:6" x14ac:dyDescent="0.3">
      <c r="A1152" s="141">
        <v>91397</v>
      </c>
      <c r="B1152" s="141" t="s">
        <v>2318</v>
      </c>
      <c r="C1152" s="141" t="s">
        <v>1690</v>
      </c>
      <c r="D1152" s="141" t="s">
        <v>81</v>
      </c>
      <c r="E1152" s="142" t="s">
        <v>2319</v>
      </c>
      <c r="F1152" s="142" t="s">
        <v>2319</v>
      </c>
    </row>
    <row r="1153" spans="1:6" x14ac:dyDescent="0.3">
      <c r="A1153" s="141">
        <v>91398</v>
      </c>
      <c r="B1153" s="141" t="s">
        <v>2320</v>
      </c>
      <c r="C1153" s="141" t="s">
        <v>1690</v>
      </c>
      <c r="D1153" s="141" t="s">
        <v>81</v>
      </c>
      <c r="E1153" s="142" t="s">
        <v>2321</v>
      </c>
      <c r="F1153" s="142" t="s">
        <v>2321</v>
      </c>
    </row>
    <row r="1154" spans="1:6" x14ac:dyDescent="0.3">
      <c r="A1154" s="141">
        <v>91402</v>
      </c>
      <c r="B1154" s="141" t="s">
        <v>2322</v>
      </c>
      <c r="C1154" s="141" t="s">
        <v>1690</v>
      </c>
      <c r="D1154" s="141" t="s">
        <v>81</v>
      </c>
      <c r="E1154" s="142" t="s">
        <v>2323</v>
      </c>
      <c r="F1154" s="142" t="s">
        <v>2323</v>
      </c>
    </row>
    <row r="1155" spans="1:6" x14ac:dyDescent="0.3">
      <c r="A1155" s="141">
        <v>91466</v>
      </c>
      <c r="B1155" s="141" t="s">
        <v>2324</v>
      </c>
      <c r="C1155" s="141" t="s">
        <v>1690</v>
      </c>
      <c r="D1155" s="141" t="s">
        <v>81</v>
      </c>
      <c r="E1155" s="142" t="s">
        <v>2325</v>
      </c>
      <c r="F1155" s="142" t="s">
        <v>2325</v>
      </c>
    </row>
    <row r="1156" spans="1:6" x14ac:dyDescent="0.3">
      <c r="A1156" s="141">
        <v>91467</v>
      </c>
      <c r="B1156" s="141" t="s">
        <v>2326</v>
      </c>
      <c r="C1156" s="141" t="s">
        <v>1690</v>
      </c>
      <c r="D1156" s="141" t="s">
        <v>1090</v>
      </c>
      <c r="E1156" s="142" t="s">
        <v>1753</v>
      </c>
      <c r="F1156" s="142" t="s">
        <v>1753</v>
      </c>
    </row>
    <row r="1157" spans="1:6" x14ac:dyDescent="0.3">
      <c r="A1157" s="141">
        <v>91468</v>
      </c>
      <c r="B1157" s="141" t="s">
        <v>2327</v>
      </c>
      <c r="C1157" s="141" t="s">
        <v>1690</v>
      </c>
      <c r="D1157" s="141" t="s">
        <v>81</v>
      </c>
      <c r="E1157" s="142" t="s">
        <v>2328</v>
      </c>
      <c r="F1157" s="142" t="s">
        <v>2328</v>
      </c>
    </row>
    <row r="1158" spans="1:6" x14ac:dyDescent="0.3">
      <c r="A1158" s="141">
        <v>91469</v>
      </c>
      <c r="B1158" s="141" t="s">
        <v>2329</v>
      </c>
      <c r="C1158" s="141" t="s">
        <v>1690</v>
      </c>
      <c r="D1158" s="141" t="s">
        <v>81</v>
      </c>
      <c r="E1158" s="142" t="s">
        <v>2330</v>
      </c>
      <c r="F1158" s="142" t="s">
        <v>2330</v>
      </c>
    </row>
    <row r="1159" spans="1:6" x14ac:dyDescent="0.3">
      <c r="A1159" s="141">
        <v>91484</v>
      </c>
      <c r="B1159" s="141" t="s">
        <v>2331</v>
      </c>
      <c r="C1159" s="141" t="s">
        <v>1690</v>
      </c>
      <c r="D1159" s="141" t="s">
        <v>81</v>
      </c>
      <c r="E1159" s="142" t="s">
        <v>2332</v>
      </c>
      <c r="F1159" s="142" t="s">
        <v>2332</v>
      </c>
    </row>
    <row r="1160" spans="1:6" x14ac:dyDescent="0.3">
      <c r="A1160" s="141">
        <v>91485</v>
      </c>
      <c r="B1160" s="141" t="s">
        <v>2333</v>
      </c>
      <c r="C1160" s="141" t="s">
        <v>1690</v>
      </c>
      <c r="D1160" s="141" t="s">
        <v>1090</v>
      </c>
      <c r="E1160" s="142" t="s">
        <v>1876</v>
      </c>
      <c r="F1160" s="142" t="s">
        <v>1876</v>
      </c>
    </row>
    <row r="1161" spans="1:6" x14ac:dyDescent="0.3">
      <c r="A1161" s="141">
        <v>91529</v>
      </c>
      <c r="B1161" s="141" t="s">
        <v>2334</v>
      </c>
      <c r="C1161" s="141" t="s">
        <v>1690</v>
      </c>
      <c r="D1161" s="141" t="s">
        <v>81</v>
      </c>
      <c r="E1161" s="142" t="s">
        <v>1957</v>
      </c>
      <c r="F1161" s="142" t="s">
        <v>1957</v>
      </c>
    </row>
    <row r="1162" spans="1:6" x14ac:dyDescent="0.3">
      <c r="A1162" s="141">
        <v>91530</v>
      </c>
      <c r="B1162" s="141" t="s">
        <v>2335</v>
      </c>
      <c r="C1162" s="141" t="s">
        <v>1690</v>
      </c>
      <c r="D1162" s="141" t="s">
        <v>81</v>
      </c>
      <c r="E1162" s="142" t="s">
        <v>2336</v>
      </c>
      <c r="F1162" s="142" t="s">
        <v>2336</v>
      </c>
    </row>
    <row r="1163" spans="1:6" x14ac:dyDescent="0.3">
      <c r="A1163" s="141">
        <v>91531</v>
      </c>
      <c r="B1163" s="141" t="s">
        <v>2337</v>
      </c>
      <c r="C1163" s="141" t="s">
        <v>1690</v>
      </c>
      <c r="D1163" s="141" t="s">
        <v>81</v>
      </c>
      <c r="E1163" s="142" t="s">
        <v>2338</v>
      </c>
      <c r="F1163" s="142" t="s">
        <v>2338</v>
      </c>
    </row>
    <row r="1164" spans="1:6" x14ac:dyDescent="0.3">
      <c r="A1164" s="141">
        <v>91532</v>
      </c>
      <c r="B1164" s="141" t="s">
        <v>2339</v>
      </c>
      <c r="C1164" s="141" t="s">
        <v>1690</v>
      </c>
      <c r="D1164" s="141" t="s">
        <v>1090</v>
      </c>
      <c r="E1164" s="142" t="s">
        <v>118</v>
      </c>
      <c r="F1164" s="142" t="s">
        <v>118</v>
      </c>
    </row>
    <row r="1165" spans="1:6" x14ac:dyDescent="0.3">
      <c r="A1165" s="141">
        <v>91629</v>
      </c>
      <c r="B1165" s="141" t="s">
        <v>2340</v>
      </c>
      <c r="C1165" s="141" t="s">
        <v>1690</v>
      </c>
      <c r="D1165" s="141" t="s">
        <v>81</v>
      </c>
      <c r="E1165" s="142" t="s">
        <v>2341</v>
      </c>
      <c r="F1165" s="142" t="s">
        <v>2341</v>
      </c>
    </row>
    <row r="1166" spans="1:6" x14ac:dyDescent="0.3">
      <c r="A1166" s="141">
        <v>91630</v>
      </c>
      <c r="B1166" s="141" t="s">
        <v>2342</v>
      </c>
      <c r="C1166" s="141" t="s">
        <v>1690</v>
      </c>
      <c r="D1166" s="141" t="s">
        <v>81</v>
      </c>
      <c r="E1166" s="142" t="s">
        <v>2343</v>
      </c>
      <c r="F1166" s="142" t="s">
        <v>2343</v>
      </c>
    </row>
    <row r="1167" spans="1:6" x14ac:dyDescent="0.3">
      <c r="A1167" s="141">
        <v>91631</v>
      </c>
      <c r="B1167" s="141" t="s">
        <v>2344</v>
      </c>
      <c r="C1167" s="141" t="s">
        <v>1690</v>
      </c>
      <c r="D1167" s="141" t="s">
        <v>81</v>
      </c>
      <c r="E1167" s="142" t="s">
        <v>483</v>
      </c>
      <c r="F1167" s="142" t="s">
        <v>483</v>
      </c>
    </row>
    <row r="1168" spans="1:6" x14ac:dyDescent="0.3">
      <c r="A1168" s="141">
        <v>91632</v>
      </c>
      <c r="B1168" s="141" t="s">
        <v>2345</v>
      </c>
      <c r="C1168" s="141" t="s">
        <v>1690</v>
      </c>
      <c r="D1168" s="141" t="s">
        <v>81</v>
      </c>
      <c r="E1168" s="142" t="s">
        <v>2346</v>
      </c>
      <c r="F1168" s="142" t="s">
        <v>2346</v>
      </c>
    </row>
    <row r="1169" spans="1:6" x14ac:dyDescent="0.3">
      <c r="A1169" s="141">
        <v>91633</v>
      </c>
      <c r="B1169" s="141" t="s">
        <v>2347</v>
      </c>
      <c r="C1169" s="141" t="s">
        <v>1690</v>
      </c>
      <c r="D1169" s="141" t="s">
        <v>1090</v>
      </c>
      <c r="E1169" s="142" t="s">
        <v>2348</v>
      </c>
      <c r="F1169" s="142" t="s">
        <v>2348</v>
      </c>
    </row>
    <row r="1170" spans="1:6" x14ac:dyDescent="0.3">
      <c r="A1170" s="141">
        <v>91640</v>
      </c>
      <c r="B1170" s="141" t="s">
        <v>2349</v>
      </c>
      <c r="C1170" s="141" t="s">
        <v>1690</v>
      </c>
      <c r="D1170" s="141" t="s">
        <v>81</v>
      </c>
      <c r="E1170" s="142" t="s">
        <v>2350</v>
      </c>
      <c r="F1170" s="142" t="s">
        <v>2350</v>
      </c>
    </row>
    <row r="1171" spans="1:6" x14ac:dyDescent="0.3">
      <c r="A1171" s="141">
        <v>91641</v>
      </c>
      <c r="B1171" s="141" t="s">
        <v>2351</v>
      </c>
      <c r="C1171" s="141" t="s">
        <v>1690</v>
      </c>
      <c r="D1171" s="141" t="s">
        <v>81</v>
      </c>
      <c r="E1171" s="142" t="s">
        <v>2352</v>
      </c>
      <c r="F1171" s="142" t="s">
        <v>2352</v>
      </c>
    </row>
    <row r="1172" spans="1:6" x14ac:dyDescent="0.3">
      <c r="A1172" s="141">
        <v>91642</v>
      </c>
      <c r="B1172" s="141" t="s">
        <v>2353</v>
      </c>
      <c r="C1172" s="141" t="s">
        <v>1690</v>
      </c>
      <c r="D1172" s="141" t="s">
        <v>81</v>
      </c>
      <c r="E1172" s="142" t="s">
        <v>2354</v>
      </c>
      <c r="F1172" s="142" t="s">
        <v>2354</v>
      </c>
    </row>
    <row r="1173" spans="1:6" x14ac:dyDescent="0.3">
      <c r="A1173" s="141">
        <v>91643</v>
      </c>
      <c r="B1173" s="141" t="s">
        <v>2355</v>
      </c>
      <c r="C1173" s="141" t="s">
        <v>1690</v>
      </c>
      <c r="D1173" s="141" t="s">
        <v>81</v>
      </c>
      <c r="E1173" s="142" t="s">
        <v>2356</v>
      </c>
      <c r="F1173" s="142" t="s">
        <v>2356</v>
      </c>
    </row>
    <row r="1174" spans="1:6" x14ac:dyDescent="0.3">
      <c r="A1174" s="141">
        <v>91644</v>
      </c>
      <c r="B1174" s="141" t="s">
        <v>2357</v>
      </c>
      <c r="C1174" s="141" t="s">
        <v>1690</v>
      </c>
      <c r="D1174" s="141" t="s">
        <v>1090</v>
      </c>
      <c r="E1174" s="142" t="s">
        <v>2358</v>
      </c>
      <c r="F1174" s="142" t="s">
        <v>2358</v>
      </c>
    </row>
    <row r="1175" spans="1:6" x14ac:dyDescent="0.3">
      <c r="A1175" s="141">
        <v>91688</v>
      </c>
      <c r="B1175" s="141" t="s">
        <v>2359</v>
      </c>
      <c r="C1175" s="141" t="s">
        <v>1690</v>
      </c>
      <c r="D1175" s="141" t="s">
        <v>81</v>
      </c>
      <c r="E1175" s="142" t="s">
        <v>1684</v>
      </c>
      <c r="F1175" s="142" t="s">
        <v>1684</v>
      </c>
    </row>
    <row r="1176" spans="1:6" x14ac:dyDescent="0.3">
      <c r="A1176" s="141">
        <v>91689</v>
      </c>
      <c r="B1176" s="141" t="s">
        <v>2360</v>
      </c>
      <c r="C1176" s="141" t="s">
        <v>1690</v>
      </c>
      <c r="D1176" s="141" t="s">
        <v>81</v>
      </c>
      <c r="E1176" s="142" t="s">
        <v>2361</v>
      </c>
      <c r="F1176" s="142" t="s">
        <v>2361</v>
      </c>
    </row>
    <row r="1177" spans="1:6" x14ac:dyDescent="0.3">
      <c r="A1177" s="141">
        <v>91690</v>
      </c>
      <c r="B1177" s="141" t="s">
        <v>2362</v>
      </c>
      <c r="C1177" s="141" t="s">
        <v>1690</v>
      </c>
      <c r="D1177" s="141" t="s">
        <v>81</v>
      </c>
      <c r="E1177" s="142" t="s">
        <v>1319</v>
      </c>
      <c r="F1177" s="142" t="s">
        <v>1319</v>
      </c>
    </row>
    <row r="1178" spans="1:6" x14ac:dyDescent="0.3">
      <c r="A1178" s="141">
        <v>91691</v>
      </c>
      <c r="B1178" s="141" t="s">
        <v>2363</v>
      </c>
      <c r="C1178" s="141" t="s">
        <v>1690</v>
      </c>
      <c r="D1178" s="141" t="s">
        <v>81</v>
      </c>
      <c r="E1178" s="142" t="s">
        <v>2364</v>
      </c>
      <c r="F1178" s="142" t="s">
        <v>2364</v>
      </c>
    </row>
    <row r="1179" spans="1:6" x14ac:dyDescent="0.3">
      <c r="A1179" s="141">
        <v>92040</v>
      </c>
      <c r="B1179" s="141" t="s">
        <v>2365</v>
      </c>
      <c r="C1179" s="141" t="s">
        <v>1690</v>
      </c>
      <c r="D1179" s="141" t="s">
        <v>81</v>
      </c>
      <c r="E1179" s="142" t="s">
        <v>2366</v>
      </c>
      <c r="F1179" s="142" t="s">
        <v>2366</v>
      </c>
    </row>
    <row r="1180" spans="1:6" x14ac:dyDescent="0.3">
      <c r="A1180" s="141">
        <v>92041</v>
      </c>
      <c r="B1180" s="141" t="s">
        <v>2367</v>
      </c>
      <c r="C1180" s="141" t="s">
        <v>1690</v>
      </c>
      <c r="D1180" s="141" t="s">
        <v>81</v>
      </c>
      <c r="E1180" s="142" t="s">
        <v>2160</v>
      </c>
      <c r="F1180" s="142" t="s">
        <v>2160</v>
      </c>
    </row>
    <row r="1181" spans="1:6" x14ac:dyDescent="0.3">
      <c r="A1181" s="141">
        <v>92042</v>
      </c>
      <c r="B1181" s="141" t="s">
        <v>2368</v>
      </c>
      <c r="C1181" s="141" t="s">
        <v>1690</v>
      </c>
      <c r="D1181" s="141" t="s">
        <v>81</v>
      </c>
      <c r="E1181" s="142" t="s">
        <v>1812</v>
      </c>
      <c r="F1181" s="142" t="s">
        <v>1812</v>
      </c>
    </row>
    <row r="1182" spans="1:6" x14ac:dyDescent="0.3">
      <c r="A1182" s="141">
        <v>92101</v>
      </c>
      <c r="B1182" s="141" t="s">
        <v>2369</v>
      </c>
      <c r="C1182" s="141" t="s">
        <v>1690</v>
      </c>
      <c r="D1182" s="141" t="s">
        <v>81</v>
      </c>
      <c r="E1182" s="142" t="s">
        <v>2370</v>
      </c>
      <c r="F1182" s="142" t="s">
        <v>2370</v>
      </c>
    </row>
    <row r="1183" spans="1:6" x14ac:dyDescent="0.3">
      <c r="A1183" s="141">
        <v>92102</v>
      </c>
      <c r="B1183" s="141" t="s">
        <v>2371</v>
      </c>
      <c r="C1183" s="141" t="s">
        <v>1690</v>
      </c>
      <c r="D1183" s="141" t="s">
        <v>81</v>
      </c>
      <c r="E1183" s="142" t="s">
        <v>2372</v>
      </c>
      <c r="F1183" s="142" t="s">
        <v>2372</v>
      </c>
    </row>
    <row r="1184" spans="1:6" x14ac:dyDescent="0.3">
      <c r="A1184" s="141">
        <v>92103</v>
      </c>
      <c r="B1184" s="141" t="s">
        <v>2373</v>
      </c>
      <c r="C1184" s="141" t="s">
        <v>1690</v>
      </c>
      <c r="D1184" s="141" t="s">
        <v>81</v>
      </c>
      <c r="E1184" s="142" t="s">
        <v>527</v>
      </c>
      <c r="F1184" s="142" t="s">
        <v>527</v>
      </c>
    </row>
    <row r="1185" spans="1:6" x14ac:dyDescent="0.3">
      <c r="A1185" s="141">
        <v>92104</v>
      </c>
      <c r="B1185" s="141" t="s">
        <v>2374</v>
      </c>
      <c r="C1185" s="141" t="s">
        <v>1690</v>
      </c>
      <c r="D1185" s="141" t="s">
        <v>81</v>
      </c>
      <c r="E1185" s="142" t="s">
        <v>2375</v>
      </c>
      <c r="F1185" s="142" t="s">
        <v>2375</v>
      </c>
    </row>
    <row r="1186" spans="1:6" x14ac:dyDescent="0.3">
      <c r="A1186" s="141">
        <v>92105</v>
      </c>
      <c r="B1186" s="141" t="s">
        <v>2376</v>
      </c>
      <c r="C1186" s="141" t="s">
        <v>1690</v>
      </c>
      <c r="D1186" s="141" t="s">
        <v>1090</v>
      </c>
      <c r="E1186" s="142" t="s">
        <v>1841</v>
      </c>
      <c r="F1186" s="142" t="s">
        <v>1841</v>
      </c>
    </row>
    <row r="1187" spans="1:6" x14ac:dyDescent="0.3">
      <c r="A1187" s="141">
        <v>92108</v>
      </c>
      <c r="B1187" s="141" t="s">
        <v>2377</v>
      </c>
      <c r="C1187" s="141" t="s">
        <v>1690</v>
      </c>
      <c r="D1187" s="141" t="s">
        <v>81</v>
      </c>
      <c r="E1187" s="142" t="s">
        <v>1623</v>
      </c>
      <c r="F1187" s="142" t="s">
        <v>1623</v>
      </c>
    </row>
    <row r="1188" spans="1:6" x14ac:dyDescent="0.3">
      <c r="A1188" s="141">
        <v>92109</v>
      </c>
      <c r="B1188" s="141" t="s">
        <v>2378</v>
      </c>
      <c r="C1188" s="141" t="s">
        <v>1690</v>
      </c>
      <c r="D1188" s="141" t="s">
        <v>81</v>
      </c>
      <c r="E1188" s="142" t="s">
        <v>2167</v>
      </c>
      <c r="F1188" s="142" t="s">
        <v>2167</v>
      </c>
    </row>
    <row r="1189" spans="1:6" x14ac:dyDescent="0.3">
      <c r="A1189" s="141">
        <v>92110</v>
      </c>
      <c r="B1189" s="141" t="s">
        <v>2379</v>
      </c>
      <c r="C1189" s="141" t="s">
        <v>1690</v>
      </c>
      <c r="D1189" s="141" t="s">
        <v>81</v>
      </c>
      <c r="E1189" s="142" t="s">
        <v>2380</v>
      </c>
      <c r="F1189" s="142" t="s">
        <v>2380</v>
      </c>
    </row>
    <row r="1190" spans="1:6" x14ac:dyDescent="0.3">
      <c r="A1190" s="141">
        <v>92111</v>
      </c>
      <c r="B1190" s="141" t="s">
        <v>2381</v>
      </c>
      <c r="C1190" s="141" t="s">
        <v>1690</v>
      </c>
      <c r="D1190" s="141" t="s">
        <v>81</v>
      </c>
      <c r="E1190" s="142" t="s">
        <v>1552</v>
      </c>
      <c r="F1190" s="142" t="s">
        <v>1552</v>
      </c>
    </row>
    <row r="1191" spans="1:6" x14ac:dyDescent="0.3">
      <c r="A1191" s="141">
        <v>92114</v>
      </c>
      <c r="B1191" s="141" t="s">
        <v>2382</v>
      </c>
      <c r="C1191" s="141" t="s">
        <v>1690</v>
      </c>
      <c r="D1191" s="141" t="s">
        <v>81</v>
      </c>
      <c r="E1191" s="142" t="s">
        <v>1905</v>
      </c>
      <c r="F1191" s="142" t="s">
        <v>1905</v>
      </c>
    </row>
    <row r="1192" spans="1:6" x14ac:dyDescent="0.3">
      <c r="A1192" s="141">
        <v>92115</v>
      </c>
      <c r="B1192" s="141" t="s">
        <v>2383</v>
      </c>
      <c r="C1192" s="141" t="s">
        <v>1690</v>
      </c>
      <c r="D1192" s="141" t="s">
        <v>81</v>
      </c>
      <c r="E1192" s="142" t="s">
        <v>1617</v>
      </c>
      <c r="F1192" s="142" t="s">
        <v>1617</v>
      </c>
    </row>
    <row r="1193" spans="1:6" x14ac:dyDescent="0.3">
      <c r="A1193" s="141">
        <v>92116</v>
      </c>
      <c r="B1193" s="141" t="s">
        <v>2384</v>
      </c>
      <c r="C1193" s="141" t="s">
        <v>1690</v>
      </c>
      <c r="D1193" s="141" t="s">
        <v>81</v>
      </c>
      <c r="E1193" s="142" t="s">
        <v>2385</v>
      </c>
      <c r="F1193" s="142" t="s">
        <v>2385</v>
      </c>
    </row>
    <row r="1194" spans="1:6" x14ac:dyDescent="0.3">
      <c r="A1194" s="141">
        <v>92133</v>
      </c>
      <c r="B1194" s="141" t="s">
        <v>2386</v>
      </c>
      <c r="C1194" s="141" t="s">
        <v>1690</v>
      </c>
      <c r="D1194" s="141" t="s">
        <v>1090</v>
      </c>
      <c r="E1194" s="142" t="s">
        <v>2387</v>
      </c>
      <c r="F1194" s="142" t="s">
        <v>2387</v>
      </c>
    </row>
    <row r="1195" spans="1:6" x14ac:dyDescent="0.3">
      <c r="A1195" s="141">
        <v>92134</v>
      </c>
      <c r="B1195" s="141" t="s">
        <v>2388</v>
      </c>
      <c r="C1195" s="141" t="s">
        <v>1690</v>
      </c>
      <c r="D1195" s="141" t="s">
        <v>1090</v>
      </c>
      <c r="E1195" s="142" t="s">
        <v>2389</v>
      </c>
      <c r="F1195" s="142" t="s">
        <v>2389</v>
      </c>
    </row>
    <row r="1196" spans="1:6" x14ac:dyDescent="0.3">
      <c r="A1196" s="141">
        <v>92135</v>
      </c>
      <c r="B1196" s="141" t="s">
        <v>2390</v>
      </c>
      <c r="C1196" s="141" t="s">
        <v>1690</v>
      </c>
      <c r="D1196" s="141" t="s">
        <v>1090</v>
      </c>
      <c r="E1196" s="142" t="s">
        <v>2391</v>
      </c>
      <c r="F1196" s="142" t="s">
        <v>2391</v>
      </c>
    </row>
    <row r="1197" spans="1:6" x14ac:dyDescent="0.3">
      <c r="A1197" s="141">
        <v>92136</v>
      </c>
      <c r="B1197" s="141" t="s">
        <v>2392</v>
      </c>
      <c r="C1197" s="141" t="s">
        <v>1690</v>
      </c>
      <c r="D1197" s="141" t="s">
        <v>1090</v>
      </c>
      <c r="E1197" s="142" t="s">
        <v>2393</v>
      </c>
      <c r="F1197" s="142" t="s">
        <v>2393</v>
      </c>
    </row>
    <row r="1198" spans="1:6" x14ac:dyDescent="0.3">
      <c r="A1198" s="141">
        <v>92137</v>
      </c>
      <c r="B1198" s="141" t="s">
        <v>2394</v>
      </c>
      <c r="C1198" s="141" t="s">
        <v>1690</v>
      </c>
      <c r="D1198" s="141" t="s">
        <v>1090</v>
      </c>
      <c r="E1198" s="142" t="s">
        <v>2395</v>
      </c>
      <c r="F1198" s="142" t="s">
        <v>2395</v>
      </c>
    </row>
    <row r="1199" spans="1:6" x14ac:dyDescent="0.3">
      <c r="A1199" s="141">
        <v>92140</v>
      </c>
      <c r="B1199" s="141" t="s">
        <v>2396</v>
      </c>
      <c r="C1199" s="141" t="s">
        <v>1690</v>
      </c>
      <c r="D1199" s="141" t="s">
        <v>81</v>
      </c>
      <c r="E1199" s="142" t="s">
        <v>535</v>
      </c>
      <c r="F1199" s="142" t="s">
        <v>535</v>
      </c>
    </row>
    <row r="1200" spans="1:6" x14ac:dyDescent="0.3">
      <c r="A1200" s="141">
        <v>92141</v>
      </c>
      <c r="B1200" s="141" t="s">
        <v>2397</v>
      </c>
      <c r="C1200" s="141" t="s">
        <v>1690</v>
      </c>
      <c r="D1200" s="141" t="s">
        <v>81</v>
      </c>
      <c r="E1200" s="142" t="s">
        <v>1915</v>
      </c>
      <c r="F1200" s="142" t="s">
        <v>1915</v>
      </c>
    </row>
    <row r="1201" spans="1:6" x14ac:dyDescent="0.3">
      <c r="A1201" s="141">
        <v>92142</v>
      </c>
      <c r="B1201" s="141" t="s">
        <v>2398</v>
      </c>
      <c r="C1201" s="141" t="s">
        <v>1690</v>
      </c>
      <c r="D1201" s="141" t="s">
        <v>81</v>
      </c>
      <c r="E1201" s="142" t="s">
        <v>2399</v>
      </c>
      <c r="F1201" s="142" t="s">
        <v>2399</v>
      </c>
    </row>
    <row r="1202" spans="1:6" x14ac:dyDescent="0.3">
      <c r="A1202" s="141">
        <v>92143</v>
      </c>
      <c r="B1202" s="141" t="s">
        <v>2400</v>
      </c>
      <c r="C1202" s="141" t="s">
        <v>1690</v>
      </c>
      <c r="D1202" s="141" t="s">
        <v>81</v>
      </c>
      <c r="E1202" s="142" t="s">
        <v>84</v>
      </c>
      <c r="F1202" s="142" t="s">
        <v>84</v>
      </c>
    </row>
    <row r="1203" spans="1:6" x14ac:dyDescent="0.3">
      <c r="A1203" s="141">
        <v>92144</v>
      </c>
      <c r="B1203" s="141" t="s">
        <v>2401</v>
      </c>
      <c r="C1203" s="141" t="s">
        <v>1690</v>
      </c>
      <c r="D1203" s="141" t="s">
        <v>1090</v>
      </c>
      <c r="E1203" s="142" t="s">
        <v>2402</v>
      </c>
      <c r="F1203" s="142" t="s">
        <v>2402</v>
      </c>
    </row>
    <row r="1204" spans="1:6" x14ac:dyDescent="0.3">
      <c r="A1204" s="141">
        <v>92237</v>
      </c>
      <c r="B1204" s="141" t="s">
        <v>2403</v>
      </c>
      <c r="C1204" s="141" t="s">
        <v>1690</v>
      </c>
      <c r="D1204" s="141" t="s">
        <v>81</v>
      </c>
      <c r="E1204" s="142" t="s">
        <v>2404</v>
      </c>
      <c r="F1204" s="142" t="s">
        <v>2404</v>
      </c>
    </row>
    <row r="1205" spans="1:6" x14ac:dyDescent="0.3">
      <c r="A1205" s="141">
        <v>92238</v>
      </c>
      <c r="B1205" s="141" t="s">
        <v>2405</v>
      </c>
      <c r="C1205" s="141" t="s">
        <v>1690</v>
      </c>
      <c r="D1205" s="141" t="s">
        <v>81</v>
      </c>
      <c r="E1205" s="142" t="s">
        <v>2406</v>
      </c>
      <c r="F1205" s="142" t="s">
        <v>2406</v>
      </c>
    </row>
    <row r="1206" spans="1:6" x14ac:dyDescent="0.3">
      <c r="A1206" s="141">
        <v>92239</v>
      </c>
      <c r="B1206" s="141" t="s">
        <v>2407</v>
      </c>
      <c r="C1206" s="141" t="s">
        <v>1690</v>
      </c>
      <c r="D1206" s="141" t="s">
        <v>81</v>
      </c>
      <c r="E1206" s="142" t="s">
        <v>2408</v>
      </c>
      <c r="F1206" s="142" t="s">
        <v>2408</v>
      </c>
    </row>
    <row r="1207" spans="1:6" x14ac:dyDescent="0.3">
      <c r="A1207" s="141">
        <v>92240</v>
      </c>
      <c r="B1207" s="141" t="s">
        <v>2409</v>
      </c>
      <c r="C1207" s="141" t="s">
        <v>1690</v>
      </c>
      <c r="D1207" s="141" t="s">
        <v>81</v>
      </c>
      <c r="E1207" s="142" t="s">
        <v>2410</v>
      </c>
      <c r="F1207" s="142" t="s">
        <v>2410</v>
      </c>
    </row>
    <row r="1208" spans="1:6" x14ac:dyDescent="0.3">
      <c r="A1208" s="141">
        <v>92241</v>
      </c>
      <c r="B1208" s="141" t="s">
        <v>2411</v>
      </c>
      <c r="C1208" s="141" t="s">
        <v>1690</v>
      </c>
      <c r="D1208" s="141" t="s">
        <v>1090</v>
      </c>
      <c r="E1208" s="142" t="s">
        <v>2412</v>
      </c>
      <c r="F1208" s="142" t="s">
        <v>2412</v>
      </c>
    </row>
    <row r="1209" spans="1:6" x14ac:dyDescent="0.3">
      <c r="A1209" s="141">
        <v>92712</v>
      </c>
      <c r="B1209" s="141" t="s">
        <v>2413</v>
      </c>
      <c r="C1209" s="141" t="s">
        <v>1690</v>
      </c>
      <c r="D1209" s="141" t="s">
        <v>81</v>
      </c>
      <c r="E1209" s="142" t="s">
        <v>2414</v>
      </c>
      <c r="F1209" s="142" t="s">
        <v>2414</v>
      </c>
    </row>
    <row r="1210" spans="1:6" x14ac:dyDescent="0.3">
      <c r="A1210" s="141">
        <v>92713</v>
      </c>
      <c r="B1210" s="141" t="s">
        <v>2415</v>
      </c>
      <c r="C1210" s="141" t="s">
        <v>1690</v>
      </c>
      <c r="D1210" s="141" t="s">
        <v>81</v>
      </c>
      <c r="E1210" s="142" t="s">
        <v>2416</v>
      </c>
      <c r="F1210" s="142" t="s">
        <v>2416</v>
      </c>
    </row>
    <row r="1211" spans="1:6" x14ac:dyDescent="0.3">
      <c r="A1211" s="141">
        <v>92714</v>
      </c>
      <c r="B1211" s="141" t="s">
        <v>2417</v>
      </c>
      <c r="C1211" s="141" t="s">
        <v>1690</v>
      </c>
      <c r="D1211" s="141" t="s">
        <v>81</v>
      </c>
      <c r="E1211" s="142" t="s">
        <v>1582</v>
      </c>
      <c r="F1211" s="142" t="s">
        <v>1582</v>
      </c>
    </row>
    <row r="1212" spans="1:6" x14ac:dyDescent="0.3">
      <c r="A1212" s="141">
        <v>92715</v>
      </c>
      <c r="B1212" s="141" t="s">
        <v>2418</v>
      </c>
      <c r="C1212" s="141" t="s">
        <v>1690</v>
      </c>
      <c r="D1212" s="141" t="s">
        <v>81</v>
      </c>
      <c r="E1212" s="142" t="s">
        <v>2419</v>
      </c>
      <c r="F1212" s="142" t="s">
        <v>2419</v>
      </c>
    </row>
    <row r="1213" spans="1:6" x14ac:dyDescent="0.3">
      <c r="A1213" s="141">
        <v>92956</v>
      </c>
      <c r="B1213" s="141" t="s">
        <v>2420</v>
      </c>
      <c r="C1213" s="141" t="s">
        <v>1690</v>
      </c>
      <c r="D1213" s="141" t="s">
        <v>81</v>
      </c>
      <c r="E1213" s="142" t="s">
        <v>2421</v>
      </c>
      <c r="F1213" s="142" t="s">
        <v>2421</v>
      </c>
    </row>
    <row r="1214" spans="1:6" x14ac:dyDescent="0.3">
      <c r="A1214" s="141">
        <v>92957</v>
      </c>
      <c r="B1214" s="141" t="s">
        <v>2422</v>
      </c>
      <c r="C1214" s="141" t="s">
        <v>1690</v>
      </c>
      <c r="D1214" s="141" t="s">
        <v>81</v>
      </c>
      <c r="E1214" s="142" t="s">
        <v>1470</v>
      </c>
      <c r="F1214" s="142" t="s">
        <v>1470</v>
      </c>
    </row>
    <row r="1215" spans="1:6" x14ac:dyDescent="0.3">
      <c r="A1215" s="141">
        <v>92958</v>
      </c>
      <c r="B1215" s="141" t="s">
        <v>2423</v>
      </c>
      <c r="C1215" s="141" t="s">
        <v>1690</v>
      </c>
      <c r="D1215" s="141" t="s">
        <v>81</v>
      </c>
      <c r="E1215" s="142" t="s">
        <v>1773</v>
      </c>
      <c r="F1215" s="142" t="s">
        <v>1773</v>
      </c>
    </row>
    <row r="1216" spans="1:6" x14ac:dyDescent="0.3">
      <c r="A1216" s="141">
        <v>92959</v>
      </c>
      <c r="B1216" s="141" t="s">
        <v>2424</v>
      </c>
      <c r="C1216" s="141" t="s">
        <v>1690</v>
      </c>
      <c r="D1216" s="141" t="s">
        <v>1090</v>
      </c>
      <c r="E1216" s="142" t="s">
        <v>2024</v>
      </c>
      <c r="F1216" s="142" t="s">
        <v>2024</v>
      </c>
    </row>
    <row r="1217" spans="1:6" x14ac:dyDescent="0.3">
      <c r="A1217" s="141">
        <v>92963</v>
      </c>
      <c r="B1217" s="141" t="s">
        <v>2425</v>
      </c>
      <c r="C1217" s="141" t="s">
        <v>1690</v>
      </c>
      <c r="D1217" s="141" t="s">
        <v>81</v>
      </c>
      <c r="E1217" s="142" t="s">
        <v>2426</v>
      </c>
      <c r="F1217" s="142" t="s">
        <v>2426</v>
      </c>
    </row>
    <row r="1218" spans="1:6" x14ac:dyDescent="0.3">
      <c r="A1218" s="141">
        <v>92964</v>
      </c>
      <c r="B1218" s="141" t="s">
        <v>2427</v>
      </c>
      <c r="C1218" s="141" t="s">
        <v>1690</v>
      </c>
      <c r="D1218" s="141" t="s">
        <v>81</v>
      </c>
      <c r="E1218" s="142" t="s">
        <v>1275</v>
      </c>
      <c r="F1218" s="142" t="s">
        <v>1275</v>
      </c>
    </row>
    <row r="1219" spans="1:6" x14ac:dyDescent="0.3">
      <c r="A1219" s="141">
        <v>92965</v>
      </c>
      <c r="B1219" s="141" t="s">
        <v>2428</v>
      </c>
      <c r="C1219" s="141" t="s">
        <v>1690</v>
      </c>
      <c r="D1219" s="141" t="s">
        <v>81</v>
      </c>
      <c r="E1219" s="142" t="s">
        <v>2251</v>
      </c>
      <c r="F1219" s="142" t="s">
        <v>2251</v>
      </c>
    </row>
    <row r="1220" spans="1:6" x14ac:dyDescent="0.3">
      <c r="A1220" s="141">
        <v>93220</v>
      </c>
      <c r="B1220" s="141" t="s">
        <v>2429</v>
      </c>
      <c r="C1220" s="141" t="s">
        <v>1690</v>
      </c>
      <c r="D1220" s="141" t="s">
        <v>81</v>
      </c>
      <c r="E1220" s="142" t="s">
        <v>2430</v>
      </c>
      <c r="F1220" s="142" t="s">
        <v>2430</v>
      </c>
    </row>
    <row r="1221" spans="1:6" x14ac:dyDescent="0.3">
      <c r="A1221" s="141">
        <v>93221</v>
      </c>
      <c r="B1221" s="141" t="s">
        <v>2431</v>
      </c>
      <c r="C1221" s="141" t="s">
        <v>1690</v>
      </c>
      <c r="D1221" s="141" t="s">
        <v>81</v>
      </c>
      <c r="E1221" s="142" t="s">
        <v>2432</v>
      </c>
      <c r="F1221" s="142" t="s">
        <v>2432</v>
      </c>
    </row>
    <row r="1222" spans="1:6" x14ac:dyDescent="0.3">
      <c r="A1222" s="141">
        <v>93222</v>
      </c>
      <c r="B1222" s="141" t="s">
        <v>2433</v>
      </c>
      <c r="C1222" s="141" t="s">
        <v>1690</v>
      </c>
      <c r="D1222" s="141" t="s">
        <v>81</v>
      </c>
      <c r="E1222" s="142" t="s">
        <v>2434</v>
      </c>
      <c r="F1222" s="142" t="s">
        <v>2434</v>
      </c>
    </row>
    <row r="1223" spans="1:6" x14ac:dyDescent="0.3">
      <c r="A1223" s="141">
        <v>93223</v>
      </c>
      <c r="B1223" s="141" t="s">
        <v>2435</v>
      </c>
      <c r="C1223" s="141" t="s">
        <v>1690</v>
      </c>
      <c r="D1223" s="141" t="s">
        <v>1090</v>
      </c>
      <c r="E1223" s="142" t="s">
        <v>2436</v>
      </c>
      <c r="F1223" s="142" t="s">
        <v>2436</v>
      </c>
    </row>
    <row r="1224" spans="1:6" x14ac:dyDescent="0.3">
      <c r="A1224" s="141">
        <v>93229</v>
      </c>
      <c r="B1224" s="141" t="s">
        <v>2437</v>
      </c>
      <c r="C1224" s="141" t="s">
        <v>1690</v>
      </c>
      <c r="D1224" s="141" t="s">
        <v>81</v>
      </c>
      <c r="E1224" s="142" t="s">
        <v>1458</v>
      </c>
      <c r="F1224" s="142" t="s">
        <v>1458</v>
      </c>
    </row>
    <row r="1225" spans="1:6" x14ac:dyDescent="0.3">
      <c r="A1225" s="141">
        <v>93230</v>
      </c>
      <c r="B1225" s="141" t="s">
        <v>2438</v>
      </c>
      <c r="C1225" s="141" t="s">
        <v>1690</v>
      </c>
      <c r="D1225" s="141" t="s">
        <v>81</v>
      </c>
      <c r="E1225" s="142" t="s">
        <v>2439</v>
      </c>
      <c r="F1225" s="142" t="s">
        <v>2439</v>
      </c>
    </row>
    <row r="1226" spans="1:6" x14ac:dyDescent="0.3">
      <c r="A1226" s="141">
        <v>93231</v>
      </c>
      <c r="B1226" s="141" t="s">
        <v>2440</v>
      </c>
      <c r="C1226" s="141" t="s">
        <v>1690</v>
      </c>
      <c r="D1226" s="141" t="s">
        <v>81</v>
      </c>
      <c r="E1226" s="142" t="s">
        <v>2441</v>
      </c>
      <c r="F1226" s="142" t="s">
        <v>2441</v>
      </c>
    </row>
    <row r="1227" spans="1:6" x14ac:dyDescent="0.3">
      <c r="A1227" s="141">
        <v>93232</v>
      </c>
      <c r="B1227" s="141" t="s">
        <v>2442</v>
      </c>
      <c r="C1227" s="141" t="s">
        <v>1690</v>
      </c>
      <c r="D1227" s="141" t="s">
        <v>1090</v>
      </c>
      <c r="E1227" s="142" t="s">
        <v>2443</v>
      </c>
      <c r="F1227" s="142" t="s">
        <v>2443</v>
      </c>
    </row>
    <row r="1228" spans="1:6" x14ac:dyDescent="0.3">
      <c r="A1228" s="141">
        <v>93235</v>
      </c>
      <c r="B1228" s="141" t="s">
        <v>2444</v>
      </c>
      <c r="C1228" s="141" t="s">
        <v>1690</v>
      </c>
      <c r="D1228" s="141" t="s">
        <v>81</v>
      </c>
      <c r="E1228" s="142" t="s">
        <v>1843</v>
      </c>
      <c r="F1228" s="142" t="s">
        <v>1843</v>
      </c>
    </row>
    <row r="1229" spans="1:6" x14ac:dyDescent="0.3">
      <c r="A1229" s="141">
        <v>93238</v>
      </c>
      <c r="B1229" s="141" t="s">
        <v>2445</v>
      </c>
      <c r="C1229" s="141" t="s">
        <v>1690</v>
      </c>
      <c r="D1229" s="141" t="s">
        <v>81</v>
      </c>
      <c r="E1229" s="142" t="s">
        <v>2446</v>
      </c>
      <c r="F1229" s="142" t="s">
        <v>2446</v>
      </c>
    </row>
    <row r="1230" spans="1:6" x14ac:dyDescent="0.3">
      <c r="A1230" s="141">
        <v>93239</v>
      </c>
      <c r="B1230" s="141" t="s">
        <v>2447</v>
      </c>
      <c r="C1230" s="141" t="s">
        <v>1690</v>
      </c>
      <c r="D1230" s="141" t="s">
        <v>81</v>
      </c>
      <c r="E1230" s="142" t="s">
        <v>2448</v>
      </c>
      <c r="F1230" s="142" t="s">
        <v>2448</v>
      </c>
    </row>
    <row r="1231" spans="1:6" x14ac:dyDescent="0.3">
      <c r="A1231" s="141">
        <v>93240</v>
      </c>
      <c r="B1231" s="141" t="s">
        <v>2449</v>
      </c>
      <c r="C1231" s="141" t="s">
        <v>1690</v>
      </c>
      <c r="D1231" s="141" t="s">
        <v>1090</v>
      </c>
      <c r="E1231" s="142" t="s">
        <v>2256</v>
      </c>
      <c r="F1231" s="142" t="s">
        <v>2256</v>
      </c>
    </row>
    <row r="1232" spans="1:6" x14ac:dyDescent="0.3">
      <c r="A1232" s="141">
        <v>93267</v>
      </c>
      <c r="B1232" s="141" t="s">
        <v>2450</v>
      </c>
      <c r="C1232" s="141" t="s">
        <v>1690</v>
      </c>
      <c r="D1232" s="141" t="s">
        <v>81</v>
      </c>
      <c r="E1232" s="142" t="s">
        <v>2451</v>
      </c>
      <c r="F1232" s="142" t="s">
        <v>2451</v>
      </c>
    </row>
    <row r="1233" spans="1:6" x14ac:dyDescent="0.3">
      <c r="A1233" s="141">
        <v>93269</v>
      </c>
      <c r="B1233" s="141" t="s">
        <v>2452</v>
      </c>
      <c r="C1233" s="141" t="s">
        <v>1690</v>
      </c>
      <c r="D1233" s="141" t="s">
        <v>81</v>
      </c>
      <c r="E1233" s="142" t="s">
        <v>2453</v>
      </c>
      <c r="F1233" s="142" t="s">
        <v>2453</v>
      </c>
    </row>
    <row r="1234" spans="1:6" x14ac:dyDescent="0.3">
      <c r="A1234" s="141">
        <v>93270</v>
      </c>
      <c r="B1234" s="141" t="s">
        <v>2454</v>
      </c>
      <c r="C1234" s="141" t="s">
        <v>1690</v>
      </c>
      <c r="D1234" s="141" t="s">
        <v>81</v>
      </c>
      <c r="E1234" s="142" t="s">
        <v>2455</v>
      </c>
      <c r="F1234" s="142" t="s">
        <v>2455</v>
      </c>
    </row>
    <row r="1235" spans="1:6" x14ac:dyDescent="0.3">
      <c r="A1235" s="141">
        <v>93271</v>
      </c>
      <c r="B1235" s="141" t="s">
        <v>2456</v>
      </c>
      <c r="C1235" s="141" t="s">
        <v>1690</v>
      </c>
      <c r="D1235" s="141" t="s">
        <v>81</v>
      </c>
      <c r="E1235" s="142" t="s">
        <v>2457</v>
      </c>
      <c r="F1235" s="142" t="s">
        <v>2457</v>
      </c>
    </row>
    <row r="1236" spans="1:6" x14ac:dyDescent="0.3">
      <c r="A1236" s="141">
        <v>93277</v>
      </c>
      <c r="B1236" s="141" t="s">
        <v>2458</v>
      </c>
      <c r="C1236" s="141" t="s">
        <v>1690</v>
      </c>
      <c r="D1236" s="141" t="s">
        <v>81</v>
      </c>
      <c r="E1236" s="142" t="s">
        <v>2032</v>
      </c>
      <c r="F1236" s="142" t="s">
        <v>2032</v>
      </c>
    </row>
    <row r="1237" spans="1:6" x14ac:dyDescent="0.3">
      <c r="A1237" s="141">
        <v>93278</v>
      </c>
      <c r="B1237" s="141" t="s">
        <v>2459</v>
      </c>
      <c r="C1237" s="141" t="s">
        <v>1690</v>
      </c>
      <c r="D1237" s="141" t="s">
        <v>81</v>
      </c>
      <c r="E1237" s="142" t="s">
        <v>1319</v>
      </c>
      <c r="F1237" s="142" t="s">
        <v>1319</v>
      </c>
    </row>
    <row r="1238" spans="1:6" x14ac:dyDescent="0.3">
      <c r="A1238" s="141">
        <v>93279</v>
      </c>
      <c r="B1238" s="141" t="s">
        <v>2460</v>
      </c>
      <c r="C1238" s="141" t="s">
        <v>1690</v>
      </c>
      <c r="D1238" s="141" t="s">
        <v>81</v>
      </c>
      <c r="E1238" s="142" t="s">
        <v>1574</v>
      </c>
      <c r="F1238" s="142" t="s">
        <v>1574</v>
      </c>
    </row>
    <row r="1239" spans="1:6" x14ac:dyDescent="0.3">
      <c r="A1239" s="141">
        <v>93280</v>
      </c>
      <c r="B1239" s="141" t="s">
        <v>2461</v>
      </c>
      <c r="C1239" s="141" t="s">
        <v>1690</v>
      </c>
      <c r="D1239" s="141" t="s">
        <v>81</v>
      </c>
      <c r="E1239" s="142" t="s">
        <v>1625</v>
      </c>
      <c r="F1239" s="142" t="s">
        <v>1625</v>
      </c>
    </row>
    <row r="1240" spans="1:6" x14ac:dyDescent="0.3">
      <c r="A1240" s="141">
        <v>93283</v>
      </c>
      <c r="B1240" s="141" t="s">
        <v>2462</v>
      </c>
      <c r="C1240" s="141" t="s">
        <v>1690</v>
      </c>
      <c r="D1240" s="141" t="s">
        <v>81</v>
      </c>
      <c r="E1240" s="142" t="s">
        <v>2463</v>
      </c>
      <c r="F1240" s="142" t="s">
        <v>2463</v>
      </c>
    </row>
    <row r="1241" spans="1:6" x14ac:dyDescent="0.3">
      <c r="A1241" s="141">
        <v>93284</v>
      </c>
      <c r="B1241" s="141" t="s">
        <v>2464</v>
      </c>
      <c r="C1241" s="141" t="s">
        <v>1690</v>
      </c>
      <c r="D1241" s="141" t="s">
        <v>81</v>
      </c>
      <c r="E1241" s="142" t="s">
        <v>2465</v>
      </c>
      <c r="F1241" s="142" t="s">
        <v>2465</v>
      </c>
    </row>
    <row r="1242" spans="1:6" x14ac:dyDescent="0.3">
      <c r="A1242" s="141">
        <v>93285</v>
      </c>
      <c r="B1242" s="141" t="s">
        <v>2466</v>
      </c>
      <c r="C1242" s="141" t="s">
        <v>1690</v>
      </c>
      <c r="D1242" s="141" t="s">
        <v>81</v>
      </c>
      <c r="E1242" s="142" t="s">
        <v>2467</v>
      </c>
      <c r="F1242" s="142" t="s">
        <v>2467</v>
      </c>
    </row>
    <row r="1243" spans="1:6" x14ac:dyDescent="0.3">
      <c r="A1243" s="141">
        <v>93286</v>
      </c>
      <c r="B1243" s="141" t="s">
        <v>2468</v>
      </c>
      <c r="C1243" s="141" t="s">
        <v>1690</v>
      </c>
      <c r="D1243" s="141" t="s">
        <v>81</v>
      </c>
      <c r="E1243" s="142" t="s">
        <v>2469</v>
      </c>
      <c r="F1243" s="142" t="s">
        <v>2469</v>
      </c>
    </row>
    <row r="1244" spans="1:6" x14ac:dyDescent="0.3">
      <c r="A1244" s="141">
        <v>93296</v>
      </c>
      <c r="B1244" s="141" t="s">
        <v>2470</v>
      </c>
      <c r="C1244" s="141" t="s">
        <v>1690</v>
      </c>
      <c r="D1244" s="141" t="s">
        <v>81</v>
      </c>
      <c r="E1244" s="142" t="s">
        <v>2471</v>
      </c>
      <c r="F1244" s="142" t="s">
        <v>2471</v>
      </c>
    </row>
    <row r="1245" spans="1:6" x14ac:dyDescent="0.3">
      <c r="A1245" s="141">
        <v>93397</v>
      </c>
      <c r="B1245" s="141" t="s">
        <v>2472</v>
      </c>
      <c r="C1245" s="141" t="s">
        <v>1690</v>
      </c>
      <c r="D1245" s="141" t="s">
        <v>81</v>
      </c>
      <c r="E1245" s="142" t="s">
        <v>2473</v>
      </c>
      <c r="F1245" s="142" t="s">
        <v>2473</v>
      </c>
    </row>
    <row r="1246" spans="1:6" x14ac:dyDescent="0.3">
      <c r="A1246" s="141">
        <v>93398</v>
      </c>
      <c r="B1246" s="141" t="s">
        <v>2474</v>
      </c>
      <c r="C1246" s="141" t="s">
        <v>1690</v>
      </c>
      <c r="D1246" s="141" t="s">
        <v>81</v>
      </c>
      <c r="E1246" s="142" t="s">
        <v>2475</v>
      </c>
      <c r="F1246" s="142" t="s">
        <v>2475</v>
      </c>
    </row>
    <row r="1247" spans="1:6" x14ac:dyDescent="0.3">
      <c r="A1247" s="141">
        <v>93399</v>
      </c>
      <c r="B1247" s="141" t="s">
        <v>2476</v>
      </c>
      <c r="C1247" s="141" t="s">
        <v>1690</v>
      </c>
      <c r="D1247" s="141" t="s">
        <v>81</v>
      </c>
      <c r="E1247" s="142" t="s">
        <v>2477</v>
      </c>
      <c r="F1247" s="142" t="s">
        <v>2477</v>
      </c>
    </row>
    <row r="1248" spans="1:6" x14ac:dyDescent="0.3">
      <c r="A1248" s="141">
        <v>93400</v>
      </c>
      <c r="B1248" s="141" t="s">
        <v>2478</v>
      </c>
      <c r="C1248" s="141" t="s">
        <v>1690</v>
      </c>
      <c r="D1248" s="141" t="s">
        <v>81</v>
      </c>
      <c r="E1248" s="142" t="s">
        <v>2479</v>
      </c>
      <c r="F1248" s="142" t="s">
        <v>2479</v>
      </c>
    </row>
    <row r="1249" spans="1:6" x14ac:dyDescent="0.3">
      <c r="A1249" s="141">
        <v>93401</v>
      </c>
      <c r="B1249" s="141" t="s">
        <v>2480</v>
      </c>
      <c r="C1249" s="141" t="s">
        <v>1690</v>
      </c>
      <c r="D1249" s="141" t="s">
        <v>1090</v>
      </c>
      <c r="E1249" s="142" t="s">
        <v>1753</v>
      </c>
      <c r="F1249" s="142" t="s">
        <v>1753</v>
      </c>
    </row>
    <row r="1250" spans="1:6" x14ac:dyDescent="0.3">
      <c r="A1250" s="141">
        <v>93404</v>
      </c>
      <c r="B1250" s="141" t="s">
        <v>2481</v>
      </c>
      <c r="C1250" s="141" t="s">
        <v>1690</v>
      </c>
      <c r="D1250" s="141" t="s">
        <v>81</v>
      </c>
      <c r="E1250" s="142" t="s">
        <v>2482</v>
      </c>
      <c r="F1250" s="142" t="s">
        <v>2482</v>
      </c>
    </row>
    <row r="1251" spans="1:6" x14ac:dyDescent="0.3">
      <c r="A1251" s="141">
        <v>93405</v>
      </c>
      <c r="B1251" s="141" t="s">
        <v>2483</v>
      </c>
      <c r="C1251" s="141" t="s">
        <v>1690</v>
      </c>
      <c r="D1251" s="141" t="s">
        <v>81</v>
      </c>
      <c r="E1251" s="142" t="s">
        <v>2484</v>
      </c>
      <c r="F1251" s="142" t="s">
        <v>2484</v>
      </c>
    </row>
    <row r="1252" spans="1:6" x14ac:dyDescent="0.3">
      <c r="A1252" s="141">
        <v>93406</v>
      </c>
      <c r="B1252" s="141" t="s">
        <v>2485</v>
      </c>
      <c r="C1252" s="141" t="s">
        <v>1690</v>
      </c>
      <c r="D1252" s="141" t="s">
        <v>81</v>
      </c>
      <c r="E1252" s="142" t="s">
        <v>2486</v>
      </c>
      <c r="F1252" s="142" t="s">
        <v>2486</v>
      </c>
    </row>
    <row r="1253" spans="1:6" x14ac:dyDescent="0.3">
      <c r="A1253" s="141">
        <v>93407</v>
      </c>
      <c r="B1253" s="141" t="s">
        <v>2487</v>
      </c>
      <c r="C1253" s="141" t="s">
        <v>1690</v>
      </c>
      <c r="D1253" s="141" t="s">
        <v>1090</v>
      </c>
      <c r="E1253" s="142" t="s">
        <v>1857</v>
      </c>
      <c r="F1253" s="142" t="s">
        <v>1857</v>
      </c>
    </row>
    <row r="1254" spans="1:6" x14ac:dyDescent="0.3">
      <c r="A1254" s="141">
        <v>93411</v>
      </c>
      <c r="B1254" s="141" t="s">
        <v>2488</v>
      </c>
      <c r="C1254" s="141" t="s">
        <v>1690</v>
      </c>
      <c r="D1254" s="141" t="s">
        <v>81</v>
      </c>
      <c r="E1254" s="142" t="s">
        <v>1790</v>
      </c>
      <c r="F1254" s="142" t="s">
        <v>1790</v>
      </c>
    </row>
    <row r="1255" spans="1:6" x14ac:dyDescent="0.3">
      <c r="A1255" s="141">
        <v>93412</v>
      </c>
      <c r="B1255" s="141" t="s">
        <v>2489</v>
      </c>
      <c r="C1255" s="141" t="s">
        <v>1690</v>
      </c>
      <c r="D1255" s="141" t="s">
        <v>81</v>
      </c>
      <c r="E1255" s="142" t="s">
        <v>2490</v>
      </c>
      <c r="F1255" s="142" t="s">
        <v>2490</v>
      </c>
    </row>
    <row r="1256" spans="1:6" x14ac:dyDescent="0.3">
      <c r="A1256" s="141">
        <v>93413</v>
      </c>
      <c r="B1256" s="141" t="s">
        <v>2491</v>
      </c>
      <c r="C1256" s="141" t="s">
        <v>1690</v>
      </c>
      <c r="D1256" s="141" t="s">
        <v>81</v>
      </c>
      <c r="E1256" s="142" t="s">
        <v>1402</v>
      </c>
      <c r="F1256" s="142" t="s">
        <v>1402</v>
      </c>
    </row>
    <row r="1257" spans="1:6" x14ac:dyDescent="0.3">
      <c r="A1257" s="141">
        <v>93414</v>
      </c>
      <c r="B1257" s="141" t="s">
        <v>2492</v>
      </c>
      <c r="C1257" s="141" t="s">
        <v>1690</v>
      </c>
      <c r="D1257" s="141" t="s">
        <v>1090</v>
      </c>
      <c r="E1257" s="142" t="s">
        <v>2493</v>
      </c>
      <c r="F1257" s="142" t="s">
        <v>2493</v>
      </c>
    </row>
    <row r="1258" spans="1:6" x14ac:dyDescent="0.3">
      <c r="A1258" s="141">
        <v>93417</v>
      </c>
      <c r="B1258" s="141" t="s">
        <v>2494</v>
      </c>
      <c r="C1258" s="141" t="s">
        <v>1690</v>
      </c>
      <c r="D1258" s="141" t="s">
        <v>81</v>
      </c>
      <c r="E1258" s="142" t="s">
        <v>2495</v>
      </c>
      <c r="F1258" s="142" t="s">
        <v>2495</v>
      </c>
    </row>
    <row r="1259" spans="1:6" x14ac:dyDescent="0.3">
      <c r="A1259" s="141">
        <v>93418</v>
      </c>
      <c r="B1259" s="141" t="s">
        <v>2496</v>
      </c>
      <c r="C1259" s="141" t="s">
        <v>1690</v>
      </c>
      <c r="D1259" s="141" t="s">
        <v>81</v>
      </c>
      <c r="E1259" s="142" t="s">
        <v>2497</v>
      </c>
      <c r="F1259" s="142" t="s">
        <v>2497</v>
      </c>
    </row>
    <row r="1260" spans="1:6" x14ac:dyDescent="0.3">
      <c r="A1260" s="141">
        <v>93419</v>
      </c>
      <c r="B1260" s="141" t="s">
        <v>2498</v>
      </c>
      <c r="C1260" s="141" t="s">
        <v>1690</v>
      </c>
      <c r="D1260" s="141" t="s">
        <v>81</v>
      </c>
      <c r="E1260" s="142" t="s">
        <v>2179</v>
      </c>
      <c r="F1260" s="142" t="s">
        <v>2179</v>
      </c>
    </row>
    <row r="1261" spans="1:6" x14ac:dyDescent="0.3">
      <c r="A1261" s="141">
        <v>93420</v>
      </c>
      <c r="B1261" s="141" t="s">
        <v>2499</v>
      </c>
      <c r="C1261" s="141" t="s">
        <v>1690</v>
      </c>
      <c r="D1261" s="141" t="s">
        <v>1090</v>
      </c>
      <c r="E1261" s="142" t="s">
        <v>2500</v>
      </c>
      <c r="F1261" s="142" t="s">
        <v>2500</v>
      </c>
    </row>
    <row r="1262" spans="1:6" x14ac:dyDescent="0.3">
      <c r="A1262" s="141">
        <v>93423</v>
      </c>
      <c r="B1262" s="141" t="s">
        <v>2501</v>
      </c>
      <c r="C1262" s="141" t="s">
        <v>1690</v>
      </c>
      <c r="D1262" s="141" t="s">
        <v>81</v>
      </c>
      <c r="E1262" s="142" t="s">
        <v>2502</v>
      </c>
      <c r="F1262" s="142" t="s">
        <v>2502</v>
      </c>
    </row>
    <row r="1263" spans="1:6" x14ac:dyDescent="0.3">
      <c r="A1263" s="141">
        <v>93424</v>
      </c>
      <c r="B1263" s="141" t="s">
        <v>2503</v>
      </c>
      <c r="C1263" s="141" t="s">
        <v>1690</v>
      </c>
      <c r="D1263" s="141" t="s">
        <v>81</v>
      </c>
      <c r="E1263" s="142" t="s">
        <v>2504</v>
      </c>
      <c r="F1263" s="142" t="s">
        <v>2504</v>
      </c>
    </row>
    <row r="1264" spans="1:6" x14ac:dyDescent="0.3">
      <c r="A1264" s="141">
        <v>93425</v>
      </c>
      <c r="B1264" s="141" t="s">
        <v>2505</v>
      </c>
      <c r="C1264" s="141" t="s">
        <v>1690</v>
      </c>
      <c r="D1264" s="141" t="s">
        <v>81</v>
      </c>
      <c r="E1264" s="142" t="s">
        <v>527</v>
      </c>
      <c r="F1264" s="142" t="s">
        <v>527</v>
      </c>
    </row>
    <row r="1265" spans="1:6" x14ac:dyDescent="0.3">
      <c r="A1265" s="141">
        <v>93426</v>
      </c>
      <c r="B1265" s="141" t="s">
        <v>2506</v>
      </c>
      <c r="C1265" s="141" t="s">
        <v>1690</v>
      </c>
      <c r="D1265" s="141" t="s">
        <v>1090</v>
      </c>
      <c r="E1265" s="142" t="s">
        <v>2507</v>
      </c>
      <c r="F1265" s="142" t="s">
        <v>2507</v>
      </c>
    </row>
    <row r="1266" spans="1:6" x14ac:dyDescent="0.3">
      <c r="A1266" s="141">
        <v>93429</v>
      </c>
      <c r="B1266" s="141" t="s">
        <v>2508</v>
      </c>
      <c r="C1266" s="141" t="s">
        <v>1690</v>
      </c>
      <c r="D1266" s="141" t="s">
        <v>1090</v>
      </c>
      <c r="E1266" s="142" t="s">
        <v>2509</v>
      </c>
      <c r="F1266" s="142" t="s">
        <v>2509</v>
      </c>
    </row>
    <row r="1267" spans="1:6" x14ac:dyDescent="0.3">
      <c r="A1267" s="141">
        <v>93430</v>
      </c>
      <c r="B1267" s="141" t="s">
        <v>2510</v>
      </c>
      <c r="C1267" s="141" t="s">
        <v>1690</v>
      </c>
      <c r="D1267" s="141" t="s">
        <v>1090</v>
      </c>
      <c r="E1267" s="142" t="s">
        <v>2511</v>
      </c>
      <c r="F1267" s="142" t="s">
        <v>2511</v>
      </c>
    </row>
    <row r="1268" spans="1:6" x14ac:dyDescent="0.3">
      <c r="A1268" s="141">
        <v>93431</v>
      </c>
      <c r="B1268" s="141" t="s">
        <v>2512</v>
      </c>
      <c r="C1268" s="141" t="s">
        <v>1690</v>
      </c>
      <c r="D1268" s="141" t="s">
        <v>1090</v>
      </c>
      <c r="E1268" s="142" t="s">
        <v>2513</v>
      </c>
      <c r="F1268" s="142" t="s">
        <v>2513</v>
      </c>
    </row>
    <row r="1269" spans="1:6" x14ac:dyDescent="0.3">
      <c r="A1269" s="141">
        <v>93432</v>
      </c>
      <c r="B1269" s="141" t="s">
        <v>2514</v>
      </c>
      <c r="C1269" s="141" t="s">
        <v>1690</v>
      </c>
      <c r="D1269" s="141" t="s">
        <v>1090</v>
      </c>
      <c r="E1269" s="142" t="s">
        <v>2515</v>
      </c>
      <c r="F1269" s="142" t="s">
        <v>2515</v>
      </c>
    </row>
    <row r="1270" spans="1:6" x14ac:dyDescent="0.3">
      <c r="A1270" s="141">
        <v>93435</v>
      </c>
      <c r="B1270" s="141" t="s">
        <v>2516</v>
      </c>
      <c r="C1270" s="141" t="s">
        <v>1690</v>
      </c>
      <c r="D1270" s="141" t="s">
        <v>81</v>
      </c>
      <c r="E1270" s="142" t="s">
        <v>2517</v>
      </c>
      <c r="F1270" s="142" t="s">
        <v>2517</v>
      </c>
    </row>
    <row r="1271" spans="1:6" x14ac:dyDescent="0.3">
      <c r="A1271" s="141">
        <v>93436</v>
      </c>
      <c r="B1271" s="141" t="s">
        <v>2518</v>
      </c>
      <c r="C1271" s="141" t="s">
        <v>1690</v>
      </c>
      <c r="D1271" s="141" t="s">
        <v>81</v>
      </c>
      <c r="E1271" s="142" t="s">
        <v>458</v>
      </c>
      <c r="F1271" s="142" t="s">
        <v>458</v>
      </c>
    </row>
    <row r="1272" spans="1:6" x14ac:dyDescent="0.3">
      <c r="A1272" s="141">
        <v>93437</v>
      </c>
      <c r="B1272" s="141" t="s">
        <v>2519</v>
      </c>
      <c r="C1272" s="141" t="s">
        <v>1690</v>
      </c>
      <c r="D1272" s="141" t="s">
        <v>81</v>
      </c>
      <c r="E1272" s="142" t="s">
        <v>1327</v>
      </c>
      <c r="F1272" s="142" t="s">
        <v>1327</v>
      </c>
    </row>
    <row r="1273" spans="1:6" x14ac:dyDescent="0.3">
      <c r="A1273" s="141">
        <v>93438</v>
      </c>
      <c r="B1273" s="141" t="s">
        <v>2520</v>
      </c>
      <c r="C1273" s="141" t="s">
        <v>1690</v>
      </c>
      <c r="D1273" s="141" t="s">
        <v>1090</v>
      </c>
      <c r="E1273" s="142" t="s">
        <v>2521</v>
      </c>
      <c r="F1273" s="142" t="s">
        <v>2521</v>
      </c>
    </row>
    <row r="1274" spans="1:6" x14ac:dyDescent="0.3">
      <c r="A1274" s="141">
        <v>95114</v>
      </c>
      <c r="B1274" s="141" t="s">
        <v>2522</v>
      </c>
      <c r="C1274" s="141" t="s">
        <v>1690</v>
      </c>
      <c r="D1274" s="141" t="s">
        <v>81</v>
      </c>
      <c r="E1274" s="142" t="s">
        <v>1845</v>
      </c>
      <c r="F1274" s="142" t="s">
        <v>1845</v>
      </c>
    </row>
    <row r="1275" spans="1:6" x14ac:dyDescent="0.3">
      <c r="A1275" s="141">
        <v>95115</v>
      </c>
      <c r="B1275" s="141" t="s">
        <v>2523</v>
      </c>
      <c r="C1275" s="141" t="s">
        <v>1690</v>
      </c>
      <c r="D1275" s="141" t="s">
        <v>81</v>
      </c>
      <c r="E1275" s="142" t="s">
        <v>2135</v>
      </c>
      <c r="F1275" s="142" t="s">
        <v>2135</v>
      </c>
    </row>
    <row r="1276" spans="1:6" x14ac:dyDescent="0.3">
      <c r="A1276" s="141">
        <v>95116</v>
      </c>
      <c r="B1276" s="141" t="s">
        <v>2524</v>
      </c>
      <c r="C1276" s="141" t="s">
        <v>1690</v>
      </c>
      <c r="D1276" s="141" t="s">
        <v>1090</v>
      </c>
      <c r="E1276" s="142" t="s">
        <v>2525</v>
      </c>
      <c r="F1276" s="142" t="s">
        <v>2525</v>
      </c>
    </row>
    <row r="1277" spans="1:6" x14ac:dyDescent="0.3">
      <c r="A1277" s="141">
        <v>95117</v>
      </c>
      <c r="B1277" s="141" t="s">
        <v>2526</v>
      </c>
      <c r="C1277" s="141" t="s">
        <v>1690</v>
      </c>
      <c r="D1277" s="141" t="s">
        <v>1090</v>
      </c>
      <c r="E1277" s="142" t="s">
        <v>2527</v>
      </c>
      <c r="F1277" s="142" t="s">
        <v>2527</v>
      </c>
    </row>
    <row r="1278" spans="1:6" x14ac:dyDescent="0.3">
      <c r="A1278" s="141">
        <v>95118</v>
      </c>
      <c r="B1278" s="141" t="s">
        <v>2528</v>
      </c>
      <c r="C1278" s="141" t="s">
        <v>1690</v>
      </c>
      <c r="D1278" s="141" t="s">
        <v>81</v>
      </c>
      <c r="E1278" s="142" t="s">
        <v>2529</v>
      </c>
      <c r="F1278" s="142" t="s">
        <v>2529</v>
      </c>
    </row>
    <row r="1279" spans="1:6" x14ac:dyDescent="0.3">
      <c r="A1279" s="141">
        <v>95119</v>
      </c>
      <c r="B1279" s="141" t="s">
        <v>2530</v>
      </c>
      <c r="C1279" s="141" t="s">
        <v>1690</v>
      </c>
      <c r="D1279" s="141" t="s">
        <v>81</v>
      </c>
      <c r="E1279" s="142" t="s">
        <v>2531</v>
      </c>
      <c r="F1279" s="142" t="s">
        <v>2531</v>
      </c>
    </row>
    <row r="1280" spans="1:6" x14ac:dyDescent="0.3">
      <c r="A1280" s="141">
        <v>95120</v>
      </c>
      <c r="B1280" s="141" t="s">
        <v>2532</v>
      </c>
      <c r="C1280" s="141" t="s">
        <v>1690</v>
      </c>
      <c r="D1280" s="141" t="s">
        <v>81</v>
      </c>
      <c r="E1280" s="142" t="s">
        <v>2533</v>
      </c>
      <c r="F1280" s="142" t="s">
        <v>2533</v>
      </c>
    </row>
    <row r="1281" spans="1:6" x14ac:dyDescent="0.3">
      <c r="A1281" s="141">
        <v>95123</v>
      </c>
      <c r="B1281" s="141" t="s">
        <v>2534</v>
      </c>
      <c r="C1281" s="141" t="s">
        <v>1690</v>
      </c>
      <c r="D1281" s="141" t="s">
        <v>81</v>
      </c>
      <c r="E1281" s="142" t="s">
        <v>2535</v>
      </c>
      <c r="F1281" s="142" t="s">
        <v>2535</v>
      </c>
    </row>
    <row r="1282" spans="1:6" x14ac:dyDescent="0.3">
      <c r="A1282" s="141">
        <v>95124</v>
      </c>
      <c r="B1282" s="141" t="s">
        <v>2536</v>
      </c>
      <c r="C1282" s="141" t="s">
        <v>1690</v>
      </c>
      <c r="D1282" s="141" t="s">
        <v>81</v>
      </c>
      <c r="E1282" s="142" t="s">
        <v>2537</v>
      </c>
      <c r="F1282" s="142" t="s">
        <v>2537</v>
      </c>
    </row>
    <row r="1283" spans="1:6" x14ac:dyDescent="0.3">
      <c r="A1283" s="141">
        <v>95125</v>
      </c>
      <c r="B1283" s="141" t="s">
        <v>2538</v>
      </c>
      <c r="C1283" s="141" t="s">
        <v>1690</v>
      </c>
      <c r="D1283" s="141" t="s">
        <v>81</v>
      </c>
      <c r="E1283" s="142" t="s">
        <v>2539</v>
      </c>
      <c r="F1283" s="142" t="s">
        <v>2539</v>
      </c>
    </row>
    <row r="1284" spans="1:6" x14ac:dyDescent="0.3">
      <c r="A1284" s="141">
        <v>95126</v>
      </c>
      <c r="B1284" s="141" t="s">
        <v>2540</v>
      </c>
      <c r="C1284" s="141" t="s">
        <v>1690</v>
      </c>
      <c r="D1284" s="141" t="s">
        <v>1090</v>
      </c>
      <c r="E1284" s="142" t="s">
        <v>2541</v>
      </c>
      <c r="F1284" s="142" t="s">
        <v>2541</v>
      </c>
    </row>
    <row r="1285" spans="1:6" x14ac:dyDescent="0.3">
      <c r="A1285" s="141">
        <v>95129</v>
      </c>
      <c r="B1285" s="141" t="s">
        <v>2542</v>
      </c>
      <c r="C1285" s="141" t="s">
        <v>1690</v>
      </c>
      <c r="D1285" s="141" t="s">
        <v>81</v>
      </c>
      <c r="E1285" s="142" t="s">
        <v>2543</v>
      </c>
      <c r="F1285" s="142" t="s">
        <v>2543</v>
      </c>
    </row>
    <row r="1286" spans="1:6" x14ac:dyDescent="0.3">
      <c r="A1286" s="141">
        <v>95130</v>
      </c>
      <c r="B1286" s="141" t="s">
        <v>2544</v>
      </c>
      <c r="C1286" s="141" t="s">
        <v>1690</v>
      </c>
      <c r="D1286" s="141" t="s">
        <v>81</v>
      </c>
      <c r="E1286" s="142" t="s">
        <v>2545</v>
      </c>
      <c r="F1286" s="142" t="s">
        <v>2545</v>
      </c>
    </row>
    <row r="1287" spans="1:6" x14ac:dyDescent="0.3">
      <c r="A1287" s="141">
        <v>95131</v>
      </c>
      <c r="B1287" s="141" t="s">
        <v>2546</v>
      </c>
      <c r="C1287" s="141" t="s">
        <v>1690</v>
      </c>
      <c r="D1287" s="141" t="s">
        <v>81</v>
      </c>
      <c r="E1287" s="142" t="s">
        <v>2547</v>
      </c>
      <c r="F1287" s="142" t="s">
        <v>2547</v>
      </c>
    </row>
    <row r="1288" spans="1:6" x14ac:dyDescent="0.3">
      <c r="A1288" s="141">
        <v>95132</v>
      </c>
      <c r="B1288" s="141" t="s">
        <v>2548</v>
      </c>
      <c r="C1288" s="141" t="s">
        <v>1690</v>
      </c>
      <c r="D1288" s="141" t="s">
        <v>1090</v>
      </c>
      <c r="E1288" s="142" t="s">
        <v>2549</v>
      </c>
      <c r="F1288" s="142" t="s">
        <v>2549</v>
      </c>
    </row>
    <row r="1289" spans="1:6" x14ac:dyDescent="0.3">
      <c r="A1289" s="141">
        <v>95136</v>
      </c>
      <c r="B1289" s="141" t="s">
        <v>2550</v>
      </c>
      <c r="C1289" s="141" t="s">
        <v>1690</v>
      </c>
      <c r="D1289" s="141" t="s">
        <v>1090</v>
      </c>
      <c r="E1289" s="142" t="s">
        <v>2416</v>
      </c>
      <c r="F1289" s="142" t="s">
        <v>2416</v>
      </c>
    </row>
    <row r="1290" spans="1:6" x14ac:dyDescent="0.3">
      <c r="A1290" s="141">
        <v>95137</v>
      </c>
      <c r="B1290" s="141" t="s">
        <v>2551</v>
      </c>
      <c r="C1290" s="141" t="s">
        <v>1690</v>
      </c>
      <c r="D1290" s="141" t="s">
        <v>1090</v>
      </c>
      <c r="E1290" s="142" t="s">
        <v>2361</v>
      </c>
      <c r="F1290" s="142" t="s">
        <v>2361</v>
      </c>
    </row>
    <row r="1291" spans="1:6" x14ac:dyDescent="0.3">
      <c r="A1291" s="141">
        <v>95138</v>
      </c>
      <c r="B1291" s="141" t="s">
        <v>2552</v>
      </c>
      <c r="C1291" s="141" t="s">
        <v>1690</v>
      </c>
      <c r="D1291" s="141" t="s">
        <v>1090</v>
      </c>
      <c r="E1291" s="142" t="s">
        <v>2553</v>
      </c>
      <c r="F1291" s="142" t="s">
        <v>2553</v>
      </c>
    </row>
    <row r="1292" spans="1:6" x14ac:dyDescent="0.3">
      <c r="A1292" s="141">
        <v>95208</v>
      </c>
      <c r="B1292" s="141" t="s">
        <v>2554</v>
      </c>
      <c r="C1292" s="141" t="s">
        <v>1690</v>
      </c>
      <c r="D1292" s="141" t="s">
        <v>81</v>
      </c>
      <c r="E1292" s="142" t="s">
        <v>2555</v>
      </c>
      <c r="F1292" s="142" t="s">
        <v>2555</v>
      </c>
    </row>
    <row r="1293" spans="1:6" x14ac:dyDescent="0.3">
      <c r="A1293" s="141">
        <v>95209</v>
      </c>
      <c r="B1293" s="141" t="s">
        <v>2556</v>
      </c>
      <c r="C1293" s="141" t="s">
        <v>1690</v>
      </c>
      <c r="D1293" s="141" t="s">
        <v>81</v>
      </c>
      <c r="E1293" s="142" t="s">
        <v>2557</v>
      </c>
      <c r="F1293" s="142" t="s">
        <v>2557</v>
      </c>
    </row>
    <row r="1294" spans="1:6" x14ac:dyDescent="0.3">
      <c r="A1294" s="141">
        <v>95210</v>
      </c>
      <c r="B1294" s="141" t="s">
        <v>2558</v>
      </c>
      <c r="C1294" s="141" t="s">
        <v>1690</v>
      </c>
      <c r="D1294" s="141" t="s">
        <v>81</v>
      </c>
      <c r="E1294" s="142" t="s">
        <v>2559</v>
      </c>
      <c r="F1294" s="142" t="s">
        <v>2559</v>
      </c>
    </row>
    <row r="1295" spans="1:6" x14ac:dyDescent="0.3">
      <c r="A1295" s="141">
        <v>95211</v>
      </c>
      <c r="B1295" s="141" t="s">
        <v>2560</v>
      </c>
      <c r="C1295" s="141" t="s">
        <v>1690</v>
      </c>
      <c r="D1295" s="141" t="s">
        <v>81</v>
      </c>
      <c r="E1295" s="142" t="s">
        <v>2457</v>
      </c>
      <c r="F1295" s="142" t="s">
        <v>2457</v>
      </c>
    </row>
    <row r="1296" spans="1:6" x14ac:dyDescent="0.3">
      <c r="A1296" s="141">
        <v>95217</v>
      </c>
      <c r="B1296" s="141" t="s">
        <v>2561</v>
      </c>
      <c r="C1296" s="141" t="s">
        <v>1690</v>
      </c>
      <c r="D1296" s="141" t="s">
        <v>81</v>
      </c>
      <c r="E1296" s="142" t="s">
        <v>2441</v>
      </c>
      <c r="F1296" s="142" t="s">
        <v>2441</v>
      </c>
    </row>
    <row r="1297" spans="1:6" x14ac:dyDescent="0.3">
      <c r="A1297" s="141">
        <v>95255</v>
      </c>
      <c r="B1297" s="141" t="s">
        <v>2562</v>
      </c>
      <c r="C1297" s="141" t="s">
        <v>1690</v>
      </c>
      <c r="D1297" s="141" t="s">
        <v>81</v>
      </c>
      <c r="E1297" s="142" t="s">
        <v>2563</v>
      </c>
      <c r="F1297" s="142" t="s">
        <v>2563</v>
      </c>
    </row>
    <row r="1298" spans="1:6" x14ac:dyDescent="0.3">
      <c r="A1298" s="141">
        <v>95256</v>
      </c>
      <c r="B1298" s="141" t="s">
        <v>2564</v>
      </c>
      <c r="C1298" s="141" t="s">
        <v>1690</v>
      </c>
      <c r="D1298" s="141" t="s">
        <v>81</v>
      </c>
      <c r="E1298" s="142" t="s">
        <v>2565</v>
      </c>
      <c r="F1298" s="142" t="s">
        <v>2565</v>
      </c>
    </row>
    <row r="1299" spans="1:6" x14ac:dyDescent="0.3">
      <c r="A1299" s="141">
        <v>95257</v>
      </c>
      <c r="B1299" s="141" t="s">
        <v>2566</v>
      </c>
      <c r="C1299" s="141" t="s">
        <v>1690</v>
      </c>
      <c r="D1299" s="141" t="s">
        <v>81</v>
      </c>
      <c r="E1299" s="142" t="s">
        <v>2567</v>
      </c>
      <c r="F1299" s="142" t="s">
        <v>2567</v>
      </c>
    </row>
    <row r="1300" spans="1:6" x14ac:dyDescent="0.3">
      <c r="A1300" s="141">
        <v>95260</v>
      </c>
      <c r="B1300" s="141" t="s">
        <v>2568</v>
      </c>
      <c r="C1300" s="141" t="s">
        <v>1690</v>
      </c>
      <c r="D1300" s="141" t="s">
        <v>1090</v>
      </c>
      <c r="E1300" s="142" t="s">
        <v>2569</v>
      </c>
      <c r="F1300" s="142" t="s">
        <v>2569</v>
      </c>
    </row>
    <row r="1301" spans="1:6" x14ac:dyDescent="0.3">
      <c r="A1301" s="141">
        <v>95261</v>
      </c>
      <c r="B1301" s="141" t="s">
        <v>2570</v>
      </c>
      <c r="C1301" s="141" t="s">
        <v>1690</v>
      </c>
      <c r="D1301" s="141" t="s">
        <v>1090</v>
      </c>
      <c r="E1301" s="142" t="s">
        <v>2571</v>
      </c>
      <c r="F1301" s="142" t="s">
        <v>2571</v>
      </c>
    </row>
    <row r="1302" spans="1:6" x14ac:dyDescent="0.3">
      <c r="A1302" s="141">
        <v>95262</v>
      </c>
      <c r="B1302" s="141" t="s">
        <v>2572</v>
      </c>
      <c r="C1302" s="141" t="s">
        <v>1690</v>
      </c>
      <c r="D1302" s="141" t="s">
        <v>1090</v>
      </c>
      <c r="E1302" s="142" t="s">
        <v>1900</v>
      </c>
      <c r="F1302" s="142" t="s">
        <v>1900</v>
      </c>
    </row>
    <row r="1303" spans="1:6" x14ac:dyDescent="0.3">
      <c r="A1303" s="141">
        <v>95263</v>
      </c>
      <c r="B1303" s="141" t="s">
        <v>2573</v>
      </c>
      <c r="C1303" s="141" t="s">
        <v>1690</v>
      </c>
      <c r="D1303" s="141" t="s">
        <v>1090</v>
      </c>
      <c r="E1303" s="142" t="s">
        <v>1761</v>
      </c>
      <c r="F1303" s="142" t="s">
        <v>1761</v>
      </c>
    </row>
    <row r="1304" spans="1:6" x14ac:dyDescent="0.3">
      <c r="A1304" s="141">
        <v>95266</v>
      </c>
      <c r="B1304" s="141" t="s">
        <v>2574</v>
      </c>
      <c r="C1304" s="141" t="s">
        <v>1690</v>
      </c>
      <c r="D1304" s="141" t="s">
        <v>81</v>
      </c>
      <c r="E1304" s="142" t="s">
        <v>1468</v>
      </c>
      <c r="F1304" s="142" t="s">
        <v>1468</v>
      </c>
    </row>
    <row r="1305" spans="1:6" x14ac:dyDescent="0.3">
      <c r="A1305" s="141">
        <v>95267</v>
      </c>
      <c r="B1305" s="141" t="s">
        <v>2575</v>
      </c>
      <c r="C1305" s="141" t="s">
        <v>1690</v>
      </c>
      <c r="D1305" s="141" t="s">
        <v>81</v>
      </c>
      <c r="E1305" s="142" t="s">
        <v>2132</v>
      </c>
      <c r="F1305" s="142" t="s">
        <v>2132</v>
      </c>
    </row>
    <row r="1306" spans="1:6" x14ac:dyDescent="0.3">
      <c r="A1306" s="141">
        <v>95268</v>
      </c>
      <c r="B1306" s="141" t="s">
        <v>2576</v>
      </c>
      <c r="C1306" s="141" t="s">
        <v>1690</v>
      </c>
      <c r="D1306" s="141" t="s">
        <v>81</v>
      </c>
      <c r="E1306" s="142" t="s">
        <v>2441</v>
      </c>
      <c r="F1306" s="142" t="s">
        <v>2441</v>
      </c>
    </row>
    <row r="1307" spans="1:6" x14ac:dyDescent="0.3">
      <c r="A1307" s="141">
        <v>95269</v>
      </c>
      <c r="B1307" s="141" t="s">
        <v>2577</v>
      </c>
      <c r="C1307" s="141" t="s">
        <v>1690</v>
      </c>
      <c r="D1307" s="141" t="s">
        <v>1090</v>
      </c>
      <c r="E1307" s="142" t="s">
        <v>2272</v>
      </c>
      <c r="F1307" s="142" t="s">
        <v>2272</v>
      </c>
    </row>
    <row r="1308" spans="1:6" x14ac:dyDescent="0.3">
      <c r="A1308" s="141">
        <v>95272</v>
      </c>
      <c r="B1308" s="141" t="s">
        <v>2578</v>
      </c>
      <c r="C1308" s="141" t="s">
        <v>1690</v>
      </c>
      <c r="D1308" s="141" t="s">
        <v>81</v>
      </c>
      <c r="E1308" s="142" t="s">
        <v>2579</v>
      </c>
      <c r="F1308" s="142" t="s">
        <v>2579</v>
      </c>
    </row>
    <row r="1309" spans="1:6" x14ac:dyDescent="0.3">
      <c r="A1309" s="141">
        <v>95273</v>
      </c>
      <c r="B1309" s="141" t="s">
        <v>2580</v>
      </c>
      <c r="C1309" s="141" t="s">
        <v>1690</v>
      </c>
      <c r="D1309" s="141" t="s">
        <v>81</v>
      </c>
      <c r="E1309" s="142" t="s">
        <v>2581</v>
      </c>
      <c r="F1309" s="142" t="s">
        <v>2581</v>
      </c>
    </row>
    <row r="1310" spans="1:6" x14ac:dyDescent="0.3">
      <c r="A1310" s="141">
        <v>95274</v>
      </c>
      <c r="B1310" s="141" t="s">
        <v>2582</v>
      </c>
      <c r="C1310" s="141" t="s">
        <v>1690</v>
      </c>
      <c r="D1310" s="141" t="s">
        <v>81</v>
      </c>
      <c r="E1310" s="142" t="s">
        <v>1458</v>
      </c>
      <c r="F1310" s="142" t="s">
        <v>1458</v>
      </c>
    </row>
    <row r="1311" spans="1:6" x14ac:dyDescent="0.3">
      <c r="A1311" s="141">
        <v>95275</v>
      </c>
      <c r="B1311" s="141" t="s">
        <v>2583</v>
      </c>
      <c r="C1311" s="141" t="s">
        <v>1690</v>
      </c>
      <c r="D1311" s="141" t="s">
        <v>81</v>
      </c>
      <c r="E1311" s="142" t="s">
        <v>2567</v>
      </c>
      <c r="F1311" s="142" t="s">
        <v>2567</v>
      </c>
    </row>
    <row r="1312" spans="1:6" x14ac:dyDescent="0.3">
      <c r="A1312" s="141">
        <v>95278</v>
      </c>
      <c r="B1312" s="141" t="s">
        <v>2584</v>
      </c>
      <c r="C1312" s="141" t="s">
        <v>1690</v>
      </c>
      <c r="D1312" s="141" t="s">
        <v>1090</v>
      </c>
      <c r="E1312" s="142" t="s">
        <v>1625</v>
      </c>
      <c r="F1312" s="142" t="s">
        <v>1625</v>
      </c>
    </row>
    <row r="1313" spans="1:6" x14ac:dyDescent="0.3">
      <c r="A1313" s="141">
        <v>95279</v>
      </c>
      <c r="B1313" s="141" t="s">
        <v>2585</v>
      </c>
      <c r="C1313" s="141" t="s">
        <v>1690</v>
      </c>
      <c r="D1313" s="141" t="s">
        <v>1090</v>
      </c>
      <c r="E1313" s="142" t="s">
        <v>2490</v>
      </c>
      <c r="F1313" s="142" t="s">
        <v>2490</v>
      </c>
    </row>
    <row r="1314" spans="1:6" x14ac:dyDescent="0.3">
      <c r="A1314" s="141">
        <v>95280</v>
      </c>
      <c r="B1314" s="141" t="s">
        <v>2586</v>
      </c>
      <c r="C1314" s="141" t="s">
        <v>1690</v>
      </c>
      <c r="D1314" s="141" t="s">
        <v>1090</v>
      </c>
      <c r="E1314" s="142" t="s">
        <v>2399</v>
      </c>
      <c r="F1314" s="142" t="s">
        <v>2399</v>
      </c>
    </row>
    <row r="1315" spans="1:6" x14ac:dyDescent="0.3">
      <c r="A1315" s="141">
        <v>95281</v>
      </c>
      <c r="B1315" s="141" t="s">
        <v>2587</v>
      </c>
      <c r="C1315" s="141" t="s">
        <v>1690</v>
      </c>
      <c r="D1315" s="141" t="s">
        <v>1090</v>
      </c>
      <c r="E1315" s="142" t="s">
        <v>2272</v>
      </c>
      <c r="F1315" s="142" t="s">
        <v>2272</v>
      </c>
    </row>
    <row r="1316" spans="1:6" x14ac:dyDescent="0.3">
      <c r="A1316" s="141">
        <v>95617</v>
      </c>
      <c r="B1316" s="141" t="s">
        <v>2588</v>
      </c>
      <c r="C1316" s="141" t="s">
        <v>1690</v>
      </c>
      <c r="D1316" s="141" t="s">
        <v>81</v>
      </c>
      <c r="E1316" s="142" t="s">
        <v>1933</v>
      </c>
      <c r="F1316" s="142" t="s">
        <v>1933</v>
      </c>
    </row>
    <row r="1317" spans="1:6" x14ac:dyDescent="0.3">
      <c r="A1317" s="141">
        <v>95618</v>
      </c>
      <c r="B1317" s="141" t="s">
        <v>2589</v>
      </c>
      <c r="C1317" s="141" t="s">
        <v>1690</v>
      </c>
      <c r="D1317" s="141" t="s">
        <v>81</v>
      </c>
      <c r="E1317" s="142" t="s">
        <v>2590</v>
      </c>
      <c r="F1317" s="142" t="s">
        <v>2590</v>
      </c>
    </row>
    <row r="1318" spans="1:6" x14ac:dyDescent="0.3">
      <c r="A1318" s="141">
        <v>95619</v>
      </c>
      <c r="B1318" s="141" t="s">
        <v>2591</v>
      </c>
      <c r="C1318" s="141" t="s">
        <v>1690</v>
      </c>
      <c r="D1318" s="141" t="s">
        <v>81</v>
      </c>
      <c r="E1318" s="142" t="s">
        <v>2592</v>
      </c>
      <c r="F1318" s="142" t="s">
        <v>2592</v>
      </c>
    </row>
    <row r="1319" spans="1:6" x14ac:dyDescent="0.3">
      <c r="A1319" s="141">
        <v>95627</v>
      </c>
      <c r="B1319" s="141" t="s">
        <v>2593</v>
      </c>
      <c r="C1319" s="141" t="s">
        <v>1690</v>
      </c>
      <c r="D1319" s="141" t="s">
        <v>81</v>
      </c>
      <c r="E1319" s="142" t="s">
        <v>2594</v>
      </c>
      <c r="F1319" s="142" t="s">
        <v>2594</v>
      </c>
    </row>
    <row r="1320" spans="1:6" x14ac:dyDescent="0.3">
      <c r="A1320" s="141">
        <v>95628</v>
      </c>
      <c r="B1320" s="141" t="s">
        <v>2595</v>
      </c>
      <c r="C1320" s="141" t="s">
        <v>1690</v>
      </c>
      <c r="D1320" s="141" t="s">
        <v>81</v>
      </c>
      <c r="E1320" s="142" t="s">
        <v>2596</v>
      </c>
      <c r="F1320" s="142" t="s">
        <v>2596</v>
      </c>
    </row>
    <row r="1321" spans="1:6" x14ac:dyDescent="0.3">
      <c r="A1321" s="141">
        <v>95629</v>
      </c>
      <c r="B1321" s="141" t="s">
        <v>2597</v>
      </c>
      <c r="C1321" s="141" t="s">
        <v>1690</v>
      </c>
      <c r="D1321" s="141" t="s">
        <v>81</v>
      </c>
      <c r="E1321" s="142" t="s">
        <v>2598</v>
      </c>
      <c r="F1321" s="142" t="s">
        <v>2598</v>
      </c>
    </row>
    <row r="1322" spans="1:6" x14ac:dyDescent="0.3">
      <c r="A1322" s="141">
        <v>95630</v>
      </c>
      <c r="B1322" s="141" t="s">
        <v>2599</v>
      </c>
      <c r="C1322" s="141" t="s">
        <v>1690</v>
      </c>
      <c r="D1322" s="141" t="s">
        <v>1090</v>
      </c>
      <c r="E1322" s="142" t="s">
        <v>1800</v>
      </c>
      <c r="F1322" s="142" t="s">
        <v>1800</v>
      </c>
    </row>
    <row r="1323" spans="1:6" x14ac:dyDescent="0.3">
      <c r="A1323" s="141">
        <v>95698</v>
      </c>
      <c r="B1323" s="141" t="s">
        <v>2600</v>
      </c>
      <c r="C1323" s="141" t="s">
        <v>1690</v>
      </c>
      <c r="D1323" s="141" t="s">
        <v>81</v>
      </c>
      <c r="E1323" s="142" t="s">
        <v>1173</v>
      </c>
      <c r="F1323" s="142" t="s">
        <v>1173</v>
      </c>
    </row>
    <row r="1324" spans="1:6" x14ac:dyDescent="0.3">
      <c r="A1324" s="141">
        <v>95699</v>
      </c>
      <c r="B1324" s="141" t="s">
        <v>2601</v>
      </c>
      <c r="C1324" s="141" t="s">
        <v>1690</v>
      </c>
      <c r="D1324" s="141" t="s">
        <v>81</v>
      </c>
      <c r="E1324" s="142" t="s">
        <v>2602</v>
      </c>
      <c r="F1324" s="142" t="s">
        <v>2602</v>
      </c>
    </row>
    <row r="1325" spans="1:6" x14ac:dyDescent="0.3">
      <c r="A1325" s="141">
        <v>95700</v>
      </c>
      <c r="B1325" s="141" t="s">
        <v>2603</v>
      </c>
      <c r="C1325" s="141" t="s">
        <v>1690</v>
      </c>
      <c r="D1325" s="141" t="s">
        <v>81</v>
      </c>
      <c r="E1325" s="142" t="s">
        <v>2604</v>
      </c>
      <c r="F1325" s="142" t="s">
        <v>2604</v>
      </c>
    </row>
    <row r="1326" spans="1:6" x14ac:dyDescent="0.3">
      <c r="A1326" s="141">
        <v>95701</v>
      </c>
      <c r="B1326" s="141" t="s">
        <v>2605</v>
      </c>
      <c r="C1326" s="141" t="s">
        <v>1690</v>
      </c>
      <c r="D1326" s="141" t="s">
        <v>81</v>
      </c>
      <c r="E1326" s="142" t="s">
        <v>1902</v>
      </c>
      <c r="F1326" s="142" t="s">
        <v>1902</v>
      </c>
    </row>
    <row r="1327" spans="1:6" x14ac:dyDescent="0.3">
      <c r="A1327" s="141">
        <v>95704</v>
      </c>
      <c r="B1327" s="141" t="s">
        <v>2606</v>
      </c>
      <c r="C1327" s="141" t="s">
        <v>1690</v>
      </c>
      <c r="D1327" s="141" t="s">
        <v>81</v>
      </c>
      <c r="E1327" s="142" t="s">
        <v>2607</v>
      </c>
      <c r="F1327" s="142" t="s">
        <v>2607</v>
      </c>
    </row>
    <row r="1328" spans="1:6" x14ac:dyDescent="0.3">
      <c r="A1328" s="141">
        <v>95705</v>
      </c>
      <c r="B1328" s="141" t="s">
        <v>2608</v>
      </c>
      <c r="C1328" s="141" t="s">
        <v>1690</v>
      </c>
      <c r="D1328" s="141" t="s">
        <v>81</v>
      </c>
      <c r="E1328" s="142" t="s">
        <v>128</v>
      </c>
      <c r="F1328" s="142" t="s">
        <v>128</v>
      </c>
    </row>
    <row r="1329" spans="1:6" x14ac:dyDescent="0.3">
      <c r="A1329" s="141">
        <v>95706</v>
      </c>
      <c r="B1329" s="141" t="s">
        <v>2609</v>
      </c>
      <c r="C1329" s="141" t="s">
        <v>1690</v>
      </c>
      <c r="D1329" s="141" t="s">
        <v>81</v>
      </c>
      <c r="E1329" s="142" t="s">
        <v>2610</v>
      </c>
      <c r="F1329" s="142" t="s">
        <v>2610</v>
      </c>
    </row>
    <row r="1330" spans="1:6" x14ac:dyDescent="0.3">
      <c r="A1330" s="141">
        <v>95707</v>
      </c>
      <c r="B1330" s="141" t="s">
        <v>2611</v>
      </c>
      <c r="C1330" s="141" t="s">
        <v>1690</v>
      </c>
      <c r="D1330" s="141" t="s">
        <v>81</v>
      </c>
      <c r="E1330" s="142" t="s">
        <v>2612</v>
      </c>
      <c r="F1330" s="142" t="s">
        <v>2612</v>
      </c>
    </row>
    <row r="1331" spans="1:6" x14ac:dyDescent="0.3">
      <c r="A1331" s="141">
        <v>95716</v>
      </c>
      <c r="B1331" s="141" t="s">
        <v>2613</v>
      </c>
      <c r="C1331" s="141" t="s">
        <v>1690</v>
      </c>
      <c r="D1331" s="141" t="s">
        <v>81</v>
      </c>
      <c r="E1331" s="142" t="s">
        <v>2614</v>
      </c>
      <c r="F1331" s="142" t="s">
        <v>2614</v>
      </c>
    </row>
    <row r="1332" spans="1:6" x14ac:dyDescent="0.3">
      <c r="A1332" s="141">
        <v>95717</v>
      </c>
      <c r="B1332" s="141" t="s">
        <v>2615</v>
      </c>
      <c r="C1332" s="141" t="s">
        <v>1690</v>
      </c>
      <c r="D1332" s="141" t="s">
        <v>81</v>
      </c>
      <c r="E1332" s="142" t="s">
        <v>2616</v>
      </c>
      <c r="F1332" s="142" t="s">
        <v>2616</v>
      </c>
    </row>
    <row r="1333" spans="1:6" x14ac:dyDescent="0.3">
      <c r="A1333" s="141">
        <v>95718</v>
      </c>
      <c r="B1333" s="141" t="s">
        <v>2617</v>
      </c>
      <c r="C1333" s="141" t="s">
        <v>1690</v>
      </c>
      <c r="D1333" s="141" t="s">
        <v>81</v>
      </c>
      <c r="E1333" s="142" t="s">
        <v>2618</v>
      </c>
      <c r="F1333" s="142" t="s">
        <v>2618</v>
      </c>
    </row>
    <row r="1334" spans="1:6" x14ac:dyDescent="0.3">
      <c r="A1334" s="141">
        <v>95719</v>
      </c>
      <c r="B1334" s="141" t="s">
        <v>2619</v>
      </c>
      <c r="C1334" s="141" t="s">
        <v>1690</v>
      </c>
      <c r="D1334" s="141" t="s">
        <v>1090</v>
      </c>
      <c r="E1334" s="142" t="s">
        <v>1973</v>
      </c>
      <c r="F1334" s="142" t="s">
        <v>1973</v>
      </c>
    </row>
    <row r="1335" spans="1:6" x14ac:dyDescent="0.3">
      <c r="A1335" s="141">
        <v>95869</v>
      </c>
      <c r="B1335" s="141" t="s">
        <v>2620</v>
      </c>
      <c r="C1335" s="141" t="s">
        <v>1690</v>
      </c>
      <c r="D1335" s="141" t="s">
        <v>81</v>
      </c>
      <c r="E1335" s="142" t="s">
        <v>2621</v>
      </c>
      <c r="F1335" s="142" t="s">
        <v>2621</v>
      </c>
    </row>
    <row r="1336" spans="1:6" x14ac:dyDescent="0.3">
      <c r="A1336" s="141">
        <v>95870</v>
      </c>
      <c r="B1336" s="141" t="s">
        <v>2622</v>
      </c>
      <c r="C1336" s="141" t="s">
        <v>1690</v>
      </c>
      <c r="D1336" s="141" t="s">
        <v>81</v>
      </c>
      <c r="E1336" s="142" t="s">
        <v>2623</v>
      </c>
      <c r="F1336" s="142" t="s">
        <v>2623</v>
      </c>
    </row>
    <row r="1337" spans="1:6" x14ac:dyDescent="0.3">
      <c r="A1337" s="141">
        <v>95871</v>
      </c>
      <c r="B1337" s="141" t="s">
        <v>2624</v>
      </c>
      <c r="C1337" s="141" t="s">
        <v>1690</v>
      </c>
      <c r="D1337" s="141" t="s">
        <v>1090</v>
      </c>
      <c r="E1337" s="142" t="s">
        <v>2625</v>
      </c>
      <c r="F1337" s="142" t="s">
        <v>2625</v>
      </c>
    </row>
    <row r="1338" spans="1:6" x14ac:dyDescent="0.3">
      <c r="A1338" s="141">
        <v>95874</v>
      </c>
      <c r="B1338" s="141" t="s">
        <v>2626</v>
      </c>
      <c r="C1338" s="141" t="s">
        <v>1690</v>
      </c>
      <c r="D1338" s="141" t="s">
        <v>81</v>
      </c>
      <c r="E1338" s="142" t="s">
        <v>2627</v>
      </c>
      <c r="F1338" s="142" t="s">
        <v>2627</v>
      </c>
    </row>
    <row r="1339" spans="1:6" x14ac:dyDescent="0.3">
      <c r="A1339" s="141">
        <v>96008</v>
      </c>
      <c r="B1339" s="141" t="s">
        <v>2628</v>
      </c>
      <c r="C1339" s="141" t="s">
        <v>1690</v>
      </c>
      <c r="D1339" s="141" t="s">
        <v>81</v>
      </c>
      <c r="E1339" s="142" t="s">
        <v>2629</v>
      </c>
      <c r="F1339" s="142" t="s">
        <v>2629</v>
      </c>
    </row>
    <row r="1340" spans="1:6" x14ac:dyDescent="0.3">
      <c r="A1340" s="141">
        <v>96009</v>
      </c>
      <c r="B1340" s="141" t="s">
        <v>2630</v>
      </c>
      <c r="C1340" s="141" t="s">
        <v>1690</v>
      </c>
      <c r="D1340" s="141" t="s">
        <v>81</v>
      </c>
      <c r="E1340" s="142" t="s">
        <v>2162</v>
      </c>
      <c r="F1340" s="142" t="s">
        <v>2162</v>
      </c>
    </row>
    <row r="1341" spans="1:6" x14ac:dyDescent="0.3">
      <c r="A1341" s="141">
        <v>96011</v>
      </c>
      <c r="B1341" s="141" t="s">
        <v>2631</v>
      </c>
      <c r="C1341" s="141" t="s">
        <v>1690</v>
      </c>
      <c r="D1341" s="141" t="s">
        <v>81</v>
      </c>
      <c r="E1341" s="142" t="s">
        <v>2632</v>
      </c>
      <c r="F1341" s="142" t="s">
        <v>2632</v>
      </c>
    </row>
    <row r="1342" spans="1:6" x14ac:dyDescent="0.3">
      <c r="A1342" s="141">
        <v>96012</v>
      </c>
      <c r="B1342" s="141" t="s">
        <v>2633</v>
      </c>
      <c r="C1342" s="141" t="s">
        <v>1690</v>
      </c>
      <c r="D1342" s="141" t="s">
        <v>1090</v>
      </c>
      <c r="E1342" s="142" t="s">
        <v>1816</v>
      </c>
      <c r="F1342" s="142" t="s">
        <v>1816</v>
      </c>
    </row>
    <row r="1343" spans="1:6" x14ac:dyDescent="0.3">
      <c r="A1343" s="141">
        <v>96015</v>
      </c>
      <c r="B1343" s="141" t="s">
        <v>2634</v>
      </c>
      <c r="C1343" s="141" t="s">
        <v>1690</v>
      </c>
      <c r="D1343" s="141" t="s">
        <v>81</v>
      </c>
      <c r="E1343" s="142" t="s">
        <v>2635</v>
      </c>
      <c r="F1343" s="142" t="s">
        <v>2635</v>
      </c>
    </row>
    <row r="1344" spans="1:6" x14ac:dyDescent="0.3">
      <c r="A1344" s="141">
        <v>96016</v>
      </c>
      <c r="B1344" s="141" t="s">
        <v>2636</v>
      </c>
      <c r="C1344" s="141" t="s">
        <v>1690</v>
      </c>
      <c r="D1344" s="141" t="s">
        <v>81</v>
      </c>
      <c r="E1344" s="142" t="s">
        <v>2637</v>
      </c>
      <c r="F1344" s="142" t="s">
        <v>2637</v>
      </c>
    </row>
    <row r="1345" spans="1:6" x14ac:dyDescent="0.3">
      <c r="A1345" s="141">
        <v>96018</v>
      </c>
      <c r="B1345" s="141" t="s">
        <v>2638</v>
      </c>
      <c r="C1345" s="141" t="s">
        <v>1690</v>
      </c>
      <c r="D1345" s="141" t="s">
        <v>81</v>
      </c>
      <c r="E1345" s="142" t="s">
        <v>2328</v>
      </c>
      <c r="F1345" s="142" t="s">
        <v>2328</v>
      </c>
    </row>
    <row r="1346" spans="1:6" x14ac:dyDescent="0.3">
      <c r="A1346" s="141">
        <v>96019</v>
      </c>
      <c r="B1346" s="141" t="s">
        <v>2639</v>
      </c>
      <c r="C1346" s="141" t="s">
        <v>1690</v>
      </c>
      <c r="D1346" s="141" t="s">
        <v>1090</v>
      </c>
      <c r="E1346" s="142" t="s">
        <v>1816</v>
      </c>
      <c r="F1346" s="142" t="s">
        <v>1816</v>
      </c>
    </row>
    <row r="1347" spans="1:6" x14ac:dyDescent="0.3">
      <c r="A1347" s="141">
        <v>96023</v>
      </c>
      <c r="B1347" s="141" t="s">
        <v>2640</v>
      </c>
      <c r="C1347" s="141" t="s">
        <v>1690</v>
      </c>
      <c r="D1347" s="141" t="s">
        <v>81</v>
      </c>
      <c r="E1347" s="142" t="s">
        <v>2641</v>
      </c>
      <c r="F1347" s="142" t="s">
        <v>2641</v>
      </c>
    </row>
    <row r="1348" spans="1:6" x14ac:dyDescent="0.3">
      <c r="A1348" s="141">
        <v>96024</v>
      </c>
      <c r="B1348" s="141" t="s">
        <v>2642</v>
      </c>
      <c r="C1348" s="141" t="s">
        <v>1690</v>
      </c>
      <c r="D1348" s="141" t="s">
        <v>81</v>
      </c>
      <c r="E1348" s="142" t="s">
        <v>2643</v>
      </c>
      <c r="F1348" s="142" t="s">
        <v>2643</v>
      </c>
    </row>
    <row r="1349" spans="1:6" x14ac:dyDescent="0.3">
      <c r="A1349" s="141">
        <v>96026</v>
      </c>
      <c r="B1349" s="141" t="s">
        <v>2644</v>
      </c>
      <c r="C1349" s="141" t="s">
        <v>1690</v>
      </c>
      <c r="D1349" s="141" t="s">
        <v>81</v>
      </c>
      <c r="E1349" s="142" t="s">
        <v>2645</v>
      </c>
      <c r="F1349" s="142" t="s">
        <v>2645</v>
      </c>
    </row>
    <row r="1350" spans="1:6" x14ac:dyDescent="0.3">
      <c r="A1350" s="141">
        <v>96027</v>
      </c>
      <c r="B1350" s="141" t="s">
        <v>2646</v>
      </c>
      <c r="C1350" s="141" t="s">
        <v>1690</v>
      </c>
      <c r="D1350" s="141" t="s">
        <v>1090</v>
      </c>
      <c r="E1350" s="142" t="s">
        <v>1727</v>
      </c>
      <c r="F1350" s="142" t="s">
        <v>1727</v>
      </c>
    </row>
    <row r="1351" spans="1:6" x14ac:dyDescent="0.3">
      <c r="A1351" s="141">
        <v>96030</v>
      </c>
      <c r="B1351" s="141" t="s">
        <v>2647</v>
      </c>
      <c r="C1351" s="141" t="s">
        <v>1690</v>
      </c>
      <c r="D1351" s="141" t="s">
        <v>81</v>
      </c>
      <c r="E1351" s="142" t="s">
        <v>2648</v>
      </c>
      <c r="F1351" s="142" t="s">
        <v>2648</v>
      </c>
    </row>
    <row r="1352" spans="1:6" x14ac:dyDescent="0.3">
      <c r="A1352" s="141">
        <v>96031</v>
      </c>
      <c r="B1352" s="141" t="s">
        <v>2649</v>
      </c>
      <c r="C1352" s="141" t="s">
        <v>1690</v>
      </c>
      <c r="D1352" s="141" t="s">
        <v>81</v>
      </c>
      <c r="E1352" s="142" t="s">
        <v>2650</v>
      </c>
      <c r="F1352" s="142" t="s">
        <v>2650</v>
      </c>
    </row>
    <row r="1353" spans="1:6" x14ac:dyDescent="0.3">
      <c r="A1353" s="141">
        <v>96032</v>
      </c>
      <c r="B1353" s="141" t="s">
        <v>2651</v>
      </c>
      <c r="C1353" s="141" t="s">
        <v>1690</v>
      </c>
      <c r="D1353" s="141" t="s">
        <v>81</v>
      </c>
      <c r="E1353" s="142" t="s">
        <v>2652</v>
      </c>
      <c r="F1353" s="142" t="s">
        <v>2652</v>
      </c>
    </row>
    <row r="1354" spans="1:6" x14ac:dyDescent="0.3">
      <c r="A1354" s="141">
        <v>96033</v>
      </c>
      <c r="B1354" s="141" t="s">
        <v>2653</v>
      </c>
      <c r="C1354" s="141" t="s">
        <v>1690</v>
      </c>
      <c r="D1354" s="141" t="s">
        <v>81</v>
      </c>
      <c r="E1354" s="142" t="s">
        <v>2654</v>
      </c>
      <c r="F1354" s="142" t="s">
        <v>2654</v>
      </c>
    </row>
    <row r="1355" spans="1:6" x14ac:dyDescent="0.3">
      <c r="A1355" s="141">
        <v>96034</v>
      </c>
      <c r="B1355" s="141" t="s">
        <v>2655</v>
      </c>
      <c r="C1355" s="141" t="s">
        <v>1690</v>
      </c>
      <c r="D1355" s="141" t="s">
        <v>1090</v>
      </c>
      <c r="E1355" s="142" t="s">
        <v>2309</v>
      </c>
      <c r="F1355" s="142" t="s">
        <v>2309</v>
      </c>
    </row>
    <row r="1356" spans="1:6" x14ac:dyDescent="0.3">
      <c r="A1356" s="141">
        <v>96053</v>
      </c>
      <c r="B1356" s="141" t="s">
        <v>2656</v>
      </c>
      <c r="C1356" s="141" t="s">
        <v>1690</v>
      </c>
      <c r="D1356" s="141" t="s">
        <v>81</v>
      </c>
      <c r="E1356" s="142" t="s">
        <v>2657</v>
      </c>
      <c r="F1356" s="142" t="s">
        <v>2657</v>
      </c>
    </row>
    <row r="1357" spans="1:6" x14ac:dyDescent="0.3">
      <c r="A1357" s="141">
        <v>96054</v>
      </c>
      <c r="B1357" s="141" t="s">
        <v>2658</v>
      </c>
      <c r="C1357" s="141" t="s">
        <v>1690</v>
      </c>
      <c r="D1357" s="141" t="s">
        <v>81</v>
      </c>
      <c r="E1357" s="142" t="s">
        <v>2659</v>
      </c>
      <c r="F1357" s="142" t="s">
        <v>2659</v>
      </c>
    </row>
    <row r="1358" spans="1:6" x14ac:dyDescent="0.3">
      <c r="A1358" s="141">
        <v>96055</v>
      </c>
      <c r="B1358" s="141" t="s">
        <v>2660</v>
      </c>
      <c r="C1358" s="141" t="s">
        <v>1690</v>
      </c>
      <c r="D1358" s="141" t="s">
        <v>81</v>
      </c>
      <c r="E1358" s="142" t="s">
        <v>2661</v>
      </c>
      <c r="F1358" s="142" t="s">
        <v>2661</v>
      </c>
    </row>
    <row r="1359" spans="1:6" x14ac:dyDescent="0.3">
      <c r="A1359" s="141">
        <v>96056</v>
      </c>
      <c r="B1359" s="141" t="s">
        <v>2662</v>
      </c>
      <c r="C1359" s="141" t="s">
        <v>1690</v>
      </c>
      <c r="D1359" s="141" t="s">
        <v>81</v>
      </c>
      <c r="E1359" s="142" t="s">
        <v>2663</v>
      </c>
      <c r="F1359" s="142" t="s">
        <v>2663</v>
      </c>
    </row>
    <row r="1360" spans="1:6" x14ac:dyDescent="0.3">
      <c r="A1360" s="141">
        <v>96057</v>
      </c>
      <c r="B1360" s="141" t="s">
        <v>2664</v>
      </c>
      <c r="C1360" s="141" t="s">
        <v>1690</v>
      </c>
      <c r="D1360" s="141" t="s">
        <v>1090</v>
      </c>
      <c r="E1360" s="142" t="s">
        <v>1727</v>
      </c>
      <c r="F1360" s="142" t="s">
        <v>1727</v>
      </c>
    </row>
    <row r="1361" spans="1:6" x14ac:dyDescent="0.3">
      <c r="A1361" s="141">
        <v>96060</v>
      </c>
      <c r="B1361" s="141" t="s">
        <v>2665</v>
      </c>
      <c r="C1361" s="141" t="s">
        <v>1690</v>
      </c>
      <c r="D1361" s="141" t="s">
        <v>81</v>
      </c>
      <c r="E1361" s="142" t="s">
        <v>2666</v>
      </c>
      <c r="F1361" s="142" t="s">
        <v>2666</v>
      </c>
    </row>
    <row r="1362" spans="1:6" x14ac:dyDescent="0.3">
      <c r="A1362" s="141">
        <v>96061</v>
      </c>
      <c r="B1362" s="141" t="s">
        <v>2667</v>
      </c>
      <c r="C1362" s="141" t="s">
        <v>1690</v>
      </c>
      <c r="D1362" s="141" t="s">
        <v>81</v>
      </c>
      <c r="E1362" s="142" t="s">
        <v>2668</v>
      </c>
      <c r="F1362" s="142" t="s">
        <v>2668</v>
      </c>
    </row>
    <row r="1363" spans="1:6" x14ac:dyDescent="0.3">
      <c r="A1363" s="141">
        <v>96062</v>
      </c>
      <c r="B1363" s="141" t="s">
        <v>2669</v>
      </c>
      <c r="C1363" s="141" t="s">
        <v>1690</v>
      </c>
      <c r="D1363" s="141" t="s">
        <v>1090</v>
      </c>
      <c r="E1363" s="142" t="s">
        <v>2221</v>
      </c>
      <c r="F1363" s="142" t="s">
        <v>2221</v>
      </c>
    </row>
    <row r="1364" spans="1:6" x14ac:dyDescent="0.3">
      <c r="A1364" s="141">
        <v>96241</v>
      </c>
      <c r="B1364" s="141" t="s">
        <v>2670</v>
      </c>
      <c r="C1364" s="141" t="s">
        <v>1690</v>
      </c>
      <c r="D1364" s="141" t="s">
        <v>81</v>
      </c>
      <c r="E1364" s="142" t="s">
        <v>2671</v>
      </c>
      <c r="F1364" s="142" t="s">
        <v>2671</v>
      </c>
    </row>
    <row r="1365" spans="1:6" x14ac:dyDescent="0.3">
      <c r="A1365" s="141">
        <v>96242</v>
      </c>
      <c r="B1365" s="141" t="s">
        <v>2672</v>
      </c>
      <c r="C1365" s="141" t="s">
        <v>1690</v>
      </c>
      <c r="D1365" s="141" t="s">
        <v>81</v>
      </c>
      <c r="E1365" s="142" t="s">
        <v>2673</v>
      </c>
      <c r="F1365" s="142" t="s">
        <v>2673</v>
      </c>
    </row>
    <row r="1366" spans="1:6" x14ac:dyDescent="0.3">
      <c r="A1366" s="141">
        <v>96243</v>
      </c>
      <c r="B1366" s="141" t="s">
        <v>2674</v>
      </c>
      <c r="C1366" s="141" t="s">
        <v>1690</v>
      </c>
      <c r="D1366" s="141" t="s">
        <v>81</v>
      </c>
      <c r="E1366" s="142" t="s">
        <v>2675</v>
      </c>
      <c r="F1366" s="142" t="s">
        <v>2675</v>
      </c>
    </row>
    <row r="1367" spans="1:6" x14ac:dyDescent="0.3">
      <c r="A1367" s="141">
        <v>96244</v>
      </c>
      <c r="B1367" s="141" t="s">
        <v>2676</v>
      </c>
      <c r="C1367" s="141" t="s">
        <v>1690</v>
      </c>
      <c r="D1367" s="141" t="s">
        <v>1090</v>
      </c>
      <c r="E1367" s="142" t="s">
        <v>2677</v>
      </c>
      <c r="F1367" s="142" t="s">
        <v>2677</v>
      </c>
    </row>
    <row r="1368" spans="1:6" x14ac:dyDescent="0.3">
      <c r="A1368" s="141">
        <v>96301</v>
      </c>
      <c r="B1368" s="141" t="s">
        <v>2678</v>
      </c>
      <c r="C1368" s="141" t="s">
        <v>1690</v>
      </c>
      <c r="D1368" s="141" t="s">
        <v>1090</v>
      </c>
      <c r="E1368" s="142" t="s">
        <v>2679</v>
      </c>
      <c r="F1368" s="142" t="s">
        <v>2679</v>
      </c>
    </row>
    <row r="1369" spans="1:6" x14ac:dyDescent="0.3">
      <c r="A1369" s="141">
        <v>96457</v>
      </c>
      <c r="B1369" s="141" t="s">
        <v>2680</v>
      </c>
      <c r="C1369" s="141" t="s">
        <v>1690</v>
      </c>
      <c r="D1369" s="141" t="s">
        <v>1090</v>
      </c>
      <c r="E1369" s="142" t="s">
        <v>2681</v>
      </c>
      <c r="F1369" s="142" t="s">
        <v>2681</v>
      </c>
    </row>
    <row r="1370" spans="1:6" x14ac:dyDescent="0.3">
      <c r="A1370" s="141">
        <v>96458</v>
      </c>
      <c r="B1370" s="141" t="s">
        <v>2682</v>
      </c>
      <c r="C1370" s="141" t="s">
        <v>1690</v>
      </c>
      <c r="D1370" s="141" t="s">
        <v>81</v>
      </c>
      <c r="E1370" s="142" t="s">
        <v>2683</v>
      </c>
      <c r="F1370" s="142" t="s">
        <v>2683</v>
      </c>
    </row>
    <row r="1371" spans="1:6" x14ac:dyDescent="0.3">
      <c r="A1371" s="141">
        <v>96459</v>
      </c>
      <c r="B1371" s="141" t="s">
        <v>2684</v>
      </c>
      <c r="C1371" s="141" t="s">
        <v>1690</v>
      </c>
      <c r="D1371" s="141" t="s">
        <v>81</v>
      </c>
      <c r="E1371" s="142" t="s">
        <v>2685</v>
      </c>
      <c r="F1371" s="142" t="s">
        <v>2685</v>
      </c>
    </row>
    <row r="1372" spans="1:6" x14ac:dyDescent="0.3">
      <c r="A1372" s="141">
        <v>96460</v>
      </c>
      <c r="B1372" s="141" t="s">
        <v>2686</v>
      </c>
      <c r="C1372" s="141" t="s">
        <v>1690</v>
      </c>
      <c r="D1372" s="141" t="s">
        <v>81</v>
      </c>
      <c r="E1372" s="142" t="s">
        <v>2687</v>
      </c>
      <c r="F1372" s="142" t="s">
        <v>2687</v>
      </c>
    </row>
    <row r="1373" spans="1:6" x14ac:dyDescent="0.3">
      <c r="A1373" s="141">
        <v>98760</v>
      </c>
      <c r="B1373" s="141" t="s">
        <v>2688</v>
      </c>
      <c r="C1373" s="141" t="s">
        <v>1690</v>
      </c>
      <c r="D1373" s="141" t="s">
        <v>1090</v>
      </c>
      <c r="E1373" s="142" t="s">
        <v>1954</v>
      </c>
      <c r="F1373" s="142" t="s">
        <v>1954</v>
      </c>
    </row>
    <row r="1374" spans="1:6" x14ac:dyDescent="0.3">
      <c r="A1374" s="141">
        <v>98761</v>
      </c>
      <c r="B1374" s="141" t="s">
        <v>2689</v>
      </c>
      <c r="C1374" s="141" t="s">
        <v>1690</v>
      </c>
      <c r="D1374" s="141" t="s">
        <v>1090</v>
      </c>
      <c r="E1374" s="142" t="s">
        <v>2361</v>
      </c>
      <c r="F1374" s="142" t="s">
        <v>2361</v>
      </c>
    </row>
    <row r="1375" spans="1:6" x14ac:dyDescent="0.3">
      <c r="A1375" s="141">
        <v>98762</v>
      </c>
      <c r="B1375" s="141" t="s">
        <v>2690</v>
      </c>
      <c r="C1375" s="141" t="s">
        <v>1690</v>
      </c>
      <c r="D1375" s="141" t="s">
        <v>1090</v>
      </c>
      <c r="E1375" s="142" t="s">
        <v>1319</v>
      </c>
      <c r="F1375" s="142" t="s">
        <v>1319</v>
      </c>
    </row>
    <row r="1376" spans="1:6" x14ac:dyDescent="0.3">
      <c r="A1376" s="141">
        <v>98763</v>
      </c>
      <c r="B1376" s="141" t="s">
        <v>2691</v>
      </c>
      <c r="C1376" s="141" t="s">
        <v>1690</v>
      </c>
      <c r="D1376" s="141" t="s">
        <v>81</v>
      </c>
      <c r="E1376" s="142" t="s">
        <v>2692</v>
      </c>
      <c r="F1376" s="142" t="s">
        <v>2692</v>
      </c>
    </row>
    <row r="1377" spans="1:6" x14ac:dyDescent="0.3">
      <c r="A1377" s="141">
        <v>99829</v>
      </c>
      <c r="B1377" s="141" t="s">
        <v>2693</v>
      </c>
      <c r="C1377" s="141" t="s">
        <v>1690</v>
      </c>
      <c r="D1377" s="141" t="s">
        <v>1090</v>
      </c>
      <c r="E1377" s="142" t="s">
        <v>2336</v>
      </c>
      <c r="F1377" s="142" t="s">
        <v>2336</v>
      </c>
    </row>
    <row r="1378" spans="1:6" x14ac:dyDescent="0.3">
      <c r="A1378" s="141">
        <v>99830</v>
      </c>
      <c r="B1378" s="141" t="s">
        <v>2694</v>
      </c>
      <c r="C1378" s="141" t="s">
        <v>1690</v>
      </c>
      <c r="D1378" s="141" t="s">
        <v>1090</v>
      </c>
      <c r="E1378" s="142" t="s">
        <v>1617</v>
      </c>
      <c r="F1378" s="142" t="s">
        <v>1617</v>
      </c>
    </row>
    <row r="1379" spans="1:6" x14ac:dyDescent="0.3">
      <c r="A1379" s="141">
        <v>99831</v>
      </c>
      <c r="B1379" s="141" t="s">
        <v>2695</v>
      </c>
      <c r="C1379" s="141" t="s">
        <v>1690</v>
      </c>
      <c r="D1379" s="141" t="s">
        <v>1090</v>
      </c>
      <c r="E1379" s="142" t="s">
        <v>2268</v>
      </c>
      <c r="F1379" s="142" t="s">
        <v>2268</v>
      </c>
    </row>
    <row r="1380" spans="1:6" x14ac:dyDescent="0.3">
      <c r="A1380" s="141">
        <v>99832</v>
      </c>
      <c r="B1380" s="141" t="s">
        <v>2696</v>
      </c>
      <c r="C1380" s="141" t="s">
        <v>1690</v>
      </c>
      <c r="D1380" s="141" t="s">
        <v>81</v>
      </c>
      <c r="E1380" s="142" t="s">
        <v>2697</v>
      </c>
      <c r="F1380" s="142" t="s">
        <v>2697</v>
      </c>
    </row>
    <row r="1381" spans="1:6" x14ac:dyDescent="0.3">
      <c r="A1381" s="141">
        <v>100637</v>
      </c>
      <c r="B1381" s="141" t="s">
        <v>2698</v>
      </c>
      <c r="C1381" s="141" t="s">
        <v>1690</v>
      </c>
      <c r="D1381" s="141" t="s">
        <v>81</v>
      </c>
      <c r="E1381" s="142" t="s">
        <v>2699</v>
      </c>
      <c r="F1381" s="142" t="s">
        <v>2699</v>
      </c>
    </row>
    <row r="1382" spans="1:6" x14ac:dyDescent="0.3">
      <c r="A1382" s="141">
        <v>100638</v>
      </c>
      <c r="B1382" s="141" t="s">
        <v>2700</v>
      </c>
      <c r="C1382" s="141" t="s">
        <v>1690</v>
      </c>
      <c r="D1382" s="141" t="s">
        <v>81</v>
      </c>
      <c r="E1382" s="142" t="s">
        <v>2701</v>
      </c>
      <c r="F1382" s="142" t="s">
        <v>2701</v>
      </c>
    </row>
    <row r="1383" spans="1:6" x14ac:dyDescent="0.3">
      <c r="A1383" s="141">
        <v>100639</v>
      </c>
      <c r="B1383" s="141" t="s">
        <v>2702</v>
      </c>
      <c r="C1383" s="141" t="s">
        <v>1690</v>
      </c>
      <c r="D1383" s="141" t="s">
        <v>81</v>
      </c>
      <c r="E1383" s="142" t="s">
        <v>2703</v>
      </c>
      <c r="F1383" s="142" t="s">
        <v>2703</v>
      </c>
    </row>
    <row r="1384" spans="1:6" x14ac:dyDescent="0.3">
      <c r="A1384" s="141">
        <v>100640</v>
      </c>
      <c r="B1384" s="141" t="s">
        <v>2704</v>
      </c>
      <c r="C1384" s="141" t="s">
        <v>1690</v>
      </c>
      <c r="D1384" s="141" t="s">
        <v>1090</v>
      </c>
      <c r="E1384" s="142" t="s">
        <v>2705</v>
      </c>
      <c r="F1384" s="142" t="s">
        <v>2705</v>
      </c>
    </row>
    <row r="1385" spans="1:6" x14ac:dyDescent="0.3">
      <c r="A1385" s="141">
        <v>100643</v>
      </c>
      <c r="B1385" s="141" t="s">
        <v>2706</v>
      </c>
      <c r="C1385" s="141" t="s">
        <v>1690</v>
      </c>
      <c r="D1385" s="141" t="s">
        <v>81</v>
      </c>
      <c r="E1385" s="142" t="s">
        <v>2707</v>
      </c>
      <c r="F1385" s="142" t="s">
        <v>2707</v>
      </c>
    </row>
    <row r="1386" spans="1:6" x14ac:dyDescent="0.3">
      <c r="A1386" s="141">
        <v>100644</v>
      </c>
      <c r="B1386" s="141" t="s">
        <v>2708</v>
      </c>
      <c r="C1386" s="141" t="s">
        <v>1690</v>
      </c>
      <c r="D1386" s="141" t="s">
        <v>81</v>
      </c>
      <c r="E1386" s="142" t="s">
        <v>2709</v>
      </c>
      <c r="F1386" s="142" t="s">
        <v>2709</v>
      </c>
    </row>
    <row r="1387" spans="1:6" x14ac:dyDescent="0.3">
      <c r="A1387" s="141">
        <v>100645</v>
      </c>
      <c r="B1387" s="141" t="s">
        <v>2710</v>
      </c>
      <c r="C1387" s="141" t="s">
        <v>1690</v>
      </c>
      <c r="D1387" s="141" t="s">
        <v>81</v>
      </c>
      <c r="E1387" s="142" t="s">
        <v>2711</v>
      </c>
      <c r="F1387" s="142" t="s">
        <v>2711</v>
      </c>
    </row>
    <row r="1388" spans="1:6" x14ac:dyDescent="0.3">
      <c r="A1388" s="141">
        <v>100646</v>
      </c>
      <c r="B1388" s="141" t="s">
        <v>2712</v>
      </c>
      <c r="C1388" s="141" t="s">
        <v>1690</v>
      </c>
      <c r="D1388" s="141" t="s">
        <v>1090</v>
      </c>
      <c r="E1388" s="142" t="s">
        <v>2713</v>
      </c>
      <c r="F1388" s="142" t="s">
        <v>2713</v>
      </c>
    </row>
    <row r="1389" spans="1:6" x14ac:dyDescent="0.3">
      <c r="A1389" s="141">
        <v>102270</v>
      </c>
      <c r="B1389" s="141" t="s">
        <v>2714</v>
      </c>
      <c r="C1389" s="141" t="s">
        <v>1690</v>
      </c>
      <c r="D1389" s="141" t="s">
        <v>1090</v>
      </c>
      <c r="E1389" s="142" t="s">
        <v>2715</v>
      </c>
      <c r="F1389" s="142" t="s">
        <v>2715</v>
      </c>
    </row>
    <row r="1390" spans="1:6" x14ac:dyDescent="0.3">
      <c r="A1390" s="141">
        <v>102271</v>
      </c>
      <c r="B1390" s="141" t="s">
        <v>2716</v>
      </c>
      <c r="C1390" s="141" t="s">
        <v>1690</v>
      </c>
      <c r="D1390" s="141" t="s">
        <v>1090</v>
      </c>
      <c r="E1390" s="142" t="s">
        <v>1582</v>
      </c>
      <c r="F1390" s="142" t="s">
        <v>1582</v>
      </c>
    </row>
    <row r="1391" spans="1:6" x14ac:dyDescent="0.3">
      <c r="A1391" s="141">
        <v>102272</v>
      </c>
      <c r="B1391" s="141" t="s">
        <v>2717</v>
      </c>
      <c r="C1391" s="141" t="s">
        <v>1690</v>
      </c>
      <c r="D1391" s="141" t="s">
        <v>1090</v>
      </c>
      <c r="E1391" s="142" t="s">
        <v>1552</v>
      </c>
      <c r="F1391" s="142" t="s">
        <v>1552</v>
      </c>
    </row>
    <row r="1392" spans="1:6" x14ac:dyDescent="0.3">
      <c r="A1392" s="141">
        <v>102273</v>
      </c>
      <c r="B1392" s="141" t="s">
        <v>2718</v>
      </c>
      <c r="C1392" s="141" t="s">
        <v>1690</v>
      </c>
      <c r="D1392" s="141" t="s">
        <v>81</v>
      </c>
      <c r="E1392" s="142" t="s">
        <v>2719</v>
      </c>
      <c r="F1392" s="142" t="s">
        <v>2719</v>
      </c>
    </row>
    <row r="1393" spans="1:6" x14ac:dyDescent="0.3">
      <c r="A1393" s="141">
        <v>102809</v>
      </c>
      <c r="B1393" s="141" t="s">
        <v>2720</v>
      </c>
      <c r="C1393" s="141" t="s">
        <v>1690</v>
      </c>
      <c r="D1393" s="141" t="s">
        <v>1090</v>
      </c>
      <c r="E1393" s="142" t="s">
        <v>2721</v>
      </c>
      <c r="F1393" s="142" t="s">
        <v>2721</v>
      </c>
    </row>
    <row r="1394" spans="1:6" x14ac:dyDescent="0.3">
      <c r="A1394" s="141">
        <v>102815</v>
      </c>
      <c r="B1394" s="141" t="s">
        <v>2722</v>
      </c>
      <c r="C1394" s="141" t="s">
        <v>1690</v>
      </c>
      <c r="D1394" s="141" t="s">
        <v>81</v>
      </c>
      <c r="E1394" s="142" t="s">
        <v>2723</v>
      </c>
      <c r="F1394" s="142" t="s">
        <v>2723</v>
      </c>
    </row>
    <row r="1395" spans="1:6" x14ac:dyDescent="0.3">
      <c r="A1395" s="141">
        <v>102826</v>
      </c>
      <c r="B1395" s="141" t="s">
        <v>2724</v>
      </c>
      <c r="C1395" s="141" t="s">
        <v>1690</v>
      </c>
      <c r="D1395" s="141" t="s">
        <v>81</v>
      </c>
      <c r="E1395" s="142" t="s">
        <v>2408</v>
      </c>
      <c r="F1395" s="142" t="s">
        <v>2408</v>
      </c>
    </row>
    <row r="1396" spans="1:6" x14ac:dyDescent="0.3">
      <c r="A1396" s="141">
        <v>102832</v>
      </c>
      <c r="B1396" s="141" t="s">
        <v>2725</v>
      </c>
      <c r="C1396" s="141" t="s">
        <v>1690</v>
      </c>
      <c r="D1396" s="141" t="s">
        <v>81</v>
      </c>
      <c r="E1396" s="142" t="s">
        <v>2726</v>
      </c>
      <c r="F1396" s="142" t="s">
        <v>2726</v>
      </c>
    </row>
    <row r="1397" spans="1:6" x14ac:dyDescent="0.3">
      <c r="A1397" s="141">
        <v>102843</v>
      </c>
      <c r="B1397" s="141" t="s">
        <v>2727</v>
      </c>
      <c r="C1397" s="141" t="s">
        <v>1690</v>
      </c>
      <c r="D1397" s="141" t="s">
        <v>1090</v>
      </c>
      <c r="E1397" s="142" t="s">
        <v>2728</v>
      </c>
      <c r="F1397" s="142" t="s">
        <v>2728</v>
      </c>
    </row>
    <row r="1398" spans="1:6" x14ac:dyDescent="0.3">
      <c r="A1398" s="141">
        <v>102849</v>
      </c>
      <c r="B1398" s="141" t="s">
        <v>2729</v>
      </c>
      <c r="C1398" s="141" t="s">
        <v>1690</v>
      </c>
      <c r="D1398" s="141" t="s">
        <v>1090</v>
      </c>
      <c r="E1398" s="142" t="s">
        <v>2730</v>
      </c>
      <c r="F1398" s="142" t="s">
        <v>2730</v>
      </c>
    </row>
    <row r="1399" spans="1:6" x14ac:dyDescent="0.3">
      <c r="A1399" s="141">
        <v>102855</v>
      </c>
      <c r="B1399" s="141" t="s">
        <v>2731</v>
      </c>
      <c r="C1399" s="141" t="s">
        <v>1690</v>
      </c>
      <c r="D1399" s="141" t="s">
        <v>1090</v>
      </c>
      <c r="E1399" s="142" t="s">
        <v>2730</v>
      </c>
      <c r="F1399" s="142" t="s">
        <v>2730</v>
      </c>
    </row>
    <row r="1400" spans="1:6" x14ac:dyDescent="0.3">
      <c r="A1400" s="141">
        <v>102861</v>
      </c>
      <c r="B1400" s="141" t="s">
        <v>2732</v>
      </c>
      <c r="C1400" s="141" t="s">
        <v>1690</v>
      </c>
      <c r="D1400" s="141" t="s">
        <v>81</v>
      </c>
      <c r="E1400" s="142" t="s">
        <v>1552</v>
      </c>
      <c r="F1400" s="142" t="s">
        <v>1552</v>
      </c>
    </row>
    <row r="1401" spans="1:6" x14ac:dyDescent="0.3">
      <c r="A1401" s="141">
        <v>102867</v>
      </c>
      <c r="B1401" s="141" t="s">
        <v>2733</v>
      </c>
      <c r="C1401" s="141" t="s">
        <v>1690</v>
      </c>
      <c r="D1401" s="141" t="s">
        <v>81</v>
      </c>
      <c r="E1401" s="142" t="s">
        <v>1892</v>
      </c>
      <c r="F1401" s="142" t="s">
        <v>1892</v>
      </c>
    </row>
    <row r="1402" spans="1:6" x14ac:dyDescent="0.3">
      <c r="A1402" s="141">
        <v>102870</v>
      </c>
      <c r="B1402" s="141" t="s">
        <v>2734</v>
      </c>
      <c r="C1402" s="141" t="s">
        <v>1690</v>
      </c>
      <c r="D1402" s="141" t="s">
        <v>81</v>
      </c>
      <c r="E1402" s="142" t="s">
        <v>2735</v>
      </c>
      <c r="F1402" s="142" t="s">
        <v>2735</v>
      </c>
    </row>
    <row r="1403" spans="1:6" x14ac:dyDescent="0.3">
      <c r="A1403" s="141">
        <v>102871</v>
      </c>
      <c r="B1403" s="141" t="s">
        <v>2736</v>
      </c>
      <c r="C1403" s="141" t="s">
        <v>1690</v>
      </c>
      <c r="D1403" s="141" t="s">
        <v>81</v>
      </c>
      <c r="E1403" s="142" t="s">
        <v>2737</v>
      </c>
      <c r="F1403" s="142" t="s">
        <v>2737</v>
      </c>
    </row>
    <row r="1404" spans="1:6" x14ac:dyDescent="0.3">
      <c r="A1404" s="141">
        <v>102872</v>
      </c>
      <c r="B1404" s="141" t="s">
        <v>2738</v>
      </c>
      <c r="C1404" s="141" t="s">
        <v>1690</v>
      </c>
      <c r="D1404" s="141" t="s">
        <v>81</v>
      </c>
      <c r="E1404" s="142" t="s">
        <v>2739</v>
      </c>
      <c r="F1404" s="142" t="s">
        <v>2739</v>
      </c>
    </row>
    <row r="1405" spans="1:6" x14ac:dyDescent="0.3">
      <c r="A1405" s="141">
        <v>102873</v>
      </c>
      <c r="B1405" s="141" t="s">
        <v>2740</v>
      </c>
      <c r="C1405" s="141" t="s">
        <v>1690</v>
      </c>
      <c r="D1405" s="141" t="s">
        <v>1090</v>
      </c>
      <c r="E1405" s="142" t="s">
        <v>2199</v>
      </c>
      <c r="F1405" s="142" t="s">
        <v>2199</v>
      </c>
    </row>
    <row r="1406" spans="1:6" x14ac:dyDescent="0.3">
      <c r="A1406" s="141">
        <v>102876</v>
      </c>
      <c r="B1406" s="141" t="s">
        <v>2741</v>
      </c>
      <c r="C1406" s="141" t="s">
        <v>1690</v>
      </c>
      <c r="D1406" s="141" t="s">
        <v>81</v>
      </c>
      <c r="E1406" s="142" t="s">
        <v>2742</v>
      </c>
      <c r="F1406" s="142" t="s">
        <v>2742</v>
      </c>
    </row>
    <row r="1407" spans="1:6" x14ac:dyDescent="0.3">
      <c r="A1407" s="141">
        <v>102877</v>
      </c>
      <c r="B1407" s="141" t="s">
        <v>2743</v>
      </c>
      <c r="C1407" s="141" t="s">
        <v>1690</v>
      </c>
      <c r="D1407" s="141" t="s">
        <v>81</v>
      </c>
      <c r="E1407" s="142" t="s">
        <v>2744</v>
      </c>
      <c r="F1407" s="142" t="s">
        <v>2744</v>
      </c>
    </row>
    <row r="1408" spans="1:6" x14ac:dyDescent="0.3">
      <c r="A1408" s="141">
        <v>102878</v>
      </c>
      <c r="B1408" s="141" t="s">
        <v>2745</v>
      </c>
      <c r="C1408" s="141" t="s">
        <v>1690</v>
      </c>
      <c r="D1408" s="141" t="s">
        <v>81</v>
      </c>
      <c r="E1408" s="142" t="s">
        <v>2746</v>
      </c>
      <c r="F1408" s="142" t="s">
        <v>2746</v>
      </c>
    </row>
    <row r="1409" spans="1:6" x14ac:dyDescent="0.3">
      <c r="A1409" s="141">
        <v>102879</v>
      </c>
      <c r="B1409" s="141" t="s">
        <v>2747</v>
      </c>
      <c r="C1409" s="141" t="s">
        <v>1690</v>
      </c>
      <c r="D1409" s="141" t="s">
        <v>1090</v>
      </c>
      <c r="E1409" s="142" t="s">
        <v>2748</v>
      </c>
      <c r="F1409" s="142" t="s">
        <v>2748</v>
      </c>
    </row>
    <row r="1410" spans="1:6" x14ac:dyDescent="0.3">
      <c r="A1410" s="141">
        <v>102885</v>
      </c>
      <c r="B1410" s="141" t="s">
        <v>2749</v>
      </c>
      <c r="C1410" s="141" t="s">
        <v>1690</v>
      </c>
      <c r="D1410" s="141" t="s">
        <v>81</v>
      </c>
      <c r="E1410" s="142" t="s">
        <v>1987</v>
      </c>
      <c r="F1410" s="142" t="s">
        <v>1987</v>
      </c>
    </row>
    <row r="1411" spans="1:6" x14ac:dyDescent="0.3">
      <c r="A1411" s="141">
        <v>102891</v>
      </c>
      <c r="B1411" s="141" t="s">
        <v>2750</v>
      </c>
      <c r="C1411" s="141" t="s">
        <v>1690</v>
      </c>
      <c r="D1411" s="141" t="s">
        <v>81</v>
      </c>
      <c r="E1411" s="142" t="s">
        <v>1987</v>
      </c>
      <c r="F1411" s="142" t="s">
        <v>1987</v>
      </c>
    </row>
    <row r="1412" spans="1:6" x14ac:dyDescent="0.3">
      <c r="A1412" s="141">
        <v>102897</v>
      </c>
      <c r="B1412" s="141" t="s">
        <v>2751</v>
      </c>
      <c r="C1412" s="141" t="s">
        <v>1690</v>
      </c>
      <c r="D1412" s="141" t="s">
        <v>1090</v>
      </c>
      <c r="E1412" s="142" t="s">
        <v>1973</v>
      </c>
      <c r="F1412" s="142" t="s">
        <v>1973</v>
      </c>
    </row>
    <row r="1413" spans="1:6" x14ac:dyDescent="0.3">
      <c r="A1413" s="141">
        <v>102903</v>
      </c>
      <c r="B1413" s="141" t="s">
        <v>2752</v>
      </c>
      <c r="C1413" s="141" t="s">
        <v>1690</v>
      </c>
      <c r="D1413" s="141" t="s">
        <v>1090</v>
      </c>
      <c r="E1413" s="142" t="s">
        <v>2753</v>
      </c>
      <c r="F1413" s="142" t="s">
        <v>2753</v>
      </c>
    </row>
    <row r="1414" spans="1:6" x14ac:dyDescent="0.3">
      <c r="A1414" s="141">
        <v>102909</v>
      </c>
      <c r="B1414" s="141" t="s">
        <v>2754</v>
      </c>
      <c r="C1414" s="141" t="s">
        <v>1690</v>
      </c>
      <c r="D1414" s="141" t="s">
        <v>81</v>
      </c>
      <c r="E1414" s="142" t="s">
        <v>2755</v>
      </c>
      <c r="F1414" s="142" t="s">
        <v>2755</v>
      </c>
    </row>
    <row r="1415" spans="1:6" x14ac:dyDescent="0.3">
      <c r="A1415" s="141">
        <v>102915</v>
      </c>
      <c r="B1415" s="141" t="s">
        <v>2756</v>
      </c>
      <c r="C1415" s="141" t="s">
        <v>1690</v>
      </c>
      <c r="D1415" s="141" t="s">
        <v>81</v>
      </c>
      <c r="E1415" s="142" t="s">
        <v>2441</v>
      </c>
      <c r="F1415" s="142" t="s">
        <v>2441</v>
      </c>
    </row>
    <row r="1416" spans="1:6" x14ac:dyDescent="0.3">
      <c r="A1416" s="141">
        <v>102927</v>
      </c>
      <c r="B1416" s="141" t="s">
        <v>2757</v>
      </c>
      <c r="C1416" s="141" t="s">
        <v>1690</v>
      </c>
      <c r="D1416" s="141" t="s">
        <v>81</v>
      </c>
      <c r="E1416" s="142" t="s">
        <v>1628</v>
      </c>
      <c r="F1416" s="142" t="s">
        <v>1628</v>
      </c>
    </row>
    <row r="1417" spans="1:6" x14ac:dyDescent="0.3">
      <c r="A1417" s="141">
        <v>102933</v>
      </c>
      <c r="B1417" s="141" t="s">
        <v>2758</v>
      </c>
      <c r="C1417" s="141" t="s">
        <v>1690</v>
      </c>
      <c r="D1417" s="141" t="s">
        <v>81</v>
      </c>
      <c r="E1417" s="142" t="s">
        <v>1628</v>
      </c>
      <c r="F1417" s="142" t="s">
        <v>1628</v>
      </c>
    </row>
    <row r="1418" spans="1:6" x14ac:dyDescent="0.3">
      <c r="A1418" s="141">
        <v>102939</v>
      </c>
      <c r="B1418" s="141" t="s">
        <v>2759</v>
      </c>
      <c r="C1418" s="141" t="s">
        <v>1690</v>
      </c>
      <c r="D1418" s="141" t="s">
        <v>81</v>
      </c>
      <c r="E1418" s="142" t="s">
        <v>2457</v>
      </c>
      <c r="F1418" s="142" t="s">
        <v>2457</v>
      </c>
    </row>
    <row r="1419" spans="1:6" x14ac:dyDescent="0.3">
      <c r="A1419" s="141">
        <v>102945</v>
      </c>
      <c r="B1419" s="141" t="s">
        <v>2760</v>
      </c>
      <c r="C1419" s="141" t="s">
        <v>1690</v>
      </c>
      <c r="D1419" s="141" t="s">
        <v>81</v>
      </c>
      <c r="E1419" s="142" t="s">
        <v>2361</v>
      </c>
      <c r="F1419" s="142" t="s">
        <v>2361</v>
      </c>
    </row>
    <row r="1420" spans="1:6" x14ac:dyDescent="0.3">
      <c r="A1420" s="141">
        <v>102951</v>
      </c>
      <c r="B1420" s="141" t="s">
        <v>2761</v>
      </c>
      <c r="C1420" s="141" t="s">
        <v>1690</v>
      </c>
      <c r="D1420" s="141" t="s">
        <v>81</v>
      </c>
      <c r="E1420" s="142" t="s">
        <v>2441</v>
      </c>
      <c r="F1420" s="142" t="s">
        <v>2441</v>
      </c>
    </row>
    <row r="1421" spans="1:6" x14ac:dyDescent="0.3">
      <c r="A1421" s="141">
        <v>102957</v>
      </c>
      <c r="B1421" s="141" t="s">
        <v>2762</v>
      </c>
      <c r="C1421" s="141" t="s">
        <v>1690</v>
      </c>
      <c r="D1421" s="141" t="s">
        <v>1090</v>
      </c>
      <c r="E1421" s="142" t="s">
        <v>2763</v>
      </c>
      <c r="F1421" s="142" t="s">
        <v>2763</v>
      </c>
    </row>
    <row r="1422" spans="1:6" x14ac:dyDescent="0.3">
      <c r="A1422" s="141">
        <v>102960</v>
      </c>
      <c r="B1422" s="141" t="s">
        <v>2764</v>
      </c>
      <c r="C1422" s="141" t="s">
        <v>1690</v>
      </c>
      <c r="D1422" s="141" t="s">
        <v>81</v>
      </c>
      <c r="E1422" s="142" t="s">
        <v>2765</v>
      </c>
      <c r="F1422" s="142" t="s">
        <v>2765</v>
      </c>
    </row>
    <row r="1423" spans="1:6" x14ac:dyDescent="0.3">
      <c r="A1423" s="141">
        <v>102961</v>
      </c>
      <c r="B1423" s="141" t="s">
        <v>2766</v>
      </c>
      <c r="C1423" s="141" t="s">
        <v>1690</v>
      </c>
      <c r="D1423" s="141" t="s">
        <v>81</v>
      </c>
      <c r="E1423" s="142" t="s">
        <v>2767</v>
      </c>
      <c r="F1423" s="142" t="s">
        <v>2767</v>
      </c>
    </row>
    <row r="1424" spans="1:6" x14ac:dyDescent="0.3">
      <c r="A1424" s="141">
        <v>102962</v>
      </c>
      <c r="B1424" s="141" t="s">
        <v>2768</v>
      </c>
      <c r="C1424" s="141" t="s">
        <v>1690</v>
      </c>
      <c r="D1424" s="141" t="s">
        <v>81</v>
      </c>
      <c r="E1424" s="142" t="s">
        <v>2769</v>
      </c>
      <c r="F1424" s="142" t="s">
        <v>2769</v>
      </c>
    </row>
    <row r="1425" spans="1:6" x14ac:dyDescent="0.3">
      <c r="A1425" s="141">
        <v>102963</v>
      </c>
      <c r="B1425" s="141" t="s">
        <v>2770</v>
      </c>
      <c r="C1425" s="141" t="s">
        <v>1690</v>
      </c>
      <c r="D1425" s="141" t="s">
        <v>1090</v>
      </c>
      <c r="E1425" s="142" t="s">
        <v>2076</v>
      </c>
      <c r="F1425" s="142" t="s">
        <v>2076</v>
      </c>
    </row>
    <row r="1426" spans="1:6" x14ac:dyDescent="0.3">
      <c r="A1426" s="141">
        <v>102969</v>
      </c>
      <c r="B1426" s="141" t="s">
        <v>2771</v>
      </c>
      <c r="C1426" s="141" t="s">
        <v>1690</v>
      </c>
      <c r="D1426" s="141" t="s">
        <v>81</v>
      </c>
      <c r="E1426" s="142" t="s">
        <v>2581</v>
      </c>
      <c r="F1426" s="142" t="s">
        <v>2581</v>
      </c>
    </row>
    <row r="1427" spans="1:6" x14ac:dyDescent="0.3">
      <c r="A1427" s="141">
        <v>102972</v>
      </c>
      <c r="B1427" s="141" t="s">
        <v>2772</v>
      </c>
      <c r="C1427" s="141" t="s">
        <v>1690</v>
      </c>
      <c r="D1427" s="141" t="s">
        <v>81</v>
      </c>
      <c r="E1427" s="142" t="s">
        <v>2773</v>
      </c>
      <c r="F1427" s="142" t="s">
        <v>2773</v>
      </c>
    </row>
    <row r="1428" spans="1:6" x14ac:dyDescent="0.3">
      <c r="A1428" s="141">
        <v>102973</v>
      </c>
      <c r="B1428" s="141" t="s">
        <v>2774</v>
      </c>
      <c r="C1428" s="141" t="s">
        <v>1690</v>
      </c>
      <c r="D1428" s="141" t="s">
        <v>81</v>
      </c>
      <c r="E1428" s="142" t="s">
        <v>2473</v>
      </c>
      <c r="F1428" s="142" t="s">
        <v>2473</v>
      </c>
    </row>
    <row r="1429" spans="1:6" x14ac:dyDescent="0.3">
      <c r="A1429" s="141">
        <v>102974</v>
      </c>
      <c r="B1429" s="141" t="s">
        <v>2775</v>
      </c>
      <c r="C1429" s="141" t="s">
        <v>1690</v>
      </c>
      <c r="D1429" s="141" t="s">
        <v>81</v>
      </c>
      <c r="E1429" s="142" t="s">
        <v>2776</v>
      </c>
      <c r="F1429" s="142" t="s">
        <v>2776</v>
      </c>
    </row>
    <row r="1430" spans="1:6" x14ac:dyDescent="0.3">
      <c r="A1430" s="141">
        <v>102985</v>
      </c>
      <c r="B1430" s="141" t="s">
        <v>2777</v>
      </c>
      <c r="C1430" s="141" t="s">
        <v>1690</v>
      </c>
      <c r="D1430" s="141" t="s">
        <v>1090</v>
      </c>
      <c r="E1430" s="142" t="s">
        <v>2122</v>
      </c>
      <c r="F1430" s="142" t="s">
        <v>2122</v>
      </c>
    </row>
    <row r="1431" spans="1:6" x14ac:dyDescent="0.3">
      <c r="A1431" s="141">
        <v>103156</v>
      </c>
      <c r="B1431" s="141" t="s">
        <v>2778</v>
      </c>
      <c r="C1431" s="141" t="s">
        <v>1690</v>
      </c>
      <c r="D1431" s="141" t="s">
        <v>81</v>
      </c>
      <c r="E1431" s="142" t="s">
        <v>2779</v>
      </c>
      <c r="F1431" s="142" t="s">
        <v>2779</v>
      </c>
    </row>
    <row r="1432" spans="1:6" x14ac:dyDescent="0.3">
      <c r="A1432" s="141">
        <v>103162</v>
      </c>
      <c r="B1432" s="141" t="s">
        <v>2780</v>
      </c>
      <c r="C1432" s="141" t="s">
        <v>1690</v>
      </c>
      <c r="D1432" s="141" t="s">
        <v>81</v>
      </c>
      <c r="E1432" s="142" t="s">
        <v>2781</v>
      </c>
      <c r="F1432" s="142" t="s">
        <v>2781</v>
      </c>
    </row>
    <row r="1433" spans="1:6" x14ac:dyDescent="0.3">
      <c r="A1433" s="141">
        <v>103168</v>
      </c>
      <c r="B1433" s="141" t="s">
        <v>2782</v>
      </c>
      <c r="C1433" s="141" t="s">
        <v>1690</v>
      </c>
      <c r="D1433" s="141" t="s">
        <v>81</v>
      </c>
      <c r="E1433" s="142" t="s">
        <v>2399</v>
      </c>
      <c r="F1433" s="142" t="s">
        <v>2399</v>
      </c>
    </row>
    <row r="1434" spans="1:6" x14ac:dyDescent="0.3">
      <c r="A1434" s="141">
        <v>103174</v>
      </c>
      <c r="B1434" s="141" t="s">
        <v>2783</v>
      </c>
      <c r="C1434" s="141" t="s">
        <v>1690</v>
      </c>
      <c r="D1434" s="141" t="s">
        <v>81</v>
      </c>
      <c r="E1434" s="142" t="s">
        <v>2784</v>
      </c>
      <c r="F1434" s="142" t="s">
        <v>2784</v>
      </c>
    </row>
    <row r="1435" spans="1:6" x14ac:dyDescent="0.3">
      <c r="A1435" s="141">
        <v>103180</v>
      </c>
      <c r="B1435" s="141" t="s">
        <v>2785</v>
      </c>
      <c r="C1435" s="141" t="s">
        <v>1690</v>
      </c>
      <c r="D1435" s="141" t="s">
        <v>81</v>
      </c>
      <c r="E1435" s="142" t="s">
        <v>2786</v>
      </c>
      <c r="F1435" s="142" t="s">
        <v>2786</v>
      </c>
    </row>
    <row r="1436" spans="1:6" x14ac:dyDescent="0.3">
      <c r="A1436" s="141">
        <v>103220</v>
      </c>
      <c r="B1436" s="141" t="s">
        <v>2787</v>
      </c>
      <c r="C1436" s="141" t="s">
        <v>1690</v>
      </c>
      <c r="D1436" s="141" t="s">
        <v>81</v>
      </c>
      <c r="E1436" s="142" t="s">
        <v>2788</v>
      </c>
      <c r="F1436" s="142" t="s">
        <v>2788</v>
      </c>
    </row>
    <row r="1437" spans="1:6" x14ac:dyDescent="0.3">
      <c r="A1437" s="141">
        <v>103221</v>
      </c>
      <c r="B1437" s="141" t="s">
        <v>2789</v>
      </c>
      <c r="C1437" s="141" t="s">
        <v>1690</v>
      </c>
      <c r="D1437" s="141" t="s">
        <v>81</v>
      </c>
      <c r="E1437" s="142" t="s">
        <v>2790</v>
      </c>
      <c r="F1437" s="142" t="s">
        <v>2790</v>
      </c>
    </row>
    <row r="1438" spans="1:6" x14ac:dyDescent="0.3">
      <c r="A1438" s="141">
        <v>103222</v>
      </c>
      <c r="B1438" s="141" t="s">
        <v>2791</v>
      </c>
      <c r="C1438" s="141" t="s">
        <v>1690</v>
      </c>
      <c r="D1438" s="141" t="s">
        <v>81</v>
      </c>
      <c r="E1438" s="142" t="s">
        <v>2792</v>
      </c>
      <c r="F1438" s="142" t="s">
        <v>2792</v>
      </c>
    </row>
    <row r="1439" spans="1:6" x14ac:dyDescent="0.3">
      <c r="A1439" s="141">
        <v>103223</v>
      </c>
      <c r="B1439" s="141" t="s">
        <v>2793</v>
      </c>
      <c r="C1439" s="141" t="s">
        <v>1690</v>
      </c>
      <c r="D1439" s="141" t="s">
        <v>1090</v>
      </c>
      <c r="E1439" s="142" t="s">
        <v>2794</v>
      </c>
      <c r="F1439" s="142" t="s">
        <v>2794</v>
      </c>
    </row>
    <row r="1440" spans="1:6" x14ac:dyDescent="0.3">
      <c r="A1440" s="141">
        <v>103226</v>
      </c>
      <c r="B1440" s="141" t="s">
        <v>2795</v>
      </c>
      <c r="C1440" s="141" t="s">
        <v>1690</v>
      </c>
      <c r="D1440" s="141" t="s">
        <v>81</v>
      </c>
      <c r="E1440" s="142" t="s">
        <v>2796</v>
      </c>
      <c r="F1440" s="142" t="s">
        <v>2796</v>
      </c>
    </row>
    <row r="1441" spans="1:6" x14ac:dyDescent="0.3">
      <c r="A1441" s="141">
        <v>103227</v>
      </c>
      <c r="B1441" s="141" t="s">
        <v>2797</v>
      </c>
      <c r="C1441" s="141" t="s">
        <v>1690</v>
      </c>
      <c r="D1441" s="141" t="s">
        <v>81</v>
      </c>
      <c r="E1441" s="142" t="s">
        <v>2798</v>
      </c>
      <c r="F1441" s="142" t="s">
        <v>2798</v>
      </c>
    </row>
    <row r="1442" spans="1:6" x14ac:dyDescent="0.3">
      <c r="A1442" s="141">
        <v>103228</v>
      </c>
      <c r="B1442" s="141" t="s">
        <v>2799</v>
      </c>
      <c r="C1442" s="141" t="s">
        <v>1690</v>
      </c>
      <c r="D1442" s="141" t="s">
        <v>81</v>
      </c>
      <c r="E1442" s="142" t="s">
        <v>2800</v>
      </c>
      <c r="F1442" s="142" t="s">
        <v>2800</v>
      </c>
    </row>
    <row r="1443" spans="1:6" x14ac:dyDescent="0.3">
      <c r="A1443" s="141">
        <v>103229</v>
      </c>
      <c r="B1443" s="141" t="s">
        <v>2801</v>
      </c>
      <c r="C1443" s="141" t="s">
        <v>1690</v>
      </c>
      <c r="D1443" s="141" t="s">
        <v>1090</v>
      </c>
      <c r="E1443" s="142" t="s">
        <v>2802</v>
      </c>
      <c r="F1443" s="142" t="s">
        <v>2802</v>
      </c>
    </row>
    <row r="1444" spans="1:6" x14ac:dyDescent="0.3">
      <c r="A1444" s="141">
        <v>103232</v>
      </c>
      <c r="B1444" s="141" t="s">
        <v>2803</v>
      </c>
      <c r="C1444" s="141" t="s">
        <v>1690</v>
      </c>
      <c r="D1444" s="141" t="s">
        <v>81</v>
      </c>
      <c r="E1444" s="142" t="s">
        <v>2804</v>
      </c>
      <c r="F1444" s="142" t="s">
        <v>2804</v>
      </c>
    </row>
    <row r="1445" spans="1:6" x14ac:dyDescent="0.3">
      <c r="A1445" s="141">
        <v>103233</v>
      </c>
      <c r="B1445" s="141" t="s">
        <v>2805</v>
      </c>
      <c r="C1445" s="141" t="s">
        <v>1690</v>
      </c>
      <c r="D1445" s="141" t="s">
        <v>81</v>
      </c>
      <c r="E1445" s="142" t="s">
        <v>2806</v>
      </c>
      <c r="F1445" s="142" t="s">
        <v>2806</v>
      </c>
    </row>
    <row r="1446" spans="1:6" x14ac:dyDescent="0.3">
      <c r="A1446" s="141">
        <v>103234</v>
      </c>
      <c r="B1446" s="141" t="s">
        <v>2807</v>
      </c>
      <c r="C1446" s="141" t="s">
        <v>1690</v>
      </c>
      <c r="D1446" s="141" t="s">
        <v>81</v>
      </c>
      <c r="E1446" s="142" t="s">
        <v>2808</v>
      </c>
      <c r="F1446" s="142" t="s">
        <v>2808</v>
      </c>
    </row>
    <row r="1447" spans="1:6" x14ac:dyDescent="0.3">
      <c r="A1447" s="141">
        <v>103235</v>
      </c>
      <c r="B1447" s="141" t="s">
        <v>2809</v>
      </c>
      <c r="C1447" s="141" t="s">
        <v>1690</v>
      </c>
      <c r="D1447" s="141" t="s">
        <v>1090</v>
      </c>
      <c r="E1447" s="142" t="s">
        <v>2810</v>
      </c>
      <c r="F1447" s="142" t="s">
        <v>2810</v>
      </c>
    </row>
    <row r="1448" spans="1:6" x14ac:dyDescent="0.3">
      <c r="A1448" s="141">
        <v>103241</v>
      </c>
      <c r="B1448" s="141" t="s">
        <v>2811</v>
      </c>
      <c r="C1448" s="141" t="s">
        <v>1690</v>
      </c>
      <c r="D1448" s="141" t="s">
        <v>81</v>
      </c>
      <c r="E1448" s="142" t="s">
        <v>1542</v>
      </c>
      <c r="F1448" s="142" t="s">
        <v>1542</v>
      </c>
    </row>
    <row r="1449" spans="1:6" x14ac:dyDescent="0.3">
      <c r="A1449" s="141">
        <v>103660</v>
      </c>
      <c r="B1449" s="141" t="s">
        <v>2812</v>
      </c>
      <c r="C1449" s="141" t="s">
        <v>1690</v>
      </c>
      <c r="D1449" s="141" t="s">
        <v>1090</v>
      </c>
      <c r="E1449" s="142" t="s">
        <v>2813</v>
      </c>
      <c r="F1449" s="142" t="s">
        <v>2813</v>
      </c>
    </row>
    <row r="1450" spans="1:6" x14ac:dyDescent="0.3">
      <c r="A1450" s="141">
        <v>103666</v>
      </c>
      <c r="B1450" s="141" t="s">
        <v>2814</v>
      </c>
      <c r="C1450" s="141" t="s">
        <v>1690</v>
      </c>
      <c r="D1450" s="141" t="s">
        <v>1090</v>
      </c>
      <c r="E1450" s="142" t="s">
        <v>2815</v>
      </c>
      <c r="F1450" s="142" t="s">
        <v>2815</v>
      </c>
    </row>
    <row r="1451" spans="1:6" x14ac:dyDescent="0.3">
      <c r="A1451" s="141">
        <v>103792</v>
      </c>
      <c r="B1451" s="141" t="s">
        <v>2816</v>
      </c>
      <c r="C1451" s="141" t="s">
        <v>1690</v>
      </c>
      <c r="D1451" s="141" t="s">
        <v>81</v>
      </c>
      <c r="E1451" s="142" t="s">
        <v>2817</v>
      </c>
      <c r="F1451" s="142" t="s">
        <v>2817</v>
      </c>
    </row>
    <row r="1452" spans="1:6" x14ac:dyDescent="0.3">
      <c r="A1452" s="141">
        <v>103937</v>
      </c>
      <c r="B1452" s="141" t="s">
        <v>2818</v>
      </c>
      <c r="C1452" s="141" t="s">
        <v>1690</v>
      </c>
      <c r="D1452" s="141" t="s">
        <v>81</v>
      </c>
      <c r="E1452" s="142" t="s">
        <v>2819</v>
      </c>
      <c r="F1452" s="142" t="s">
        <v>2819</v>
      </c>
    </row>
    <row r="1453" spans="1:6" x14ac:dyDescent="0.3">
      <c r="A1453" s="141">
        <v>103943</v>
      </c>
      <c r="B1453" s="141" t="s">
        <v>2820</v>
      </c>
      <c r="C1453" s="141" t="s">
        <v>1690</v>
      </c>
      <c r="D1453" s="141" t="s">
        <v>81</v>
      </c>
      <c r="E1453" s="142" t="s">
        <v>2819</v>
      </c>
      <c r="F1453" s="142" t="s">
        <v>2819</v>
      </c>
    </row>
    <row r="1454" spans="1:6" x14ac:dyDescent="0.3">
      <c r="A1454" s="141">
        <v>104087</v>
      </c>
      <c r="B1454" s="141" t="s">
        <v>2821</v>
      </c>
      <c r="C1454" s="141" t="s">
        <v>1690</v>
      </c>
      <c r="D1454" s="141" t="s">
        <v>81</v>
      </c>
      <c r="E1454" s="142" t="s">
        <v>1319</v>
      </c>
      <c r="F1454" s="142" t="s">
        <v>1319</v>
      </c>
    </row>
    <row r="1455" spans="1:6" x14ac:dyDescent="0.3">
      <c r="A1455" s="141">
        <v>104088</v>
      </c>
      <c r="B1455" s="141" t="s">
        <v>2822</v>
      </c>
      <c r="C1455" s="141" t="s">
        <v>1690</v>
      </c>
      <c r="D1455" s="141" t="s">
        <v>81</v>
      </c>
      <c r="E1455" s="142" t="s">
        <v>2361</v>
      </c>
      <c r="F1455" s="142" t="s">
        <v>2361</v>
      </c>
    </row>
    <row r="1456" spans="1:6" x14ac:dyDescent="0.3">
      <c r="A1456" s="141">
        <v>104089</v>
      </c>
      <c r="B1456" s="141" t="s">
        <v>2823</v>
      </c>
      <c r="C1456" s="141" t="s">
        <v>1690</v>
      </c>
      <c r="D1456" s="141" t="s">
        <v>81</v>
      </c>
      <c r="E1456" s="142" t="s">
        <v>1682</v>
      </c>
      <c r="F1456" s="142" t="s">
        <v>1682</v>
      </c>
    </row>
    <row r="1457" spans="1:6" x14ac:dyDescent="0.3">
      <c r="A1457" s="141">
        <v>104090</v>
      </c>
      <c r="B1457" s="141" t="s">
        <v>2824</v>
      </c>
      <c r="C1457" s="141" t="s">
        <v>1690</v>
      </c>
      <c r="D1457" s="141" t="s">
        <v>81</v>
      </c>
      <c r="E1457" s="142" t="s">
        <v>1892</v>
      </c>
      <c r="F1457" s="142" t="s">
        <v>1892</v>
      </c>
    </row>
    <row r="1458" spans="1:6" x14ac:dyDescent="0.3">
      <c r="A1458" s="141">
        <v>104093</v>
      </c>
      <c r="B1458" s="141" t="s">
        <v>2825</v>
      </c>
      <c r="C1458" s="141" t="s">
        <v>1690</v>
      </c>
      <c r="D1458" s="141" t="s">
        <v>81</v>
      </c>
      <c r="E1458" s="142" t="s">
        <v>2439</v>
      </c>
      <c r="F1458" s="142" t="s">
        <v>2439</v>
      </c>
    </row>
    <row r="1459" spans="1:6" x14ac:dyDescent="0.3">
      <c r="A1459" s="141">
        <v>104094</v>
      </c>
      <c r="B1459" s="141" t="s">
        <v>2826</v>
      </c>
      <c r="C1459" s="141" t="s">
        <v>1690</v>
      </c>
      <c r="D1459" s="141" t="s">
        <v>81</v>
      </c>
      <c r="E1459" s="142" t="s">
        <v>2361</v>
      </c>
      <c r="F1459" s="142" t="s">
        <v>2361</v>
      </c>
    </row>
    <row r="1460" spans="1:6" x14ac:dyDescent="0.3">
      <c r="A1460" s="141">
        <v>104095</v>
      </c>
      <c r="B1460" s="141" t="s">
        <v>2827</v>
      </c>
      <c r="C1460" s="141" t="s">
        <v>1690</v>
      </c>
      <c r="D1460" s="141" t="s">
        <v>81</v>
      </c>
      <c r="E1460" s="142" t="s">
        <v>2132</v>
      </c>
      <c r="F1460" s="142" t="s">
        <v>2132</v>
      </c>
    </row>
    <row r="1461" spans="1:6" x14ac:dyDescent="0.3">
      <c r="A1461" s="141">
        <v>104096</v>
      </c>
      <c r="B1461" s="141" t="s">
        <v>2828</v>
      </c>
      <c r="C1461" s="141" t="s">
        <v>1690</v>
      </c>
      <c r="D1461" s="141" t="s">
        <v>81</v>
      </c>
      <c r="E1461" s="142" t="s">
        <v>1628</v>
      </c>
      <c r="F1461" s="142" t="s">
        <v>1628</v>
      </c>
    </row>
    <row r="1462" spans="1:6" x14ac:dyDescent="0.3">
      <c r="A1462" s="141">
        <v>104519</v>
      </c>
      <c r="B1462" s="141" t="s">
        <v>2829</v>
      </c>
      <c r="C1462" s="141" t="s">
        <v>1690</v>
      </c>
      <c r="D1462" s="141" t="s">
        <v>81</v>
      </c>
      <c r="E1462" s="142" t="s">
        <v>2579</v>
      </c>
      <c r="F1462" s="142" t="s">
        <v>2579</v>
      </c>
    </row>
    <row r="1463" spans="1:6" x14ac:dyDescent="0.3">
      <c r="A1463" s="141">
        <v>104655</v>
      </c>
      <c r="B1463" s="141" t="s">
        <v>2830</v>
      </c>
      <c r="C1463" s="141" t="s">
        <v>1690</v>
      </c>
      <c r="D1463" s="141" t="s">
        <v>81</v>
      </c>
      <c r="E1463" s="142" t="s">
        <v>1892</v>
      </c>
      <c r="F1463" s="142" t="s">
        <v>1892</v>
      </c>
    </row>
    <row r="1464" spans="1:6" x14ac:dyDescent="0.3">
      <c r="A1464" s="141">
        <v>104687</v>
      </c>
      <c r="B1464" s="141" t="s">
        <v>2831</v>
      </c>
      <c r="C1464" s="141" t="s">
        <v>1690</v>
      </c>
      <c r="D1464" s="141" t="s">
        <v>1090</v>
      </c>
      <c r="E1464" s="142" t="s">
        <v>2832</v>
      </c>
      <c r="F1464" s="142" t="s">
        <v>2832</v>
      </c>
    </row>
    <row r="1465" spans="1:6" x14ac:dyDescent="0.3">
      <c r="A1465" s="141">
        <v>104691</v>
      </c>
      <c r="B1465" s="141" t="s">
        <v>2833</v>
      </c>
      <c r="C1465" s="141" t="s">
        <v>1690</v>
      </c>
      <c r="D1465" s="141" t="s">
        <v>81</v>
      </c>
      <c r="E1465" s="142" t="s">
        <v>2834</v>
      </c>
      <c r="F1465" s="142" t="s">
        <v>2834</v>
      </c>
    </row>
    <row r="1466" spans="1:6" x14ac:dyDescent="0.3">
      <c r="A1466" s="141">
        <v>104692</v>
      </c>
      <c r="B1466" s="141" t="s">
        <v>2835</v>
      </c>
      <c r="C1466" s="141" t="s">
        <v>1690</v>
      </c>
      <c r="D1466" s="141" t="s">
        <v>81</v>
      </c>
      <c r="E1466" s="142" t="s">
        <v>2836</v>
      </c>
      <c r="F1466" s="142" t="s">
        <v>2836</v>
      </c>
    </row>
    <row r="1467" spans="1:6" x14ac:dyDescent="0.3">
      <c r="A1467" s="141">
        <v>104693</v>
      </c>
      <c r="B1467" s="141" t="s">
        <v>2837</v>
      </c>
      <c r="C1467" s="141" t="s">
        <v>1690</v>
      </c>
      <c r="D1467" s="141" t="s">
        <v>81</v>
      </c>
      <c r="E1467" s="142" t="s">
        <v>1472</v>
      </c>
      <c r="F1467" s="142" t="s">
        <v>1472</v>
      </c>
    </row>
    <row r="1468" spans="1:6" x14ac:dyDescent="0.3">
      <c r="A1468" s="141">
        <v>104694</v>
      </c>
      <c r="B1468" s="141" t="s">
        <v>2838</v>
      </c>
      <c r="C1468" s="141" t="s">
        <v>1690</v>
      </c>
      <c r="D1468" s="141" t="s">
        <v>81</v>
      </c>
      <c r="E1468" s="142" t="s">
        <v>2839</v>
      </c>
      <c r="F1468" s="142" t="s">
        <v>2839</v>
      </c>
    </row>
    <row r="1469" spans="1:6" x14ac:dyDescent="0.3">
      <c r="A1469" s="141">
        <v>104703</v>
      </c>
      <c r="B1469" s="141" t="s">
        <v>2840</v>
      </c>
      <c r="C1469" s="141" t="s">
        <v>1690</v>
      </c>
      <c r="D1469" s="141" t="s">
        <v>1090</v>
      </c>
      <c r="E1469" s="142" t="s">
        <v>2841</v>
      </c>
      <c r="F1469" s="142" t="s">
        <v>2841</v>
      </c>
    </row>
    <row r="1470" spans="1:6" x14ac:dyDescent="0.3">
      <c r="A1470" s="141">
        <v>104709</v>
      </c>
      <c r="B1470" s="141" t="s">
        <v>2842</v>
      </c>
      <c r="C1470" s="141" t="s">
        <v>1690</v>
      </c>
      <c r="D1470" s="141" t="s">
        <v>1090</v>
      </c>
      <c r="E1470" s="142" t="s">
        <v>2843</v>
      </c>
      <c r="F1470" s="142" t="s">
        <v>2843</v>
      </c>
    </row>
    <row r="1471" spans="1:6" x14ac:dyDescent="0.3">
      <c r="A1471" s="141">
        <v>104712</v>
      </c>
      <c r="B1471" s="141" t="s">
        <v>2844</v>
      </c>
      <c r="C1471" s="141" t="s">
        <v>1690</v>
      </c>
      <c r="D1471" s="141" t="s">
        <v>81</v>
      </c>
      <c r="E1471" s="142" t="s">
        <v>2845</v>
      </c>
      <c r="F1471" s="142" t="s">
        <v>2845</v>
      </c>
    </row>
    <row r="1472" spans="1:6" x14ac:dyDescent="0.3">
      <c r="A1472" s="141">
        <v>104713</v>
      </c>
      <c r="B1472" s="141" t="s">
        <v>2846</v>
      </c>
      <c r="C1472" s="141" t="s">
        <v>1690</v>
      </c>
      <c r="D1472" s="141" t="s">
        <v>81</v>
      </c>
      <c r="E1472" s="142" t="s">
        <v>2847</v>
      </c>
      <c r="F1472" s="142" t="s">
        <v>2847</v>
      </c>
    </row>
    <row r="1473" spans="1:6" x14ac:dyDescent="0.3">
      <c r="A1473" s="141">
        <v>104714</v>
      </c>
      <c r="B1473" s="141" t="s">
        <v>2848</v>
      </c>
      <c r="C1473" s="141" t="s">
        <v>1690</v>
      </c>
      <c r="D1473" s="141" t="s">
        <v>81</v>
      </c>
      <c r="E1473" s="142" t="s">
        <v>2849</v>
      </c>
      <c r="F1473" s="142" t="s">
        <v>2849</v>
      </c>
    </row>
    <row r="1474" spans="1:6" x14ac:dyDescent="0.3">
      <c r="A1474" s="141">
        <v>104715</v>
      </c>
      <c r="B1474" s="141" t="s">
        <v>2850</v>
      </c>
      <c r="C1474" s="141" t="s">
        <v>1690</v>
      </c>
      <c r="D1474" s="141" t="s">
        <v>1090</v>
      </c>
      <c r="E1474" s="142" t="s">
        <v>1973</v>
      </c>
      <c r="F1474" s="142" t="s">
        <v>1973</v>
      </c>
    </row>
    <row r="1475" spans="1:6" x14ac:dyDescent="0.3">
      <c r="A1475" s="141">
        <v>104906</v>
      </c>
      <c r="B1475" s="141" t="s">
        <v>2851</v>
      </c>
      <c r="C1475" s="141" t="s">
        <v>1690</v>
      </c>
      <c r="D1475" s="141" t="s">
        <v>1090</v>
      </c>
      <c r="E1475" s="142" t="s">
        <v>2852</v>
      </c>
      <c r="F1475" s="142" t="s">
        <v>2852</v>
      </c>
    </row>
    <row r="1476" spans="1:6" x14ac:dyDescent="0.3">
      <c r="A1476" s="141">
        <v>104912</v>
      </c>
      <c r="B1476" s="141" t="s">
        <v>2853</v>
      </c>
      <c r="C1476" s="141" t="s">
        <v>1690</v>
      </c>
      <c r="D1476" s="141" t="s">
        <v>81</v>
      </c>
      <c r="E1476" s="142" t="s">
        <v>2854</v>
      </c>
      <c r="F1476" s="142" t="s">
        <v>2854</v>
      </c>
    </row>
    <row r="1477" spans="1:6" x14ac:dyDescent="0.3">
      <c r="A1477" s="141">
        <v>92259</v>
      </c>
      <c r="B1477" s="141" t="s">
        <v>2855</v>
      </c>
      <c r="C1477" s="141" t="s">
        <v>146</v>
      </c>
      <c r="D1477" s="141" t="s">
        <v>81</v>
      </c>
      <c r="E1477" s="142" t="s">
        <v>2856</v>
      </c>
      <c r="F1477" s="142" t="s">
        <v>14704</v>
      </c>
    </row>
    <row r="1478" spans="1:6" x14ac:dyDescent="0.3">
      <c r="A1478" s="141">
        <v>92260</v>
      </c>
      <c r="B1478" s="141" t="s">
        <v>2857</v>
      </c>
      <c r="C1478" s="141" t="s">
        <v>146</v>
      </c>
      <c r="D1478" s="141" t="s">
        <v>81</v>
      </c>
      <c r="E1478" s="142" t="s">
        <v>2858</v>
      </c>
      <c r="F1478" s="142" t="s">
        <v>14705</v>
      </c>
    </row>
    <row r="1479" spans="1:6" x14ac:dyDescent="0.3">
      <c r="A1479" s="141">
        <v>92261</v>
      </c>
      <c r="B1479" s="141" t="s">
        <v>2859</v>
      </c>
      <c r="C1479" s="141" t="s">
        <v>146</v>
      </c>
      <c r="D1479" s="141" t="s">
        <v>81</v>
      </c>
      <c r="E1479" s="142" t="s">
        <v>2860</v>
      </c>
      <c r="F1479" s="142" t="s">
        <v>14706</v>
      </c>
    </row>
    <row r="1480" spans="1:6" x14ac:dyDescent="0.3">
      <c r="A1480" s="141">
        <v>92262</v>
      </c>
      <c r="B1480" s="141" t="s">
        <v>2861</v>
      </c>
      <c r="C1480" s="141" t="s">
        <v>146</v>
      </c>
      <c r="D1480" s="141" t="s">
        <v>81</v>
      </c>
      <c r="E1480" s="142" t="s">
        <v>2862</v>
      </c>
      <c r="F1480" s="142" t="s">
        <v>14707</v>
      </c>
    </row>
    <row r="1481" spans="1:6" x14ac:dyDescent="0.3">
      <c r="A1481" s="141">
        <v>92539</v>
      </c>
      <c r="B1481" s="141" t="s">
        <v>2863</v>
      </c>
      <c r="C1481" s="141" t="s">
        <v>1037</v>
      </c>
      <c r="D1481" s="141" t="s">
        <v>81</v>
      </c>
      <c r="E1481" s="142" t="s">
        <v>2864</v>
      </c>
      <c r="F1481" s="142" t="s">
        <v>14708</v>
      </c>
    </row>
    <row r="1482" spans="1:6" x14ac:dyDescent="0.3">
      <c r="A1482" s="141">
        <v>92540</v>
      </c>
      <c r="B1482" s="141" t="s">
        <v>2865</v>
      </c>
      <c r="C1482" s="141" t="s">
        <v>1037</v>
      </c>
      <c r="D1482" s="141" t="s">
        <v>81</v>
      </c>
      <c r="E1482" s="142" t="s">
        <v>2866</v>
      </c>
      <c r="F1482" s="142" t="s">
        <v>12490</v>
      </c>
    </row>
    <row r="1483" spans="1:6" x14ac:dyDescent="0.3">
      <c r="A1483" s="141">
        <v>92541</v>
      </c>
      <c r="B1483" s="141" t="s">
        <v>2867</v>
      </c>
      <c r="C1483" s="141" t="s">
        <v>1037</v>
      </c>
      <c r="D1483" s="141" t="s">
        <v>81</v>
      </c>
      <c r="E1483" s="142" t="s">
        <v>2868</v>
      </c>
      <c r="F1483" s="142" t="s">
        <v>14709</v>
      </c>
    </row>
    <row r="1484" spans="1:6" x14ac:dyDescent="0.3">
      <c r="A1484" s="141">
        <v>92542</v>
      </c>
      <c r="B1484" s="141" t="s">
        <v>2869</v>
      </c>
      <c r="C1484" s="141" t="s">
        <v>1037</v>
      </c>
      <c r="D1484" s="141" t="s">
        <v>81</v>
      </c>
      <c r="E1484" s="142" t="s">
        <v>2870</v>
      </c>
      <c r="F1484" s="142" t="s">
        <v>14710</v>
      </c>
    </row>
    <row r="1485" spans="1:6" x14ac:dyDescent="0.3">
      <c r="A1485" s="141">
        <v>92543</v>
      </c>
      <c r="B1485" s="141" t="s">
        <v>2871</v>
      </c>
      <c r="C1485" s="141" t="s">
        <v>1037</v>
      </c>
      <c r="D1485" s="141" t="s">
        <v>81</v>
      </c>
      <c r="E1485" s="142" t="s">
        <v>2872</v>
      </c>
      <c r="F1485" s="142" t="s">
        <v>14711</v>
      </c>
    </row>
    <row r="1486" spans="1:6" x14ac:dyDescent="0.3">
      <c r="A1486" s="141">
        <v>92544</v>
      </c>
      <c r="B1486" s="141" t="s">
        <v>2873</v>
      </c>
      <c r="C1486" s="141" t="s">
        <v>1037</v>
      </c>
      <c r="D1486" s="141" t="s">
        <v>81</v>
      </c>
      <c r="E1486" s="142" t="s">
        <v>315</v>
      </c>
      <c r="F1486" s="142" t="s">
        <v>8502</v>
      </c>
    </row>
    <row r="1487" spans="1:6" x14ac:dyDescent="0.3">
      <c r="A1487" s="141">
        <v>92545</v>
      </c>
      <c r="B1487" s="141" t="s">
        <v>2874</v>
      </c>
      <c r="C1487" s="141" t="s">
        <v>146</v>
      </c>
      <c r="D1487" s="141" t="s">
        <v>81</v>
      </c>
      <c r="E1487" s="142" t="s">
        <v>2875</v>
      </c>
      <c r="F1487" s="142" t="s">
        <v>14712</v>
      </c>
    </row>
    <row r="1488" spans="1:6" x14ac:dyDescent="0.3">
      <c r="A1488" s="141">
        <v>92546</v>
      </c>
      <c r="B1488" s="141" t="s">
        <v>2876</v>
      </c>
      <c r="C1488" s="141" t="s">
        <v>146</v>
      </c>
      <c r="D1488" s="141" t="s">
        <v>81</v>
      </c>
      <c r="E1488" s="142" t="s">
        <v>2877</v>
      </c>
      <c r="F1488" s="142" t="s">
        <v>14713</v>
      </c>
    </row>
    <row r="1489" spans="1:6" x14ac:dyDescent="0.3">
      <c r="A1489" s="141">
        <v>92547</v>
      </c>
      <c r="B1489" s="141" t="s">
        <v>2878</v>
      </c>
      <c r="C1489" s="141" t="s">
        <v>146</v>
      </c>
      <c r="D1489" s="141" t="s">
        <v>81</v>
      </c>
      <c r="E1489" s="142" t="s">
        <v>2879</v>
      </c>
      <c r="F1489" s="142" t="s">
        <v>14714</v>
      </c>
    </row>
    <row r="1490" spans="1:6" x14ac:dyDescent="0.3">
      <c r="A1490" s="141">
        <v>92548</v>
      </c>
      <c r="B1490" s="141" t="s">
        <v>2880</v>
      </c>
      <c r="C1490" s="141" t="s">
        <v>146</v>
      </c>
      <c r="D1490" s="141" t="s">
        <v>81</v>
      </c>
      <c r="E1490" s="142" t="s">
        <v>2881</v>
      </c>
      <c r="F1490" s="142" t="s">
        <v>14715</v>
      </c>
    </row>
    <row r="1491" spans="1:6" x14ac:dyDescent="0.3">
      <c r="A1491" s="141">
        <v>92549</v>
      </c>
      <c r="B1491" s="141" t="s">
        <v>2882</v>
      </c>
      <c r="C1491" s="141" t="s">
        <v>146</v>
      </c>
      <c r="D1491" s="141" t="s">
        <v>81</v>
      </c>
      <c r="E1491" s="142" t="s">
        <v>2883</v>
      </c>
      <c r="F1491" s="142" t="s">
        <v>14716</v>
      </c>
    </row>
    <row r="1492" spans="1:6" x14ac:dyDescent="0.3">
      <c r="A1492" s="141">
        <v>92550</v>
      </c>
      <c r="B1492" s="141" t="s">
        <v>2884</v>
      </c>
      <c r="C1492" s="141" t="s">
        <v>146</v>
      </c>
      <c r="D1492" s="141" t="s">
        <v>81</v>
      </c>
      <c r="E1492" s="142" t="s">
        <v>2885</v>
      </c>
      <c r="F1492" s="142" t="s">
        <v>14717</v>
      </c>
    </row>
    <row r="1493" spans="1:6" x14ac:dyDescent="0.3">
      <c r="A1493" s="141">
        <v>92551</v>
      </c>
      <c r="B1493" s="141" t="s">
        <v>2886</v>
      </c>
      <c r="C1493" s="141" t="s">
        <v>146</v>
      </c>
      <c r="D1493" s="141" t="s">
        <v>81</v>
      </c>
      <c r="E1493" s="142" t="s">
        <v>2887</v>
      </c>
      <c r="F1493" s="142" t="s">
        <v>14718</v>
      </c>
    </row>
    <row r="1494" spans="1:6" x14ac:dyDescent="0.3">
      <c r="A1494" s="141">
        <v>92552</v>
      </c>
      <c r="B1494" s="141" t="s">
        <v>2888</v>
      </c>
      <c r="C1494" s="141" t="s">
        <v>146</v>
      </c>
      <c r="D1494" s="141" t="s">
        <v>81</v>
      </c>
      <c r="E1494" s="142" t="s">
        <v>2889</v>
      </c>
      <c r="F1494" s="142" t="s">
        <v>14719</v>
      </c>
    </row>
    <row r="1495" spans="1:6" x14ac:dyDescent="0.3">
      <c r="A1495" s="141">
        <v>92553</v>
      </c>
      <c r="B1495" s="141" t="s">
        <v>2890</v>
      </c>
      <c r="C1495" s="141" t="s">
        <v>146</v>
      </c>
      <c r="D1495" s="141" t="s">
        <v>81</v>
      </c>
      <c r="E1495" s="142" t="s">
        <v>2891</v>
      </c>
      <c r="F1495" s="142" t="s">
        <v>14720</v>
      </c>
    </row>
    <row r="1496" spans="1:6" x14ac:dyDescent="0.3">
      <c r="A1496" s="141">
        <v>92554</v>
      </c>
      <c r="B1496" s="141" t="s">
        <v>2892</v>
      </c>
      <c r="C1496" s="141" t="s">
        <v>146</v>
      </c>
      <c r="D1496" s="141" t="s">
        <v>81</v>
      </c>
      <c r="E1496" s="142" t="s">
        <v>2893</v>
      </c>
      <c r="F1496" s="142" t="s">
        <v>14721</v>
      </c>
    </row>
    <row r="1497" spans="1:6" x14ac:dyDescent="0.3">
      <c r="A1497" s="141">
        <v>92555</v>
      </c>
      <c r="B1497" s="141" t="s">
        <v>2894</v>
      </c>
      <c r="C1497" s="141" t="s">
        <v>146</v>
      </c>
      <c r="D1497" s="141" t="s">
        <v>81</v>
      </c>
      <c r="E1497" s="142" t="s">
        <v>2895</v>
      </c>
      <c r="F1497" s="142" t="s">
        <v>14722</v>
      </c>
    </row>
    <row r="1498" spans="1:6" x14ac:dyDescent="0.3">
      <c r="A1498" s="141">
        <v>92556</v>
      </c>
      <c r="B1498" s="141" t="s">
        <v>2896</v>
      </c>
      <c r="C1498" s="141" t="s">
        <v>146</v>
      </c>
      <c r="D1498" s="141" t="s">
        <v>81</v>
      </c>
      <c r="E1498" s="142" t="s">
        <v>2897</v>
      </c>
      <c r="F1498" s="142" t="s">
        <v>14723</v>
      </c>
    </row>
    <row r="1499" spans="1:6" x14ac:dyDescent="0.3">
      <c r="A1499" s="141">
        <v>92557</v>
      </c>
      <c r="B1499" s="141" t="s">
        <v>2898</v>
      </c>
      <c r="C1499" s="141" t="s">
        <v>146</v>
      </c>
      <c r="D1499" s="141" t="s">
        <v>81</v>
      </c>
      <c r="E1499" s="142" t="s">
        <v>2899</v>
      </c>
      <c r="F1499" s="142" t="s">
        <v>14724</v>
      </c>
    </row>
    <row r="1500" spans="1:6" x14ac:dyDescent="0.3">
      <c r="A1500" s="141">
        <v>92558</v>
      </c>
      <c r="B1500" s="141" t="s">
        <v>2900</v>
      </c>
      <c r="C1500" s="141" t="s">
        <v>146</v>
      </c>
      <c r="D1500" s="141" t="s">
        <v>81</v>
      </c>
      <c r="E1500" s="142" t="s">
        <v>2901</v>
      </c>
      <c r="F1500" s="142" t="s">
        <v>14725</v>
      </c>
    </row>
    <row r="1501" spans="1:6" x14ac:dyDescent="0.3">
      <c r="A1501" s="141">
        <v>92559</v>
      </c>
      <c r="B1501" s="141" t="s">
        <v>2902</v>
      </c>
      <c r="C1501" s="141" t="s">
        <v>146</v>
      </c>
      <c r="D1501" s="141" t="s">
        <v>81</v>
      </c>
      <c r="E1501" s="142" t="s">
        <v>2903</v>
      </c>
      <c r="F1501" s="142" t="s">
        <v>14726</v>
      </c>
    </row>
    <row r="1502" spans="1:6" x14ac:dyDescent="0.3">
      <c r="A1502" s="141">
        <v>92560</v>
      </c>
      <c r="B1502" s="141" t="s">
        <v>2904</v>
      </c>
      <c r="C1502" s="141" t="s">
        <v>146</v>
      </c>
      <c r="D1502" s="141" t="s">
        <v>81</v>
      </c>
      <c r="E1502" s="142" t="s">
        <v>2905</v>
      </c>
      <c r="F1502" s="142" t="s">
        <v>14727</v>
      </c>
    </row>
    <row r="1503" spans="1:6" x14ac:dyDescent="0.3">
      <c r="A1503" s="141">
        <v>92561</v>
      </c>
      <c r="B1503" s="141" t="s">
        <v>2906</v>
      </c>
      <c r="C1503" s="141" t="s">
        <v>146</v>
      </c>
      <c r="D1503" s="141" t="s">
        <v>81</v>
      </c>
      <c r="E1503" s="142" t="s">
        <v>2907</v>
      </c>
      <c r="F1503" s="142" t="s">
        <v>14728</v>
      </c>
    </row>
    <row r="1504" spans="1:6" x14ac:dyDescent="0.3">
      <c r="A1504" s="141">
        <v>92562</v>
      </c>
      <c r="B1504" s="141" t="s">
        <v>2908</v>
      </c>
      <c r="C1504" s="141" t="s">
        <v>146</v>
      </c>
      <c r="D1504" s="141" t="s">
        <v>81</v>
      </c>
      <c r="E1504" s="142" t="s">
        <v>2909</v>
      </c>
      <c r="F1504" s="142" t="s">
        <v>14729</v>
      </c>
    </row>
    <row r="1505" spans="1:6" x14ac:dyDescent="0.3">
      <c r="A1505" s="141">
        <v>92563</v>
      </c>
      <c r="B1505" s="141" t="s">
        <v>2910</v>
      </c>
      <c r="C1505" s="141" t="s">
        <v>146</v>
      </c>
      <c r="D1505" s="141" t="s">
        <v>81</v>
      </c>
      <c r="E1505" s="142" t="s">
        <v>2911</v>
      </c>
      <c r="F1505" s="142" t="s">
        <v>14730</v>
      </c>
    </row>
    <row r="1506" spans="1:6" x14ac:dyDescent="0.3">
      <c r="A1506" s="141">
        <v>92564</v>
      </c>
      <c r="B1506" s="141" t="s">
        <v>2912</v>
      </c>
      <c r="C1506" s="141" t="s">
        <v>146</v>
      </c>
      <c r="D1506" s="141" t="s">
        <v>81</v>
      </c>
      <c r="E1506" s="142" t="s">
        <v>2913</v>
      </c>
      <c r="F1506" s="142" t="s">
        <v>14731</v>
      </c>
    </row>
    <row r="1507" spans="1:6" x14ac:dyDescent="0.3">
      <c r="A1507" s="141">
        <v>100379</v>
      </c>
      <c r="B1507" s="141" t="s">
        <v>2914</v>
      </c>
      <c r="C1507" s="141" t="s">
        <v>1037</v>
      </c>
      <c r="D1507" s="141" t="s">
        <v>81</v>
      </c>
      <c r="E1507" s="142" t="s">
        <v>2915</v>
      </c>
      <c r="F1507" s="142" t="s">
        <v>6253</v>
      </c>
    </row>
    <row r="1508" spans="1:6" x14ac:dyDescent="0.3">
      <c r="A1508" s="141">
        <v>100380</v>
      </c>
      <c r="B1508" s="141" t="s">
        <v>2916</v>
      </c>
      <c r="C1508" s="141" t="s">
        <v>1037</v>
      </c>
      <c r="D1508" s="141" t="s">
        <v>81</v>
      </c>
      <c r="E1508" s="142" t="s">
        <v>2917</v>
      </c>
      <c r="F1508" s="142" t="s">
        <v>14732</v>
      </c>
    </row>
    <row r="1509" spans="1:6" x14ac:dyDescent="0.3">
      <c r="A1509" s="141">
        <v>100381</v>
      </c>
      <c r="B1509" s="141" t="s">
        <v>2918</v>
      </c>
      <c r="C1509" s="141" t="s">
        <v>1037</v>
      </c>
      <c r="D1509" s="141" t="s">
        <v>81</v>
      </c>
      <c r="E1509" s="142" t="s">
        <v>2919</v>
      </c>
      <c r="F1509" s="142" t="s">
        <v>14733</v>
      </c>
    </row>
    <row r="1510" spans="1:6" x14ac:dyDescent="0.3">
      <c r="A1510" s="141">
        <v>100383</v>
      </c>
      <c r="B1510" s="141" t="s">
        <v>2920</v>
      </c>
      <c r="C1510" s="141" t="s">
        <v>1037</v>
      </c>
      <c r="D1510" s="141" t="s">
        <v>81</v>
      </c>
      <c r="E1510" s="142" t="s">
        <v>2921</v>
      </c>
      <c r="F1510" s="142" t="s">
        <v>11024</v>
      </c>
    </row>
    <row r="1511" spans="1:6" x14ac:dyDescent="0.3">
      <c r="A1511" s="141">
        <v>100384</v>
      </c>
      <c r="B1511" s="141" t="s">
        <v>2922</v>
      </c>
      <c r="C1511" s="141" t="s">
        <v>1037</v>
      </c>
      <c r="D1511" s="141" t="s">
        <v>81</v>
      </c>
      <c r="E1511" s="142" t="s">
        <v>2923</v>
      </c>
      <c r="F1511" s="142" t="s">
        <v>14734</v>
      </c>
    </row>
    <row r="1512" spans="1:6" x14ac:dyDescent="0.3">
      <c r="A1512" s="141">
        <v>100385</v>
      </c>
      <c r="B1512" s="141" t="s">
        <v>2924</v>
      </c>
      <c r="C1512" s="141" t="s">
        <v>1037</v>
      </c>
      <c r="D1512" s="141" t="s">
        <v>81</v>
      </c>
      <c r="E1512" s="142" t="s">
        <v>2925</v>
      </c>
      <c r="F1512" s="142" t="s">
        <v>14735</v>
      </c>
    </row>
    <row r="1513" spans="1:6" x14ac:dyDescent="0.3">
      <c r="A1513" s="141">
        <v>100386</v>
      </c>
      <c r="B1513" s="141" t="s">
        <v>2926</v>
      </c>
      <c r="C1513" s="141" t="s">
        <v>1037</v>
      </c>
      <c r="D1513" s="141" t="s">
        <v>81</v>
      </c>
      <c r="E1513" s="142" t="s">
        <v>2927</v>
      </c>
      <c r="F1513" s="142" t="s">
        <v>14736</v>
      </c>
    </row>
    <row r="1514" spans="1:6" x14ac:dyDescent="0.3">
      <c r="A1514" s="141">
        <v>100387</v>
      </c>
      <c r="B1514" s="141" t="s">
        <v>2928</v>
      </c>
      <c r="C1514" s="141" t="s">
        <v>1037</v>
      </c>
      <c r="D1514" s="141" t="s">
        <v>81</v>
      </c>
      <c r="E1514" s="142" t="s">
        <v>275</v>
      </c>
      <c r="F1514" s="142" t="s">
        <v>14737</v>
      </c>
    </row>
    <row r="1515" spans="1:6" x14ac:dyDescent="0.3">
      <c r="A1515" s="141">
        <v>100388</v>
      </c>
      <c r="B1515" s="141" t="s">
        <v>2929</v>
      </c>
      <c r="C1515" s="141" t="s">
        <v>1037</v>
      </c>
      <c r="D1515" s="141" t="s">
        <v>81</v>
      </c>
      <c r="E1515" s="142" t="s">
        <v>2930</v>
      </c>
      <c r="F1515" s="142" t="s">
        <v>6918</v>
      </c>
    </row>
    <row r="1516" spans="1:6" x14ac:dyDescent="0.3">
      <c r="A1516" s="141">
        <v>100389</v>
      </c>
      <c r="B1516" s="141" t="s">
        <v>2931</v>
      </c>
      <c r="C1516" s="141" t="s">
        <v>1037</v>
      </c>
      <c r="D1516" s="141" t="s">
        <v>81</v>
      </c>
      <c r="E1516" s="142" t="s">
        <v>2539</v>
      </c>
      <c r="F1516" s="142" t="s">
        <v>14738</v>
      </c>
    </row>
    <row r="1517" spans="1:6" x14ac:dyDescent="0.3">
      <c r="A1517" s="141">
        <v>100390</v>
      </c>
      <c r="B1517" s="141" t="s">
        <v>2932</v>
      </c>
      <c r="C1517" s="141" t="s">
        <v>1037</v>
      </c>
      <c r="D1517" s="141" t="s">
        <v>81</v>
      </c>
      <c r="E1517" s="142" t="s">
        <v>2933</v>
      </c>
      <c r="F1517" s="142" t="s">
        <v>14739</v>
      </c>
    </row>
    <row r="1518" spans="1:6" x14ac:dyDescent="0.3">
      <c r="A1518" s="141">
        <v>100391</v>
      </c>
      <c r="B1518" s="141" t="s">
        <v>2934</v>
      </c>
      <c r="C1518" s="141" t="s">
        <v>1037</v>
      </c>
      <c r="D1518" s="141" t="s">
        <v>81</v>
      </c>
      <c r="E1518" s="142" t="s">
        <v>2935</v>
      </c>
      <c r="F1518" s="142" t="s">
        <v>14740</v>
      </c>
    </row>
    <row r="1519" spans="1:6" x14ac:dyDescent="0.3">
      <c r="A1519" s="141">
        <v>100392</v>
      </c>
      <c r="B1519" s="141" t="s">
        <v>2936</v>
      </c>
      <c r="C1519" s="141" t="s">
        <v>1037</v>
      </c>
      <c r="D1519" s="141" t="s">
        <v>81</v>
      </c>
      <c r="E1519" s="142" t="s">
        <v>2937</v>
      </c>
      <c r="F1519" s="142" t="s">
        <v>14741</v>
      </c>
    </row>
    <row r="1520" spans="1:6" x14ac:dyDescent="0.3">
      <c r="A1520" s="141">
        <v>100393</v>
      </c>
      <c r="B1520" s="141" t="s">
        <v>2938</v>
      </c>
      <c r="C1520" s="141" t="s">
        <v>1037</v>
      </c>
      <c r="D1520" s="141" t="s">
        <v>81</v>
      </c>
      <c r="E1520" s="142" t="s">
        <v>2939</v>
      </c>
      <c r="F1520" s="142" t="s">
        <v>9418</v>
      </c>
    </row>
    <row r="1521" spans="1:6" x14ac:dyDescent="0.3">
      <c r="A1521" s="141">
        <v>100394</v>
      </c>
      <c r="B1521" s="141" t="s">
        <v>2940</v>
      </c>
      <c r="C1521" s="141" t="s">
        <v>1037</v>
      </c>
      <c r="D1521" s="141" t="s">
        <v>81</v>
      </c>
      <c r="E1521" s="142" t="s">
        <v>2941</v>
      </c>
      <c r="F1521" s="142" t="s">
        <v>14742</v>
      </c>
    </row>
    <row r="1522" spans="1:6" x14ac:dyDescent="0.3">
      <c r="A1522" s="141">
        <v>100395</v>
      </c>
      <c r="B1522" s="141" t="s">
        <v>2942</v>
      </c>
      <c r="C1522" s="141" t="s">
        <v>1037</v>
      </c>
      <c r="D1522" s="141" t="s">
        <v>81</v>
      </c>
      <c r="E1522" s="142" t="s">
        <v>2943</v>
      </c>
      <c r="F1522" s="142" t="s">
        <v>14743</v>
      </c>
    </row>
    <row r="1523" spans="1:6" x14ac:dyDescent="0.3">
      <c r="A1523" s="141">
        <v>94189</v>
      </c>
      <c r="B1523" s="141" t="s">
        <v>2944</v>
      </c>
      <c r="C1523" s="141" t="s">
        <v>1037</v>
      </c>
      <c r="D1523" s="141" t="s">
        <v>81</v>
      </c>
      <c r="E1523" s="142" t="s">
        <v>2945</v>
      </c>
      <c r="F1523" s="142" t="s">
        <v>8768</v>
      </c>
    </row>
    <row r="1524" spans="1:6" x14ac:dyDescent="0.3">
      <c r="A1524" s="141">
        <v>94192</v>
      </c>
      <c r="B1524" s="141" t="s">
        <v>2946</v>
      </c>
      <c r="C1524" s="141" t="s">
        <v>1037</v>
      </c>
      <c r="D1524" s="141" t="s">
        <v>81</v>
      </c>
      <c r="E1524" s="142" t="s">
        <v>2947</v>
      </c>
      <c r="F1524" s="142" t="s">
        <v>7916</v>
      </c>
    </row>
    <row r="1525" spans="1:6" x14ac:dyDescent="0.3">
      <c r="A1525" s="141">
        <v>94195</v>
      </c>
      <c r="B1525" s="141" t="s">
        <v>2948</v>
      </c>
      <c r="C1525" s="141" t="s">
        <v>1037</v>
      </c>
      <c r="D1525" s="141" t="s">
        <v>81</v>
      </c>
      <c r="E1525" s="142" t="s">
        <v>2949</v>
      </c>
      <c r="F1525" s="142" t="s">
        <v>12518</v>
      </c>
    </row>
    <row r="1526" spans="1:6" x14ac:dyDescent="0.3">
      <c r="A1526" s="141">
        <v>94198</v>
      </c>
      <c r="B1526" s="141" t="s">
        <v>2950</v>
      </c>
      <c r="C1526" s="141" t="s">
        <v>1037</v>
      </c>
      <c r="D1526" s="141" t="s">
        <v>81</v>
      </c>
      <c r="E1526" s="142" t="s">
        <v>2951</v>
      </c>
      <c r="F1526" s="142" t="s">
        <v>14744</v>
      </c>
    </row>
    <row r="1527" spans="1:6" x14ac:dyDescent="0.3">
      <c r="A1527" s="141">
        <v>94201</v>
      </c>
      <c r="B1527" s="141" t="s">
        <v>2952</v>
      </c>
      <c r="C1527" s="141" t="s">
        <v>1037</v>
      </c>
      <c r="D1527" s="141" t="s">
        <v>81</v>
      </c>
      <c r="E1527" s="142" t="s">
        <v>2953</v>
      </c>
      <c r="F1527" s="142" t="s">
        <v>14745</v>
      </c>
    </row>
    <row r="1528" spans="1:6" x14ac:dyDescent="0.3">
      <c r="A1528" s="141">
        <v>94204</v>
      </c>
      <c r="B1528" s="141" t="s">
        <v>2954</v>
      </c>
      <c r="C1528" s="141" t="s">
        <v>1037</v>
      </c>
      <c r="D1528" s="141" t="s">
        <v>81</v>
      </c>
      <c r="E1528" s="142" t="s">
        <v>2955</v>
      </c>
      <c r="F1528" s="142" t="s">
        <v>14746</v>
      </c>
    </row>
    <row r="1529" spans="1:6" x14ac:dyDescent="0.3">
      <c r="A1529" s="141">
        <v>94224</v>
      </c>
      <c r="B1529" s="141" t="s">
        <v>2956</v>
      </c>
      <c r="C1529" s="141" t="s">
        <v>80</v>
      </c>
      <c r="D1529" s="141" t="s">
        <v>81</v>
      </c>
      <c r="E1529" s="142" t="s">
        <v>2957</v>
      </c>
      <c r="F1529" s="142" t="s">
        <v>14252</v>
      </c>
    </row>
    <row r="1530" spans="1:6" x14ac:dyDescent="0.3">
      <c r="A1530" s="141">
        <v>94226</v>
      </c>
      <c r="B1530" s="141" t="s">
        <v>2958</v>
      </c>
      <c r="C1530" s="141" t="s">
        <v>1037</v>
      </c>
      <c r="D1530" s="141" t="s">
        <v>81</v>
      </c>
      <c r="E1530" s="142" t="s">
        <v>611</v>
      </c>
      <c r="F1530" s="142" t="s">
        <v>14747</v>
      </c>
    </row>
    <row r="1531" spans="1:6" x14ac:dyDescent="0.3">
      <c r="A1531" s="141">
        <v>94232</v>
      </c>
      <c r="B1531" s="141" t="s">
        <v>2959</v>
      </c>
      <c r="C1531" s="141" t="s">
        <v>146</v>
      </c>
      <c r="D1531" s="141" t="s">
        <v>81</v>
      </c>
      <c r="E1531" s="142" t="s">
        <v>2960</v>
      </c>
      <c r="F1531" s="142" t="s">
        <v>14748</v>
      </c>
    </row>
    <row r="1532" spans="1:6" x14ac:dyDescent="0.3">
      <c r="A1532" s="141">
        <v>94440</v>
      </c>
      <c r="B1532" s="141" t="s">
        <v>2961</v>
      </c>
      <c r="C1532" s="141" t="s">
        <v>1037</v>
      </c>
      <c r="D1532" s="141" t="s">
        <v>81</v>
      </c>
      <c r="E1532" s="142" t="s">
        <v>2949</v>
      </c>
      <c r="F1532" s="142" t="s">
        <v>12518</v>
      </c>
    </row>
    <row r="1533" spans="1:6" x14ac:dyDescent="0.3">
      <c r="A1533" s="141">
        <v>94441</v>
      </c>
      <c r="B1533" s="141" t="s">
        <v>2962</v>
      </c>
      <c r="C1533" s="141" t="s">
        <v>1037</v>
      </c>
      <c r="D1533" s="141" t="s">
        <v>81</v>
      </c>
      <c r="E1533" s="142" t="s">
        <v>2951</v>
      </c>
      <c r="F1533" s="142" t="s">
        <v>14744</v>
      </c>
    </row>
    <row r="1534" spans="1:6" x14ac:dyDescent="0.3">
      <c r="A1534" s="141">
        <v>94442</v>
      </c>
      <c r="B1534" s="141" t="s">
        <v>2963</v>
      </c>
      <c r="C1534" s="141" t="s">
        <v>1037</v>
      </c>
      <c r="D1534" s="141" t="s">
        <v>81</v>
      </c>
      <c r="E1534" s="142" t="s">
        <v>2949</v>
      </c>
      <c r="F1534" s="142" t="s">
        <v>12518</v>
      </c>
    </row>
    <row r="1535" spans="1:6" x14ac:dyDescent="0.3">
      <c r="A1535" s="141">
        <v>94443</v>
      </c>
      <c r="B1535" s="141" t="s">
        <v>2964</v>
      </c>
      <c r="C1535" s="141" t="s">
        <v>1037</v>
      </c>
      <c r="D1535" s="141" t="s">
        <v>81</v>
      </c>
      <c r="E1535" s="142" t="s">
        <v>2951</v>
      </c>
      <c r="F1535" s="142" t="s">
        <v>14744</v>
      </c>
    </row>
    <row r="1536" spans="1:6" x14ac:dyDescent="0.3">
      <c r="A1536" s="141">
        <v>94445</v>
      </c>
      <c r="B1536" s="141" t="s">
        <v>2965</v>
      </c>
      <c r="C1536" s="141" t="s">
        <v>1037</v>
      </c>
      <c r="D1536" s="141" t="s">
        <v>81</v>
      </c>
      <c r="E1536" s="142" t="s">
        <v>2953</v>
      </c>
      <c r="F1536" s="142" t="s">
        <v>14745</v>
      </c>
    </row>
    <row r="1537" spans="1:6" x14ac:dyDescent="0.3">
      <c r="A1537" s="141">
        <v>94446</v>
      </c>
      <c r="B1537" s="141" t="s">
        <v>2966</v>
      </c>
      <c r="C1537" s="141" t="s">
        <v>1037</v>
      </c>
      <c r="D1537" s="141" t="s">
        <v>81</v>
      </c>
      <c r="E1537" s="142" t="s">
        <v>2955</v>
      </c>
      <c r="F1537" s="142" t="s">
        <v>14746</v>
      </c>
    </row>
    <row r="1538" spans="1:6" x14ac:dyDescent="0.3">
      <c r="A1538" s="141">
        <v>94447</v>
      </c>
      <c r="B1538" s="141" t="s">
        <v>2967</v>
      </c>
      <c r="C1538" s="141" t="s">
        <v>1037</v>
      </c>
      <c r="D1538" s="141" t="s">
        <v>81</v>
      </c>
      <c r="E1538" s="142" t="s">
        <v>2953</v>
      </c>
      <c r="F1538" s="142" t="s">
        <v>14745</v>
      </c>
    </row>
    <row r="1539" spans="1:6" x14ac:dyDescent="0.3">
      <c r="A1539" s="141">
        <v>94448</v>
      </c>
      <c r="B1539" s="141" t="s">
        <v>2968</v>
      </c>
      <c r="C1539" s="141" t="s">
        <v>1037</v>
      </c>
      <c r="D1539" s="141" t="s">
        <v>81</v>
      </c>
      <c r="E1539" s="142" t="s">
        <v>2955</v>
      </c>
      <c r="F1539" s="142" t="s">
        <v>14746</v>
      </c>
    </row>
    <row r="1540" spans="1:6" x14ac:dyDescent="0.3">
      <c r="A1540" s="141">
        <v>94207</v>
      </c>
      <c r="B1540" s="141" t="s">
        <v>2969</v>
      </c>
      <c r="C1540" s="141" t="s">
        <v>1037</v>
      </c>
      <c r="D1540" s="141" t="s">
        <v>81</v>
      </c>
      <c r="E1540" s="142" t="s">
        <v>2970</v>
      </c>
      <c r="F1540" s="142" t="s">
        <v>14749</v>
      </c>
    </row>
    <row r="1541" spans="1:6" x14ac:dyDescent="0.3">
      <c r="A1541" s="141">
        <v>94210</v>
      </c>
      <c r="B1541" s="141" t="s">
        <v>2971</v>
      </c>
      <c r="C1541" s="141" t="s">
        <v>1037</v>
      </c>
      <c r="D1541" s="141" t="s">
        <v>81</v>
      </c>
      <c r="E1541" s="142" t="s">
        <v>2972</v>
      </c>
      <c r="F1541" s="142" t="s">
        <v>11277</v>
      </c>
    </row>
    <row r="1542" spans="1:6" x14ac:dyDescent="0.3">
      <c r="A1542" s="141">
        <v>94218</v>
      </c>
      <c r="B1542" s="141" t="s">
        <v>2973</v>
      </c>
      <c r="C1542" s="141" t="s">
        <v>1037</v>
      </c>
      <c r="D1542" s="141" t="s">
        <v>81</v>
      </c>
      <c r="E1542" s="142" t="s">
        <v>2974</v>
      </c>
      <c r="F1542" s="142" t="s">
        <v>4321</v>
      </c>
    </row>
    <row r="1543" spans="1:6" x14ac:dyDescent="0.3">
      <c r="A1543" s="141">
        <v>94213</v>
      </c>
      <c r="B1543" s="141" t="s">
        <v>2975</v>
      </c>
      <c r="C1543" s="141" t="s">
        <v>1037</v>
      </c>
      <c r="D1543" s="141" t="s">
        <v>81</v>
      </c>
      <c r="E1543" s="142" t="s">
        <v>2976</v>
      </c>
      <c r="F1543" s="142" t="s">
        <v>14750</v>
      </c>
    </row>
    <row r="1544" spans="1:6" x14ac:dyDescent="0.3">
      <c r="A1544" s="141">
        <v>94216</v>
      </c>
      <c r="B1544" s="141" t="s">
        <v>2977</v>
      </c>
      <c r="C1544" s="141" t="s">
        <v>1037</v>
      </c>
      <c r="D1544" s="141" t="s">
        <v>81</v>
      </c>
      <c r="E1544" s="142" t="s">
        <v>2978</v>
      </c>
      <c r="F1544" s="142" t="s">
        <v>14751</v>
      </c>
    </row>
    <row r="1545" spans="1:6" x14ac:dyDescent="0.3">
      <c r="A1545" s="141">
        <v>94219</v>
      </c>
      <c r="B1545" s="141" t="s">
        <v>2979</v>
      </c>
      <c r="C1545" s="141" t="s">
        <v>80</v>
      </c>
      <c r="D1545" s="141" t="s">
        <v>81</v>
      </c>
      <c r="E1545" s="142" t="s">
        <v>2980</v>
      </c>
      <c r="F1545" s="142" t="s">
        <v>14752</v>
      </c>
    </row>
    <row r="1546" spans="1:6" x14ac:dyDescent="0.3">
      <c r="A1546" s="141">
        <v>94220</v>
      </c>
      <c r="B1546" s="141" t="s">
        <v>2981</v>
      </c>
      <c r="C1546" s="141" t="s">
        <v>80</v>
      </c>
      <c r="D1546" s="141" t="s">
        <v>81</v>
      </c>
      <c r="E1546" s="142" t="s">
        <v>2982</v>
      </c>
      <c r="F1546" s="142" t="s">
        <v>14753</v>
      </c>
    </row>
    <row r="1547" spans="1:6" x14ac:dyDescent="0.3">
      <c r="A1547" s="141">
        <v>94221</v>
      </c>
      <c r="B1547" s="141" t="s">
        <v>2983</v>
      </c>
      <c r="C1547" s="141" t="s">
        <v>80</v>
      </c>
      <c r="D1547" s="141" t="s">
        <v>81</v>
      </c>
      <c r="E1547" s="142" t="s">
        <v>2984</v>
      </c>
      <c r="F1547" s="142" t="s">
        <v>14754</v>
      </c>
    </row>
    <row r="1548" spans="1:6" x14ac:dyDescent="0.3">
      <c r="A1548" s="141">
        <v>94222</v>
      </c>
      <c r="B1548" s="141" t="s">
        <v>2985</v>
      </c>
      <c r="C1548" s="141" t="s">
        <v>80</v>
      </c>
      <c r="D1548" s="141" t="s">
        <v>81</v>
      </c>
      <c r="E1548" s="142" t="s">
        <v>2986</v>
      </c>
      <c r="F1548" s="142" t="s">
        <v>14755</v>
      </c>
    </row>
    <row r="1549" spans="1:6" x14ac:dyDescent="0.3">
      <c r="A1549" s="141">
        <v>94223</v>
      </c>
      <c r="B1549" s="141" t="s">
        <v>2987</v>
      </c>
      <c r="C1549" s="141" t="s">
        <v>80</v>
      </c>
      <c r="D1549" s="141" t="s">
        <v>81</v>
      </c>
      <c r="E1549" s="142" t="s">
        <v>2988</v>
      </c>
      <c r="F1549" s="142" t="s">
        <v>14756</v>
      </c>
    </row>
    <row r="1550" spans="1:6" x14ac:dyDescent="0.3">
      <c r="A1550" s="141">
        <v>94451</v>
      </c>
      <c r="B1550" s="141" t="s">
        <v>2989</v>
      </c>
      <c r="C1550" s="141" t="s">
        <v>80</v>
      </c>
      <c r="D1550" s="141" t="s">
        <v>81</v>
      </c>
      <c r="E1550" s="142" t="s">
        <v>2990</v>
      </c>
      <c r="F1550" s="142" t="s">
        <v>14757</v>
      </c>
    </row>
    <row r="1551" spans="1:6" x14ac:dyDescent="0.3">
      <c r="A1551" s="141">
        <v>100325</v>
      </c>
      <c r="B1551" s="141" t="s">
        <v>2991</v>
      </c>
      <c r="C1551" s="141" t="s">
        <v>80</v>
      </c>
      <c r="D1551" s="141" t="s">
        <v>81</v>
      </c>
      <c r="E1551" s="142" t="s">
        <v>2992</v>
      </c>
      <c r="F1551" s="142" t="s">
        <v>14758</v>
      </c>
    </row>
    <row r="1552" spans="1:6" x14ac:dyDescent="0.3">
      <c r="A1552" s="141">
        <v>100327</v>
      </c>
      <c r="B1552" s="141" t="s">
        <v>2993</v>
      </c>
      <c r="C1552" s="141" t="s">
        <v>80</v>
      </c>
      <c r="D1552" s="141" t="s">
        <v>81</v>
      </c>
      <c r="E1552" s="142" t="s">
        <v>2994</v>
      </c>
      <c r="F1552" s="142" t="s">
        <v>14759</v>
      </c>
    </row>
    <row r="1553" spans="1:6" x14ac:dyDescent="0.3">
      <c r="A1553" s="141">
        <v>100328</v>
      </c>
      <c r="B1553" s="141" t="s">
        <v>2995</v>
      </c>
      <c r="C1553" s="141" t="s">
        <v>1037</v>
      </c>
      <c r="D1553" s="141" t="s">
        <v>81</v>
      </c>
      <c r="E1553" s="142" t="s">
        <v>2996</v>
      </c>
      <c r="F1553" s="142" t="s">
        <v>14760</v>
      </c>
    </row>
    <row r="1554" spans="1:6" x14ac:dyDescent="0.3">
      <c r="A1554" s="141">
        <v>100329</v>
      </c>
      <c r="B1554" s="141" t="s">
        <v>2997</v>
      </c>
      <c r="C1554" s="141" t="s">
        <v>1037</v>
      </c>
      <c r="D1554" s="141" t="s">
        <v>81</v>
      </c>
      <c r="E1554" s="142" t="s">
        <v>2998</v>
      </c>
      <c r="F1554" s="142" t="s">
        <v>7292</v>
      </c>
    </row>
    <row r="1555" spans="1:6" x14ac:dyDescent="0.3">
      <c r="A1555" s="141">
        <v>100330</v>
      </c>
      <c r="B1555" s="141" t="s">
        <v>2999</v>
      </c>
      <c r="C1555" s="141" t="s">
        <v>1037</v>
      </c>
      <c r="D1555" s="141" t="s">
        <v>81</v>
      </c>
      <c r="E1555" s="142" t="s">
        <v>505</v>
      </c>
      <c r="F1555" s="142" t="s">
        <v>14761</v>
      </c>
    </row>
    <row r="1556" spans="1:6" x14ac:dyDescent="0.3">
      <c r="A1556" s="141">
        <v>100331</v>
      </c>
      <c r="B1556" s="141" t="s">
        <v>3000</v>
      </c>
      <c r="C1556" s="141" t="s">
        <v>1037</v>
      </c>
      <c r="D1556" s="141" t="s">
        <v>81</v>
      </c>
      <c r="E1556" s="142" t="s">
        <v>3001</v>
      </c>
      <c r="F1556" s="142" t="s">
        <v>14762</v>
      </c>
    </row>
    <row r="1557" spans="1:6" x14ac:dyDescent="0.3">
      <c r="A1557" s="141">
        <v>100434</v>
      </c>
      <c r="B1557" s="141" t="s">
        <v>3002</v>
      </c>
      <c r="C1557" s="141" t="s">
        <v>80</v>
      </c>
      <c r="D1557" s="141" t="s">
        <v>81</v>
      </c>
      <c r="E1557" s="142" t="s">
        <v>3003</v>
      </c>
      <c r="F1557" s="142" t="s">
        <v>14763</v>
      </c>
    </row>
    <row r="1558" spans="1:6" x14ac:dyDescent="0.3">
      <c r="A1558" s="141">
        <v>100435</v>
      </c>
      <c r="B1558" s="141" t="s">
        <v>3004</v>
      </c>
      <c r="C1558" s="141" t="s">
        <v>80</v>
      </c>
      <c r="D1558" s="141" t="s">
        <v>81</v>
      </c>
      <c r="E1558" s="142" t="s">
        <v>3005</v>
      </c>
      <c r="F1558" s="142" t="s">
        <v>14764</v>
      </c>
    </row>
    <row r="1559" spans="1:6" x14ac:dyDescent="0.3">
      <c r="A1559" s="141">
        <v>94227</v>
      </c>
      <c r="B1559" s="141" t="s">
        <v>3006</v>
      </c>
      <c r="C1559" s="141" t="s">
        <v>80</v>
      </c>
      <c r="D1559" s="141" t="s">
        <v>81</v>
      </c>
      <c r="E1559" s="142" t="s">
        <v>3007</v>
      </c>
      <c r="F1559" s="142" t="s">
        <v>14765</v>
      </c>
    </row>
    <row r="1560" spans="1:6" x14ac:dyDescent="0.3">
      <c r="A1560" s="141">
        <v>94228</v>
      </c>
      <c r="B1560" s="141" t="s">
        <v>3008</v>
      </c>
      <c r="C1560" s="141" t="s">
        <v>80</v>
      </c>
      <c r="D1560" s="141" t="s">
        <v>81</v>
      </c>
      <c r="E1560" s="142" t="s">
        <v>3009</v>
      </c>
      <c r="F1560" s="142" t="s">
        <v>14766</v>
      </c>
    </row>
    <row r="1561" spans="1:6" x14ac:dyDescent="0.3">
      <c r="A1561" s="141">
        <v>94229</v>
      </c>
      <c r="B1561" s="141" t="s">
        <v>3010</v>
      </c>
      <c r="C1561" s="141" t="s">
        <v>80</v>
      </c>
      <c r="D1561" s="141" t="s">
        <v>81</v>
      </c>
      <c r="E1561" s="142" t="s">
        <v>3011</v>
      </c>
      <c r="F1561" s="142" t="s">
        <v>14767</v>
      </c>
    </row>
    <row r="1562" spans="1:6" x14ac:dyDescent="0.3">
      <c r="A1562" s="141">
        <v>94231</v>
      </c>
      <c r="B1562" s="141" t="s">
        <v>3012</v>
      </c>
      <c r="C1562" s="141" t="s">
        <v>80</v>
      </c>
      <c r="D1562" s="141" t="s">
        <v>81</v>
      </c>
      <c r="E1562" s="142" t="s">
        <v>3013</v>
      </c>
      <c r="F1562" s="142" t="s">
        <v>14768</v>
      </c>
    </row>
    <row r="1563" spans="1:6" x14ac:dyDescent="0.3">
      <c r="A1563" s="141">
        <v>94449</v>
      </c>
      <c r="B1563" s="141" t="s">
        <v>3014</v>
      </c>
      <c r="C1563" s="141" t="s">
        <v>1037</v>
      </c>
      <c r="D1563" s="141" t="s">
        <v>81</v>
      </c>
      <c r="E1563" s="142" t="s">
        <v>1040</v>
      </c>
      <c r="F1563" s="142" t="s">
        <v>8414</v>
      </c>
    </row>
    <row r="1564" spans="1:6" x14ac:dyDescent="0.3">
      <c r="A1564" s="141">
        <v>92255</v>
      </c>
      <c r="B1564" s="141" t="s">
        <v>3015</v>
      </c>
      <c r="C1564" s="141" t="s">
        <v>146</v>
      </c>
      <c r="D1564" s="141" t="s">
        <v>81</v>
      </c>
      <c r="E1564" s="142" t="s">
        <v>3016</v>
      </c>
      <c r="F1564" s="142" t="s">
        <v>14769</v>
      </c>
    </row>
    <row r="1565" spans="1:6" x14ac:dyDescent="0.3">
      <c r="A1565" s="141">
        <v>92256</v>
      </c>
      <c r="B1565" s="141" t="s">
        <v>3017</v>
      </c>
      <c r="C1565" s="141" t="s">
        <v>146</v>
      </c>
      <c r="D1565" s="141" t="s">
        <v>81</v>
      </c>
      <c r="E1565" s="142" t="s">
        <v>3018</v>
      </c>
      <c r="F1565" s="142" t="s">
        <v>14770</v>
      </c>
    </row>
    <row r="1566" spans="1:6" x14ac:dyDescent="0.3">
      <c r="A1566" s="141">
        <v>92257</v>
      </c>
      <c r="B1566" s="141" t="s">
        <v>3019</v>
      </c>
      <c r="C1566" s="141" t="s">
        <v>146</v>
      </c>
      <c r="D1566" s="141" t="s">
        <v>81</v>
      </c>
      <c r="E1566" s="142" t="s">
        <v>3020</v>
      </c>
      <c r="F1566" s="142" t="s">
        <v>14771</v>
      </c>
    </row>
    <row r="1567" spans="1:6" x14ac:dyDescent="0.3">
      <c r="A1567" s="141">
        <v>92258</v>
      </c>
      <c r="B1567" s="141" t="s">
        <v>3021</v>
      </c>
      <c r="C1567" s="141" t="s">
        <v>146</v>
      </c>
      <c r="D1567" s="141" t="s">
        <v>81</v>
      </c>
      <c r="E1567" s="142" t="s">
        <v>3022</v>
      </c>
      <c r="F1567" s="142" t="s">
        <v>14772</v>
      </c>
    </row>
    <row r="1568" spans="1:6" x14ac:dyDescent="0.3">
      <c r="A1568" s="141">
        <v>92568</v>
      </c>
      <c r="B1568" s="141" t="s">
        <v>3023</v>
      </c>
      <c r="C1568" s="141" t="s">
        <v>1037</v>
      </c>
      <c r="D1568" s="141" t="s">
        <v>81</v>
      </c>
      <c r="E1568" s="142" t="s">
        <v>3024</v>
      </c>
      <c r="F1568" s="142" t="s">
        <v>14773</v>
      </c>
    </row>
    <row r="1569" spans="1:6" x14ac:dyDescent="0.3">
      <c r="A1569" s="141">
        <v>92569</v>
      </c>
      <c r="B1569" s="141" t="s">
        <v>3025</v>
      </c>
      <c r="C1569" s="141" t="s">
        <v>1037</v>
      </c>
      <c r="D1569" s="141" t="s">
        <v>81</v>
      </c>
      <c r="E1569" s="142" t="s">
        <v>3026</v>
      </c>
      <c r="F1569" s="142" t="s">
        <v>14774</v>
      </c>
    </row>
    <row r="1570" spans="1:6" x14ac:dyDescent="0.3">
      <c r="A1570" s="141">
        <v>92570</v>
      </c>
      <c r="B1570" s="141" t="s">
        <v>3027</v>
      </c>
      <c r="C1570" s="141" t="s">
        <v>1037</v>
      </c>
      <c r="D1570" s="141" t="s">
        <v>81</v>
      </c>
      <c r="E1570" s="142" t="s">
        <v>3028</v>
      </c>
      <c r="F1570" s="142" t="s">
        <v>14775</v>
      </c>
    </row>
    <row r="1571" spans="1:6" x14ac:dyDescent="0.3">
      <c r="A1571" s="141">
        <v>92571</v>
      </c>
      <c r="B1571" s="141" t="s">
        <v>3029</v>
      </c>
      <c r="C1571" s="141" t="s">
        <v>1037</v>
      </c>
      <c r="D1571" s="141" t="s">
        <v>81</v>
      </c>
      <c r="E1571" s="142" t="s">
        <v>3030</v>
      </c>
      <c r="F1571" s="142" t="s">
        <v>14776</v>
      </c>
    </row>
    <row r="1572" spans="1:6" x14ac:dyDescent="0.3">
      <c r="A1572" s="141">
        <v>92572</v>
      </c>
      <c r="B1572" s="141" t="s">
        <v>3031</v>
      </c>
      <c r="C1572" s="141" t="s">
        <v>1037</v>
      </c>
      <c r="D1572" s="141" t="s">
        <v>81</v>
      </c>
      <c r="E1572" s="142" t="s">
        <v>3032</v>
      </c>
      <c r="F1572" s="142" t="s">
        <v>14777</v>
      </c>
    </row>
    <row r="1573" spans="1:6" x14ac:dyDescent="0.3">
      <c r="A1573" s="141">
        <v>92573</v>
      </c>
      <c r="B1573" s="141" t="s">
        <v>3033</v>
      </c>
      <c r="C1573" s="141" t="s">
        <v>1037</v>
      </c>
      <c r="D1573" s="141" t="s">
        <v>81</v>
      </c>
      <c r="E1573" s="142" t="s">
        <v>3034</v>
      </c>
      <c r="F1573" s="142" t="s">
        <v>14778</v>
      </c>
    </row>
    <row r="1574" spans="1:6" x14ac:dyDescent="0.3">
      <c r="A1574" s="141">
        <v>92574</v>
      </c>
      <c r="B1574" s="141" t="s">
        <v>3035</v>
      </c>
      <c r="C1574" s="141" t="s">
        <v>1037</v>
      </c>
      <c r="D1574" s="141" t="s">
        <v>81</v>
      </c>
      <c r="E1574" s="142" t="s">
        <v>3036</v>
      </c>
      <c r="F1574" s="142" t="s">
        <v>14779</v>
      </c>
    </row>
    <row r="1575" spans="1:6" x14ac:dyDescent="0.3">
      <c r="A1575" s="141">
        <v>92575</v>
      </c>
      <c r="B1575" s="141" t="s">
        <v>3037</v>
      </c>
      <c r="C1575" s="141" t="s">
        <v>1037</v>
      </c>
      <c r="D1575" s="141" t="s">
        <v>81</v>
      </c>
      <c r="E1575" s="142" t="s">
        <v>3038</v>
      </c>
      <c r="F1575" s="142" t="s">
        <v>1699</v>
      </c>
    </row>
    <row r="1576" spans="1:6" x14ac:dyDescent="0.3">
      <c r="A1576" s="141">
        <v>92576</v>
      </c>
      <c r="B1576" s="141" t="s">
        <v>3039</v>
      </c>
      <c r="C1576" s="141" t="s">
        <v>1037</v>
      </c>
      <c r="D1576" s="141" t="s">
        <v>81</v>
      </c>
      <c r="E1576" s="142" t="s">
        <v>3040</v>
      </c>
      <c r="F1576" s="142" t="s">
        <v>14780</v>
      </c>
    </row>
    <row r="1577" spans="1:6" x14ac:dyDescent="0.3">
      <c r="A1577" s="141">
        <v>92577</v>
      </c>
      <c r="B1577" s="141" t="s">
        <v>3041</v>
      </c>
      <c r="C1577" s="141" t="s">
        <v>1037</v>
      </c>
      <c r="D1577" s="141" t="s">
        <v>81</v>
      </c>
      <c r="E1577" s="142" t="s">
        <v>3042</v>
      </c>
      <c r="F1577" s="142" t="s">
        <v>14781</v>
      </c>
    </row>
    <row r="1578" spans="1:6" x14ac:dyDescent="0.3">
      <c r="A1578" s="141">
        <v>92578</v>
      </c>
      <c r="B1578" s="141" t="s">
        <v>3043</v>
      </c>
      <c r="C1578" s="141" t="s">
        <v>1037</v>
      </c>
      <c r="D1578" s="141" t="s">
        <v>81</v>
      </c>
      <c r="E1578" s="142" t="s">
        <v>3044</v>
      </c>
      <c r="F1578" s="142" t="s">
        <v>14782</v>
      </c>
    </row>
    <row r="1579" spans="1:6" x14ac:dyDescent="0.3">
      <c r="A1579" s="141">
        <v>92579</v>
      </c>
      <c r="B1579" s="141" t="s">
        <v>3045</v>
      </c>
      <c r="C1579" s="141" t="s">
        <v>1037</v>
      </c>
      <c r="D1579" s="141" t="s">
        <v>81</v>
      </c>
      <c r="E1579" s="142" t="s">
        <v>3046</v>
      </c>
      <c r="F1579" s="142" t="s">
        <v>14783</v>
      </c>
    </row>
    <row r="1580" spans="1:6" x14ac:dyDescent="0.3">
      <c r="A1580" s="141">
        <v>92580</v>
      </c>
      <c r="B1580" s="141" t="s">
        <v>3047</v>
      </c>
      <c r="C1580" s="141" t="s">
        <v>1037</v>
      </c>
      <c r="D1580" s="141" t="s">
        <v>81</v>
      </c>
      <c r="E1580" s="142" t="s">
        <v>3048</v>
      </c>
      <c r="F1580" s="142" t="s">
        <v>14784</v>
      </c>
    </row>
    <row r="1581" spans="1:6" x14ac:dyDescent="0.3">
      <c r="A1581" s="141">
        <v>92581</v>
      </c>
      <c r="B1581" s="141" t="s">
        <v>3049</v>
      </c>
      <c r="C1581" s="141" t="s">
        <v>1037</v>
      </c>
      <c r="D1581" s="141" t="s">
        <v>81</v>
      </c>
      <c r="E1581" s="142" t="s">
        <v>3050</v>
      </c>
      <c r="F1581" s="142" t="s">
        <v>14785</v>
      </c>
    </row>
    <row r="1582" spans="1:6" x14ac:dyDescent="0.3">
      <c r="A1582" s="141">
        <v>92582</v>
      </c>
      <c r="B1582" s="141" t="s">
        <v>3051</v>
      </c>
      <c r="C1582" s="141" t="s">
        <v>146</v>
      </c>
      <c r="D1582" s="141" t="s">
        <v>81</v>
      </c>
      <c r="E1582" s="142" t="s">
        <v>3052</v>
      </c>
      <c r="F1582" s="142" t="s">
        <v>14786</v>
      </c>
    </row>
    <row r="1583" spans="1:6" x14ac:dyDescent="0.3">
      <c r="A1583" s="141">
        <v>92584</v>
      </c>
      <c r="B1583" s="141" t="s">
        <v>3053</v>
      </c>
      <c r="C1583" s="141" t="s">
        <v>146</v>
      </c>
      <c r="D1583" s="141" t="s">
        <v>81</v>
      </c>
      <c r="E1583" s="142" t="s">
        <v>3054</v>
      </c>
      <c r="F1583" s="142" t="s">
        <v>14787</v>
      </c>
    </row>
    <row r="1584" spans="1:6" x14ac:dyDescent="0.3">
      <c r="A1584" s="141">
        <v>92586</v>
      </c>
      <c r="B1584" s="141" t="s">
        <v>3055</v>
      </c>
      <c r="C1584" s="141" t="s">
        <v>146</v>
      </c>
      <c r="D1584" s="141" t="s">
        <v>81</v>
      </c>
      <c r="E1584" s="142" t="s">
        <v>3056</v>
      </c>
      <c r="F1584" s="142" t="s">
        <v>14788</v>
      </c>
    </row>
    <row r="1585" spans="1:6" x14ac:dyDescent="0.3">
      <c r="A1585" s="141">
        <v>92588</v>
      </c>
      <c r="B1585" s="141" t="s">
        <v>3057</v>
      </c>
      <c r="C1585" s="141" t="s">
        <v>146</v>
      </c>
      <c r="D1585" s="141" t="s">
        <v>81</v>
      </c>
      <c r="E1585" s="142" t="s">
        <v>3058</v>
      </c>
      <c r="F1585" s="142" t="s">
        <v>14789</v>
      </c>
    </row>
    <row r="1586" spans="1:6" x14ac:dyDescent="0.3">
      <c r="A1586" s="141">
        <v>92590</v>
      </c>
      <c r="B1586" s="141" t="s">
        <v>3059</v>
      </c>
      <c r="C1586" s="141" t="s">
        <v>146</v>
      </c>
      <c r="D1586" s="141" t="s">
        <v>81</v>
      </c>
      <c r="E1586" s="142" t="s">
        <v>3060</v>
      </c>
      <c r="F1586" s="142" t="s">
        <v>14790</v>
      </c>
    </row>
    <row r="1587" spans="1:6" x14ac:dyDescent="0.3">
      <c r="A1587" s="141">
        <v>92592</v>
      </c>
      <c r="B1587" s="141" t="s">
        <v>3061</v>
      </c>
      <c r="C1587" s="141" t="s">
        <v>146</v>
      </c>
      <c r="D1587" s="141" t="s">
        <v>81</v>
      </c>
      <c r="E1587" s="142" t="s">
        <v>3062</v>
      </c>
      <c r="F1587" s="142" t="s">
        <v>14791</v>
      </c>
    </row>
    <row r="1588" spans="1:6" x14ac:dyDescent="0.3">
      <c r="A1588" s="141">
        <v>92594</v>
      </c>
      <c r="B1588" s="141" t="s">
        <v>3063</v>
      </c>
      <c r="C1588" s="141" t="s">
        <v>146</v>
      </c>
      <c r="D1588" s="141" t="s">
        <v>81</v>
      </c>
      <c r="E1588" s="142" t="s">
        <v>3064</v>
      </c>
      <c r="F1588" s="142" t="s">
        <v>14792</v>
      </c>
    </row>
    <row r="1589" spans="1:6" x14ac:dyDescent="0.3">
      <c r="A1589" s="141">
        <v>92596</v>
      </c>
      <c r="B1589" s="141" t="s">
        <v>3065</v>
      </c>
      <c r="C1589" s="141" t="s">
        <v>146</v>
      </c>
      <c r="D1589" s="141" t="s">
        <v>81</v>
      </c>
      <c r="E1589" s="142" t="s">
        <v>3066</v>
      </c>
      <c r="F1589" s="142" t="s">
        <v>14793</v>
      </c>
    </row>
    <row r="1590" spans="1:6" x14ac:dyDescent="0.3">
      <c r="A1590" s="141">
        <v>92598</v>
      </c>
      <c r="B1590" s="141" t="s">
        <v>3067</v>
      </c>
      <c r="C1590" s="141" t="s">
        <v>146</v>
      </c>
      <c r="D1590" s="141" t="s">
        <v>81</v>
      </c>
      <c r="E1590" s="142" t="s">
        <v>3068</v>
      </c>
      <c r="F1590" s="142" t="s">
        <v>14794</v>
      </c>
    </row>
    <row r="1591" spans="1:6" x14ac:dyDescent="0.3">
      <c r="A1591" s="141">
        <v>92600</v>
      </c>
      <c r="B1591" s="141" t="s">
        <v>3069</v>
      </c>
      <c r="C1591" s="141" t="s">
        <v>146</v>
      </c>
      <c r="D1591" s="141" t="s">
        <v>81</v>
      </c>
      <c r="E1591" s="142" t="s">
        <v>3070</v>
      </c>
      <c r="F1591" s="142" t="s">
        <v>14795</v>
      </c>
    </row>
    <row r="1592" spans="1:6" x14ac:dyDescent="0.3">
      <c r="A1592" s="141">
        <v>92602</v>
      </c>
      <c r="B1592" s="141" t="s">
        <v>3071</v>
      </c>
      <c r="C1592" s="141" t="s">
        <v>146</v>
      </c>
      <c r="D1592" s="141" t="s">
        <v>81</v>
      </c>
      <c r="E1592" s="142" t="s">
        <v>3052</v>
      </c>
      <c r="F1592" s="142" t="s">
        <v>14786</v>
      </c>
    </row>
    <row r="1593" spans="1:6" x14ac:dyDescent="0.3">
      <c r="A1593" s="141">
        <v>92604</v>
      </c>
      <c r="B1593" s="141" t="s">
        <v>3072</v>
      </c>
      <c r="C1593" s="141" t="s">
        <v>146</v>
      </c>
      <c r="D1593" s="141" t="s">
        <v>81</v>
      </c>
      <c r="E1593" s="142" t="s">
        <v>3073</v>
      </c>
      <c r="F1593" s="142" t="s">
        <v>14796</v>
      </c>
    </row>
    <row r="1594" spans="1:6" x14ac:dyDescent="0.3">
      <c r="A1594" s="141">
        <v>92606</v>
      </c>
      <c r="B1594" s="141" t="s">
        <v>3074</v>
      </c>
      <c r="C1594" s="141" t="s">
        <v>146</v>
      </c>
      <c r="D1594" s="141" t="s">
        <v>81</v>
      </c>
      <c r="E1594" s="142" t="s">
        <v>3075</v>
      </c>
      <c r="F1594" s="142" t="s">
        <v>14797</v>
      </c>
    </row>
    <row r="1595" spans="1:6" x14ac:dyDescent="0.3">
      <c r="A1595" s="141">
        <v>92608</v>
      </c>
      <c r="B1595" s="141" t="s">
        <v>3076</v>
      </c>
      <c r="C1595" s="141" t="s">
        <v>146</v>
      </c>
      <c r="D1595" s="141" t="s">
        <v>81</v>
      </c>
      <c r="E1595" s="142" t="s">
        <v>3077</v>
      </c>
      <c r="F1595" s="142" t="s">
        <v>14798</v>
      </c>
    </row>
    <row r="1596" spans="1:6" x14ac:dyDescent="0.3">
      <c r="A1596" s="141">
        <v>92610</v>
      </c>
      <c r="B1596" s="141" t="s">
        <v>3078</v>
      </c>
      <c r="C1596" s="141" t="s">
        <v>146</v>
      </c>
      <c r="D1596" s="141" t="s">
        <v>81</v>
      </c>
      <c r="E1596" s="142" t="s">
        <v>3079</v>
      </c>
      <c r="F1596" s="142" t="s">
        <v>14799</v>
      </c>
    </row>
    <row r="1597" spans="1:6" x14ac:dyDescent="0.3">
      <c r="A1597" s="141">
        <v>92612</v>
      </c>
      <c r="B1597" s="141" t="s">
        <v>3080</v>
      </c>
      <c r="C1597" s="141" t="s">
        <v>146</v>
      </c>
      <c r="D1597" s="141" t="s">
        <v>81</v>
      </c>
      <c r="E1597" s="142" t="s">
        <v>3081</v>
      </c>
      <c r="F1597" s="142" t="s">
        <v>14800</v>
      </c>
    </row>
    <row r="1598" spans="1:6" x14ac:dyDescent="0.3">
      <c r="A1598" s="141">
        <v>92614</v>
      </c>
      <c r="B1598" s="141" t="s">
        <v>3082</v>
      </c>
      <c r="C1598" s="141" t="s">
        <v>146</v>
      </c>
      <c r="D1598" s="141" t="s">
        <v>81</v>
      </c>
      <c r="E1598" s="142" t="s">
        <v>3083</v>
      </c>
      <c r="F1598" s="142" t="s">
        <v>14801</v>
      </c>
    </row>
    <row r="1599" spans="1:6" x14ac:dyDescent="0.3">
      <c r="A1599" s="141">
        <v>92616</v>
      </c>
      <c r="B1599" s="141" t="s">
        <v>3084</v>
      </c>
      <c r="C1599" s="141" t="s">
        <v>146</v>
      </c>
      <c r="D1599" s="141" t="s">
        <v>81</v>
      </c>
      <c r="E1599" s="142" t="s">
        <v>3085</v>
      </c>
      <c r="F1599" s="142" t="s">
        <v>14802</v>
      </c>
    </row>
    <row r="1600" spans="1:6" x14ac:dyDescent="0.3">
      <c r="A1600" s="141">
        <v>92618</v>
      </c>
      <c r="B1600" s="141" t="s">
        <v>3086</v>
      </c>
      <c r="C1600" s="141" t="s">
        <v>146</v>
      </c>
      <c r="D1600" s="141" t="s">
        <v>81</v>
      </c>
      <c r="E1600" s="142" t="s">
        <v>3087</v>
      </c>
      <c r="F1600" s="142" t="s">
        <v>14803</v>
      </c>
    </row>
    <row r="1601" spans="1:6" x14ac:dyDescent="0.3">
      <c r="A1601" s="141">
        <v>92620</v>
      </c>
      <c r="B1601" s="141" t="s">
        <v>3088</v>
      </c>
      <c r="C1601" s="141" t="s">
        <v>146</v>
      </c>
      <c r="D1601" s="141" t="s">
        <v>81</v>
      </c>
      <c r="E1601" s="142" t="s">
        <v>3089</v>
      </c>
      <c r="F1601" s="142" t="s">
        <v>14804</v>
      </c>
    </row>
    <row r="1602" spans="1:6" x14ac:dyDescent="0.3">
      <c r="A1602" s="141">
        <v>100357</v>
      </c>
      <c r="B1602" s="141" t="s">
        <v>3090</v>
      </c>
      <c r="C1602" s="141" t="s">
        <v>146</v>
      </c>
      <c r="D1602" s="141" t="s">
        <v>81</v>
      </c>
      <c r="E1602" s="142" t="s">
        <v>3091</v>
      </c>
      <c r="F1602" s="142" t="s">
        <v>14805</v>
      </c>
    </row>
    <row r="1603" spans="1:6" x14ac:dyDescent="0.3">
      <c r="A1603" s="141">
        <v>100358</v>
      </c>
      <c r="B1603" s="141" t="s">
        <v>3092</v>
      </c>
      <c r="C1603" s="141" t="s">
        <v>146</v>
      </c>
      <c r="D1603" s="141" t="s">
        <v>81</v>
      </c>
      <c r="E1603" s="142" t="s">
        <v>3093</v>
      </c>
      <c r="F1603" s="142" t="s">
        <v>14806</v>
      </c>
    </row>
    <row r="1604" spans="1:6" x14ac:dyDescent="0.3">
      <c r="A1604" s="141">
        <v>100359</v>
      </c>
      <c r="B1604" s="141" t="s">
        <v>3094</v>
      </c>
      <c r="C1604" s="141" t="s">
        <v>146</v>
      </c>
      <c r="D1604" s="141" t="s">
        <v>81</v>
      </c>
      <c r="E1604" s="142" t="s">
        <v>3095</v>
      </c>
      <c r="F1604" s="142" t="s">
        <v>14807</v>
      </c>
    </row>
    <row r="1605" spans="1:6" x14ac:dyDescent="0.3">
      <c r="A1605" s="141">
        <v>100360</v>
      </c>
      <c r="B1605" s="141" t="s">
        <v>3096</v>
      </c>
      <c r="C1605" s="141" t="s">
        <v>146</v>
      </c>
      <c r="D1605" s="141" t="s">
        <v>81</v>
      </c>
      <c r="E1605" s="142" t="s">
        <v>3097</v>
      </c>
      <c r="F1605" s="142" t="s">
        <v>14808</v>
      </c>
    </row>
    <row r="1606" spans="1:6" x14ac:dyDescent="0.3">
      <c r="A1606" s="141">
        <v>100361</v>
      </c>
      <c r="B1606" s="141" t="s">
        <v>3098</v>
      </c>
      <c r="C1606" s="141" t="s">
        <v>146</v>
      </c>
      <c r="D1606" s="141" t="s">
        <v>81</v>
      </c>
      <c r="E1606" s="142" t="s">
        <v>3099</v>
      </c>
      <c r="F1606" s="142" t="s">
        <v>14809</v>
      </c>
    </row>
    <row r="1607" spans="1:6" x14ac:dyDescent="0.3">
      <c r="A1607" s="141">
        <v>100362</v>
      </c>
      <c r="B1607" s="141" t="s">
        <v>3100</v>
      </c>
      <c r="C1607" s="141" t="s">
        <v>146</v>
      </c>
      <c r="D1607" s="141" t="s">
        <v>81</v>
      </c>
      <c r="E1607" s="142" t="s">
        <v>3101</v>
      </c>
      <c r="F1607" s="142" t="s">
        <v>14810</v>
      </c>
    </row>
    <row r="1608" spans="1:6" x14ac:dyDescent="0.3">
      <c r="A1608" s="141">
        <v>100363</v>
      </c>
      <c r="B1608" s="141" t="s">
        <v>3102</v>
      </c>
      <c r="C1608" s="141" t="s">
        <v>146</v>
      </c>
      <c r="D1608" s="141" t="s">
        <v>81</v>
      </c>
      <c r="E1608" s="142" t="s">
        <v>3103</v>
      </c>
      <c r="F1608" s="142" t="s">
        <v>14811</v>
      </c>
    </row>
    <row r="1609" spans="1:6" x14ac:dyDescent="0.3">
      <c r="A1609" s="141">
        <v>100364</v>
      </c>
      <c r="B1609" s="141" t="s">
        <v>3104</v>
      </c>
      <c r="C1609" s="141" t="s">
        <v>146</v>
      </c>
      <c r="D1609" s="141" t="s">
        <v>81</v>
      </c>
      <c r="E1609" s="142" t="s">
        <v>3105</v>
      </c>
      <c r="F1609" s="142" t="s">
        <v>14812</v>
      </c>
    </row>
    <row r="1610" spans="1:6" x14ac:dyDescent="0.3">
      <c r="A1610" s="141">
        <v>100365</v>
      </c>
      <c r="B1610" s="141" t="s">
        <v>3106</v>
      </c>
      <c r="C1610" s="141" t="s">
        <v>146</v>
      </c>
      <c r="D1610" s="141" t="s">
        <v>81</v>
      </c>
      <c r="E1610" s="142" t="s">
        <v>3107</v>
      </c>
      <c r="F1610" s="142" t="s">
        <v>14813</v>
      </c>
    </row>
    <row r="1611" spans="1:6" x14ac:dyDescent="0.3">
      <c r="A1611" s="141">
        <v>100366</v>
      </c>
      <c r="B1611" s="141" t="s">
        <v>3108</v>
      </c>
      <c r="C1611" s="141" t="s">
        <v>146</v>
      </c>
      <c r="D1611" s="141" t="s">
        <v>81</v>
      </c>
      <c r="E1611" s="142" t="s">
        <v>3109</v>
      </c>
      <c r="F1611" s="142" t="s">
        <v>14814</v>
      </c>
    </row>
    <row r="1612" spans="1:6" x14ac:dyDescent="0.3">
      <c r="A1612" s="141">
        <v>100367</v>
      </c>
      <c r="B1612" s="141" t="s">
        <v>3110</v>
      </c>
      <c r="C1612" s="141" t="s">
        <v>146</v>
      </c>
      <c r="D1612" s="141" t="s">
        <v>81</v>
      </c>
      <c r="E1612" s="142" t="s">
        <v>3111</v>
      </c>
      <c r="F1612" s="142" t="s">
        <v>14815</v>
      </c>
    </row>
    <row r="1613" spans="1:6" x14ac:dyDescent="0.3">
      <c r="A1613" s="141">
        <v>100368</v>
      </c>
      <c r="B1613" s="141" t="s">
        <v>3112</v>
      </c>
      <c r="C1613" s="141" t="s">
        <v>146</v>
      </c>
      <c r="D1613" s="141" t="s">
        <v>81</v>
      </c>
      <c r="E1613" s="142" t="s">
        <v>3113</v>
      </c>
      <c r="F1613" s="142" t="s">
        <v>14816</v>
      </c>
    </row>
    <row r="1614" spans="1:6" x14ac:dyDescent="0.3">
      <c r="A1614" s="141">
        <v>100369</v>
      </c>
      <c r="B1614" s="141" t="s">
        <v>3114</v>
      </c>
      <c r="C1614" s="141" t="s">
        <v>146</v>
      </c>
      <c r="D1614" s="141" t="s">
        <v>81</v>
      </c>
      <c r="E1614" s="142" t="s">
        <v>3115</v>
      </c>
      <c r="F1614" s="142" t="s">
        <v>14817</v>
      </c>
    </row>
    <row r="1615" spans="1:6" x14ac:dyDescent="0.3">
      <c r="A1615" s="141">
        <v>100370</v>
      </c>
      <c r="B1615" s="141" t="s">
        <v>3116</v>
      </c>
      <c r="C1615" s="141" t="s">
        <v>146</v>
      </c>
      <c r="D1615" s="141" t="s">
        <v>81</v>
      </c>
      <c r="E1615" s="142" t="s">
        <v>3117</v>
      </c>
      <c r="F1615" s="142" t="s">
        <v>14818</v>
      </c>
    </row>
    <row r="1616" spans="1:6" x14ac:dyDescent="0.3">
      <c r="A1616" s="141">
        <v>100371</v>
      </c>
      <c r="B1616" s="141" t="s">
        <v>3118</v>
      </c>
      <c r="C1616" s="141" t="s">
        <v>146</v>
      </c>
      <c r="D1616" s="141" t="s">
        <v>81</v>
      </c>
      <c r="E1616" s="142" t="s">
        <v>3119</v>
      </c>
      <c r="F1616" s="142" t="s">
        <v>14819</v>
      </c>
    </row>
    <row r="1617" spans="1:6" x14ac:dyDescent="0.3">
      <c r="A1617" s="141">
        <v>100372</v>
      </c>
      <c r="B1617" s="141" t="s">
        <v>3120</v>
      </c>
      <c r="C1617" s="141" t="s">
        <v>146</v>
      </c>
      <c r="D1617" s="141" t="s">
        <v>81</v>
      </c>
      <c r="E1617" s="142" t="s">
        <v>3121</v>
      </c>
      <c r="F1617" s="142" t="s">
        <v>14820</v>
      </c>
    </row>
    <row r="1618" spans="1:6" x14ac:dyDescent="0.3">
      <c r="A1618" s="141">
        <v>100373</v>
      </c>
      <c r="B1618" s="141" t="s">
        <v>3122</v>
      </c>
      <c r="C1618" s="141" t="s">
        <v>146</v>
      </c>
      <c r="D1618" s="141" t="s">
        <v>81</v>
      </c>
      <c r="E1618" s="142" t="s">
        <v>3123</v>
      </c>
      <c r="F1618" s="142" t="s">
        <v>14821</v>
      </c>
    </row>
    <row r="1619" spans="1:6" x14ac:dyDescent="0.3">
      <c r="A1619" s="141">
        <v>100374</v>
      </c>
      <c r="B1619" s="141" t="s">
        <v>3124</v>
      </c>
      <c r="C1619" s="141" t="s">
        <v>146</v>
      </c>
      <c r="D1619" s="141" t="s">
        <v>81</v>
      </c>
      <c r="E1619" s="142" t="s">
        <v>3125</v>
      </c>
      <c r="F1619" s="142" t="s">
        <v>14822</v>
      </c>
    </row>
    <row r="1620" spans="1:6" x14ac:dyDescent="0.3">
      <c r="A1620" s="141">
        <v>100375</v>
      </c>
      <c r="B1620" s="141" t="s">
        <v>3126</v>
      </c>
      <c r="C1620" s="141" t="s">
        <v>146</v>
      </c>
      <c r="D1620" s="141" t="s">
        <v>81</v>
      </c>
      <c r="E1620" s="142" t="s">
        <v>3127</v>
      </c>
      <c r="F1620" s="142" t="s">
        <v>14823</v>
      </c>
    </row>
    <row r="1621" spans="1:6" x14ac:dyDescent="0.3">
      <c r="A1621" s="141">
        <v>100376</v>
      </c>
      <c r="B1621" s="141" t="s">
        <v>3128</v>
      </c>
      <c r="C1621" s="141" t="s">
        <v>146</v>
      </c>
      <c r="D1621" s="141" t="s">
        <v>81</v>
      </c>
      <c r="E1621" s="142" t="s">
        <v>3129</v>
      </c>
      <c r="F1621" s="142" t="s">
        <v>14824</v>
      </c>
    </row>
    <row r="1622" spans="1:6" x14ac:dyDescent="0.3">
      <c r="A1622" s="141">
        <v>100377</v>
      </c>
      <c r="B1622" s="141" t="s">
        <v>3130</v>
      </c>
      <c r="C1622" s="141" t="s">
        <v>3131</v>
      </c>
      <c r="D1622" s="141" t="s">
        <v>81</v>
      </c>
      <c r="E1622" s="142" t="s">
        <v>3132</v>
      </c>
      <c r="F1622" s="142" t="s">
        <v>5144</v>
      </c>
    </row>
    <row r="1623" spans="1:6" x14ac:dyDescent="0.3">
      <c r="A1623" s="141">
        <v>100378</v>
      </c>
      <c r="B1623" s="141" t="s">
        <v>3133</v>
      </c>
      <c r="C1623" s="141" t="s">
        <v>3131</v>
      </c>
      <c r="D1623" s="141" t="s">
        <v>81</v>
      </c>
      <c r="E1623" s="142" t="s">
        <v>3134</v>
      </c>
      <c r="F1623" s="142" t="s">
        <v>14825</v>
      </c>
    </row>
    <row r="1624" spans="1:6" x14ac:dyDescent="0.3">
      <c r="A1624" s="141">
        <v>100382</v>
      </c>
      <c r="B1624" s="141" t="s">
        <v>3135</v>
      </c>
      <c r="C1624" s="141" t="s">
        <v>1037</v>
      </c>
      <c r="D1624" s="141" t="s">
        <v>81</v>
      </c>
      <c r="E1624" s="142" t="s">
        <v>3136</v>
      </c>
      <c r="F1624" s="142" t="s">
        <v>14826</v>
      </c>
    </row>
    <row r="1625" spans="1:6" x14ac:dyDescent="0.3">
      <c r="A1625" s="141">
        <v>104314</v>
      </c>
      <c r="B1625" s="141" t="s">
        <v>3137</v>
      </c>
      <c r="C1625" s="141" t="s">
        <v>3131</v>
      </c>
      <c r="D1625" s="141" t="s">
        <v>81</v>
      </c>
      <c r="E1625" s="142" t="s">
        <v>3138</v>
      </c>
      <c r="F1625" s="142" t="s">
        <v>14827</v>
      </c>
    </row>
    <row r="1626" spans="1:6" x14ac:dyDescent="0.3">
      <c r="A1626" s="141">
        <v>94444</v>
      </c>
      <c r="B1626" s="141" t="s">
        <v>3139</v>
      </c>
      <c r="C1626" s="141" t="s">
        <v>1037</v>
      </c>
      <c r="D1626" s="141" t="s">
        <v>81</v>
      </c>
      <c r="E1626" s="142" t="s">
        <v>3140</v>
      </c>
      <c r="F1626" s="142" t="s">
        <v>14828</v>
      </c>
    </row>
    <row r="1627" spans="1:6" x14ac:dyDescent="0.3">
      <c r="A1627" s="141">
        <v>104482</v>
      </c>
      <c r="B1627" s="141" t="s">
        <v>3141</v>
      </c>
      <c r="C1627" s="141" t="s">
        <v>1690</v>
      </c>
      <c r="D1627" s="141" t="s">
        <v>81</v>
      </c>
      <c r="E1627" s="142" t="s">
        <v>3142</v>
      </c>
      <c r="F1627" s="142" t="s">
        <v>9575</v>
      </c>
    </row>
    <row r="1628" spans="1:6" x14ac:dyDescent="0.3">
      <c r="A1628" s="141">
        <v>104184</v>
      </c>
      <c r="B1628" s="141" t="s">
        <v>3143</v>
      </c>
      <c r="C1628" s="141" t="s">
        <v>146</v>
      </c>
      <c r="D1628" s="141" t="s">
        <v>81</v>
      </c>
      <c r="E1628" s="142" t="s">
        <v>3144</v>
      </c>
      <c r="F1628" s="142" t="s">
        <v>7628</v>
      </c>
    </row>
    <row r="1629" spans="1:6" x14ac:dyDescent="0.3">
      <c r="A1629" s="141">
        <v>104185</v>
      </c>
      <c r="B1629" s="141" t="s">
        <v>3145</v>
      </c>
      <c r="C1629" s="141" t="s">
        <v>146</v>
      </c>
      <c r="D1629" s="141" t="s">
        <v>81</v>
      </c>
      <c r="E1629" s="142" t="s">
        <v>3146</v>
      </c>
      <c r="F1629" s="142" t="s">
        <v>14829</v>
      </c>
    </row>
    <row r="1630" spans="1:6" x14ac:dyDescent="0.3">
      <c r="A1630" s="141">
        <v>104186</v>
      </c>
      <c r="B1630" s="141" t="s">
        <v>3147</v>
      </c>
      <c r="C1630" s="141" t="s">
        <v>80</v>
      </c>
      <c r="D1630" s="141" t="s">
        <v>81</v>
      </c>
      <c r="E1630" s="142" t="s">
        <v>3148</v>
      </c>
      <c r="F1630" s="142" t="s">
        <v>14830</v>
      </c>
    </row>
    <row r="1631" spans="1:6" x14ac:dyDescent="0.3">
      <c r="A1631" s="141">
        <v>104187</v>
      </c>
      <c r="B1631" s="141" t="s">
        <v>3149</v>
      </c>
      <c r="C1631" s="141" t="s">
        <v>80</v>
      </c>
      <c r="D1631" s="141" t="s">
        <v>81</v>
      </c>
      <c r="E1631" s="142" t="s">
        <v>3150</v>
      </c>
      <c r="F1631" s="142" t="s">
        <v>14831</v>
      </c>
    </row>
    <row r="1632" spans="1:6" x14ac:dyDescent="0.3">
      <c r="A1632" s="141">
        <v>104189</v>
      </c>
      <c r="B1632" s="141" t="s">
        <v>3151</v>
      </c>
      <c r="C1632" s="141" t="s">
        <v>1074</v>
      </c>
      <c r="D1632" s="141" t="s">
        <v>81</v>
      </c>
      <c r="E1632" s="142" t="s">
        <v>3152</v>
      </c>
      <c r="F1632" s="142" t="s">
        <v>14832</v>
      </c>
    </row>
    <row r="1633" spans="1:6" x14ac:dyDescent="0.3">
      <c r="A1633" s="141">
        <v>104190</v>
      </c>
      <c r="B1633" s="141" t="s">
        <v>3153</v>
      </c>
      <c r="C1633" s="141" t="s">
        <v>146</v>
      </c>
      <c r="D1633" s="141" t="s">
        <v>81</v>
      </c>
      <c r="E1633" s="142" t="s">
        <v>3154</v>
      </c>
      <c r="F1633" s="142" t="s">
        <v>14833</v>
      </c>
    </row>
    <row r="1634" spans="1:6" x14ac:dyDescent="0.3">
      <c r="A1634" s="141">
        <v>102661</v>
      </c>
      <c r="B1634" s="141" t="s">
        <v>3155</v>
      </c>
      <c r="C1634" s="141" t="s">
        <v>80</v>
      </c>
      <c r="D1634" s="141" t="s">
        <v>81</v>
      </c>
      <c r="E1634" s="142" t="s">
        <v>3156</v>
      </c>
      <c r="F1634" s="142" t="s">
        <v>14834</v>
      </c>
    </row>
    <row r="1635" spans="1:6" x14ac:dyDescent="0.3">
      <c r="A1635" s="141">
        <v>102662</v>
      </c>
      <c r="B1635" s="141" t="s">
        <v>3157</v>
      </c>
      <c r="C1635" s="141" t="s">
        <v>80</v>
      </c>
      <c r="D1635" s="141" t="s">
        <v>81</v>
      </c>
      <c r="E1635" s="142" t="s">
        <v>3158</v>
      </c>
      <c r="F1635" s="142" t="s">
        <v>14835</v>
      </c>
    </row>
    <row r="1636" spans="1:6" x14ac:dyDescent="0.3">
      <c r="A1636" s="141">
        <v>102663</v>
      </c>
      <c r="B1636" s="141" t="s">
        <v>3159</v>
      </c>
      <c r="C1636" s="141" t="s">
        <v>80</v>
      </c>
      <c r="D1636" s="141" t="s">
        <v>81</v>
      </c>
      <c r="E1636" s="142" t="s">
        <v>3160</v>
      </c>
      <c r="F1636" s="142" t="s">
        <v>14836</v>
      </c>
    </row>
    <row r="1637" spans="1:6" x14ac:dyDescent="0.3">
      <c r="A1637" s="141">
        <v>102664</v>
      </c>
      <c r="B1637" s="141" t="s">
        <v>3161</v>
      </c>
      <c r="C1637" s="141" t="s">
        <v>80</v>
      </c>
      <c r="D1637" s="141" t="s">
        <v>81</v>
      </c>
      <c r="E1637" s="142" t="s">
        <v>3162</v>
      </c>
      <c r="F1637" s="142" t="s">
        <v>14837</v>
      </c>
    </row>
    <row r="1638" spans="1:6" x14ac:dyDescent="0.3">
      <c r="A1638" s="141">
        <v>102665</v>
      </c>
      <c r="B1638" s="141" t="s">
        <v>3163</v>
      </c>
      <c r="C1638" s="141" t="s">
        <v>80</v>
      </c>
      <c r="D1638" s="141" t="s">
        <v>81</v>
      </c>
      <c r="E1638" s="142" t="s">
        <v>3164</v>
      </c>
      <c r="F1638" s="142" t="s">
        <v>14838</v>
      </c>
    </row>
    <row r="1639" spans="1:6" x14ac:dyDescent="0.3">
      <c r="A1639" s="141">
        <v>102666</v>
      </c>
      <c r="B1639" s="141" t="s">
        <v>3165</v>
      </c>
      <c r="C1639" s="141" t="s">
        <v>80</v>
      </c>
      <c r="D1639" s="141" t="s">
        <v>81</v>
      </c>
      <c r="E1639" s="142" t="s">
        <v>3166</v>
      </c>
      <c r="F1639" s="142" t="s">
        <v>14839</v>
      </c>
    </row>
    <row r="1640" spans="1:6" x14ac:dyDescent="0.3">
      <c r="A1640" s="141">
        <v>102668</v>
      </c>
      <c r="B1640" s="141" t="s">
        <v>3167</v>
      </c>
      <c r="C1640" s="141" t="s">
        <v>80</v>
      </c>
      <c r="D1640" s="141" t="s">
        <v>81</v>
      </c>
      <c r="E1640" s="142" t="s">
        <v>3168</v>
      </c>
      <c r="F1640" s="142" t="s">
        <v>14840</v>
      </c>
    </row>
    <row r="1641" spans="1:6" x14ac:dyDescent="0.3">
      <c r="A1641" s="141">
        <v>102669</v>
      </c>
      <c r="B1641" s="141" t="s">
        <v>3169</v>
      </c>
      <c r="C1641" s="141" t="s">
        <v>80</v>
      </c>
      <c r="D1641" s="141" t="s">
        <v>81</v>
      </c>
      <c r="E1641" s="142" t="s">
        <v>3170</v>
      </c>
      <c r="F1641" s="142" t="s">
        <v>14841</v>
      </c>
    </row>
    <row r="1642" spans="1:6" x14ac:dyDescent="0.3">
      <c r="A1642" s="141">
        <v>102670</v>
      </c>
      <c r="B1642" s="141" t="s">
        <v>3171</v>
      </c>
      <c r="C1642" s="141" t="s">
        <v>80</v>
      </c>
      <c r="D1642" s="141" t="s">
        <v>81</v>
      </c>
      <c r="E1642" s="142" t="s">
        <v>3172</v>
      </c>
      <c r="F1642" s="142" t="s">
        <v>14842</v>
      </c>
    </row>
    <row r="1643" spans="1:6" x14ac:dyDescent="0.3">
      <c r="A1643" s="141">
        <v>102672</v>
      </c>
      <c r="B1643" s="141" t="s">
        <v>3173</v>
      </c>
      <c r="C1643" s="141" t="s">
        <v>80</v>
      </c>
      <c r="D1643" s="141" t="s">
        <v>81</v>
      </c>
      <c r="E1643" s="142" t="s">
        <v>3174</v>
      </c>
      <c r="F1643" s="142" t="s">
        <v>14843</v>
      </c>
    </row>
    <row r="1644" spans="1:6" x14ac:dyDescent="0.3">
      <c r="A1644" s="141">
        <v>102673</v>
      </c>
      <c r="B1644" s="141" t="s">
        <v>3175</v>
      </c>
      <c r="C1644" s="141" t="s">
        <v>80</v>
      </c>
      <c r="D1644" s="141" t="s">
        <v>81</v>
      </c>
      <c r="E1644" s="142" t="s">
        <v>3176</v>
      </c>
      <c r="F1644" s="142" t="s">
        <v>14844</v>
      </c>
    </row>
    <row r="1645" spans="1:6" x14ac:dyDescent="0.3">
      <c r="A1645" s="141">
        <v>102674</v>
      </c>
      <c r="B1645" s="141" t="s">
        <v>3177</v>
      </c>
      <c r="C1645" s="141" t="s">
        <v>80</v>
      </c>
      <c r="D1645" s="141" t="s">
        <v>81</v>
      </c>
      <c r="E1645" s="142" t="s">
        <v>3178</v>
      </c>
      <c r="F1645" s="142" t="s">
        <v>14845</v>
      </c>
    </row>
    <row r="1646" spans="1:6" x14ac:dyDescent="0.3">
      <c r="A1646" s="141">
        <v>102676</v>
      </c>
      <c r="B1646" s="141" t="s">
        <v>3179</v>
      </c>
      <c r="C1646" s="141" t="s">
        <v>80</v>
      </c>
      <c r="D1646" s="141" t="s">
        <v>81</v>
      </c>
      <c r="E1646" s="142" t="s">
        <v>3180</v>
      </c>
      <c r="F1646" s="142" t="s">
        <v>14470</v>
      </c>
    </row>
    <row r="1647" spans="1:6" x14ac:dyDescent="0.3">
      <c r="A1647" s="141">
        <v>102677</v>
      </c>
      <c r="B1647" s="141" t="s">
        <v>3181</v>
      </c>
      <c r="C1647" s="141" t="s">
        <v>80</v>
      </c>
      <c r="D1647" s="141" t="s">
        <v>81</v>
      </c>
      <c r="E1647" s="142" t="s">
        <v>3182</v>
      </c>
      <c r="F1647" s="142" t="s">
        <v>14846</v>
      </c>
    </row>
    <row r="1648" spans="1:6" x14ac:dyDescent="0.3">
      <c r="A1648" s="141">
        <v>102678</v>
      </c>
      <c r="B1648" s="141" t="s">
        <v>3183</v>
      </c>
      <c r="C1648" s="141" t="s">
        <v>80</v>
      </c>
      <c r="D1648" s="141" t="s">
        <v>81</v>
      </c>
      <c r="E1648" s="142" t="s">
        <v>3184</v>
      </c>
      <c r="F1648" s="142" t="s">
        <v>14847</v>
      </c>
    </row>
    <row r="1649" spans="1:6" x14ac:dyDescent="0.3">
      <c r="A1649" s="141">
        <v>102679</v>
      </c>
      <c r="B1649" s="141" t="s">
        <v>3185</v>
      </c>
      <c r="C1649" s="141" t="s">
        <v>80</v>
      </c>
      <c r="D1649" s="141" t="s">
        <v>81</v>
      </c>
      <c r="E1649" s="142" t="s">
        <v>3186</v>
      </c>
      <c r="F1649" s="142" t="s">
        <v>5484</v>
      </c>
    </row>
    <row r="1650" spans="1:6" x14ac:dyDescent="0.3">
      <c r="A1650" s="141">
        <v>102680</v>
      </c>
      <c r="B1650" s="141" t="s">
        <v>3187</v>
      </c>
      <c r="C1650" s="141" t="s">
        <v>80</v>
      </c>
      <c r="D1650" s="141" t="s">
        <v>81</v>
      </c>
      <c r="E1650" s="142" t="s">
        <v>3188</v>
      </c>
      <c r="F1650" s="142" t="s">
        <v>14848</v>
      </c>
    </row>
    <row r="1651" spans="1:6" x14ac:dyDescent="0.3">
      <c r="A1651" s="141">
        <v>102681</v>
      </c>
      <c r="B1651" s="141" t="s">
        <v>3189</v>
      </c>
      <c r="C1651" s="141" t="s">
        <v>80</v>
      </c>
      <c r="D1651" s="141" t="s">
        <v>81</v>
      </c>
      <c r="E1651" s="142" t="s">
        <v>3190</v>
      </c>
      <c r="F1651" s="142" t="s">
        <v>14849</v>
      </c>
    </row>
    <row r="1652" spans="1:6" x14ac:dyDescent="0.3">
      <c r="A1652" s="141">
        <v>102683</v>
      </c>
      <c r="B1652" s="141" t="s">
        <v>3191</v>
      </c>
      <c r="C1652" s="141" t="s">
        <v>80</v>
      </c>
      <c r="D1652" s="141" t="s">
        <v>81</v>
      </c>
      <c r="E1652" s="142" t="s">
        <v>3192</v>
      </c>
      <c r="F1652" s="142" t="s">
        <v>14850</v>
      </c>
    </row>
    <row r="1653" spans="1:6" x14ac:dyDescent="0.3">
      <c r="A1653" s="141">
        <v>102684</v>
      </c>
      <c r="B1653" s="141" t="s">
        <v>3193</v>
      </c>
      <c r="C1653" s="141" t="s">
        <v>80</v>
      </c>
      <c r="D1653" s="141" t="s">
        <v>81</v>
      </c>
      <c r="E1653" s="142" t="s">
        <v>3194</v>
      </c>
      <c r="F1653" s="142" t="s">
        <v>14851</v>
      </c>
    </row>
    <row r="1654" spans="1:6" x14ac:dyDescent="0.3">
      <c r="A1654" s="141">
        <v>102685</v>
      </c>
      <c r="B1654" s="141" t="s">
        <v>3195</v>
      </c>
      <c r="C1654" s="141" t="s">
        <v>80</v>
      </c>
      <c r="D1654" s="141" t="s">
        <v>81</v>
      </c>
      <c r="E1654" s="142" t="s">
        <v>3196</v>
      </c>
      <c r="F1654" s="142" t="s">
        <v>14852</v>
      </c>
    </row>
    <row r="1655" spans="1:6" x14ac:dyDescent="0.3">
      <c r="A1655" s="141">
        <v>102687</v>
      </c>
      <c r="B1655" s="141" t="s">
        <v>3197</v>
      </c>
      <c r="C1655" s="141" t="s">
        <v>80</v>
      </c>
      <c r="D1655" s="141" t="s">
        <v>81</v>
      </c>
      <c r="E1655" s="142" t="s">
        <v>3198</v>
      </c>
      <c r="F1655" s="142" t="s">
        <v>14853</v>
      </c>
    </row>
    <row r="1656" spans="1:6" x14ac:dyDescent="0.3">
      <c r="A1656" s="141">
        <v>102688</v>
      </c>
      <c r="B1656" s="141" t="s">
        <v>3199</v>
      </c>
      <c r="C1656" s="141" t="s">
        <v>80</v>
      </c>
      <c r="D1656" s="141" t="s">
        <v>81</v>
      </c>
      <c r="E1656" s="142" t="s">
        <v>3200</v>
      </c>
      <c r="F1656" s="142" t="s">
        <v>1744</v>
      </c>
    </row>
    <row r="1657" spans="1:6" x14ac:dyDescent="0.3">
      <c r="A1657" s="141">
        <v>102689</v>
      </c>
      <c r="B1657" s="141" t="s">
        <v>3201</v>
      </c>
      <c r="C1657" s="141" t="s">
        <v>80</v>
      </c>
      <c r="D1657" s="141" t="s">
        <v>81</v>
      </c>
      <c r="E1657" s="142" t="s">
        <v>3202</v>
      </c>
      <c r="F1657" s="142" t="s">
        <v>11620</v>
      </c>
    </row>
    <row r="1658" spans="1:6" x14ac:dyDescent="0.3">
      <c r="A1658" s="141">
        <v>102690</v>
      </c>
      <c r="B1658" s="141" t="s">
        <v>3203</v>
      </c>
      <c r="C1658" s="141" t="s">
        <v>80</v>
      </c>
      <c r="D1658" s="141" t="s">
        <v>81</v>
      </c>
      <c r="E1658" s="142" t="s">
        <v>3160</v>
      </c>
      <c r="F1658" s="142" t="s">
        <v>14854</v>
      </c>
    </row>
    <row r="1659" spans="1:6" x14ac:dyDescent="0.3">
      <c r="A1659" s="141">
        <v>102693</v>
      </c>
      <c r="B1659" s="141" t="s">
        <v>3204</v>
      </c>
      <c r="C1659" s="141" t="s">
        <v>80</v>
      </c>
      <c r="D1659" s="141" t="s">
        <v>81</v>
      </c>
      <c r="E1659" s="142" t="s">
        <v>3205</v>
      </c>
      <c r="F1659" s="142" t="s">
        <v>14855</v>
      </c>
    </row>
    <row r="1660" spans="1:6" x14ac:dyDescent="0.3">
      <c r="A1660" s="141">
        <v>102694</v>
      </c>
      <c r="B1660" s="141" t="s">
        <v>3206</v>
      </c>
      <c r="C1660" s="141" t="s">
        <v>80</v>
      </c>
      <c r="D1660" s="141" t="s">
        <v>81</v>
      </c>
      <c r="E1660" s="142" t="s">
        <v>3207</v>
      </c>
      <c r="F1660" s="142" t="s">
        <v>14856</v>
      </c>
    </row>
    <row r="1661" spans="1:6" x14ac:dyDescent="0.3">
      <c r="A1661" s="141">
        <v>102696</v>
      </c>
      <c r="B1661" s="141" t="s">
        <v>3208</v>
      </c>
      <c r="C1661" s="141" t="s">
        <v>80</v>
      </c>
      <c r="D1661" s="141" t="s">
        <v>81</v>
      </c>
      <c r="E1661" s="142" t="s">
        <v>3209</v>
      </c>
      <c r="F1661" s="142" t="s">
        <v>14857</v>
      </c>
    </row>
    <row r="1662" spans="1:6" x14ac:dyDescent="0.3">
      <c r="A1662" s="141">
        <v>102697</v>
      </c>
      <c r="B1662" s="141" t="s">
        <v>3210</v>
      </c>
      <c r="C1662" s="141" t="s">
        <v>80</v>
      </c>
      <c r="D1662" s="141" t="s">
        <v>81</v>
      </c>
      <c r="E1662" s="142" t="s">
        <v>3211</v>
      </c>
      <c r="F1662" s="142" t="s">
        <v>14858</v>
      </c>
    </row>
    <row r="1663" spans="1:6" x14ac:dyDescent="0.3">
      <c r="A1663" s="141">
        <v>102703</v>
      </c>
      <c r="B1663" s="141" t="s">
        <v>3212</v>
      </c>
      <c r="C1663" s="141" t="s">
        <v>80</v>
      </c>
      <c r="D1663" s="141" t="s">
        <v>81</v>
      </c>
      <c r="E1663" s="142" t="s">
        <v>3213</v>
      </c>
      <c r="F1663" s="142" t="s">
        <v>14859</v>
      </c>
    </row>
    <row r="1664" spans="1:6" x14ac:dyDescent="0.3">
      <c r="A1664" s="141">
        <v>102704</v>
      </c>
      <c r="B1664" s="141" t="s">
        <v>3214</v>
      </c>
      <c r="C1664" s="141" t="s">
        <v>80</v>
      </c>
      <c r="D1664" s="141" t="s">
        <v>1090</v>
      </c>
      <c r="E1664" s="142" t="s">
        <v>3215</v>
      </c>
      <c r="F1664" s="142" t="s">
        <v>14860</v>
      </c>
    </row>
    <row r="1665" spans="1:6" x14ac:dyDescent="0.3">
      <c r="A1665" s="141">
        <v>102705</v>
      </c>
      <c r="B1665" s="141" t="s">
        <v>3216</v>
      </c>
      <c r="C1665" s="141" t="s">
        <v>80</v>
      </c>
      <c r="D1665" s="141" t="s">
        <v>81</v>
      </c>
      <c r="E1665" s="142" t="s">
        <v>3217</v>
      </c>
      <c r="F1665" s="142" t="s">
        <v>4309</v>
      </c>
    </row>
    <row r="1666" spans="1:6" x14ac:dyDescent="0.3">
      <c r="A1666" s="141">
        <v>102707</v>
      </c>
      <c r="B1666" s="141" t="s">
        <v>3218</v>
      </c>
      <c r="C1666" s="141" t="s">
        <v>80</v>
      </c>
      <c r="D1666" s="141" t="s">
        <v>81</v>
      </c>
      <c r="E1666" s="142" t="s">
        <v>3219</v>
      </c>
      <c r="F1666" s="142" t="s">
        <v>14861</v>
      </c>
    </row>
    <row r="1667" spans="1:6" x14ac:dyDescent="0.3">
      <c r="A1667" s="141">
        <v>102708</v>
      </c>
      <c r="B1667" s="141" t="s">
        <v>3220</v>
      </c>
      <c r="C1667" s="141" t="s">
        <v>146</v>
      </c>
      <c r="D1667" s="141" t="s">
        <v>81</v>
      </c>
      <c r="E1667" s="142" t="s">
        <v>3221</v>
      </c>
      <c r="F1667" s="142" t="s">
        <v>8898</v>
      </c>
    </row>
    <row r="1668" spans="1:6" x14ac:dyDescent="0.3">
      <c r="A1668" s="141">
        <v>102710</v>
      </c>
      <c r="B1668" s="141" t="s">
        <v>3222</v>
      </c>
      <c r="C1668" s="141" t="s">
        <v>146</v>
      </c>
      <c r="D1668" s="141" t="s">
        <v>81</v>
      </c>
      <c r="E1668" s="142" t="s">
        <v>1462</v>
      </c>
      <c r="F1668" s="142" t="s">
        <v>14862</v>
      </c>
    </row>
    <row r="1669" spans="1:6" x14ac:dyDescent="0.3">
      <c r="A1669" s="141">
        <v>102711</v>
      </c>
      <c r="B1669" s="141" t="s">
        <v>3223</v>
      </c>
      <c r="C1669" s="141" t="s">
        <v>146</v>
      </c>
      <c r="D1669" s="141" t="s">
        <v>81</v>
      </c>
      <c r="E1669" s="142" t="s">
        <v>3224</v>
      </c>
      <c r="F1669" s="142" t="s">
        <v>14863</v>
      </c>
    </row>
    <row r="1670" spans="1:6" x14ac:dyDescent="0.3">
      <c r="A1670" s="141">
        <v>102712</v>
      </c>
      <c r="B1670" s="141" t="s">
        <v>3225</v>
      </c>
      <c r="C1670" s="141" t="s">
        <v>1037</v>
      </c>
      <c r="D1670" s="141" t="s">
        <v>81</v>
      </c>
      <c r="E1670" s="142" t="s">
        <v>2024</v>
      </c>
      <c r="F1670" s="142" t="s">
        <v>14864</v>
      </c>
    </row>
    <row r="1671" spans="1:6" x14ac:dyDescent="0.3">
      <c r="A1671" s="141">
        <v>102713</v>
      </c>
      <c r="B1671" s="141" t="s">
        <v>3226</v>
      </c>
      <c r="C1671" s="141" t="s">
        <v>1037</v>
      </c>
      <c r="D1671" s="141" t="s">
        <v>81</v>
      </c>
      <c r="E1671" s="142" t="s">
        <v>126</v>
      </c>
      <c r="F1671" s="142" t="s">
        <v>2387</v>
      </c>
    </row>
    <row r="1672" spans="1:6" x14ac:dyDescent="0.3">
      <c r="A1672" s="141">
        <v>102715</v>
      </c>
      <c r="B1672" s="141" t="s">
        <v>3227</v>
      </c>
      <c r="C1672" s="141" t="s">
        <v>1037</v>
      </c>
      <c r="D1672" s="141" t="s">
        <v>81</v>
      </c>
      <c r="E1672" s="142" t="s">
        <v>2473</v>
      </c>
      <c r="F1672" s="142" t="s">
        <v>9473</v>
      </c>
    </row>
    <row r="1673" spans="1:6" x14ac:dyDescent="0.3">
      <c r="A1673" s="141">
        <v>102716</v>
      </c>
      <c r="B1673" s="141" t="s">
        <v>3228</v>
      </c>
      <c r="C1673" s="141" t="s">
        <v>1074</v>
      </c>
      <c r="D1673" s="141" t="s">
        <v>81</v>
      </c>
      <c r="E1673" s="142" t="s">
        <v>3229</v>
      </c>
      <c r="F1673" s="142" t="s">
        <v>14865</v>
      </c>
    </row>
    <row r="1674" spans="1:6" x14ac:dyDescent="0.3">
      <c r="A1674" s="141">
        <v>102717</v>
      </c>
      <c r="B1674" s="141" t="s">
        <v>3230</v>
      </c>
      <c r="C1674" s="141" t="s">
        <v>1074</v>
      </c>
      <c r="D1674" s="141" t="s">
        <v>81</v>
      </c>
      <c r="E1674" s="142" t="s">
        <v>3231</v>
      </c>
      <c r="F1674" s="142" t="s">
        <v>14866</v>
      </c>
    </row>
    <row r="1675" spans="1:6" x14ac:dyDescent="0.3">
      <c r="A1675" s="141">
        <v>102718</v>
      </c>
      <c r="B1675" s="141" t="s">
        <v>3232</v>
      </c>
      <c r="C1675" s="141" t="s">
        <v>1074</v>
      </c>
      <c r="D1675" s="141" t="s">
        <v>81</v>
      </c>
      <c r="E1675" s="142" t="s">
        <v>3233</v>
      </c>
      <c r="F1675" s="142" t="s">
        <v>14867</v>
      </c>
    </row>
    <row r="1676" spans="1:6" x14ac:dyDescent="0.3">
      <c r="A1676" s="141">
        <v>102719</v>
      </c>
      <c r="B1676" s="141" t="s">
        <v>3234</v>
      </c>
      <c r="C1676" s="141" t="s">
        <v>1074</v>
      </c>
      <c r="D1676" s="141" t="s">
        <v>1090</v>
      </c>
      <c r="E1676" s="142" t="s">
        <v>3235</v>
      </c>
      <c r="F1676" s="142" t="s">
        <v>14868</v>
      </c>
    </row>
    <row r="1677" spans="1:6" x14ac:dyDescent="0.3">
      <c r="A1677" s="141">
        <v>102722</v>
      </c>
      <c r="B1677" s="141" t="s">
        <v>3236</v>
      </c>
      <c r="C1677" s="141" t="s">
        <v>80</v>
      </c>
      <c r="D1677" s="141" t="s">
        <v>81</v>
      </c>
      <c r="E1677" s="142" t="s">
        <v>3237</v>
      </c>
      <c r="F1677" s="142" t="s">
        <v>6972</v>
      </c>
    </row>
    <row r="1678" spans="1:6" x14ac:dyDescent="0.3">
      <c r="A1678" s="141">
        <v>102723</v>
      </c>
      <c r="B1678" s="141" t="s">
        <v>3238</v>
      </c>
      <c r="C1678" s="141" t="s">
        <v>80</v>
      </c>
      <c r="D1678" s="141" t="s">
        <v>81</v>
      </c>
      <c r="E1678" s="142" t="s">
        <v>3239</v>
      </c>
      <c r="F1678" s="142" t="s">
        <v>14869</v>
      </c>
    </row>
    <row r="1679" spans="1:6" x14ac:dyDescent="0.3">
      <c r="A1679" s="141">
        <v>102724</v>
      </c>
      <c r="B1679" s="141" t="s">
        <v>3240</v>
      </c>
      <c r="C1679" s="141" t="s">
        <v>146</v>
      </c>
      <c r="D1679" s="141" t="s">
        <v>81</v>
      </c>
      <c r="E1679" s="142" t="s">
        <v>3241</v>
      </c>
      <c r="F1679" s="142" t="s">
        <v>14870</v>
      </c>
    </row>
    <row r="1680" spans="1:6" x14ac:dyDescent="0.3">
      <c r="A1680" s="141">
        <v>102725</v>
      </c>
      <c r="B1680" s="141" t="s">
        <v>3242</v>
      </c>
      <c r="C1680" s="141" t="s">
        <v>146</v>
      </c>
      <c r="D1680" s="141" t="s">
        <v>81</v>
      </c>
      <c r="E1680" s="142" t="s">
        <v>3243</v>
      </c>
      <c r="F1680" s="142" t="s">
        <v>14871</v>
      </c>
    </row>
    <row r="1681" spans="1:6" x14ac:dyDescent="0.3">
      <c r="A1681" s="141">
        <v>102726</v>
      </c>
      <c r="B1681" s="141" t="s">
        <v>3244</v>
      </c>
      <c r="C1681" s="141" t="s">
        <v>146</v>
      </c>
      <c r="D1681" s="141" t="s">
        <v>81</v>
      </c>
      <c r="E1681" s="142" t="s">
        <v>3245</v>
      </c>
      <c r="F1681" s="142" t="s">
        <v>9349</v>
      </c>
    </row>
    <row r="1682" spans="1:6" x14ac:dyDescent="0.3">
      <c r="A1682" s="141">
        <v>103653</v>
      </c>
      <c r="B1682" s="141" t="s">
        <v>3246</v>
      </c>
      <c r="C1682" s="141" t="s">
        <v>1037</v>
      </c>
      <c r="D1682" s="141" t="s">
        <v>81</v>
      </c>
      <c r="E1682" s="142" t="s">
        <v>1560</v>
      </c>
      <c r="F1682" s="142" t="s">
        <v>7181</v>
      </c>
    </row>
    <row r="1683" spans="1:6" x14ac:dyDescent="0.3">
      <c r="A1683" s="141">
        <v>92743</v>
      </c>
      <c r="B1683" s="141" t="s">
        <v>3247</v>
      </c>
      <c r="C1683" s="141" t="s">
        <v>1074</v>
      </c>
      <c r="D1683" s="141" t="s">
        <v>81</v>
      </c>
      <c r="E1683" s="142" t="s">
        <v>3248</v>
      </c>
      <c r="F1683" s="142" t="s">
        <v>14872</v>
      </c>
    </row>
    <row r="1684" spans="1:6" x14ac:dyDescent="0.3">
      <c r="A1684" s="141">
        <v>92744</v>
      </c>
      <c r="B1684" s="141" t="s">
        <v>3249</v>
      </c>
      <c r="C1684" s="141" t="s">
        <v>1074</v>
      </c>
      <c r="D1684" s="141" t="s">
        <v>81</v>
      </c>
      <c r="E1684" s="142" t="s">
        <v>3250</v>
      </c>
      <c r="F1684" s="142" t="s">
        <v>14873</v>
      </c>
    </row>
    <row r="1685" spans="1:6" x14ac:dyDescent="0.3">
      <c r="A1685" s="141">
        <v>92745</v>
      </c>
      <c r="B1685" s="141" t="s">
        <v>3251</v>
      </c>
      <c r="C1685" s="141" t="s">
        <v>1074</v>
      </c>
      <c r="D1685" s="141" t="s">
        <v>81</v>
      </c>
      <c r="E1685" s="142" t="s">
        <v>3252</v>
      </c>
      <c r="F1685" s="142" t="s">
        <v>14874</v>
      </c>
    </row>
    <row r="1686" spans="1:6" x14ac:dyDescent="0.3">
      <c r="A1686" s="141">
        <v>92746</v>
      </c>
      <c r="B1686" s="141" t="s">
        <v>3253</v>
      </c>
      <c r="C1686" s="141" t="s">
        <v>1074</v>
      </c>
      <c r="D1686" s="141" t="s">
        <v>81</v>
      </c>
      <c r="E1686" s="142" t="s">
        <v>3254</v>
      </c>
      <c r="F1686" s="142" t="s">
        <v>14875</v>
      </c>
    </row>
    <row r="1687" spans="1:6" x14ac:dyDescent="0.3">
      <c r="A1687" s="141">
        <v>92747</v>
      </c>
      <c r="B1687" s="141" t="s">
        <v>3255</v>
      </c>
      <c r="C1687" s="141" t="s">
        <v>1074</v>
      </c>
      <c r="D1687" s="141" t="s">
        <v>81</v>
      </c>
      <c r="E1687" s="142" t="s">
        <v>3256</v>
      </c>
      <c r="F1687" s="142" t="s">
        <v>14876</v>
      </c>
    </row>
    <row r="1688" spans="1:6" x14ac:dyDescent="0.3">
      <c r="A1688" s="141">
        <v>92748</v>
      </c>
      <c r="B1688" s="141" t="s">
        <v>3257</v>
      </c>
      <c r="C1688" s="141" t="s">
        <v>1074</v>
      </c>
      <c r="D1688" s="141" t="s">
        <v>81</v>
      </c>
      <c r="E1688" s="142" t="s">
        <v>3258</v>
      </c>
      <c r="F1688" s="142" t="s">
        <v>14877</v>
      </c>
    </row>
    <row r="1689" spans="1:6" x14ac:dyDescent="0.3">
      <c r="A1689" s="141">
        <v>92749</v>
      </c>
      <c r="B1689" s="141" t="s">
        <v>3259</v>
      </c>
      <c r="C1689" s="141" t="s">
        <v>1074</v>
      </c>
      <c r="D1689" s="141" t="s">
        <v>81</v>
      </c>
      <c r="E1689" s="142" t="s">
        <v>3260</v>
      </c>
      <c r="F1689" s="142" t="s">
        <v>14878</v>
      </c>
    </row>
    <row r="1690" spans="1:6" x14ac:dyDescent="0.3">
      <c r="A1690" s="141">
        <v>92750</v>
      </c>
      <c r="B1690" s="141" t="s">
        <v>3261</v>
      </c>
      <c r="C1690" s="141" t="s">
        <v>1074</v>
      </c>
      <c r="D1690" s="141" t="s">
        <v>81</v>
      </c>
      <c r="E1690" s="142" t="s">
        <v>3262</v>
      </c>
      <c r="F1690" s="142" t="s">
        <v>14879</v>
      </c>
    </row>
    <row r="1691" spans="1:6" x14ac:dyDescent="0.3">
      <c r="A1691" s="141">
        <v>92751</v>
      </c>
      <c r="B1691" s="141" t="s">
        <v>3263</v>
      </c>
      <c r="C1691" s="141" t="s">
        <v>1074</v>
      </c>
      <c r="D1691" s="141" t="s">
        <v>81</v>
      </c>
      <c r="E1691" s="142" t="s">
        <v>3264</v>
      </c>
      <c r="F1691" s="142" t="s">
        <v>14880</v>
      </c>
    </row>
    <row r="1692" spans="1:6" x14ac:dyDescent="0.3">
      <c r="A1692" s="141">
        <v>92752</v>
      </c>
      <c r="B1692" s="141" t="s">
        <v>3265</v>
      </c>
      <c r="C1692" s="141" t="s">
        <v>1074</v>
      </c>
      <c r="D1692" s="141" t="s">
        <v>81</v>
      </c>
      <c r="E1692" s="142" t="s">
        <v>3266</v>
      </c>
      <c r="F1692" s="142" t="s">
        <v>14881</v>
      </c>
    </row>
    <row r="1693" spans="1:6" x14ac:dyDescent="0.3">
      <c r="A1693" s="141">
        <v>92753</v>
      </c>
      <c r="B1693" s="141" t="s">
        <v>3267</v>
      </c>
      <c r="C1693" s="141" t="s">
        <v>1074</v>
      </c>
      <c r="D1693" s="141" t="s">
        <v>81</v>
      </c>
      <c r="E1693" s="142" t="s">
        <v>3268</v>
      </c>
      <c r="F1693" s="142" t="s">
        <v>14882</v>
      </c>
    </row>
    <row r="1694" spans="1:6" x14ac:dyDescent="0.3">
      <c r="A1694" s="141">
        <v>92754</v>
      </c>
      <c r="B1694" s="141" t="s">
        <v>3269</v>
      </c>
      <c r="C1694" s="141" t="s">
        <v>1074</v>
      </c>
      <c r="D1694" s="141" t="s">
        <v>81</v>
      </c>
      <c r="E1694" s="142" t="s">
        <v>3270</v>
      </c>
      <c r="F1694" s="142" t="s">
        <v>12832</v>
      </c>
    </row>
    <row r="1695" spans="1:6" x14ac:dyDescent="0.3">
      <c r="A1695" s="141">
        <v>92755</v>
      </c>
      <c r="B1695" s="141" t="s">
        <v>3271</v>
      </c>
      <c r="C1695" s="141" t="s">
        <v>1037</v>
      </c>
      <c r="D1695" s="141" t="s">
        <v>81</v>
      </c>
      <c r="E1695" s="142" t="s">
        <v>3272</v>
      </c>
      <c r="F1695" s="142" t="s">
        <v>14883</v>
      </c>
    </row>
    <row r="1696" spans="1:6" x14ac:dyDescent="0.3">
      <c r="A1696" s="141">
        <v>92756</v>
      </c>
      <c r="B1696" s="141" t="s">
        <v>3273</v>
      </c>
      <c r="C1696" s="141" t="s">
        <v>1037</v>
      </c>
      <c r="D1696" s="141" t="s">
        <v>81</v>
      </c>
      <c r="E1696" s="142" t="s">
        <v>1140</v>
      </c>
      <c r="F1696" s="142" t="s">
        <v>14884</v>
      </c>
    </row>
    <row r="1697" spans="1:6" x14ac:dyDescent="0.3">
      <c r="A1697" s="141">
        <v>92757</v>
      </c>
      <c r="B1697" s="141" t="s">
        <v>3274</v>
      </c>
      <c r="C1697" s="141" t="s">
        <v>1037</v>
      </c>
      <c r="D1697" s="141" t="s">
        <v>81</v>
      </c>
      <c r="E1697" s="142" t="s">
        <v>3275</v>
      </c>
      <c r="F1697" s="142" t="s">
        <v>14885</v>
      </c>
    </row>
    <row r="1698" spans="1:6" x14ac:dyDescent="0.3">
      <c r="A1698" s="141">
        <v>92758</v>
      </c>
      <c r="B1698" s="141" t="s">
        <v>3276</v>
      </c>
      <c r="C1698" s="141" t="s">
        <v>1074</v>
      </c>
      <c r="D1698" s="141" t="s">
        <v>81</v>
      </c>
      <c r="E1698" s="142" t="s">
        <v>3277</v>
      </c>
      <c r="F1698" s="142" t="s">
        <v>14886</v>
      </c>
    </row>
    <row r="1699" spans="1:6" x14ac:dyDescent="0.3">
      <c r="A1699" s="141">
        <v>91069</v>
      </c>
      <c r="B1699" s="141" t="s">
        <v>3278</v>
      </c>
      <c r="C1699" s="141" t="s">
        <v>1037</v>
      </c>
      <c r="D1699" s="141" t="s">
        <v>81</v>
      </c>
      <c r="E1699" s="142" t="s">
        <v>3279</v>
      </c>
      <c r="F1699" s="142" t="s">
        <v>11494</v>
      </c>
    </row>
    <row r="1700" spans="1:6" x14ac:dyDescent="0.3">
      <c r="A1700" s="141">
        <v>91070</v>
      </c>
      <c r="B1700" s="141" t="s">
        <v>3280</v>
      </c>
      <c r="C1700" s="141" t="s">
        <v>1037</v>
      </c>
      <c r="D1700" s="141" t="s">
        <v>81</v>
      </c>
      <c r="E1700" s="142" t="s">
        <v>3281</v>
      </c>
      <c r="F1700" s="142" t="s">
        <v>14887</v>
      </c>
    </row>
    <row r="1701" spans="1:6" x14ac:dyDescent="0.3">
      <c r="A1701" s="141">
        <v>91071</v>
      </c>
      <c r="B1701" s="141" t="s">
        <v>3282</v>
      </c>
      <c r="C1701" s="141" t="s">
        <v>1037</v>
      </c>
      <c r="D1701" s="141" t="s">
        <v>81</v>
      </c>
      <c r="E1701" s="142" t="s">
        <v>3283</v>
      </c>
      <c r="F1701" s="142" t="s">
        <v>14888</v>
      </c>
    </row>
    <row r="1702" spans="1:6" x14ac:dyDescent="0.3">
      <c r="A1702" s="141">
        <v>91072</v>
      </c>
      <c r="B1702" s="141" t="s">
        <v>3284</v>
      </c>
      <c r="C1702" s="141" t="s">
        <v>1037</v>
      </c>
      <c r="D1702" s="141" t="s">
        <v>81</v>
      </c>
      <c r="E1702" s="142" t="s">
        <v>3285</v>
      </c>
      <c r="F1702" s="142" t="s">
        <v>14889</v>
      </c>
    </row>
    <row r="1703" spans="1:6" x14ac:dyDescent="0.3">
      <c r="A1703" s="141">
        <v>91073</v>
      </c>
      <c r="B1703" s="141" t="s">
        <v>3286</v>
      </c>
      <c r="C1703" s="141" t="s">
        <v>1037</v>
      </c>
      <c r="D1703" s="141" t="s">
        <v>81</v>
      </c>
      <c r="E1703" s="142" t="s">
        <v>3287</v>
      </c>
      <c r="F1703" s="142" t="s">
        <v>14890</v>
      </c>
    </row>
    <row r="1704" spans="1:6" x14ac:dyDescent="0.3">
      <c r="A1704" s="141">
        <v>91074</v>
      </c>
      <c r="B1704" s="141" t="s">
        <v>3288</v>
      </c>
      <c r="C1704" s="141" t="s">
        <v>1037</v>
      </c>
      <c r="D1704" s="141" t="s">
        <v>81</v>
      </c>
      <c r="E1704" s="142" t="s">
        <v>3289</v>
      </c>
      <c r="F1704" s="142" t="s">
        <v>14891</v>
      </c>
    </row>
    <row r="1705" spans="1:6" x14ac:dyDescent="0.3">
      <c r="A1705" s="141">
        <v>91075</v>
      </c>
      <c r="B1705" s="141" t="s">
        <v>3290</v>
      </c>
      <c r="C1705" s="141" t="s">
        <v>1037</v>
      </c>
      <c r="D1705" s="141" t="s">
        <v>81</v>
      </c>
      <c r="E1705" s="142" t="s">
        <v>3291</v>
      </c>
      <c r="F1705" s="142" t="s">
        <v>14892</v>
      </c>
    </row>
    <row r="1706" spans="1:6" x14ac:dyDescent="0.3">
      <c r="A1706" s="141">
        <v>91076</v>
      </c>
      <c r="B1706" s="141" t="s">
        <v>3292</v>
      </c>
      <c r="C1706" s="141" t="s">
        <v>1037</v>
      </c>
      <c r="D1706" s="141" t="s">
        <v>81</v>
      </c>
      <c r="E1706" s="142" t="s">
        <v>3293</v>
      </c>
      <c r="F1706" s="142" t="s">
        <v>14893</v>
      </c>
    </row>
    <row r="1707" spans="1:6" x14ac:dyDescent="0.3">
      <c r="A1707" s="141">
        <v>91077</v>
      </c>
      <c r="B1707" s="141" t="s">
        <v>3294</v>
      </c>
      <c r="C1707" s="141" t="s">
        <v>1037</v>
      </c>
      <c r="D1707" s="141" t="s">
        <v>81</v>
      </c>
      <c r="E1707" s="142" t="s">
        <v>3295</v>
      </c>
      <c r="F1707" s="142" t="s">
        <v>14894</v>
      </c>
    </row>
    <row r="1708" spans="1:6" x14ac:dyDescent="0.3">
      <c r="A1708" s="141">
        <v>91078</v>
      </c>
      <c r="B1708" s="141" t="s">
        <v>3296</v>
      </c>
      <c r="C1708" s="141" t="s">
        <v>1037</v>
      </c>
      <c r="D1708" s="141" t="s">
        <v>81</v>
      </c>
      <c r="E1708" s="142" t="s">
        <v>3297</v>
      </c>
      <c r="F1708" s="142" t="s">
        <v>14895</v>
      </c>
    </row>
    <row r="1709" spans="1:6" x14ac:dyDescent="0.3">
      <c r="A1709" s="141">
        <v>91079</v>
      </c>
      <c r="B1709" s="141" t="s">
        <v>3298</v>
      </c>
      <c r="C1709" s="141" t="s">
        <v>1037</v>
      </c>
      <c r="D1709" s="141" t="s">
        <v>81</v>
      </c>
      <c r="E1709" s="142" t="s">
        <v>3299</v>
      </c>
      <c r="F1709" s="142" t="s">
        <v>14896</v>
      </c>
    </row>
    <row r="1710" spans="1:6" x14ac:dyDescent="0.3">
      <c r="A1710" s="141">
        <v>91080</v>
      </c>
      <c r="B1710" s="141" t="s">
        <v>3300</v>
      </c>
      <c r="C1710" s="141" t="s">
        <v>1037</v>
      </c>
      <c r="D1710" s="141" t="s">
        <v>81</v>
      </c>
      <c r="E1710" s="142" t="s">
        <v>3301</v>
      </c>
      <c r="F1710" s="142" t="s">
        <v>14897</v>
      </c>
    </row>
    <row r="1711" spans="1:6" x14ac:dyDescent="0.3">
      <c r="A1711" s="141">
        <v>91081</v>
      </c>
      <c r="B1711" s="141" t="s">
        <v>3302</v>
      </c>
      <c r="C1711" s="141" t="s">
        <v>1037</v>
      </c>
      <c r="D1711" s="141" t="s">
        <v>81</v>
      </c>
      <c r="E1711" s="142" t="s">
        <v>3303</v>
      </c>
      <c r="F1711" s="142" t="s">
        <v>14898</v>
      </c>
    </row>
    <row r="1712" spans="1:6" x14ac:dyDescent="0.3">
      <c r="A1712" s="141">
        <v>91082</v>
      </c>
      <c r="B1712" s="141" t="s">
        <v>3304</v>
      </c>
      <c r="C1712" s="141" t="s">
        <v>1037</v>
      </c>
      <c r="D1712" s="141" t="s">
        <v>81</v>
      </c>
      <c r="E1712" s="142" t="s">
        <v>3305</v>
      </c>
      <c r="F1712" s="142" t="s">
        <v>14899</v>
      </c>
    </row>
    <row r="1713" spans="1:6" x14ac:dyDescent="0.3">
      <c r="A1713" s="141">
        <v>91083</v>
      </c>
      <c r="B1713" s="141" t="s">
        <v>3306</v>
      </c>
      <c r="C1713" s="141" t="s">
        <v>1037</v>
      </c>
      <c r="D1713" s="141" t="s">
        <v>81</v>
      </c>
      <c r="E1713" s="142" t="s">
        <v>3307</v>
      </c>
      <c r="F1713" s="142" t="s">
        <v>14900</v>
      </c>
    </row>
    <row r="1714" spans="1:6" x14ac:dyDescent="0.3">
      <c r="A1714" s="141">
        <v>91084</v>
      </c>
      <c r="B1714" s="141" t="s">
        <v>3308</v>
      </c>
      <c r="C1714" s="141" t="s">
        <v>1037</v>
      </c>
      <c r="D1714" s="141" t="s">
        <v>81</v>
      </c>
      <c r="E1714" s="142" t="s">
        <v>3309</v>
      </c>
      <c r="F1714" s="142" t="s">
        <v>14901</v>
      </c>
    </row>
    <row r="1715" spans="1:6" x14ac:dyDescent="0.3">
      <c r="A1715" s="141">
        <v>91086</v>
      </c>
      <c r="B1715" s="141" t="s">
        <v>3310</v>
      </c>
      <c r="C1715" s="141" t="s">
        <v>1037</v>
      </c>
      <c r="D1715" s="141" t="s">
        <v>81</v>
      </c>
      <c r="E1715" s="142" t="s">
        <v>3311</v>
      </c>
      <c r="F1715" s="142" t="s">
        <v>14902</v>
      </c>
    </row>
    <row r="1716" spans="1:6" x14ac:dyDescent="0.3">
      <c r="A1716" s="141">
        <v>91087</v>
      </c>
      <c r="B1716" s="141" t="s">
        <v>3312</v>
      </c>
      <c r="C1716" s="141" t="s">
        <v>1037</v>
      </c>
      <c r="D1716" s="141" t="s">
        <v>81</v>
      </c>
      <c r="E1716" s="142" t="s">
        <v>3313</v>
      </c>
      <c r="F1716" s="142" t="s">
        <v>14903</v>
      </c>
    </row>
    <row r="1717" spans="1:6" x14ac:dyDescent="0.3">
      <c r="A1717" s="141">
        <v>91088</v>
      </c>
      <c r="B1717" s="141" t="s">
        <v>3314</v>
      </c>
      <c r="C1717" s="141" t="s">
        <v>1037</v>
      </c>
      <c r="D1717" s="141" t="s">
        <v>81</v>
      </c>
      <c r="E1717" s="142" t="s">
        <v>3315</v>
      </c>
      <c r="F1717" s="142" t="s">
        <v>14904</v>
      </c>
    </row>
    <row r="1718" spans="1:6" x14ac:dyDescent="0.3">
      <c r="A1718" s="141">
        <v>91089</v>
      </c>
      <c r="B1718" s="141" t="s">
        <v>3316</v>
      </c>
      <c r="C1718" s="141" t="s">
        <v>1037</v>
      </c>
      <c r="D1718" s="141" t="s">
        <v>81</v>
      </c>
      <c r="E1718" s="142" t="s">
        <v>3317</v>
      </c>
      <c r="F1718" s="142" t="s">
        <v>14905</v>
      </c>
    </row>
    <row r="1719" spans="1:6" x14ac:dyDescent="0.3">
      <c r="A1719" s="141">
        <v>91090</v>
      </c>
      <c r="B1719" s="141" t="s">
        <v>3318</v>
      </c>
      <c r="C1719" s="141" t="s">
        <v>1037</v>
      </c>
      <c r="D1719" s="141" t="s">
        <v>81</v>
      </c>
      <c r="E1719" s="142" t="s">
        <v>3319</v>
      </c>
      <c r="F1719" s="142" t="s">
        <v>14906</v>
      </c>
    </row>
    <row r="1720" spans="1:6" x14ac:dyDescent="0.3">
      <c r="A1720" s="141">
        <v>91091</v>
      </c>
      <c r="B1720" s="141" t="s">
        <v>3320</v>
      </c>
      <c r="C1720" s="141" t="s">
        <v>1037</v>
      </c>
      <c r="D1720" s="141" t="s">
        <v>81</v>
      </c>
      <c r="E1720" s="142" t="s">
        <v>3321</v>
      </c>
      <c r="F1720" s="142" t="s">
        <v>14907</v>
      </c>
    </row>
    <row r="1721" spans="1:6" x14ac:dyDescent="0.3">
      <c r="A1721" s="141">
        <v>91092</v>
      </c>
      <c r="B1721" s="141" t="s">
        <v>3322</v>
      </c>
      <c r="C1721" s="141" t="s">
        <v>1037</v>
      </c>
      <c r="D1721" s="141" t="s">
        <v>81</v>
      </c>
      <c r="E1721" s="142" t="s">
        <v>3323</v>
      </c>
      <c r="F1721" s="142" t="s">
        <v>14908</v>
      </c>
    </row>
    <row r="1722" spans="1:6" x14ac:dyDescent="0.3">
      <c r="A1722" s="141">
        <v>91093</v>
      </c>
      <c r="B1722" s="141" t="s">
        <v>3324</v>
      </c>
      <c r="C1722" s="141" t="s">
        <v>1037</v>
      </c>
      <c r="D1722" s="141" t="s">
        <v>81</v>
      </c>
      <c r="E1722" s="142" t="s">
        <v>3325</v>
      </c>
      <c r="F1722" s="142" t="s">
        <v>14909</v>
      </c>
    </row>
    <row r="1723" spans="1:6" x14ac:dyDescent="0.3">
      <c r="A1723" s="141">
        <v>91094</v>
      </c>
      <c r="B1723" s="141" t="s">
        <v>3326</v>
      </c>
      <c r="C1723" s="141" t="s">
        <v>1037</v>
      </c>
      <c r="D1723" s="141" t="s">
        <v>81</v>
      </c>
      <c r="E1723" s="142" t="s">
        <v>3327</v>
      </c>
      <c r="F1723" s="142" t="s">
        <v>14910</v>
      </c>
    </row>
    <row r="1724" spans="1:6" x14ac:dyDescent="0.3">
      <c r="A1724" s="141">
        <v>91095</v>
      </c>
      <c r="B1724" s="141" t="s">
        <v>3328</v>
      </c>
      <c r="C1724" s="141" t="s">
        <v>1037</v>
      </c>
      <c r="D1724" s="141" t="s">
        <v>81</v>
      </c>
      <c r="E1724" s="142" t="s">
        <v>3329</v>
      </c>
      <c r="F1724" s="142" t="s">
        <v>14911</v>
      </c>
    </row>
    <row r="1725" spans="1:6" x14ac:dyDescent="0.3">
      <c r="A1725" s="141">
        <v>91096</v>
      </c>
      <c r="B1725" s="141" t="s">
        <v>3330</v>
      </c>
      <c r="C1725" s="141" t="s">
        <v>1037</v>
      </c>
      <c r="D1725" s="141" t="s">
        <v>81</v>
      </c>
      <c r="E1725" s="142" t="s">
        <v>3331</v>
      </c>
      <c r="F1725" s="142" t="s">
        <v>14912</v>
      </c>
    </row>
    <row r="1726" spans="1:6" x14ac:dyDescent="0.3">
      <c r="A1726" s="141">
        <v>91097</v>
      </c>
      <c r="B1726" s="141" t="s">
        <v>3332</v>
      </c>
      <c r="C1726" s="141" t="s">
        <v>1037</v>
      </c>
      <c r="D1726" s="141" t="s">
        <v>81</v>
      </c>
      <c r="E1726" s="142" t="s">
        <v>3333</v>
      </c>
      <c r="F1726" s="142" t="s">
        <v>14913</v>
      </c>
    </row>
    <row r="1727" spans="1:6" x14ac:dyDescent="0.3">
      <c r="A1727" s="141">
        <v>91098</v>
      </c>
      <c r="B1727" s="141" t="s">
        <v>3334</v>
      </c>
      <c r="C1727" s="141" t="s">
        <v>1037</v>
      </c>
      <c r="D1727" s="141" t="s">
        <v>81</v>
      </c>
      <c r="E1727" s="142" t="s">
        <v>3335</v>
      </c>
      <c r="F1727" s="142" t="s">
        <v>14914</v>
      </c>
    </row>
    <row r="1728" spans="1:6" x14ac:dyDescent="0.3">
      <c r="A1728" s="141">
        <v>91099</v>
      </c>
      <c r="B1728" s="141" t="s">
        <v>3336</v>
      </c>
      <c r="C1728" s="141" t="s">
        <v>1037</v>
      </c>
      <c r="D1728" s="141" t="s">
        <v>81</v>
      </c>
      <c r="E1728" s="142" t="s">
        <v>3337</v>
      </c>
      <c r="F1728" s="142" t="s">
        <v>14915</v>
      </c>
    </row>
    <row r="1729" spans="1:6" x14ac:dyDescent="0.3">
      <c r="A1729" s="141">
        <v>91100</v>
      </c>
      <c r="B1729" s="141" t="s">
        <v>3338</v>
      </c>
      <c r="C1729" s="141" t="s">
        <v>1037</v>
      </c>
      <c r="D1729" s="141" t="s">
        <v>81</v>
      </c>
      <c r="E1729" s="142" t="s">
        <v>3339</v>
      </c>
      <c r="F1729" s="142" t="s">
        <v>14916</v>
      </c>
    </row>
    <row r="1730" spans="1:6" x14ac:dyDescent="0.3">
      <c r="A1730" s="141">
        <v>91101</v>
      </c>
      <c r="B1730" s="141" t="s">
        <v>3340</v>
      </c>
      <c r="C1730" s="141" t="s">
        <v>1037</v>
      </c>
      <c r="D1730" s="141" t="s">
        <v>81</v>
      </c>
      <c r="E1730" s="142" t="s">
        <v>3341</v>
      </c>
      <c r="F1730" s="142" t="s">
        <v>14917</v>
      </c>
    </row>
    <row r="1731" spans="1:6" x14ac:dyDescent="0.3">
      <c r="A1731" s="141">
        <v>93957</v>
      </c>
      <c r="B1731" s="141" t="s">
        <v>3342</v>
      </c>
      <c r="C1731" s="141" t="s">
        <v>80</v>
      </c>
      <c r="D1731" s="141" t="s">
        <v>81</v>
      </c>
      <c r="E1731" s="142" t="s">
        <v>3343</v>
      </c>
      <c r="F1731" s="142" t="s">
        <v>14918</v>
      </c>
    </row>
    <row r="1732" spans="1:6" x14ac:dyDescent="0.3">
      <c r="A1732" s="141">
        <v>93959</v>
      </c>
      <c r="B1732" s="141" t="s">
        <v>3344</v>
      </c>
      <c r="C1732" s="141" t="s">
        <v>80</v>
      </c>
      <c r="D1732" s="141" t="s">
        <v>81</v>
      </c>
      <c r="E1732" s="142" t="s">
        <v>3345</v>
      </c>
      <c r="F1732" s="142" t="s">
        <v>14919</v>
      </c>
    </row>
    <row r="1733" spans="1:6" x14ac:dyDescent="0.3">
      <c r="A1733" s="141">
        <v>93961</v>
      </c>
      <c r="B1733" s="141" t="s">
        <v>3346</v>
      </c>
      <c r="C1733" s="141" t="s">
        <v>80</v>
      </c>
      <c r="D1733" s="141" t="s">
        <v>81</v>
      </c>
      <c r="E1733" s="142" t="s">
        <v>3347</v>
      </c>
      <c r="F1733" s="142" t="s">
        <v>14920</v>
      </c>
    </row>
    <row r="1734" spans="1:6" x14ac:dyDescent="0.3">
      <c r="A1734" s="141">
        <v>93967</v>
      </c>
      <c r="B1734" s="141" t="s">
        <v>3348</v>
      </c>
      <c r="C1734" s="141" t="s">
        <v>80</v>
      </c>
      <c r="D1734" s="141" t="s">
        <v>81</v>
      </c>
      <c r="E1734" s="142" t="s">
        <v>3349</v>
      </c>
      <c r="F1734" s="142" t="s">
        <v>14921</v>
      </c>
    </row>
    <row r="1735" spans="1:6" x14ac:dyDescent="0.3">
      <c r="A1735" s="141">
        <v>93969</v>
      </c>
      <c r="B1735" s="141" t="s">
        <v>3350</v>
      </c>
      <c r="C1735" s="141" t="s">
        <v>80</v>
      </c>
      <c r="D1735" s="141" t="s">
        <v>81</v>
      </c>
      <c r="E1735" s="142" t="s">
        <v>3351</v>
      </c>
      <c r="F1735" s="142" t="s">
        <v>14922</v>
      </c>
    </row>
    <row r="1736" spans="1:6" x14ac:dyDescent="0.3">
      <c r="A1736" s="141">
        <v>93971</v>
      </c>
      <c r="B1736" s="141" t="s">
        <v>3352</v>
      </c>
      <c r="C1736" s="141" t="s">
        <v>80</v>
      </c>
      <c r="D1736" s="141" t="s">
        <v>81</v>
      </c>
      <c r="E1736" s="142" t="s">
        <v>3353</v>
      </c>
      <c r="F1736" s="142" t="s">
        <v>14923</v>
      </c>
    </row>
    <row r="1737" spans="1:6" x14ac:dyDescent="0.3">
      <c r="A1737" s="141">
        <v>95108</v>
      </c>
      <c r="B1737" s="141" t="s">
        <v>3354</v>
      </c>
      <c r="C1737" s="141" t="s">
        <v>146</v>
      </c>
      <c r="D1737" s="141" t="s">
        <v>81</v>
      </c>
      <c r="E1737" s="142" t="s">
        <v>3355</v>
      </c>
      <c r="F1737" s="142" t="s">
        <v>9493</v>
      </c>
    </row>
    <row r="1738" spans="1:6" x14ac:dyDescent="0.3">
      <c r="A1738" s="141">
        <v>100341</v>
      </c>
      <c r="B1738" s="141" t="s">
        <v>3356</v>
      </c>
      <c r="C1738" s="141" t="s">
        <v>1037</v>
      </c>
      <c r="D1738" s="141" t="s">
        <v>81</v>
      </c>
      <c r="E1738" s="142" t="s">
        <v>3357</v>
      </c>
      <c r="F1738" s="142" t="s">
        <v>14924</v>
      </c>
    </row>
    <row r="1739" spans="1:6" x14ac:dyDescent="0.3">
      <c r="A1739" s="141">
        <v>100342</v>
      </c>
      <c r="B1739" s="141" t="s">
        <v>3358</v>
      </c>
      <c r="C1739" s="141" t="s">
        <v>3131</v>
      </c>
      <c r="D1739" s="141" t="s">
        <v>81</v>
      </c>
      <c r="E1739" s="142" t="s">
        <v>3359</v>
      </c>
      <c r="F1739" s="142" t="s">
        <v>4431</v>
      </c>
    </row>
    <row r="1740" spans="1:6" x14ac:dyDescent="0.3">
      <c r="A1740" s="141">
        <v>100343</v>
      </c>
      <c r="B1740" s="141" t="s">
        <v>3360</v>
      </c>
      <c r="C1740" s="141" t="s">
        <v>3131</v>
      </c>
      <c r="D1740" s="141" t="s">
        <v>81</v>
      </c>
      <c r="E1740" s="142" t="s">
        <v>3361</v>
      </c>
      <c r="F1740" s="142" t="s">
        <v>8151</v>
      </c>
    </row>
    <row r="1741" spans="1:6" x14ac:dyDescent="0.3">
      <c r="A1741" s="141">
        <v>100344</v>
      </c>
      <c r="B1741" s="141" t="s">
        <v>3362</v>
      </c>
      <c r="C1741" s="141" t="s">
        <v>3131</v>
      </c>
      <c r="D1741" s="141" t="s">
        <v>81</v>
      </c>
      <c r="E1741" s="142" t="s">
        <v>1695</v>
      </c>
      <c r="F1741" s="142" t="s">
        <v>793</v>
      </c>
    </row>
    <row r="1742" spans="1:6" x14ac:dyDescent="0.3">
      <c r="A1742" s="141">
        <v>100345</v>
      </c>
      <c r="B1742" s="141" t="s">
        <v>3363</v>
      </c>
      <c r="C1742" s="141" t="s">
        <v>3131</v>
      </c>
      <c r="D1742" s="141" t="s">
        <v>81</v>
      </c>
      <c r="E1742" s="142" t="s">
        <v>3364</v>
      </c>
      <c r="F1742" s="142" t="s">
        <v>1464</v>
      </c>
    </row>
    <row r="1743" spans="1:6" x14ac:dyDescent="0.3">
      <c r="A1743" s="141">
        <v>100346</v>
      </c>
      <c r="B1743" s="141" t="s">
        <v>3365</v>
      </c>
      <c r="C1743" s="141" t="s">
        <v>3131</v>
      </c>
      <c r="D1743" s="141" t="s">
        <v>81</v>
      </c>
      <c r="E1743" s="142" t="s">
        <v>1530</v>
      </c>
      <c r="F1743" s="142" t="s">
        <v>13367</v>
      </c>
    </row>
    <row r="1744" spans="1:6" x14ac:dyDescent="0.3">
      <c r="A1744" s="141">
        <v>100347</v>
      </c>
      <c r="B1744" s="141" t="s">
        <v>3366</v>
      </c>
      <c r="C1744" s="141" t="s">
        <v>3131</v>
      </c>
      <c r="D1744" s="141" t="s">
        <v>81</v>
      </c>
      <c r="E1744" s="142" t="s">
        <v>3367</v>
      </c>
      <c r="F1744" s="142" t="s">
        <v>7614</v>
      </c>
    </row>
    <row r="1745" spans="1:6" x14ac:dyDescent="0.3">
      <c r="A1745" s="141">
        <v>100348</v>
      </c>
      <c r="B1745" s="141" t="s">
        <v>3368</v>
      </c>
      <c r="C1745" s="141" t="s">
        <v>3131</v>
      </c>
      <c r="D1745" s="141" t="s">
        <v>81</v>
      </c>
      <c r="E1745" s="142" t="s">
        <v>3369</v>
      </c>
      <c r="F1745" s="142" t="s">
        <v>7482</v>
      </c>
    </row>
    <row r="1746" spans="1:6" x14ac:dyDescent="0.3">
      <c r="A1746" s="141">
        <v>100349</v>
      </c>
      <c r="B1746" s="141" t="s">
        <v>3370</v>
      </c>
      <c r="C1746" s="141" t="s">
        <v>1074</v>
      </c>
      <c r="D1746" s="141" t="s">
        <v>81</v>
      </c>
      <c r="E1746" s="142" t="s">
        <v>3371</v>
      </c>
      <c r="F1746" s="142" t="s">
        <v>14925</v>
      </c>
    </row>
    <row r="1747" spans="1:6" x14ac:dyDescent="0.3">
      <c r="A1747" s="141">
        <v>104841</v>
      </c>
      <c r="B1747" s="141" t="s">
        <v>3372</v>
      </c>
      <c r="C1747" s="141" t="s">
        <v>80</v>
      </c>
      <c r="D1747" s="141" t="s">
        <v>81</v>
      </c>
      <c r="E1747" s="142" t="s">
        <v>3373</v>
      </c>
      <c r="F1747" s="142" t="s">
        <v>14926</v>
      </c>
    </row>
    <row r="1748" spans="1:6" x14ac:dyDescent="0.3">
      <c r="A1748" s="141">
        <v>104842</v>
      </c>
      <c r="B1748" s="141" t="s">
        <v>3374</v>
      </c>
      <c r="C1748" s="141" t="s">
        <v>80</v>
      </c>
      <c r="D1748" s="141" t="s">
        <v>81</v>
      </c>
      <c r="E1748" s="142" t="s">
        <v>3375</v>
      </c>
      <c r="F1748" s="142" t="s">
        <v>12419</v>
      </c>
    </row>
    <row r="1749" spans="1:6" x14ac:dyDescent="0.3">
      <c r="A1749" s="141">
        <v>104843</v>
      </c>
      <c r="B1749" s="141" t="s">
        <v>3376</v>
      </c>
      <c r="C1749" s="141" t="s">
        <v>80</v>
      </c>
      <c r="D1749" s="141" t="s">
        <v>81</v>
      </c>
      <c r="E1749" s="142" t="s">
        <v>3377</v>
      </c>
      <c r="F1749" s="142" t="s">
        <v>14927</v>
      </c>
    </row>
    <row r="1750" spans="1:6" x14ac:dyDescent="0.3">
      <c r="A1750" s="141">
        <v>104844</v>
      </c>
      <c r="B1750" s="141" t="s">
        <v>3378</v>
      </c>
      <c r="C1750" s="141" t="s">
        <v>80</v>
      </c>
      <c r="D1750" s="141" t="s">
        <v>81</v>
      </c>
      <c r="E1750" s="142" t="s">
        <v>3379</v>
      </c>
      <c r="F1750" s="142" t="s">
        <v>14928</v>
      </c>
    </row>
    <row r="1751" spans="1:6" x14ac:dyDescent="0.3">
      <c r="A1751" s="141">
        <v>104845</v>
      </c>
      <c r="B1751" s="141" t="s">
        <v>3380</v>
      </c>
      <c r="C1751" s="141" t="s">
        <v>80</v>
      </c>
      <c r="D1751" s="141" t="s">
        <v>81</v>
      </c>
      <c r="E1751" s="142" t="s">
        <v>3381</v>
      </c>
      <c r="F1751" s="142" t="s">
        <v>14929</v>
      </c>
    </row>
    <row r="1752" spans="1:6" x14ac:dyDescent="0.3">
      <c r="A1752" s="141">
        <v>104846</v>
      </c>
      <c r="B1752" s="141" t="s">
        <v>3382</v>
      </c>
      <c r="C1752" s="141" t="s">
        <v>80</v>
      </c>
      <c r="D1752" s="141" t="s">
        <v>81</v>
      </c>
      <c r="E1752" s="142" t="s">
        <v>3383</v>
      </c>
      <c r="F1752" s="142" t="s">
        <v>14930</v>
      </c>
    </row>
    <row r="1753" spans="1:6" x14ac:dyDescent="0.3">
      <c r="A1753" s="141">
        <v>104847</v>
      </c>
      <c r="B1753" s="141" t="s">
        <v>3384</v>
      </c>
      <c r="C1753" s="141" t="s">
        <v>80</v>
      </c>
      <c r="D1753" s="141" t="s">
        <v>81</v>
      </c>
      <c r="E1753" s="142" t="s">
        <v>3385</v>
      </c>
      <c r="F1753" s="142" t="s">
        <v>11107</v>
      </c>
    </row>
    <row r="1754" spans="1:6" x14ac:dyDescent="0.3">
      <c r="A1754" s="141">
        <v>104848</v>
      </c>
      <c r="B1754" s="141" t="s">
        <v>3386</v>
      </c>
      <c r="C1754" s="141" t="s">
        <v>80</v>
      </c>
      <c r="D1754" s="141" t="s">
        <v>81</v>
      </c>
      <c r="E1754" s="142" t="s">
        <v>3387</v>
      </c>
      <c r="F1754" s="142" t="s">
        <v>14931</v>
      </c>
    </row>
    <row r="1755" spans="1:6" x14ac:dyDescent="0.3">
      <c r="A1755" s="141">
        <v>104849</v>
      </c>
      <c r="B1755" s="141" t="s">
        <v>3388</v>
      </c>
      <c r="C1755" s="141" t="s">
        <v>80</v>
      </c>
      <c r="D1755" s="141" t="s">
        <v>81</v>
      </c>
      <c r="E1755" s="142" t="s">
        <v>3389</v>
      </c>
      <c r="F1755" s="142" t="s">
        <v>14932</v>
      </c>
    </row>
    <row r="1756" spans="1:6" x14ac:dyDescent="0.3">
      <c r="A1756" s="141">
        <v>104850</v>
      </c>
      <c r="B1756" s="141" t="s">
        <v>3390</v>
      </c>
      <c r="C1756" s="141" t="s">
        <v>80</v>
      </c>
      <c r="D1756" s="141" t="s">
        <v>81</v>
      </c>
      <c r="E1756" s="142" t="s">
        <v>3391</v>
      </c>
      <c r="F1756" s="142" t="s">
        <v>14933</v>
      </c>
    </row>
    <row r="1757" spans="1:6" x14ac:dyDescent="0.3">
      <c r="A1757" s="141">
        <v>104851</v>
      </c>
      <c r="B1757" s="141" t="s">
        <v>3392</v>
      </c>
      <c r="C1757" s="141" t="s">
        <v>80</v>
      </c>
      <c r="D1757" s="141" t="s">
        <v>81</v>
      </c>
      <c r="E1757" s="142" t="s">
        <v>3393</v>
      </c>
      <c r="F1757" s="142" t="s">
        <v>13552</v>
      </c>
    </row>
    <row r="1758" spans="1:6" x14ac:dyDescent="0.3">
      <c r="A1758" s="141">
        <v>104852</v>
      </c>
      <c r="B1758" s="141" t="s">
        <v>3394</v>
      </c>
      <c r="C1758" s="141" t="s">
        <v>80</v>
      </c>
      <c r="D1758" s="141" t="s">
        <v>81</v>
      </c>
      <c r="E1758" s="142" t="s">
        <v>3395</v>
      </c>
      <c r="F1758" s="142" t="s">
        <v>14934</v>
      </c>
    </row>
    <row r="1759" spans="1:6" x14ac:dyDescent="0.3">
      <c r="A1759" s="141">
        <v>104853</v>
      </c>
      <c r="B1759" s="141" t="s">
        <v>3396</v>
      </c>
      <c r="C1759" s="141" t="s">
        <v>80</v>
      </c>
      <c r="D1759" s="141" t="s">
        <v>81</v>
      </c>
      <c r="E1759" s="142" t="s">
        <v>3397</v>
      </c>
      <c r="F1759" s="142" t="s">
        <v>14935</v>
      </c>
    </row>
    <row r="1760" spans="1:6" x14ac:dyDescent="0.3">
      <c r="A1760" s="141">
        <v>104854</v>
      </c>
      <c r="B1760" s="141" t="s">
        <v>3398</v>
      </c>
      <c r="C1760" s="141" t="s">
        <v>80</v>
      </c>
      <c r="D1760" s="141" t="s">
        <v>81</v>
      </c>
      <c r="E1760" s="142" t="s">
        <v>3399</v>
      </c>
      <c r="F1760" s="142" t="s">
        <v>14936</v>
      </c>
    </row>
    <row r="1761" spans="1:6" x14ac:dyDescent="0.3">
      <c r="A1761" s="141">
        <v>104855</v>
      </c>
      <c r="B1761" s="141" t="s">
        <v>3400</v>
      </c>
      <c r="C1761" s="141" t="s">
        <v>80</v>
      </c>
      <c r="D1761" s="141" t="s">
        <v>81</v>
      </c>
      <c r="E1761" s="142" t="s">
        <v>3401</v>
      </c>
      <c r="F1761" s="142" t="s">
        <v>14937</v>
      </c>
    </row>
    <row r="1762" spans="1:6" x14ac:dyDescent="0.3">
      <c r="A1762" s="141">
        <v>104875</v>
      </c>
      <c r="B1762" s="141" t="s">
        <v>3402</v>
      </c>
      <c r="C1762" s="141" t="s">
        <v>80</v>
      </c>
      <c r="D1762" s="141" t="s">
        <v>81</v>
      </c>
      <c r="E1762" s="142" t="s">
        <v>3403</v>
      </c>
      <c r="F1762" s="142" t="s">
        <v>14938</v>
      </c>
    </row>
    <row r="1763" spans="1:6" x14ac:dyDescent="0.3">
      <c r="A1763" s="141">
        <v>104876</v>
      </c>
      <c r="B1763" s="141" t="s">
        <v>3404</v>
      </c>
      <c r="C1763" s="141" t="s">
        <v>146</v>
      </c>
      <c r="D1763" s="141" t="s">
        <v>81</v>
      </c>
      <c r="E1763" s="142" t="s">
        <v>3405</v>
      </c>
      <c r="F1763" s="142" t="s">
        <v>7967</v>
      </c>
    </row>
    <row r="1764" spans="1:6" x14ac:dyDescent="0.3">
      <c r="A1764" s="141">
        <v>104877</v>
      </c>
      <c r="B1764" s="141" t="s">
        <v>3406</v>
      </c>
      <c r="C1764" s="141" t="s">
        <v>146</v>
      </c>
      <c r="D1764" s="141" t="s">
        <v>81</v>
      </c>
      <c r="E1764" s="142" t="s">
        <v>3407</v>
      </c>
      <c r="F1764" s="142" t="s">
        <v>14939</v>
      </c>
    </row>
    <row r="1765" spans="1:6" x14ac:dyDescent="0.3">
      <c r="A1765" s="141">
        <v>104878</v>
      </c>
      <c r="B1765" s="141" t="s">
        <v>3408</v>
      </c>
      <c r="C1765" s="141" t="s">
        <v>146</v>
      </c>
      <c r="D1765" s="141" t="s">
        <v>81</v>
      </c>
      <c r="E1765" s="142" t="s">
        <v>3409</v>
      </c>
      <c r="F1765" s="142" t="s">
        <v>14940</v>
      </c>
    </row>
    <row r="1766" spans="1:6" x14ac:dyDescent="0.3">
      <c r="A1766" s="141">
        <v>104879</v>
      </c>
      <c r="B1766" s="141" t="s">
        <v>3410</v>
      </c>
      <c r="C1766" s="141" t="s">
        <v>80</v>
      </c>
      <c r="D1766" s="141" t="s">
        <v>81</v>
      </c>
      <c r="E1766" s="142" t="s">
        <v>3411</v>
      </c>
      <c r="F1766" s="142" t="s">
        <v>14941</v>
      </c>
    </row>
    <row r="1767" spans="1:6" x14ac:dyDescent="0.3">
      <c r="A1767" s="141">
        <v>104880</v>
      </c>
      <c r="B1767" s="141" t="s">
        <v>3412</v>
      </c>
      <c r="C1767" s="141" t="s">
        <v>80</v>
      </c>
      <c r="D1767" s="141" t="s">
        <v>81</v>
      </c>
      <c r="E1767" s="142" t="s">
        <v>3413</v>
      </c>
      <c r="F1767" s="142" t="s">
        <v>14942</v>
      </c>
    </row>
    <row r="1768" spans="1:6" x14ac:dyDescent="0.3">
      <c r="A1768" s="141">
        <v>104886</v>
      </c>
      <c r="B1768" s="141" t="s">
        <v>3414</v>
      </c>
      <c r="C1768" s="141" t="s">
        <v>80</v>
      </c>
      <c r="D1768" s="141" t="s">
        <v>81</v>
      </c>
      <c r="E1768" s="142" t="s">
        <v>3415</v>
      </c>
      <c r="F1768" s="142" t="s">
        <v>4782</v>
      </c>
    </row>
    <row r="1769" spans="1:6" x14ac:dyDescent="0.3">
      <c r="A1769" s="141">
        <v>104887</v>
      </c>
      <c r="B1769" s="141" t="s">
        <v>3416</v>
      </c>
      <c r="C1769" s="141" t="s">
        <v>80</v>
      </c>
      <c r="D1769" s="141" t="s">
        <v>81</v>
      </c>
      <c r="E1769" s="142" t="s">
        <v>3417</v>
      </c>
      <c r="F1769" s="142" t="s">
        <v>14943</v>
      </c>
    </row>
    <row r="1770" spans="1:6" x14ac:dyDescent="0.3">
      <c r="A1770" s="141">
        <v>104888</v>
      </c>
      <c r="B1770" s="141" t="s">
        <v>3418</v>
      </c>
      <c r="C1770" s="141" t="s">
        <v>80</v>
      </c>
      <c r="D1770" s="141" t="s">
        <v>81</v>
      </c>
      <c r="E1770" s="142" t="s">
        <v>3419</v>
      </c>
      <c r="F1770" s="142" t="s">
        <v>14944</v>
      </c>
    </row>
    <row r="1771" spans="1:6" x14ac:dyDescent="0.3">
      <c r="A1771" s="141">
        <v>104889</v>
      </c>
      <c r="B1771" s="141" t="s">
        <v>3420</v>
      </c>
      <c r="C1771" s="141" t="s">
        <v>80</v>
      </c>
      <c r="D1771" s="141" t="s">
        <v>81</v>
      </c>
      <c r="E1771" s="142" t="s">
        <v>3421</v>
      </c>
      <c r="F1771" s="142" t="s">
        <v>14945</v>
      </c>
    </row>
    <row r="1772" spans="1:6" x14ac:dyDescent="0.3">
      <c r="A1772" s="141">
        <v>104890</v>
      </c>
      <c r="B1772" s="141" t="s">
        <v>3422</v>
      </c>
      <c r="C1772" s="141" t="s">
        <v>80</v>
      </c>
      <c r="D1772" s="141" t="s">
        <v>81</v>
      </c>
      <c r="E1772" s="142" t="s">
        <v>3423</v>
      </c>
      <c r="F1772" s="142" t="s">
        <v>14946</v>
      </c>
    </row>
    <row r="1773" spans="1:6" x14ac:dyDescent="0.3">
      <c r="A1773" s="141">
        <v>104891</v>
      </c>
      <c r="B1773" s="141" t="s">
        <v>3424</v>
      </c>
      <c r="C1773" s="141" t="s">
        <v>80</v>
      </c>
      <c r="D1773" s="141" t="s">
        <v>81</v>
      </c>
      <c r="E1773" s="142" t="s">
        <v>3425</v>
      </c>
      <c r="F1773" s="142" t="s">
        <v>14947</v>
      </c>
    </row>
    <row r="1774" spans="1:6" x14ac:dyDescent="0.3">
      <c r="A1774" s="141">
        <v>104892</v>
      </c>
      <c r="B1774" s="141" t="s">
        <v>3426</v>
      </c>
      <c r="C1774" s="141" t="s">
        <v>80</v>
      </c>
      <c r="D1774" s="141" t="s">
        <v>81</v>
      </c>
      <c r="E1774" s="142" t="s">
        <v>3427</v>
      </c>
      <c r="F1774" s="142" t="s">
        <v>14948</v>
      </c>
    </row>
    <row r="1775" spans="1:6" x14ac:dyDescent="0.3">
      <c r="A1775" s="141">
        <v>102989</v>
      </c>
      <c r="B1775" s="141" t="s">
        <v>3428</v>
      </c>
      <c r="C1775" s="141" t="s">
        <v>80</v>
      </c>
      <c r="D1775" s="141" t="s">
        <v>81</v>
      </c>
      <c r="E1775" s="142" t="s">
        <v>3429</v>
      </c>
      <c r="F1775" s="142" t="s">
        <v>14949</v>
      </c>
    </row>
    <row r="1776" spans="1:6" x14ac:dyDescent="0.3">
      <c r="A1776" s="141">
        <v>102990</v>
      </c>
      <c r="B1776" s="141" t="s">
        <v>3430</v>
      </c>
      <c r="C1776" s="141" t="s">
        <v>80</v>
      </c>
      <c r="D1776" s="141" t="s">
        <v>81</v>
      </c>
      <c r="E1776" s="142" t="s">
        <v>3431</v>
      </c>
      <c r="F1776" s="142" t="s">
        <v>12093</v>
      </c>
    </row>
    <row r="1777" spans="1:6" x14ac:dyDescent="0.3">
      <c r="A1777" s="141">
        <v>102991</v>
      </c>
      <c r="B1777" s="141" t="s">
        <v>3432</v>
      </c>
      <c r="C1777" s="141" t="s">
        <v>80</v>
      </c>
      <c r="D1777" s="141" t="s">
        <v>81</v>
      </c>
      <c r="E1777" s="142" t="s">
        <v>832</v>
      </c>
      <c r="F1777" s="142" t="s">
        <v>1040</v>
      </c>
    </row>
    <row r="1778" spans="1:6" x14ac:dyDescent="0.3">
      <c r="A1778" s="141">
        <v>102992</v>
      </c>
      <c r="B1778" s="141" t="s">
        <v>3433</v>
      </c>
      <c r="C1778" s="141" t="s">
        <v>80</v>
      </c>
      <c r="D1778" s="141" t="s">
        <v>81</v>
      </c>
      <c r="E1778" s="142" t="s">
        <v>3434</v>
      </c>
      <c r="F1778" s="142" t="s">
        <v>14950</v>
      </c>
    </row>
    <row r="1779" spans="1:6" x14ac:dyDescent="0.3">
      <c r="A1779" s="141">
        <v>102993</v>
      </c>
      <c r="B1779" s="141" t="s">
        <v>3435</v>
      </c>
      <c r="C1779" s="141" t="s">
        <v>80</v>
      </c>
      <c r="D1779" s="141" t="s">
        <v>81</v>
      </c>
      <c r="E1779" s="142" t="s">
        <v>3436</v>
      </c>
      <c r="F1779" s="142" t="s">
        <v>14951</v>
      </c>
    </row>
    <row r="1780" spans="1:6" x14ac:dyDescent="0.3">
      <c r="A1780" s="141">
        <v>102994</v>
      </c>
      <c r="B1780" s="141" t="s">
        <v>3437</v>
      </c>
      <c r="C1780" s="141" t="s">
        <v>80</v>
      </c>
      <c r="D1780" s="141" t="s">
        <v>81</v>
      </c>
      <c r="E1780" s="142" t="s">
        <v>3438</v>
      </c>
      <c r="F1780" s="142" t="s">
        <v>14952</v>
      </c>
    </row>
    <row r="1781" spans="1:6" x14ac:dyDescent="0.3">
      <c r="A1781" s="141">
        <v>102995</v>
      </c>
      <c r="B1781" s="141" t="s">
        <v>3439</v>
      </c>
      <c r="C1781" s="141" t="s">
        <v>80</v>
      </c>
      <c r="D1781" s="141" t="s">
        <v>81</v>
      </c>
      <c r="E1781" s="142" t="s">
        <v>3440</v>
      </c>
      <c r="F1781" s="142" t="s">
        <v>14953</v>
      </c>
    </row>
    <row r="1782" spans="1:6" x14ac:dyDescent="0.3">
      <c r="A1782" s="141">
        <v>102996</v>
      </c>
      <c r="B1782" s="141" t="s">
        <v>3441</v>
      </c>
      <c r="C1782" s="141" t="s">
        <v>80</v>
      </c>
      <c r="D1782" s="141" t="s">
        <v>81</v>
      </c>
      <c r="E1782" s="142" t="s">
        <v>3442</v>
      </c>
      <c r="F1782" s="142" t="s">
        <v>14954</v>
      </c>
    </row>
    <row r="1783" spans="1:6" x14ac:dyDescent="0.3">
      <c r="A1783" s="141">
        <v>102997</v>
      </c>
      <c r="B1783" s="141" t="s">
        <v>3443</v>
      </c>
      <c r="C1783" s="141" t="s">
        <v>80</v>
      </c>
      <c r="D1783" s="141" t="s">
        <v>81</v>
      </c>
      <c r="E1783" s="142" t="s">
        <v>3444</v>
      </c>
      <c r="F1783" s="142" t="s">
        <v>1293</v>
      </c>
    </row>
    <row r="1784" spans="1:6" x14ac:dyDescent="0.3">
      <c r="A1784" s="141">
        <v>102998</v>
      </c>
      <c r="B1784" s="141" t="s">
        <v>3445</v>
      </c>
      <c r="C1784" s="141" t="s">
        <v>80</v>
      </c>
      <c r="D1784" s="141" t="s">
        <v>81</v>
      </c>
      <c r="E1784" s="142" t="s">
        <v>3446</v>
      </c>
      <c r="F1784" s="142" t="s">
        <v>14955</v>
      </c>
    </row>
    <row r="1785" spans="1:6" x14ac:dyDescent="0.3">
      <c r="A1785" s="141">
        <v>102999</v>
      </c>
      <c r="B1785" s="141" t="s">
        <v>3447</v>
      </c>
      <c r="C1785" s="141" t="s">
        <v>80</v>
      </c>
      <c r="D1785" s="141" t="s">
        <v>81</v>
      </c>
      <c r="E1785" s="142" t="s">
        <v>3448</v>
      </c>
      <c r="F1785" s="142" t="s">
        <v>14956</v>
      </c>
    </row>
    <row r="1786" spans="1:6" x14ac:dyDescent="0.3">
      <c r="A1786" s="141">
        <v>103000</v>
      </c>
      <c r="B1786" s="141" t="s">
        <v>3449</v>
      </c>
      <c r="C1786" s="141" t="s">
        <v>80</v>
      </c>
      <c r="D1786" s="141" t="s">
        <v>81</v>
      </c>
      <c r="E1786" s="142" t="s">
        <v>3450</v>
      </c>
      <c r="F1786" s="142" t="s">
        <v>7114</v>
      </c>
    </row>
    <row r="1787" spans="1:6" x14ac:dyDescent="0.3">
      <c r="A1787" s="141">
        <v>103001</v>
      </c>
      <c r="B1787" s="141" t="s">
        <v>3451</v>
      </c>
      <c r="C1787" s="141" t="s">
        <v>146</v>
      </c>
      <c r="D1787" s="141" t="s">
        <v>81</v>
      </c>
      <c r="E1787" s="142" t="s">
        <v>3452</v>
      </c>
      <c r="F1787" s="142" t="s">
        <v>14957</v>
      </c>
    </row>
    <row r="1788" spans="1:6" x14ac:dyDescent="0.3">
      <c r="A1788" s="141">
        <v>103002</v>
      </c>
      <c r="B1788" s="141" t="s">
        <v>3453</v>
      </c>
      <c r="C1788" s="141" t="s">
        <v>146</v>
      </c>
      <c r="D1788" s="141" t="s">
        <v>81</v>
      </c>
      <c r="E1788" s="142" t="s">
        <v>3454</v>
      </c>
      <c r="F1788" s="142" t="s">
        <v>14958</v>
      </c>
    </row>
    <row r="1789" spans="1:6" x14ac:dyDescent="0.3">
      <c r="A1789" s="141">
        <v>103003</v>
      </c>
      <c r="B1789" s="141" t="s">
        <v>3455</v>
      </c>
      <c r="C1789" s="141" t="s">
        <v>146</v>
      </c>
      <c r="D1789" s="141" t="s">
        <v>81</v>
      </c>
      <c r="E1789" s="142" t="s">
        <v>3456</v>
      </c>
      <c r="F1789" s="142" t="s">
        <v>14959</v>
      </c>
    </row>
    <row r="1790" spans="1:6" x14ac:dyDescent="0.3">
      <c r="A1790" s="141">
        <v>103005</v>
      </c>
      <c r="B1790" s="141" t="s">
        <v>3457</v>
      </c>
      <c r="C1790" s="141" t="s">
        <v>146</v>
      </c>
      <c r="D1790" s="141" t="s">
        <v>81</v>
      </c>
      <c r="E1790" s="142" t="s">
        <v>3458</v>
      </c>
      <c r="F1790" s="142" t="s">
        <v>14960</v>
      </c>
    </row>
    <row r="1791" spans="1:6" x14ac:dyDescent="0.3">
      <c r="A1791" s="141">
        <v>103006</v>
      </c>
      <c r="B1791" s="141" t="s">
        <v>3459</v>
      </c>
      <c r="C1791" s="141" t="s">
        <v>146</v>
      </c>
      <c r="D1791" s="141" t="s">
        <v>81</v>
      </c>
      <c r="E1791" s="142" t="s">
        <v>3460</v>
      </c>
      <c r="F1791" s="142" t="s">
        <v>14961</v>
      </c>
    </row>
    <row r="1792" spans="1:6" x14ac:dyDescent="0.3">
      <c r="A1792" s="141">
        <v>103007</v>
      </c>
      <c r="B1792" s="141" t="s">
        <v>3461</v>
      </c>
      <c r="C1792" s="141" t="s">
        <v>146</v>
      </c>
      <c r="D1792" s="141" t="s">
        <v>81</v>
      </c>
      <c r="E1792" s="142" t="s">
        <v>3462</v>
      </c>
      <c r="F1792" s="142" t="s">
        <v>14962</v>
      </c>
    </row>
    <row r="1793" spans="1:6" x14ac:dyDescent="0.3">
      <c r="A1793" s="141">
        <v>97933</v>
      </c>
      <c r="B1793" s="141" t="s">
        <v>3463</v>
      </c>
      <c r="C1793" s="141" t="s">
        <v>146</v>
      </c>
      <c r="D1793" s="141" t="s">
        <v>81</v>
      </c>
      <c r="E1793" s="142" t="s">
        <v>3464</v>
      </c>
      <c r="F1793" s="142" t="s">
        <v>14963</v>
      </c>
    </row>
    <row r="1794" spans="1:6" x14ac:dyDescent="0.3">
      <c r="A1794" s="141">
        <v>97934</v>
      </c>
      <c r="B1794" s="141" t="s">
        <v>3465</v>
      </c>
      <c r="C1794" s="141" t="s">
        <v>146</v>
      </c>
      <c r="D1794" s="141" t="s">
        <v>81</v>
      </c>
      <c r="E1794" s="142" t="s">
        <v>3466</v>
      </c>
      <c r="F1794" s="142" t="s">
        <v>14964</v>
      </c>
    </row>
    <row r="1795" spans="1:6" x14ac:dyDescent="0.3">
      <c r="A1795" s="141">
        <v>97935</v>
      </c>
      <c r="B1795" s="141" t="s">
        <v>3467</v>
      </c>
      <c r="C1795" s="141" t="s">
        <v>146</v>
      </c>
      <c r="D1795" s="141" t="s">
        <v>81</v>
      </c>
      <c r="E1795" s="142" t="s">
        <v>3468</v>
      </c>
      <c r="F1795" s="142" t="s">
        <v>14965</v>
      </c>
    </row>
    <row r="1796" spans="1:6" x14ac:dyDescent="0.3">
      <c r="A1796" s="141">
        <v>97936</v>
      </c>
      <c r="B1796" s="141" t="s">
        <v>3469</v>
      </c>
      <c r="C1796" s="141" t="s">
        <v>146</v>
      </c>
      <c r="D1796" s="141" t="s">
        <v>81</v>
      </c>
      <c r="E1796" s="142" t="s">
        <v>3470</v>
      </c>
      <c r="F1796" s="142" t="s">
        <v>14966</v>
      </c>
    </row>
    <row r="1797" spans="1:6" x14ac:dyDescent="0.3">
      <c r="A1797" s="141">
        <v>97947</v>
      </c>
      <c r="B1797" s="141" t="s">
        <v>3471</v>
      </c>
      <c r="C1797" s="141" t="s">
        <v>146</v>
      </c>
      <c r="D1797" s="141" t="s">
        <v>81</v>
      </c>
      <c r="E1797" s="142" t="s">
        <v>3472</v>
      </c>
      <c r="F1797" s="142" t="s">
        <v>14967</v>
      </c>
    </row>
    <row r="1798" spans="1:6" x14ac:dyDescent="0.3">
      <c r="A1798" s="141">
        <v>97948</v>
      </c>
      <c r="B1798" s="141" t="s">
        <v>3473</v>
      </c>
      <c r="C1798" s="141" t="s">
        <v>146</v>
      </c>
      <c r="D1798" s="141" t="s">
        <v>81</v>
      </c>
      <c r="E1798" s="142" t="s">
        <v>3474</v>
      </c>
      <c r="F1798" s="142" t="s">
        <v>14968</v>
      </c>
    </row>
    <row r="1799" spans="1:6" x14ac:dyDescent="0.3">
      <c r="A1799" s="141">
        <v>97949</v>
      </c>
      <c r="B1799" s="141" t="s">
        <v>3475</v>
      </c>
      <c r="C1799" s="141" t="s">
        <v>146</v>
      </c>
      <c r="D1799" s="141" t="s">
        <v>81</v>
      </c>
      <c r="E1799" s="142" t="s">
        <v>3476</v>
      </c>
      <c r="F1799" s="142" t="s">
        <v>14969</v>
      </c>
    </row>
    <row r="1800" spans="1:6" x14ac:dyDescent="0.3">
      <c r="A1800" s="141">
        <v>97950</v>
      </c>
      <c r="B1800" s="141" t="s">
        <v>3477</v>
      </c>
      <c r="C1800" s="141" t="s">
        <v>146</v>
      </c>
      <c r="D1800" s="141" t="s">
        <v>81</v>
      </c>
      <c r="E1800" s="142" t="s">
        <v>3478</v>
      </c>
      <c r="F1800" s="142" t="s">
        <v>14970</v>
      </c>
    </row>
    <row r="1801" spans="1:6" x14ac:dyDescent="0.3">
      <c r="A1801" s="141">
        <v>97951</v>
      </c>
      <c r="B1801" s="141" t="s">
        <v>3479</v>
      </c>
      <c r="C1801" s="141" t="s">
        <v>146</v>
      </c>
      <c r="D1801" s="141" t="s">
        <v>81</v>
      </c>
      <c r="E1801" s="142" t="s">
        <v>3480</v>
      </c>
      <c r="F1801" s="142" t="s">
        <v>14971</v>
      </c>
    </row>
    <row r="1802" spans="1:6" x14ac:dyDescent="0.3">
      <c r="A1802" s="141">
        <v>97952</v>
      </c>
      <c r="B1802" s="141" t="s">
        <v>3481</v>
      </c>
      <c r="C1802" s="141" t="s">
        <v>146</v>
      </c>
      <c r="D1802" s="141" t="s">
        <v>81</v>
      </c>
      <c r="E1802" s="142" t="s">
        <v>3482</v>
      </c>
      <c r="F1802" s="142" t="s">
        <v>14972</v>
      </c>
    </row>
    <row r="1803" spans="1:6" x14ac:dyDescent="0.3">
      <c r="A1803" s="141">
        <v>97953</v>
      </c>
      <c r="B1803" s="141" t="s">
        <v>3483</v>
      </c>
      <c r="C1803" s="141" t="s">
        <v>146</v>
      </c>
      <c r="D1803" s="141" t="s">
        <v>81</v>
      </c>
      <c r="E1803" s="142" t="s">
        <v>3484</v>
      </c>
      <c r="F1803" s="142" t="s">
        <v>14973</v>
      </c>
    </row>
    <row r="1804" spans="1:6" x14ac:dyDescent="0.3">
      <c r="A1804" s="141">
        <v>97955</v>
      </c>
      <c r="B1804" s="141" t="s">
        <v>3485</v>
      </c>
      <c r="C1804" s="141" t="s">
        <v>146</v>
      </c>
      <c r="D1804" s="141" t="s">
        <v>81</v>
      </c>
      <c r="E1804" s="142" t="s">
        <v>3486</v>
      </c>
      <c r="F1804" s="142" t="s">
        <v>14974</v>
      </c>
    </row>
    <row r="1805" spans="1:6" x14ac:dyDescent="0.3">
      <c r="A1805" s="141">
        <v>97956</v>
      </c>
      <c r="B1805" s="141" t="s">
        <v>3487</v>
      </c>
      <c r="C1805" s="141" t="s">
        <v>146</v>
      </c>
      <c r="D1805" s="141" t="s">
        <v>81</v>
      </c>
      <c r="E1805" s="142" t="s">
        <v>3488</v>
      </c>
      <c r="F1805" s="142" t="s">
        <v>14975</v>
      </c>
    </row>
    <row r="1806" spans="1:6" x14ac:dyDescent="0.3">
      <c r="A1806" s="141">
        <v>97957</v>
      </c>
      <c r="B1806" s="141" t="s">
        <v>3489</v>
      </c>
      <c r="C1806" s="141" t="s">
        <v>146</v>
      </c>
      <c r="D1806" s="141" t="s">
        <v>81</v>
      </c>
      <c r="E1806" s="142" t="s">
        <v>3490</v>
      </c>
      <c r="F1806" s="142" t="s">
        <v>14976</v>
      </c>
    </row>
    <row r="1807" spans="1:6" x14ac:dyDescent="0.3">
      <c r="A1807" s="141">
        <v>97961</v>
      </c>
      <c r="B1807" s="141" t="s">
        <v>3491</v>
      </c>
      <c r="C1807" s="141" t="s">
        <v>146</v>
      </c>
      <c r="D1807" s="141" t="s">
        <v>81</v>
      </c>
      <c r="E1807" s="142" t="s">
        <v>3492</v>
      </c>
      <c r="F1807" s="142" t="s">
        <v>14977</v>
      </c>
    </row>
    <row r="1808" spans="1:6" x14ac:dyDescent="0.3">
      <c r="A1808" s="141">
        <v>97973</v>
      </c>
      <c r="B1808" s="141" t="s">
        <v>3493</v>
      </c>
      <c r="C1808" s="141" t="s">
        <v>146</v>
      </c>
      <c r="D1808" s="141" t="s">
        <v>81</v>
      </c>
      <c r="E1808" s="142" t="s">
        <v>3494</v>
      </c>
      <c r="F1808" s="142" t="s">
        <v>14978</v>
      </c>
    </row>
    <row r="1809" spans="1:6" x14ac:dyDescent="0.3">
      <c r="A1809" s="141">
        <v>97974</v>
      </c>
      <c r="B1809" s="141" t="s">
        <v>3495</v>
      </c>
      <c r="C1809" s="141" t="s">
        <v>146</v>
      </c>
      <c r="D1809" s="141" t="s">
        <v>81</v>
      </c>
      <c r="E1809" s="142" t="s">
        <v>3496</v>
      </c>
      <c r="F1809" s="142" t="s">
        <v>14979</v>
      </c>
    </row>
    <row r="1810" spans="1:6" x14ac:dyDescent="0.3">
      <c r="A1810" s="141">
        <v>97975</v>
      </c>
      <c r="B1810" s="141" t="s">
        <v>3497</v>
      </c>
      <c r="C1810" s="141" t="s">
        <v>146</v>
      </c>
      <c r="D1810" s="141" t="s">
        <v>81</v>
      </c>
      <c r="E1810" s="142" t="s">
        <v>3498</v>
      </c>
      <c r="F1810" s="142" t="s">
        <v>14980</v>
      </c>
    </row>
    <row r="1811" spans="1:6" x14ac:dyDescent="0.3">
      <c r="A1811" s="141">
        <v>97976</v>
      </c>
      <c r="B1811" s="141" t="s">
        <v>3499</v>
      </c>
      <c r="C1811" s="141" t="s">
        <v>146</v>
      </c>
      <c r="D1811" s="141" t="s">
        <v>81</v>
      </c>
      <c r="E1811" s="142" t="s">
        <v>3500</v>
      </c>
      <c r="F1811" s="142" t="s">
        <v>14981</v>
      </c>
    </row>
    <row r="1812" spans="1:6" x14ac:dyDescent="0.3">
      <c r="A1812" s="141">
        <v>97977</v>
      </c>
      <c r="B1812" s="141" t="s">
        <v>3501</v>
      </c>
      <c r="C1812" s="141" t="s">
        <v>146</v>
      </c>
      <c r="D1812" s="141" t="s">
        <v>81</v>
      </c>
      <c r="E1812" s="142" t="s">
        <v>3502</v>
      </c>
      <c r="F1812" s="142" t="s">
        <v>14982</v>
      </c>
    </row>
    <row r="1813" spans="1:6" x14ac:dyDescent="0.3">
      <c r="A1813" s="141">
        <v>97978</v>
      </c>
      <c r="B1813" s="141" t="s">
        <v>3503</v>
      </c>
      <c r="C1813" s="141" t="s">
        <v>146</v>
      </c>
      <c r="D1813" s="141" t="s">
        <v>81</v>
      </c>
      <c r="E1813" s="142" t="s">
        <v>3504</v>
      </c>
      <c r="F1813" s="142" t="s">
        <v>14983</v>
      </c>
    </row>
    <row r="1814" spans="1:6" x14ac:dyDescent="0.3">
      <c r="A1814" s="141">
        <v>97980</v>
      </c>
      <c r="B1814" s="141" t="s">
        <v>3505</v>
      </c>
      <c r="C1814" s="141" t="s">
        <v>146</v>
      </c>
      <c r="D1814" s="141" t="s">
        <v>81</v>
      </c>
      <c r="E1814" s="142" t="s">
        <v>3506</v>
      </c>
      <c r="F1814" s="142" t="s">
        <v>14984</v>
      </c>
    </row>
    <row r="1815" spans="1:6" x14ac:dyDescent="0.3">
      <c r="A1815" s="141">
        <v>97981</v>
      </c>
      <c r="B1815" s="141" t="s">
        <v>3507</v>
      </c>
      <c r="C1815" s="141" t="s">
        <v>80</v>
      </c>
      <c r="D1815" s="141" t="s">
        <v>81</v>
      </c>
      <c r="E1815" s="142" t="s">
        <v>3508</v>
      </c>
      <c r="F1815" s="142" t="s">
        <v>14985</v>
      </c>
    </row>
    <row r="1816" spans="1:6" x14ac:dyDescent="0.3">
      <c r="A1816" s="141">
        <v>97983</v>
      </c>
      <c r="B1816" s="141" t="s">
        <v>3509</v>
      </c>
      <c r="C1816" s="141" t="s">
        <v>80</v>
      </c>
      <c r="D1816" s="141" t="s">
        <v>81</v>
      </c>
      <c r="E1816" s="142" t="s">
        <v>3510</v>
      </c>
      <c r="F1816" s="142" t="s">
        <v>14986</v>
      </c>
    </row>
    <row r="1817" spans="1:6" x14ac:dyDescent="0.3">
      <c r="A1817" s="141">
        <v>97985</v>
      </c>
      <c r="B1817" s="141" t="s">
        <v>3511</v>
      </c>
      <c r="C1817" s="141" t="s">
        <v>80</v>
      </c>
      <c r="D1817" s="141" t="s">
        <v>81</v>
      </c>
      <c r="E1817" s="142" t="s">
        <v>3512</v>
      </c>
      <c r="F1817" s="142" t="s">
        <v>14987</v>
      </c>
    </row>
    <row r="1818" spans="1:6" x14ac:dyDescent="0.3">
      <c r="A1818" s="141">
        <v>97987</v>
      </c>
      <c r="B1818" s="141" t="s">
        <v>3513</v>
      </c>
      <c r="C1818" s="141" t="s">
        <v>80</v>
      </c>
      <c r="D1818" s="141" t="s">
        <v>81</v>
      </c>
      <c r="E1818" s="142" t="s">
        <v>3514</v>
      </c>
      <c r="F1818" s="142" t="s">
        <v>14988</v>
      </c>
    </row>
    <row r="1819" spans="1:6" x14ac:dyDescent="0.3">
      <c r="A1819" s="141">
        <v>97988</v>
      </c>
      <c r="B1819" s="141" t="s">
        <v>3515</v>
      </c>
      <c r="C1819" s="141" t="s">
        <v>146</v>
      </c>
      <c r="D1819" s="141" t="s">
        <v>81</v>
      </c>
      <c r="E1819" s="142" t="s">
        <v>3516</v>
      </c>
      <c r="F1819" s="142" t="s">
        <v>14989</v>
      </c>
    </row>
    <row r="1820" spans="1:6" x14ac:dyDescent="0.3">
      <c r="A1820" s="141">
        <v>97989</v>
      </c>
      <c r="B1820" s="141" t="s">
        <v>3517</v>
      </c>
      <c r="C1820" s="141" t="s">
        <v>80</v>
      </c>
      <c r="D1820" s="141" t="s">
        <v>81</v>
      </c>
      <c r="E1820" s="142" t="s">
        <v>3518</v>
      </c>
      <c r="F1820" s="142" t="s">
        <v>14990</v>
      </c>
    </row>
    <row r="1821" spans="1:6" x14ac:dyDescent="0.3">
      <c r="A1821" s="141">
        <v>97991</v>
      </c>
      <c r="B1821" s="141" t="s">
        <v>3519</v>
      </c>
      <c r="C1821" s="141" t="s">
        <v>80</v>
      </c>
      <c r="D1821" s="141" t="s">
        <v>81</v>
      </c>
      <c r="E1821" s="142" t="s">
        <v>3520</v>
      </c>
      <c r="F1821" s="142" t="s">
        <v>14991</v>
      </c>
    </row>
    <row r="1822" spans="1:6" x14ac:dyDescent="0.3">
      <c r="A1822" s="141">
        <v>97992</v>
      </c>
      <c r="B1822" s="141" t="s">
        <v>3521</v>
      </c>
      <c r="C1822" s="141" t="s">
        <v>146</v>
      </c>
      <c r="D1822" s="141" t="s">
        <v>81</v>
      </c>
      <c r="E1822" s="142" t="s">
        <v>3522</v>
      </c>
      <c r="F1822" s="142" t="s">
        <v>14992</v>
      </c>
    </row>
    <row r="1823" spans="1:6" x14ac:dyDescent="0.3">
      <c r="A1823" s="141">
        <v>97993</v>
      </c>
      <c r="B1823" s="141" t="s">
        <v>3523</v>
      </c>
      <c r="C1823" s="141" t="s">
        <v>80</v>
      </c>
      <c r="D1823" s="141" t="s">
        <v>81</v>
      </c>
      <c r="E1823" s="142" t="s">
        <v>3524</v>
      </c>
      <c r="F1823" s="142" t="s">
        <v>14993</v>
      </c>
    </row>
    <row r="1824" spans="1:6" x14ac:dyDescent="0.3">
      <c r="A1824" s="141">
        <v>97994</v>
      </c>
      <c r="B1824" s="141" t="s">
        <v>3525</v>
      </c>
      <c r="C1824" s="141" t="s">
        <v>146</v>
      </c>
      <c r="D1824" s="141" t="s">
        <v>81</v>
      </c>
      <c r="E1824" s="142" t="s">
        <v>3526</v>
      </c>
      <c r="F1824" s="142" t="s">
        <v>14994</v>
      </c>
    </row>
    <row r="1825" spans="1:6" x14ac:dyDescent="0.3">
      <c r="A1825" s="141">
        <v>97995</v>
      </c>
      <c r="B1825" s="141" t="s">
        <v>3527</v>
      </c>
      <c r="C1825" s="141" t="s">
        <v>80</v>
      </c>
      <c r="D1825" s="141" t="s">
        <v>81</v>
      </c>
      <c r="E1825" s="142" t="s">
        <v>3528</v>
      </c>
      <c r="F1825" s="142" t="s">
        <v>14995</v>
      </c>
    </row>
    <row r="1826" spans="1:6" x14ac:dyDescent="0.3">
      <c r="A1826" s="141">
        <v>97996</v>
      </c>
      <c r="B1826" s="141" t="s">
        <v>3529</v>
      </c>
      <c r="C1826" s="141" t="s">
        <v>146</v>
      </c>
      <c r="D1826" s="141" t="s">
        <v>81</v>
      </c>
      <c r="E1826" s="142" t="s">
        <v>3530</v>
      </c>
      <c r="F1826" s="142" t="s">
        <v>14996</v>
      </c>
    </row>
    <row r="1827" spans="1:6" x14ac:dyDescent="0.3">
      <c r="A1827" s="141">
        <v>97997</v>
      </c>
      <c r="B1827" s="141" t="s">
        <v>3531</v>
      </c>
      <c r="C1827" s="141" t="s">
        <v>80</v>
      </c>
      <c r="D1827" s="141" t="s">
        <v>81</v>
      </c>
      <c r="E1827" s="142" t="s">
        <v>3532</v>
      </c>
      <c r="F1827" s="142" t="s">
        <v>14997</v>
      </c>
    </row>
    <row r="1828" spans="1:6" x14ac:dyDescent="0.3">
      <c r="A1828" s="141">
        <v>97999</v>
      </c>
      <c r="B1828" s="141" t="s">
        <v>3533</v>
      </c>
      <c r="C1828" s="141" t="s">
        <v>80</v>
      </c>
      <c r="D1828" s="141" t="s">
        <v>81</v>
      </c>
      <c r="E1828" s="142" t="s">
        <v>3534</v>
      </c>
      <c r="F1828" s="142" t="s">
        <v>14998</v>
      </c>
    </row>
    <row r="1829" spans="1:6" x14ac:dyDescent="0.3">
      <c r="A1829" s="141">
        <v>98001</v>
      </c>
      <c r="B1829" s="141" t="s">
        <v>3535</v>
      </c>
      <c r="C1829" s="141" t="s">
        <v>80</v>
      </c>
      <c r="D1829" s="141" t="s">
        <v>81</v>
      </c>
      <c r="E1829" s="142" t="s">
        <v>3536</v>
      </c>
      <c r="F1829" s="142" t="s">
        <v>14999</v>
      </c>
    </row>
    <row r="1830" spans="1:6" x14ac:dyDescent="0.3">
      <c r="A1830" s="141">
        <v>98002</v>
      </c>
      <c r="B1830" s="141" t="s">
        <v>3537</v>
      </c>
      <c r="C1830" s="141" t="s">
        <v>146</v>
      </c>
      <c r="D1830" s="141" t="s">
        <v>81</v>
      </c>
      <c r="E1830" s="142" t="s">
        <v>3538</v>
      </c>
      <c r="F1830" s="142" t="s">
        <v>15000</v>
      </c>
    </row>
    <row r="1831" spans="1:6" x14ac:dyDescent="0.3">
      <c r="A1831" s="141">
        <v>98003</v>
      </c>
      <c r="B1831" s="141" t="s">
        <v>3539</v>
      </c>
      <c r="C1831" s="141" t="s">
        <v>80</v>
      </c>
      <c r="D1831" s="141" t="s">
        <v>81</v>
      </c>
      <c r="E1831" s="142" t="s">
        <v>3540</v>
      </c>
      <c r="F1831" s="142" t="s">
        <v>15001</v>
      </c>
    </row>
    <row r="1832" spans="1:6" x14ac:dyDescent="0.3">
      <c r="A1832" s="141">
        <v>98005</v>
      </c>
      <c r="B1832" s="141" t="s">
        <v>3541</v>
      </c>
      <c r="C1832" s="141" t="s">
        <v>80</v>
      </c>
      <c r="D1832" s="141" t="s">
        <v>81</v>
      </c>
      <c r="E1832" s="142" t="s">
        <v>3542</v>
      </c>
      <c r="F1832" s="142" t="s">
        <v>15002</v>
      </c>
    </row>
    <row r="1833" spans="1:6" x14ac:dyDescent="0.3">
      <c r="A1833" s="141">
        <v>98006</v>
      </c>
      <c r="B1833" s="141" t="s">
        <v>3543</v>
      </c>
      <c r="C1833" s="141" t="s">
        <v>146</v>
      </c>
      <c r="D1833" s="141" t="s">
        <v>81</v>
      </c>
      <c r="E1833" s="142" t="s">
        <v>3544</v>
      </c>
      <c r="F1833" s="142" t="s">
        <v>15003</v>
      </c>
    </row>
    <row r="1834" spans="1:6" x14ac:dyDescent="0.3">
      <c r="A1834" s="141">
        <v>98007</v>
      </c>
      <c r="B1834" s="141" t="s">
        <v>3545</v>
      </c>
      <c r="C1834" s="141" t="s">
        <v>80</v>
      </c>
      <c r="D1834" s="141" t="s">
        <v>81</v>
      </c>
      <c r="E1834" s="142" t="s">
        <v>3546</v>
      </c>
      <c r="F1834" s="142" t="s">
        <v>15004</v>
      </c>
    </row>
    <row r="1835" spans="1:6" x14ac:dyDescent="0.3">
      <c r="A1835" s="141">
        <v>98008</v>
      </c>
      <c r="B1835" s="141" t="s">
        <v>3547</v>
      </c>
      <c r="C1835" s="141" t="s">
        <v>146</v>
      </c>
      <c r="D1835" s="141" t="s">
        <v>81</v>
      </c>
      <c r="E1835" s="142" t="s">
        <v>3548</v>
      </c>
      <c r="F1835" s="142" t="s">
        <v>15005</v>
      </c>
    </row>
    <row r="1836" spans="1:6" x14ac:dyDescent="0.3">
      <c r="A1836" s="141">
        <v>98009</v>
      </c>
      <c r="B1836" s="141" t="s">
        <v>3549</v>
      </c>
      <c r="C1836" s="141" t="s">
        <v>80</v>
      </c>
      <c r="D1836" s="141" t="s">
        <v>81</v>
      </c>
      <c r="E1836" s="142" t="s">
        <v>3534</v>
      </c>
      <c r="F1836" s="142" t="s">
        <v>14998</v>
      </c>
    </row>
    <row r="1837" spans="1:6" x14ac:dyDescent="0.3">
      <c r="A1837" s="141">
        <v>98010</v>
      </c>
      <c r="B1837" s="141" t="s">
        <v>3550</v>
      </c>
      <c r="C1837" s="141" t="s">
        <v>146</v>
      </c>
      <c r="D1837" s="141" t="s">
        <v>81</v>
      </c>
      <c r="E1837" s="142" t="s">
        <v>3551</v>
      </c>
      <c r="F1837" s="142" t="s">
        <v>15006</v>
      </c>
    </row>
    <row r="1838" spans="1:6" x14ac:dyDescent="0.3">
      <c r="A1838" s="141">
        <v>98011</v>
      </c>
      <c r="B1838" s="141" t="s">
        <v>3552</v>
      </c>
      <c r="C1838" s="141" t="s">
        <v>80</v>
      </c>
      <c r="D1838" s="141" t="s">
        <v>81</v>
      </c>
      <c r="E1838" s="142" t="s">
        <v>3536</v>
      </c>
      <c r="F1838" s="142" t="s">
        <v>14999</v>
      </c>
    </row>
    <row r="1839" spans="1:6" x14ac:dyDescent="0.3">
      <c r="A1839" s="141">
        <v>98012</v>
      </c>
      <c r="B1839" s="141" t="s">
        <v>3553</v>
      </c>
      <c r="C1839" s="141" t="s">
        <v>146</v>
      </c>
      <c r="D1839" s="141" t="s">
        <v>81</v>
      </c>
      <c r="E1839" s="142" t="s">
        <v>3554</v>
      </c>
      <c r="F1839" s="142" t="s">
        <v>15007</v>
      </c>
    </row>
    <row r="1840" spans="1:6" x14ac:dyDescent="0.3">
      <c r="A1840" s="141">
        <v>98013</v>
      </c>
      <c r="B1840" s="141" t="s">
        <v>3555</v>
      </c>
      <c r="C1840" s="141" t="s">
        <v>80</v>
      </c>
      <c r="D1840" s="141" t="s">
        <v>81</v>
      </c>
      <c r="E1840" s="142" t="s">
        <v>3540</v>
      </c>
      <c r="F1840" s="142" t="s">
        <v>15001</v>
      </c>
    </row>
    <row r="1841" spans="1:6" x14ac:dyDescent="0.3">
      <c r="A1841" s="141">
        <v>98014</v>
      </c>
      <c r="B1841" s="141" t="s">
        <v>3556</v>
      </c>
      <c r="C1841" s="141" t="s">
        <v>146</v>
      </c>
      <c r="D1841" s="141" t="s">
        <v>81</v>
      </c>
      <c r="E1841" s="142" t="s">
        <v>3557</v>
      </c>
      <c r="F1841" s="142" t="s">
        <v>15008</v>
      </c>
    </row>
    <row r="1842" spans="1:6" x14ac:dyDescent="0.3">
      <c r="A1842" s="141">
        <v>98015</v>
      </c>
      <c r="B1842" s="141" t="s">
        <v>3558</v>
      </c>
      <c r="C1842" s="141" t="s">
        <v>80</v>
      </c>
      <c r="D1842" s="141" t="s">
        <v>81</v>
      </c>
      <c r="E1842" s="142" t="s">
        <v>3542</v>
      </c>
      <c r="F1842" s="142" t="s">
        <v>15002</v>
      </c>
    </row>
    <row r="1843" spans="1:6" x14ac:dyDescent="0.3">
      <c r="A1843" s="141">
        <v>98016</v>
      </c>
      <c r="B1843" s="141" t="s">
        <v>3559</v>
      </c>
      <c r="C1843" s="141" t="s">
        <v>146</v>
      </c>
      <c r="D1843" s="141" t="s">
        <v>81</v>
      </c>
      <c r="E1843" s="142" t="s">
        <v>3560</v>
      </c>
      <c r="F1843" s="142" t="s">
        <v>15009</v>
      </c>
    </row>
    <row r="1844" spans="1:6" x14ac:dyDescent="0.3">
      <c r="A1844" s="141">
        <v>98017</v>
      </c>
      <c r="B1844" s="141" t="s">
        <v>3561</v>
      </c>
      <c r="C1844" s="141" t="s">
        <v>80</v>
      </c>
      <c r="D1844" s="141" t="s">
        <v>81</v>
      </c>
      <c r="E1844" s="142" t="s">
        <v>3546</v>
      </c>
      <c r="F1844" s="142" t="s">
        <v>15004</v>
      </c>
    </row>
    <row r="1845" spans="1:6" x14ac:dyDescent="0.3">
      <c r="A1845" s="141">
        <v>98018</v>
      </c>
      <c r="B1845" s="141" t="s">
        <v>3562</v>
      </c>
      <c r="C1845" s="141" t="s">
        <v>146</v>
      </c>
      <c r="D1845" s="141" t="s">
        <v>81</v>
      </c>
      <c r="E1845" s="142" t="s">
        <v>3563</v>
      </c>
      <c r="F1845" s="142" t="s">
        <v>15010</v>
      </c>
    </row>
    <row r="1846" spans="1:6" x14ac:dyDescent="0.3">
      <c r="A1846" s="141">
        <v>98019</v>
      </c>
      <c r="B1846" s="141" t="s">
        <v>3564</v>
      </c>
      <c r="C1846" s="141" t="s">
        <v>80</v>
      </c>
      <c r="D1846" s="141" t="s">
        <v>81</v>
      </c>
      <c r="E1846" s="142" t="s">
        <v>3565</v>
      </c>
      <c r="F1846" s="142" t="s">
        <v>15011</v>
      </c>
    </row>
    <row r="1847" spans="1:6" x14ac:dyDescent="0.3">
      <c r="A1847" s="141">
        <v>98020</v>
      </c>
      <c r="B1847" s="141" t="s">
        <v>3566</v>
      </c>
      <c r="C1847" s="141" t="s">
        <v>146</v>
      </c>
      <c r="D1847" s="141" t="s">
        <v>81</v>
      </c>
      <c r="E1847" s="142" t="s">
        <v>3567</v>
      </c>
      <c r="F1847" s="142" t="s">
        <v>15012</v>
      </c>
    </row>
    <row r="1848" spans="1:6" x14ac:dyDescent="0.3">
      <c r="A1848" s="141">
        <v>98021</v>
      </c>
      <c r="B1848" s="141" t="s">
        <v>3568</v>
      </c>
      <c r="C1848" s="141" t="s">
        <v>80</v>
      </c>
      <c r="D1848" s="141" t="s">
        <v>81</v>
      </c>
      <c r="E1848" s="142" t="s">
        <v>3569</v>
      </c>
      <c r="F1848" s="142" t="s">
        <v>15013</v>
      </c>
    </row>
    <row r="1849" spans="1:6" x14ac:dyDescent="0.3">
      <c r="A1849" s="141">
        <v>98022</v>
      </c>
      <c r="B1849" s="141" t="s">
        <v>3570</v>
      </c>
      <c r="C1849" s="141" t="s">
        <v>146</v>
      </c>
      <c r="D1849" s="141" t="s">
        <v>81</v>
      </c>
      <c r="E1849" s="142" t="s">
        <v>3571</v>
      </c>
      <c r="F1849" s="142" t="s">
        <v>15014</v>
      </c>
    </row>
    <row r="1850" spans="1:6" x14ac:dyDescent="0.3">
      <c r="A1850" s="141">
        <v>98023</v>
      </c>
      <c r="B1850" s="141" t="s">
        <v>3572</v>
      </c>
      <c r="C1850" s="141" t="s">
        <v>80</v>
      </c>
      <c r="D1850" s="141" t="s">
        <v>81</v>
      </c>
      <c r="E1850" s="142" t="s">
        <v>3573</v>
      </c>
      <c r="F1850" s="142" t="s">
        <v>15015</v>
      </c>
    </row>
    <row r="1851" spans="1:6" x14ac:dyDescent="0.3">
      <c r="A1851" s="141">
        <v>98024</v>
      </c>
      <c r="B1851" s="141" t="s">
        <v>3574</v>
      </c>
      <c r="C1851" s="141" t="s">
        <v>146</v>
      </c>
      <c r="D1851" s="141" t="s">
        <v>81</v>
      </c>
      <c r="E1851" s="142" t="s">
        <v>3575</v>
      </c>
      <c r="F1851" s="142" t="s">
        <v>15016</v>
      </c>
    </row>
    <row r="1852" spans="1:6" x14ac:dyDescent="0.3">
      <c r="A1852" s="141">
        <v>98025</v>
      </c>
      <c r="B1852" s="141" t="s">
        <v>3576</v>
      </c>
      <c r="C1852" s="141" t="s">
        <v>80</v>
      </c>
      <c r="D1852" s="141" t="s">
        <v>81</v>
      </c>
      <c r="E1852" s="142" t="s">
        <v>3577</v>
      </c>
      <c r="F1852" s="142" t="s">
        <v>15017</v>
      </c>
    </row>
    <row r="1853" spans="1:6" x14ac:dyDescent="0.3">
      <c r="A1853" s="141">
        <v>98026</v>
      </c>
      <c r="B1853" s="141" t="s">
        <v>3578</v>
      </c>
      <c r="C1853" s="141" t="s">
        <v>146</v>
      </c>
      <c r="D1853" s="141" t="s">
        <v>81</v>
      </c>
      <c r="E1853" s="142" t="s">
        <v>3579</v>
      </c>
      <c r="F1853" s="142" t="s">
        <v>15018</v>
      </c>
    </row>
    <row r="1854" spans="1:6" x14ac:dyDescent="0.3">
      <c r="A1854" s="141">
        <v>98027</v>
      </c>
      <c r="B1854" s="141" t="s">
        <v>3580</v>
      </c>
      <c r="C1854" s="141" t="s">
        <v>80</v>
      </c>
      <c r="D1854" s="141" t="s">
        <v>81</v>
      </c>
      <c r="E1854" s="142" t="s">
        <v>3565</v>
      </c>
      <c r="F1854" s="142" t="s">
        <v>15011</v>
      </c>
    </row>
    <row r="1855" spans="1:6" x14ac:dyDescent="0.3">
      <c r="A1855" s="141">
        <v>98028</v>
      </c>
      <c r="B1855" s="141" t="s">
        <v>3581</v>
      </c>
      <c r="C1855" s="141" t="s">
        <v>146</v>
      </c>
      <c r="D1855" s="141" t="s">
        <v>81</v>
      </c>
      <c r="E1855" s="142" t="s">
        <v>3582</v>
      </c>
      <c r="F1855" s="142" t="s">
        <v>15019</v>
      </c>
    </row>
    <row r="1856" spans="1:6" x14ac:dyDescent="0.3">
      <c r="A1856" s="141">
        <v>98029</v>
      </c>
      <c r="B1856" s="141" t="s">
        <v>3583</v>
      </c>
      <c r="C1856" s="141" t="s">
        <v>80</v>
      </c>
      <c r="D1856" s="141" t="s">
        <v>81</v>
      </c>
      <c r="E1856" s="142" t="s">
        <v>3584</v>
      </c>
      <c r="F1856" s="142" t="s">
        <v>15020</v>
      </c>
    </row>
    <row r="1857" spans="1:6" x14ac:dyDescent="0.3">
      <c r="A1857" s="141">
        <v>98030</v>
      </c>
      <c r="B1857" s="141" t="s">
        <v>3585</v>
      </c>
      <c r="C1857" s="141" t="s">
        <v>146</v>
      </c>
      <c r="D1857" s="141" t="s">
        <v>81</v>
      </c>
      <c r="E1857" s="142" t="s">
        <v>3586</v>
      </c>
      <c r="F1857" s="142" t="s">
        <v>15021</v>
      </c>
    </row>
    <row r="1858" spans="1:6" x14ac:dyDescent="0.3">
      <c r="A1858" s="141">
        <v>98031</v>
      </c>
      <c r="B1858" s="141" t="s">
        <v>3587</v>
      </c>
      <c r="C1858" s="141" t="s">
        <v>80</v>
      </c>
      <c r="D1858" s="141" t="s">
        <v>81</v>
      </c>
      <c r="E1858" s="142" t="s">
        <v>3588</v>
      </c>
      <c r="F1858" s="142" t="s">
        <v>15022</v>
      </c>
    </row>
    <row r="1859" spans="1:6" x14ac:dyDescent="0.3">
      <c r="A1859" s="141">
        <v>98032</v>
      </c>
      <c r="B1859" s="141" t="s">
        <v>3589</v>
      </c>
      <c r="C1859" s="141" t="s">
        <v>146</v>
      </c>
      <c r="D1859" s="141" t="s">
        <v>81</v>
      </c>
      <c r="E1859" s="142" t="s">
        <v>3590</v>
      </c>
      <c r="F1859" s="142" t="s">
        <v>15023</v>
      </c>
    </row>
    <row r="1860" spans="1:6" x14ac:dyDescent="0.3">
      <c r="A1860" s="141">
        <v>98033</v>
      </c>
      <c r="B1860" s="141" t="s">
        <v>3591</v>
      </c>
      <c r="C1860" s="141" t="s">
        <v>80</v>
      </c>
      <c r="D1860" s="141" t="s">
        <v>81</v>
      </c>
      <c r="E1860" s="142" t="s">
        <v>3592</v>
      </c>
      <c r="F1860" s="142" t="s">
        <v>15024</v>
      </c>
    </row>
    <row r="1861" spans="1:6" x14ac:dyDescent="0.3">
      <c r="A1861" s="141">
        <v>98034</v>
      </c>
      <c r="B1861" s="141" t="s">
        <v>3593</v>
      </c>
      <c r="C1861" s="141" t="s">
        <v>146</v>
      </c>
      <c r="D1861" s="141" t="s">
        <v>81</v>
      </c>
      <c r="E1861" s="142" t="s">
        <v>3594</v>
      </c>
      <c r="F1861" s="142" t="s">
        <v>15025</v>
      </c>
    </row>
    <row r="1862" spans="1:6" x14ac:dyDescent="0.3">
      <c r="A1862" s="141">
        <v>98035</v>
      </c>
      <c r="B1862" s="141" t="s">
        <v>3595</v>
      </c>
      <c r="C1862" s="141" t="s">
        <v>80</v>
      </c>
      <c r="D1862" s="141" t="s">
        <v>81</v>
      </c>
      <c r="E1862" s="142" t="s">
        <v>3584</v>
      </c>
      <c r="F1862" s="142" t="s">
        <v>15020</v>
      </c>
    </row>
    <row r="1863" spans="1:6" x14ac:dyDescent="0.3">
      <c r="A1863" s="141">
        <v>98036</v>
      </c>
      <c r="B1863" s="141" t="s">
        <v>3596</v>
      </c>
      <c r="C1863" s="141" t="s">
        <v>146</v>
      </c>
      <c r="D1863" s="141" t="s">
        <v>81</v>
      </c>
      <c r="E1863" s="142" t="s">
        <v>3597</v>
      </c>
      <c r="F1863" s="142" t="s">
        <v>15026</v>
      </c>
    </row>
    <row r="1864" spans="1:6" x14ac:dyDescent="0.3">
      <c r="A1864" s="141">
        <v>98037</v>
      </c>
      <c r="B1864" s="141" t="s">
        <v>3598</v>
      </c>
      <c r="C1864" s="141" t="s">
        <v>80</v>
      </c>
      <c r="D1864" s="141" t="s">
        <v>81</v>
      </c>
      <c r="E1864" s="142" t="s">
        <v>3599</v>
      </c>
      <c r="F1864" s="142" t="s">
        <v>15027</v>
      </c>
    </row>
    <row r="1865" spans="1:6" x14ac:dyDescent="0.3">
      <c r="A1865" s="141">
        <v>98038</v>
      </c>
      <c r="B1865" s="141" t="s">
        <v>3600</v>
      </c>
      <c r="C1865" s="141" t="s">
        <v>146</v>
      </c>
      <c r="D1865" s="141" t="s">
        <v>81</v>
      </c>
      <c r="E1865" s="142" t="s">
        <v>3601</v>
      </c>
      <c r="F1865" s="142" t="s">
        <v>15028</v>
      </c>
    </row>
    <row r="1866" spans="1:6" x14ac:dyDescent="0.3">
      <c r="A1866" s="141">
        <v>98039</v>
      </c>
      <c r="B1866" s="141" t="s">
        <v>3602</v>
      </c>
      <c r="C1866" s="141" t="s">
        <v>80</v>
      </c>
      <c r="D1866" s="141" t="s">
        <v>81</v>
      </c>
      <c r="E1866" s="142" t="s">
        <v>3603</v>
      </c>
      <c r="F1866" s="142" t="s">
        <v>15029</v>
      </c>
    </row>
    <row r="1867" spans="1:6" x14ac:dyDescent="0.3">
      <c r="A1867" s="141">
        <v>98040</v>
      </c>
      <c r="B1867" s="141" t="s">
        <v>3604</v>
      </c>
      <c r="C1867" s="141" t="s">
        <v>146</v>
      </c>
      <c r="D1867" s="141" t="s">
        <v>81</v>
      </c>
      <c r="E1867" s="142" t="s">
        <v>3605</v>
      </c>
      <c r="F1867" s="142" t="s">
        <v>15030</v>
      </c>
    </row>
    <row r="1868" spans="1:6" x14ac:dyDescent="0.3">
      <c r="A1868" s="141">
        <v>98041</v>
      </c>
      <c r="B1868" s="141" t="s">
        <v>3606</v>
      </c>
      <c r="C1868" s="141" t="s">
        <v>80</v>
      </c>
      <c r="D1868" s="141" t="s">
        <v>81</v>
      </c>
      <c r="E1868" s="142" t="s">
        <v>3599</v>
      </c>
      <c r="F1868" s="142" t="s">
        <v>15027</v>
      </c>
    </row>
    <row r="1869" spans="1:6" x14ac:dyDescent="0.3">
      <c r="A1869" s="141">
        <v>98042</v>
      </c>
      <c r="B1869" s="141" t="s">
        <v>3607</v>
      </c>
      <c r="C1869" s="141" t="s">
        <v>146</v>
      </c>
      <c r="D1869" s="141" t="s">
        <v>81</v>
      </c>
      <c r="E1869" s="142" t="s">
        <v>3608</v>
      </c>
      <c r="F1869" s="142" t="s">
        <v>15031</v>
      </c>
    </row>
    <row r="1870" spans="1:6" x14ac:dyDescent="0.3">
      <c r="A1870" s="141">
        <v>98043</v>
      </c>
      <c r="B1870" s="141" t="s">
        <v>3609</v>
      </c>
      <c r="C1870" s="141" t="s">
        <v>80</v>
      </c>
      <c r="D1870" s="141" t="s">
        <v>81</v>
      </c>
      <c r="E1870" s="142" t="s">
        <v>3610</v>
      </c>
      <c r="F1870" s="142" t="s">
        <v>15032</v>
      </c>
    </row>
    <row r="1871" spans="1:6" x14ac:dyDescent="0.3">
      <c r="A1871" s="141">
        <v>98044</v>
      </c>
      <c r="B1871" s="141" t="s">
        <v>3611</v>
      </c>
      <c r="C1871" s="141" t="s">
        <v>146</v>
      </c>
      <c r="D1871" s="141" t="s">
        <v>81</v>
      </c>
      <c r="E1871" s="142" t="s">
        <v>3612</v>
      </c>
      <c r="F1871" s="142" t="s">
        <v>15033</v>
      </c>
    </row>
    <row r="1872" spans="1:6" x14ac:dyDescent="0.3">
      <c r="A1872" s="141">
        <v>98045</v>
      </c>
      <c r="B1872" s="141" t="s">
        <v>3613</v>
      </c>
      <c r="C1872" s="141" t="s">
        <v>80</v>
      </c>
      <c r="D1872" s="141" t="s">
        <v>81</v>
      </c>
      <c r="E1872" s="142" t="s">
        <v>3610</v>
      </c>
      <c r="F1872" s="142" t="s">
        <v>15032</v>
      </c>
    </row>
    <row r="1873" spans="1:6" x14ac:dyDescent="0.3">
      <c r="A1873" s="141">
        <v>98046</v>
      </c>
      <c r="B1873" s="141" t="s">
        <v>3614</v>
      </c>
      <c r="C1873" s="141" t="s">
        <v>146</v>
      </c>
      <c r="D1873" s="141" t="s">
        <v>81</v>
      </c>
      <c r="E1873" s="142" t="s">
        <v>3615</v>
      </c>
      <c r="F1873" s="142" t="s">
        <v>15034</v>
      </c>
    </row>
    <row r="1874" spans="1:6" x14ac:dyDescent="0.3">
      <c r="A1874" s="141">
        <v>98047</v>
      </c>
      <c r="B1874" s="141" t="s">
        <v>3616</v>
      </c>
      <c r="C1874" s="141" t="s">
        <v>80</v>
      </c>
      <c r="D1874" s="141" t="s">
        <v>81</v>
      </c>
      <c r="E1874" s="142" t="s">
        <v>3617</v>
      </c>
      <c r="F1874" s="142" t="s">
        <v>15035</v>
      </c>
    </row>
    <row r="1875" spans="1:6" x14ac:dyDescent="0.3">
      <c r="A1875" s="141">
        <v>98048</v>
      </c>
      <c r="B1875" s="141" t="s">
        <v>3618</v>
      </c>
      <c r="C1875" s="141" t="s">
        <v>146</v>
      </c>
      <c r="D1875" s="141" t="s">
        <v>81</v>
      </c>
      <c r="E1875" s="142" t="s">
        <v>3619</v>
      </c>
      <c r="F1875" s="142" t="s">
        <v>15036</v>
      </c>
    </row>
    <row r="1876" spans="1:6" x14ac:dyDescent="0.3">
      <c r="A1876" s="141">
        <v>98049</v>
      </c>
      <c r="B1876" s="141" t="s">
        <v>3620</v>
      </c>
      <c r="C1876" s="141" t="s">
        <v>80</v>
      </c>
      <c r="D1876" s="141" t="s">
        <v>81</v>
      </c>
      <c r="E1876" s="142" t="s">
        <v>3621</v>
      </c>
      <c r="F1876" s="142" t="s">
        <v>15037</v>
      </c>
    </row>
    <row r="1877" spans="1:6" x14ac:dyDescent="0.3">
      <c r="A1877" s="141">
        <v>98050</v>
      </c>
      <c r="B1877" s="141" t="s">
        <v>3622</v>
      </c>
      <c r="C1877" s="141" t="s">
        <v>80</v>
      </c>
      <c r="D1877" s="141" t="s">
        <v>81</v>
      </c>
      <c r="E1877" s="142" t="s">
        <v>3623</v>
      </c>
      <c r="F1877" s="142" t="s">
        <v>15038</v>
      </c>
    </row>
    <row r="1878" spans="1:6" x14ac:dyDescent="0.3">
      <c r="A1878" s="141">
        <v>98051</v>
      </c>
      <c r="B1878" s="141" t="s">
        <v>3624</v>
      </c>
      <c r="C1878" s="141" t="s">
        <v>80</v>
      </c>
      <c r="D1878" s="141" t="s">
        <v>81</v>
      </c>
      <c r="E1878" s="142" t="s">
        <v>3625</v>
      </c>
      <c r="F1878" s="142" t="s">
        <v>15039</v>
      </c>
    </row>
    <row r="1879" spans="1:6" x14ac:dyDescent="0.3">
      <c r="A1879" s="141">
        <v>98405</v>
      </c>
      <c r="B1879" s="141" t="s">
        <v>3626</v>
      </c>
      <c r="C1879" s="141" t="s">
        <v>146</v>
      </c>
      <c r="D1879" s="141" t="s">
        <v>81</v>
      </c>
      <c r="E1879" s="142" t="s">
        <v>3627</v>
      </c>
      <c r="F1879" s="142" t="s">
        <v>15040</v>
      </c>
    </row>
    <row r="1880" spans="1:6" x14ac:dyDescent="0.3">
      <c r="A1880" s="141">
        <v>98406</v>
      </c>
      <c r="B1880" s="141" t="s">
        <v>3628</v>
      </c>
      <c r="C1880" s="141" t="s">
        <v>146</v>
      </c>
      <c r="D1880" s="141" t="s">
        <v>81</v>
      </c>
      <c r="E1880" s="142" t="s">
        <v>3629</v>
      </c>
      <c r="F1880" s="142" t="s">
        <v>15041</v>
      </c>
    </row>
    <row r="1881" spans="1:6" x14ac:dyDescent="0.3">
      <c r="A1881" s="141">
        <v>98407</v>
      </c>
      <c r="B1881" s="141" t="s">
        <v>3630</v>
      </c>
      <c r="C1881" s="141" t="s">
        <v>146</v>
      </c>
      <c r="D1881" s="141" t="s">
        <v>81</v>
      </c>
      <c r="E1881" s="142" t="s">
        <v>3631</v>
      </c>
      <c r="F1881" s="142" t="s">
        <v>15042</v>
      </c>
    </row>
    <row r="1882" spans="1:6" x14ac:dyDescent="0.3">
      <c r="A1882" s="141">
        <v>98408</v>
      </c>
      <c r="B1882" s="141" t="s">
        <v>3632</v>
      </c>
      <c r="C1882" s="141" t="s">
        <v>146</v>
      </c>
      <c r="D1882" s="141" t="s">
        <v>81</v>
      </c>
      <c r="E1882" s="142" t="s">
        <v>3633</v>
      </c>
      <c r="F1882" s="142" t="s">
        <v>15043</v>
      </c>
    </row>
    <row r="1883" spans="1:6" x14ac:dyDescent="0.3">
      <c r="A1883" s="141">
        <v>98409</v>
      </c>
      <c r="B1883" s="141" t="s">
        <v>3634</v>
      </c>
      <c r="C1883" s="141" t="s">
        <v>80</v>
      </c>
      <c r="D1883" s="141" t="s">
        <v>81</v>
      </c>
      <c r="E1883" s="142" t="s">
        <v>3635</v>
      </c>
      <c r="F1883" s="142" t="s">
        <v>9989</v>
      </c>
    </row>
    <row r="1884" spans="1:6" x14ac:dyDescent="0.3">
      <c r="A1884" s="141">
        <v>98410</v>
      </c>
      <c r="B1884" s="141" t="s">
        <v>3636</v>
      </c>
      <c r="C1884" s="141" t="s">
        <v>146</v>
      </c>
      <c r="D1884" s="141" t="s">
        <v>81</v>
      </c>
      <c r="E1884" s="142" t="s">
        <v>3637</v>
      </c>
      <c r="F1884" s="142" t="s">
        <v>15044</v>
      </c>
    </row>
    <row r="1885" spans="1:6" x14ac:dyDescent="0.3">
      <c r="A1885" s="141">
        <v>99240</v>
      </c>
      <c r="B1885" s="141" t="s">
        <v>3638</v>
      </c>
      <c r="C1885" s="141" t="s">
        <v>80</v>
      </c>
      <c r="D1885" s="141" t="s">
        <v>81</v>
      </c>
      <c r="E1885" s="142" t="s">
        <v>3639</v>
      </c>
      <c r="F1885" s="142" t="s">
        <v>15045</v>
      </c>
    </row>
    <row r="1886" spans="1:6" x14ac:dyDescent="0.3">
      <c r="A1886" s="141">
        <v>99241</v>
      </c>
      <c r="B1886" s="141" t="s">
        <v>3640</v>
      </c>
      <c r="C1886" s="141" t="s">
        <v>80</v>
      </c>
      <c r="D1886" s="141" t="s">
        <v>81</v>
      </c>
      <c r="E1886" s="142" t="s">
        <v>3641</v>
      </c>
      <c r="F1886" s="142" t="s">
        <v>15046</v>
      </c>
    </row>
    <row r="1887" spans="1:6" x14ac:dyDescent="0.3">
      <c r="A1887" s="141">
        <v>99242</v>
      </c>
      <c r="B1887" s="141" t="s">
        <v>3642</v>
      </c>
      <c r="C1887" s="141" t="s">
        <v>146</v>
      </c>
      <c r="D1887" s="141" t="s">
        <v>81</v>
      </c>
      <c r="E1887" s="142" t="s">
        <v>3643</v>
      </c>
      <c r="F1887" s="142" t="s">
        <v>15047</v>
      </c>
    </row>
    <row r="1888" spans="1:6" x14ac:dyDescent="0.3">
      <c r="A1888" s="141">
        <v>99243</v>
      </c>
      <c r="B1888" s="141" t="s">
        <v>3644</v>
      </c>
      <c r="C1888" s="141" t="s">
        <v>80</v>
      </c>
      <c r="D1888" s="141" t="s">
        <v>81</v>
      </c>
      <c r="E1888" s="142" t="s">
        <v>3645</v>
      </c>
      <c r="F1888" s="142" t="s">
        <v>15048</v>
      </c>
    </row>
    <row r="1889" spans="1:6" x14ac:dyDescent="0.3">
      <c r="A1889" s="141">
        <v>99244</v>
      </c>
      <c r="B1889" s="141" t="s">
        <v>3646</v>
      </c>
      <c r="C1889" s="141" t="s">
        <v>146</v>
      </c>
      <c r="D1889" s="141" t="s">
        <v>81</v>
      </c>
      <c r="E1889" s="142" t="s">
        <v>3647</v>
      </c>
      <c r="F1889" s="142" t="s">
        <v>15049</v>
      </c>
    </row>
    <row r="1890" spans="1:6" x14ac:dyDescent="0.3">
      <c r="A1890" s="141">
        <v>99246</v>
      </c>
      <c r="B1890" s="141" t="s">
        <v>3648</v>
      </c>
      <c r="C1890" s="141" t="s">
        <v>80</v>
      </c>
      <c r="D1890" s="141" t="s">
        <v>81</v>
      </c>
      <c r="E1890" s="142" t="s">
        <v>3649</v>
      </c>
      <c r="F1890" s="142" t="s">
        <v>15050</v>
      </c>
    </row>
    <row r="1891" spans="1:6" x14ac:dyDescent="0.3">
      <c r="A1891" s="141">
        <v>99247</v>
      </c>
      <c r="B1891" s="141" t="s">
        <v>3650</v>
      </c>
      <c r="C1891" s="141" t="s">
        <v>80</v>
      </c>
      <c r="D1891" s="141" t="s">
        <v>81</v>
      </c>
      <c r="E1891" s="142" t="s">
        <v>3651</v>
      </c>
      <c r="F1891" s="142" t="s">
        <v>15051</v>
      </c>
    </row>
    <row r="1892" spans="1:6" x14ac:dyDescent="0.3">
      <c r="A1892" s="141">
        <v>99248</v>
      </c>
      <c r="B1892" s="141" t="s">
        <v>3652</v>
      </c>
      <c r="C1892" s="141" t="s">
        <v>146</v>
      </c>
      <c r="D1892" s="141" t="s">
        <v>81</v>
      </c>
      <c r="E1892" s="142" t="s">
        <v>3653</v>
      </c>
      <c r="F1892" s="142" t="s">
        <v>15052</v>
      </c>
    </row>
    <row r="1893" spans="1:6" x14ac:dyDescent="0.3">
      <c r="A1893" s="141">
        <v>99249</v>
      </c>
      <c r="B1893" s="141" t="s">
        <v>3654</v>
      </c>
      <c r="C1893" s="141" t="s">
        <v>80</v>
      </c>
      <c r="D1893" s="141" t="s">
        <v>81</v>
      </c>
      <c r="E1893" s="142" t="s">
        <v>3655</v>
      </c>
      <c r="F1893" s="142" t="s">
        <v>15053</v>
      </c>
    </row>
    <row r="1894" spans="1:6" x14ac:dyDescent="0.3">
      <c r="A1894" s="141">
        <v>99252</v>
      </c>
      <c r="B1894" s="141" t="s">
        <v>3656</v>
      </c>
      <c r="C1894" s="141" t="s">
        <v>146</v>
      </c>
      <c r="D1894" s="141" t="s">
        <v>81</v>
      </c>
      <c r="E1894" s="142" t="s">
        <v>3657</v>
      </c>
      <c r="F1894" s="142" t="s">
        <v>15054</v>
      </c>
    </row>
    <row r="1895" spans="1:6" x14ac:dyDescent="0.3">
      <c r="A1895" s="141">
        <v>99254</v>
      </c>
      <c r="B1895" s="141" t="s">
        <v>3658</v>
      </c>
      <c r="C1895" s="141" t="s">
        <v>80</v>
      </c>
      <c r="D1895" s="141" t="s">
        <v>81</v>
      </c>
      <c r="E1895" s="142" t="s">
        <v>3659</v>
      </c>
      <c r="F1895" s="142" t="s">
        <v>15055</v>
      </c>
    </row>
    <row r="1896" spans="1:6" x14ac:dyDescent="0.3">
      <c r="A1896" s="141">
        <v>99256</v>
      </c>
      <c r="B1896" s="141" t="s">
        <v>3660</v>
      </c>
      <c r="C1896" s="141" t="s">
        <v>146</v>
      </c>
      <c r="D1896" s="141" t="s">
        <v>81</v>
      </c>
      <c r="E1896" s="142" t="s">
        <v>3661</v>
      </c>
      <c r="F1896" s="142" t="s">
        <v>15056</v>
      </c>
    </row>
    <row r="1897" spans="1:6" x14ac:dyDescent="0.3">
      <c r="A1897" s="141">
        <v>99259</v>
      </c>
      <c r="B1897" s="141" t="s">
        <v>3662</v>
      </c>
      <c r="C1897" s="141" t="s">
        <v>146</v>
      </c>
      <c r="D1897" s="141" t="s">
        <v>81</v>
      </c>
      <c r="E1897" s="142" t="s">
        <v>3663</v>
      </c>
      <c r="F1897" s="142" t="s">
        <v>15057</v>
      </c>
    </row>
    <row r="1898" spans="1:6" x14ac:dyDescent="0.3">
      <c r="A1898" s="141">
        <v>99261</v>
      </c>
      <c r="B1898" s="141" t="s">
        <v>3664</v>
      </c>
      <c r="C1898" s="141" t="s">
        <v>80</v>
      </c>
      <c r="D1898" s="141" t="s">
        <v>81</v>
      </c>
      <c r="E1898" s="142" t="s">
        <v>3665</v>
      </c>
      <c r="F1898" s="142" t="s">
        <v>15058</v>
      </c>
    </row>
    <row r="1899" spans="1:6" x14ac:dyDescent="0.3">
      <c r="A1899" s="141">
        <v>99263</v>
      </c>
      <c r="B1899" s="141" t="s">
        <v>3666</v>
      </c>
      <c r="C1899" s="141" t="s">
        <v>80</v>
      </c>
      <c r="D1899" s="141" t="s">
        <v>81</v>
      </c>
      <c r="E1899" s="142" t="s">
        <v>3667</v>
      </c>
      <c r="F1899" s="142" t="s">
        <v>15059</v>
      </c>
    </row>
    <row r="1900" spans="1:6" x14ac:dyDescent="0.3">
      <c r="A1900" s="141">
        <v>99265</v>
      </c>
      <c r="B1900" s="141" t="s">
        <v>3668</v>
      </c>
      <c r="C1900" s="141" t="s">
        <v>146</v>
      </c>
      <c r="D1900" s="141" t="s">
        <v>81</v>
      </c>
      <c r="E1900" s="142" t="s">
        <v>3669</v>
      </c>
      <c r="F1900" s="142" t="s">
        <v>15060</v>
      </c>
    </row>
    <row r="1901" spans="1:6" x14ac:dyDescent="0.3">
      <c r="A1901" s="141">
        <v>99266</v>
      </c>
      <c r="B1901" s="141" t="s">
        <v>3670</v>
      </c>
      <c r="C1901" s="141" t="s">
        <v>80</v>
      </c>
      <c r="D1901" s="141" t="s">
        <v>81</v>
      </c>
      <c r="E1901" s="142" t="s">
        <v>3641</v>
      </c>
      <c r="F1901" s="142" t="s">
        <v>15046</v>
      </c>
    </row>
    <row r="1902" spans="1:6" x14ac:dyDescent="0.3">
      <c r="A1902" s="141">
        <v>99267</v>
      </c>
      <c r="B1902" s="141" t="s">
        <v>3671</v>
      </c>
      <c r="C1902" s="141" t="s">
        <v>146</v>
      </c>
      <c r="D1902" s="141" t="s">
        <v>81</v>
      </c>
      <c r="E1902" s="142" t="s">
        <v>3672</v>
      </c>
      <c r="F1902" s="142" t="s">
        <v>15061</v>
      </c>
    </row>
    <row r="1903" spans="1:6" x14ac:dyDescent="0.3">
      <c r="A1903" s="141">
        <v>99268</v>
      </c>
      <c r="B1903" s="141" t="s">
        <v>3673</v>
      </c>
      <c r="C1903" s="141" t="s">
        <v>146</v>
      </c>
      <c r="D1903" s="141" t="s">
        <v>81</v>
      </c>
      <c r="E1903" s="142" t="s">
        <v>3674</v>
      </c>
      <c r="F1903" s="142" t="s">
        <v>15062</v>
      </c>
    </row>
    <row r="1904" spans="1:6" x14ac:dyDescent="0.3">
      <c r="A1904" s="141">
        <v>99269</v>
      </c>
      <c r="B1904" s="141" t="s">
        <v>3675</v>
      </c>
      <c r="C1904" s="141" t="s">
        <v>80</v>
      </c>
      <c r="D1904" s="141" t="s">
        <v>81</v>
      </c>
      <c r="E1904" s="142" t="s">
        <v>3651</v>
      </c>
      <c r="F1904" s="142" t="s">
        <v>15051</v>
      </c>
    </row>
    <row r="1905" spans="1:6" x14ac:dyDescent="0.3">
      <c r="A1905" s="141">
        <v>99270</v>
      </c>
      <c r="B1905" s="141" t="s">
        <v>3676</v>
      </c>
      <c r="C1905" s="141" t="s">
        <v>146</v>
      </c>
      <c r="D1905" s="141" t="s">
        <v>81</v>
      </c>
      <c r="E1905" s="142" t="s">
        <v>3677</v>
      </c>
      <c r="F1905" s="142" t="s">
        <v>15063</v>
      </c>
    </row>
    <row r="1906" spans="1:6" x14ac:dyDescent="0.3">
      <c r="A1906" s="141">
        <v>99271</v>
      </c>
      <c r="B1906" s="141" t="s">
        <v>3678</v>
      </c>
      <c r="C1906" s="141" t="s">
        <v>146</v>
      </c>
      <c r="D1906" s="141" t="s">
        <v>81</v>
      </c>
      <c r="E1906" s="142" t="s">
        <v>3679</v>
      </c>
      <c r="F1906" s="142" t="s">
        <v>15064</v>
      </c>
    </row>
    <row r="1907" spans="1:6" x14ac:dyDescent="0.3">
      <c r="A1907" s="141">
        <v>99272</v>
      </c>
      <c r="B1907" s="141" t="s">
        <v>3680</v>
      </c>
      <c r="C1907" s="141" t="s">
        <v>146</v>
      </c>
      <c r="D1907" s="141" t="s">
        <v>81</v>
      </c>
      <c r="E1907" s="142" t="s">
        <v>3681</v>
      </c>
      <c r="F1907" s="142" t="s">
        <v>15065</v>
      </c>
    </row>
    <row r="1908" spans="1:6" x14ac:dyDescent="0.3">
      <c r="A1908" s="141">
        <v>99273</v>
      </c>
      <c r="B1908" s="141" t="s">
        <v>3682</v>
      </c>
      <c r="C1908" s="141" t="s">
        <v>146</v>
      </c>
      <c r="D1908" s="141" t="s">
        <v>81</v>
      </c>
      <c r="E1908" s="142" t="s">
        <v>3683</v>
      </c>
      <c r="F1908" s="142" t="s">
        <v>15066</v>
      </c>
    </row>
    <row r="1909" spans="1:6" x14ac:dyDescent="0.3">
      <c r="A1909" s="141">
        <v>99274</v>
      </c>
      <c r="B1909" s="141" t="s">
        <v>3684</v>
      </c>
      <c r="C1909" s="141" t="s">
        <v>146</v>
      </c>
      <c r="D1909" s="141" t="s">
        <v>81</v>
      </c>
      <c r="E1909" s="142" t="s">
        <v>3685</v>
      </c>
      <c r="F1909" s="142" t="s">
        <v>15067</v>
      </c>
    </row>
    <row r="1910" spans="1:6" x14ac:dyDescent="0.3">
      <c r="A1910" s="141">
        <v>99275</v>
      </c>
      <c r="B1910" s="141" t="s">
        <v>3686</v>
      </c>
      <c r="C1910" s="141" t="s">
        <v>146</v>
      </c>
      <c r="D1910" s="141" t="s">
        <v>81</v>
      </c>
      <c r="E1910" s="142" t="s">
        <v>3687</v>
      </c>
      <c r="F1910" s="142" t="s">
        <v>15068</v>
      </c>
    </row>
    <row r="1911" spans="1:6" x14ac:dyDescent="0.3">
      <c r="A1911" s="141">
        <v>99276</v>
      </c>
      <c r="B1911" s="141" t="s">
        <v>3688</v>
      </c>
      <c r="C1911" s="141" t="s">
        <v>80</v>
      </c>
      <c r="D1911" s="141" t="s">
        <v>81</v>
      </c>
      <c r="E1911" s="142" t="s">
        <v>3689</v>
      </c>
      <c r="F1911" s="142" t="s">
        <v>15069</v>
      </c>
    </row>
    <row r="1912" spans="1:6" x14ac:dyDescent="0.3">
      <c r="A1912" s="141">
        <v>99277</v>
      </c>
      <c r="B1912" s="141" t="s">
        <v>3690</v>
      </c>
      <c r="C1912" s="141" t="s">
        <v>80</v>
      </c>
      <c r="D1912" s="141" t="s">
        <v>81</v>
      </c>
      <c r="E1912" s="142" t="s">
        <v>3667</v>
      </c>
      <c r="F1912" s="142" t="s">
        <v>15059</v>
      </c>
    </row>
    <row r="1913" spans="1:6" x14ac:dyDescent="0.3">
      <c r="A1913" s="141">
        <v>99278</v>
      </c>
      <c r="B1913" s="141" t="s">
        <v>3691</v>
      </c>
      <c r="C1913" s="141" t="s">
        <v>80</v>
      </c>
      <c r="D1913" s="141" t="s">
        <v>81</v>
      </c>
      <c r="E1913" s="142" t="s">
        <v>3692</v>
      </c>
      <c r="F1913" s="142" t="s">
        <v>15070</v>
      </c>
    </row>
    <row r="1914" spans="1:6" x14ac:dyDescent="0.3">
      <c r="A1914" s="141">
        <v>99279</v>
      </c>
      <c r="B1914" s="141" t="s">
        <v>3693</v>
      </c>
      <c r="C1914" s="141" t="s">
        <v>146</v>
      </c>
      <c r="D1914" s="141" t="s">
        <v>81</v>
      </c>
      <c r="E1914" s="142" t="s">
        <v>3694</v>
      </c>
      <c r="F1914" s="142" t="s">
        <v>15071</v>
      </c>
    </row>
    <row r="1915" spans="1:6" x14ac:dyDescent="0.3">
      <c r="A1915" s="141">
        <v>99280</v>
      </c>
      <c r="B1915" s="141" t="s">
        <v>3695</v>
      </c>
      <c r="C1915" s="141" t="s">
        <v>146</v>
      </c>
      <c r="D1915" s="141" t="s">
        <v>81</v>
      </c>
      <c r="E1915" s="142" t="s">
        <v>3696</v>
      </c>
      <c r="F1915" s="142" t="s">
        <v>15072</v>
      </c>
    </row>
    <row r="1916" spans="1:6" x14ac:dyDescent="0.3">
      <c r="A1916" s="141">
        <v>99281</v>
      </c>
      <c r="B1916" s="141" t="s">
        <v>3697</v>
      </c>
      <c r="C1916" s="141" t="s">
        <v>80</v>
      </c>
      <c r="D1916" s="141" t="s">
        <v>81</v>
      </c>
      <c r="E1916" s="142" t="s">
        <v>3689</v>
      </c>
      <c r="F1916" s="142" t="s">
        <v>15069</v>
      </c>
    </row>
    <row r="1917" spans="1:6" x14ac:dyDescent="0.3">
      <c r="A1917" s="141">
        <v>99282</v>
      </c>
      <c r="B1917" s="141" t="s">
        <v>3698</v>
      </c>
      <c r="C1917" s="141" t="s">
        <v>80</v>
      </c>
      <c r="D1917" s="141" t="s">
        <v>81</v>
      </c>
      <c r="E1917" s="142" t="s">
        <v>3699</v>
      </c>
      <c r="F1917" s="142" t="s">
        <v>15073</v>
      </c>
    </row>
    <row r="1918" spans="1:6" x14ac:dyDescent="0.3">
      <c r="A1918" s="141">
        <v>99283</v>
      </c>
      <c r="B1918" s="141" t="s">
        <v>3700</v>
      </c>
      <c r="C1918" s="141" t="s">
        <v>80</v>
      </c>
      <c r="D1918" s="141" t="s">
        <v>81</v>
      </c>
      <c r="E1918" s="142" t="s">
        <v>3701</v>
      </c>
      <c r="F1918" s="142" t="s">
        <v>15074</v>
      </c>
    </row>
    <row r="1919" spans="1:6" x14ac:dyDescent="0.3">
      <c r="A1919" s="141">
        <v>99284</v>
      </c>
      <c r="B1919" s="141" t="s">
        <v>3702</v>
      </c>
      <c r="C1919" s="141" t="s">
        <v>146</v>
      </c>
      <c r="D1919" s="141" t="s">
        <v>81</v>
      </c>
      <c r="E1919" s="142" t="s">
        <v>3703</v>
      </c>
      <c r="F1919" s="142" t="s">
        <v>15075</v>
      </c>
    </row>
    <row r="1920" spans="1:6" x14ac:dyDescent="0.3">
      <c r="A1920" s="141">
        <v>99285</v>
      </c>
      <c r="B1920" s="141" t="s">
        <v>3704</v>
      </c>
      <c r="C1920" s="141" t="s">
        <v>146</v>
      </c>
      <c r="D1920" s="141" t="s">
        <v>81</v>
      </c>
      <c r="E1920" s="142" t="s">
        <v>3705</v>
      </c>
      <c r="F1920" s="142" t="s">
        <v>15076</v>
      </c>
    </row>
    <row r="1921" spans="1:6" x14ac:dyDescent="0.3">
      <c r="A1921" s="141">
        <v>99286</v>
      </c>
      <c r="B1921" s="141" t="s">
        <v>3706</v>
      </c>
      <c r="C1921" s="141" t="s">
        <v>146</v>
      </c>
      <c r="D1921" s="141" t="s">
        <v>81</v>
      </c>
      <c r="E1921" s="142" t="s">
        <v>3707</v>
      </c>
      <c r="F1921" s="142" t="s">
        <v>15077</v>
      </c>
    </row>
    <row r="1922" spans="1:6" x14ac:dyDescent="0.3">
      <c r="A1922" s="141">
        <v>99287</v>
      </c>
      <c r="B1922" s="141" t="s">
        <v>3708</v>
      </c>
      <c r="C1922" s="141" t="s">
        <v>146</v>
      </c>
      <c r="D1922" s="141" t="s">
        <v>81</v>
      </c>
      <c r="E1922" s="142" t="s">
        <v>3709</v>
      </c>
      <c r="F1922" s="142" t="s">
        <v>15078</v>
      </c>
    </row>
    <row r="1923" spans="1:6" x14ac:dyDescent="0.3">
      <c r="A1923" s="141">
        <v>99288</v>
      </c>
      <c r="B1923" s="141" t="s">
        <v>3710</v>
      </c>
      <c r="C1923" s="141" t="s">
        <v>80</v>
      </c>
      <c r="D1923" s="141" t="s">
        <v>81</v>
      </c>
      <c r="E1923" s="142" t="s">
        <v>3711</v>
      </c>
      <c r="F1923" s="142" t="s">
        <v>15079</v>
      </c>
    </row>
    <row r="1924" spans="1:6" x14ac:dyDescent="0.3">
      <c r="A1924" s="141">
        <v>99289</v>
      </c>
      <c r="B1924" s="141" t="s">
        <v>3712</v>
      </c>
      <c r="C1924" s="141" t="s">
        <v>80</v>
      </c>
      <c r="D1924" s="141" t="s">
        <v>81</v>
      </c>
      <c r="E1924" s="142" t="s">
        <v>3713</v>
      </c>
      <c r="F1924" s="142" t="s">
        <v>15080</v>
      </c>
    </row>
    <row r="1925" spans="1:6" x14ac:dyDescent="0.3">
      <c r="A1925" s="141">
        <v>99290</v>
      </c>
      <c r="B1925" s="141" t="s">
        <v>3714</v>
      </c>
      <c r="C1925" s="141" t="s">
        <v>146</v>
      </c>
      <c r="D1925" s="141" t="s">
        <v>81</v>
      </c>
      <c r="E1925" s="142" t="s">
        <v>3715</v>
      </c>
      <c r="F1925" s="142" t="s">
        <v>15081</v>
      </c>
    </row>
    <row r="1926" spans="1:6" x14ac:dyDescent="0.3">
      <c r="A1926" s="141">
        <v>99291</v>
      </c>
      <c r="B1926" s="141" t="s">
        <v>3716</v>
      </c>
      <c r="C1926" s="141" t="s">
        <v>80</v>
      </c>
      <c r="D1926" s="141" t="s">
        <v>81</v>
      </c>
      <c r="E1926" s="142" t="s">
        <v>3713</v>
      </c>
      <c r="F1926" s="142" t="s">
        <v>15080</v>
      </c>
    </row>
    <row r="1927" spans="1:6" x14ac:dyDescent="0.3">
      <c r="A1927" s="141">
        <v>99292</v>
      </c>
      <c r="B1927" s="141" t="s">
        <v>3717</v>
      </c>
      <c r="C1927" s="141" t="s">
        <v>146</v>
      </c>
      <c r="D1927" s="141" t="s">
        <v>81</v>
      </c>
      <c r="E1927" s="142" t="s">
        <v>3718</v>
      </c>
      <c r="F1927" s="142" t="s">
        <v>15082</v>
      </c>
    </row>
    <row r="1928" spans="1:6" x14ac:dyDescent="0.3">
      <c r="A1928" s="141">
        <v>99293</v>
      </c>
      <c r="B1928" s="141" t="s">
        <v>3719</v>
      </c>
      <c r="C1928" s="141" t="s">
        <v>80</v>
      </c>
      <c r="D1928" s="141" t="s">
        <v>81</v>
      </c>
      <c r="E1928" s="142" t="s">
        <v>3720</v>
      </c>
      <c r="F1928" s="142" t="s">
        <v>15083</v>
      </c>
    </row>
    <row r="1929" spans="1:6" x14ac:dyDescent="0.3">
      <c r="A1929" s="141">
        <v>99294</v>
      </c>
      <c r="B1929" s="141" t="s">
        <v>3721</v>
      </c>
      <c r="C1929" s="141" t="s">
        <v>146</v>
      </c>
      <c r="D1929" s="141" t="s">
        <v>81</v>
      </c>
      <c r="E1929" s="142" t="s">
        <v>3722</v>
      </c>
      <c r="F1929" s="142" t="s">
        <v>15084</v>
      </c>
    </row>
    <row r="1930" spans="1:6" x14ac:dyDescent="0.3">
      <c r="A1930" s="141">
        <v>99296</v>
      </c>
      <c r="B1930" s="141" t="s">
        <v>3723</v>
      </c>
      <c r="C1930" s="141" t="s">
        <v>80</v>
      </c>
      <c r="D1930" s="141" t="s">
        <v>81</v>
      </c>
      <c r="E1930" s="142" t="s">
        <v>3724</v>
      </c>
      <c r="F1930" s="142" t="s">
        <v>15085</v>
      </c>
    </row>
    <row r="1931" spans="1:6" x14ac:dyDescent="0.3">
      <c r="A1931" s="141">
        <v>99297</v>
      </c>
      <c r="B1931" s="141" t="s">
        <v>3725</v>
      </c>
      <c r="C1931" s="141" t="s">
        <v>80</v>
      </c>
      <c r="D1931" s="141" t="s">
        <v>81</v>
      </c>
      <c r="E1931" s="142" t="s">
        <v>3726</v>
      </c>
      <c r="F1931" s="142" t="s">
        <v>15086</v>
      </c>
    </row>
    <row r="1932" spans="1:6" x14ac:dyDescent="0.3">
      <c r="A1932" s="141">
        <v>99298</v>
      </c>
      <c r="B1932" s="141" t="s">
        <v>3727</v>
      </c>
      <c r="C1932" s="141" t="s">
        <v>146</v>
      </c>
      <c r="D1932" s="141" t="s">
        <v>81</v>
      </c>
      <c r="E1932" s="142" t="s">
        <v>3728</v>
      </c>
      <c r="F1932" s="142" t="s">
        <v>15087</v>
      </c>
    </row>
    <row r="1933" spans="1:6" x14ac:dyDescent="0.3">
      <c r="A1933" s="141">
        <v>99299</v>
      </c>
      <c r="B1933" s="141" t="s">
        <v>3729</v>
      </c>
      <c r="C1933" s="141" t="s">
        <v>80</v>
      </c>
      <c r="D1933" s="141" t="s">
        <v>81</v>
      </c>
      <c r="E1933" s="142" t="s">
        <v>3730</v>
      </c>
      <c r="F1933" s="142" t="s">
        <v>15088</v>
      </c>
    </row>
    <row r="1934" spans="1:6" x14ac:dyDescent="0.3">
      <c r="A1934" s="141">
        <v>99300</v>
      </c>
      <c r="B1934" s="141" t="s">
        <v>3731</v>
      </c>
      <c r="C1934" s="141" t="s">
        <v>146</v>
      </c>
      <c r="D1934" s="141" t="s">
        <v>81</v>
      </c>
      <c r="E1934" s="142" t="s">
        <v>3732</v>
      </c>
      <c r="F1934" s="142" t="s">
        <v>15089</v>
      </c>
    </row>
    <row r="1935" spans="1:6" x14ac:dyDescent="0.3">
      <c r="A1935" s="141">
        <v>99301</v>
      </c>
      <c r="B1935" s="141" t="s">
        <v>3733</v>
      </c>
      <c r="C1935" s="141" t="s">
        <v>146</v>
      </c>
      <c r="D1935" s="141" t="s">
        <v>81</v>
      </c>
      <c r="E1935" s="142" t="s">
        <v>3734</v>
      </c>
      <c r="F1935" s="142" t="s">
        <v>15090</v>
      </c>
    </row>
    <row r="1936" spans="1:6" x14ac:dyDescent="0.3">
      <c r="A1936" s="141">
        <v>99302</v>
      </c>
      <c r="B1936" s="141" t="s">
        <v>3735</v>
      </c>
      <c r="C1936" s="141" t="s">
        <v>80</v>
      </c>
      <c r="D1936" s="141" t="s">
        <v>81</v>
      </c>
      <c r="E1936" s="142" t="s">
        <v>3736</v>
      </c>
      <c r="F1936" s="142" t="s">
        <v>15091</v>
      </c>
    </row>
    <row r="1937" spans="1:6" x14ac:dyDescent="0.3">
      <c r="A1937" s="141">
        <v>99303</v>
      </c>
      <c r="B1937" s="141" t="s">
        <v>3737</v>
      </c>
      <c r="C1937" s="141" t="s">
        <v>146</v>
      </c>
      <c r="D1937" s="141" t="s">
        <v>81</v>
      </c>
      <c r="E1937" s="142" t="s">
        <v>3738</v>
      </c>
      <c r="F1937" s="142" t="s">
        <v>15092</v>
      </c>
    </row>
    <row r="1938" spans="1:6" x14ac:dyDescent="0.3">
      <c r="A1938" s="141">
        <v>99304</v>
      </c>
      <c r="B1938" s="141" t="s">
        <v>3739</v>
      </c>
      <c r="C1938" s="141" t="s">
        <v>80</v>
      </c>
      <c r="D1938" s="141" t="s">
        <v>81</v>
      </c>
      <c r="E1938" s="142" t="s">
        <v>3740</v>
      </c>
      <c r="F1938" s="142" t="s">
        <v>15093</v>
      </c>
    </row>
    <row r="1939" spans="1:6" x14ac:dyDescent="0.3">
      <c r="A1939" s="141">
        <v>99305</v>
      </c>
      <c r="B1939" s="141" t="s">
        <v>3741</v>
      </c>
      <c r="C1939" s="141" t="s">
        <v>146</v>
      </c>
      <c r="D1939" s="141" t="s">
        <v>81</v>
      </c>
      <c r="E1939" s="142" t="s">
        <v>3742</v>
      </c>
      <c r="F1939" s="142" t="s">
        <v>15094</v>
      </c>
    </row>
    <row r="1940" spans="1:6" x14ac:dyDescent="0.3">
      <c r="A1940" s="141">
        <v>99306</v>
      </c>
      <c r="B1940" s="141" t="s">
        <v>3743</v>
      </c>
      <c r="C1940" s="141" t="s">
        <v>80</v>
      </c>
      <c r="D1940" s="141" t="s">
        <v>81</v>
      </c>
      <c r="E1940" s="142" t="s">
        <v>3736</v>
      </c>
      <c r="F1940" s="142" t="s">
        <v>15091</v>
      </c>
    </row>
    <row r="1941" spans="1:6" x14ac:dyDescent="0.3">
      <c r="A1941" s="141">
        <v>99307</v>
      </c>
      <c r="B1941" s="141" t="s">
        <v>3744</v>
      </c>
      <c r="C1941" s="141" t="s">
        <v>80</v>
      </c>
      <c r="D1941" s="141" t="s">
        <v>81</v>
      </c>
      <c r="E1941" s="142" t="s">
        <v>3745</v>
      </c>
      <c r="F1941" s="142" t="s">
        <v>15095</v>
      </c>
    </row>
    <row r="1942" spans="1:6" x14ac:dyDescent="0.3">
      <c r="A1942" s="141">
        <v>99308</v>
      </c>
      <c r="B1942" s="141" t="s">
        <v>3746</v>
      </c>
      <c r="C1942" s="141" t="s">
        <v>146</v>
      </c>
      <c r="D1942" s="141" t="s">
        <v>81</v>
      </c>
      <c r="E1942" s="142" t="s">
        <v>3747</v>
      </c>
      <c r="F1942" s="142" t="s">
        <v>15096</v>
      </c>
    </row>
    <row r="1943" spans="1:6" x14ac:dyDescent="0.3">
      <c r="A1943" s="141">
        <v>99309</v>
      </c>
      <c r="B1943" s="141" t="s">
        <v>3748</v>
      </c>
      <c r="C1943" s="141" t="s">
        <v>80</v>
      </c>
      <c r="D1943" s="141" t="s">
        <v>81</v>
      </c>
      <c r="E1943" s="142" t="s">
        <v>3749</v>
      </c>
      <c r="F1943" s="142" t="s">
        <v>15097</v>
      </c>
    </row>
    <row r="1944" spans="1:6" x14ac:dyDescent="0.3">
      <c r="A1944" s="141">
        <v>99310</v>
      </c>
      <c r="B1944" s="141" t="s">
        <v>3750</v>
      </c>
      <c r="C1944" s="141" t="s">
        <v>146</v>
      </c>
      <c r="D1944" s="141" t="s">
        <v>81</v>
      </c>
      <c r="E1944" s="142" t="s">
        <v>3751</v>
      </c>
      <c r="F1944" s="142" t="s">
        <v>15098</v>
      </c>
    </row>
    <row r="1945" spans="1:6" x14ac:dyDescent="0.3">
      <c r="A1945" s="141">
        <v>99311</v>
      </c>
      <c r="B1945" s="141" t="s">
        <v>3752</v>
      </c>
      <c r="C1945" s="141" t="s">
        <v>80</v>
      </c>
      <c r="D1945" s="141" t="s">
        <v>81</v>
      </c>
      <c r="E1945" s="142" t="s">
        <v>3749</v>
      </c>
      <c r="F1945" s="142" t="s">
        <v>15097</v>
      </c>
    </row>
    <row r="1946" spans="1:6" x14ac:dyDescent="0.3">
      <c r="A1946" s="141">
        <v>99312</v>
      </c>
      <c r="B1946" s="141" t="s">
        <v>3753</v>
      </c>
      <c r="C1946" s="141" t="s">
        <v>146</v>
      </c>
      <c r="D1946" s="141" t="s">
        <v>81</v>
      </c>
      <c r="E1946" s="142" t="s">
        <v>3754</v>
      </c>
      <c r="F1946" s="142" t="s">
        <v>15099</v>
      </c>
    </row>
    <row r="1947" spans="1:6" x14ac:dyDescent="0.3">
      <c r="A1947" s="141">
        <v>99313</v>
      </c>
      <c r="B1947" s="141" t="s">
        <v>3755</v>
      </c>
      <c r="C1947" s="141" t="s">
        <v>146</v>
      </c>
      <c r="D1947" s="141" t="s">
        <v>81</v>
      </c>
      <c r="E1947" s="142" t="s">
        <v>3756</v>
      </c>
      <c r="F1947" s="142" t="s">
        <v>15100</v>
      </c>
    </row>
    <row r="1948" spans="1:6" x14ac:dyDescent="0.3">
      <c r="A1948" s="141">
        <v>99314</v>
      </c>
      <c r="B1948" s="141" t="s">
        <v>3757</v>
      </c>
      <c r="C1948" s="141" t="s">
        <v>80</v>
      </c>
      <c r="D1948" s="141" t="s">
        <v>81</v>
      </c>
      <c r="E1948" s="142" t="s">
        <v>3758</v>
      </c>
      <c r="F1948" s="142" t="s">
        <v>15101</v>
      </c>
    </row>
    <row r="1949" spans="1:6" x14ac:dyDescent="0.3">
      <c r="A1949" s="141">
        <v>99315</v>
      </c>
      <c r="B1949" s="141" t="s">
        <v>3759</v>
      </c>
      <c r="C1949" s="141" t="s">
        <v>146</v>
      </c>
      <c r="D1949" s="141" t="s">
        <v>81</v>
      </c>
      <c r="E1949" s="142" t="s">
        <v>3760</v>
      </c>
      <c r="F1949" s="142" t="s">
        <v>15102</v>
      </c>
    </row>
    <row r="1950" spans="1:6" x14ac:dyDescent="0.3">
      <c r="A1950" s="141">
        <v>99317</v>
      </c>
      <c r="B1950" s="141" t="s">
        <v>3761</v>
      </c>
      <c r="C1950" s="141" t="s">
        <v>80</v>
      </c>
      <c r="D1950" s="141" t="s">
        <v>81</v>
      </c>
      <c r="E1950" s="142" t="s">
        <v>3762</v>
      </c>
      <c r="F1950" s="142" t="s">
        <v>15103</v>
      </c>
    </row>
    <row r="1951" spans="1:6" x14ac:dyDescent="0.3">
      <c r="A1951" s="141">
        <v>99318</v>
      </c>
      <c r="B1951" s="141" t="s">
        <v>3763</v>
      </c>
      <c r="C1951" s="141" t="s">
        <v>80</v>
      </c>
      <c r="D1951" s="141" t="s">
        <v>81</v>
      </c>
      <c r="E1951" s="142" t="s">
        <v>3764</v>
      </c>
      <c r="F1951" s="142" t="s">
        <v>15104</v>
      </c>
    </row>
    <row r="1952" spans="1:6" x14ac:dyDescent="0.3">
      <c r="A1952" s="141">
        <v>99319</v>
      </c>
      <c r="B1952" s="141" t="s">
        <v>3765</v>
      </c>
      <c r="C1952" s="141" t="s">
        <v>80</v>
      </c>
      <c r="D1952" s="141" t="s">
        <v>81</v>
      </c>
      <c r="E1952" s="142" t="s">
        <v>3766</v>
      </c>
      <c r="F1952" s="142" t="s">
        <v>15105</v>
      </c>
    </row>
    <row r="1953" spans="1:6" x14ac:dyDescent="0.3">
      <c r="A1953" s="141">
        <v>99320</v>
      </c>
      <c r="B1953" s="141" t="s">
        <v>3767</v>
      </c>
      <c r="C1953" s="141" t="s">
        <v>146</v>
      </c>
      <c r="D1953" s="141" t="s">
        <v>81</v>
      </c>
      <c r="E1953" s="142" t="s">
        <v>3768</v>
      </c>
      <c r="F1953" s="142" t="s">
        <v>15106</v>
      </c>
    </row>
    <row r="1954" spans="1:6" x14ac:dyDescent="0.3">
      <c r="A1954" s="141">
        <v>99321</v>
      </c>
      <c r="B1954" s="141" t="s">
        <v>3769</v>
      </c>
      <c r="C1954" s="141" t="s">
        <v>80</v>
      </c>
      <c r="D1954" s="141" t="s">
        <v>81</v>
      </c>
      <c r="E1954" s="142" t="s">
        <v>3770</v>
      </c>
      <c r="F1954" s="142" t="s">
        <v>15107</v>
      </c>
    </row>
    <row r="1955" spans="1:6" x14ac:dyDescent="0.3">
      <c r="A1955" s="141">
        <v>99322</v>
      </c>
      <c r="B1955" s="141" t="s">
        <v>3771</v>
      </c>
      <c r="C1955" s="141" t="s">
        <v>146</v>
      </c>
      <c r="D1955" s="141" t="s">
        <v>81</v>
      </c>
      <c r="E1955" s="142" t="s">
        <v>3772</v>
      </c>
      <c r="F1955" s="142" t="s">
        <v>15108</v>
      </c>
    </row>
    <row r="1956" spans="1:6" x14ac:dyDescent="0.3">
      <c r="A1956" s="141">
        <v>99323</v>
      </c>
      <c r="B1956" s="141" t="s">
        <v>3773</v>
      </c>
      <c r="C1956" s="141" t="s">
        <v>80</v>
      </c>
      <c r="D1956" s="141" t="s">
        <v>81</v>
      </c>
      <c r="E1956" s="142" t="s">
        <v>3726</v>
      </c>
      <c r="F1956" s="142" t="s">
        <v>15086</v>
      </c>
    </row>
    <row r="1957" spans="1:6" x14ac:dyDescent="0.3">
      <c r="A1957" s="141">
        <v>99324</v>
      </c>
      <c r="B1957" s="141" t="s">
        <v>3774</v>
      </c>
      <c r="C1957" s="141" t="s">
        <v>146</v>
      </c>
      <c r="D1957" s="141" t="s">
        <v>81</v>
      </c>
      <c r="E1957" s="142" t="s">
        <v>3775</v>
      </c>
      <c r="F1957" s="142" t="s">
        <v>15109</v>
      </c>
    </row>
    <row r="1958" spans="1:6" x14ac:dyDescent="0.3">
      <c r="A1958" s="141">
        <v>99325</v>
      </c>
      <c r="B1958" s="141" t="s">
        <v>3776</v>
      </c>
      <c r="C1958" s="141" t="s">
        <v>80</v>
      </c>
      <c r="D1958" s="141" t="s">
        <v>81</v>
      </c>
      <c r="E1958" s="142" t="s">
        <v>3730</v>
      </c>
      <c r="F1958" s="142" t="s">
        <v>15088</v>
      </c>
    </row>
    <row r="1959" spans="1:6" x14ac:dyDescent="0.3">
      <c r="A1959" s="141">
        <v>99326</v>
      </c>
      <c r="B1959" s="141" t="s">
        <v>3777</v>
      </c>
      <c r="C1959" s="141" t="s">
        <v>146</v>
      </c>
      <c r="D1959" s="141" t="s">
        <v>81</v>
      </c>
      <c r="E1959" s="142" t="s">
        <v>3778</v>
      </c>
      <c r="F1959" s="142" t="s">
        <v>15110</v>
      </c>
    </row>
    <row r="1960" spans="1:6" x14ac:dyDescent="0.3">
      <c r="A1960" s="141">
        <v>99327</v>
      </c>
      <c r="B1960" s="141" t="s">
        <v>3779</v>
      </c>
      <c r="C1960" s="141" t="s">
        <v>80</v>
      </c>
      <c r="D1960" s="141" t="s">
        <v>81</v>
      </c>
      <c r="E1960" s="142" t="s">
        <v>3780</v>
      </c>
      <c r="F1960" s="142" t="s">
        <v>15111</v>
      </c>
    </row>
    <row r="1961" spans="1:6" x14ac:dyDescent="0.3">
      <c r="A1961" s="141">
        <v>101800</v>
      </c>
      <c r="B1961" s="141" t="s">
        <v>3781</v>
      </c>
      <c r="C1961" s="141" t="s">
        <v>146</v>
      </c>
      <c r="D1961" s="141" t="s">
        <v>81</v>
      </c>
      <c r="E1961" s="142" t="s">
        <v>3782</v>
      </c>
      <c r="F1961" s="142" t="s">
        <v>15112</v>
      </c>
    </row>
    <row r="1962" spans="1:6" x14ac:dyDescent="0.3">
      <c r="A1962" s="141">
        <v>101801</v>
      </c>
      <c r="B1962" s="141" t="s">
        <v>3783</v>
      </c>
      <c r="C1962" s="141" t="s">
        <v>146</v>
      </c>
      <c r="D1962" s="141" t="s">
        <v>81</v>
      </c>
      <c r="E1962" s="142" t="s">
        <v>3784</v>
      </c>
      <c r="F1962" s="142" t="s">
        <v>15113</v>
      </c>
    </row>
    <row r="1963" spans="1:6" x14ac:dyDescent="0.3">
      <c r="A1963" s="141">
        <v>101806</v>
      </c>
      <c r="B1963" s="141" t="s">
        <v>3785</v>
      </c>
      <c r="C1963" s="141" t="s">
        <v>146</v>
      </c>
      <c r="D1963" s="141" t="s">
        <v>81</v>
      </c>
      <c r="E1963" s="142" t="s">
        <v>3786</v>
      </c>
      <c r="F1963" s="142" t="s">
        <v>15114</v>
      </c>
    </row>
    <row r="1964" spans="1:6" x14ac:dyDescent="0.3">
      <c r="A1964" s="141">
        <v>101807</v>
      </c>
      <c r="B1964" s="141" t="s">
        <v>3787</v>
      </c>
      <c r="C1964" s="141" t="s">
        <v>146</v>
      </c>
      <c r="D1964" s="141" t="s">
        <v>81</v>
      </c>
      <c r="E1964" s="142" t="s">
        <v>3788</v>
      </c>
      <c r="F1964" s="142" t="s">
        <v>15115</v>
      </c>
    </row>
    <row r="1965" spans="1:6" x14ac:dyDescent="0.3">
      <c r="A1965" s="141">
        <v>101808</v>
      </c>
      <c r="B1965" s="141" t="s">
        <v>3789</v>
      </c>
      <c r="C1965" s="141" t="s">
        <v>146</v>
      </c>
      <c r="D1965" s="141" t="s">
        <v>81</v>
      </c>
      <c r="E1965" s="142" t="s">
        <v>3790</v>
      </c>
      <c r="F1965" s="142" t="s">
        <v>15116</v>
      </c>
    </row>
    <row r="1966" spans="1:6" x14ac:dyDescent="0.3">
      <c r="A1966" s="141">
        <v>101809</v>
      </c>
      <c r="B1966" s="141" t="s">
        <v>3791</v>
      </c>
      <c r="C1966" s="141" t="s">
        <v>146</v>
      </c>
      <c r="D1966" s="141" t="s">
        <v>81</v>
      </c>
      <c r="E1966" s="142" t="s">
        <v>3792</v>
      </c>
      <c r="F1966" s="142" t="s">
        <v>15117</v>
      </c>
    </row>
    <row r="1967" spans="1:6" x14ac:dyDescent="0.3">
      <c r="A1967" s="141">
        <v>102139</v>
      </c>
      <c r="B1967" s="141" t="s">
        <v>3793</v>
      </c>
      <c r="C1967" s="141" t="s">
        <v>146</v>
      </c>
      <c r="D1967" s="141" t="s">
        <v>81</v>
      </c>
      <c r="E1967" s="142" t="s">
        <v>3794</v>
      </c>
      <c r="F1967" s="142" t="s">
        <v>15118</v>
      </c>
    </row>
    <row r="1968" spans="1:6" x14ac:dyDescent="0.3">
      <c r="A1968" s="141">
        <v>102141</v>
      </c>
      <c r="B1968" s="141" t="s">
        <v>3795</v>
      </c>
      <c r="C1968" s="141" t="s">
        <v>146</v>
      </c>
      <c r="D1968" s="141" t="s">
        <v>81</v>
      </c>
      <c r="E1968" s="142" t="s">
        <v>3796</v>
      </c>
      <c r="F1968" s="142" t="s">
        <v>15119</v>
      </c>
    </row>
    <row r="1969" spans="1:6" x14ac:dyDescent="0.3">
      <c r="A1969" s="141">
        <v>102142</v>
      </c>
      <c r="B1969" s="141" t="s">
        <v>3797</v>
      </c>
      <c r="C1969" s="141" t="s">
        <v>146</v>
      </c>
      <c r="D1969" s="141" t="s">
        <v>81</v>
      </c>
      <c r="E1969" s="142" t="s">
        <v>3798</v>
      </c>
      <c r="F1969" s="142" t="s">
        <v>15120</v>
      </c>
    </row>
    <row r="1970" spans="1:6" x14ac:dyDescent="0.3">
      <c r="A1970" s="141">
        <v>102457</v>
      </c>
      <c r="B1970" s="141" t="s">
        <v>3799</v>
      </c>
      <c r="C1970" s="141" t="s">
        <v>146</v>
      </c>
      <c r="D1970" s="141" t="s">
        <v>81</v>
      </c>
      <c r="E1970" s="142" t="s">
        <v>3800</v>
      </c>
      <c r="F1970" s="142" t="s">
        <v>15121</v>
      </c>
    </row>
    <row r="1971" spans="1:6" x14ac:dyDescent="0.3">
      <c r="A1971" s="141">
        <v>94263</v>
      </c>
      <c r="B1971" s="141" t="s">
        <v>3801</v>
      </c>
      <c r="C1971" s="141" t="s">
        <v>80</v>
      </c>
      <c r="D1971" s="141" t="s">
        <v>81</v>
      </c>
      <c r="E1971" s="142" t="s">
        <v>3802</v>
      </c>
      <c r="F1971" s="142" t="s">
        <v>15122</v>
      </c>
    </row>
    <row r="1972" spans="1:6" x14ac:dyDescent="0.3">
      <c r="A1972" s="141">
        <v>94264</v>
      </c>
      <c r="B1972" s="141" t="s">
        <v>3803</v>
      </c>
      <c r="C1972" s="141" t="s">
        <v>80</v>
      </c>
      <c r="D1972" s="141" t="s">
        <v>81</v>
      </c>
      <c r="E1972" s="142" t="s">
        <v>3804</v>
      </c>
      <c r="F1972" s="142" t="s">
        <v>5675</v>
      </c>
    </row>
    <row r="1973" spans="1:6" x14ac:dyDescent="0.3">
      <c r="A1973" s="141">
        <v>94265</v>
      </c>
      <c r="B1973" s="141" t="s">
        <v>3805</v>
      </c>
      <c r="C1973" s="141" t="s">
        <v>80</v>
      </c>
      <c r="D1973" s="141" t="s">
        <v>81</v>
      </c>
      <c r="E1973" s="142" t="s">
        <v>1020</v>
      </c>
      <c r="F1973" s="142" t="s">
        <v>15123</v>
      </c>
    </row>
    <row r="1974" spans="1:6" x14ac:dyDescent="0.3">
      <c r="A1974" s="141">
        <v>94266</v>
      </c>
      <c r="B1974" s="141" t="s">
        <v>3806</v>
      </c>
      <c r="C1974" s="141" t="s">
        <v>80</v>
      </c>
      <c r="D1974" s="141" t="s">
        <v>81</v>
      </c>
      <c r="E1974" s="142" t="s">
        <v>3807</v>
      </c>
      <c r="F1974" s="142" t="s">
        <v>15124</v>
      </c>
    </row>
    <row r="1975" spans="1:6" x14ac:dyDescent="0.3">
      <c r="A1975" s="141">
        <v>94267</v>
      </c>
      <c r="B1975" s="141" t="s">
        <v>3808</v>
      </c>
      <c r="C1975" s="141" t="s">
        <v>80</v>
      </c>
      <c r="D1975" s="141" t="s">
        <v>81</v>
      </c>
      <c r="E1975" s="142" t="s">
        <v>3809</v>
      </c>
      <c r="F1975" s="142" t="s">
        <v>15125</v>
      </c>
    </row>
    <row r="1976" spans="1:6" x14ac:dyDescent="0.3">
      <c r="A1976" s="141">
        <v>94268</v>
      </c>
      <c r="B1976" s="141" t="s">
        <v>3810</v>
      </c>
      <c r="C1976" s="141" t="s">
        <v>80</v>
      </c>
      <c r="D1976" s="141" t="s">
        <v>81</v>
      </c>
      <c r="E1976" s="142" t="s">
        <v>3811</v>
      </c>
      <c r="F1976" s="142" t="s">
        <v>15126</v>
      </c>
    </row>
    <row r="1977" spans="1:6" x14ac:dyDescent="0.3">
      <c r="A1977" s="141">
        <v>94269</v>
      </c>
      <c r="B1977" s="141" t="s">
        <v>3812</v>
      </c>
      <c r="C1977" s="141" t="s">
        <v>80</v>
      </c>
      <c r="D1977" s="141" t="s">
        <v>81</v>
      </c>
      <c r="E1977" s="142" t="s">
        <v>3813</v>
      </c>
      <c r="F1977" s="142" t="s">
        <v>15127</v>
      </c>
    </row>
    <row r="1978" spans="1:6" x14ac:dyDescent="0.3">
      <c r="A1978" s="141">
        <v>94270</v>
      </c>
      <c r="B1978" s="141" t="s">
        <v>3814</v>
      </c>
      <c r="C1978" s="141" t="s">
        <v>80</v>
      </c>
      <c r="D1978" s="141" t="s">
        <v>81</v>
      </c>
      <c r="E1978" s="142" t="s">
        <v>3815</v>
      </c>
      <c r="F1978" s="142" t="s">
        <v>15128</v>
      </c>
    </row>
    <row r="1979" spans="1:6" x14ac:dyDescent="0.3">
      <c r="A1979" s="141">
        <v>94271</v>
      </c>
      <c r="B1979" s="141" t="s">
        <v>3816</v>
      </c>
      <c r="C1979" s="141" t="s">
        <v>80</v>
      </c>
      <c r="D1979" s="141" t="s">
        <v>81</v>
      </c>
      <c r="E1979" s="142" t="s">
        <v>3817</v>
      </c>
      <c r="F1979" s="142" t="s">
        <v>15129</v>
      </c>
    </row>
    <row r="1980" spans="1:6" x14ac:dyDescent="0.3">
      <c r="A1980" s="141">
        <v>94272</v>
      </c>
      <c r="B1980" s="141" t="s">
        <v>3818</v>
      </c>
      <c r="C1980" s="141" t="s">
        <v>80</v>
      </c>
      <c r="D1980" s="141" t="s">
        <v>81</v>
      </c>
      <c r="E1980" s="142" t="s">
        <v>3819</v>
      </c>
      <c r="F1980" s="142" t="s">
        <v>15130</v>
      </c>
    </row>
    <row r="1981" spans="1:6" x14ac:dyDescent="0.3">
      <c r="A1981" s="141">
        <v>94273</v>
      </c>
      <c r="B1981" s="141" t="s">
        <v>3820</v>
      </c>
      <c r="C1981" s="141" t="s">
        <v>80</v>
      </c>
      <c r="D1981" s="141" t="s">
        <v>81</v>
      </c>
      <c r="E1981" s="142" t="s">
        <v>3821</v>
      </c>
      <c r="F1981" s="142" t="s">
        <v>7916</v>
      </c>
    </row>
    <row r="1982" spans="1:6" x14ac:dyDescent="0.3">
      <c r="A1982" s="141">
        <v>94274</v>
      </c>
      <c r="B1982" s="141" t="s">
        <v>3822</v>
      </c>
      <c r="C1982" s="141" t="s">
        <v>80</v>
      </c>
      <c r="D1982" s="141" t="s">
        <v>81</v>
      </c>
      <c r="E1982" s="142" t="s">
        <v>3823</v>
      </c>
      <c r="F1982" s="142" t="s">
        <v>14670</v>
      </c>
    </row>
    <row r="1983" spans="1:6" x14ac:dyDescent="0.3">
      <c r="A1983" s="141">
        <v>94275</v>
      </c>
      <c r="B1983" s="141" t="s">
        <v>3824</v>
      </c>
      <c r="C1983" s="141" t="s">
        <v>80</v>
      </c>
      <c r="D1983" s="141" t="s">
        <v>81</v>
      </c>
      <c r="E1983" s="142" t="s">
        <v>3355</v>
      </c>
      <c r="F1983" s="142" t="s">
        <v>15131</v>
      </c>
    </row>
    <row r="1984" spans="1:6" x14ac:dyDescent="0.3">
      <c r="A1984" s="141">
        <v>94276</v>
      </c>
      <c r="B1984" s="141" t="s">
        <v>3825</v>
      </c>
      <c r="C1984" s="141" t="s">
        <v>80</v>
      </c>
      <c r="D1984" s="141" t="s">
        <v>81</v>
      </c>
      <c r="E1984" s="142" t="s">
        <v>3826</v>
      </c>
      <c r="F1984" s="142" t="s">
        <v>7571</v>
      </c>
    </row>
    <row r="1985" spans="1:6" x14ac:dyDescent="0.3">
      <c r="A1985" s="141">
        <v>94277</v>
      </c>
      <c r="B1985" s="141" t="s">
        <v>3827</v>
      </c>
      <c r="C1985" s="141" t="s">
        <v>80</v>
      </c>
      <c r="D1985" s="141" t="s">
        <v>81</v>
      </c>
      <c r="E1985" s="142" t="s">
        <v>3828</v>
      </c>
      <c r="F1985" s="142" t="s">
        <v>14034</v>
      </c>
    </row>
    <row r="1986" spans="1:6" x14ac:dyDescent="0.3">
      <c r="A1986" s="141">
        <v>94278</v>
      </c>
      <c r="B1986" s="141" t="s">
        <v>3829</v>
      </c>
      <c r="C1986" s="141" t="s">
        <v>80</v>
      </c>
      <c r="D1986" s="141" t="s">
        <v>81</v>
      </c>
      <c r="E1986" s="142" t="s">
        <v>3830</v>
      </c>
      <c r="F1986" s="142" t="s">
        <v>15132</v>
      </c>
    </row>
    <row r="1987" spans="1:6" x14ac:dyDescent="0.3">
      <c r="A1987" s="141">
        <v>94279</v>
      </c>
      <c r="B1987" s="141" t="s">
        <v>3831</v>
      </c>
      <c r="C1987" s="141" t="s">
        <v>80</v>
      </c>
      <c r="D1987" s="141" t="s">
        <v>81</v>
      </c>
      <c r="E1987" s="142" t="s">
        <v>3832</v>
      </c>
      <c r="F1987" s="142" t="s">
        <v>15133</v>
      </c>
    </row>
    <row r="1988" spans="1:6" x14ac:dyDescent="0.3">
      <c r="A1988" s="141">
        <v>94280</v>
      </c>
      <c r="B1988" s="141" t="s">
        <v>3833</v>
      </c>
      <c r="C1988" s="141" t="s">
        <v>80</v>
      </c>
      <c r="D1988" s="141" t="s">
        <v>81</v>
      </c>
      <c r="E1988" s="142" t="s">
        <v>3834</v>
      </c>
      <c r="F1988" s="142" t="s">
        <v>15134</v>
      </c>
    </row>
    <row r="1989" spans="1:6" x14ac:dyDescent="0.3">
      <c r="A1989" s="141">
        <v>94281</v>
      </c>
      <c r="B1989" s="141" t="s">
        <v>3835</v>
      </c>
      <c r="C1989" s="141" t="s">
        <v>80</v>
      </c>
      <c r="D1989" s="141" t="s">
        <v>81</v>
      </c>
      <c r="E1989" s="142" t="s">
        <v>3836</v>
      </c>
      <c r="F1989" s="142" t="s">
        <v>15135</v>
      </c>
    </row>
    <row r="1990" spans="1:6" x14ac:dyDescent="0.3">
      <c r="A1990" s="141">
        <v>94282</v>
      </c>
      <c r="B1990" s="141" t="s">
        <v>3837</v>
      </c>
      <c r="C1990" s="141" t="s">
        <v>80</v>
      </c>
      <c r="D1990" s="141" t="s">
        <v>81</v>
      </c>
      <c r="E1990" s="142" t="s">
        <v>3838</v>
      </c>
      <c r="F1990" s="142" t="s">
        <v>15136</v>
      </c>
    </row>
    <row r="1991" spans="1:6" x14ac:dyDescent="0.3">
      <c r="A1991" s="141">
        <v>94283</v>
      </c>
      <c r="B1991" s="141" t="s">
        <v>3839</v>
      </c>
      <c r="C1991" s="141" t="s">
        <v>80</v>
      </c>
      <c r="D1991" s="141" t="s">
        <v>81</v>
      </c>
      <c r="E1991" s="142" t="s">
        <v>3840</v>
      </c>
      <c r="F1991" s="142" t="s">
        <v>12290</v>
      </c>
    </row>
    <row r="1992" spans="1:6" x14ac:dyDescent="0.3">
      <c r="A1992" s="141">
        <v>94284</v>
      </c>
      <c r="B1992" s="141" t="s">
        <v>3841</v>
      </c>
      <c r="C1992" s="141" t="s">
        <v>80</v>
      </c>
      <c r="D1992" s="141" t="s">
        <v>81</v>
      </c>
      <c r="E1992" s="142" t="s">
        <v>233</v>
      </c>
      <c r="F1992" s="142" t="s">
        <v>15137</v>
      </c>
    </row>
    <row r="1993" spans="1:6" x14ac:dyDescent="0.3">
      <c r="A1993" s="141">
        <v>94285</v>
      </c>
      <c r="B1993" s="141" t="s">
        <v>3842</v>
      </c>
      <c r="C1993" s="141" t="s">
        <v>80</v>
      </c>
      <c r="D1993" s="141" t="s">
        <v>81</v>
      </c>
      <c r="E1993" s="142" t="s">
        <v>3843</v>
      </c>
      <c r="F1993" s="142" t="s">
        <v>15138</v>
      </c>
    </row>
    <row r="1994" spans="1:6" x14ac:dyDescent="0.3">
      <c r="A1994" s="141">
        <v>94286</v>
      </c>
      <c r="B1994" s="141" t="s">
        <v>3844</v>
      </c>
      <c r="C1994" s="141" t="s">
        <v>80</v>
      </c>
      <c r="D1994" s="141" t="s">
        <v>81</v>
      </c>
      <c r="E1994" s="142" t="s">
        <v>3845</v>
      </c>
      <c r="F1994" s="142" t="s">
        <v>15139</v>
      </c>
    </row>
    <row r="1995" spans="1:6" x14ac:dyDescent="0.3">
      <c r="A1995" s="141">
        <v>94287</v>
      </c>
      <c r="B1995" s="141" t="s">
        <v>3846</v>
      </c>
      <c r="C1995" s="141" t="s">
        <v>80</v>
      </c>
      <c r="D1995" s="141" t="s">
        <v>81</v>
      </c>
      <c r="E1995" s="142" t="s">
        <v>3847</v>
      </c>
      <c r="F1995" s="142" t="s">
        <v>15140</v>
      </c>
    </row>
    <row r="1996" spans="1:6" x14ac:dyDescent="0.3">
      <c r="A1996" s="141">
        <v>94288</v>
      </c>
      <c r="B1996" s="141" t="s">
        <v>3848</v>
      </c>
      <c r="C1996" s="141" t="s">
        <v>80</v>
      </c>
      <c r="D1996" s="141" t="s">
        <v>81</v>
      </c>
      <c r="E1996" s="142" t="s">
        <v>3849</v>
      </c>
      <c r="F1996" s="142" t="s">
        <v>15141</v>
      </c>
    </row>
    <row r="1997" spans="1:6" x14ac:dyDescent="0.3">
      <c r="A1997" s="141">
        <v>94289</v>
      </c>
      <c r="B1997" s="141" t="s">
        <v>3850</v>
      </c>
      <c r="C1997" s="141" t="s">
        <v>80</v>
      </c>
      <c r="D1997" s="141" t="s">
        <v>81</v>
      </c>
      <c r="E1997" s="142" t="s">
        <v>3851</v>
      </c>
      <c r="F1997" s="142" t="s">
        <v>15142</v>
      </c>
    </row>
    <row r="1998" spans="1:6" x14ac:dyDescent="0.3">
      <c r="A1998" s="141">
        <v>94290</v>
      </c>
      <c r="B1998" s="141" t="s">
        <v>3852</v>
      </c>
      <c r="C1998" s="141" t="s">
        <v>80</v>
      </c>
      <c r="D1998" s="141" t="s">
        <v>81</v>
      </c>
      <c r="E1998" s="142" t="s">
        <v>3853</v>
      </c>
      <c r="F1998" s="142" t="s">
        <v>11953</v>
      </c>
    </row>
    <row r="1999" spans="1:6" x14ac:dyDescent="0.3">
      <c r="A1999" s="141">
        <v>94291</v>
      </c>
      <c r="B1999" s="141" t="s">
        <v>3854</v>
      </c>
      <c r="C1999" s="141" t="s">
        <v>80</v>
      </c>
      <c r="D1999" s="141" t="s">
        <v>81</v>
      </c>
      <c r="E1999" s="142" t="s">
        <v>3855</v>
      </c>
      <c r="F1999" s="142" t="s">
        <v>15143</v>
      </c>
    </row>
    <row r="2000" spans="1:6" x14ac:dyDescent="0.3">
      <c r="A2000" s="141">
        <v>94292</v>
      </c>
      <c r="B2000" s="141" t="s">
        <v>3856</v>
      </c>
      <c r="C2000" s="141" t="s">
        <v>80</v>
      </c>
      <c r="D2000" s="141" t="s">
        <v>81</v>
      </c>
      <c r="E2000" s="142" t="s">
        <v>3857</v>
      </c>
      <c r="F2000" s="142" t="s">
        <v>15144</v>
      </c>
    </row>
    <row r="2001" spans="1:6" x14ac:dyDescent="0.3">
      <c r="A2001" s="141">
        <v>94293</v>
      </c>
      <c r="B2001" s="141" t="s">
        <v>3858</v>
      </c>
      <c r="C2001" s="141" t="s">
        <v>80</v>
      </c>
      <c r="D2001" s="141" t="s">
        <v>81</v>
      </c>
      <c r="E2001" s="142" t="s">
        <v>3859</v>
      </c>
      <c r="F2001" s="142" t="s">
        <v>15145</v>
      </c>
    </row>
    <row r="2002" spans="1:6" x14ac:dyDescent="0.3">
      <c r="A2002" s="141">
        <v>94294</v>
      </c>
      <c r="B2002" s="141" t="s">
        <v>3860</v>
      </c>
      <c r="C2002" s="141" t="s">
        <v>80</v>
      </c>
      <c r="D2002" s="141" t="s">
        <v>81</v>
      </c>
      <c r="E2002" s="142" t="s">
        <v>443</v>
      </c>
      <c r="F2002" s="142" t="s">
        <v>15146</v>
      </c>
    </row>
    <row r="2003" spans="1:6" x14ac:dyDescent="0.3">
      <c r="A2003" s="141">
        <v>104491</v>
      </c>
      <c r="B2003" s="141" t="s">
        <v>3861</v>
      </c>
      <c r="C2003" s="141" t="s">
        <v>80</v>
      </c>
      <c r="D2003" s="141" t="s">
        <v>81</v>
      </c>
      <c r="E2003" s="142" t="s">
        <v>3862</v>
      </c>
      <c r="F2003" s="142" t="s">
        <v>15147</v>
      </c>
    </row>
    <row r="2004" spans="1:6" x14ac:dyDescent="0.3">
      <c r="A2004" s="141">
        <v>104492</v>
      </c>
      <c r="B2004" s="141" t="s">
        <v>3863</v>
      </c>
      <c r="C2004" s="141" t="s">
        <v>80</v>
      </c>
      <c r="D2004" s="141" t="s">
        <v>81</v>
      </c>
      <c r="E2004" s="142" t="s">
        <v>3864</v>
      </c>
      <c r="F2004" s="142" t="s">
        <v>15148</v>
      </c>
    </row>
    <row r="2005" spans="1:6" x14ac:dyDescent="0.3">
      <c r="A2005" s="141">
        <v>104494</v>
      </c>
      <c r="B2005" s="141" t="s">
        <v>3865</v>
      </c>
      <c r="C2005" s="141" t="s">
        <v>80</v>
      </c>
      <c r="D2005" s="141" t="s">
        <v>81</v>
      </c>
      <c r="E2005" s="142" t="s">
        <v>3866</v>
      </c>
      <c r="F2005" s="142" t="s">
        <v>15149</v>
      </c>
    </row>
    <row r="2006" spans="1:6" x14ac:dyDescent="0.3">
      <c r="A2006" s="141">
        <v>104497</v>
      </c>
      <c r="B2006" s="141" t="s">
        <v>3867</v>
      </c>
      <c r="C2006" s="141" t="s">
        <v>80</v>
      </c>
      <c r="D2006" s="141" t="s">
        <v>81</v>
      </c>
      <c r="E2006" s="142" t="s">
        <v>3868</v>
      </c>
      <c r="F2006" s="142" t="s">
        <v>15150</v>
      </c>
    </row>
    <row r="2007" spans="1:6" x14ac:dyDescent="0.3">
      <c r="A2007" s="141">
        <v>104515</v>
      </c>
      <c r="B2007" s="141" t="s">
        <v>3869</v>
      </c>
      <c r="C2007" s="141" t="s">
        <v>1037</v>
      </c>
      <c r="D2007" s="141" t="s">
        <v>81</v>
      </c>
      <c r="E2007" s="142" t="s">
        <v>3870</v>
      </c>
      <c r="F2007" s="142" t="s">
        <v>15151</v>
      </c>
    </row>
    <row r="2008" spans="1:6" x14ac:dyDescent="0.3">
      <c r="A2008" s="141">
        <v>102727</v>
      </c>
      <c r="B2008" s="141" t="s">
        <v>3871</v>
      </c>
      <c r="C2008" s="141" t="s">
        <v>1037</v>
      </c>
      <c r="D2008" s="141" t="s">
        <v>81</v>
      </c>
      <c r="E2008" s="142" t="s">
        <v>3872</v>
      </c>
      <c r="F2008" s="142" t="s">
        <v>15152</v>
      </c>
    </row>
    <row r="2009" spans="1:6" x14ac:dyDescent="0.3">
      <c r="A2009" s="141">
        <v>102728</v>
      </c>
      <c r="B2009" s="141" t="s">
        <v>3873</v>
      </c>
      <c r="C2009" s="141" t="s">
        <v>3131</v>
      </c>
      <c r="D2009" s="141" t="s">
        <v>81</v>
      </c>
      <c r="E2009" s="142" t="s">
        <v>3874</v>
      </c>
      <c r="F2009" s="142" t="s">
        <v>9405</v>
      </c>
    </row>
    <row r="2010" spans="1:6" x14ac:dyDescent="0.3">
      <c r="A2010" s="141">
        <v>102729</v>
      </c>
      <c r="B2010" s="141" t="s">
        <v>3875</v>
      </c>
      <c r="C2010" s="141" t="s">
        <v>3131</v>
      </c>
      <c r="D2010" s="141" t="s">
        <v>81</v>
      </c>
      <c r="E2010" s="142" t="s">
        <v>3876</v>
      </c>
      <c r="F2010" s="142" t="s">
        <v>6789</v>
      </c>
    </row>
    <row r="2011" spans="1:6" x14ac:dyDescent="0.3">
      <c r="A2011" s="141">
        <v>102730</v>
      </c>
      <c r="B2011" s="141" t="s">
        <v>3877</v>
      </c>
      <c r="C2011" s="141" t="s">
        <v>3131</v>
      </c>
      <c r="D2011" s="141" t="s">
        <v>81</v>
      </c>
      <c r="E2011" s="142" t="s">
        <v>3878</v>
      </c>
      <c r="F2011" s="142" t="s">
        <v>10590</v>
      </c>
    </row>
    <row r="2012" spans="1:6" x14ac:dyDescent="0.3">
      <c r="A2012" s="141">
        <v>102731</v>
      </c>
      <c r="B2012" s="141" t="s">
        <v>3879</v>
      </c>
      <c r="C2012" s="141" t="s">
        <v>3131</v>
      </c>
      <c r="D2012" s="141" t="s">
        <v>81</v>
      </c>
      <c r="E2012" s="142" t="s">
        <v>3880</v>
      </c>
      <c r="F2012" s="142" t="s">
        <v>9815</v>
      </c>
    </row>
    <row r="2013" spans="1:6" x14ac:dyDescent="0.3">
      <c r="A2013" s="141">
        <v>102732</v>
      </c>
      <c r="B2013" s="141" t="s">
        <v>3881</v>
      </c>
      <c r="C2013" s="141" t="s">
        <v>3131</v>
      </c>
      <c r="D2013" s="141" t="s">
        <v>81</v>
      </c>
      <c r="E2013" s="142" t="s">
        <v>3882</v>
      </c>
      <c r="F2013" s="142" t="s">
        <v>1111</v>
      </c>
    </row>
    <row r="2014" spans="1:6" x14ac:dyDescent="0.3">
      <c r="A2014" s="141">
        <v>102733</v>
      </c>
      <c r="B2014" s="141" t="s">
        <v>3883</v>
      </c>
      <c r="C2014" s="141" t="s">
        <v>3131</v>
      </c>
      <c r="D2014" s="141" t="s">
        <v>81</v>
      </c>
      <c r="E2014" s="142" t="s">
        <v>1255</v>
      </c>
      <c r="F2014" s="142" t="s">
        <v>5788</v>
      </c>
    </row>
    <row r="2015" spans="1:6" x14ac:dyDescent="0.3">
      <c r="A2015" s="141">
        <v>102734</v>
      </c>
      <c r="B2015" s="141" t="s">
        <v>3884</v>
      </c>
      <c r="C2015" s="141" t="s">
        <v>3131</v>
      </c>
      <c r="D2015" s="141" t="s">
        <v>81</v>
      </c>
      <c r="E2015" s="142" t="s">
        <v>569</v>
      </c>
      <c r="F2015" s="142" t="s">
        <v>11868</v>
      </c>
    </row>
    <row r="2016" spans="1:6" x14ac:dyDescent="0.3">
      <c r="A2016" s="141">
        <v>102735</v>
      </c>
      <c r="B2016" s="141" t="s">
        <v>3885</v>
      </c>
      <c r="C2016" s="141" t="s">
        <v>3131</v>
      </c>
      <c r="D2016" s="141" t="s">
        <v>81</v>
      </c>
      <c r="E2016" s="142" t="s">
        <v>3886</v>
      </c>
      <c r="F2016" s="142" t="s">
        <v>799</v>
      </c>
    </row>
    <row r="2017" spans="1:6" x14ac:dyDescent="0.3">
      <c r="A2017" s="141">
        <v>102736</v>
      </c>
      <c r="B2017" s="141" t="s">
        <v>3887</v>
      </c>
      <c r="C2017" s="141" t="s">
        <v>1074</v>
      </c>
      <c r="D2017" s="141" t="s">
        <v>81</v>
      </c>
      <c r="E2017" s="142" t="s">
        <v>3888</v>
      </c>
      <c r="F2017" s="142" t="s">
        <v>15153</v>
      </c>
    </row>
    <row r="2018" spans="1:6" x14ac:dyDescent="0.3">
      <c r="A2018" s="141">
        <v>102737</v>
      </c>
      <c r="B2018" s="141" t="s">
        <v>3889</v>
      </c>
      <c r="C2018" s="141" t="s">
        <v>146</v>
      </c>
      <c r="D2018" s="141" t="s">
        <v>81</v>
      </c>
      <c r="E2018" s="142" t="s">
        <v>3890</v>
      </c>
      <c r="F2018" s="142" t="s">
        <v>15154</v>
      </c>
    </row>
    <row r="2019" spans="1:6" x14ac:dyDescent="0.3">
      <c r="A2019" s="141">
        <v>102738</v>
      </c>
      <c r="B2019" s="141" t="s">
        <v>3891</v>
      </c>
      <c r="C2019" s="141" t="s">
        <v>146</v>
      </c>
      <c r="D2019" s="141" t="s">
        <v>81</v>
      </c>
      <c r="E2019" s="142" t="s">
        <v>3892</v>
      </c>
      <c r="F2019" s="142" t="s">
        <v>15155</v>
      </c>
    </row>
    <row r="2020" spans="1:6" x14ac:dyDescent="0.3">
      <c r="A2020" s="141">
        <v>102739</v>
      </c>
      <c r="B2020" s="141" t="s">
        <v>3893</v>
      </c>
      <c r="C2020" s="141" t="s">
        <v>146</v>
      </c>
      <c r="D2020" s="141" t="s">
        <v>81</v>
      </c>
      <c r="E2020" s="142" t="s">
        <v>3894</v>
      </c>
      <c r="F2020" s="142" t="s">
        <v>15156</v>
      </c>
    </row>
    <row r="2021" spans="1:6" x14ac:dyDescent="0.3">
      <c r="A2021" s="141">
        <v>102740</v>
      </c>
      <c r="B2021" s="141" t="s">
        <v>3895</v>
      </c>
      <c r="C2021" s="141" t="s">
        <v>146</v>
      </c>
      <c r="D2021" s="141" t="s">
        <v>81</v>
      </c>
      <c r="E2021" s="142" t="s">
        <v>3896</v>
      </c>
      <c r="F2021" s="142" t="s">
        <v>15157</v>
      </c>
    </row>
    <row r="2022" spans="1:6" x14ac:dyDescent="0.3">
      <c r="A2022" s="141">
        <v>102741</v>
      </c>
      <c r="B2022" s="141" t="s">
        <v>3897</v>
      </c>
      <c r="C2022" s="141" t="s">
        <v>146</v>
      </c>
      <c r="D2022" s="141" t="s">
        <v>81</v>
      </c>
      <c r="E2022" s="142" t="s">
        <v>3898</v>
      </c>
      <c r="F2022" s="142" t="s">
        <v>15158</v>
      </c>
    </row>
    <row r="2023" spans="1:6" x14ac:dyDescent="0.3">
      <c r="A2023" s="141">
        <v>102742</v>
      </c>
      <c r="B2023" s="141" t="s">
        <v>3899</v>
      </c>
      <c r="C2023" s="141" t="s">
        <v>146</v>
      </c>
      <c r="D2023" s="141" t="s">
        <v>81</v>
      </c>
      <c r="E2023" s="142" t="s">
        <v>3900</v>
      </c>
      <c r="F2023" s="142" t="s">
        <v>15159</v>
      </c>
    </row>
    <row r="2024" spans="1:6" x14ac:dyDescent="0.3">
      <c r="A2024" s="141">
        <v>102743</v>
      </c>
      <c r="B2024" s="141" t="s">
        <v>3901</v>
      </c>
      <c r="C2024" s="141" t="s">
        <v>146</v>
      </c>
      <c r="D2024" s="141" t="s">
        <v>81</v>
      </c>
      <c r="E2024" s="142" t="s">
        <v>3902</v>
      </c>
      <c r="F2024" s="142" t="s">
        <v>15160</v>
      </c>
    </row>
    <row r="2025" spans="1:6" x14ac:dyDescent="0.3">
      <c r="A2025" s="141">
        <v>102744</v>
      </c>
      <c r="B2025" s="141" t="s">
        <v>3903</v>
      </c>
      <c r="C2025" s="141" t="s">
        <v>146</v>
      </c>
      <c r="D2025" s="141" t="s">
        <v>81</v>
      </c>
      <c r="E2025" s="142" t="s">
        <v>3904</v>
      </c>
      <c r="F2025" s="142" t="s">
        <v>15161</v>
      </c>
    </row>
    <row r="2026" spans="1:6" x14ac:dyDescent="0.3">
      <c r="A2026" s="141">
        <v>102745</v>
      </c>
      <c r="B2026" s="141" t="s">
        <v>3905</v>
      </c>
      <c r="C2026" s="141" t="s">
        <v>146</v>
      </c>
      <c r="D2026" s="141" t="s">
        <v>81</v>
      </c>
      <c r="E2026" s="142" t="s">
        <v>3906</v>
      </c>
      <c r="F2026" s="142" t="s">
        <v>15162</v>
      </c>
    </row>
    <row r="2027" spans="1:6" x14ac:dyDescent="0.3">
      <c r="A2027" s="141">
        <v>102746</v>
      </c>
      <c r="B2027" s="141" t="s">
        <v>3907</v>
      </c>
      <c r="C2027" s="141" t="s">
        <v>146</v>
      </c>
      <c r="D2027" s="141" t="s">
        <v>81</v>
      </c>
      <c r="E2027" s="142" t="s">
        <v>3908</v>
      </c>
      <c r="F2027" s="142" t="s">
        <v>15163</v>
      </c>
    </row>
    <row r="2028" spans="1:6" x14ac:dyDescent="0.3">
      <c r="A2028" s="141">
        <v>102747</v>
      </c>
      <c r="B2028" s="141" t="s">
        <v>3909</v>
      </c>
      <c r="C2028" s="141" t="s">
        <v>146</v>
      </c>
      <c r="D2028" s="141" t="s">
        <v>81</v>
      </c>
      <c r="E2028" s="142" t="s">
        <v>3910</v>
      </c>
      <c r="F2028" s="142" t="s">
        <v>15164</v>
      </c>
    </row>
    <row r="2029" spans="1:6" x14ac:dyDescent="0.3">
      <c r="A2029" s="141">
        <v>102748</v>
      </c>
      <c r="B2029" s="141" t="s">
        <v>3911</v>
      </c>
      <c r="C2029" s="141" t="s">
        <v>146</v>
      </c>
      <c r="D2029" s="141" t="s">
        <v>81</v>
      </c>
      <c r="E2029" s="142" t="s">
        <v>3912</v>
      </c>
      <c r="F2029" s="142" t="s">
        <v>15165</v>
      </c>
    </row>
    <row r="2030" spans="1:6" x14ac:dyDescent="0.3">
      <c r="A2030" s="141">
        <v>102749</v>
      </c>
      <c r="B2030" s="141" t="s">
        <v>3913</v>
      </c>
      <c r="C2030" s="141" t="s">
        <v>146</v>
      </c>
      <c r="D2030" s="141" t="s">
        <v>81</v>
      </c>
      <c r="E2030" s="142" t="s">
        <v>3914</v>
      </c>
      <c r="F2030" s="142" t="s">
        <v>15166</v>
      </c>
    </row>
    <row r="2031" spans="1:6" x14ac:dyDescent="0.3">
      <c r="A2031" s="141">
        <v>102750</v>
      </c>
      <c r="B2031" s="141" t="s">
        <v>3915</v>
      </c>
      <c r="C2031" s="141" t="s">
        <v>146</v>
      </c>
      <c r="D2031" s="141" t="s">
        <v>81</v>
      </c>
      <c r="E2031" s="142" t="s">
        <v>3916</v>
      </c>
      <c r="F2031" s="142" t="s">
        <v>15167</v>
      </c>
    </row>
    <row r="2032" spans="1:6" x14ac:dyDescent="0.3">
      <c r="A2032" s="141">
        <v>102751</v>
      </c>
      <c r="B2032" s="141" t="s">
        <v>3917</v>
      </c>
      <c r="C2032" s="141" t="s">
        <v>146</v>
      </c>
      <c r="D2032" s="141" t="s">
        <v>81</v>
      </c>
      <c r="E2032" s="142" t="s">
        <v>3918</v>
      </c>
      <c r="F2032" s="142" t="s">
        <v>15168</v>
      </c>
    </row>
    <row r="2033" spans="1:6" x14ac:dyDescent="0.3">
      <c r="A2033" s="141">
        <v>102752</v>
      </c>
      <c r="B2033" s="141" t="s">
        <v>3919</v>
      </c>
      <c r="C2033" s="141" t="s">
        <v>146</v>
      </c>
      <c r="D2033" s="141" t="s">
        <v>81</v>
      </c>
      <c r="E2033" s="142" t="s">
        <v>3920</v>
      </c>
      <c r="F2033" s="142" t="s">
        <v>15169</v>
      </c>
    </row>
    <row r="2034" spans="1:6" x14ac:dyDescent="0.3">
      <c r="A2034" s="141">
        <v>102753</v>
      </c>
      <c r="B2034" s="141" t="s">
        <v>3921</v>
      </c>
      <c r="C2034" s="141" t="s">
        <v>146</v>
      </c>
      <c r="D2034" s="141" t="s">
        <v>81</v>
      </c>
      <c r="E2034" s="142" t="s">
        <v>3922</v>
      </c>
      <c r="F2034" s="142" t="s">
        <v>15170</v>
      </c>
    </row>
    <row r="2035" spans="1:6" x14ac:dyDescent="0.3">
      <c r="A2035" s="141">
        <v>102754</v>
      </c>
      <c r="B2035" s="141" t="s">
        <v>3923</v>
      </c>
      <c r="C2035" s="141" t="s">
        <v>146</v>
      </c>
      <c r="D2035" s="141" t="s">
        <v>81</v>
      </c>
      <c r="E2035" s="142" t="s">
        <v>3924</v>
      </c>
      <c r="F2035" s="142" t="s">
        <v>15171</v>
      </c>
    </row>
    <row r="2036" spans="1:6" x14ac:dyDescent="0.3">
      <c r="A2036" s="141">
        <v>102755</v>
      </c>
      <c r="B2036" s="141" t="s">
        <v>3925</v>
      </c>
      <c r="C2036" s="141" t="s">
        <v>146</v>
      </c>
      <c r="D2036" s="141" t="s">
        <v>81</v>
      </c>
      <c r="E2036" s="142" t="s">
        <v>3926</v>
      </c>
      <c r="F2036" s="142" t="s">
        <v>15172</v>
      </c>
    </row>
    <row r="2037" spans="1:6" x14ac:dyDescent="0.3">
      <c r="A2037" s="141">
        <v>102756</v>
      </c>
      <c r="B2037" s="141" t="s">
        <v>3927</v>
      </c>
      <c r="C2037" s="141" t="s">
        <v>146</v>
      </c>
      <c r="D2037" s="141" t="s">
        <v>81</v>
      </c>
      <c r="E2037" s="142" t="s">
        <v>3928</v>
      </c>
      <c r="F2037" s="142" t="s">
        <v>15173</v>
      </c>
    </row>
    <row r="2038" spans="1:6" x14ac:dyDescent="0.3">
      <c r="A2038" s="141">
        <v>102757</v>
      </c>
      <c r="B2038" s="141" t="s">
        <v>3929</v>
      </c>
      <c r="C2038" s="141" t="s">
        <v>146</v>
      </c>
      <c r="D2038" s="141" t="s">
        <v>81</v>
      </c>
      <c r="E2038" s="142" t="s">
        <v>3930</v>
      </c>
      <c r="F2038" s="142" t="s">
        <v>15174</v>
      </c>
    </row>
    <row r="2039" spans="1:6" x14ac:dyDescent="0.3">
      <c r="A2039" s="141">
        <v>102758</v>
      </c>
      <c r="B2039" s="141" t="s">
        <v>3931</v>
      </c>
      <c r="C2039" s="141" t="s">
        <v>146</v>
      </c>
      <c r="D2039" s="141" t="s">
        <v>81</v>
      </c>
      <c r="E2039" s="142" t="s">
        <v>3932</v>
      </c>
      <c r="F2039" s="142" t="s">
        <v>15175</v>
      </c>
    </row>
    <row r="2040" spans="1:6" x14ac:dyDescent="0.3">
      <c r="A2040" s="141">
        <v>102759</v>
      </c>
      <c r="B2040" s="141" t="s">
        <v>3933</v>
      </c>
      <c r="C2040" s="141" t="s">
        <v>146</v>
      </c>
      <c r="D2040" s="141" t="s">
        <v>81</v>
      </c>
      <c r="E2040" s="142" t="s">
        <v>3934</v>
      </c>
      <c r="F2040" s="142" t="s">
        <v>15176</v>
      </c>
    </row>
    <row r="2041" spans="1:6" x14ac:dyDescent="0.3">
      <c r="A2041" s="141">
        <v>102760</v>
      </c>
      <c r="B2041" s="141" t="s">
        <v>3935</v>
      </c>
      <c r="C2041" s="141" t="s">
        <v>146</v>
      </c>
      <c r="D2041" s="141" t="s">
        <v>81</v>
      </c>
      <c r="E2041" s="142" t="s">
        <v>3936</v>
      </c>
      <c r="F2041" s="142" t="s">
        <v>15177</v>
      </c>
    </row>
    <row r="2042" spans="1:6" x14ac:dyDescent="0.3">
      <c r="A2042" s="141">
        <v>102761</v>
      </c>
      <c r="B2042" s="141" t="s">
        <v>3937</v>
      </c>
      <c r="C2042" s="141" t="s">
        <v>146</v>
      </c>
      <c r="D2042" s="141" t="s">
        <v>81</v>
      </c>
      <c r="E2042" s="142" t="s">
        <v>3938</v>
      </c>
      <c r="F2042" s="142" t="s">
        <v>15178</v>
      </c>
    </row>
    <row r="2043" spans="1:6" x14ac:dyDescent="0.3">
      <c r="A2043" s="141">
        <v>102762</v>
      </c>
      <c r="B2043" s="141" t="s">
        <v>3939</v>
      </c>
      <c r="C2043" s="141" t="s">
        <v>146</v>
      </c>
      <c r="D2043" s="141" t="s">
        <v>81</v>
      </c>
      <c r="E2043" s="142" t="s">
        <v>3940</v>
      </c>
      <c r="F2043" s="142" t="s">
        <v>15179</v>
      </c>
    </row>
    <row r="2044" spans="1:6" x14ac:dyDescent="0.3">
      <c r="A2044" s="141">
        <v>102763</v>
      </c>
      <c r="B2044" s="141" t="s">
        <v>3941</v>
      </c>
      <c r="C2044" s="141" t="s">
        <v>146</v>
      </c>
      <c r="D2044" s="141" t="s">
        <v>81</v>
      </c>
      <c r="E2044" s="142" t="s">
        <v>3942</v>
      </c>
      <c r="F2044" s="142" t="s">
        <v>15180</v>
      </c>
    </row>
    <row r="2045" spans="1:6" x14ac:dyDescent="0.3">
      <c r="A2045" s="141">
        <v>102764</v>
      </c>
      <c r="B2045" s="141" t="s">
        <v>3943</v>
      </c>
      <c r="C2045" s="141" t="s">
        <v>146</v>
      </c>
      <c r="D2045" s="141" t="s">
        <v>81</v>
      </c>
      <c r="E2045" s="142" t="s">
        <v>3944</v>
      </c>
      <c r="F2045" s="142" t="s">
        <v>15181</v>
      </c>
    </row>
    <row r="2046" spans="1:6" x14ac:dyDescent="0.3">
      <c r="A2046" s="141">
        <v>102765</v>
      </c>
      <c r="B2046" s="141" t="s">
        <v>3945</v>
      </c>
      <c r="C2046" s="141" t="s">
        <v>146</v>
      </c>
      <c r="D2046" s="141" t="s">
        <v>81</v>
      </c>
      <c r="E2046" s="142" t="s">
        <v>3946</v>
      </c>
      <c r="F2046" s="142" t="s">
        <v>15182</v>
      </c>
    </row>
    <row r="2047" spans="1:6" x14ac:dyDescent="0.3">
      <c r="A2047" s="141">
        <v>102766</v>
      </c>
      <c r="B2047" s="141" t="s">
        <v>3947</v>
      </c>
      <c r="C2047" s="141" t="s">
        <v>146</v>
      </c>
      <c r="D2047" s="141" t="s">
        <v>81</v>
      </c>
      <c r="E2047" s="142" t="s">
        <v>3948</v>
      </c>
      <c r="F2047" s="142" t="s">
        <v>15183</v>
      </c>
    </row>
    <row r="2048" spans="1:6" x14ac:dyDescent="0.3">
      <c r="A2048" s="141">
        <v>102767</v>
      </c>
      <c r="B2048" s="141" t="s">
        <v>3949</v>
      </c>
      <c r="C2048" s="141" t="s">
        <v>146</v>
      </c>
      <c r="D2048" s="141" t="s">
        <v>81</v>
      </c>
      <c r="E2048" s="142" t="s">
        <v>3950</v>
      </c>
      <c r="F2048" s="142" t="s">
        <v>15184</v>
      </c>
    </row>
    <row r="2049" spans="1:6" x14ac:dyDescent="0.3">
      <c r="A2049" s="141">
        <v>102768</v>
      </c>
      <c r="B2049" s="141" t="s">
        <v>3951</v>
      </c>
      <c r="C2049" s="141" t="s">
        <v>146</v>
      </c>
      <c r="D2049" s="141" t="s">
        <v>81</v>
      </c>
      <c r="E2049" s="142" t="s">
        <v>3952</v>
      </c>
      <c r="F2049" s="142" t="s">
        <v>15185</v>
      </c>
    </row>
    <row r="2050" spans="1:6" x14ac:dyDescent="0.3">
      <c r="A2050" s="141">
        <v>102769</v>
      </c>
      <c r="B2050" s="141" t="s">
        <v>3953</v>
      </c>
      <c r="C2050" s="141" t="s">
        <v>146</v>
      </c>
      <c r="D2050" s="141" t="s">
        <v>81</v>
      </c>
      <c r="E2050" s="142" t="s">
        <v>3954</v>
      </c>
      <c r="F2050" s="142" t="s">
        <v>15186</v>
      </c>
    </row>
    <row r="2051" spans="1:6" x14ac:dyDescent="0.3">
      <c r="A2051" s="141">
        <v>102770</v>
      </c>
      <c r="B2051" s="141" t="s">
        <v>3955</v>
      </c>
      <c r="C2051" s="141" t="s">
        <v>146</v>
      </c>
      <c r="D2051" s="141" t="s">
        <v>81</v>
      </c>
      <c r="E2051" s="142" t="s">
        <v>3956</v>
      </c>
      <c r="F2051" s="142" t="s">
        <v>15187</v>
      </c>
    </row>
    <row r="2052" spans="1:6" x14ac:dyDescent="0.3">
      <c r="A2052" s="141">
        <v>102771</v>
      </c>
      <c r="B2052" s="141" t="s">
        <v>3957</v>
      </c>
      <c r="C2052" s="141" t="s">
        <v>146</v>
      </c>
      <c r="D2052" s="141" t="s">
        <v>81</v>
      </c>
      <c r="E2052" s="142" t="s">
        <v>3958</v>
      </c>
      <c r="F2052" s="142" t="s">
        <v>15188</v>
      </c>
    </row>
    <row r="2053" spans="1:6" x14ac:dyDescent="0.3">
      <c r="A2053" s="141">
        <v>102772</v>
      </c>
      <c r="B2053" s="141" t="s">
        <v>3959</v>
      </c>
      <c r="C2053" s="141" t="s">
        <v>146</v>
      </c>
      <c r="D2053" s="141" t="s">
        <v>81</v>
      </c>
      <c r="E2053" s="142" t="s">
        <v>3960</v>
      </c>
      <c r="F2053" s="142" t="s">
        <v>15189</v>
      </c>
    </row>
    <row r="2054" spans="1:6" x14ac:dyDescent="0.3">
      <c r="A2054" s="141">
        <v>102773</v>
      </c>
      <c r="B2054" s="141" t="s">
        <v>3961</v>
      </c>
      <c r="C2054" s="141" t="s">
        <v>146</v>
      </c>
      <c r="D2054" s="141" t="s">
        <v>81</v>
      </c>
      <c r="E2054" s="142" t="s">
        <v>3962</v>
      </c>
      <c r="F2054" s="142" t="s">
        <v>15190</v>
      </c>
    </row>
    <row r="2055" spans="1:6" x14ac:dyDescent="0.3">
      <c r="A2055" s="141">
        <v>102774</v>
      </c>
      <c r="B2055" s="141" t="s">
        <v>3963</v>
      </c>
      <c r="C2055" s="141" t="s">
        <v>146</v>
      </c>
      <c r="D2055" s="141" t="s">
        <v>81</v>
      </c>
      <c r="E2055" s="142" t="s">
        <v>3962</v>
      </c>
      <c r="F2055" s="142" t="s">
        <v>15190</v>
      </c>
    </row>
    <row r="2056" spans="1:6" x14ac:dyDescent="0.3">
      <c r="A2056" s="141">
        <v>102775</v>
      </c>
      <c r="B2056" s="141" t="s">
        <v>3964</v>
      </c>
      <c r="C2056" s="141" t="s">
        <v>146</v>
      </c>
      <c r="D2056" s="141" t="s">
        <v>81</v>
      </c>
      <c r="E2056" s="142" t="s">
        <v>3965</v>
      </c>
      <c r="F2056" s="142" t="s">
        <v>15191</v>
      </c>
    </row>
    <row r="2057" spans="1:6" x14ac:dyDescent="0.3">
      <c r="A2057" s="141">
        <v>102776</v>
      </c>
      <c r="B2057" s="141" t="s">
        <v>3966</v>
      </c>
      <c r="C2057" s="141" t="s">
        <v>146</v>
      </c>
      <c r="D2057" s="141" t="s">
        <v>81</v>
      </c>
      <c r="E2057" s="142" t="s">
        <v>3965</v>
      </c>
      <c r="F2057" s="142" t="s">
        <v>15191</v>
      </c>
    </row>
    <row r="2058" spans="1:6" x14ac:dyDescent="0.3">
      <c r="A2058" s="141">
        <v>102777</v>
      </c>
      <c r="B2058" s="141" t="s">
        <v>3967</v>
      </c>
      <c r="C2058" s="141" t="s">
        <v>146</v>
      </c>
      <c r="D2058" s="141" t="s">
        <v>81</v>
      </c>
      <c r="E2058" s="142" t="s">
        <v>3968</v>
      </c>
      <c r="F2058" s="142" t="s">
        <v>15192</v>
      </c>
    </row>
    <row r="2059" spans="1:6" x14ac:dyDescent="0.3">
      <c r="A2059" s="141">
        <v>102778</v>
      </c>
      <c r="B2059" s="141" t="s">
        <v>3969</v>
      </c>
      <c r="C2059" s="141" t="s">
        <v>146</v>
      </c>
      <c r="D2059" s="141" t="s">
        <v>81</v>
      </c>
      <c r="E2059" s="142" t="s">
        <v>3970</v>
      </c>
      <c r="F2059" s="142" t="s">
        <v>15193</v>
      </c>
    </row>
    <row r="2060" spans="1:6" x14ac:dyDescent="0.3">
      <c r="A2060" s="141">
        <v>102779</v>
      </c>
      <c r="B2060" s="141" t="s">
        <v>3971</v>
      </c>
      <c r="C2060" s="141" t="s">
        <v>146</v>
      </c>
      <c r="D2060" s="141" t="s">
        <v>81</v>
      </c>
      <c r="E2060" s="142" t="s">
        <v>3962</v>
      </c>
      <c r="F2060" s="142" t="s">
        <v>15190</v>
      </c>
    </row>
    <row r="2061" spans="1:6" x14ac:dyDescent="0.3">
      <c r="A2061" s="141">
        <v>102780</v>
      </c>
      <c r="B2061" s="141" t="s">
        <v>3972</v>
      </c>
      <c r="C2061" s="141" t="s">
        <v>146</v>
      </c>
      <c r="D2061" s="141" t="s">
        <v>81</v>
      </c>
      <c r="E2061" s="142" t="s">
        <v>3973</v>
      </c>
      <c r="F2061" s="142" t="s">
        <v>15194</v>
      </c>
    </row>
    <row r="2062" spans="1:6" x14ac:dyDescent="0.3">
      <c r="A2062" s="141">
        <v>102781</v>
      </c>
      <c r="B2062" s="141" t="s">
        <v>3974</v>
      </c>
      <c r="C2062" s="141" t="s">
        <v>146</v>
      </c>
      <c r="D2062" s="141" t="s">
        <v>81</v>
      </c>
      <c r="E2062" s="142" t="s">
        <v>3975</v>
      </c>
      <c r="F2062" s="142" t="s">
        <v>15195</v>
      </c>
    </row>
    <row r="2063" spans="1:6" x14ac:dyDescent="0.3">
      <c r="A2063" s="141">
        <v>102782</v>
      </c>
      <c r="B2063" s="141" t="s">
        <v>3976</v>
      </c>
      <c r="C2063" s="141" t="s">
        <v>146</v>
      </c>
      <c r="D2063" s="141" t="s">
        <v>81</v>
      </c>
      <c r="E2063" s="142" t="s">
        <v>3977</v>
      </c>
      <c r="F2063" s="142" t="s">
        <v>15196</v>
      </c>
    </row>
    <row r="2064" spans="1:6" x14ac:dyDescent="0.3">
      <c r="A2064" s="141">
        <v>102783</v>
      </c>
      <c r="B2064" s="141" t="s">
        <v>3978</v>
      </c>
      <c r="C2064" s="141" t="s">
        <v>146</v>
      </c>
      <c r="D2064" s="141" t="s">
        <v>81</v>
      </c>
      <c r="E2064" s="142" t="s">
        <v>3979</v>
      </c>
      <c r="F2064" s="142" t="s">
        <v>15197</v>
      </c>
    </row>
    <row r="2065" spans="1:6" x14ac:dyDescent="0.3">
      <c r="A2065" s="141">
        <v>102784</v>
      </c>
      <c r="B2065" s="141" t="s">
        <v>3980</v>
      </c>
      <c r="C2065" s="141" t="s">
        <v>146</v>
      </c>
      <c r="D2065" s="141" t="s">
        <v>81</v>
      </c>
      <c r="E2065" s="142" t="s">
        <v>3981</v>
      </c>
      <c r="F2065" s="142" t="s">
        <v>15198</v>
      </c>
    </row>
    <row r="2066" spans="1:6" x14ac:dyDescent="0.3">
      <c r="A2066" s="141">
        <v>102785</v>
      </c>
      <c r="B2066" s="141" t="s">
        <v>3982</v>
      </c>
      <c r="C2066" s="141" t="s">
        <v>146</v>
      </c>
      <c r="D2066" s="141" t="s">
        <v>81</v>
      </c>
      <c r="E2066" s="142" t="s">
        <v>3973</v>
      </c>
      <c r="F2066" s="142" t="s">
        <v>15194</v>
      </c>
    </row>
    <row r="2067" spans="1:6" x14ac:dyDescent="0.3">
      <c r="A2067" s="141">
        <v>102786</v>
      </c>
      <c r="B2067" s="141" t="s">
        <v>3983</v>
      </c>
      <c r="C2067" s="141" t="s">
        <v>146</v>
      </c>
      <c r="D2067" s="141" t="s">
        <v>81</v>
      </c>
      <c r="E2067" s="142" t="s">
        <v>3984</v>
      </c>
      <c r="F2067" s="142" t="s">
        <v>15199</v>
      </c>
    </row>
    <row r="2068" spans="1:6" x14ac:dyDescent="0.3">
      <c r="A2068" s="141">
        <v>102787</v>
      </c>
      <c r="B2068" s="141" t="s">
        <v>3985</v>
      </c>
      <c r="C2068" s="141" t="s">
        <v>146</v>
      </c>
      <c r="D2068" s="141" t="s">
        <v>81</v>
      </c>
      <c r="E2068" s="142" t="s">
        <v>3977</v>
      </c>
      <c r="F2068" s="142" t="s">
        <v>15196</v>
      </c>
    </row>
    <row r="2069" spans="1:6" x14ac:dyDescent="0.3">
      <c r="A2069" s="141">
        <v>102788</v>
      </c>
      <c r="B2069" s="141" t="s">
        <v>3986</v>
      </c>
      <c r="C2069" s="141" t="s">
        <v>146</v>
      </c>
      <c r="D2069" s="141" t="s">
        <v>81</v>
      </c>
      <c r="E2069" s="142" t="s">
        <v>3987</v>
      </c>
      <c r="F2069" s="142" t="s">
        <v>15200</v>
      </c>
    </row>
    <row r="2070" spans="1:6" x14ac:dyDescent="0.3">
      <c r="A2070" s="141">
        <v>102789</v>
      </c>
      <c r="B2070" s="141" t="s">
        <v>3988</v>
      </c>
      <c r="C2070" s="141" t="s">
        <v>146</v>
      </c>
      <c r="D2070" s="141" t="s">
        <v>81</v>
      </c>
      <c r="E2070" s="142" t="s">
        <v>3989</v>
      </c>
      <c r="F2070" s="142" t="s">
        <v>15201</v>
      </c>
    </row>
    <row r="2071" spans="1:6" x14ac:dyDescent="0.3">
      <c r="A2071" s="141">
        <v>102790</v>
      </c>
      <c r="B2071" s="141" t="s">
        <v>3990</v>
      </c>
      <c r="C2071" s="141" t="s">
        <v>146</v>
      </c>
      <c r="D2071" s="141" t="s">
        <v>81</v>
      </c>
      <c r="E2071" s="142" t="s">
        <v>3991</v>
      </c>
      <c r="F2071" s="142" t="s">
        <v>15202</v>
      </c>
    </row>
    <row r="2072" spans="1:6" x14ac:dyDescent="0.3">
      <c r="A2072" s="141">
        <v>102791</v>
      </c>
      <c r="B2072" s="141" t="s">
        <v>3992</v>
      </c>
      <c r="C2072" s="141" t="s">
        <v>146</v>
      </c>
      <c r="D2072" s="141" t="s">
        <v>81</v>
      </c>
      <c r="E2072" s="142" t="s">
        <v>3993</v>
      </c>
      <c r="F2072" s="142" t="s">
        <v>15203</v>
      </c>
    </row>
    <row r="2073" spans="1:6" x14ac:dyDescent="0.3">
      <c r="A2073" s="141">
        <v>102792</v>
      </c>
      <c r="B2073" s="141" t="s">
        <v>3994</v>
      </c>
      <c r="C2073" s="141" t="s">
        <v>146</v>
      </c>
      <c r="D2073" s="141" t="s">
        <v>81</v>
      </c>
      <c r="E2073" s="142" t="s">
        <v>3995</v>
      </c>
      <c r="F2073" s="142" t="s">
        <v>15204</v>
      </c>
    </row>
    <row r="2074" spans="1:6" x14ac:dyDescent="0.3">
      <c r="A2074" s="141">
        <v>102793</v>
      </c>
      <c r="B2074" s="141" t="s">
        <v>3996</v>
      </c>
      <c r="C2074" s="141" t="s">
        <v>146</v>
      </c>
      <c r="D2074" s="141" t="s">
        <v>81</v>
      </c>
      <c r="E2074" s="142" t="s">
        <v>3997</v>
      </c>
      <c r="F2074" s="142" t="s">
        <v>15205</v>
      </c>
    </row>
    <row r="2075" spans="1:6" x14ac:dyDescent="0.3">
      <c r="A2075" s="141">
        <v>102794</v>
      </c>
      <c r="B2075" s="141" t="s">
        <v>3998</v>
      </c>
      <c r="C2075" s="141" t="s">
        <v>146</v>
      </c>
      <c r="D2075" s="141" t="s">
        <v>81</v>
      </c>
      <c r="E2075" s="142" t="s">
        <v>3999</v>
      </c>
      <c r="F2075" s="142" t="s">
        <v>15206</v>
      </c>
    </row>
    <row r="2076" spans="1:6" x14ac:dyDescent="0.3">
      <c r="A2076" s="141">
        <v>102795</v>
      </c>
      <c r="B2076" s="141" t="s">
        <v>4000</v>
      </c>
      <c r="C2076" s="141" t="s">
        <v>146</v>
      </c>
      <c r="D2076" s="141" t="s">
        <v>81</v>
      </c>
      <c r="E2076" s="142" t="s">
        <v>4001</v>
      </c>
      <c r="F2076" s="142" t="s">
        <v>15207</v>
      </c>
    </row>
    <row r="2077" spans="1:6" x14ac:dyDescent="0.3">
      <c r="A2077" s="141">
        <v>102796</v>
      </c>
      <c r="B2077" s="141" t="s">
        <v>4002</v>
      </c>
      <c r="C2077" s="141" t="s">
        <v>146</v>
      </c>
      <c r="D2077" s="141" t="s">
        <v>81</v>
      </c>
      <c r="E2077" s="142" t="s">
        <v>4003</v>
      </c>
      <c r="F2077" s="142" t="s">
        <v>15208</v>
      </c>
    </row>
    <row r="2078" spans="1:6" x14ac:dyDescent="0.3">
      <c r="A2078" s="141">
        <v>102797</v>
      </c>
      <c r="B2078" s="141" t="s">
        <v>4004</v>
      </c>
      <c r="C2078" s="141" t="s">
        <v>146</v>
      </c>
      <c r="D2078" s="141" t="s">
        <v>81</v>
      </c>
      <c r="E2078" s="142" t="s">
        <v>4005</v>
      </c>
      <c r="F2078" s="142" t="s">
        <v>15209</v>
      </c>
    </row>
    <row r="2079" spans="1:6" x14ac:dyDescent="0.3">
      <c r="A2079" s="141">
        <v>102798</v>
      </c>
      <c r="B2079" s="141" t="s">
        <v>4006</v>
      </c>
      <c r="C2079" s="141" t="s">
        <v>146</v>
      </c>
      <c r="D2079" s="141" t="s">
        <v>81</v>
      </c>
      <c r="E2079" s="142" t="s">
        <v>4007</v>
      </c>
      <c r="F2079" s="142" t="s">
        <v>15210</v>
      </c>
    </row>
    <row r="2080" spans="1:6" x14ac:dyDescent="0.3">
      <c r="A2080" s="141">
        <v>102799</v>
      </c>
      <c r="B2080" s="141" t="s">
        <v>4008</v>
      </c>
      <c r="C2080" s="141" t="s">
        <v>146</v>
      </c>
      <c r="D2080" s="141" t="s">
        <v>81</v>
      </c>
      <c r="E2080" s="142" t="s">
        <v>4009</v>
      </c>
      <c r="F2080" s="142" t="s">
        <v>15211</v>
      </c>
    </row>
    <row r="2081" spans="1:6" x14ac:dyDescent="0.3">
      <c r="A2081" s="141">
        <v>102800</v>
      </c>
      <c r="B2081" s="141" t="s">
        <v>4010</v>
      </c>
      <c r="C2081" s="141" t="s">
        <v>146</v>
      </c>
      <c r="D2081" s="141" t="s">
        <v>81</v>
      </c>
      <c r="E2081" s="142" t="s">
        <v>4011</v>
      </c>
      <c r="F2081" s="142" t="s">
        <v>15212</v>
      </c>
    </row>
    <row r="2082" spans="1:6" x14ac:dyDescent="0.3">
      <c r="A2082" s="141">
        <v>102801</v>
      </c>
      <c r="B2082" s="141" t="s">
        <v>4012</v>
      </c>
      <c r="C2082" s="141" t="s">
        <v>146</v>
      </c>
      <c r="D2082" s="141" t="s">
        <v>81</v>
      </c>
      <c r="E2082" s="142" t="s">
        <v>4013</v>
      </c>
      <c r="F2082" s="142" t="s">
        <v>15213</v>
      </c>
    </row>
    <row r="2083" spans="1:6" x14ac:dyDescent="0.3">
      <c r="A2083" s="141">
        <v>102802</v>
      </c>
      <c r="B2083" s="141" t="s">
        <v>4014</v>
      </c>
      <c r="C2083" s="141" t="s">
        <v>146</v>
      </c>
      <c r="D2083" s="141" t="s">
        <v>81</v>
      </c>
      <c r="E2083" s="142" t="s">
        <v>4015</v>
      </c>
      <c r="F2083" s="142" t="s">
        <v>15214</v>
      </c>
    </row>
    <row r="2084" spans="1:6" x14ac:dyDescent="0.3">
      <c r="A2084" s="141">
        <v>101570</v>
      </c>
      <c r="B2084" s="141" t="s">
        <v>4016</v>
      </c>
      <c r="C2084" s="141" t="s">
        <v>1037</v>
      </c>
      <c r="D2084" s="141" t="s">
        <v>81</v>
      </c>
      <c r="E2084" s="142" t="s">
        <v>4017</v>
      </c>
      <c r="F2084" s="142" t="s">
        <v>15215</v>
      </c>
    </row>
    <row r="2085" spans="1:6" x14ac:dyDescent="0.3">
      <c r="A2085" s="141">
        <v>101571</v>
      </c>
      <c r="B2085" s="141" t="s">
        <v>4018</v>
      </c>
      <c r="C2085" s="141" t="s">
        <v>1037</v>
      </c>
      <c r="D2085" s="141" t="s">
        <v>81</v>
      </c>
      <c r="E2085" s="142" t="s">
        <v>4019</v>
      </c>
      <c r="F2085" s="142" t="s">
        <v>409</v>
      </c>
    </row>
    <row r="2086" spans="1:6" x14ac:dyDescent="0.3">
      <c r="A2086" s="141">
        <v>101572</v>
      </c>
      <c r="B2086" s="141" t="s">
        <v>4020</v>
      </c>
      <c r="C2086" s="141" t="s">
        <v>1037</v>
      </c>
      <c r="D2086" s="141" t="s">
        <v>81</v>
      </c>
      <c r="E2086" s="142" t="s">
        <v>4021</v>
      </c>
      <c r="F2086" s="142" t="s">
        <v>7763</v>
      </c>
    </row>
    <row r="2087" spans="1:6" x14ac:dyDescent="0.3">
      <c r="A2087" s="141">
        <v>101573</v>
      </c>
      <c r="B2087" s="141" t="s">
        <v>4022</v>
      </c>
      <c r="C2087" s="141" t="s">
        <v>1037</v>
      </c>
      <c r="D2087" s="141" t="s">
        <v>81</v>
      </c>
      <c r="E2087" s="142" t="s">
        <v>1101</v>
      </c>
      <c r="F2087" s="142" t="s">
        <v>15216</v>
      </c>
    </row>
    <row r="2088" spans="1:6" x14ac:dyDescent="0.3">
      <c r="A2088" s="141">
        <v>101574</v>
      </c>
      <c r="B2088" s="141" t="s">
        <v>4023</v>
      </c>
      <c r="C2088" s="141" t="s">
        <v>1037</v>
      </c>
      <c r="D2088" s="141" t="s">
        <v>81</v>
      </c>
      <c r="E2088" s="142" t="s">
        <v>4024</v>
      </c>
      <c r="F2088" s="142" t="s">
        <v>8855</v>
      </c>
    </row>
    <row r="2089" spans="1:6" x14ac:dyDescent="0.3">
      <c r="A2089" s="141">
        <v>101575</v>
      </c>
      <c r="B2089" s="141" t="s">
        <v>4025</v>
      </c>
      <c r="C2089" s="141" t="s">
        <v>1037</v>
      </c>
      <c r="D2089" s="141" t="s">
        <v>81</v>
      </c>
      <c r="E2089" s="142" t="s">
        <v>4026</v>
      </c>
      <c r="F2089" s="142" t="s">
        <v>15217</v>
      </c>
    </row>
    <row r="2090" spans="1:6" x14ac:dyDescent="0.3">
      <c r="A2090" s="141">
        <v>101576</v>
      </c>
      <c r="B2090" s="141" t="s">
        <v>4027</v>
      </c>
      <c r="C2090" s="141" t="s">
        <v>1037</v>
      </c>
      <c r="D2090" s="141" t="s">
        <v>81</v>
      </c>
      <c r="E2090" s="142" t="s">
        <v>4028</v>
      </c>
      <c r="F2090" s="142" t="s">
        <v>2679</v>
      </c>
    </row>
    <row r="2091" spans="1:6" x14ac:dyDescent="0.3">
      <c r="A2091" s="141">
        <v>101577</v>
      </c>
      <c r="B2091" s="141" t="s">
        <v>4029</v>
      </c>
      <c r="C2091" s="141" t="s">
        <v>1037</v>
      </c>
      <c r="D2091" s="141" t="s">
        <v>81</v>
      </c>
      <c r="E2091" s="142" t="s">
        <v>4030</v>
      </c>
      <c r="F2091" s="142" t="s">
        <v>15218</v>
      </c>
    </row>
    <row r="2092" spans="1:6" x14ac:dyDescent="0.3">
      <c r="A2092" s="141">
        <v>101578</v>
      </c>
      <c r="B2092" s="141" t="s">
        <v>4031</v>
      </c>
      <c r="C2092" s="141" t="s">
        <v>1037</v>
      </c>
      <c r="D2092" s="141" t="s">
        <v>81</v>
      </c>
      <c r="E2092" s="142" t="s">
        <v>4032</v>
      </c>
      <c r="F2092" s="142" t="s">
        <v>15219</v>
      </c>
    </row>
    <row r="2093" spans="1:6" x14ac:dyDescent="0.3">
      <c r="A2093" s="141">
        <v>101579</v>
      </c>
      <c r="B2093" s="141" t="s">
        <v>4033</v>
      </c>
      <c r="C2093" s="141" t="s">
        <v>1037</v>
      </c>
      <c r="D2093" s="141" t="s">
        <v>81</v>
      </c>
      <c r="E2093" s="142" t="s">
        <v>4034</v>
      </c>
      <c r="F2093" s="142" t="s">
        <v>15220</v>
      </c>
    </row>
    <row r="2094" spans="1:6" x14ac:dyDescent="0.3">
      <c r="A2094" s="141">
        <v>101580</v>
      </c>
      <c r="B2094" s="141" t="s">
        <v>4035</v>
      </c>
      <c r="C2094" s="141" t="s">
        <v>1037</v>
      </c>
      <c r="D2094" s="141" t="s">
        <v>81</v>
      </c>
      <c r="E2094" s="142" t="s">
        <v>4036</v>
      </c>
      <c r="F2094" s="142" t="s">
        <v>15221</v>
      </c>
    </row>
    <row r="2095" spans="1:6" x14ac:dyDescent="0.3">
      <c r="A2095" s="141">
        <v>101581</v>
      </c>
      <c r="B2095" s="141" t="s">
        <v>4037</v>
      </c>
      <c r="C2095" s="141" t="s">
        <v>1037</v>
      </c>
      <c r="D2095" s="141" t="s">
        <v>81</v>
      </c>
      <c r="E2095" s="142" t="s">
        <v>4038</v>
      </c>
      <c r="F2095" s="142" t="s">
        <v>15222</v>
      </c>
    </row>
    <row r="2096" spans="1:6" x14ac:dyDescent="0.3">
      <c r="A2096" s="141">
        <v>101582</v>
      </c>
      <c r="B2096" s="141" t="s">
        <v>4039</v>
      </c>
      <c r="C2096" s="141" t="s">
        <v>1037</v>
      </c>
      <c r="D2096" s="141" t="s">
        <v>81</v>
      </c>
      <c r="E2096" s="142" t="s">
        <v>4040</v>
      </c>
      <c r="F2096" s="142" t="s">
        <v>2618</v>
      </c>
    </row>
    <row r="2097" spans="1:6" x14ac:dyDescent="0.3">
      <c r="A2097" s="141">
        <v>101583</v>
      </c>
      <c r="B2097" s="141" t="s">
        <v>4041</v>
      </c>
      <c r="C2097" s="141" t="s">
        <v>1037</v>
      </c>
      <c r="D2097" s="141" t="s">
        <v>81</v>
      </c>
      <c r="E2097" s="142" t="s">
        <v>4042</v>
      </c>
      <c r="F2097" s="142" t="s">
        <v>15223</v>
      </c>
    </row>
    <row r="2098" spans="1:6" x14ac:dyDescent="0.3">
      <c r="A2098" s="141">
        <v>101584</v>
      </c>
      <c r="B2098" s="141" t="s">
        <v>4043</v>
      </c>
      <c r="C2098" s="141" t="s">
        <v>1037</v>
      </c>
      <c r="D2098" s="141" t="s">
        <v>81</v>
      </c>
      <c r="E2098" s="142" t="s">
        <v>4044</v>
      </c>
      <c r="F2098" s="142" t="s">
        <v>15224</v>
      </c>
    </row>
    <row r="2099" spans="1:6" x14ac:dyDescent="0.3">
      <c r="A2099" s="141">
        <v>101585</v>
      </c>
      <c r="B2099" s="141" t="s">
        <v>4045</v>
      </c>
      <c r="C2099" s="141" t="s">
        <v>1037</v>
      </c>
      <c r="D2099" s="141" t="s">
        <v>81</v>
      </c>
      <c r="E2099" s="142" t="s">
        <v>4046</v>
      </c>
      <c r="F2099" s="142" t="s">
        <v>15225</v>
      </c>
    </row>
    <row r="2100" spans="1:6" x14ac:dyDescent="0.3">
      <c r="A2100" s="141">
        <v>101586</v>
      </c>
      <c r="B2100" s="141" t="s">
        <v>4047</v>
      </c>
      <c r="C2100" s="141" t="s">
        <v>1037</v>
      </c>
      <c r="D2100" s="141" t="s">
        <v>81</v>
      </c>
      <c r="E2100" s="142" t="s">
        <v>4048</v>
      </c>
      <c r="F2100" s="142" t="s">
        <v>15226</v>
      </c>
    </row>
    <row r="2101" spans="1:6" x14ac:dyDescent="0.3">
      <c r="A2101" s="141">
        <v>101587</v>
      </c>
      <c r="B2101" s="141" t="s">
        <v>4049</v>
      </c>
      <c r="C2101" s="141" t="s">
        <v>1037</v>
      </c>
      <c r="D2101" s="141" t="s">
        <v>81</v>
      </c>
      <c r="E2101" s="142" t="s">
        <v>4050</v>
      </c>
      <c r="F2101" s="142" t="s">
        <v>15227</v>
      </c>
    </row>
    <row r="2102" spans="1:6" x14ac:dyDescent="0.3">
      <c r="A2102" s="141">
        <v>101588</v>
      </c>
      <c r="B2102" s="141" t="s">
        <v>4051</v>
      </c>
      <c r="C2102" s="141" t="s">
        <v>1037</v>
      </c>
      <c r="D2102" s="141" t="s">
        <v>81</v>
      </c>
      <c r="E2102" s="142" t="s">
        <v>4052</v>
      </c>
      <c r="F2102" s="142" t="s">
        <v>15228</v>
      </c>
    </row>
    <row r="2103" spans="1:6" x14ac:dyDescent="0.3">
      <c r="A2103" s="141">
        <v>101589</v>
      </c>
      <c r="B2103" s="141" t="s">
        <v>4053</v>
      </c>
      <c r="C2103" s="141" t="s">
        <v>1037</v>
      </c>
      <c r="D2103" s="141" t="s">
        <v>81</v>
      </c>
      <c r="E2103" s="142" t="s">
        <v>4054</v>
      </c>
      <c r="F2103" s="142" t="s">
        <v>15229</v>
      </c>
    </row>
    <row r="2104" spans="1:6" x14ac:dyDescent="0.3">
      <c r="A2104" s="141">
        <v>101590</v>
      </c>
      <c r="B2104" s="141" t="s">
        <v>4055</v>
      </c>
      <c r="C2104" s="141" t="s">
        <v>1037</v>
      </c>
      <c r="D2104" s="141" t="s">
        <v>81</v>
      </c>
      <c r="E2104" s="142" t="s">
        <v>4056</v>
      </c>
      <c r="F2104" s="142" t="s">
        <v>12407</v>
      </c>
    </row>
    <row r="2105" spans="1:6" x14ac:dyDescent="0.3">
      <c r="A2105" s="141">
        <v>101591</v>
      </c>
      <c r="B2105" s="141" t="s">
        <v>4057</v>
      </c>
      <c r="C2105" s="141" t="s">
        <v>1037</v>
      </c>
      <c r="D2105" s="141" t="s">
        <v>81</v>
      </c>
      <c r="E2105" s="142" t="s">
        <v>4058</v>
      </c>
      <c r="F2105" s="142" t="s">
        <v>15230</v>
      </c>
    </row>
    <row r="2106" spans="1:6" x14ac:dyDescent="0.3">
      <c r="A2106" s="141">
        <v>101592</v>
      </c>
      <c r="B2106" s="141" t="s">
        <v>4059</v>
      </c>
      <c r="C2106" s="141" t="s">
        <v>1037</v>
      </c>
      <c r="D2106" s="141" t="s">
        <v>81</v>
      </c>
      <c r="E2106" s="142" t="s">
        <v>4060</v>
      </c>
      <c r="F2106" s="142" t="s">
        <v>15231</v>
      </c>
    </row>
    <row r="2107" spans="1:6" x14ac:dyDescent="0.3">
      <c r="A2107" s="141">
        <v>101593</v>
      </c>
      <c r="B2107" s="141" t="s">
        <v>4061</v>
      </c>
      <c r="C2107" s="141" t="s">
        <v>1037</v>
      </c>
      <c r="D2107" s="141" t="s">
        <v>81</v>
      </c>
      <c r="E2107" s="142" t="s">
        <v>4062</v>
      </c>
      <c r="F2107" s="142" t="s">
        <v>15232</v>
      </c>
    </row>
    <row r="2108" spans="1:6" x14ac:dyDescent="0.3">
      <c r="A2108" s="141">
        <v>101600</v>
      </c>
      <c r="B2108" s="141" t="s">
        <v>4063</v>
      </c>
      <c r="C2108" s="141" t="s">
        <v>1037</v>
      </c>
      <c r="D2108" s="141" t="s">
        <v>1090</v>
      </c>
      <c r="E2108" s="142" t="s">
        <v>4064</v>
      </c>
      <c r="F2108" s="142" t="s">
        <v>6761</v>
      </c>
    </row>
    <row r="2109" spans="1:6" x14ac:dyDescent="0.3">
      <c r="A2109" s="141">
        <v>101601</v>
      </c>
      <c r="B2109" s="141" t="s">
        <v>4065</v>
      </c>
      <c r="C2109" s="141" t="s">
        <v>1037</v>
      </c>
      <c r="D2109" s="141" t="s">
        <v>1090</v>
      </c>
      <c r="E2109" s="142" t="s">
        <v>4066</v>
      </c>
      <c r="F2109" s="142" t="s">
        <v>2022</v>
      </c>
    </row>
    <row r="2110" spans="1:6" x14ac:dyDescent="0.3">
      <c r="A2110" s="141">
        <v>101602</v>
      </c>
      <c r="B2110" s="141" t="s">
        <v>4067</v>
      </c>
      <c r="C2110" s="141" t="s">
        <v>1037</v>
      </c>
      <c r="D2110" s="141" t="s">
        <v>1090</v>
      </c>
      <c r="E2110" s="142" t="s">
        <v>4068</v>
      </c>
      <c r="F2110" s="142" t="s">
        <v>7006</v>
      </c>
    </row>
    <row r="2111" spans="1:6" x14ac:dyDescent="0.3">
      <c r="A2111" s="141">
        <v>101603</v>
      </c>
      <c r="B2111" s="141" t="s">
        <v>4069</v>
      </c>
      <c r="C2111" s="141" t="s">
        <v>1037</v>
      </c>
      <c r="D2111" s="141" t="s">
        <v>1090</v>
      </c>
      <c r="E2111" s="142" t="s">
        <v>4070</v>
      </c>
      <c r="F2111" s="142" t="s">
        <v>2258</v>
      </c>
    </row>
    <row r="2112" spans="1:6" x14ac:dyDescent="0.3">
      <c r="A2112" s="141">
        <v>101604</v>
      </c>
      <c r="B2112" s="141" t="s">
        <v>4071</v>
      </c>
      <c r="C2112" s="141" t="s">
        <v>1037</v>
      </c>
      <c r="D2112" s="141" t="s">
        <v>1090</v>
      </c>
      <c r="E2112" s="142" t="s">
        <v>4072</v>
      </c>
      <c r="F2112" s="142" t="s">
        <v>2013</v>
      </c>
    </row>
    <row r="2113" spans="1:6" x14ac:dyDescent="0.3">
      <c r="A2113" s="141">
        <v>101605</v>
      </c>
      <c r="B2113" s="141" t="s">
        <v>4073</v>
      </c>
      <c r="C2113" s="141" t="s">
        <v>1037</v>
      </c>
      <c r="D2113" s="141" t="s">
        <v>1090</v>
      </c>
      <c r="E2113" s="142" t="s">
        <v>4074</v>
      </c>
      <c r="F2113" s="142" t="s">
        <v>15233</v>
      </c>
    </row>
    <row r="2114" spans="1:6" x14ac:dyDescent="0.3">
      <c r="A2114" s="141">
        <v>90788</v>
      </c>
      <c r="B2114" s="141" t="s">
        <v>4075</v>
      </c>
      <c r="C2114" s="141" t="s">
        <v>146</v>
      </c>
      <c r="D2114" s="141" t="s">
        <v>81</v>
      </c>
      <c r="E2114" s="142" t="s">
        <v>4076</v>
      </c>
      <c r="F2114" s="142" t="s">
        <v>15234</v>
      </c>
    </row>
    <row r="2115" spans="1:6" x14ac:dyDescent="0.3">
      <c r="A2115" s="141">
        <v>90789</v>
      </c>
      <c r="B2115" s="141" t="s">
        <v>4077</v>
      </c>
      <c r="C2115" s="141" t="s">
        <v>146</v>
      </c>
      <c r="D2115" s="141" t="s">
        <v>81</v>
      </c>
      <c r="E2115" s="142" t="s">
        <v>4078</v>
      </c>
      <c r="F2115" s="142" t="s">
        <v>15235</v>
      </c>
    </row>
    <row r="2116" spans="1:6" x14ac:dyDescent="0.3">
      <c r="A2116" s="141">
        <v>90790</v>
      </c>
      <c r="B2116" s="141" t="s">
        <v>4079</v>
      </c>
      <c r="C2116" s="141" t="s">
        <v>146</v>
      </c>
      <c r="D2116" s="141" t="s">
        <v>81</v>
      </c>
      <c r="E2116" s="142" t="s">
        <v>4080</v>
      </c>
      <c r="F2116" s="142" t="s">
        <v>15236</v>
      </c>
    </row>
    <row r="2117" spans="1:6" x14ac:dyDescent="0.3">
      <c r="A2117" s="141">
        <v>90791</v>
      </c>
      <c r="B2117" s="141" t="s">
        <v>4081</v>
      </c>
      <c r="C2117" s="141" t="s">
        <v>146</v>
      </c>
      <c r="D2117" s="141" t="s">
        <v>81</v>
      </c>
      <c r="E2117" s="142" t="s">
        <v>4082</v>
      </c>
      <c r="F2117" s="142" t="s">
        <v>15237</v>
      </c>
    </row>
    <row r="2118" spans="1:6" x14ac:dyDescent="0.3">
      <c r="A2118" s="141">
        <v>90793</v>
      </c>
      <c r="B2118" s="141" t="s">
        <v>4083</v>
      </c>
      <c r="C2118" s="141" t="s">
        <v>146</v>
      </c>
      <c r="D2118" s="141" t="s">
        <v>81</v>
      </c>
      <c r="E2118" s="142" t="s">
        <v>4084</v>
      </c>
      <c r="F2118" s="142" t="s">
        <v>15238</v>
      </c>
    </row>
    <row r="2119" spans="1:6" x14ac:dyDescent="0.3">
      <c r="A2119" s="141">
        <v>90794</v>
      </c>
      <c r="B2119" s="141" t="s">
        <v>4085</v>
      </c>
      <c r="C2119" s="141" t="s">
        <v>146</v>
      </c>
      <c r="D2119" s="141" t="s">
        <v>81</v>
      </c>
      <c r="E2119" s="142" t="s">
        <v>4086</v>
      </c>
      <c r="F2119" s="142" t="s">
        <v>9750</v>
      </c>
    </row>
    <row r="2120" spans="1:6" x14ac:dyDescent="0.3">
      <c r="A2120" s="141">
        <v>90795</v>
      </c>
      <c r="B2120" s="141" t="s">
        <v>4087</v>
      </c>
      <c r="C2120" s="141" t="s">
        <v>146</v>
      </c>
      <c r="D2120" s="141" t="s">
        <v>81</v>
      </c>
      <c r="E2120" s="142" t="s">
        <v>4088</v>
      </c>
      <c r="F2120" s="142" t="s">
        <v>15239</v>
      </c>
    </row>
    <row r="2121" spans="1:6" x14ac:dyDescent="0.3">
      <c r="A2121" s="141">
        <v>90796</v>
      </c>
      <c r="B2121" s="141" t="s">
        <v>4089</v>
      </c>
      <c r="C2121" s="141" t="s">
        <v>146</v>
      </c>
      <c r="D2121" s="141" t="s">
        <v>81</v>
      </c>
      <c r="E2121" s="142" t="s">
        <v>4090</v>
      </c>
      <c r="F2121" s="142" t="s">
        <v>15240</v>
      </c>
    </row>
    <row r="2122" spans="1:6" x14ac:dyDescent="0.3">
      <c r="A2122" s="141">
        <v>90797</v>
      </c>
      <c r="B2122" s="141" t="s">
        <v>4091</v>
      </c>
      <c r="C2122" s="141" t="s">
        <v>146</v>
      </c>
      <c r="D2122" s="141" t="s">
        <v>81</v>
      </c>
      <c r="E2122" s="142" t="s">
        <v>4092</v>
      </c>
      <c r="F2122" s="142" t="s">
        <v>15241</v>
      </c>
    </row>
    <row r="2123" spans="1:6" x14ac:dyDescent="0.3">
      <c r="A2123" s="141">
        <v>90798</v>
      </c>
      <c r="B2123" s="141" t="s">
        <v>4093</v>
      </c>
      <c r="C2123" s="141" t="s">
        <v>146</v>
      </c>
      <c r="D2123" s="141" t="s">
        <v>81</v>
      </c>
      <c r="E2123" s="142" t="s">
        <v>4094</v>
      </c>
      <c r="F2123" s="142" t="s">
        <v>15242</v>
      </c>
    </row>
    <row r="2124" spans="1:6" x14ac:dyDescent="0.3">
      <c r="A2124" s="141">
        <v>90799</v>
      </c>
      <c r="B2124" s="141" t="s">
        <v>4095</v>
      </c>
      <c r="C2124" s="141" t="s">
        <v>146</v>
      </c>
      <c r="D2124" s="141" t="s">
        <v>81</v>
      </c>
      <c r="E2124" s="142" t="s">
        <v>4096</v>
      </c>
      <c r="F2124" s="142" t="s">
        <v>15243</v>
      </c>
    </row>
    <row r="2125" spans="1:6" x14ac:dyDescent="0.3">
      <c r="A2125" s="141">
        <v>90801</v>
      </c>
      <c r="B2125" s="141" t="s">
        <v>4097</v>
      </c>
      <c r="C2125" s="141" t="s">
        <v>146</v>
      </c>
      <c r="D2125" s="141" t="s">
        <v>81</v>
      </c>
      <c r="E2125" s="142" t="s">
        <v>4098</v>
      </c>
      <c r="F2125" s="142" t="s">
        <v>15244</v>
      </c>
    </row>
    <row r="2126" spans="1:6" x14ac:dyDescent="0.3">
      <c r="A2126" s="141">
        <v>90806</v>
      </c>
      <c r="B2126" s="141" t="s">
        <v>4099</v>
      </c>
      <c r="C2126" s="141" t="s">
        <v>146</v>
      </c>
      <c r="D2126" s="141" t="s">
        <v>81</v>
      </c>
      <c r="E2126" s="142" t="s">
        <v>4100</v>
      </c>
      <c r="F2126" s="142" t="s">
        <v>15245</v>
      </c>
    </row>
    <row r="2127" spans="1:6" x14ac:dyDescent="0.3">
      <c r="A2127" s="141">
        <v>90820</v>
      </c>
      <c r="B2127" s="141" t="s">
        <v>4101</v>
      </c>
      <c r="C2127" s="141" t="s">
        <v>146</v>
      </c>
      <c r="D2127" s="141" t="s">
        <v>81</v>
      </c>
      <c r="E2127" s="142" t="s">
        <v>4102</v>
      </c>
      <c r="F2127" s="142" t="s">
        <v>15246</v>
      </c>
    </row>
    <row r="2128" spans="1:6" x14ac:dyDescent="0.3">
      <c r="A2128" s="141">
        <v>90821</v>
      </c>
      <c r="B2128" s="141" t="s">
        <v>4103</v>
      </c>
      <c r="C2128" s="141" t="s">
        <v>146</v>
      </c>
      <c r="D2128" s="141" t="s">
        <v>81</v>
      </c>
      <c r="E2128" s="142" t="s">
        <v>4104</v>
      </c>
      <c r="F2128" s="142" t="s">
        <v>15247</v>
      </c>
    </row>
    <row r="2129" spans="1:6" x14ac:dyDescent="0.3">
      <c r="A2129" s="141">
        <v>90822</v>
      </c>
      <c r="B2129" s="141" t="s">
        <v>4105</v>
      </c>
      <c r="C2129" s="141" t="s">
        <v>146</v>
      </c>
      <c r="D2129" s="141" t="s">
        <v>81</v>
      </c>
      <c r="E2129" s="142" t="s">
        <v>4106</v>
      </c>
      <c r="F2129" s="142" t="s">
        <v>15248</v>
      </c>
    </row>
    <row r="2130" spans="1:6" x14ac:dyDescent="0.3">
      <c r="A2130" s="141">
        <v>90823</v>
      </c>
      <c r="B2130" s="141" t="s">
        <v>4107</v>
      </c>
      <c r="C2130" s="141" t="s">
        <v>146</v>
      </c>
      <c r="D2130" s="141" t="s">
        <v>81</v>
      </c>
      <c r="E2130" s="142" t="s">
        <v>4108</v>
      </c>
      <c r="F2130" s="142" t="s">
        <v>15249</v>
      </c>
    </row>
    <row r="2131" spans="1:6" x14ac:dyDescent="0.3">
      <c r="A2131" s="141">
        <v>90824</v>
      </c>
      <c r="B2131" s="141" t="s">
        <v>4109</v>
      </c>
      <c r="C2131" s="141" t="s">
        <v>146</v>
      </c>
      <c r="D2131" s="141" t="s">
        <v>81</v>
      </c>
      <c r="E2131" s="142" t="s">
        <v>4110</v>
      </c>
      <c r="F2131" s="142" t="s">
        <v>15250</v>
      </c>
    </row>
    <row r="2132" spans="1:6" x14ac:dyDescent="0.3">
      <c r="A2132" s="141">
        <v>90825</v>
      </c>
      <c r="B2132" s="141" t="s">
        <v>4111</v>
      </c>
      <c r="C2132" s="141" t="s">
        <v>146</v>
      </c>
      <c r="D2132" s="141" t="s">
        <v>81</v>
      </c>
      <c r="E2132" s="142" t="s">
        <v>4112</v>
      </c>
      <c r="F2132" s="142" t="s">
        <v>15251</v>
      </c>
    </row>
    <row r="2133" spans="1:6" x14ac:dyDescent="0.3">
      <c r="A2133" s="141">
        <v>90830</v>
      </c>
      <c r="B2133" s="141" t="s">
        <v>4113</v>
      </c>
      <c r="C2133" s="141" t="s">
        <v>146</v>
      </c>
      <c r="D2133" s="141" t="s">
        <v>81</v>
      </c>
      <c r="E2133" s="142" t="s">
        <v>4114</v>
      </c>
      <c r="F2133" s="142" t="s">
        <v>15252</v>
      </c>
    </row>
    <row r="2134" spans="1:6" x14ac:dyDescent="0.3">
      <c r="A2134" s="141">
        <v>90831</v>
      </c>
      <c r="B2134" s="141" t="s">
        <v>4115</v>
      </c>
      <c r="C2134" s="141" t="s">
        <v>146</v>
      </c>
      <c r="D2134" s="141" t="s">
        <v>81</v>
      </c>
      <c r="E2134" s="142" t="s">
        <v>4116</v>
      </c>
      <c r="F2134" s="142" t="s">
        <v>15253</v>
      </c>
    </row>
    <row r="2135" spans="1:6" x14ac:dyDescent="0.3">
      <c r="A2135" s="141">
        <v>90841</v>
      </c>
      <c r="B2135" s="141" t="s">
        <v>4117</v>
      </c>
      <c r="C2135" s="141" t="s">
        <v>146</v>
      </c>
      <c r="D2135" s="141" t="s">
        <v>81</v>
      </c>
      <c r="E2135" s="142" t="s">
        <v>4118</v>
      </c>
      <c r="F2135" s="142" t="s">
        <v>15254</v>
      </c>
    </row>
    <row r="2136" spans="1:6" x14ac:dyDescent="0.3">
      <c r="A2136" s="141">
        <v>90842</v>
      </c>
      <c r="B2136" s="141" t="s">
        <v>4119</v>
      </c>
      <c r="C2136" s="141" t="s">
        <v>146</v>
      </c>
      <c r="D2136" s="141" t="s">
        <v>81</v>
      </c>
      <c r="E2136" s="142" t="s">
        <v>4120</v>
      </c>
      <c r="F2136" s="142" t="s">
        <v>15255</v>
      </c>
    </row>
    <row r="2137" spans="1:6" x14ac:dyDescent="0.3">
      <c r="A2137" s="141">
        <v>90843</v>
      </c>
      <c r="B2137" s="141" t="s">
        <v>4121</v>
      </c>
      <c r="C2137" s="141" t="s">
        <v>146</v>
      </c>
      <c r="D2137" s="141" t="s">
        <v>81</v>
      </c>
      <c r="E2137" s="142" t="s">
        <v>4122</v>
      </c>
      <c r="F2137" s="142" t="s">
        <v>15256</v>
      </c>
    </row>
    <row r="2138" spans="1:6" x14ac:dyDescent="0.3">
      <c r="A2138" s="141">
        <v>90844</v>
      </c>
      <c r="B2138" s="141" t="s">
        <v>4123</v>
      </c>
      <c r="C2138" s="141" t="s">
        <v>146</v>
      </c>
      <c r="D2138" s="141" t="s">
        <v>81</v>
      </c>
      <c r="E2138" s="142" t="s">
        <v>4124</v>
      </c>
      <c r="F2138" s="142" t="s">
        <v>15257</v>
      </c>
    </row>
    <row r="2139" spans="1:6" x14ac:dyDescent="0.3">
      <c r="A2139" s="141">
        <v>90845</v>
      </c>
      <c r="B2139" s="141" t="s">
        <v>4125</v>
      </c>
      <c r="C2139" s="141" t="s">
        <v>146</v>
      </c>
      <c r="D2139" s="141" t="s">
        <v>81</v>
      </c>
      <c r="E2139" s="142" t="s">
        <v>4126</v>
      </c>
      <c r="F2139" s="142" t="s">
        <v>15258</v>
      </c>
    </row>
    <row r="2140" spans="1:6" x14ac:dyDescent="0.3">
      <c r="A2140" s="141">
        <v>90846</v>
      </c>
      <c r="B2140" s="141" t="s">
        <v>4127</v>
      </c>
      <c r="C2140" s="141" t="s">
        <v>146</v>
      </c>
      <c r="D2140" s="141" t="s">
        <v>81</v>
      </c>
      <c r="E2140" s="142" t="s">
        <v>4128</v>
      </c>
      <c r="F2140" s="142" t="s">
        <v>15259</v>
      </c>
    </row>
    <row r="2141" spans="1:6" x14ac:dyDescent="0.3">
      <c r="A2141" s="141">
        <v>90847</v>
      </c>
      <c r="B2141" s="141" t="s">
        <v>4129</v>
      </c>
      <c r="C2141" s="141" t="s">
        <v>146</v>
      </c>
      <c r="D2141" s="141" t="s">
        <v>81</v>
      </c>
      <c r="E2141" s="142" t="s">
        <v>4130</v>
      </c>
      <c r="F2141" s="142" t="s">
        <v>15260</v>
      </c>
    </row>
    <row r="2142" spans="1:6" x14ac:dyDescent="0.3">
      <c r="A2142" s="141">
        <v>90848</v>
      </c>
      <c r="B2142" s="141" t="s">
        <v>4131</v>
      </c>
      <c r="C2142" s="141" t="s">
        <v>146</v>
      </c>
      <c r="D2142" s="141" t="s">
        <v>81</v>
      </c>
      <c r="E2142" s="142" t="s">
        <v>4132</v>
      </c>
      <c r="F2142" s="142" t="s">
        <v>15261</v>
      </c>
    </row>
    <row r="2143" spans="1:6" x14ac:dyDescent="0.3">
      <c r="A2143" s="141">
        <v>90849</v>
      </c>
      <c r="B2143" s="141" t="s">
        <v>4133</v>
      </c>
      <c r="C2143" s="141" t="s">
        <v>146</v>
      </c>
      <c r="D2143" s="141" t="s">
        <v>81</v>
      </c>
      <c r="E2143" s="142" t="s">
        <v>4134</v>
      </c>
      <c r="F2143" s="142" t="s">
        <v>15262</v>
      </c>
    </row>
    <row r="2144" spans="1:6" x14ac:dyDescent="0.3">
      <c r="A2144" s="141">
        <v>90850</v>
      </c>
      <c r="B2144" s="141" t="s">
        <v>4135</v>
      </c>
      <c r="C2144" s="141" t="s">
        <v>146</v>
      </c>
      <c r="D2144" s="141" t="s">
        <v>81</v>
      </c>
      <c r="E2144" s="142" t="s">
        <v>4136</v>
      </c>
      <c r="F2144" s="142" t="s">
        <v>15263</v>
      </c>
    </row>
    <row r="2145" spans="1:6" x14ac:dyDescent="0.3">
      <c r="A2145" s="141">
        <v>90851</v>
      </c>
      <c r="B2145" s="141" t="s">
        <v>4137</v>
      </c>
      <c r="C2145" s="141" t="s">
        <v>146</v>
      </c>
      <c r="D2145" s="141" t="s">
        <v>81</v>
      </c>
      <c r="E2145" s="142" t="s">
        <v>4138</v>
      </c>
      <c r="F2145" s="142" t="s">
        <v>15264</v>
      </c>
    </row>
    <row r="2146" spans="1:6" x14ac:dyDescent="0.3">
      <c r="A2146" s="141">
        <v>90852</v>
      </c>
      <c r="B2146" s="141" t="s">
        <v>4139</v>
      </c>
      <c r="C2146" s="141" t="s">
        <v>146</v>
      </c>
      <c r="D2146" s="141" t="s">
        <v>81</v>
      </c>
      <c r="E2146" s="142" t="s">
        <v>4140</v>
      </c>
      <c r="F2146" s="142" t="s">
        <v>15265</v>
      </c>
    </row>
    <row r="2147" spans="1:6" x14ac:dyDescent="0.3">
      <c r="A2147" s="141">
        <v>91009</v>
      </c>
      <c r="B2147" s="141" t="s">
        <v>4141</v>
      </c>
      <c r="C2147" s="141" t="s">
        <v>146</v>
      </c>
      <c r="D2147" s="141" t="s">
        <v>81</v>
      </c>
      <c r="E2147" s="142" t="s">
        <v>4142</v>
      </c>
      <c r="F2147" s="142" t="s">
        <v>15266</v>
      </c>
    </row>
    <row r="2148" spans="1:6" x14ac:dyDescent="0.3">
      <c r="A2148" s="141">
        <v>91010</v>
      </c>
      <c r="B2148" s="141" t="s">
        <v>4143</v>
      </c>
      <c r="C2148" s="141" t="s">
        <v>146</v>
      </c>
      <c r="D2148" s="141" t="s">
        <v>81</v>
      </c>
      <c r="E2148" s="142" t="s">
        <v>4144</v>
      </c>
      <c r="F2148" s="142" t="s">
        <v>15267</v>
      </c>
    </row>
    <row r="2149" spans="1:6" x14ac:dyDescent="0.3">
      <c r="A2149" s="141">
        <v>91011</v>
      </c>
      <c r="B2149" s="141" t="s">
        <v>4145</v>
      </c>
      <c r="C2149" s="141" t="s">
        <v>146</v>
      </c>
      <c r="D2149" s="141" t="s">
        <v>81</v>
      </c>
      <c r="E2149" s="142" t="s">
        <v>4146</v>
      </c>
      <c r="F2149" s="142" t="s">
        <v>15268</v>
      </c>
    </row>
    <row r="2150" spans="1:6" x14ac:dyDescent="0.3">
      <c r="A2150" s="141">
        <v>91012</v>
      </c>
      <c r="B2150" s="141" t="s">
        <v>4147</v>
      </c>
      <c r="C2150" s="141" t="s">
        <v>146</v>
      </c>
      <c r="D2150" s="141" t="s">
        <v>81</v>
      </c>
      <c r="E2150" s="142" t="s">
        <v>4148</v>
      </c>
      <c r="F2150" s="142" t="s">
        <v>15269</v>
      </c>
    </row>
    <row r="2151" spans="1:6" x14ac:dyDescent="0.3">
      <c r="A2151" s="141">
        <v>91013</v>
      </c>
      <c r="B2151" s="141" t="s">
        <v>4149</v>
      </c>
      <c r="C2151" s="141" t="s">
        <v>146</v>
      </c>
      <c r="D2151" s="141" t="s">
        <v>81</v>
      </c>
      <c r="E2151" s="142" t="s">
        <v>4150</v>
      </c>
      <c r="F2151" s="142" t="s">
        <v>15270</v>
      </c>
    </row>
    <row r="2152" spans="1:6" x14ac:dyDescent="0.3">
      <c r="A2152" s="141">
        <v>91014</v>
      </c>
      <c r="B2152" s="141" t="s">
        <v>4151</v>
      </c>
      <c r="C2152" s="141" t="s">
        <v>146</v>
      </c>
      <c r="D2152" s="141" t="s">
        <v>81</v>
      </c>
      <c r="E2152" s="142" t="s">
        <v>4152</v>
      </c>
      <c r="F2152" s="142" t="s">
        <v>15271</v>
      </c>
    </row>
    <row r="2153" spans="1:6" x14ac:dyDescent="0.3">
      <c r="A2153" s="141">
        <v>91015</v>
      </c>
      <c r="B2153" s="141" t="s">
        <v>4153</v>
      </c>
      <c r="C2153" s="141" t="s">
        <v>146</v>
      </c>
      <c r="D2153" s="141" t="s">
        <v>81</v>
      </c>
      <c r="E2153" s="142" t="s">
        <v>4154</v>
      </c>
      <c r="F2153" s="142" t="s">
        <v>15272</v>
      </c>
    </row>
    <row r="2154" spans="1:6" x14ac:dyDescent="0.3">
      <c r="A2154" s="141">
        <v>91016</v>
      </c>
      <c r="B2154" s="141" t="s">
        <v>4155</v>
      </c>
      <c r="C2154" s="141" t="s">
        <v>146</v>
      </c>
      <c r="D2154" s="141" t="s">
        <v>81</v>
      </c>
      <c r="E2154" s="142" t="s">
        <v>4156</v>
      </c>
      <c r="F2154" s="142" t="s">
        <v>15273</v>
      </c>
    </row>
    <row r="2155" spans="1:6" x14ac:dyDescent="0.3">
      <c r="A2155" s="141">
        <v>91287</v>
      </c>
      <c r="B2155" s="141" t="s">
        <v>4157</v>
      </c>
      <c r="C2155" s="141" t="s">
        <v>146</v>
      </c>
      <c r="D2155" s="141" t="s">
        <v>81</v>
      </c>
      <c r="E2155" s="142" t="s">
        <v>4158</v>
      </c>
      <c r="F2155" s="142" t="s">
        <v>15274</v>
      </c>
    </row>
    <row r="2156" spans="1:6" x14ac:dyDescent="0.3">
      <c r="A2156" s="141">
        <v>91292</v>
      </c>
      <c r="B2156" s="141" t="s">
        <v>4159</v>
      </c>
      <c r="C2156" s="141" t="s">
        <v>146</v>
      </c>
      <c r="D2156" s="141" t="s">
        <v>81</v>
      </c>
      <c r="E2156" s="142" t="s">
        <v>4160</v>
      </c>
      <c r="F2156" s="142" t="s">
        <v>15275</v>
      </c>
    </row>
    <row r="2157" spans="1:6" x14ac:dyDescent="0.3">
      <c r="A2157" s="141">
        <v>91295</v>
      </c>
      <c r="B2157" s="141" t="s">
        <v>4161</v>
      </c>
      <c r="C2157" s="141" t="s">
        <v>146</v>
      </c>
      <c r="D2157" s="141" t="s">
        <v>81</v>
      </c>
      <c r="E2157" s="142" t="s">
        <v>4162</v>
      </c>
      <c r="F2157" s="142" t="s">
        <v>15276</v>
      </c>
    </row>
    <row r="2158" spans="1:6" x14ac:dyDescent="0.3">
      <c r="A2158" s="141">
        <v>91296</v>
      </c>
      <c r="B2158" s="141" t="s">
        <v>4163</v>
      </c>
      <c r="C2158" s="141" t="s">
        <v>146</v>
      </c>
      <c r="D2158" s="141" t="s">
        <v>81</v>
      </c>
      <c r="E2158" s="142" t="s">
        <v>4164</v>
      </c>
      <c r="F2158" s="142" t="s">
        <v>15277</v>
      </c>
    </row>
    <row r="2159" spans="1:6" x14ac:dyDescent="0.3">
      <c r="A2159" s="141">
        <v>91297</v>
      </c>
      <c r="B2159" s="141" t="s">
        <v>4165</v>
      </c>
      <c r="C2159" s="141" t="s">
        <v>146</v>
      </c>
      <c r="D2159" s="141" t="s">
        <v>81</v>
      </c>
      <c r="E2159" s="142" t="s">
        <v>4166</v>
      </c>
      <c r="F2159" s="142" t="s">
        <v>15278</v>
      </c>
    </row>
    <row r="2160" spans="1:6" x14ac:dyDescent="0.3">
      <c r="A2160" s="141">
        <v>91298</v>
      </c>
      <c r="B2160" s="141" t="s">
        <v>4167</v>
      </c>
      <c r="C2160" s="141" t="s">
        <v>146</v>
      </c>
      <c r="D2160" s="141" t="s">
        <v>81</v>
      </c>
      <c r="E2160" s="142" t="s">
        <v>4168</v>
      </c>
      <c r="F2160" s="142" t="s">
        <v>15279</v>
      </c>
    </row>
    <row r="2161" spans="1:6" x14ac:dyDescent="0.3">
      <c r="A2161" s="141">
        <v>91299</v>
      </c>
      <c r="B2161" s="141" t="s">
        <v>4169</v>
      </c>
      <c r="C2161" s="141" t="s">
        <v>146</v>
      </c>
      <c r="D2161" s="141" t="s">
        <v>81</v>
      </c>
      <c r="E2161" s="142" t="s">
        <v>4170</v>
      </c>
      <c r="F2161" s="142" t="s">
        <v>15280</v>
      </c>
    </row>
    <row r="2162" spans="1:6" x14ac:dyDescent="0.3">
      <c r="A2162" s="141">
        <v>91304</v>
      </c>
      <c r="B2162" s="141" t="s">
        <v>4171</v>
      </c>
      <c r="C2162" s="141" t="s">
        <v>146</v>
      </c>
      <c r="D2162" s="141" t="s">
        <v>81</v>
      </c>
      <c r="E2162" s="142" t="s">
        <v>4172</v>
      </c>
      <c r="F2162" s="142" t="s">
        <v>15281</v>
      </c>
    </row>
    <row r="2163" spans="1:6" x14ac:dyDescent="0.3">
      <c r="A2163" s="141">
        <v>91305</v>
      </c>
      <c r="B2163" s="141" t="s">
        <v>4173</v>
      </c>
      <c r="C2163" s="141" t="s">
        <v>146</v>
      </c>
      <c r="D2163" s="141" t="s">
        <v>81</v>
      </c>
      <c r="E2163" s="142" t="s">
        <v>4174</v>
      </c>
      <c r="F2163" s="142" t="s">
        <v>15282</v>
      </c>
    </row>
    <row r="2164" spans="1:6" x14ac:dyDescent="0.3">
      <c r="A2164" s="141">
        <v>91306</v>
      </c>
      <c r="B2164" s="141" t="s">
        <v>4175</v>
      </c>
      <c r="C2164" s="141" t="s">
        <v>146</v>
      </c>
      <c r="D2164" s="141" t="s">
        <v>81</v>
      </c>
      <c r="E2164" s="142" t="s">
        <v>4116</v>
      </c>
      <c r="F2164" s="142" t="s">
        <v>15253</v>
      </c>
    </row>
    <row r="2165" spans="1:6" x14ac:dyDescent="0.3">
      <c r="A2165" s="141">
        <v>91307</v>
      </c>
      <c r="B2165" s="141" t="s">
        <v>4176</v>
      </c>
      <c r="C2165" s="141" t="s">
        <v>146</v>
      </c>
      <c r="D2165" s="141" t="s">
        <v>81</v>
      </c>
      <c r="E2165" s="142" t="s">
        <v>4177</v>
      </c>
      <c r="F2165" s="142" t="s">
        <v>15283</v>
      </c>
    </row>
    <row r="2166" spans="1:6" x14ac:dyDescent="0.3">
      <c r="A2166" s="141">
        <v>91312</v>
      </c>
      <c r="B2166" s="141" t="s">
        <v>4178</v>
      </c>
      <c r="C2166" s="141" t="s">
        <v>146</v>
      </c>
      <c r="D2166" s="141" t="s">
        <v>81</v>
      </c>
      <c r="E2166" s="142" t="s">
        <v>4179</v>
      </c>
      <c r="F2166" s="142" t="s">
        <v>15284</v>
      </c>
    </row>
    <row r="2167" spans="1:6" x14ac:dyDescent="0.3">
      <c r="A2167" s="141">
        <v>91313</v>
      </c>
      <c r="B2167" s="141" t="s">
        <v>4180</v>
      </c>
      <c r="C2167" s="141" t="s">
        <v>146</v>
      </c>
      <c r="D2167" s="141" t="s">
        <v>81</v>
      </c>
      <c r="E2167" s="142" t="s">
        <v>4181</v>
      </c>
      <c r="F2167" s="142" t="s">
        <v>15285</v>
      </c>
    </row>
    <row r="2168" spans="1:6" x14ac:dyDescent="0.3">
      <c r="A2168" s="141">
        <v>91314</v>
      </c>
      <c r="B2168" s="141" t="s">
        <v>4182</v>
      </c>
      <c r="C2168" s="141" t="s">
        <v>146</v>
      </c>
      <c r="D2168" s="141" t="s">
        <v>81</v>
      </c>
      <c r="E2168" s="142" t="s">
        <v>4183</v>
      </c>
      <c r="F2168" s="142" t="s">
        <v>15286</v>
      </c>
    </row>
    <row r="2169" spans="1:6" x14ac:dyDescent="0.3">
      <c r="A2169" s="141">
        <v>91315</v>
      </c>
      <c r="B2169" s="141" t="s">
        <v>4184</v>
      </c>
      <c r="C2169" s="141" t="s">
        <v>146</v>
      </c>
      <c r="D2169" s="141" t="s">
        <v>81</v>
      </c>
      <c r="E2169" s="142" t="s">
        <v>4185</v>
      </c>
      <c r="F2169" s="142" t="s">
        <v>15287</v>
      </c>
    </row>
    <row r="2170" spans="1:6" x14ac:dyDescent="0.3">
      <c r="A2170" s="141">
        <v>91316</v>
      </c>
      <c r="B2170" s="141" t="s">
        <v>4186</v>
      </c>
      <c r="C2170" s="141" t="s">
        <v>146</v>
      </c>
      <c r="D2170" s="141" t="s">
        <v>81</v>
      </c>
      <c r="E2170" s="142" t="s">
        <v>4187</v>
      </c>
      <c r="F2170" s="142" t="s">
        <v>15288</v>
      </c>
    </row>
    <row r="2171" spans="1:6" x14ac:dyDescent="0.3">
      <c r="A2171" s="141">
        <v>91317</v>
      </c>
      <c r="B2171" s="141" t="s">
        <v>4188</v>
      </c>
      <c r="C2171" s="141" t="s">
        <v>146</v>
      </c>
      <c r="D2171" s="141" t="s">
        <v>81</v>
      </c>
      <c r="E2171" s="142" t="s">
        <v>4189</v>
      </c>
      <c r="F2171" s="142" t="s">
        <v>15289</v>
      </c>
    </row>
    <row r="2172" spans="1:6" x14ac:dyDescent="0.3">
      <c r="A2172" s="141">
        <v>91318</v>
      </c>
      <c r="B2172" s="141" t="s">
        <v>4190</v>
      </c>
      <c r="C2172" s="141" t="s">
        <v>146</v>
      </c>
      <c r="D2172" s="141" t="s">
        <v>81</v>
      </c>
      <c r="E2172" s="142" t="s">
        <v>4191</v>
      </c>
      <c r="F2172" s="142" t="s">
        <v>15290</v>
      </c>
    </row>
    <row r="2173" spans="1:6" x14ac:dyDescent="0.3">
      <c r="A2173" s="141">
        <v>91319</v>
      </c>
      <c r="B2173" s="141" t="s">
        <v>4192</v>
      </c>
      <c r="C2173" s="141" t="s">
        <v>146</v>
      </c>
      <c r="D2173" s="141" t="s">
        <v>81</v>
      </c>
      <c r="E2173" s="142" t="s">
        <v>4193</v>
      </c>
      <c r="F2173" s="142" t="s">
        <v>15291</v>
      </c>
    </row>
    <row r="2174" spans="1:6" x14ac:dyDescent="0.3">
      <c r="A2174" s="141">
        <v>91320</v>
      </c>
      <c r="B2174" s="141" t="s">
        <v>4194</v>
      </c>
      <c r="C2174" s="141" t="s">
        <v>146</v>
      </c>
      <c r="D2174" s="141" t="s">
        <v>81</v>
      </c>
      <c r="E2174" s="142" t="s">
        <v>4195</v>
      </c>
      <c r="F2174" s="142" t="s">
        <v>15292</v>
      </c>
    </row>
    <row r="2175" spans="1:6" x14ac:dyDescent="0.3">
      <c r="A2175" s="141">
        <v>91321</v>
      </c>
      <c r="B2175" s="141" t="s">
        <v>4196</v>
      </c>
      <c r="C2175" s="141" t="s">
        <v>146</v>
      </c>
      <c r="D2175" s="141" t="s">
        <v>81</v>
      </c>
      <c r="E2175" s="142" t="s">
        <v>4197</v>
      </c>
      <c r="F2175" s="142" t="s">
        <v>15293</v>
      </c>
    </row>
    <row r="2176" spans="1:6" x14ac:dyDescent="0.3">
      <c r="A2176" s="141">
        <v>91322</v>
      </c>
      <c r="B2176" s="141" t="s">
        <v>4198</v>
      </c>
      <c r="C2176" s="141" t="s">
        <v>146</v>
      </c>
      <c r="D2176" s="141" t="s">
        <v>81</v>
      </c>
      <c r="E2176" s="142" t="s">
        <v>4199</v>
      </c>
      <c r="F2176" s="142" t="s">
        <v>15294</v>
      </c>
    </row>
    <row r="2177" spans="1:6" x14ac:dyDescent="0.3">
      <c r="A2177" s="141">
        <v>91323</v>
      </c>
      <c r="B2177" s="141" t="s">
        <v>4200</v>
      </c>
      <c r="C2177" s="141" t="s">
        <v>146</v>
      </c>
      <c r="D2177" s="141" t="s">
        <v>81</v>
      </c>
      <c r="E2177" s="142" t="s">
        <v>4201</v>
      </c>
      <c r="F2177" s="142" t="s">
        <v>15295</v>
      </c>
    </row>
    <row r="2178" spans="1:6" x14ac:dyDescent="0.3">
      <c r="A2178" s="141">
        <v>91324</v>
      </c>
      <c r="B2178" s="141" t="s">
        <v>4202</v>
      </c>
      <c r="C2178" s="141" t="s">
        <v>146</v>
      </c>
      <c r="D2178" s="141" t="s">
        <v>81</v>
      </c>
      <c r="E2178" s="142" t="s">
        <v>4203</v>
      </c>
      <c r="F2178" s="142" t="s">
        <v>15296</v>
      </c>
    </row>
    <row r="2179" spans="1:6" x14ac:dyDescent="0.3">
      <c r="A2179" s="141">
        <v>91325</v>
      </c>
      <c r="B2179" s="141" t="s">
        <v>4204</v>
      </c>
      <c r="C2179" s="141" t="s">
        <v>146</v>
      </c>
      <c r="D2179" s="141" t="s">
        <v>81</v>
      </c>
      <c r="E2179" s="142" t="s">
        <v>4205</v>
      </c>
      <c r="F2179" s="142" t="s">
        <v>15297</v>
      </c>
    </row>
    <row r="2180" spans="1:6" x14ac:dyDescent="0.3">
      <c r="A2180" s="141">
        <v>91326</v>
      </c>
      <c r="B2180" s="141" t="s">
        <v>4206</v>
      </c>
      <c r="C2180" s="141" t="s">
        <v>146</v>
      </c>
      <c r="D2180" s="141" t="s">
        <v>81</v>
      </c>
      <c r="E2180" s="142" t="s">
        <v>4207</v>
      </c>
      <c r="F2180" s="142" t="s">
        <v>15298</v>
      </c>
    </row>
    <row r="2181" spans="1:6" x14ac:dyDescent="0.3">
      <c r="A2181" s="141">
        <v>91327</v>
      </c>
      <c r="B2181" s="141" t="s">
        <v>4208</v>
      </c>
      <c r="C2181" s="141" t="s">
        <v>146</v>
      </c>
      <c r="D2181" s="141" t="s">
        <v>81</v>
      </c>
      <c r="E2181" s="142" t="s">
        <v>4209</v>
      </c>
      <c r="F2181" s="142" t="s">
        <v>15299</v>
      </c>
    </row>
    <row r="2182" spans="1:6" x14ac:dyDescent="0.3">
      <c r="A2182" s="141">
        <v>91328</v>
      </c>
      <c r="B2182" s="141" t="s">
        <v>4210</v>
      </c>
      <c r="C2182" s="141" t="s">
        <v>146</v>
      </c>
      <c r="D2182" s="141" t="s">
        <v>81</v>
      </c>
      <c r="E2182" s="142" t="s">
        <v>4211</v>
      </c>
      <c r="F2182" s="142" t="s">
        <v>15300</v>
      </c>
    </row>
    <row r="2183" spans="1:6" x14ac:dyDescent="0.3">
      <c r="A2183" s="141">
        <v>91329</v>
      </c>
      <c r="B2183" s="141" t="s">
        <v>4212</v>
      </c>
      <c r="C2183" s="141" t="s">
        <v>146</v>
      </c>
      <c r="D2183" s="141" t="s">
        <v>81</v>
      </c>
      <c r="E2183" s="142" t="s">
        <v>4213</v>
      </c>
      <c r="F2183" s="142" t="s">
        <v>15301</v>
      </c>
    </row>
    <row r="2184" spans="1:6" x14ac:dyDescent="0.3">
      <c r="A2184" s="141">
        <v>91330</v>
      </c>
      <c r="B2184" s="141" t="s">
        <v>4214</v>
      </c>
      <c r="C2184" s="141" t="s">
        <v>146</v>
      </c>
      <c r="D2184" s="141" t="s">
        <v>81</v>
      </c>
      <c r="E2184" s="142" t="s">
        <v>4215</v>
      </c>
      <c r="F2184" s="142" t="s">
        <v>15302</v>
      </c>
    </row>
    <row r="2185" spans="1:6" x14ac:dyDescent="0.3">
      <c r="A2185" s="141">
        <v>91331</v>
      </c>
      <c r="B2185" s="141" t="s">
        <v>4216</v>
      </c>
      <c r="C2185" s="141" t="s">
        <v>146</v>
      </c>
      <c r="D2185" s="141" t="s">
        <v>81</v>
      </c>
      <c r="E2185" s="142" t="s">
        <v>4217</v>
      </c>
      <c r="F2185" s="142" t="s">
        <v>15303</v>
      </c>
    </row>
    <row r="2186" spans="1:6" x14ac:dyDescent="0.3">
      <c r="A2186" s="141">
        <v>91332</v>
      </c>
      <c r="B2186" s="141" t="s">
        <v>4218</v>
      </c>
      <c r="C2186" s="141" t="s">
        <v>146</v>
      </c>
      <c r="D2186" s="141" t="s">
        <v>81</v>
      </c>
      <c r="E2186" s="142" t="s">
        <v>4219</v>
      </c>
      <c r="F2186" s="142" t="s">
        <v>15304</v>
      </c>
    </row>
    <row r="2187" spans="1:6" x14ac:dyDescent="0.3">
      <c r="A2187" s="141">
        <v>91333</v>
      </c>
      <c r="B2187" s="141" t="s">
        <v>4220</v>
      </c>
      <c r="C2187" s="141" t="s">
        <v>146</v>
      </c>
      <c r="D2187" s="141" t="s">
        <v>81</v>
      </c>
      <c r="E2187" s="142" t="s">
        <v>4221</v>
      </c>
      <c r="F2187" s="142" t="s">
        <v>15305</v>
      </c>
    </row>
    <row r="2188" spans="1:6" x14ac:dyDescent="0.3">
      <c r="A2188" s="141">
        <v>91334</v>
      </c>
      <c r="B2188" s="141" t="s">
        <v>4222</v>
      </c>
      <c r="C2188" s="141" t="s">
        <v>146</v>
      </c>
      <c r="D2188" s="141" t="s">
        <v>81</v>
      </c>
      <c r="E2188" s="142" t="s">
        <v>4223</v>
      </c>
      <c r="F2188" s="142" t="s">
        <v>15306</v>
      </c>
    </row>
    <row r="2189" spans="1:6" x14ac:dyDescent="0.3">
      <c r="A2189" s="141">
        <v>91335</v>
      </c>
      <c r="B2189" s="141" t="s">
        <v>4224</v>
      </c>
      <c r="C2189" s="141" t="s">
        <v>146</v>
      </c>
      <c r="D2189" s="141" t="s">
        <v>81</v>
      </c>
      <c r="E2189" s="142" t="s">
        <v>4225</v>
      </c>
      <c r="F2189" s="142" t="s">
        <v>15307</v>
      </c>
    </row>
    <row r="2190" spans="1:6" x14ac:dyDescent="0.3">
      <c r="A2190" s="141">
        <v>91336</v>
      </c>
      <c r="B2190" s="141" t="s">
        <v>4226</v>
      </c>
      <c r="C2190" s="141" t="s">
        <v>146</v>
      </c>
      <c r="D2190" s="141" t="s">
        <v>81</v>
      </c>
      <c r="E2190" s="142" t="s">
        <v>4227</v>
      </c>
      <c r="F2190" s="142" t="s">
        <v>15308</v>
      </c>
    </row>
    <row r="2191" spans="1:6" x14ac:dyDescent="0.3">
      <c r="A2191" s="141">
        <v>91337</v>
      </c>
      <c r="B2191" s="141" t="s">
        <v>4228</v>
      </c>
      <c r="C2191" s="141" t="s">
        <v>146</v>
      </c>
      <c r="D2191" s="141" t="s">
        <v>81</v>
      </c>
      <c r="E2191" s="142" t="s">
        <v>4229</v>
      </c>
      <c r="F2191" s="142" t="s">
        <v>15309</v>
      </c>
    </row>
    <row r="2192" spans="1:6" x14ac:dyDescent="0.3">
      <c r="A2192" s="141">
        <v>100659</v>
      </c>
      <c r="B2192" s="141" t="s">
        <v>4230</v>
      </c>
      <c r="C2192" s="141" t="s">
        <v>80</v>
      </c>
      <c r="D2192" s="141" t="s">
        <v>81</v>
      </c>
      <c r="E2192" s="142" t="s">
        <v>4231</v>
      </c>
      <c r="F2192" s="142" t="s">
        <v>15310</v>
      </c>
    </row>
    <row r="2193" spans="1:6" x14ac:dyDescent="0.3">
      <c r="A2193" s="141">
        <v>100660</v>
      </c>
      <c r="B2193" s="141" t="s">
        <v>4232</v>
      </c>
      <c r="C2193" s="141" t="s">
        <v>80</v>
      </c>
      <c r="D2193" s="141" t="s">
        <v>81</v>
      </c>
      <c r="E2193" s="142" t="s">
        <v>4233</v>
      </c>
      <c r="F2193" s="142" t="s">
        <v>11813</v>
      </c>
    </row>
    <row r="2194" spans="1:6" x14ac:dyDescent="0.3">
      <c r="A2194" s="141">
        <v>100675</v>
      </c>
      <c r="B2194" s="141" t="s">
        <v>4234</v>
      </c>
      <c r="C2194" s="141" t="s">
        <v>146</v>
      </c>
      <c r="D2194" s="141" t="s">
        <v>81</v>
      </c>
      <c r="E2194" s="142" t="s">
        <v>4235</v>
      </c>
      <c r="F2194" s="142" t="s">
        <v>15311</v>
      </c>
    </row>
    <row r="2195" spans="1:6" x14ac:dyDescent="0.3">
      <c r="A2195" s="141">
        <v>100676</v>
      </c>
      <c r="B2195" s="141" t="s">
        <v>4236</v>
      </c>
      <c r="C2195" s="141" t="s">
        <v>146</v>
      </c>
      <c r="D2195" s="141" t="s">
        <v>81</v>
      </c>
      <c r="E2195" s="142" t="s">
        <v>4237</v>
      </c>
      <c r="F2195" s="142" t="s">
        <v>15312</v>
      </c>
    </row>
    <row r="2196" spans="1:6" x14ac:dyDescent="0.3">
      <c r="A2196" s="141">
        <v>100678</v>
      </c>
      <c r="B2196" s="141" t="s">
        <v>4238</v>
      </c>
      <c r="C2196" s="141" t="s">
        <v>146</v>
      </c>
      <c r="D2196" s="141" t="s">
        <v>81</v>
      </c>
      <c r="E2196" s="142" t="s">
        <v>4239</v>
      </c>
      <c r="F2196" s="142" t="s">
        <v>15313</v>
      </c>
    </row>
    <row r="2197" spans="1:6" x14ac:dyDescent="0.3">
      <c r="A2197" s="141">
        <v>100679</v>
      </c>
      <c r="B2197" s="141" t="s">
        <v>4240</v>
      </c>
      <c r="C2197" s="141" t="s">
        <v>146</v>
      </c>
      <c r="D2197" s="141" t="s">
        <v>81</v>
      </c>
      <c r="E2197" s="142" t="s">
        <v>4241</v>
      </c>
      <c r="F2197" s="142" t="s">
        <v>15314</v>
      </c>
    </row>
    <row r="2198" spans="1:6" x14ac:dyDescent="0.3">
      <c r="A2198" s="141">
        <v>100680</v>
      </c>
      <c r="B2198" s="141" t="s">
        <v>4242</v>
      </c>
      <c r="C2198" s="141" t="s">
        <v>146</v>
      </c>
      <c r="D2198" s="141" t="s">
        <v>81</v>
      </c>
      <c r="E2198" s="142" t="s">
        <v>4243</v>
      </c>
      <c r="F2198" s="142" t="s">
        <v>15315</v>
      </c>
    </row>
    <row r="2199" spans="1:6" x14ac:dyDescent="0.3">
      <c r="A2199" s="141">
        <v>100681</v>
      </c>
      <c r="B2199" s="141" t="s">
        <v>4244</v>
      </c>
      <c r="C2199" s="141" t="s">
        <v>146</v>
      </c>
      <c r="D2199" s="141" t="s">
        <v>81</v>
      </c>
      <c r="E2199" s="142" t="s">
        <v>4245</v>
      </c>
      <c r="F2199" s="142" t="s">
        <v>15316</v>
      </c>
    </row>
    <row r="2200" spans="1:6" x14ac:dyDescent="0.3">
      <c r="A2200" s="141">
        <v>100682</v>
      </c>
      <c r="B2200" s="141" t="s">
        <v>4246</v>
      </c>
      <c r="C2200" s="141" t="s">
        <v>146</v>
      </c>
      <c r="D2200" s="141" t="s">
        <v>81</v>
      </c>
      <c r="E2200" s="142" t="s">
        <v>4247</v>
      </c>
      <c r="F2200" s="142" t="s">
        <v>15317</v>
      </c>
    </row>
    <row r="2201" spans="1:6" x14ac:dyDescent="0.3">
      <c r="A2201" s="141">
        <v>100683</v>
      </c>
      <c r="B2201" s="141" t="s">
        <v>4248</v>
      </c>
      <c r="C2201" s="141" t="s">
        <v>146</v>
      </c>
      <c r="D2201" s="141" t="s">
        <v>81</v>
      </c>
      <c r="E2201" s="142" t="s">
        <v>4249</v>
      </c>
      <c r="F2201" s="142" t="s">
        <v>15318</v>
      </c>
    </row>
    <row r="2202" spans="1:6" x14ac:dyDescent="0.3">
      <c r="A2202" s="141">
        <v>100684</v>
      </c>
      <c r="B2202" s="141" t="s">
        <v>4250</v>
      </c>
      <c r="C2202" s="141" t="s">
        <v>146</v>
      </c>
      <c r="D2202" s="141" t="s">
        <v>81</v>
      </c>
      <c r="E2202" s="142" t="s">
        <v>4251</v>
      </c>
      <c r="F2202" s="142" t="s">
        <v>15319</v>
      </c>
    </row>
    <row r="2203" spans="1:6" x14ac:dyDescent="0.3">
      <c r="A2203" s="141">
        <v>100685</v>
      </c>
      <c r="B2203" s="141" t="s">
        <v>4252</v>
      </c>
      <c r="C2203" s="141" t="s">
        <v>146</v>
      </c>
      <c r="D2203" s="141" t="s">
        <v>81</v>
      </c>
      <c r="E2203" s="142" t="s">
        <v>4253</v>
      </c>
      <c r="F2203" s="142" t="s">
        <v>15320</v>
      </c>
    </row>
    <row r="2204" spans="1:6" x14ac:dyDescent="0.3">
      <c r="A2204" s="141">
        <v>100686</v>
      </c>
      <c r="B2204" s="141" t="s">
        <v>4254</v>
      </c>
      <c r="C2204" s="141" t="s">
        <v>146</v>
      </c>
      <c r="D2204" s="141" t="s">
        <v>81</v>
      </c>
      <c r="E2204" s="142" t="s">
        <v>4255</v>
      </c>
      <c r="F2204" s="142" t="s">
        <v>15321</v>
      </c>
    </row>
    <row r="2205" spans="1:6" x14ac:dyDescent="0.3">
      <c r="A2205" s="141">
        <v>100687</v>
      </c>
      <c r="B2205" s="141" t="s">
        <v>4256</v>
      </c>
      <c r="C2205" s="141" t="s">
        <v>146</v>
      </c>
      <c r="D2205" s="141" t="s">
        <v>81</v>
      </c>
      <c r="E2205" s="142" t="s">
        <v>4257</v>
      </c>
      <c r="F2205" s="142" t="s">
        <v>15322</v>
      </c>
    </row>
    <row r="2206" spans="1:6" x14ac:dyDescent="0.3">
      <c r="A2206" s="141">
        <v>100688</v>
      </c>
      <c r="B2206" s="141" t="s">
        <v>4258</v>
      </c>
      <c r="C2206" s="141" t="s">
        <v>146</v>
      </c>
      <c r="D2206" s="141" t="s">
        <v>81</v>
      </c>
      <c r="E2206" s="142" t="s">
        <v>4259</v>
      </c>
      <c r="F2206" s="142" t="s">
        <v>15323</v>
      </c>
    </row>
    <row r="2207" spans="1:6" x14ac:dyDescent="0.3">
      <c r="A2207" s="141">
        <v>100689</v>
      </c>
      <c r="B2207" s="141" t="s">
        <v>4260</v>
      </c>
      <c r="C2207" s="141" t="s">
        <v>146</v>
      </c>
      <c r="D2207" s="141" t="s">
        <v>81</v>
      </c>
      <c r="E2207" s="142" t="s">
        <v>4261</v>
      </c>
      <c r="F2207" s="142" t="s">
        <v>15324</v>
      </c>
    </row>
    <row r="2208" spans="1:6" x14ac:dyDescent="0.3">
      <c r="A2208" s="141">
        <v>100690</v>
      </c>
      <c r="B2208" s="141" t="s">
        <v>4262</v>
      </c>
      <c r="C2208" s="141" t="s">
        <v>146</v>
      </c>
      <c r="D2208" s="141" t="s">
        <v>81</v>
      </c>
      <c r="E2208" s="142" t="s">
        <v>4263</v>
      </c>
      <c r="F2208" s="142" t="s">
        <v>15325</v>
      </c>
    </row>
    <row r="2209" spans="1:6" x14ac:dyDescent="0.3">
      <c r="A2209" s="141">
        <v>100691</v>
      </c>
      <c r="B2209" s="141" t="s">
        <v>4264</v>
      </c>
      <c r="C2209" s="141" t="s">
        <v>146</v>
      </c>
      <c r="D2209" s="141" t="s">
        <v>81</v>
      </c>
      <c r="E2209" s="142" t="s">
        <v>4265</v>
      </c>
      <c r="F2209" s="142" t="s">
        <v>15326</v>
      </c>
    </row>
    <row r="2210" spans="1:6" x14ac:dyDescent="0.3">
      <c r="A2210" s="141">
        <v>100692</v>
      </c>
      <c r="B2210" s="141" t="s">
        <v>4266</v>
      </c>
      <c r="C2210" s="141" t="s">
        <v>146</v>
      </c>
      <c r="D2210" s="141" t="s">
        <v>81</v>
      </c>
      <c r="E2210" s="142" t="s">
        <v>4267</v>
      </c>
      <c r="F2210" s="142" t="s">
        <v>15327</v>
      </c>
    </row>
    <row r="2211" spans="1:6" x14ac:dyDescent="0.3">
      <c r="A2211" s="141">
        <v>100693</v>
      </c>
      <c r="B2211" s="141" t="s">
        <v>4268</v>
      </c>
      <c r="C2211" s="141" t="s">
        <v>146</v>
      </c>
      <c r="D2211" s="141" t="s">
        <v>81</v>
      </c>
      <c r="E2211" s="142" t="s">
        <v>4269</v>
      </c>
      <c r="F2211" s="142" t="s">
        <v>15328</v>
      </c>
    </row>
    <row r="2212" spans="1:6" x14ac:dyDescent="0.3">
      <c r="A2212" s="141">
        <v>100694</v>
      </c>
      <c r="B2212" s="141" t="s">
        <v>4270</v>
      </c>
      <c r="C2212" s="141" t="s">
        <v>146</v>
      </c>
      <c r="D2212" s="141" t="s">
        <v>81</v>
      </c>
      <c r="E2212" s="142" t="s">
        <v>4271</v>
      </c>
      <c r="F2212" s="142" t="s">
        <v>15329</v>
      </c>
    </row>
    <row r="2213" spans="1:6" x14ac:dyDescent="0.3">
      <c r="A2213" s="141">
        <v>100695</v>
      </c>
      <c r="B2213" s="141" t="s">
        <v>4272</v>
      </c>
      <c r="C2213" s="141" t="s">
        <v>146</v>
      </c>
      <c r="D2213" s="141" t="s">
        <v>81</v>
      </c>
      <c r="E2213" s="142" t="s">
        <v>4273</v>
      </c>
      <c r="F2213" s="142" t="s">
        <v>11393</v>
      </c>
    </row>
    <row r="2214" spans="1:6" x14ac:dyDescent="0.3">
      <c r="A2214" s="141">
        <v>100696</v>
      </c>
      <c r="B2214" s="141" t="s">
        <v>4274</v>
      </c>
      <c r="C2214" s="141" t="s">
        <v>146</v>
      </c>
      <c r="D2214" s="141" t="s">
        <v>81</v>
      </c>
      <c r="E2214" s="142" t="s">
        <v>4275</v>
      </c>
      <c r="F2214" s="142" t="s">
        <v>14926</v>
      </c>
    </row>
    <row r="2215" spans="1:6" x14ac:dyDescent="0.3">
      <c r="A2215" s="141">
        <v>100697</v>
      </c>
      <c r="B2215" s="141" t="s">
        <v>4276</v>
      </c>
      <c r="C2215" s="141" t="s">
        <v>146</v>
      </c>
      <c r="D2215" s="141" t="s">
        <v>81</v>
      </c>
      <c r="E2215" s="142" t="s">
        <v>4277</v>
      </c>
      <c r="F2215" s="142" t="s">
        <v>15330</v>
      </c>
    </row>
    <row r="2216" spans="1:6" x14ac:dyDescent="0.3">
      <c r="A2216" s="141">
        <v>100698</v>
      </c>
      <c r="B2216" s="141" t="s">
        <v>4278</v>
      </c>
      <c r="C2216" s="141" t="s">
        <v>146</v>
      </c>
      <c r="D2216" s="141" t="s">
        <v>81</v>
      </c>
      <c r="E2216" s="142" t="s">
        <v>4279</v>
      </c>
      <c r="F2216" s="142" t="s">
        <v>15331</v>
      </c>
    </row>
    <row r="2217" spans="1:6" x14ac:dyDescent="0.3">
      <c r="A2217" s="141">
        <v>100699</v>
      </c>
      <c r="B2217" s="141" t="s">
        <v>4280</v>
      </c>
      <c r="C2217" s="141" t="s">
        <v>146</v>
      </c>
      <c r="D2217" s="141" t="s">
        <v>81</v>
      </c>
      <c r="E2217" s="142" t="s">
        <v>4281</v>
      </c>
      <c r="F2217" s="142" t="s">
        <v>15332</v>
      </c>
    </row>
    <row r="2218" spans="1:6" x14ac:dyDescent="0.3">
      <c r="A2218" s="141">
        <v>100700</v>
      </c>
      <c r="B2218" s="141" t="s">
        <v>4282</v>
      </c>
      <c r="C2218" s="141" t="s">
        <v>146</v>
      </c>
      <c r="D2218" s="141" t="s">
        <v>81</v>
      </c>
      <c r="E2218" s="142" t="s">
        <v>4283</v>
      </c>
      <c r="F2218" s="142" t="s">
        <v>15333</v>
      </c>
    </row>
    <row r="2219" spans="1:6" x14ac:dyDescent="0.3">
      <c r="A2219" s="141">
        <v>100712</v>
      </c>
      <c r="B2219" s="141" t="s">
        <v>4284</v>
      </c>
      <c r="C2219" s="141" t="s">
        <v>146</v>
      </c>
      <c r="D2219" s="141" t="s">
        <v>81</v>
      </c>
      <c r="E2219" s="142" t="s">
        <v>4285</v>
      </c>
      <c r="F2219" s="142" t="s">
        <v>15334</v>
      </c>
    </row>
    <row r="2220" spans="1:6" x14ac:dyDescent="0.3">
      <c r="A2220" s="141">
        <v>100665</v>
      </c>
      <c r="B2220" s="141" t="s">
        <v>4286</v>
      </c>
      <c r="C2220" s="141" t="s">
        <v>1037</v>
      </c>
      <c r="D2220" s="141" t="s">
        <v>81</v>
      </c>
      <c r="E2220" s="142" t="s">
        <v>4287</v>
      </c>
      <c r="F2220" s="142" t="s">
        <v>15335</v>
      </c>
    </row>
    <row r="2221" spans="1:6" x14ac:dyDescent="0.3">
      <c r="A2221" s="141">
        <v>100666</v>
      </c>
      <c r="B2221" s="141" t="s">
        <v>4288</v>
      </c>
      <c r="C2221" s="141" t="s">
        <v>1037</v>
      </c>
      <c r="D2221" s="141" t="s">
        <v>81</v>
      </c>
      <c r="E2221" s="142" t="s">
        <v>4289</v>
      </c>
      <c r="F2221" s="142" t="s">
        <v>15336</v>
      </c>
    </row>
    <row r="2222" spans="1:6" x14ac:dyDescent="0.3">
      <c r="A2222" s="141">
        <v>100667</v>
      </c>
      <c r="B2222" s="141" t="s">
        <v>4290</v>
      </c>
      <c r="C2222" s="141" t="s">
        <v>1037</v>
      </c>
      <c r="D2222" s="141" t="s">
        <v>81</v>
      </c>
      <c r="E2222" s="142" t="s">
        <v>4291</v>
      </c>
      <c r="F2222" s="142" t="s">
        <v>15337</v>
      </c>
    </row>
    <row r="2223" spans="1:6" x14ac:dyDescent="0.3">
      <c r="A2223" s="141">
        <v>100668</v>
      </c>
      <c r="B2223" s="141" t="s">
        <v>4292</v>
      </c>
      <c r="C2223" s="141" t="s">
        <v>1037</v>
      </c>
      <c r="D2223" s="141" t="s">
        <v>81</v>
      </c>
      <c r="E2223" s="142" t="s">
        <v>4293</v>
      </c>
      <c r="F2223" s="142" t="s">
        <v>15338</v>
      </c>
    </row>
    <row r="2224" spans="1:6" x14ac:dyDescent="0.3">
      <c r="A2224" s="141">
        <v>100669</v>
      </c>
      <c r="B2224" s="141" t="s">
        <v>4294</v>
      </c>
      <c r="C2224" s="141" t="s">
        <v>1037</v>
      </c>
      <c r="D2224" s="141" t="s">
        <v>81</v>
      </c>
      <c r="E2224" s="142" t="s">
        <v>4295</v>
      </c>
      <c r="F2224" s="142" t="s">
        <v>14398</v>
      </c>
    </row>
    <row r="2225" spans="1:6" x14ac:dyDescent="0.3">
      <c r="A2225" s="141">
        <v>100670</v>
      </c>
      <c r="B2225" s="141" t="s">
        <v>4296</v>
      </c>
      <c r="C2225" s="141" t="s">
        <v>1037</v>
      </c>
      <c r="D2225" s="141" t="s">
        <v>81</v>
      </c>
      <c r="E2225" s="142" t="s">
        <v>4297</v>
      </c>
      <c r="F2225" s="142" t="s">
        <v>15339</v>
      </c>
    </row>
    <row r="2226" spans="1:6" x14ac:dyDescent="0.3">
      <c r="A2226" s="141">
        <v>100671</v>
      </c>
      <c r="B2226" s="141" t="s">
        <v>4298</v>
      </c>
      <c r="C2226" s="141" t="s">
        <v>1037</v>
      </c>
      <c r="D2226" s="141" t="s">
        <v>81</v>
      </c>
      <c r="E2226" s="142" t="s">
        <v>4299</v>
      </c>
      <c r="F2226" s="142" t="s">
        <v>15340</v>
      </c>
    </row>
    <row r="2227" spans="1:6" x14ac:dyDescent="0.3">
      <c r="A2227" s="141">
        <v>100672</v>
      </c>
      <c r="B2227" s="141" t="s">
        <v>4300</v>
      </c>
      <c r="C2227" s="141" t="s">
        <v>1037</v>
      </c>
      <c r="D2227" s="141" t="s">
        <v>81</v>
      </c>
      <c r="E2227" s="142" t="s">
        <v>4301</v>
      </c>
      <c r="F2227" s="142" t="s">
        <v>15341</v>
      </c>
    </row>
    <row r="2228" spans="1:6" x14ac:dyDescent="0.3">
      <c r="A2228" s="141">
        <v>100701</v>
      </c>
      <c r="B2228" s="141" t="s">
        <v>4302</v>
      </c>
      <c r="C2228" s="141" t="s">
        <v>1037</v>
      </c>
      <c r="D2228" s="141" t="s">
        <v>81</v>
      </c>
      <c r="E2228" s="142" t="s">
        <v>4303</v>
      </c>
      <c r="F2228" s="142" t="s">
        <v>15342</v>
      </c>
    </row>
    <row r="2229" spans="1:6" x14ac:dyDescent="0.3">
      <c r="A2229" s="141">
        <v>94559</v>
      </c>
      <c r="B2229" s="141" t="s">
        <v>4304</v>
      </c>
      <c r="C2229" s="141" t="s">
        <v>1037</v>
      </c>
      <c r="D2229" s="141" t="s">
        <v>81</v>
      </c>
      <c r="E2229" s="142" t="s">
        <v>4305</v>
      </c>
      <c r="F2229" s="142" t="s">
        <v>15343</v>
      </c>
    </row>
    <row r="2230" spans="1:6" x14ac:dyDescent="0.3">
      <c r="A2230" s="141">
        <v>94562</v>
      </c>
      <c r="B2230" s="141" t="s">
        <v>4306</v>
      </c>
      <c r="C2230" s="141" t="s">
        <v>1037</v>
      </c>
      <c r="D2230" s="141" t="s">
        <v>81</v>
      </c>
      <c r="E2230" s="142" t="s">
        <v>4307</v>
      </c>
      <c r="F2230" s="142" t="s">
        <v>15344</v>
      </c>
    </row>
    <row r="2231" spans="1:6" x14ac:dyDescent="0.3">
      <c r="A2231" s="141">
        <v>94587</v>
      </c>
      <c r="B2231" s="141" t="s">
        <v>4308</v>
      </c>
      <c r="C2231" s="141" t="s">
        <v>80</v>
      </c>
      <c r="D2231" s="141" t="s">
        <v>81</v>
      </c>
      <c r="E2231" s="142" t="s">
        <v>4309</v>
      </c>
      <c r="F2231" s="142" t="s">
        <v>15345</v>
      </c>
    </row>
    <row r="2232" spans="1:6" x14ac:dyDescent="0.3">
      <c r="A2232" s="141">
        <v>94588</v>
      </c>
      <c r="B2232" s="141" t="s">
        <v>4310</v>
      </c>
      <c r="C2232" s="141" t="s">
        <v>80</v>
      </c>
      <c r="D2232" s="141" t="s">
        <v>81</v>
      </c>
      <c r="E2232" s="142" t="s">
        <v>4311</v>
      </c>
      <c r="F2232" s="142" t="s">
        <v>15346</v>
      </c>
    </row>
    <row r="2233" spans="1:6" x14ac:dyDescent="0.3">
      <c r="A2233" s="141">
        <v>105813</v>
      </c>
      <c r="B2233" s="141" t="s">
        <v>4312</v>
      </c>
      <c r="C2233" s="141" t="s">
        <v>1037</v>
      </c>
      <c r="D2233" s="141" t="s">
        <v>81</v>
      </c>
      <c r="E2233" s="142" t="s">
        <v>4313</v>
      </c>
      <c r="F2233" s="142" t="s">
        <v>15347</v>
      </c>
    </row>
    <row r="2234" spans="1:6" x14ac:dyDescent="0.3">
      <c r="A2234" s="141">
        <v>99837</v>
      </c>
      <c r="B2234" s="141" t="s">
        <v>4314</v>
      </c>
      <c r="C2234" s="141" t="s">
        <v>80</v>
      </c>
      <c r="D2234" s="141" t="s">
        <v>81</v>
      </c>
      <c r="E2234" s="142" t="s">
        <v>4315</v>
      </c>
      <c r="F2234" s="142" t="s">
        <v>15348</v>
      </c>
    </row>
    <row r="2235" spans="1:6" x14ac:dyDescent="0.3">
      <c r="A2235" s="141">
        <v>99839</v>
      </c>
      <c r="B2235" s="141" t="s">
        <v>4316</v>
      </c>
      <c r="C2235" s="141" t="s">
        <v>80</v>
      </c>
      <c r="D2235" s="141" t="s">
        <v>81</v>
      </c>
      <c r="E2235" s="142" t="s">
        <v>4317</v>
      </c>
      <c r="F2235" s="142" t="s">
        <v>15349</v>
      </c>
    </row>
    <row r="2236" spans="1:6" x14ac:dyDescent="0.3">
      <c r="A2236" s="141">
        <v>99841</v>
      </c>
      <c r="B2236" s="141" t="s">
        <v>4318</v>
      </c>
      <c r="C2236" s="141" t="s">
        <v>80</v>
      </c>
      <c r="D2236" s="141" t="s">
        <v>81</v>
      </c>
      <c r="E2236" s="142" t="s">
        <v>4319</v>
      </c>
      <c r="F2236" s="142" t="s">
        <v>15350</v>
      </c>
    </row>
    <row r="2237" spans="1:6" x14ac:dyDescent="0.3">
      <c r="A2237" s="141">
        <v>99855</v>
      </c>
      <c r="B2237" s="141" t="s">
        <v>4320</v>
      </c>
      <c r="C2237" s="141" t="s">
        <v>80</v>
      </c>
      <c r="D2237" s="141" t="s">
        <v>81</v>
      </c>
      <c r="E2237" s="142" t="s">
        <v>4321</v>
      </c>
      <c r="F2237" s="142" t="s">
        <v>15351</v>
      </c>
    </row>
    <row r="2238" spans="1:6" x14ac:dyDescent="0.3">
      <c r="A2238" s="141">
        <v>99857</v>
      </c>
      <c r="B2238" s="141" t="s">
        <v>4322</v>
      </c>
      <c r="C2238" s="141" t="s">
        <v>80</v>
      </c>
      <c r="D2238" s="141" t="s">
        <v>81</v>
      </c>
      <c r="E2238" s="142" t="s">
        <v>4323</v>
      </c>
      <c r="F2238" s="142" t="s">
        <v>15352</v>
      </c>
    </row>
    <row r="2239" spans="1:6" x14ac:dyDescent="0.3">
      <c r="A2239" s="141">
        <v>99861</v>
      </c>
      <c r="B2239" s="141" t="s">
        <v>4324</v>
      </c>
      <c r="C2239" s="141" t="s">
        <v>1037</v>
      </c>
      <c r="D2239" s="141" t="s">
        <v>81</v>
      </c>
      <c r="E2239" s="142" t="s">
        <v>4325</v>
      </c>
      <c r="F2239" s="142" t="s">
        <v>15353</v>
      </c>
    </row>
    <row r="2240" spans="1:6" x14ac:dyDescent="0.3">
      <c r="A2240" s="141">
        <v>99862</v>
      </c>
      <c r="B2240" s="141" t="s">
        <v>4326</v>
      </c>
      <c r="C2240" s="141" t="s">
        <v>1037</v>
      </c>
      <c r="D2240" s="141" t="s">
        <v>81</v>
      </c>
      <c r="E2240" s="142" t="s">
        <v>4327</v>
      </c>
      <c r="F2240" s="142" t="s">
        <v>15354</v>
      </c>
    </row>
    <row r="2241" spans="1:6" x14ac:dyDescent="0.3">
      <c r="A2241" s="141">
        <v>90838</v>
      </c>
      <c r="B2241" s="141" t="s">
        <v>4328</v>
      </c>
      <c r="C2241" s="141" t="s">
        <v>146</v>
      </c>
      <c r="D2241" s="141" t="s">
        <v>81</v>
      </c>
      <c r="E2241" s="142" t="s">
        <v>4329</v>
      </c>
      <c r="F2241" s="142" t="s">
        <v>15355</v>
      </c>
    </row>
    <row r="2242" spans="1:6" x14ac:dyDescent="0.3">
      <c r="A2242" s="141">
        <v>91338</v>
      </c>
      <c r="B2242" s="141" t="s">
        <v>4330</v>
      </c>
      <c r="C2242" s="141" t="s">
        <v>1037</v>
      </c>
      <c r="D2242" s="141" t="s">
        <v>81</v>
      </c>
      <c r="E2242" s="142" t="s">
        <v>4331</v>
      </c>
      <c r="F2242" s="142" t="s">
        <v>15356</v>
      </c>
    </row>
    <row r="2243" spans="1:6" x14ac:dyDescent="0.3">
      <c r="A2243" s="141">
        <v>91341</v>
      </c>
      <c r="B2243" s="141" t="s">
        <v>4332</v>
      </c>
      <c r="C2243" s="141" t="s">
        <v>1037</v>
      </c>
      <c r="D2243" s="141" t="s">
        <v>81</v>
      </c>
      <c r="E2243" s="142" t="s">
        <v>4333</v>
      </c>
      <c r="F2243" s="142" t="s">
        <v>15357</v>
      </c>
    </row>
    <row r="2244" spans="1:6" x14ac:dyDescent="0.3">
      <c r="A2244" s="141">
        <v>94805</v>
      </c>
      <c r="B2244" s="141" t="s">
        <v>4334</v>
      </c>
      <c r="C2244" s="141" t="s">
        <v>146</v>
      </c>
      <c r="D2244" s="141" t="s">
        <v>81</v>
      </c>
      <c r="E2244" s="142" t="s">
        <v>4335</v>
      </c>
      <c r="F2244" s="142" t="s">
        <v>15358</v>
      </c>
    </row>
    <row r="2245" spans="1:6" x14ac:dyDescent="0.3">
      <c r="A2245" s="141">
        <v>94806</v>
      </c>
      <c r="B2245" s="141" t="s">
        <v>4336</v>
      </c>
      <c r="C2245" s="141" t="s">
        <v>146</v>
      </c>
      <c r="D2245" s="141" t="s">
        <v>81</v>
      </c>
      <c r="E2245" s="142" t="s">
        <v>4337</v>
      </c>
      <c r="F2245" s="142" t="s">
        <v>15359</v>
      </c>
    </row>
    <row r="2246" spans="1:6" x14ac:dyDescent="0.3">
      <c r="A2246" s="141">
        <v>94807</v>
      </c>
      <c r="B2246" s="141" t="s">
        <v>4338</v>
      </c>
      <c r="C2246" s="141" t="s">
        <v>146</v>
      </c>
      <c r="D2246" s="141" t="s">
        <v>81</v>
      </c>
      <c r="E2246" s="142" t="s">
        <v>4339</v>
      </c>
      <c r="F2246" s="142" t="s">
        <v>15360</v>
      </c>
    </row>
    <row r="2247" spans="1:6" x14ac:dyDescent="0.3">
      <c r="A2247" s="141">
        <v>100702</v>
      </c>
      <c r="B2247" s="141" t="s">
        <v>4340</v>
      </c>
      <c r="C2247" s="141" t="s">
        <v>1037</v>
      </c>
      <c r="D2247" s="141" t="s">
        <v>81</v>
      </c>
      <c r="E2247" s="142" t="s">
        <v>4341</v>
      </c>
      <c r="F2247" s="142" t="s">
        <v>15361</v>
      </c>
    </row>
    <row r="2248" spans="1:6" x14ac:dyDescent="0.3">
      <c r="A2248" s="141">
        <v>102188</v>
      </c>
      <c r="B2248" s="141" t="s">
        <v>4342</v>
      </c>
      <c r="C2248" s="141" t="s">
        <v>146</v>
      </c>
      <c r="D2248" s="141" t="s">
        <v>81</v>
      </c>
      <c r="E2248" s="142" t="s">
        <v>4343</v>
      </c>
      <c r="F2248" s="142" t="s">
        <v>15362</v>
      </c>
    </row>
    <row r="2249" spans="1:6" x14ac:dyDescent="0.3">
      <c r="A2249" s="141">
        <v>102189</v>
      </c>
      <c r="B2249" s="141" t="s">
        <v>4344</v>
      </c>
      <c r="C2249" s="141" t="s">
        <v>146</v>
      </c>
      <c r="D2249" s="141" t="s">
        <v>81</v>
      </c>
      <c r="E2249" s="142" t="s">
        <v>4345</v>
      </c>
      <c r="F2249" s="142" t="s">
        <v>15363</v>
      </c>
    </row>
    <row r="2250" spans="1:6" x14ac:dyDescent="0.3">
      <c r="A2250" s="141">
        <v>100703</v>
      </c>
      <c r="B2250" s="141" t="s">
        <v>4346</v>
      </c>
      <c r="C2250" s="141" t="s">
        <v>146</v>
      </c>
      <c r="D2250" s="141" t="s">
        <v>81</v>
      </c>
      <c r="E2250" s="142" t="s">
        <v>4347</v>
      </c>
      <c r="F2250" s="142" t="s">
        <v>2465</v>
      </c>
    </row>
    <row r="2251" spans="1:6" x14ac:dyDescent="0.3">
      <c r="A2251" s="141">
        <v>100704</v>
      </c>
      <c r="B2251" s="141" t="s">
        <v>4348</v>
      </c>
      <c r="C2251" s="141" t="s">
        <v>146</v>
      </c>
      <c r="D2251" s="141" t="s">
        <v>81</v>
      </c>
      <c r="E2251" s="142" t="s">
        <v>4349</v>
      </c>
      <c r="F2251" s="142" t="s">
        <v>15364</v>
      </c>
    </row>
    <row r="2252" spans="1:6" x14ac:dyDescent="0.3">
      <c r="A2252" s="141">
        <v>100705</v>
      </c>
      <c r="B2252" s="141" t="s">
        <v>4350</v>
      </c>
      <c r="C2252" s="141" t="s">
        <v>146</v>
      </c>
      <c r="D2252" s="141" t="s">
        <v>81</v>
      </c>
      <c r="E2252" s="142" t="s">
        <v>4351</v>
      </c>
      <c r="F2252" s="142" t="s">
        <v>15365</v>
      </c>
    </row>
    <row r="2253" spans="1:6" x14ac:dyDescent="0.3">
      <c r="A2253" s="141">
        <v>100706</v>
      </c>
      <c r="B2253" s="141" t="s">
        <v>4352</v>
      </c>
      <c r="C2253" s="141" t="s">
        <v>146</v>
      </c>
      <c r="D2253" s="141" t="s">
        <v>81</v>
      </c>
      <c r="E2253" s="142" t="s">
        <v>4353</v>
      </c>
      <c r="F2253" s="142" t="s">
        <v>11116</v>
      </c>
    </row>
    <row r="2254" spans="1:6" x14ac:dyDescent="0.3">
      <c r="A2254" s="141">
        <v>100707</v>
      </c>
      <c r="B2254" s="141" t="s">
        <v>4354</v>
      </c>
      <c r="C2254" s="141" t="s">
        <v>146</v>
      </c>
      <c r="D2254" s="141" t="s">
        <v>81</v>
      </c>
      <c r="E2254" s="142" t="s">
        <v>4355</v>
      </c>
      <c r="F2254" s="142" t="s">
        <v>15366</v>
      </c>
    </row>
    <row r="2255" spans="1:6" x14ac:dyDescent="0.3">
      <c r="A2255" s="141">
        <v>100708</v>
      </c>
      <c r="B2255" s="141" t="s">
        <v>4356</v>
      </c>
      <c r="C2255" s="141" t="s">
        <v>146</v>
      </c>
      <c r="D2255" s="141" t="s">
        <v>81</v>
      </c>
      <c r="E2255" s="142" t="s">
        <v>4357</v>
      </c>
      <c r="F2255" s="142" t="s">
        <v>15367</v>
      </c>
    </row>
    <row r="2256" spans="1:6" x14ac:dyDescent="0.3">
      <c r="A2256" s="141">
        <v>100709</v>
      </c>
      <c r="B2256" s="141" t="s">
        <v>4358</v>
      </c>
      <c r="C2256" s="141" t="s">
        <v>146</v>
      </c>
      <c r="D2256" s="141" t="s">
        <v>81</v>
      </c>
      <c r="E2256" s="142" t="s">
        <v>4359</v>
      </c>
      <c r="F2256" s="142" t="s">
        <v>15368</v>
      </c>
    </row>
    <row r="2257" spans="1:6" x14ac:dyDescent="0.3">
      <c r="A2257" s="141">
        <v>100710</v>
      </c>
      <c r="B2257" s="141" t="s">
        <v>4360</v>
      </c>
      <c r="C2257" s="141" t="s">
        <v>146</v>
      </c>
      <c r="D2257" s="141" t="s">
        <v>81</v>
      </c>
      <c r="E2257" s="142" t="s">
        <v>4361</v>
      </c>
      <c r="F2257" s="142" t="s">
        <v>15369</v>
      </c>
    </row>
    <row r="2258" spans="1:6" x14ac:dyDescent="0.3">
      <c r="A2258" s="141">
        <v>102151</v>
      </c>
      <c r="B2258" s="141" t="s">
        <v>4362</v>
      </c>
      <c r="C2258" s="141" t="s">
        <v>1037</v>
      </c>
      <c r="D2258" s="141" t="s">
        <v>81</v>
      </c>
      <c r="E2258" s="142" t="s">
        <v>4363</v>
      </c>
      <c r="F2258" s="142" t="s">
        <v>15370</v>
      </c>
    </row>
    <row r="2259" spans="1:6" x14ac:dyDescent="0.3">
      <c r="A2259" s="141">
        <v>102152</v>
      </c>
      <c r="B2259" s="141" t="s">
        <v>4364</v>
      </c>
      <c r="C2259" s="141" t="s">
        <v>1037</v>
      </c>
      <c r="D2259" s="141" t="s">
        <v>81</v>
      </c>
      <c r="E2259" s="142" t="s">
        <v>4365</v>
      </c>
      <c r="F2259" s="142" t="s">
        <v>15371</v>
      </c>
    </row>
    <row r="2260" spans="1:6" x14ac:dyDescent="0.3">
      <c r="A2260" s="141">
        <v>102153</v>
      </c>
      <c r="B2260" s="141" t="s">
        <v>4366</v>
      </c>
      <c r="C2260" s="141" t="s">
        <v>1037</v>
      </c>
      <c r="D2260" s="141" t="s">
        <v>81</v>
      </c>
      <c r="E2260" s="142" t="s">
        <v>4367</v>
      </c>
      <c r="F2260" s="142" t="s">
        <v>15372</v>
      </c>
    </row>
    <row r="2261" spans="1:6" x14ac:dyDescent="0.3">
      <c r="A2261" s="141">
        <v>102154</v>
      </c>
      <c r="B2261" s="141" t="s">
        <v>4368</v>
      </c>
      <c r="C2261" s="141" t="s">
        <v>1037</v>
      </c>
      <c r="D2261" s="141" t="s">
        <v>81</v>
      </c>
      <c r="E2261" s="142" t="s">
        <v>4369</v>
      </c>
      <c r="F2261" s="142" t="s">
        <v>15373</v>
      </c>
    </row>
    <row r="2262" spans="1:6" x14ac:dyDescent="0.3">
      <c r="A2262" s="141">
        <v>102155</v>
      </c>
      <c r="B2262" s="141" t="s">
        <v>4370</v>
      </c>
      <c r="C2262" s="141" t="s">
        <v>1037</v>
      </c>
      <c r="D2262" s="141" t="s">
        <v>81</v>
      </c>
      <c r="E2262" s="142" t="s">
        <v>4371</v>
      </c>
      <c r="F2262" s="142" t="s">
        <v>15374</v>
      </c>
    </row>
    <row r="2263" spans="1:6" x14ac:dyDescent="0.3">
      <c r="A2263" s="141">
        <v>102156</v>
      </c>
      <c r="B2263" s="141" t="s">
        <v>4372</v>
      </c>
      <c r="C2263" s="141" t="s">
        <v>1037</v>
      </c>
      <c r="D2263" s="141" t="s">
        <v>81</v>
      </c>
      <c r="E2263" s="142" t="s">
        <v>4373</v>
      </c>
      <c r="F2263" s="142" t="s">
        <v>15375</v>
      </c>
    </row>
    <row r="2264" spans="1:6" x14ac:dyDescent="0.3">
      <c r="A2264" s="141">
        <v>102157</v>
      </c>
      <c r="B2264" s="141" t="s">
        <v>4374</v>
      </c>
      <c r="C2264" s="141" t="s">
        <v>1037</v>
      </c>
      <c r="D2264" s="141" t="s">
        <v>81</v>
      </c>
      <c r="E2264" s="142" t="s">
        <v>4375</v>
      </c>
      <c r="F2264" s="142" t="s">
        <v>15376</v>
      </c>
    </row>
    <row r="2265" spans="1:6" x14ac:dyDescent="0.3">
      <c r="A2265" s="141">
        <v>102158</v>
      </c>
      <c r="B2265" s="141" t="s">
        <v>4376</v>
      </c>
      <c r="C2265" s="141" t="s">
        <v>1037</v>
      </c>
      <c r="D2265" s="141" t="s">
        <v>81</v>
      </c>
      <c r="E2265" s="142" t="s">
        <v>4377</v>
      </c>
      <c r="F2265" s="142" t="s">
        <v>15377</v>
      </c>
    </row>
    <row r="2266" spans="1:6" x14ac:dyDescent="0.3">
      <c r="A2266" s="141">
        <v>102159</v>
      </c>
      <c r="B2266" s="141" t="s">
        <v>4378</v>
      </c>
      <c r="C2266" s="141" t="s">
        <v>1037</v>
      </c>
      <c r="D2266" s="141" t="s">
        <v>81</v>
      </c>
      <c r="E2266" s="142" t="s">
        <v>4379</v>
      </c>
      <c r="F2266" s="142" t="s">
        <v>15378</v>
      </c>
    </row>
    <row r="2267" spans="1:6" x14ac:dyDescent="0.3">
      <c r="A2267" s="141">
        <v>102160</v>
      </c>
      <c r="B2267" s="141" t="s">
        <v>4380</v>
      </c>
      <c r="C2267" s="141" t="s">
        <v>1037</v>
      </c>
      <c r="D2267" s="141" t="s">
        <v>81</v>
      </c>
      <c r="E2267" s="142" t="s">
        <v>4381</v>
      </c>
      <c r="F2267" s="142" t="s">
        <v>12624</v>
      </c>
    </row>
    <row r="2268" spans="1:6" x14ac:dyDescent="0.3">
      <c r="A2268" s="141">
        <v>102161</v>
      </c>
      <c r="B2268" s="141" t="s">
        <v>4382</v>
      </c>
      <c r="C2268" s="141" t="s">
        <v>1037</v>
      </c>
      <c r="D2268" s="141" t="s">
        <v>81</v>
      </c>
      <c r="E2268" s="142" t="s">
        <v>4383</v>
      </c>
      <c r="F2268" s="142" t="s">
        <v>15379</v>
      </c>
    </row>
    <row r="2269" spans="1:6" x14ac:dyDescent="0.3">
      <c r="A2269" s="141">
        <v>102162</v>
      </c>
      <c r="B2269" s="141" t="s">
        <v>4384</v>
      </c>
      <c r="C2269" s="141" t="s">
        <v>1037</v>
      </c>
      <c r="D2269" s="141" t="s">
        <v>81</v>
      </c>
      <c r="E2269" s="142" t="s">
        <v>4385</v>
      </c>
      <c r="F2269" s="142" t="s">
        <v>15380</v>
      </c>
    </row>
    <row r="2270" spans="1:6" x14ac:dyDescent="0.3">
      <c r="A2270" s="141">
        <v>102163</v>
      </c>
      <c r="B2270" s="141" t="s">
        <v>4386</v>
      </c>
      <c r="C2270" s="141" t="s">
        <v>1037</v>
      </c>
      <c r="D2270" s="141" t="s">
        <v>81</v>
      </c>
      <c r="E2270" s="142" t="s">
        <v>4387</v>
      </c>
      <c r="F2270" s="142" t="s">
        <v>15381</v>
      </c>
    </row>
    <row r="2271" spans="1:6" x14ac:dyDescent="0.3">
      <c r="A2271" s="141">
        <v>102164</v>
      </c>
      <c r="B2271" s="141" t="s">
        <v>4388</v>
      </c>
      <c r="C2271" s="141" t="s">
        <v>1037</v>
      </c>
      <c r="D2271" s="141" t="s">
        <v>81</v>
      </c>
      <c r="E2271" s="142" t="s">
        <v>4389</v>
      </c>
      <c r="F2271" s="142" t="s">
        <v>15382</v>
      </c>
    </row>
    <row r="2272" spans="1:6" x14ac:dyDescent="0.3">
      <c r="A2272" s="141">
        <v>102165</v>
      </c>
      <c r="B2272" s="141" t="s">
        <v>4390</v>
      </c>
      <c r="C2272" s="141" t="s">
        <v>1037</v>
      </c>
      <c r="D2272" s="141" t="s">
        <v>81</v>
      </c>
      <c r="E2272" s="142" t="s">
        <v>4391</v>
      </c>
      <c r="F2272" s="142" t="s">
        <v>15383</v>
      </c>
    </row>
    <row r="2273" spans="1:6" x14ac:dyDescent="0.3">
      <c r="A2273" s="141">
        <v>102166</v>
      </c>
      <c r="B2273" s="141" t="s">
        <v>4392</v>
      </c>
      <c r="C2273" s="141" t="s">
        <v>1037</v>
      </c>
      <c r="D2273" s="141" t="s">
        <v>81</v>
      </c>
      <c r="E2273" s="142" t="s">
        <v>4393</v>
      </c>
      <c r="F2273" s="142" t="s">
        <v>15384</v>
      </c>
    </row>
    <row r="2274" spans="1:6" x14ac:dyDescent="0.3">
      <c r="A2274" s="141">
        <v>102167</v>
      </c>
      <c r="B2274" s="141" t="s">
        <v>4394</v>
      </c>
      <c r="C2274" s="141" t="s">
        <v>1037</v>
      </c>
      <c r="D2274" s="141" t="s">
        <v>81</v>
      </c>
      <c r="E2274" s="142" t="s">
        <v>4395</v>
      </c>
      <c r="F2274" s="142" t="s">
        <v>15385</v>
      </c>
    </row>
    <row r="2275" spans="1:6" x14ac:dyDescent="0.3">
      <c r="A2275" s="141">
        <v>102168</v>
      </c>
      <c r="B2275" s="141" t="s">
        <v>4396</v>
      </c>
      <c r="C2275" s="141" t="s">
        <v>1037</v>
      </c>
      <c r="D2275" s="141" t="s">
        <v>81</v>
      </c>
      <c r="E2275" s="142" t="s">
        <v>4397</v>
      </c>
      <c r="F2275" s="142" t="s">
        <v>15386</v>
      </c>
    </row>
    <row r="2276" spans="1:6" x14ac:dyDescent="0.3">
      <c r="A2276" s="141">
        <v>102169</v>
      </c>
      <c r="B2276" s="141" t="s">
        <v>4398</v>
      </c>
      <c r="C2276" s="141" t="s">
        <v>1037</v>
      </c>
      <c r="D2276" s="141" t="s">
        <v>81</v>
      </c>
      <c r="E2276" s="142" t="s">
        <v>4399</v>
      </c>
      <c r="F2276" s="142" t="s">
        <v>15387</v>
      </c>
    </row>
    <row r="2277" spans="1:6" x14ac:dyDescent="0.3">
      <c r="A2277" s="141">
        <v>102170</v>
      </c>
      <c r="B2277" s="141" t="s">
        <v>4400</v>
      </c>
      <c r="C2277" s="141" t="s">
        <v>1037</v>
      </c>
      <c r="D2277" s="141" t="s">
        <v>81</v>
      </c>
      <c r="E2277" s="142" t="s">
        <v>4401</v>
      </c>
      <c r="F2277" s="142" t="s">
        <v>15388</v>
      </c>
    </row>
    <row r="2278" spans="1:6" x14ac:dyDescent="0.3">
      <c r="A2278" s="141">
        <v>102171</v>
      </c>
      <c r="B2278" s="141" t="s">
        <v>4402</v>
      </c>
      <c r="C2278" s="141" t="s">
        <v>1037</v>
      </c>
      <c r="D2278" s="141" t="s">
        <v>81</v>
      </c>
      <c r="E2278" s="142" t="s">
        <v>4403</v>
      </c>
      <c r="F2278" s="142" t="s">
        <v>15389</v>
      </c>
    </row>
    <row r="2279" spans="1:6" x14ac:dyDescent="0.3">
      <c r="A2279" s="141">
        <v>102172</v>
      </c>
      <c r="B2279" s="141" t="s">
        <v>4404</v>
      </c>
      <c r="C2279" s="141" t="s">
        <v>1037</v>
      </c>
      <c r="D2279" s="141" t="s">
        <v>81</v>
      </c>
      <c r="E2279" s="142" t="s">
        <v>4405</v>
      </c>
      <c r="F2279" s="142" t="s">
        <v>15390</v>
      </c>
    </row>
    <row r="2280" spans="1:6" x14ac:dyDescent="0.3">
      <c r="A2280" s="141">
        <v>102176</v>
      </c>
      <c r="B2280" s="141" t="s">
        <v>4406</v>
      </c>
      <c r="C2280" s="141" t="s">
        <v>1037</v>
      </c>
      <c r="D2280" s="141" t="s">
        <v>81</v>
      </c>
      <c r="E2280" s="142" t="s">
        <v>4407</v>
      </c>
      <c r="F2280" s="142" t="s">
        <v>15391</v>
      </c>
    </row>
    <row r="2281" spans="1:6" x14ac:dyDescent="0.3">
      <c r="A2281" s="141">
        <v>102177</v>
      </c>
      <c r="B2281" s="141" t="s">
        <v>4408</v>
      </c>
      <c r="C2281" s="141" t="s">
        <v>1037</v>
      </c>
      <c r="D2281" s="141" t="s">
        <v>81</v>
      </c>
      <c r="E2281" s="142" t="s">
        <v>4409</v>
      </c>
      <c r="F2281" s="142" t="s">
        <v>15392</v>
      </c>
    </row>
    <row r="2282" spans="1:6" x14ac:dyDescent="0.3">
      <c r="A2282" s="141">
        <v>102178</v>
      </c>
      <c r="B2282" s="141" t="s">
        <v>4410</v>
      </c>
      <c r="C2282" s="141" t="s">
        <v>1037</v>
      </c>
      <c r="D2282" s="141" t="s">
        <v>81</v>
      </c>
      <c r="E2282" s="142" t="s">
        <v>4411</v>
      </c>
      <c r="F2282" s="142" t="s">
        <v>15393</v>
      </c>
    </row>
    <row r="2283" spans="1:6" x14ac:dyDescent="0.3">
      <c r="A2283" s="141">
        <v>102179</v>
      </c>
      <c r="B2283" s="141" t="s">
        <v>4412</v>
      </c>
      <c r="C2283" s="141" t="s">
        <v>1037</v>
      </c>
      <c r="D2283" s="141" t="s">
        <v>81</v>
      </c>
      <c r="E2283" s="142" t="s">
        <v>4413</v>
      </c>
      <c r="F2283" s="142" t="s">
        <v>15394</v>
      </c>
    </row>
    <row r="2284" spans="1:6" x14ac:dyDescent="0.3">
      <c r="A2284" s="141">
        <v>102180</v>
      </c>
      <c r="B2284" s="141" t="s">
        <v>4414</v>
      </c>
      <c r="C2284" s="141" t="s">
        <v>1037</v>
      </c>
      <c r="D2284" s="141" t="s">
        <v>81</v>
      </c>
      <c r="E2284" s="142" t="s">
        <v>4415</v>
      </c>
      <c r="F2284" s="142" t="s">
        <v>15395</v>
      </c>
    </row>
    <row r="2285" spans="1:6" x14ac:dyDescent="0.3">
      <c r="A2285" s="141">
        <v>102181</v>
      </c>
      <c r="B2285" s="141" t="s">
        <v>4416</v>
      </c>
      <c r="C2285" s="141" t="s">
        <v>1037</v>
      </c>
      <c r="D2285" s="141" t="s">
        <v>81</v>
      </c>
      <c r="E2285" s="142" t="s">
        <v>4417</v>
      </c>
      <c r="F2285" s="142" t="s">
        <v>15396</v>
      </c>
    </row>
    <row r="2286" spans="1:6" x14ac:dyDescent="0.3">
      <c r="A2286" s="141">
        <v>102182</v>
      </c>
      <c r="B2286" s="141" t="s">
        <v>4418</v>
      </c>
      <c r="C2286" s="141" t="s">
        <v>146</v>
      </c>
      <c r="D2286" s="141" t="s">
        <v>81</v>
      </c>
      <c r="E2286" s="142" t="s">
        <v>4419</v>
      </c>
      <c r="F2286" s="142" t="s">
        <v>15397</v>
      </c>
    </row>
    <row r="2287" spans="1:6" x14ac:dyDescent="0.3">
      <c r="A2287" s="141">
        <v>102183</v>
      </c>
      <c r="B2287" s="141" t="s">
        <v>4420</v>
      </c>
      <c r="C2287" s="141" t="s">
        <v>146</v>
      </c>
      <c r="D2287" s="141" t="s">
        <v>81</v>
      </c>
      <c r="E2287" s="142" t="s">
        <v>4421</v>
      </c>
      <c r="F2287" s="142" t="s">
        <v>15398</v>
      </c>
    </row>
    <row r="2288" spans="1:6" x14ac:dyDescent="0.3">
      <c r="A2288" s="141">
        <v>102184</v>
      </c>
      <c r="B2288" s="141" t="s">
        <v>4422</v>
      </c>
      <c r="C2288" s="141" t="s">
        <v>146</v>
      </c>
      <c r="D2288" s="141" t="s">
        <v>81</v>
      </c>
      <c r="E2288" s="142" t="s">
        <v>4423</v>
      </c>
      <c r="F2288" s="142" t="s">
        <v>15399</v>
      </c>
    </row>
    <row r="2289" spans="1:6" x14ac:dyDescent="0.3">
      <c r="A2289" s="141">
        <v>102185</v>
      </c>
      <c r="B2289" s="141" t="s">
        <v>4424</v>
      </c>
      <c r="C2289" s="141" t="s">
        <v>146</v>
      </c>
      <c r="D2289" s="141" t="s">
        <v>81</v>
      </c>
      <c r="E2289" s="142" t="s">
        <v>4425</v>
      </c>
      <c r="F2289" s="142" t="s">
        <v>15400</v>
      </c>
    </row>
    <row r="2290" spans="1:6" x14ac:dyDescent="0.3">
      <c r="A2290" s="141">
        <v>102190</v>
      </c>
      <c r="B2290" s="141" t="s">
        <v>4426</v>
      </c>
      <c r="C2290" s="141" t="s">
        <v>1037</v>
      </c>
      <c r="D2290" s="141" t="s">
        <v>81</v>
      </c>
      <c r="E2290" s="142" t="s">
        <v>4427</v>
      </c>
      <c r="F2290" s="142" t="s">
        <v>15401</v>
      </c>
    </row>
    <row r="2291" spans="1:6" x14ac:dyDescent="0.3">
      <c r="A2291" s="141">
        <v>102191</v>
      </c>
      <c r="B2291" s="141" t="s">
        <v>4428</v>
      </c>
      <c r="C2291" s="141" t="s">
        <v>1037</v>
      </c>
      <c r="D2291" s="141" t="s">
        <v>81</v>
      </c>
      <c r="E2291" s="142" t="s">
        <v>4429</v>
      </c>
      <c r="F2291" s="142" t="s">
        <v>10323</v>
      </c>
    </row>
    <row r="2292" spans="1:6" x14ac:dyDescent="0.3">
      <c r="A2292" s="141">
        <v>102192</v>
      </c>
      <c r="B2292" s="141" t="s">
        <v>4430</v>
      </c>
      <c r="C2292" s="141" t="s">
        <v>1037</v>
      </c>
      <c r="D2292" s="141" t="s">
        <v>81</v>
      </c>
      <c r="E2292" s="142" t="s">
        <v>4431</v>
      </c>
      <c r="F2292" s="142" t="s">
        <v>15402</v>
      </c>
    </row>
    <row r="2293" spans="1:6" x14ac:dyDescent="0.3">
      <c r="A2293" s="141">
        <v>94569</v>
      </c>
      <c r="B2293" s="141" t="s">
        <v>4432</v>
      </c>
      <c r="C2293" s="141" t="s">
        <v>1037</v>
      </c>
      <c r="D2293" s="141" t="s">
        <v>81</v>
      </c>
      <c r="E2293" s="142" t="s">
        <v>4433</v>
      </c>
      <c r="F2293" s="142" t="s">
        <v>15403</v>
      </c>
    </row>
    <row r="2294" spans="1:6" x14ac:dyDescent="0.3">
      <c r="A2294" s="141">
        <v>94570</v>
      </c>
      <c r="B2294" s="141" t="s">
        <v>4434</v>
      </c>
      <c r="C2294" s="141" t="s">
        <v>1037</v>
      </c>
      <c r="D2294" s="141" t="s">
        <v>81</v>
      </c>
      <c r="E2294" s="142" t="s">
        <v>4435</v>
      </c>
      <c r="F2294" s="142" t="s">
        <v>15404</v>
      </c>
    </row>
    <row r="2295" spans="1:6" x14ac:dyDescent="0.3">
      <c r="A2295" s="141">
        <v>94572</v>
      </c>
      <c r="B2295" s="141" t="s">
        <v>4436</v>
      </c>
      <c r="C2295" s="141" t="s">
        <v>1037</v>
      </c>
      <c r="D2295" s="141" t="s">
        <v>81</v>
      </c>
      <c r="E2295" s="142" t="s">
        <v>4437</v>
      </c>
      <c r="F2295" s="142" t="s">
        <v>15405</v>
      </c>
    </row>
    <row r="2296" spans="1:6" x14ac:dyDescent="0.3">
      <c r="A2296" s="141">
        <v>94573</v>
      </c>
      <c r="B2296" s="141" t="s">
        <v>4438</v>
      </c>
      <c r="C2296" s="141" t="s">
        <v>1037</v>
      </c>
      <c r="D2296" s="141" t="s">
        <v>81</v>
      </c>
      <c r="E2296" s="142" t="s">
        <v>4439</v>
      </c>
      <c r="F2296" s="142" t="s">
        <v>15406</v>
      </c>
    </row>
    <row r="2297" spans="1:6" x14ac:dyDescent="0.3">
      <c r="A2297" s="141">
        <v>94589</v>
      </c>
      <c r="B2297" s="141" t="s">
        <v>4440</v>
      </c>
      <c r="C2297" s="141" t="s">
        <v>80</v>
      </c>
      <c r="D2297" s="141" t="s">
        <v>81</v>
      </c>
      <c r="E2297" s="142" t="s">
        <v>4441</v>
      </c>
      <c r="F2297" s="142" t="s">
        <v>15407</v>
      </c>
    </row>
    <row r="2298" spans="1:6" x14ac:dyDescent="0.3">
      <c r="A2298" s="141">
        <v>94590</v>
      </c>
      <c r="B2298" s="141" t="s">
        <v>4442</v>
      </c>
      <c r="C2298" s="141" t="s">
        <v>80</v>
      </c>
      <c r="D2298" s="141" t="s">
        <v>81</v>
      </c>
      <c r="E2298" s="142" t="s">
        <v>4443</v>
      </c>
      <c r="F2298" s="142" t="s">
        <v>15408</v>
      </c>
    </row>
    <row r="2299" spans="1:6" x14ac:dyDescent="0.3">
      <c r="A2299" s="141">
        <v>100674</v>
      </c>
      <c r="B2299" s="141" t="s">
        <v>4444</v>
      </c>
      <c r="C2299" s="141" t="s">
        <v>1037</v>
      </c>
      <c r="D2299" s="141" t="s">
        <v>81</v>
      </c>
      <c r="E2299" s="142" t="s">
        <v>4445</v>
      </c>
      <c r="F2299" s="142" t="s">
        <v>15409</v>
      </c>
    </row>
    <row r="2300" spans="1:6" x14ac:dyDescent="0.3">
      <c r="A2300" s="141">
        <v>105812</v>
      </c>
      <c r="B2300" s="141" t="s">
        <v>4446</v>
      </c>
      <c r="C2300" s="141" t="s">
        <v>80</v>
      </c>
      <c r="D2300" s="141" t="s">
        <v>81</v>
      </c>
      <c r="E2300" s="142" t="s">
        <v>4447</v>
      </c>
      <c r="F2300" s="142" t="s">
        <v>15410</v>
      </c>
    </row>
    <row r="2301" spans="1:6" x14ac:dyDescent="0.3">
      <c r="A2301" s="141">
        <v>101096</v>
      </c>
      <c r="B2301" s="141" t="s">
        <v>4448</v>
      </c>
      <c r="C2301" s="141" t="s">
        <v>1074</v>
      </c>
      <c r="D2301" s="141" t="s">
        <v>81</v>
      </c>
      <c r="E2301" s="142" t="s">
        <v>4449</v>
      </c>
      <c r="F2301" s="142" t="s">
        <v>15411</v>
      </c>
    </row>
    <row r="2302" spans="1:6" x14ac:dyDescent="0.3">
      <c r="A2302" s="141">
        <v>101097</v>
      </c>
      <c r="B2302" s="141" t="s">
        <v>4450</v>
      </c>
      <c r="C2302" s="141" t="s">
        <v>1074</v>
      </c>
      <c r="D2302" s="141" t="s">
        <v>81</v>
      </c>
      <c r="E2302" s="142" t="s">
        <v>4451</v>
      </c>
      <c r="F2302" s="142" t="s">
        <v>15412</v>
      </c>
    </row>
    <row r="2303" spans="1:6" x14ac:dyDescent="0.3">
      <c r="A2303" s="141">
        <v>101098</v>
      </c>
      <c r="B2303" s="141" t="s">
        <v>4452</v>
      </c>
      <c r="C2303" s="141" t="s">
        <v>1074</v>
      </c>
      <c r="D2303" s="141" t="s">
        <v>81</v>
      </c>
      <c r="E2303" s="142" t="s">
        <v>4453</v>
      </c>
      <c r="F2303" s="142" t="s">
        <v>15413</v>
      </c>
    </row>
    <row r="2304" spans="1:6" x14ac:dyDescent="0.3">
      <c r="A2304" s="141">
        <v>101099</v>
      </c>
      <c r="B2304" s="141" t="s">
        <v>4454</v>
      </c>
      <c r="C2304" s="141" t="s">
        <v>1074</v>
      </c>
      <c r="D2304" s="141" t="s">
        <v>81</v>
      </c>
      <c r="E2304" s="142" t="s">
        <v>4455</v>
      </c>
      <c r="F2304" s="142" t="s">
        <v>15414</v>
      </c>
    </row>
    <row r="2305" spans="1:6" x14ac:dyDescent="0.3">
      <c r="A2305" s="141">
        <v>101100</v>
      </c>
      <c r="B2305" s="141" t="s">
        <v>4456</v>
      </c>
      <c r="C2305" s="141" t="s">
        <v>1074</v>
      </c>
      <c r="D2305" s="141" t="s">
        <v>81</v>
      </c>
      <c r="E2305" s="142" t="s">
        <v>4457</v>
      </c>
      <c r="F2305" s="142" t="s">
        <v>15415</v>
      </c>
    </row>
    <row r="2306" spans="1:6" x14ac:dyDescent="0.3">
      <c r="A2306" s="141">
        <v>101101</v>
      </c>
      <c r="B2306" s="141" t="s">
        <v>4458</v>
      </c>
      <c r="C2306" s="141" t="s">
        <v>1074</v>
      </c>
      <c r="D2306" s="141" t="s">
        <v>81</v>
      </c>
      <c r="E2306" s="142" t="s">
        <v>4459</v>
      </c>
      <c r="F2306" s="142" t="s">
        <v>15416</v>
      </c>
    </row>
    <row r="2307" spans="1:6" x14ac:dyDescent="0.3">
      <c r="A2307" s="141">
        <v>101102</v>
      </c>
      <c r="B2307" s="141" t="s">
        <v>4460</v>
      </c>
      <c r="C2307" s="141" t="s">
        <v>1074</v>
      </c>
      <c r="D2307" s="141" t="s">
        <v>81</v>
      </c>
      <c r="E2307" s="142" t="s">
        <v>4461</v>
      </c>
      <c r="F2307" s="142" t="s">
        <v>15417</v>
      </c>
    </row>
    <row r="2308" spans="1:6" x14ac:dyDescent="0.3">
      <c r="A2308" s="141">
        <v>101103</v>
      </c>
      <c r="B2308" s="141" t="s">
        <v>4462</v>
      </c>
      <c r="C2308" s="141" t="s">
        <v>1074</v>
      </c>
      <c r="D2308" s="141" t="s">
        <v>81</v>
      </c>
      <c r="E2308" s="142" t="s">
        <v>4463</v>
      </c>
      <c r="F2308" s="142" t="s">
        <v>15418</v>
      </c>
    </row>
    <row r="2309" spans="1:6" x14ac:dyDescent="0.3">
      <c r="A2309" s="141">
        <v>101104</v>
      </c>
      <c r="B2309" s="141" t="s">
        <v>4464</v>
      </c>
      <c r="C2309" s="141" t="s">
        <v>1074</v>
      </c>
      <c r="D2309" s="141" t="s">
        <v>81</v>
      </c>
      <c r="E2309" s="142" t="s">
        <v>4465</v>
      </c>
      <c r="F2309" s="142" t="s">
        <v>15419</v>
      </c>
    </row>
    <row r="2310" spans="1:6" x14ac:dyDescent="0.3">
      <c r="A2310" s="141">
        <v>101105</v>
      </c>
      <c r="B2310" s="141" t="s">
        <v>4466</v>
      </c>
      <c r="C2310" s="141" t="s">
        <v>1074</v>
      </c>
      <c r="D2310" s="141" t="s">
        <v>81</v>
      </c>
      <c r="E2310" s="142" t="s">
        <v>4467</v>
      </c>
      <c r="F2310" s="142" t="s">
        <v>15420</v>
      </c>
    </row>
    <row r="2311" spans="1:6" x14ac:dyDescent="0.3">
      <c r="A2311" s="141">
        <v>101106</v>
      </c>
      <c r="B2311" s="141" t="s">
        <v>4468</v>
      </c>
      <c r="C2311" s="141" t="s">
        <v>1074</v>
      </c>
      <c r="D2311" s="141" t="s">
        <v>81</v>
      </c>
      <c r="E2311" s="142" t="s">
        <v>4469</v>
      </c>
      <c r="F2311" s="142" t="s">
        <v>15421</v>
      </c>
    </row>
    <row r="2312" spans="1:6" x14ac:dyDescent="0.3">
      <c r="A2312" s="141">
        <v>101107</v>
      </c>
      <c r="B2312" s="141" t="s">
        <v>4470</v>
      </c>
      <c r="C2312" s="141" t="s">
        <v>1074</v>
      </c>
      <c r="D2312" s="141" t="s">
        <v>81</v>
      </c>
      <c r="E2312" s="142" t="s">
        <v>4471</v>
      </c>
      <c r="F2312" s="142" t="s">
        <v>15422</v>
      </c>
    </row>
    <row r="2313" spans="1:6" x14ac:dyDescent="0.3">
      <c r="A2313" s="141">
        <v>101108</v>
      </c>
      <c r="B2313" s="141" t="s">
        <v>4472</v>
      </c>
      <c r="C2313" s="141" t="s">
        <v>1074</v>
      </c>
      <c r="D2313" s="141" t="s">
        <v>81</v>
      </c>
      <c r="E2313" s="142" t="s">
        <v>4473</v>
      </c>
      <c r="F2313" s="142" t="s">
        <v>15423</v>
      </c>
    </row>
    <row r="2314" spans="1:6" x14ac:dyDescent="0.3">
      <c r="A2314" s="141">
        <v>101109</v>
      </c>
      <c r="B2314" s="141" t="s">
        <v>4474</v>
      </c>
      <c r="C2314" s="141" t="s">
        <v>1074</v>
      </c>
      <c r="D2314" s="141" t="s">
        <v>81</v>
      </c>
      <c r="E2314" s="142" t="s">
        <v>4475</v>
      </c>
      <c r="F2314" s="142" t="s">
        <v>15424</v>
      </c>
    </row>
    <row r="2315" spans="1:6" x14ac:dyDescent="0.3">
      <c r="A2315" s="141">
        <v>101110</v>
      </c>
      <c r="B2315" s="141" t="s">
        <v>4476</v>
      </c>
      <c r="C2315" s="141" t="s">
        <v>1074</v>
      </c>
      <c r="D2315" s="141" t="s">
        <v>81</v>
      </c>
      <c r="E2315" s="142" t="s">
        <v>4477</v>
      </c>
      <c r="F2315" s="142" t="s">
        <v>15425</v>
      </c>
    </row>
    <row r="2316" spans="1:6" x14ac:dyDescent="0.3">
      <c r="A2316" s="141">
        <v>101111</v>
      </c>
      <c r="B2316" s="141" t="s">
        <v>4478</v>
      </c>
      <c r="C2316" s="141" t="s">
        <v>1074</v>
      </c>
      <c r="D2316" s="141" t="s">
        <v>81</v>
      </c>
      <c r="E2316" s="142" t="s">
        <v>4479</v>
      </c>
      <c r="F2316" s="142" t="s">
        <v>15426</v>
      </c>
    </row>
    <row r="2317" spans="1:6" x14ac:dyDescent="0.3">
      <c r="A2317" s="141">
        <v>101112</v>
      </c>
      <c r="B2317" s="141" t="s">
        <v>4480</v>
      </c>
      <c r="C2317" s="141" t="s">
        <v>1074</v>
      </c>
      <c r="D2317" s="141" t="s">
        <v>81</v>
      </c>
      <c r="E2317" s="142" t="s">
        <v>4481</v>
      </c>
      <c r="F2317" s="142" t="s">
        <v>15427</v>
      </c>
    </row>
    <row r="2318" spans="1:6" x14ac:dyDescent="0.3">
      <c r="A2318" s="141">
        <v>101113</v>
      </c>
      <c r="B2318" s="141" t="s">
        <v>4482</v>
      </c>
      <c r="C2318" s="141" t="s">
        <v>1074</v>
      </c>
      <c r="D2318" s="141" t="s">
        <v>81</v>
      </c>
      <c r="E2318" s="142" t="s">
        <v>4483</v>
      </c>
      <c r="F2318" s="142" t="s">
        <v>15428</v>
      </c>
    </row>
    <row r="2319" spans="1:6" x14ac:dyDescent="0.3">
      <c r="A2319" s="141">
        <v>95601</v>
      </c>
      <c r="B2319" s="141" t="s">
        <v>4484</v>
      </c>
      <c r="C2319" s="141" t="s">
        <v>146</v>
      </c>
      <c r="D2319" s="141" t="s">
        <v>81</v>
      </c>
      <c r="E2319" s="142" t="s">
        <v>4485</v>
      </c>
      <c r="F2319" s="142" t="s">
        <v>7254</v>
      </c>
    </row>
    <row r="2320" spans="1:6" x14ac:dyDescent="0.3">
      <c r="A2320" s="141">
        <v>95602</v>
      </c>
      <c r="B2320" s="141" t="s">
        <v>4486</v>
      </c>
      <c r="C2320" s="141" t="s">
        <v>146</v>
      </c>
      <c r="D2320" s="141" t="s">
        <v>81</v>
      </c>
      <c r="E2320" s="142" t="s">
        <v>1436</v>
      </c>
      <c r="F2320" s="142" t="s">
        <v>169</v>
      </c>
    </row>
    <row r="2321" spans="1:6" x14ac:dyDescent="0.3">
      <c r="A2321" s="141">
        <v>95603</v>
      </c>
      <c r="B2321" s="141" t="s">
        <v>4487</v>
      </c>
      <c r="C2321" s="141" t="s">
        <v>146</v>
      </c>
      <c r="D2321" s="141" t="s">
        <v>81</v>
      </c>
      <c r="E2321" s="142" t="s">
        <v>4488</v>
      </c>
      <c r="F2321" s="142" t="s">
        <v>2701</v>
      </c>
    </row>
    <row r="2322" spans="1:6" x14ac:dyDescent="0.3">
      <c r="A2322" s="141">
        <v>95604</v>
      </c>
      <c r="B2322" s="141" t="s">
        <v>4489</v>
      </c>
      <c r="C2322" s="141" t="s">
        <v>146</v>
      </c>
      <c r="D2322" s="141" t="s">
        <v>81</v>
      </c>
      <c r="E2322" s="142" t="s">
        <v>4490</v>
      </c>
      <c r="F2322" s="142" t="s">
        <v>14222</v>
      </c>
    </row>
    <row r="2323" spans="1:6" x14ac:dyDescent="0.3">
      <c r="A2323" s="141">
        <v>95605</v>
      </c>
      <c r="B2323" s="141" t="s">
        <v>4491</v>
      </c>
      <c r="C2323" s="141" t="s">
        <v>146</v>
      </c>
      <c r="D2323" s="141" t="s">
        <v>81</v>
      </c>
      <c r="E2323" s="142" t="s">
        <v>4492</v>
      </c>
      <c r="F2323" s="142" t="s">
        <v>15429</v>
      </c>
    </row>
    <row r="2324" spans="1:6" x14ac:dyDescent="0.3">
      <c r="A2324" s="141">
        <v>95607</v>
      </c>
      <c r="B2324" s="141" t="s">
        <v>4493</v>
      </c>
      <c r="C2324" s="141" t="s">
        <v>146</v>
      </c>
      <c r="D2324" s="141" t="s">
        <v>81</v>
      </c>
      <c r="E2324" s="142" t="s">
        <v>4494</v>
      </c>
      <c r="F2324" s="142" t="s">
        <v>5999</v>
      </c>
    </row>
    <row r="2325" spans="1:6" x14ac:dyDescent="0.3">
      <c r="A2325" s="141">
        <v>95608</v>
      </c>
      <c r="B2325" s="141" t="s">
        <v>4495</v>
      </c>
      <c r="C2325" s="141" t="s">
        <v>146</v>
      </c>
      <c r="D2325" s="141" t="s">
        <v>81</v>
      </c>
      <c r="E2325" s="142" t="s">
        <v>4496</v>
      </c>
      <c r="F2325" s="142" t="s">
        <v>6525</v>
      </c>
    </row>
    <row r="2326" spans="1:6" x14ac:dyDescent="0.3">
      <c r="A2326" s="141">
        <v>95609</v>
      </c>
      <c r="B2326" s="141" t="s">
        <v>4497</v>
      </c>
      <c r="C2326" s="141" t="s">
        <v>146</v>
      </c>
      <c r="D2326" s="141" t="s">
        <v>81</v>
      </c>
      <c r="E2326" s="142" t="s">
        <v>4498</v>
      </c>
      <c r="F2326" s="142" t="s">
        <v>15430</v>
      </c>
    </row>
    <row r="2327" spans="1:6" x14ac:dyDescent="0.3">
      <c r="A2327" s="141">
        <v>100651</v>
      </c>
      <c r="B2327" s="141" t="s">
        <v>4499</v>
      </c>
      <c r="C2327" s="141" t="s">
        <v>80</v>
      </c>
      <c r="D2327" s="141" t="s">
        <v>81</v>
      </c>
      <c r="E2327" s="142" t="s">
        <v>4500</v>
      </c>
      <c r="F2327" s="142" t="s">
        <v>15431</v>
      </c>
    </row>
    <row r="2328" spans="1:6" x14ac:dyDescent="0.3">
      <c r="A2328" s="141">
        <v>100652</v>
      </c>
      <c r="B2328" s="141" t="s">
        <v>4501</v>
      </c>
      <c r="C2328" s="141" t="s">
        <v>80</v>
      </c>
      <c r="D2328" s="141" t="s">
        <v>81</v>
      </c>
      <c r="E2328" s="142" t="s">
        <v>4502</v>
      </c>
      <c r="F2328" s="142" t="s">
        <v>15432</v>
      </c>
    </row>
    <row r="2329" spans="1:6" x14ac:dyDescent="0.3">
      <c r="A2329" s="141">
        <v>100653</v>
      </c>
      <c r="B2329" s="141" t="s">
        <v>4503</v>
      </c>
      <c r="C2329" s="141" t="s">
        <v>80</v>
      </c>
      <c r="D2329" s="141" t="s">
        <v>81</v>
      </c>
      <c r="E2329" s="142" t="s">
        <v>4504</v>
      </c>
      <c r="F2329" s="142" t="s">
        <v>15433</v>
      </c>
    </row>
    <row r="2330" spans="1:6" x14ac:dyDescent="0.3">
      <c r="A2330" s="141">
        <v>100654</v>
      </c>
      <c r="B2330" s="141" t="s">
        <v>4505</v>
      </c>
      <c r="C2330" s="141" t="s">
        <v>80</v>
      </c>
      <c r="D2330" s="141" t="s">
        <v>81</v>
      </c>
      <c r="E2330" s="142" t="s">
        <v>4506</v>
      </c>
      <c r="F2330" s="142" t="s">
        <v>15434</v>
      </c>
    </row>
    <row r="2331" spans="1:6" x14ac:dyDescent="0.3">
      <c r="A2331" s="141">
        <v>100655</v>
      </c>
      <c r="B2331" s="141" t="s">
        <v>4507</v>
      </c>
      <c r="C2331" s="141" t="s">
        <v>80</v>
      </c>
      <c r="D2331" s="141" t="s">
        <v>81</v>
      </c>
      <c r="E2331" s="142" t="s">
        <v>4508</v>
      </c>
      <c r="F2331" s="142" t="s">
        <v>15435</v>
      </c>
    </row>
    <row r="2332" spans="1:6" x14ac:dyDescent="0.3">
      <c r="A2332" s="141">
        <v>100656</v>
      </c>
      <c r="B2332" s="141" t="s">
        <v>4509</v>
      </c>
      <c r="C2332" s="141" t="s">
        <v>80</v>
      </c>
      <c r="D2332" s="141" t="s">
        <v>81</v>
      </c>
      <c r="E2332" s="142" t="s">
        <v>4510</v>
      </c>
      <c r="F2332" s="142" t="s">
        <v>15436</v>
      </c>
    </row>
    <row r="2333" spans="1:6" x14ac:dyDescent="0.3">
      <c r="A2333" s="141">
        <v>100657</v>
      </c>
      <c r="B2333" s="141" t="s">
        <v>4511</v>
      </c>
      <c r="C2333" s="141" t="s">
        <v>80</v>
      </c>
      <c r="D2333" s="141" t="s">
        <v>81</v>
      </c>
      <c r="E2333" s="142" t="s">
        <v>4512</v>
      </c>
      <c r="F2333" s="142" t="s">
        <v>15437</v>
      </c>
    </row>
    <row r="2334" spans="1:6" x14ac:dyDescent="0.3">
      <c r="A2334" s="141">
        <v>100658</v>
      </c>
      <c r="B2334" s="141" t="s">
        <v>4513</v>
      </c>
      <c r="C2334" s="141" t="s">
        <v>80</v>
      </c>
      <c r="D2334" s="141" t="s">
        <v>81</v>
      </c>
      <c r="E2334" s="142" t="s">
        <v>4514</v>
      </c>
      <c r="F2334" s="142" t="s">
        <v>15438</v>
      </c>
    </row>
    <row r="2335" spans="1:6" x14ac:dyDescent="0.3">
      <c r="A2335" s="141">
        <v>100889</v>
      </c>
      <c r="B2335" s="141" t="s">
        <v>4515</v>
      </c>
      <c r="C2335" s="141" t="s">
        <v>3131</v>
      </c>
      <c r="D2335" s="141" t="s">
        <v>81</v>
      </c>
      <c r="E2335" s="142" t="s">
        <v>4516</v>
      </c>
      <c r="F2335" s="142" t="s">
        <v>15439</v>
      </c>
    </row>
    <row r="2336" spans="1:6" x14ac:dyDescent="0.3">
      <c r="A2336" s="141">
        <v>100890</v>
      </c>
      <c r="B2336" s="141" t="s">
        <v>4517</v>
      </c>
      <c r="C2336" s="141" t="s">
        <v>3131</v>
      </c>
      <c r="D2336" s="141" t="s">
        <v>81</v>
      </c>
      <c r="E2336" s="142" t="s">
        <v>4518</v>
      </c>
      <c r="F2336" s="142" t="s">
        <v>2256</v>
      </c>
    </row>
    <row r="2337" spans="1:6" x14ac:dyDescent="0.3">
      <c r="A2337" s="141">
        <v>100892</v>
      </c>
      <c r="B2337" s="141" t="s">
        <v>4519</v>
      </c>
      <c r="C2337" s="141" t="s">
        <v>3131</v>
      </c>
      <c r="D2337" s="141" t="s">
        <v>81</v>
      </c>
      <c r="E2337" s="142" t="s">
        <v>4520</v>
      </c>
      <c r="F2337" s="142" t="s">
        <v>14172</v>
      </c>
    </row>
    <row r="2338" spans="1:6" x14ac:dyDescent="0.3">
      <c r="A2338" s="141">
        <v>100893</v>
      </c>
      <c r="B2338" s="141" t="s">
        <v>4521</v>
      </c>
      <c r="C2338" s="141" t="s">
        <v>3131</v>
      </c>
      <c r="D2338" s="141" t="s">
        <v>81</v>
      </c>
      <c r="E2338" s="142" t="s">
        <v>4522</v>
      </c>
      <c r="F2338" s="142" t="s">
        <v>5153</v>
      </c>
    </row>
    <row r="2339" spans="1:6" x14ac:dyDescent="0.3">
      <c r="A2339" s="141">
        <v>100894</v>
      </c>
      <c r="B2339" s="141" t="s">
        <v>4523</v>
      </c>
      <c r="C2339" s="141" t="s">
        <v>3131</v>
      </c>
      <c r="D2339" s="141" t="s">
        <v>81</v>
      </c>
      <c r="E2339" s="142" t="s">
        <v>1695</v>
      </c>
      <c r="F2339" s="142" t="s">
        <v>10915</v>
      </c>
    </row>
    <row r="2340" spans="1:6" x14ac:dyDescent="0.3">
      <c r="A2340" s="141">
        <v>100896</v>
      </c>
      <c r="B2340" s="141" t="s">
        <v>4524</v>
      </c>
      <c r="C2340" s="141" t="s">
        <v>80</v>
      </c>
      <c r="D2340" s="141" t="s">
        <v>81</v>
      </c>
      <c r="E2340" s="142" t="s">
        <v>4525</v>
      </c>
      <c r="F2340" s="142" t="s">
        <v>15440</v>
      </c>
    </row>
    <row r="2341" spans="1:6" x14ac:dyDescent="0.3">
      <c r="A2341" s="141">
        <v>100897</v>
      </c>
      <c r="B2341" s="141" t="s">
        <v>4526</v>
      </c>
      <c r="C2341" s="141" t="s">
        <v>80</v>
      </c>
      <c r="D2341" s="141" t="s">
        <v>81</v>
      </c>
      <c r="E2341" s="142" t="s">
        <v>4527</v>
      </c>
      <c r="F2341" s="142" t="s">
        <v>15441</v>
      </c>
    </row>
    <row r="2342" spans="1:6" x14ac:dyDescent="0.3">
      <c r="A2342" s="141">
        <v>100898</v>
      </c>
      <c r="B2342" s="141" t="s">
        <v>4528</v>
      </c>
      <c r="C2342" s="141" t="s">
        <v>80</v>
      </c>
      <c r="D2342" s="141" t="s">
        <v>81</v>
      </c>
      <c r="E2342" s="142" t="s">
        <v>1029</v>
      </c>
      <c r="F2342" s="142" t="s">
        <v>15442</v>
      </c>
    </row>
    <row r="2343" spans="1:6" x14ac:dyDescent="0.3">
      <c r="A2343" s="141">
        <v>100899</v>
      </c>
      <c r="B2343" s="141" t="s">
        <v>4529</v>
      </c>
      <c r="C2343" s="141" t="s">
        <v>80</v>
      </c>
      <c r="D2343" s="141" t="s">
        <v>81</v>
      </c>
      <c r="E2343" s="142" t="s">
        <v>4530</v>
      </c>
      <c r="F2343" s="142" t="s">
        <v>15443</v>
      </c>
    </row>
    <row r="2344" spans="1:6" x14ac:dyDescent="0.3">
      <c r="A2344" s="141">
        <v>100900</v>
      </c>
      <c r="B2344" s="141" t="s">
        <v>4531</v>
      </c>
      <c r="C2344" s="141" t="s">
        <v>80</v>
      </c>
      <c r="D2344" s="141" t="s">
        <v>81</v>
      </c>
      <c r="E2344" s="142" t="s">
        <v>4532</v>
      </c>
      <c r="F2344" s="142" t="s">
        <v>15444</v>
      </c>
    </row>
    <row r="2345" spans="1:6" x14ac:dyDescent="0.3">
      <c r="A2345" s="141">
        <v>101173</v>
      </c>
      <c r="B2345" s="141" t="s">
        <v>4533</v>
      </c>
      <c r="C2345" s="141" t="s">
        <v>80</v>
      </c>
      <c r="D2345" s="141" t="s">
        <v>81</v>
      </c>
      <c r="E2345" s="142" t="s">
        <v>4534</v>
      </c>
      <c r="F2345" s="142" t="s">
        <v>15445</v>
      </c>
    </row>
    <row r="2346" spans="1:6" x14ac:dyDescent="0.3">
      <c r="A2346" s="141">
        <v>101174</v>
      </c>
      <c r="B2346" s="141" t="s">
        <v>4535</v>
      </c>
      <c r="C2346" s="141" t="s">
        <v>80</v>
      </c>
      <c r="D2346" s="141" t="s">
        <v>81</v>
      </c>
      <c r="E2346" s="142" t="s">
        <v>4536</v>
      </c>
      <c r="F2346" s="142" t="s">
        <v>15446</v>
      </c>
    </row>
    <row r="2347" spans="1:6" x14ac:dyDescent="0.3">
      <c r="A2347" s="141">
        <v>101175</v>
      </c>
      <c r="B2347" s="141" t="s">
        <v>4537</v>
      </c>
      <c r="C2347" s="141" t="s">
        <v>80</v>
      </c>
      <c r="D2347" s="141" t="s">
        <v>81</v>
      </c>
      <c r="E2347" s="142" t="s">
        <v>4538</v>
      </c>
      <c r="F2347" s="142" t="s">
        <v>15447</v>
      </c>
    </row>
    <row r="2348" spans="1:6" x14ac:dyDescent="0.3">
      <c r="A2348" s="141">
        <v>101176</v>
      </c>
      <c r="B2348" s="141" t="s">
        <v>4539</v>
      </c>
      <c r="C2348" s="141" t="s">
        <v>80</v>
      </c>
      <c r="D2348" s="141" t="s">
        <v>81</v>
      </c>
      <c r="E2348" s="142" t="s">
        <v>4540</v>
      </c>
      <c r="F2348" s="142" t="s">
        <v>15448</v>
      </c>
    </row>
    <row r="2349" spans="1:6" x14ac:dyDescent="0.3">
      <c r="A2349" s="141">
        <v>102521</v>
      </c>
      <c r="B2349" s="141" t="s">
        <v>4541</v>
      </c>
      <c r="C2349" s="141" t="s">
        <v>146</v>
      </c>
      <c r="D2349" s="141" t="s">
        <v>81</v>
      </c>
      <c r="E2349" s="142" t="s">
        <v>4542</v>
      </c>
      <c r="F2349" s="142" t="s">
        <v>996</v>
      </c>
    </row>
    <row r="2350" spans="1:6" x14ac:dyDescent="0.3">
      <c r="A2350" s="141">
        <v>102522</v>
      </c>
      <c r="B2350" s="141" t="s">
        <v>4543</v>
      </c>
      <c r="C2350" s="141" t="s">
        <v>146</v>
      </c>
      <c r="D2350" s="141" t="s">
        <v>81</v>
      </c>
      <c r="E2350" s="142" t="s">
        <v>4544</v>
      </c>
      <c r="F2350" s="142" t="s">
        <v>15449</v>
      </c>
    </row>
    <row r="2351" spans="1:6" x14ac:dyDescent="0.3">
      <c r="A2351" s="141">
        <v>102523</v>
      </c>
      <c r="B2351" s="141" t="s">
        <v>4545</v>
      </c>
      <c r="C2351" s="141" t="s">
        <v>146</v>
      </c>
      <c r="D2351" s="141" t="s">
        <v>81</v>
      </c>
      <c r="E2351" s="142" t="s">
        <v>4546</v>
      </c>
      <c r="F2351" s="142" t="s">
        <v>15450</v>
      </c>
    </row>
    <row r="2352" spans="1:6" x14ac:dyDescent="0.3">
      <c r="A2352" s="141">
        <v>95240</v>
      </c>
      <c r="B2352" s="141" t="s">
        <v>4547</v>
      </c>
      <c r="C2352" s="141" t="s">
        <v>1037</v>
      </c>
      <c r="D2352" s="141" t="s">
        <v>81</v>
      </c>
      <c r="E2352" s="142" t="s">
        <v>4548</v>
      </c>
      <c r="F2352" s="142" t="s">
        <v>5215</v>
      </c>
    </row>
    <row r="2353" spans="1:6" x14ac:dyDescent="0.3">
      <c r="A2353" s="141">
        <v>95241</v>
      </c>
      <c r="B2353" s="141" t="s">
        <v>4549</v>
      </c>
      <c r="C2353" s="141" t="s">
        <v>1037</v>
      </c>
      <c r="D2353" s="141" t="s">
        <v>81</v>
      </c>
      <c r="E2353" s="142" t="s">
        <v>4550</v>
      </c>
      <c r="F2353" s="142" t="s">
        <v>15451</v>
      </c>
    </row>
    <row r="2354" spans="1:6" x14ac:dyDescent="0.3">
      <c r="A2354" s="141">
        <v>96616</v>
      </c>
      <c r="B2354" s="141" t="s">
        <v>4551</v>
      </c>
      <c r="C2354" s="141" t="s">
        <v>1074</v>
      </c>
      <c r="D2354" s="141" t="s">
        <v>81</v>
      </c>
      <c r="E2354" s="142" t="s">
        <v>4552</v>
      </c>
      <c r="F2354" s="142" t="s">
        <v>15452</v>
      </c>
    </row>
    <row r="2355" spans="1:6" x14ac:dyDescent="0.3">
      <c r="A2355" s="141">
        <v>96617</v>
      </c>
      <c r="B2355" s="141" t="s">
        <v>4553</v>
      </c>
      <c r="C2355" s="141" t="s">
        <v>1037</v>
      </c>
      <c r="D2355" s="141" t="s">
        <v>81</v>
      </c>
      <c r="E2355" s="142" t="s">
        <v>4554</v>
      </c>
      <c r="F2355" s="142" t="s">
        <v>15453</v>
      </c>
    </row>
    <row r="2356" spans="1:6" x14ac:dyDescent="0.3">
      <c r="A2356" s="141">
        <v>96619</v>
      </c>
      <c r="B2356" s="141" t="s">
        <v>4555</v>
      </c>
      <c r="C2356" s="141" t="s">
        <v>1037</v>
      </c>
      <c r="D2356" s="141" t="s">
        <v>81</v>
      </c>
      <c r="E2356" s="142" t="s">
        <v>4556</v>
      </c>
      <c r="F2356" s="142" t="s">
        <v>14685</v>
      </c>
    </row>
    <row r="2357" spans="1:6" x14ac:dyDescent="0.3">
      <c r="A2357" s="141">
        <v>96620</v>
      </c>
      <c r="B2357" s="141" t="s">
        <v>4557</v>
      </c>
      <c r="C2357" s="141" t="s">
        <v>1074</v>
      </c>
      <c r="D2357" s="141" t="s">
        <v>81</v>
      </c>
      <c r="E2357" s="142" t="s">
        <v>4558</v>
      </c>
      <c r="F2357" s="142" t="s">
        <v>15454</v>
      </c>
    </row>
    <row r="2358" spans="1:6" x14ac:dyDescent="0.3">
      <c r="A2358" s="141">
        <v>96621</v>
      </c>
      <c r="B2358" s="141" t="s">
        <v>4559</v>
      </c>
      <c r="C2358" s="141" t="s">
        <v>1074</v>
      </c>
      <c r="D2358" s="141" t="s">
        <v>81</v>
      </c>
      <c r="E2358" s="142" t="s">
        <v>4560</v>
      </c>
      <c r="F2358" s="142" t="s">
        <v>15455</v>
      </c>
    </row>
    <row r="2359" spans="1:6" x14ac:dyDescent="0.3">
      <c r="A2359" s="141">
        <v>96622</v>
      </c>
      <c r="B2359" s="141" t="s">
        <v>4561</v>
      </c>
      <c r="C2359" s="141" t="s">
        <v>1074</v>
      </c>
      <c r="D2359" s="141" t="s">
        <v>81</v>
      </c>
      <c r="E2359" s="142" t="s">
        <v>4562</v>
      </c>
      <c r="F2359" s="142" t="s">
        <v>15456</v>
      </c>
    </row>
    <row r="2360" spans="1:6" x14ac:dyDescent="0.3">
      <c r="A2360" s="141">
        <v>96623</v>
      </c>
      <c r="B2360" s="141" t="s">
        <v>4563</v>
      </c>
      <c r="C2360" s="141" t="s">
        <v>1074</v>
      </c>
      <c r="D2360" s="141" t="s">
        <v>81</v>
      </c>
      <c r="E2360" s="142" t="s">
        <v>4564</v>
      </c>
      <c r="F2360" s="142" t="s">
        <v>15457</v>
      </c>
    </row>
    <row r="2361" spans="1:6" x14ac:dyDescent="0.3">
      <c r="A2361" s="141">
        <v>96624</v>
      </c>
      <c r="B2361" s="141" t="s">
        <v>4565</v>
      </c>
      <c r="C2361" s="141" t="s">
        <v>1074</v>
      </c>
      <c r="D2361" s="141" t="s">
        <v>81</v>
      </c>
      <c r="E2361" s="142" t="s">
        <v>4566</v>
      </c>
      <c r="F2361" s="142" t="s">
        <v>15458</v>
      </c>
    </row>
    <row r="2362" spans="1:6" x14ac:dyDescent="0.3">
      <c r="A2362" s="141">
        <v>97082</v>
      </c>
      <c r="B2362" s="141" t="s">
        <v>4567</v>
      </c>
      <c r="C2362" s="141" t="s">
        <v>1074</v>
      </c>
      <c r="D2362" s="141" t="s">
        <v>1090</v>
      </c>
      <c r="E2362" s="142" t="s">
        <v>4568</v>
      </c>
      <c r="F2362" s="142" t="s">
        <v>15459</v>
      </c>
    </row>
    <row r="2363" spans="1:6" x14ac:dyDescent="0.3">
      <c r="A2363" s="141">
        <v>97083</v>
      </c>
      <c r="B2363" s="141" t="s">
        <v>4569</v>
      </c>
      <c r="C2363" s="141" t="s">
        <v>1037</v>
      </c>
      <c r="D2363" s="141" t="s">
        <v>1090</v>
      </c>
      <c r="E2363" s="142" t="s">
        <v>4570</v>
      </c>
      <c r="F2363" s="142" t="s">
        <v>2421</v>
      </c>
    </row>
    <row r="2364" spans="1:6" x14ac:dyDescent="0.3">
      <c r="A2364" s="141">
        <v>97084</v>
      </c>
      <c r="B2364" s="141" t="s">
        <v>4571</v>
      </c>
      <c r="C2364" s="141" t="s">
        <v>1037</v>
      </c>
      <c r="D2364" s="141" t="s">
        <v>81</v>
      </c>
      <c r="E2364" s="142" t="s">
        <v>4572</v>
      </c>
      <c r="F2364" s="142" t="s">
        <v>1623</v>
      </c>
    </row>
    <row r="2365" spans="1:6" x14ac:dyDescent="0.3">
      <c r="A2365" s="141">
        <v>97086</v>
      </c>
      <c r="B2365" s="141" t="s">
        <v>4573</v>
      </c>
      <c r="C2365" s="141" t="s">
        <v>1037</v>
      </c>
      <c r="D2365" s="141" t="s">
        <v>81</v>
      </c>
      <c r="E2365" s="142" t="s">
        <v>4574</v>
      </c>
      <c r="F2365" s="142" t="s">
        <v>15460</v>
      </c>
    </row>
    <row r="2366" spans="1:6" x14ac:dyDescent="0.3">
      <c r="A2366" s="141">
        <v>97087</v>
      </c>
      <c r="B2366" s="141" t="s">
        <v>4575</v>
      </c>
      <c r="C2366" s="141" t="s">
        <v>1037</v>
      </c>
      <c r="D2366" s="141" t="s">
        <v>81</v>
      </c>
      <c r="E2366" s="142" t="s">
        <v>4576</v>
      </c>
      <c r="F2366" s="142" t="s">
        <v>2426</v>
      </c>
    </row>
    <row r="2367" spans="1:6" x14ac:dyDescent="0.3">
      <c r="A2367" s="141">
        <v>97088</v>
      </c>
      <c r="B2367" s="141" t="s">
        <v>4577</v>
      </c>
      <c r="C2367" s="141" t="s">
        <v>3131</v>
      </c>
      <c r="D2367" s="141" t="s">
        <v>81</v>
      </c>
      <c r="E2367" s="142" t="s">
        <v>4578</v>
      </c>
      <c r="F2367" s="142" t="s">
        <v>5803</v>
      </c>
    </row>
    <row r="2368" spans="1:6" x14ac:dyDescent="0.3">
      <c r="A2368" s="141">
        <v>97089</v>
      </c>
      <c r="B2368" s="141" t="s">
        <v>4579</v>
      </c>
      <c r="C2368" s="141" t="s">
        <v>3131</v>
      </c>
      <c r="D2368" s="141" t="s">
        <v>81</v>
      </c>
      <c r="E2368" s="142" t="s">
        <v>4580</v>
      </c>
      <c r="F2368" s="142" t="s">
        <v>5756</v>
      </c>
    </row>
    <row r="2369" spans="1:6" x14ac:dyDescent="0.3">
      <c r="A2369" s="141">
        <v>97090</v>
      </c>
      <c r="B2369" s="141" t="s">
        <v>4581</v>
      </c>
      <c r="C2369" s="141" t="s">
        <v>3131</v>
      </c>
      <c r="D2369" s="141" t="s">
        <v>81</v>
      </c>
      <c r="E2369" s="142" t="s">
        <v>4582</v>
      </c>
      <c r="F2369" s="142" t="s">
        <v>15461</v>
      </c>
    </row>
    <row r="2370" spans="1:6" x14ac:dyDescent="0.3">
      <c r="A2370" s="141">
        <v>97091</v>
      </c>
      <c r="B2370" s="141" t="s">
        <v>4583</v>
      </c>
      <c r="C2370" s="141" t="s">
        <v>3131</v>
      </c>
      <c r="D2370" s="141" t="s">
        <v>81</v>
      </c>
      <c r="E2370" s="142" t="s">
        <v>4584</v>
      </c>
      <c r="F2370" s="142" t="s">
        <v>13512</v>
      </c>
    </row>
    <row r="2371" spans="1:6" x14ac:dyDescent="0.3">
      <c r="A2371" s="141">
        <v>97092</v>
      </c>
      <c r="B2371" s="141" t="s">
        <v>4585</v>
      </c>
      <c r="C2371" s="141" t="s">
        <v>3131</v>
      </c>
      <c r="D2371" s="141" t="s">
        <v>81</v>
      </c>
      <c r="E2371" s="142" t="s">
        <v>4586</v>
      </c>
      <c r="F2371" s="142" t="s">
        <v>15462</v>
      </c>
    </row>
    <row r="2372" spans="1:6" x14ac:dyDescent="0.3">
      <c r="A2372" s="141">
        <v>97093</v>
      </c>
      <c r="B2372" s="141" t="s">
        <v>4587</v>
      </c>
      <c r="C2372" s="141" t="s">
        <v>3131</v>
      </c>
      <c r="D2372" s="141" t="s">
        <v>81</v>
      </c>
      <c r="E2372" s="142" t="s">
        <v>4522</v>
      </c>
      <c r="F2372" s="142" t="s">
        <v>3886</v>
      </c>
    </row>
    <row r="2373" spans="1:6" x14ac:dyDescent="0.3">
      <c r="A2373" s="141">
        <v>97096</v>
      </c>
      <c r="B2373" s="141" t="s">
        <v>4588</v>
      </c>
      <c r="C2373" s="141" t="s">
        <v>1074</v>
      </c>
      <c r="D2373" s="141" t="s">
        <v>81</v>
      </c>
      <c r="E2373" s="142" t="s">
        <v>4589</v>
      </c>
      <c r="F2373" s="142" t="s">
        <v>15463</v>
      </c>
    </row>
    <row r="2374" spans="1:6" x14ac:dyDescent="0.3">
      <c r="A2374" s="141">
        <v>97097</v>
      </c>
      <c r="B2374" s="141" t="s">
        <v>4590</v>
      </c>
      <c r="C2374" s="141" t="s">
        <v>1037</v>
      </c>
      <c r="D2374" s="141" t="s">
        <v>81</v>
      </c>
      <c r="E2374" s="142" t="s">
        <v>4591</v>
      </c>
      <c r="F2374" s="142" t="s">
        <v>4032</v>
      </c>
    </row>
    <row r="2375" spans="1:6" x14ac:dyDescent="0.3">
      <c r="A2375" s="141">
        <v>97101</v>
      </c>
      <c r="B2375" s="141" t="s">
        <v>4592</v>
      </c>
      <c r="C2375" s="141" t="s">
        <v>1037</v>
      </c>
      <c r="D2375" s="141" t="s">
        <v>81</v>
      </c>
      <c r="E2375" s="142" t="s">
        <v>4593</v>
      </c>
      <c r="F2375" s="142" t="s">
        <v>15464</v>
      </c>
    </row>
    <row r="2376" spans="1:6" x14ac:dyDescent="0.3">
      <c r="A2376" s="141">
        <v>97102</v>
      </c>
      <c r="B2376" s="141" t="s">
        <v>4594</v>
      </c>
      <c r="C2376" s="141" t="s">
        <v>1037</v>
      </c>
      <c r="D2376" s="141" t="s">
        <v>81</v>
      </c>
      <c r="E2376" s="142" t="s">
        <v>4595</v>
      </c>
      <c r="F2376" s="142" t="s">
        <v>15465</v>
      </c>
    </row>
    <row r="2377" spans="1:6" x14ac:dyDescent="0.3">
      <c r="A2377" s="141">
        <v>97103</v>
      </c>
      <c r="B2377" s="141" t="s">
        <v>4596</v>
      </c>
      <c r="C2377" s="141" t="s">
        <v>1037</v>
      </c>
      <c r="D2377" s="141" t="s">
        <v>81</v>
      </c>
      <c r="E2377" s="142" t="s">
        <v>4597</v>
      </c>
      <c r="F2377" s="142" t="s">
        <v>15466</v>
      </c>
    </row>
    <row r="2378" spans="1:6" x14ac:dyDescent="0.3">
      <c r="A2378" s="141">
        <v>100322</v>
      </c>
      <c r="B2378" s="141" t="s">
        <v>4598</v>
      </c>
      <c r="C2378" s="141" t="s">
        <v>1074</v>
      </c>
      <c r="D2378" s="141" t="s">
        <v>81</v>
      </c>
      <c r="E2378" s="142" t="s">
        <v>4599</v>
      </c>
      <c r="F2378" s="142" t="s">
        <v>15467</v>
      </c>
    </row>
    <row r="2379" spans="1:6" x14ac:dyDescent="0.3">
      <c r="A2379" s="141">
        <v>100323</v>
      </c>
      <c r="B2379" s="141" t="s">
        <v>4600</v>
      </c>
      <c r="C2379" s="141" t="s">
        <v>1074</v>
      </c>
      <c r="D2379" s="141" t="s">
        <v>81</v>
      </c>
      <c r="E2379" s="142" t="s">
        <v>4601</v>
      </c>
      <c r="F2379" s="142" t="s">
        <v>15468</v>
      </c>
    </row>
    <row r="2380" spans="1:6" x14ac:dyDescent="0.3">
      <c r="A2380" s="141">
        <v>100324</v>
      </c>
      <c r="B2380" s="141" t="s">
        <v>4602</v>
      </c>
      <c r="C2380" s="141" t="s">
        <v>1074</v>
      </c>
      <c r="D2380" s="141" t="s">
        <v>81</v>
      </c>
      <c r="E2380" s="142" t="s">
        <v>4603</v>
      </c>
      <c r="F2380" s="142" t="s">
        <v>15469</v>
      </c>
    </row>
    <row r="2381" spans="1:6" x14ac:dyDescent="0.3">
      <c r="A2381" s="141">
        <v>103072</v>
      </c>
      <c r="B2381" s="141" t="s">
        <v>4604</v>
      </c>
      <c r="C2381" s="141" t="s">
        <v>1037</v>
      </c>
      <c r="D2381" s="141" t="s">
        <v>81</v>
      </c>
      <c r="E2381" s="142" t="s">
        <v>4605</v>
      </c>
      <c r="F2381" s="142" t="s">
        <v>15470</v>
      </c>
    </row>
    <row r="2382" spans="1:6" x14ac:dyDescent="0.3">
      <c r="A2382" s="141">
        <v>103073</v>
      </c>
      <c r="B2382" s="141" t="s">
        <v>4606</v>
      </c>
      <c r="C2382" s="141" t="s">
        <v>1037</v>
      </c>
      <c r="D2382" s="141" t="s">
        <v>81</v>
      </c>
      <c r="E2382" s="142" t="s">
        <v>4607</v>
      </c>
      <c r="F2382" s="142" t="s">
        <v>15471</v>
      </c>
    </row>
    <row r="2383" spans="1:6" x14ac:dyDescent="0.3">
      <c r="A2383" s="141">
        <v>103074</v>
      </c>
      <c r="B2383" s="141" t="s">
        <v>4608</v>
      </c>
      <c r="C2383" s="141" t="s">
        <v>1037</v>
      </c>
      <c r="D2383" s="141" t="s">
        <v>81</v>
      </c>
      <c r="E2383" s="142" t="s">
        <v>4609</v>
      </c>
      <c r="F2383" s="142" t="s">
        <v>15472</v>
      </c>
    </row>
    <row r="2384" spans="1:6" x14ac:dyDescent="0.3">
      <c r="A2384" s="141">
        <v>103075</v>
      </c>
      <c r="B2384" s="141" t="s">
        <v>4610</v>
      </c>
      <c r="C2384" s="141" t="s">
        <v>1037</v>
      </c>
      <c r="D2384" s="141" t="s">
        <v>81</v>
      </c>
      <c r="E2384" s="142" t="s">
        <v>4611</v>
      </c>
      <c r="F2384" s="142" t="s">
        <v>15473</v>
      </c>
    </row>
    <row r="2385" spans="1:6" x14ac:dyDescent="0.3">
      <c r="A2385" s="141">
        <v>103076</v>
      </c>
      <c r="B2385" s="141" t="s">
        <v>4612</v>
      </c>
      <c r="C2385" s="141" t="s">
        <v>1037</v>
      </c>
      <c r="D2385" s="141" t="s">
        <v>81</v>
      </c>
      <c r="E2385" s="142" t="s">
        <v>4613</v>
      </c>
      <c r="F2385" s="142" t="s">
        <v>15474</v>
      </c>
    </row>
    <row r="2386" spans="1:6" x14ac:dyDescent="0.3">
      <c r="A2386" s="141">
        <v>103077</v>
      </c>
      <c r="B2386" s="141" t="s">
        <v>4614</v>
      </c>
      <c r="C2386" s="141" t="s">
        <v>1037</v>
      </c>
      <c r="D2386" s="141" t="s">
        <v>81</v>
      </c>
      <c r="E2386" s="142" t="s">
        <v>4615</v>
      </c>
      <c r="F2386" s="142" t="s">
        <v>15475</v>
      </c>
    </row>
    <row r="2387" spans="1:6" x14ac:dyDescent="0.3">
      <c r="A2387" s="141">
        <v>103078</v>
      </c>
      <c r="B2387" s="141" t="s">
        <v>4616</v>
      </c>
      <c r="C2387" s="141" t="s">
        <v>1037</v>
      </c>
      <c r="D2387" s="141" t="s">
        <v>81</v>
      </c>
      <c r="E2387" s="142" t="s">
        <v>4617</v>
      </c>
      <c r="F2387" s="142" t="s">
        <v>15476</v>
      </c>
    </row>
    <row r="2388" spans="1:6" x14ac:dyDescent="0.3">
      <c r="A2388" s="141">
        <v>103079</v>
      </c>
      <c r="B2388" s="141" t="s">
        <v>4618</v>
      </c>
      <c r="C2388" s="141" t="s">
        <v>1037</v>
      </c>
      <c r="D2388" s="141" t="s">
        <v>81</v>
      </c>
      <c r="E2388" s="142" t="s">
        <v>4619</v>
      </c>
      <c r="F2388" s="142" t="s">
        <v>15477</v>
      </c>
    </row>
    <row r="2389" spans="1:6" x14ac:dyDescent="0.3">
      <c r="A2389" s="141">
        <v>103080</v>
      </c>
      <c r="B2389" s="141" t="s">
        <v>4620</v>
      </c>
      <c r="C2389" s="141" t="s">
        <v>1037</v>
      </c>
      <c r="D2389" s="141" t="s">
        <v>81</v>
      </c>
      <c r="E2389" s="142" t="s">
        <v>4621</v>
      </c>
      <c r="F2389" s="142" t="s">
        <v>15478</v>
      </c>
    </row>
    <row r="2390" spans="1:6" x14ac:dyDescent="0.3">
      <c r="A2390" s="141">
        <v>92263</v>
      </c>
      <c r="B2390" s="141" t="s">
        <v>4622</v>
      </c>
      <c r="C2390" s="141" t="s">
        <v>1037</v>
      </c>
      <c r="D2390" s="141" t="s">
        <v>81</v>
      </c>
      <c r="E2390" s="142" t="s">
        <v>4623</v>
      </c>
      <c r="F2390" s="142" t="s">
        <v>8882</v>
      </c>
    </row>
    <row r="2391" spans="1:6" x14ac:dyDescent="0.3">
      <c r="A2391" s="141">
        <v>92264</v>
      </c>
      <c r="B2391" s="141" t="s">
        <v>4624</v>
      </c>
      <c r="C2391" s="141" t="s">
        <v>1037</v>
      </c>
      <c r="D2391" s="141" t="s">
        <v>81</v>
      </c>
      <c r="E2391" s="142" t="s">
        <v>4625</v>
      </c>
      <c r="F2391" s="142" t="s">
        <v>15479</v>
      </c>
    </row>
    <row r="2392" spans="1:6" x14ac:dyDescent="0.3">
      <c r="A2392" s="141">
        <v>92265</v>
      </c>
      <c r="B2392" s="141" t="s">
        <v>4626</v>
      </c>
      <c r="C2392" s="141" t="s">
        <v>1037</v>
      </c>
      <c r="D2392" s="141" t="s">
        <v>81</v>
      </c>
      <c r="E2392" s="142" t="s">
        <v>4627</v>
      </c>
      <c r="F2392" s="142" t="s">
        <v>15480</v>
      </c>
    </row>
    <row r="2393" spans="1:6" x14ac:dyDescent="0.3">
      <c r="A2393" s="141">
        <v>92266</v>
      </c>
      <c r="B2393" s="141" t="s">
        <v>4628</v>
      </c>
      <c r="C2393" s="141" t="s">
        <v>1037</v>
      </c>
      <c r="D2393" s="141" t="s">
        <v>81</v>
      </c>
      <c r="E2393" s="142" t="s">
        <v>4629</v>
      </c>
      <c r="F2393" s="142" t="s">
        <v>7023</v>
      </c>
    </row>
    <row r="2394" spans="1:6" x14ac:dyDescent="0.3">
      <c r="A2394" s="141">
        <v>92267</v>
      </c>
      <c r="B2394" s="141" t="s">
        <v>4630</v>
      </c>
      <c r="C2394" s="141" t="s">
        <v>1037</v>
      </c>
      <c r="D2394" s="141" t="s">
        <v>81</v>
      </c>
      <c r="E2394" s="142" t="s">
        <v>629</v>
      </c>
      <c r="F2394" s="142" t="s">
        <v>15481</v>
      </c>
    </row>
    <row r="2395" spans="1:6" x14ac:dyDescent="0.3">
      <c r="A2395" s="141">
        <v>92268</v>
      </c>
      <c r="B2395" s="141" t="s">
        <v>4631</v>
      </c>
      <c r="C2395" s="141" t="s">
        <v>1037</v>
      </c>
      <c r="D2395" s="141" t="s">
        <v>81</v>
      </c>
      <c r="E2395" s="142" t="s">
        <v>4632</v>
      </c>
      <c r="F2395" s="142" t="s">
        <v>15482</v>
      </c>
    </row>
    <row r="2396" spans="1:6" x14ac:dyDescent="0.3">
      <c r="A2396" s="141">
        <v>92269</v>
      </c>
      <c r="B2396" s="141" t="s">
        <v>4633</v>
      </c>
      <c r="C2396" s="141" t="s">
        <v>1037</v>
      </c>
      <c r="D2396" s="141" t="s">
        <v>81</v>
      </c>
      <c r="E2396" s="142" t="s">
        <v>4634</v>
      </c>
      <c r="F2396" s="142" t="s">
        <v>15483</v>
      </c>
    </row>
    <row r="2397" spans="1:6" x14ac:dyDescent="0.3">
      <c r="A2397" s="141">
        <v>92270</v>
      </c>
      <c r="B2397" s="141" t="s">
        <v>4635</v>
      </c>
      <c r="C2397" s="141" t="s">
        <v>1037</v>
      </c>
      <c r="D2397" s="141" t="s">
        <v>81</v>
      </c>
      <c r="E2397" s="142" t="s">
        <v>4636</v>
      </c>
      <c r="F2397" s="142" t="s">
        <v>10836</v>
      </c>
    </row>
    <row r="2398" spans="1:6" x14ac:dyDescent="0.3">
      <c r="A2398" s="141">
        <v>92271</v>
      </c>
      <c r="B2398" s="141" t="s">
        <v>4637</v>
      </c>
      <c r="C2398" s="141" t="s">
        <v>1037</v>
      </c>
      <c r="D2398" s="141" t="s">
        <v>81</v>
      </c>
      <c r="E2398" s="142" t="s">
        <v>4638</v>
      </c>
      <c r="F2398" s="142" t="s">
        <v>261</v>
      </c>
    </row>
    <row r="2399" spans="1:6" x14ac:dyDescent="0.3">
      <c r="A2399" s="141">
        <v>92272</v>
      </c>
      <c r="B2399" s="141" t="s">
        <v>4639</v>
      </c>
      <c r="C2399" s="141" t="s">
        <v>80</v>
      </c>
      <c r="D2399" s="141" t="s">
        <v>81</v>
      </c>
      <c r="E2399" s="142" t="s">
        <v>4640</v>
      </c>
      <c r="F2399" s="142" t="s">
        <v>15484</v>
      </c>
    </row>
    <row r="2400" spans="1:6" x14ac:dyDescent="0.3">
      <c r="A2400" s="141">
        <v>92273</v>
      </c>
      <c r="B2400" s="141" t="s">
        <v>4641</v>
      </c>
      <c r="C2400" s="141" t="s">
        <v>80</v>
      </c>
      <c r="D2400" s="141" t="s">
        <v>81</v>
      </c>
      <c r="E2400" s="142" t="s">
        <v>4642</v>
      </c>
      <c r="F2400" s="142" t="s">
        <v>2005</v>
      </c>
    </row>
    <row r="2401" spans="1:6" x14ac:dyDescent="0.3">
      <c r="A2401" s="141">
        <v>92409</v>
      </c>
      <c r="B2401" s="141" t="s">
        <v>4643</v>
      </c>
      <c r="C2401" s="141" t="s">
        <v>1037</v>
      </c>
      <c r="D2401" s="141" t="s">
        <v>81</v>
      </c>
      <c r="E2401" s="142" t="s">
        <v>4644</v>
      </c>
      <c r="F2401" s="142" t="s">
        <v>15485</v>
      </c>
    </row>
    <row r="2402" spans="1:6" x14ac:dyDescent="0.3">
      <c r="A2402" s="141">
        <v>92411</v>
      </c>
      <c r="B2402" s="141" t="s">
        <v>4645</v>
      </c>
      <c r="C2402" s="141" t="s">
        <v>1037</v>
      </c>
      <c r="D2402" s="141" t="s">
        <v>81</v>
      </c>
      <c r="E2402" s="142" t="s">
        <v>4646</v>
      </c>
      <c r="F2402" s="142" t="s">
        <v>15486</v>
      </c>
    </row>
    <row r="2403" spans="1:6" x14ac:dyDescent="0.3">
      <c r="A2403" s="141">
        <v>92413</v>
      </c>
      <c r="B2403" s="141" t="s">
        <v>4647</v>
      </c>
      <c r="C2403" s="141" t="s">
        <v>1037</v>
      </c>
      <c r="D2403" s="141" t="s">
        <v>81</v>
      </c>
      <c r="E2403" s="142" t="s">
        <v>4648</v>
      </c>
      <c r="F2403" s="142" t="s">
        <v>15487</v>
      </c>
    </row>
    <row r="2404" spans="1:6" x14ac:dyDescent="0.3">
      <c r="A2404" s="141">
        <v>92415</v>
      </c>
      <c r="B2404" s="141" t="s">
        <v>4649</v>
      </c>
      <c r="C2404" s="141" t="s">
        <v>1037</v>
      </c>
      <c r="D2404" s="141" t="s">
        <v>81</v>
      </c>
      <c r="E2404" s="142" t="s">
        <v>4650</v>
      </c>
      <c r="F2404" s="142" t="s">
        <v>15488</v>
      </c>
    </row>
    <row r="2405" spans="1:6" x14ac:dyDescent="0.3">
      <c r="A2405" s="141">
        <v>92417</v>
      </c>
      <c r="B2405" s="141" t="s">
        <v>4651</v>
      </c>
      <c r="C2405" s="141" t="s">
        <v>1037</v>
      </c>
      <c r="D2405" s="141" t="s">
        <v>81</v>
      </c>
      <c r="E2405" s="142" t="s">
        <v>4652</v>
      </c>
      <c r="F2405" s="142" t="s">
        <v>15489</v>
      </c>
    </row>
    <row r="2406" spans="1:6" x14ac:dyDescent="0.3">
      <c r="A2406" s="141">
        <v>92419</v>
      </c>
      <c r="B2406" s="141" t="s">
        <v>4653</v>
      </c>
      <c r="C2406" s="141" t="s">
        <v>1037</v>
      </c>
      <c r="D2406" s="141" t="s">
        <v>81</v>
      </c>
      <c r="E2406" s="142" t="s">
        <v>4654</v>
      </c>
      <c r="F2406" s="142" t="s">
        <v>15490</v>
      </c>
    </row>
    <row r="2407" spans="1:6" x14ac:dyDescent="0.3">
      <c r="A2407" s="141">
        <v>92421</v>
      </c>
      <c r="B2407" s="141" t="s">
        <v>4655</v>
      </c>
      <c r="C2407" s="141" t="s">
        <v>1037</v>
      </c>
      <c r="D2407" s="141" t="s">
        <v>81</v>
      </c>
      <c r="E2407" s="142" t="s">
        <v>4656</v>
      </c>
      <c r="F2407" s="142" t="s">
        <v>15491</v>
      </c>
    </row>
    <row r="2408" spans="1:6" x14ac:dyDescent="0.3">
      <c r="A2408" s="141">
        <v>92423</v>
      </c>
      <c r="B2408" s="141" t="s">
        <v>4657</v>
      </c>
      <c r="C2408" s="141" t="s">
        <v>1037</v>
      </c>
      <c r="D2408" s="141" t="s">
        <v>81</v>
      </c>
      <c r="E2408" s="142" t="s">
        <v>4658</v>
      </c>
      <c r="F2408" s="142" t="s">
        <v>15492</v>
      </c>
    </row>
    <row r="2409" spans="1:6" x14ac:dyDescent="0.3">
      <c r="A2409" s="141">
        <v>92425</v>
      </c>
      <c r="B2409" s="141" t="s">
        <v>4659</v>
      </c>
      <c r="C2409" s="141" t="s">
        <v>1037</v>
      </c>
      <c r="D2409" s="141" t="s">
        <v>81</v>
      </c>
      <c r="E2409" s="142" t="s">
        <v>4660</v>
      </c>
      <c r="F2409" s="142" t="s">
        <v>15493</v>
      </c>
    </row>
    <row r="2410" spans="1:6" x14ac:dyDescent="0.3">
      <c r="A2410" s="141">
        <v>92427</v>
      </c>
      <c r="B2410" s="141" t="s">
        <v>4661</v>
      </c>
      <c r="C2410" s="141" t="s">
        <v>1037</v>
      </c>
      <c r="D2410" s="141" t="s">
        <v>81</v>
      </c>
      <c r="E2410" s="142" t="s">
        <v>4662</v>
      </c>
      <c r="F2410" s="142" t="s">
        <v>11377</v>
      </c>
    </row>
    <row r="2411" spans="1:6" x14ac:dyDescent="0.3">
      <c r="A2411" s="141">
        <v>92429</v>
      </c>
      <c r="B2411" s="141" t="s">
        <v>4663</v>
      </c>
      <c r="C2411" s="141" t="s">
        <v>1037</v>
      </c>
      <c r="D2411" s="141" t="s">
        <v>81</v>
      </c>
      <c r="E2411" s="142" t="s">
        <v>4664</v>
      </c>
      <c r="F2411" s="142" t="s">
        <v>15494</v>
      </c>
    </row>
    <row r="2412" spans="1:6" x14ac:dyDescent="0.3">
      <c r="A2412" s="141">
        <v>92431</v>
      </c>
      <c r="B2412" s="141" t="s">
        <v>4665</v>
      </c>
      <c r="C2412" s="141" t="s">
        <v>1037</v>
      </c>
      <c r="D2412" s="141" t="s">
        <v>81</v>
      </c>
      <c r="E2412" s="142" t="s">
        <v>4666</v>
      </c>
      <c r="F2412" s="142" t="s">
        <v>1424</v>
      </c>
    </row>
    <row r="2413" spans="1:6" x14ac:dyDescent="0.3">
      <c r="A2413" s="141">
        <v>92433</v>
      </c>
      <c r="B2413" s="141" t="s">
        <v>4667</v>
      </c>
      <c r="C2413" s="141" t="s">
        <v>1037</v>
      </c>
      <c r="D2413" s="141" t="s">
        <v>81</v>
      </c>
      <c r="E2413" s="142" t="s">
        <v>4668</v>
      </c>
      <c r="F2413" s="142" t="s">
        <v>15495</v>
      </c>
    </row>
    <row r="2414" spans="1:6" x14ac:dyDescent="0.3">
      <c r="A2414" s="141">
        <v>92435</v>
      </c>
      <c r="B2414" s="141" t="s">
        <v>4669</v>
      </c>
      <c r="C2414" s="141" t="s">
        <v>1037</v>
      </c>
      <c r="D2414" s="141" t="s">
        <v>81</v>
      </c>
      <c r="E2414" s="142" t="s">
        <v>4670</v>
      </c>
      <c r="F2414" s="142" t="s">
        <v>15496</v>
      </c>
    </row>
    <row r="2415" spans="1:6" x14ac:dyDescent="0.3">
      <c r="A2415" s="141">
        <v>92437</v>
      </c>
      <c r="B2415" s="141" t="s">
        <v>4671</v>
      </c>
      <c r="C2415" s="141" t="s">
        <v>1037</v>
      </c>
      <c r="D2415" s="141" t="s">
        <v>81</v>
      </c>
      <c r="E2415" s="142" t="s">
        <v>4672</v>
      </c>
      <c r="F2415" s="142" t="s">
        <v>15497</v>
      </c>
    </row>
    <row r="2416" spans="1:6" x14ac:dyDescent="0.3">
      <c r="A2416" s="141">
        <v>92439</v>
      </c>
      <c r="B2416" s="141" t="s">
        <v>4673</v>
      </c>
      <c r="C2416" s="141" t="s">
        <v>1037</v>
      </c>
      <c r="D2416" s="141" t="s">
        <v>81</v>
      </c>
      <c r="E2416" s="142" t="s">
        <v>4674</v>
      </c>
      <c r="F2416" s="142" t="s">
        <v>12394</v>
      </c>
    </row>
    <row r="2417" spans="1:6" x14ac:dyDescent="0.3">
      <c r="A2417" s="141">
        <v>92441</v>
      </c>
      <c r="B2417" s="141" t="s">
        <v>4675</v>
      </c>
      <c r="C2417" s="141" t="s">
        <v>1037</v>
      </c>
      <c r="D2417" s="141" t="s">
        <v>81</v>
      </c>
      <c r="E2417" s="142" t="s">
        <v>4676</v>
      </c>
      <c r="F2417" s="142" t="s">
        <v>1536</v>
      </c>
    </row>
    <row r="2418" spans="1:6" x14ac:dyDescent="0.3">
      <c r="A2418" s="141">
        <v>92443</v>
      </c>
      <c r="B2418" s="141" t="s">
        <v>4677</v>
      </c>
      <c r="C2418" s="141" t="s">
        <v>1037</v>
      </c>
      <c r="D2418" s="141" t="s">
        <v>81</v>
      </c>
      <c r="E2418" s="142" t="s">
        <v>4678</v>
      </c>
      <c r="F2418" s="142" t="s">
        <v>15498</v>
      </c>
    </row>
    <row r="2419" spans="1:6" x14ac:dyDescent="0.3">
      <c r="A2419" s="141">
        <v>92445</v>
      </c>
      <c r="B2419" s="141" t="s">
        <v>4679</v>
      </c>
      <c r="C2419" s="141" t="s">
        <v>1037</v>
      </c>
      <c r="D2419" s="141" t="s">
        <v>81</v>
      </c>
      <c r="E2419" s="142" t="s">
        <v>4680</v>
      </c>
      <c r="F2419" s="142" t="s">
        <v>15499</v>
      </c>
    </row>
    <row r="2420" spans="1:6" x14ac:dyDescent="0.3">
      <c r="A2420" s="141">
        <v>92446</v>
      </c>
      <c r="B2420" s="141" t="s">
        <v>4681</v>
      </c>
      <c r="C2420" s="141" t="s">
        <v>1037</v>
      </c>
      <c r="D2420" s="141" t="s">
        <v>81</v>
      </c>
      <c r="E2420" s="142" t="s">
        <v>4682</v>
      </c>
      <c r="F2420" s="142" t="s">
        <v>15500</v>
      </c>
    </row>
    <row r="2421" spans="1:6" x14ac:dyDescent="0.3">
      <c r="A2421" s="141">
        <v>92447</v>
      </c>
      <c r="B2421" s="141" t="s">
        <v>4683</v>
      </c>
      <c r="C2421" s="141" t="s">
        <v>1037</v>
      </c>
      <c r="D2421" s="141" t="s">
        <v>81</v>
      </c>
      <c r="E2421" s="142" t="s">
        <v>4684</v>
      </c>
      <c r="F2421" s="142" t="s">
        <v>15501</v>
      </c>
    </row>
    <row r="2422" spans="1:6" x14ac:dyDescent="0.3">
      <c r="A2422" s="141">
        <v>92448</v>
      </c>
      <c r="B2422" s="141" t="s">
        <v>4685</v>
      </c>
      <c r="C2422" s="141" t="s">
        <v>1037</v>
      </c>
      <c r="D2422" s="141" t="s">
        <v>81</v>
      </c>
      <c r="E2422" s="142" t="s">
        <v>4686</v>
      </c>
      <c r="F2422" s="142" t="s">
        <v>15502</v>
      </c>
    </row>
    <row r="2423" spans="1:6" x14ac:dyDescent="0.3">
      <c r="A2423" s="141">
        <v>92449</v>
      </c>
      <c r="B2423" s="141" t="s">
        <v>4687</v>
      </c>
      <c r="C2423" s="141" t="s">
        <v>1037</v>
      </c>
      <c r="D2423" s="141" t="s">
        <v>81</v>
      </c>
      <c r="E2423" s="142" t="s">
        <v>4688</v>
      </c>
      <c r="F2423" s="142" t="s">
        <v>15503</v>
      </c>
    </row>
    <row r="2424" spans="1:6" x14ac:dyDescent="0.3">
      <c r="A2424" s="141">
        <v>92450</v>
      </c>
      <c r="B2424" s="141" t="s">
        <v>4689</v>
      </c>
      <c r="C2424" s="141" t="s">
        <v>1037</v>
      </c>
      <c r="D2424" s="141" t="s">
        <v>81</v>
      </c>
      <c r="E2424" s="142" t="s">
        <v>4690</v>
      </c>
      <c r="F2424" s="142" t="s">
        <v>15504</v>
      </c>
    </row>
    <row r="2425" spans="1:6" x14ac:dyDescent="0.3">
      <c r="A2425" s="141">
        <v>92451</v>
      </c>
      <c r="B2425" s="141" t="s">
        <v>4691</v>
      </c>
      <c r="C2425" s="141" t="s">
        <v>1037</v>
      </c>
      <c r="D2425" s="141" t="s">
        <v>81</v>
      </c>
      <c r="E2425" s="142" t="s">
        <v>4692</v>
      </c>
      <c r="F2425" s="142" t="s">
        <v>15505</v>
      </c>
    </row>
    <row r="2426" spans="1:6" x14ac:dyDescent="0.3">
      <c r="A2426" s="141">
        <v>92452</v>
      </c>
      <c r="B2426" s="141" t="s">
        <v>4693</v>
      </c>
      <c r="C2426" s="141" t="s">
        <v>1037</v>
      </c>
      <c r="D2426" s="141" t="s">
        <v>81</v>
      </c>
      <c r="E2426" s="142" t="s">
        <v>4694</v>
      </c>
      <c r="F2426" s="142" t="s">
        <v>14284</v>
      </c>
    </row>
    <row r="2427" spans="1:6" x14ac:dyDescent="0.3">
      <c r="A2427" s="141">
        <v>92453</v>
      </c>
      <c r="B2427" s="141" t="s">
        <v>4695</v>
      </c>
      <c r="C2427" s="141" t="s">
        <v>1037</v>
      </c>
      <c r="D2427" s="141" t="s">
        <v>81</v>
      </c>
      <c r="E2427" s="142" t="s">
        <v>4696</v>
      </c>
      <c r="F2427" s="142" t="s">
        <v>15506</v>
      </c>
    </row>
    <row r="2428" spans="1:6" x14ac:dyDescent="0.3">
      <c r="A2428" s="141">
        <v>92454</v>
      </c>
      <c r="B2428" s="141" t="s">
        <v>4697</v>
      </c>
      <c r="C2428" s="141" t="s">
        <v>1037</v>
      </c>
      <c r="D2428" s="141" t="s">
        <v>81</v>
      </c>
      <c r="E2428" s="142" t="s">
        <v>4698</v>
      </c>
      <c r="F2428" s="142" t="s">
        <v>15507</v>
      </c>
    </row>
    <row r="2429" spans="1:6" x14ac:dyDescent="0.3">
      <c r="A2429" s="141">
        <v>92455</v>
      </c>
      <c r="B2429" s="141" t="s">
        <v>4699</v>
      </c>
      <c r="C2429" s="141" t="s">
        <v>1037</v>
      </c>
      <c r="D2429" s="141" t="s">
        <v>81</v>
      </c>
      <c r="E2429" s="142" t="s">
        <v>4700</v>
      </c>
      <c r="F2429" s="142" t="s">
        <v>15508</v>
      </c>
    </row>
    <row r="2430" spans="1:6" x14ac:dyDescent="0.3">
      <c r="A2430" s="141">
        <v>92456</v>
      </c>
      <c r="B2430" s="141" t="s">
        <v>4701</v>
      </c>
      <c r="C2430" s="141" t="s">
        <v>1037</v>
      </c>
      <c r="D2430" s="141" t="s">
        <v>81</v>
      </c>
      <c r="E2430" s="142" t="s">
        <v>4702</v>
      </c>
      <c r="F2430" s="142" t="s">
        <v>15509</v>
      </c>
    </row>
    <row r="2431" spans="1:6" x14ac:dyDescent="0.3">
      <c r="A2431" s="141">
        <v>92457</v>
      </c>
      <c r="B2431" s="141" t="s">
        <v>4703</v>
      </c>
      <c r="C2431" s="141" t="s">
        <v>1037</v>
      </c>
      <c r="D2431" s="141" t="s">
        <v>81</v>
      </c>
      <c r="E2431" s="142" t="s">
        <v>4704</v>
      </c>
      <c r="F2431" s="142" t="s">
        <v>14849</v>
      </c>
    </row>
    <row r="2432" spans="1:6" x14ac:dyDescent="0.3">
      <c r="A2432" s="141">
        <v>92458</v>
      </c>
      <c r="B2432" s="141" t="s">
        <v>4705</v>
      </c>
      <c r="C2432" s="141" t="s">
        <v>1037</v>
      </c>
      <c r="D2432" s="141" t="s">
        <v>81</v>
      </c>
      <c r="E2432" s="142" t="s">
        <v>4706</v>
      </c>
      <c r="F2432" s="142" t="s">
        <v>15510</v>
      </c>
    </row>
    <row r="2433" spans="1:6" x14ac:dyDescent="0.3">
      <c r="A2433" s="141">
        <v>92459</v>
      </c>
      <c r="B2433" s="141" t="s">
        <v>4707</v>
      </c>
      <c r="C2433" s="141" t="s">
        <v>1037</v>
      </c>
      <c r="D2433" s="141" t="s">
        <v>81</v>
      </c>
      <c r="E2433" s="142" t="s">
        <v>4708</v>
      </c>
      <c r="F2433" s="142" t="s">
        <v>15511</v>
      </c>
    </row>
    <row r="2434" spans="1:6" x14ac:dyDescent="0.3">
      <c r="A2434" s="141">
        <v>92460</v>
      </c>
      <c r="B2434" s="141" t="s">
        <v>4709</v>
      </c>
      <c r="C2434" s="141" t="s">
        <v>1037</v>
      </c>
      <c r="D2434" s="141" t="s">
        <v>81</v>
      </c>
      <c r="E2434" s="142" t="s">
        <v>4710</v>
      </c>
      <c r="F2434" s="142" t="s">
        <v>15512</v>
      </c>
    </row>
    <row r="2435" spans="1:6" x14ac:dyDescent="0.3">
      <c r="A2435" s="141">
        <v>92461</v>
      </c>
      <c r="B2435" s="141" t="s">
        <v>4711</v>
      </c>
      <c r="C2435" s="141" t="s">
        <v>1037</v>
      </c>
      <c r="D2435" s="141" t="s">
        <v>81</v>
      </c>
      <c r="E2435" s="142" t="s">
        <v>4712</v>
      </c>
      <c r="F2435" s="142" t="s">
        <v>15513</v>
      </c>
    </row>
    <row r="2436" spans="1:6" x14ac:dyDescent="0.3">
      <c r="A2436" s="141">
        <v>92462</v>
      </c>
      <c r="B2436" s="141" t="s">
        <v>4713</v>
      </c>
      <c r="C2436" s="141" t="s">
        <v>1037</v>
      </c>
      <c r="D2436" s="141" t="s">
        <v>81</v>
      </c>
      <c r="E2436" s="142" t="s">
        <v>4714</v>
      </c>
      <c r="F2436" s="142" t="s">
        <v>15514</v>
      </c>
    </row>
    <row r="2437" spans="1:6" x14ac:dyDescent="0.3">
      <c r="A2437" s="141">
        <v>92463</v>
      </c>
      <c r="B2437" s="141" t="s">
        <v>4715</v>
      </c>
      <c r="C2437" s="141" t="s">
        <v>1037</v>
      </c>
      <c r="D2437" s="141" t="s">
        <v>81</v>
      </c>
      <c r="E2437" s="142" t="s">
        <v>4716</v>
      </c>
      <c r="F2437" s="142" t="s">
        <v>15515</v>
      </c>
    </row>
    <row r="2438" spans="1:6" x14ac:dyDescent="0.3">
      <c r="A2438" s="141">
        <v>92464</v>
      </c>
      <c r="B2438" s="141" t="s">
        <v>4717</v>
      </c>
      <c r="C2438" s="141" t="s">
        <v>1037</v>
      </c>
      <c r="D2438" s="141" t="s">
        <v>81</v>
      </c>
      <c r="E2438" s="142" t="s">
        <v>4718</v>
      </c>
      <c r="F2438" s="142" t="s">
        <v>15516</v>
      </c>
    </row>
    <row r="2439" spans="1:6" x14ac:dyDescent="0.3">
      <c r="A2439" s="141">
        <v>92465</v>
      </c>
      <c r="B2439" s="141" t="s">
        <v>4719</v>
      </c>
      <c r="C2439" s="141" t="s">
        <v>1037</v>
      </c>
      <c r="D2439" s="141" t="s">
        <v>81</v>
      </c>
      <c r="E2439" s="142" t="s">
        <v>4720</v>
      </c>
      <c r="F2439" s="142" t="s">
        <v>15517</v>
      </c>
    </row>
    <row r="2440" spans="1:6" x14ac:dyDescent="0.3">
      <c r="A2440" s="141">
        <v>92466</v>
      </c>
      <c r="B2440" s="141" t="s">
        <v>4721</v>
      </c>
      <c r="C2440" s="141" t="s">
        <v>1037</v>
      </c>
      <c r="D2440" s="141" t="s">
        <v>81</v>
      </c>
      <c r="E2440" s="142" t="s">
        <v>4722</v>
      </c>
      <c r="F2440" s="142" t="s">
        <v>15518</v>
      </c>
    </row>
    <row r="2441" spans="1:6" x14ac:dyDescent="0.3">
      <c r="A2441" s="141">
        <v>92467</v>
      </c>
      <c r="B2441" s="141" t="s">
        <v>4723</v>
      </c>
      <c r="C2441" s="141" t="s">
        <v>1037</v>
      </c>
      <c r="D2441" s="141" t="s">
        <v>81</v>
      </c>
      <c r="E2441" s="142" t="s">
        <v>191</v>
      </c>
      <c r="F2441" s="142" t="s">
        <v>15519</v>
      </c>
    </row>
    <row r="2442" spans="1:6" x14ac:dyDescent="0.3">
      <c r="A2442" s="141">
        <v>92468</v>
      </c>
      <c r="B2442" s="141" t="s">
        <v>4724</v>
      </c>
      <c r="C2442" s="141" t="s">
        <v>1037</v>
      </c>
      <c r="D2442" s="141" t="s">
        <v>81</v>
      </c>
      <c r="E2442" s="142" t="s">
        <v>4725</v>
      </c>
      <c r="F2442" s="142" t="s">
        <v>15520</v>
      </c>
    </row>
    <row r="2443" spans="1:6" x14ac:dyDescent="0.3">
      <c r="A2443" s="141">
        <v>92469</v>
      </c>
      <c r="B2443" s="141" t="s">
        <v>4726</v>
      </c>
      <c r="C2443" s="141" t="s">
        <v>1037</v>
      </c>
      <c r="D2443" s="141" t="s">
        <v>81</v>
      </c>
      <c r="E2443" s="142" t="s">
        <v>4727</v>
      </c>
      <c r="F2443" s="142" t="s">
        <v>14832</v>
      </c>
    </row>
    <row r="2444" spans="1:6" x14ac:dyDescent="0.3">
      <c r="A2444" s="141">
        <v>92470</v>
      </c>
      <c r="B2444" s="141" t="s">
        <v>4728</v>
      </c>
      <c r="C2444" s="141" t="s">
        <v>1037</v>
      </c>
      <c r="D2444" s="141" t="s">
        <v>81</v>
      </c>
      <c r="E2444" s="142" t="s">
        <v>4729</v>
      </c>
      <c r="F2444" s="142" t="s">
        <v>15521</v>
      </c>
    </row>
    <row r="2445" spans="1:6" x14ac:dyDescent="0.3">
      <c r="A2445" s="141">
        <v>92471</v>
      </c>
      <c r="B2445" s="141" t="s">
        <v>4730</v>
      </c>
      <c r="C2445" s="141" t="s">
        <v>1037</v>
      </c>
      <c r="D2445" s="141" t="s">
        <v>81</v>
      </c>
      <c r="E2445" s="142" t="s">
        <v>4731</v>
      </c>
      <c r="F2445" s="142" t="s">
        <v>15522</v>
      </c>
    </row>
    <row r="2446" spans="1:6" x14ac:dyDescent="0.3">
      <c r="A2446" s="141">
        <v>92472</v>
      </c>
      <c r="B2446" s="141" t="s">
        <v>4732</v>
      </c>
      <c r="C2446" s="141" t="s">
        <v>1037</v>
      </c>
      <c r="D2446" s="141" t="s">
        <v>81</v>
      </c>
      <c r="E2446" s="142" t="s">
        <v>4733</v>
      </c>
      <c r="F2446" s="142" t="s">
        <v>15523</v>
      </c>
    </row>
    <row r="2447" spans="1:6" x14ac:dyDescent="0.3">
      <c r="A2447" s="141">
        <v>92473</v>
      </c>
      <c r="B2447" s="141" t="s">
        <v>4734</v>
      </c>
      <c r="C2447" s="141" t="s">
        <v>1037</v>
      </c>
      <c r="D2447" s="141" t="s">
        <v>81</v>
      </c>
      <c r="E2447" s="142" t="s">
        <v>4735</v>
      </c>
      <c r="F2447" s="142" t="s">
        <v>15524</v>
      </c>
    </row>
    <row r="2448" spans="1:6" x14ac:dyDescent="0.3">
      <c r="A2448" s="141">
        <v>92474</v>
      </c>
      <c r="B2448" s="141" t="s">
        <v>4736</v>
      </c>
      <c r="C2448" s="141" t="s">
        <v>1037</v>
      </c>
      <c r="D2448" s="141" t="s">
        <v>81</v>
      </c>
      <c r="E2448" s="142" t="s">
        <v>4737</v>
      </c>
      <c r="F2448" s="142" t="s">
        <v>15525</v>
      </c>
    </row>
    <row r="2449" spans="1:6" x14ac:dyDescent="0.3">
      <c r="A2449" s="141">
        <v>92475</v>
      </c>
      <c r="B2449" s="141" t="s">
        <v>4738</v>
      </c>
      <c r="C2449" s="141" t="s">
        <v>1037</v>
      </c>
      <c r="D2449" s="141" t="s">
        <v>81</v>
      </c>
      <c r="E2449" s="142" t="s">
        <v>4739</v>
      </c>
      <c r="F2449" s="142" t="s">
        <v>15526</v>
      </c>
    </row>
    <row r="2450" spans="1:6" x14ac:dyDescent="0.3">
      <c r="A2450" s="141">
        <v>92476</v>
      </c>
      <c r="B2450" s="141" t="s">
        <v>4740</v>
      </c>
      <c r="C2450" s="141" t="s">
        <v>1037</v>
      </c>
      <c r="D2450" s="141" t="s">
        <v>81</v>
      </c>
      <c r="E2450" s="142" t="s">
        <v>4741</v>
      </c>
      <c r="F2450" s="142" t="s">
        <v>4321</v>
      </c>
    </row>
    <row r="2451" spans="1:6" x14ac:dyDescent="0.3">
      <c r="A2451" s="141">
        <v>92477</v>
      </c>
      <c r="B2451" s="141" t="s">
        <v>4742</v>
      </c>
      <c r="C2451" s="141" t="s">
        <v>1037</v>
      </c>
      <c r="D2451" s="141" t="s">
        <v>81</v>
      </c>
      <c r="E2451" s="142" t="s">
        <v>4743</v>
      </c>
      <c r="F2451" s="142" t="s">
        <v>15527</v>
      </c>
    </row>
    <row r="2452" spans="1:6" x14ac:dyDescent="0.3">
      <c r="A2452" s="141">
        <v>92478</v>
      </c>
      <c r="B2452" s="141" t="s">
        <v>4744</v>
      </c>
      <c r="C2452" s="141" t="s">
        <v>1037</v>
      </c>
      <c r="D2452" s="141" t="s">
        <v>81</v>
      </c>
      <c r="E2452" s="142" t="s">
        <v>4745</v>
      </c>
      <c r="F2452" s="142" t="s">
        <v>15528</v>
      </c>
    </row>
    <row r="2453" spans="1:6" x14ac:dyDescent="0.3">
      <c r="A2453" s="141">
        <v>92479</v>
      </c>
      <c r="B2453" s="141" t="s">
        <v>4746</v>
      </c>
      <c r="C2453" s="141" t="s">
        <v>1037</v>
      </c>
      <c r="D2453" s="141" t="s">
        <v>81</v>
      </c>
      <c r="E2453" s="142" t="s">
        <v>4747</v>
      </c>
      <c r="F2453" s="142" t="s">
        <v>14256</v>
      </c>
    </row>
    <row r="2454" spans="1:6" x14ac:dyDescent="0.3">
      <c r="A2454" s="141">
        <v>92480</v>
      </c>
      <c r="B2454" s="141" t="s">
        <v>4748</v>
      </c>
      <c r="C2454" s="141" t="s">
        <v>1037</v>
      </c>
      <c r="D2454" s="141" t="s">
        <v>81</v>
      </c>
      <c r="E2454" s="142" t="s">
        <v>4749</v>
      </c>
      <c r="F2454" s="142" t="s">
        <v>15529</v>
      </c>
    </row>
    <row r="2455" spans="1:6" x14ac:dyDescent="0.3">
      <c r="A2455" s="141">
        <v>92482</v>
      </c>
      <c r="B2455" s="141" t="s">
        <v>4750</v>
      </c>
      <c r="C2455" s="141" t="s">
        <v>1037</v>
      </c>
      <c r="D2455" s="141" t="s">
        <v>81</v>
      </c>
      <c r="E2455" s="142" t="s">
        <v>4751</v>
      </c>
      <c r="F2455" s="142" t="s">
        <v>15530</v>
      </c>
    </row>
    <row r="2456" spans="1:6" x14ac:dyDescent="0.3">
      <c r="A2456" s="141">
        <v>92484</v>
      </c>
      <c r="B2456" s="141" t="s">
        <v>4752</v>
      </c>
      <c r="C2456" s="141" t="s">
        <v>1037</v>
      </c>
      <c r="D2456" s="141" t="s">
        <v>81</v>
      </c>
      <c r="E2456" s="142" t="s">
        <v>4753</v>
      </c>
      <c r="F2456" s="142" t="s">
        <v>15531</v>
      </c>
    </row>
    <row r="2457" spans="1:6" x14ac:dyDescent="0.3">
      <c r="A2457" s="141">
        <v>92486</v>
      </c>
      <c r="B2457" s="141" t="s">
        <v>4754</v>
      </c>
      <c r="C2457" s="141" t="s">
        <v>1037</v>
      </c>
      <c r="D2457" s="141" t="s">
        <v>81</v>
      </c>
      <c r="E2457" s="142" t="s">
        <v>4755</v>
      </c>
      <c r="F2457" s="142" t="s">
        <v>15532</v>
      </c>
    </row>
    <row r="2458" spans="1:6" x14ac:dyDescent="0.3">
      <c r="A2458" s="141">
        <v>92488</v>
      </c>
      <c r="B2458" s="141" t="s">
        <v>4756</v>
      </c>
      <c r="C2458" s="141" t="s">
        <v>1037</v>
      </c>
      <c r="D2458" s="141" t="s">
        <v>81</v>
      </c>
      <c r="E2458" s="142" t="s">
        <v>4757</v>
      </c>
      <c r="F2458" s="142" t="s">
        <v>15533</v>
      </c>
    </row>
    <row r="2459" spans="1:6" x14ac:dyDescent="0.3">
      <c r="A2459" s="141">
        <v>92490</v>
      </c>
      <c r="B2459" s="141" t="s">
        <v>4758</v>
      </c>
      <c r="C2459" s="141" t="s">
        <v>1037</v>
      </c>
      <c r="D2459" s="141" t="s">
        <v>81</v>
      </c>
      <c r="E2459" s="142" t="s">
        <v>4759</v>
      </c>
      <c r="F2459" s="142" t="s">
        <v>15534</v>
      </c>
    </row>
    <row r="2460" spans="1:6" x14ac:dyDescent="0.3">
      <c r="A2460" s="141">
        <v>92492</v>
      </c>
      <c r="B2460" s="141" t="s">
        <v>4760</v>
      </c>
      <c r="C2460" s="141" t="s">
        <v>1037</v>
      </c>
      <c r="D2460" s="141" t="s">
        <v>81</v>
      </c>
      <c r="E2460" s="142" t="s">
        <v>4761</v>
      </c>
      <c r="F2460" s="142" t="s">
        <v>15535</v>
      </c>
    </row>
    <row r="2461" spans="1:6" x14ac:dyDescent="0.3">
      <c r="A2461" s="141">
        <v>92494</v>
      </c>
      <c r="B2461" s="141" t="s">
        <v>4762</v>
      </c>
      <c r="C2461" s="141" t="s">
        <v>1037</v>
      </c>
      <c r="D2461" s="141" t="s">
        <v>81</v>
      </c>
      <c r="E2461" s="142" t="s">
        <v>4763</v>
      </c>
      <c r="F2461" s="142" t="s">
        <v>15536</v>
      </c>
    </row>
    <row r="2462" spans="1:6" x14ac:dyDescent="0.3">
      <c r="A2462" s="141">
        <v>92496</v>
      </c>
      <c r="B2462" s="141" t="s">
        <v>4764</v>
      </c>
      <c r="C2462" s="141" t="s">
        <v>1037</v>
      </c>
      <c r="D2462" s="141" t="s">
        <v>81</v>
      </c>
      <c r="E2462" s="142" t="s">
        <v>4765</v>
      </c>
      <c r="F2462" s="142" t="s">
        <v>15537</v>
      </c>
    </row>
    <row r="2463" spans="1:6" x14ac:dyDescent="0.3">
      <c r="A2463" s="141">
        <v>92498</v>
      </c>
      <c r="B2463" s="141" t="s">
        <v>4766</v>
      </c>
      <c r="C2463" s="141" t="s">
        <v>1037</v>
      </c>
      <c r="D2463" s="141" t="s">
        <v>81</v>
      </c>
      <c r="E2463" s="142" t="s">
        <v>473</v>
      </c>
      <c r="F2463" s="142" t="s">
        <v>15538</v>
      </c>
    </row>
    <row r="2464" spans="1:6" x14ac:dyDescent="0.3">
      <c r="A2464" s="141">
        <v>92500</v>
      </c>
      <c r="B2464" s="141" t="s">
        <v>4767</v>
      </c>
      <c r="C2464" s="141" t="s">
        <v>1037</v>
      </c>
      <c r="D2464" s="141" t="s">
        <v>81</v>
      </c>
      <c r="E2464" s="142" t="s">
        <v>4768</v>
      </c>
      <c r="F2464" s="142" t="s">
        <v>15539</v>
      </c>
    </row>
    <row r="2465" spans="1:6" x14ac:dyDescent="0.3">
      <c r="A2465" s="141">
        <v>92502</v>
      </c>
      <c r="B2465" s="141" t="s">
        <v>4769</v>
      </c>
      <c r="C2465" s="141" t="s">
        <v>1037</v>
      </c>
      <c r="D2465" s="141" t="s">
        <v>81</v>
      </c>
      <c r="E2465" s="142" t="s">
        <v>4770</v>
      </c>
      <c r="F2465" s="142" t="s">
        <v>15540</v>
      </c>
    </row>
    <row r="2466" spans="1:6" x14ac:dyDescent="0.3">
      <c r="A2466" s="141">
        <v>92504</v>
      </c>
      <c r="B2466" s="141" t="s">
        <v>4771</v>
      </c>
      <c r="C2466" s="141" t="s">
        <v>1037</v>
      </c>
      <c r="D2466" s="141" t="s">
        <v>81</v>
      </c>
      <c r="E2466" s="142" t="s">
        <v>4772</v>
      </c>
      <c r="F2466" s="142" t="s">
        <v>2866</v>
      </c>
    </row>
    <row r="2467" spans="1:6" x14ac:dyDescent="0.3">
      <c r="A2467" s="141">
        <v>92506</v>
      </c>
      <c r="B2467" s="141" t="s">
        <v>4773</v>
      </c>
      <c r="C2467" s="141" t="s">
        <v>1037</v>
      </c>
      <c r="D2467" s="141" t="s">
        <v>81</v>
      </c>
      <c r="E2467" s="142" t="s">
        <v>4774</v>
      </c>
      <c r="F2467" s="142" t="s">
        <v>12319</v>
      </c>
    </row>
    <row r="2468" spans="1:6" x14ac:dyDescent="0.3">
      <c r="A2468" s="141">
        <v>92508</v>
      </c>
      <c r="B2468" s="141" t="s">
        <v>4775</v>
      </c>
      <c r="C2468" s="141" t="s">
        <v>1037</v>
      </c>
      <c r="D2468" s="141" t="s">
        <v>81</v>
      </c>
      <c r="E2468" s="142" t="s">
        <v>4776</v>
      </c>
      <c r="F2468" s="142" t="s">
        <v>15541</v>
      </c>
    </row>
    <row r="2469" spans="1:6" x14ac:dyDescent="0.3">
      <c r="A2469" s="141">
        <v>92510</v>
      </c>
      <c r="B2469" s="141" t="s">
        <v>4777</v>
      </c>
      <c r="C2469" s="141" t="s">
        <v>1037</v>
      </c>
      <c r="D2469" s="141" t="s">
        <v>81</v>
      </c>
      <c r="E2469" s="142" t="s">
        <v>4778</v>
      </c>
      <c r="F2469" s="142" t="s">
        <v>14665</v>
      </c>
    </row>
    <row r="2470" spans="1:6" x14ac:dyDescent="0.3">
      <c r="A2470" s="141">
        <v>92512</v>
      </c>
      <c r="B2470" s="141" t="s">
        <v>4779</v>
      </c>
      <c r="C2470" s="141" t="s">
        <v>1037</v>
      </c>
      <c r="D2470" s="141" t="s">
        <v>81</v>
      </c>
      <c r="E2470" s="142" t="s">
        <v>4780</v>
      </c>
      <c r="F2470" s="142" t="s">
        <v>12479</v>
      </c>
    </row>
    <row r="2471" spans="1:6" x14ac:dyDescent="0.3">
      <c r="A2471" s="141">
        <v>92514</v>
      </c>
      <c r="B2471" s="141" t="s">
        <v>4781</v>
      </c>
      <c r="C2471" s="141" t="s">
        <v>1037</v>
      </c>
      <c r="D2471" s="141" t="s">
        <v>81</v>
      </c>
      <c r="E2471" s="142" t="s">
        <v>4782</v>
      </c>
      <c r="F2471" s="142" t="s">
        <v>15542</v>
      </c>
    </row>
    <row r="2472" spans="1:6" x14ac:dyDescent="0.3">
      <c r="A2472" s="141">
        <v>92515</v>
      </c>
      <c r="B2472" s="141" t="s">
        <v>4783</v>
      </c>
      <c r="C2472" s="141" t="s">
        <v>1037</v>
      </c>
      <c r="D2472" s="141" t="s">
        <v>81</v>
      </c>
      <c r="E2472" s="142" t="s">
        <v>4784</v>
      </c>
      <c r="F2472" s="142" t="s">
        <v>3009</v>
      </c>
    </row>
    <row r="2473" spans="1:6" x14ac:dyDescent="0.3">
      <c r="A2473" s="141">
        <v>92518</v>
      </c>
      <c r="B2473" s="141" t="s">
        <v>4785</v>
      </c>
      <c r="C2473" s="141" t="s">
        <v>1037</v>
      </c>
      <c r="D2473" s="141" t="s">
        <v>81</v>
      </c>
      <c r="E2473" s="142" t="s">
        <v>4786</v>
      </c>
      <c r="F2473" s="142" t="s">
        <v>3823</v>
      </c>
    </row>
    <row r="2474" spans="1:6" x14ac:dyDescent="0.3">
      <c r="A2474" s="141">
        <v>92520</v>
      </c>
      <c r="B2474" s="141" t="s">
        <v>4787</v>
      </c>
      <c r="C2474" s="141" t="s">
        <v>1037</v>
      </c>
      <c r="D2474" s="141" t="s">
        <v>81</v>
      </c>
      <c r="E2474" s="142" t="s">
        <v>4788</v>
      </c>
      <c r="F2474" s="142" t="s">
        <v>15346</v>
      </c>
    </row>
    <row r="2475" spans="1:6" x14ac:dyDescent="0.3">
      <c r="A2475" s="141">
        <v>92522</v>
      </c>
      <c r="B2475" s="141" t="s">
        <v>4789</v>
      </c>
      <c r="C2475" s="141" t="s">
        <v>1037</v>
      </c>
      <c r="D2475" s="141" t="s">
        <v>81</v>
      </c>
      <c r="E2475" s="142" t="s">
        <v>4790</v>
      </c>
      <c r="F2475" s="142" t="s">
        <v>8045</v>
      </c>
    </row>
    <row r="2476" spans="1:6" x14ac:dyDescent="0.3">
      <c r="A2476" s="141">
        <v>92524</v>
      </c>
      <c r="B2476" s="141" t="s">
        <v>4791</v>
      </c>
      <c r="C2476" s="141" t="s">
        <v>1037</v>
      </c>
      <c r="D2476" s="141" t="s">
        <v>81</v>
      </c>
      <c r="E2476" s="142" t="s">
        <v>4792</v>
      </c>
      <c r="F2476" s="142" t="s">
        <v>15543</v>
      </c>
    </row>
    <row r="2477" spans="1:6" x14ac:dyDescent="0.3">
      <c r="A2477" s="141">
        <v>92526</v>
      </c>
      <c r="B2477" s="141" t="s">
        <v>4793</v>
      </c>
      <c r="C2477" s="141" t="s">
        <v>1037</v>
      </c>
      <c r="D2477" s="141" t="s">
        <v>81</v>
      </c>
      <c r="E2477" s="142" t="s">
        <v>4794</v>
      </c>
      <c r="F2477" s="142" t="s">
        <v>15544</v>
      </c>
    </row>
    <row r="2478" spans="1:6" x14ac:dyDescent="0.3">
      <c r="A2478" s="141">
        <v>92528</v>
      </c>
      <c r="B2478" s="141" t="s">
        <v>4795</v>
      </c>
      <c r="C2478" s="141" t="s">
        <v>1037</v>
      </c>
      <c r="D2478" s="141" t="s">
        <v>81</v>
      </c>
      <c r="E2478" s="142" t="s">
        <v>4796</v>
      </c>
      <c r="F2478" s="142" t="s">
        <v>15545</v>
      </c>
    </row>
    <row r="2479" spans="1:6" x14ac:dyDescent="0.3">
      <c r="A2479" s="141">
        <v>92530</v>
      </c>
      <c r="B2479" s="141" t="s">
        <v>4797</v>
      </c>
      <c r="C2479" s="141" t="s">
        <v>1037</v>
      </c>
      <c r="D2479" s="141" t="s">
        <v>81</v>
      </c>
      <c r="E2479" s="142" t="s">
        <v>4798</v>
      </c>
      <c r="F2479" s="142" t="s">
        <v>15546</v>
      </c>
    </row>
    <row r="2480" spans="1:6" x14ac:dyDescent="0.3">
      <c r="A2480" s="141">
        <v>92532</v>
      </c>
      <c r="B2480" s="141" t="s">
        <v>4799</v>
      </c>
      <c r="C2480" s="141" t="s">
        <v>1037</v>
      </c>
      <c r="D2480" s="141" t="s">
        <v>81</v>
      </c>
      <c r="E2480" s="142" t="s">
        <v>4800</v>
      </c>
      <c r="F2480" s="142" t="s">
        <v>3813</v>
      </c>
    </row>
    <row r="2481" spans="1:6" x14ac:dyDescent="0.3">
      <c r="A2481" s="141">
        <v>92534</v>
      </c>
      <c r="B2481" s="141" t="s">
        <v>4801</v>
      </c>
      <c r="C2481" s="141" t="s">
        <v>1037</v>
      </c>
      <c r="D2481" s="141" t="s">
        <v>81</v>
      </c>
      <c r="E2481" s="142" t="s">
        <v>4802</v>
      </c>
      <c r="F2481" s="142" t="s">
        <v>15547</v>
      </c>
    </row>
    <row r="2482" spans="1:6" x14ac:dyDescent="0.3">
      <c r="A2482" s="141">
        <v>92536</v>
      </c>
      <c r="B2482" s="141" t="s">
        <v>4803</v>
      </c>
      <c r="C2482" s="141" t="s">
        <v>1037</v>
      </c>
      <c r="D2482" s="141" t="s">
        <v>81</v>
      </c>
      <c r="E2482" s="142" t="s">
        <v>4804</v>
      </c>
      <c r="F2482" s="142" t="s">
        <v>1767</v>
      </c>
    </row>
    <row r="2483" spans="1:6" x14ac:dyDescent="0.3">
      <c r="A2483" s="141">
        <v>92538</v>
      </c>
      <c r="B2483" s="141" t="s">
        <v>4805</v>
      </c>
      <c r="C2483" s="141" t="s">
        <v>1037</v>
      </c>
      <c r="D2483" s="141" t="s">
        <v>81</v>
      </c>
      <c r="E2483" s="142" t="s">
        <v>4806</v>
      </c>
      <c r="F2483" s="142" t="s">
        <v>15548</v>
      </c>
    </row>
    <row r="2484" spans="1:6" x14ac:dyDescent="0.3">
      <c r="A2484" s="141">
        <v>96252</v>
      </c>
      <c r="B2484" s="141" t="s">
        <v>4807</v>
      </c>
      <c r="C2484" s="141" t="s">
        <v>1037</v>
      </c>
      <c r="D2484" s="141" t="s">
        <v>81</v>
      </c>
      <c r="E2484" s="142" t="s">
        <v>4808</v>
      </c>
      <c r="F2484" s="142" t="s">
        <v>11612</v>
      </c>
    </row>
    <row r="2485" spans="1:6" x14ac:dyDescent="0.3">
      <c r="A2485" s="141">
        <v>96258</v>
      </c>
      <c r="B2485" s="141" t="s">
        <v>4809</v>
      </c>
      <c r="C2485" s="141" t="s">
        <v>1037</v>
      </c>
      <c r="D2485" s="141" t="s">
        <v>81</v>
      </c>
      <c r="E2485" s="142" t="s">
        <v>4810</v>
      </c>
      <c r="F2485" s="142" t="s">
        <v>15549</v>
      </c>
    </row>
    <row r="2486" spans="1:6" x14ac:dyDescent="0.3">
      <c r="A2486" s="141">
        <v>96529</v>
      </c>
      <c r="B2486" s="141" t="s">
        <v>4811</v>
      </c>
      <c r="C2486" s="141" t="s">
        <v>1037</v>
      </c>
      <c r="D2486" s="141" t="s">
        <v>81</v>
      </c>
      <c r="E2486" s="142" t="s">
        <v>4812</v>
      </c>
      <c r="F2486" s="142" t="s">
        <v>15550</v>
      </c>
    </row>
    <row r="2487" spans="1:6" x14ac:dyDescent="0.3">
      <c r="A2487" s="141">
        <v>96530</v>
      </c>
      <c r="B2487" s="141" t="s">
        <v>4813</v>
      </c>
      <c r="C2487" s="141" t="s">
        <v>1037</v>
      </c>
      <c r="D2487" s="141" t="s">
        <v>81</v>
      </c>
      <c r="E2487" s="142" t="s">
        <v>4814</v>
      </c>
      <c r="F2487" s="142" t="s">
        <v>4540</v>
      </c>
    </row>
    <row r="2488" spans="1:6" x14ac:dyDescent="0.3">
      <c r="A2488" s="141">
        <v>96531</v>
      </c>
      <c r="B2488" s="141" t="s">
        <v>4815</v>
      </c>
      <c r="C2488" s="141" t="s">
        <v>1037</v>
      </c>
      <c r="D2488" s="141" t="s">
        <v>81</v>
      </c>
      <c r="E2488" s="142" t="s">
        <v>4816</v>
      </c>
      <c r="F2488" s="142" t="s">
        <v>15551</v>
      </c>
    </row>
    <row r="2489" spans="1:6" x14ac:dyDescent="0.3">
      <c r="A2489" s="141">
        <v>96532</v>
      </c>
      <c r="B2489" s="141" t="s">
        <v>4817</v>
      </c>
      <c r="C2489" s="141" t="s">
        <v>1037</v>
      </c>
      <c r="D2489" s="141" t="s">
        <v>81</v>
      </c>
      <c r="E2489" s="142" t="s">
        <v>4818</v>
      </c>
      <c r="F2489" s="142" t="s">
        <v>15552</v>
      </c>
    </row>
    <row r="2490" spans="1:6" x14ac:dyDescent="0.3">
      <c r="A2490" s="141">
        <v>96533</v>
      </c>
      <c r="B2490" s="141" t="s">
        <v>4819</v>
      </c>
      <c r="C2490" s="141" t="s">
        <v>1037</v>
      </c>
      <c r="D2490" s="141" t="s">
        <v>81</v>
      </c>
      <c r="E2490" s="142" t="s">
        <v>1393</v>
      </c>
      <c r="F2490" s="142" t="s">
        <v>15553</v>
      </c>
    </row>
    <row r="2491" spans="1:6" x14ac:dyDescent="0.3">
      <c r="A2491" s="141">
        <v>96534</v>
      </c>
      <c r="B2491" s="141" t="s">
        <v>4820</v>
      </c>
      <c r="C2491" s="141" t="s">
        <v>1037</v>
      </c>
      <c r="D2491" s="141" t="s">
        <v>81</v>
      </c>
      <c r="E2491" s="142" t="s">
        <v>4821</v>
      </c>
      <c r="F2491" s="142" t="s">
        <v>15554</v>
      </c>
    </row>
    <row r="2492" spans="1:6" x14ac:dyDescent="0.3">
      <c r="A2492" s="141">
        <v>96535</v>
      </c>
      <c r="B2492" s="141" t="s">
        <v>4822</v>
      </c>
      <c r="C2492" s="141" t="s">
        <v>1037</v>
      </c>
      <c r="D2492" s="141" t="s">
        <v>81</v>
      </c>
      <c r="E2492" s="142" t="s">
        <v>4823</v>
      </c>
      <c r="F2492" s="142" t="s">
        <v>15555</v>
      </c>
    </row>
    <row r="2493" spans="1:6" x14ac:dyDescent="0.3">
      <c r="A2493" s="141">
        <v>96536</v>
      </c>
      <c r="B2493" s="141" t="s">
        <v>4824</v>
      </c>
      <c r="C2493" s="141" t="s">
        <v>1037</v>
      </c>
      <c r="D2493" s="141" t="s">
        <v>81</v>
      </c>
      <c r="E2493" s="142" t="s">
        <v>4825</v>
      </c>
      <c r="F2493" s="142" t="s">
        <v>15556</v>
      </c>
    </row>
    <row r="2494" spans="1:6" x14ac:dyDescent="0.3">
      <c r="A2494" s="141">
        <v>96537</v>
      </c>
      <c r="B2494" s="141" t="s">
        <v>4826</v>
      </c>
      <c r="C2494" s="141" t="s">
        <v>1037</v>
      </c>
      <c r="D2494" s="141" t="s">
        <v>81</v>
      </c>
      <c r="E2494" s="142" t="s">
        <v>4827</v>
      </c>
      <c r="F2494" s="142" t="s">
        <v>15557</v>
      </c>
    </row>
    <row r="2495" spans="1:6" x14ac:dyDescent="0.3">
      <c r="A2495" s="141">
        <v>96538</v>
      </c>
      <c r="B2495" s="141" t="s">
        <v>4828</v>
      </c>
      <c r="C2495" s="141" t="s">
        <v>1037</v>
      </c>
      <c r="D2495" s="141" t="s">
        <v>81</v>
      </c>
      <c r="E2495" s="142" t="s">
        <v>4829</v>
      </c>
      <c r="F2495" s="142" t="s">
        <v>15558</v>
      </c>
    </row>
    <row r="2496" spans="1:6" x14ac:dyDescent="0.3">
      <c r="A2496" s="141">
        <v>96539</v>
      </c>
      <c r="B2496" s="141" t="s">
        <v>4830</v>
      </c>
      <c r="C2496" s="141" t="s">
        <v>1037</v>
      </c>
      <c r="D2496" s="141" t="s">
        <v>81</v>
      </c>
      <c r="E2496" s="142" t="s">
        <v>4831</v>
      </c>
      <c r="F2496" s="142" t="s">
        <v>15559</v>
      </c>
    </row>
    <row r="2497" spans="1:6" x14ac:dyDescent="0.3">
      <c r="A2497" s="141">
        <v>96540</v>
      </c>
      <c r="B2497" s="141" t="s">
        <v>4832</v>
      </c>
      <c r="C2497" s="141" t="s">
        <v>1037</v>
      </c>
      <c r="D2497" s="141" t="s">
        <v>81</v>
      </c>
      <c r="E2497" s="142" t="s">
        <v>4833</v>
      </c>
      <c r="F2497" s="142" t="s">
        <v>15560</v>
      </c>
    </row>
    <row r="2498" spans="1:6" x14ac:dyDescent="0.3">
      <c r="A2498" s="141">
        <v>96541</v>
      </c>
      <c r="B2498" s="141" t="s">
        <v>4834</v>
      </c>
      <c r="C2498" s="141" t="s">
        <v>1037</v>
      </c>
      <c r="D2498" s="141" t="s">
        <v>81</v>
      </c>
      <c r="E2498" s="142" t="s">
        <v>4835</v>
      </c>
      <c r="F2498" s="142" t="s">
        <v>15561</v>
      </c>
    </row>
    <row r="2499" spans="1:6" x14ac:dyDescent="0.3">
      <c r="A2499" s="141">
        <v>96542</v>
      </c>
      <c r="B2499" s="141" t="s">
        <v>4836</v>
      </c>
      <c r="C2499" s="141" t="s">
        <v>1037</v>
      </c>
      <c r="D2499" s="141" t="s">
        <v>81</v>
      </c>
      <c r="E2499" s="142" t="s">
        <v>4837</v>
      </c>
      <c r="F2499" s="142" t="s">
        <v>15562</v>
      </c>
    </row>
    <row r="2500" spans="1:6" x14ac:dyDescent="0.3">
      <c r="A2500" s="141">
        <v>96543</v>
      </c>
      <c r="B2500" s="141" t="s">
        <v>4838</v>
      </c>
      <c r="C2500" s="141" t="s">
        <v>3131</v>
      </c>
      <c r="D2500" s="141" t="s">
        <v>81</v>
      </c>
      <c r="E2500" s="142" t="s">
        <v>4839</v>
      </c>
      <c r="F2500" s="142" t="s">
        <v>2531</v>
      </c>
    </row>
    <row r="2501" spans="1:6" x14ac:dyDescent="0.3">
      <c r="A2501" s="141">
        <v>101791</v>
      </c>
      <c r="B2501" s="141" t="s">
        <v>4840</v>
      </c>
      <c r="C2501" s="141" t="s">
        <v>80</v>
      </c>
      <c r="D2501" s="141" t="s">
        <v>81</v>
      </c>
      <c r="E2501" s="142" t="s">
        <v>4841</v>
      </c>
      <c r="F2501" s="142" t="s">
        <v>15563</v>
      </c>
    </row>
    <row r="2502" spans="1:6" x14ac:dyDescent="0.3">
      <c r="A2502" s="141">
        <v>101792</v>
      </c>
      <c r="B2502" s="141" t="s">
        <v>4842</v>
      </c>
      <c r="C2502" s="141" t="s">
        <v>1074</v>
      </c>
      <c r="D2502" s="141" t="s">
        <v>81</v>
      </c>
      <c r="E2502" s="142" t="s">
        <v>4843</v>
      </c>
      <c r="F2502" s="142" t="s">
        <v>15564</v>
      </c>
    </row>
    <row r="2503" spans="1:6" x14ac:dyDescent="0.3">
      <c r="A2503" s="141">
        <v>101793</v>
      </c>
      <c r="B2503" s="141" t="s">
        <v>4844</v>
      </c>
      <c r="C2503" s="141" t="s">
        <v>1074</v>
      </c>
      <c r="D2503" s="141" t="s">
        <v>81</v>
      </c>
      <c r="E2503" s="142" t="s">
        <v>4845</v>
      </c>
      <c r="F2503" s="142" t="s">
        <v>15565</v>
      </c>
    </row>
    <row r="2504" spans="1:6" x14ac:dyDescent="0.3">
      <c r="A2504" s="141">
        <v>101969</v>
      </c>
      <c r="B2504" s="141" t="s">
        <v>4846</v>
      </c>
      <c r="C2504" s="141" t="s">
        <v>1037</v>
      </c>
      <c r="D2504" s="141" t="s">
        <v>81</v>
      </c>
      <c r="E2504" s="142" t="s">
        <v>4847</v>
      </c>
      <c r="F2504" s="142" t="s">
        <v>15566</v>
      </c>
    </row>
    <row r="2505" spans="1:6" x14ac:dyDescent="0.3">
      <c r="A2505" s="141">
        <v>101971</v>
      </c>
      <c r="B2505" s="141" t="s">
        <v>4848</v>
      </c>
      <c r="C2505" s="141" t="s">
        <v>1037</v>
      </c>
      <c r="D2505" s="141" t="s">
        <v>81</v>
      </c>
      <c r="E2505" s="142" t="s">
        <v>4849</v>
      </c>
      <c r="F2505" s="142" t="s">
        <v>15567</v>
      </c>
    </row>
    <row r="2506" spans="1:6" x14ac:dyDescent="0.3">
      <c r="A2506" s="141">
        <v>101973</v>
      </c>
      <c r="B2506" s="141" t="s">
        <v>4850</v>
      </c>
      <c r="C2506" s="141" t="s">
        <v>1037</v>
      </c>
      <c r="D2506" s="141" t="s">
        <v>81</v>
      </c>
      <c r="E2506" s="142" t="s">
        <v>4851</v>
      </c>
      <c r="F2506" s="142" t="s">
        <v>15568</v>
      </c>
    </row>
    <row r="2507" spans="1:6" x14ac:dyDescent="0.3">
      <c r="A2507" s="141">
        <v>101974</v>
      </c>
      <c r="B2507" s="141" t="s">
        <v>4852</v>
      </c>
      <c r="C2507" s="141" t="s">
        <v>1037</v>
      </c>
      <c r="D2507" s="141" t="s">
        <v>81</v>
      </c>
      <c r="E2507" s="142" t="s">
        <v>4853</v>
      </c>
      <c r="F2507" s="142" t="s">
        <v>15569</v>
      </c>
    </row>
    <row r="2508" spans="1:6" x14ac:dyDescent="0.3">
      <c r="A2508" s="141">
        <v>101975</v>
      </c>
      <c r="B2508" s="141" t="s">
        <v>4854</v>
      </c>
      <c r="C2508" s="141" t="s">
        <v>1037</v>
      </c>
      <c r="D2508" s="141" t="s">
        <v>81</v>
      </c>
      <c r="E2508" s="142" t="s">
        <v>4855</v>
      </c>
      <c r="F2508" s="142" t="s">
        <v>15570</v>
      </c>
    </row>
    <row r="2509" spans="1:6" x14ac:dyDescent="0.3">
      <c r="A2509" s="141">
        <v>101977</v>
      </c>
      <c r="B2509" s="141" t="s">
        <v>4856</v>
      </c>
      <c r="C2509" s="141" t="s">
        <v>1037</v>
      </c>
      <c r="D2509" s="141" t="s">
        <v>81</v>
      </c>
      <c r="E2509" s="142" t="s">
        <v>4857</v>
      </c>
      <c r="F2509" s="142" t="s">
        <v>15571</v>
      </c>
    </row>
    <row r="2510" spans="1:6" x14ac:dyDescent="0.3">
      <c r="A2510" s="141">
        <v>101980</v>
      </c>
      <c r="B2510" s="141" t="s">
        <v>4858</v>
      </c>
      <c r="C2510" s="141" t="s">
        <v>1037</v>
      </c>
      <c r="D2510" s="141" t="s">
        <v>81</v>
      </c>
      <c r="E2510" s="142" t="s">
        <v>4859</v>
      </c>
      <c r="F2510" s="142" t="s">
        <v>15572</v>
      </c>
    </row>
    <row r="2511" spans="1:6" x14ac:dyDescent="0.3">
      <c r="A2511" s="141">
        <v>101981</v>
      </c>
      <c r="B2511" s="141" t="s">
        <v>4860</v>
      </c>
      <c r="C2511" s="141" t="s">
        <v>1037</v>
      </c>
      <c r="D2511" s="141" t="s">
        <v>81</v>
      </c>
      <c r="E2511" s="142" t="s">
        <v>4861</v>
      </c>
      <c r="F2511" s="142" t="s">
        <v>15573</v>
      </c>
    </row>
    <row r="2512" spans="1:6" x14ac:dyDescent="0.3">
      <c r="A2512" s="141">
        <v>101982</v>
      </c>
      <c r="B2512" s="141" t="s">
        <v>4862</v>
      </c>
      <c r="C2512" s="141" t="s">
        <v>1037</v>
      </c>
      <c r="D2512" s="141" t="s">
        <v>81</v>
      </c>
      <c r="E2512" s="142" t="s">
        <v>4684</v>
      </c>
      <c r="F2512" s="142" t="s">
        <v>15574</v>
      </c>
    </row>
    <row r="2513" spans="1:6" x14ac:dyDescent="0.3">
      <c r="A2513" s="141">
        <v>101983</v>
      </c>
      <c r="B2513" s="141" t="s">
        <v>4863</v>
      </c>
      <c r="C2513" s="141" t="s">
        <v>1037</v>
      </c>
      <c r="D2513" s="141" t="s">
        <v>81</v>
      </c>
      <c r="E2513" s="142" t="s">
        <v>4864</v>
      </c>
      <c r="F2513" s="142" t="s">
        <v>15575</v>
      </c>
    </row>
    <row r="2514" spans="1:6" x14ac:dyDescent="0.3">
      <c r="A2514" s="141">
        <v>101985</v>
      </c>
      <c r="B2514" s="141" t="s">
        <v>4865</v>
      </c>
      <c r="C2514" s="141" t="s">
        <v>1037</v>
      </c>
      <c r="D2514" s="141" t="s">
        <v>81</v>
      </c>
      <c r="E2514" s="142" t="s">
        <v>4866</v>
      </c>
      <c r="F2514" s="142" t="s">
        <v>15576</v>
      </c>
    </row>
    <row r="2515" spans="1:6" x14ac:dyDescent="0.3">
      <c r="A2515" s="141">
        <v>101986</v>
      </c>
      <c r="B2515" s="141" t="s">
        <v>4867</v>
      </c>
      <c r="C2515" s="141" t="s">
        <v>1037</v>
      </c>
      <c r="D2515" s="141" t="s">
        <v>81</v>
      </c>
      <c r="E2515" s="142" t="s">
        <v>371</v>
      </c>
      <c r="F2515" s="142" t="s">
        <v>15577</v>
      </c>
    </row>
    <row r="2516" spans="1:6" x14ac:dyDescent="0.3">
      <c r="A2516" s="141">
        <v>101987</v>
      </c>
      <c r="B2516" s="141" t="s">
        <v>4868</v>
      </c>
      <c r="C2516" s="141" t="s">
        <v>1037</v>
      </c>
      <c r="D2516" s="141" t="s">
        <v>81</v>
      </c>
      <c r="E2516" s="142" t="s">
        <v>4869</v>
      </c>
      <c r="F2516" s="142" t="s">
        <v>15578</v>
      </c>
    </row>
    <row r="2517" spans="1:6" x14ac:dyDescent="0.3">
      <c r="A2517" s="141">
        <v>101988</v>
      </c>
      <c r="B2517" s="141" t="s">
        <v>4870</v>
      </c>
      <c r="C2517" s="141" t="s">
        <v>1037</v>
      </c>
      <c r="D2517" s="141" t="s">
        <v>81</v>
      </c>
      <c r="E2517" s="142" t="s">
        <v>4871</v>
      </c>
      <c r="F2517" s="142" t="s">
        <v>15579</v>
      </c>
    </row>
    <row r="2518" spans="1:6" x14ac:dyDescent="0.3">
      <c r="A2518" s="141">
        <v>101989</v>
      </c>
      <c r="B2518" s="141" t="s">
        <v>4872</v>
      </c>
      <c r="C2518" s="141" t="s">
        <v>1037</v>
      </c>
      <c r="D2518" s="141" t="s">
        <v>81</v>
      </c>
      <c r="E2518" s="142" t="s">
        <v>4873</v>
      </c>
      <c r="F2518" s="142" t="s">
        <v>15580</v>
      </c>
    </row>
    <row r="2519" spans="1:6" x14ac:dyDescent="0.3">
      <c r="A2519" s="141">
        <v>101990</v>
      </c>
      <c r="B2519" s="141" t="s">
        <v>4874</v>
      </c>
      <c r="C2519" s="141" t="s">
        <v>1037</v>
      </c>
      <c r="D2519" s="141" t="s">
        <v>81</v>
      </c>
      <c r="E2519" s="142" t="s">
        <v>4875</v>
      </c>
      <c r="F2519" s="142" t="s">
        <v>15581</v>
      </c>
    </row>
    <row r="2520" spans="1:6" x14ac:dyDescent="0.3">
      <c r="A2520" s="141">
        <v>101991</v>
      </c>
      <c r="B2520" s="141" t="s">
        <v>4876</v>
      </c>
      <c r="C2520" s="141" t="s">
        <v>1037</v>
      </c>
      <c r="D2520" s="141" t="s">
        <v>81</v>
      </c>
      <c r="E2520" s="142" t="s">
        <v>4877</v>
      </c>
      <c r="F2520" s="142" t="s">
        <v>15582</v>
      </c>
    </row>
    <row r="2521" spans="1:6" x14ac:dyDescent="0.3">
      <c r="A2521" s="141">
        <v>101992</v>
      </c>
      <c r="B2521" s="141" t="s">
        <v>4878</v>
      </c>
      <c r="C2521" s="141" t="s">
        <v>1037</v>
      </c>
      <c r="D2521" s="141" t="s">
        <v>81</v>
      </c>
      <c r="E2521" s="142" t="s">
        <v>4808</v>
      </c>
      <c r="F2521" s="142" t="s">
        <v>15583</v>
      </c>
    </row>
    <row r="2522" spans="1:6" x14ac:dyDescent="0.3">
      <c r="A2522" s="141">
        <v>101993</v>
      </c>
      <c r="B2522" s="141" t="s">
        <v>4879</v>
      </c>
      <c r="C2522" s="141" t="s">
        <v>1037</v>
      </c>
      <c r="D2522" s="141" t="s">
        <v>81</v>
      </c>
      <c r="E2522" s="142" t="s">
        <v>4880</v>
      </c>
      <c r="F2522" s="142" t="s">
        <v>15584</v>
      </c>
    </row>
    <row r="2523" spans="1:6" x14ac:dyDescent="0.3">
      <c r="A2523" s="141">
        <v>101994</v>
      </c>
      <c r="B2523" s="141" t="s">
        <v>4881</v>
      </c>
      <c r="C2523" s="141" t="s">
        <v>1037</v>
      </c>
      <c r="D2523" s="141" t="s">
        <v>81</v>
      </c>
      <c r="E2523" s="142" t="s">
        <v>4882</v>
      </c>
      <c r="F2523" s="142" t="s">
        <v>15585</v>
      </c>
    </row>
    <row r="2524" spans="1:6" x14ac:dyDescent="0.3">
      <c r="A2524" s="141">
        <v>101995</v>
      </c>
      <c r="B2524" s="141" t="s">
        <v>4883</v>
      </c>
      <c r="C2524" s="141" t="s">
        <v>1037</v>
      </c>
      <c r="D2524" s="141" t="s">
        <v>81</v>
      </c>
      <c r="E2524" s="142" t="s">
        <v>1674</v>
      </c>
      <c r="F2524" s="142" t="s">
        <v>15586</v>
      </c>
    </row>
    <row r="2525" spans="1:6" x14ac:dyDescent="0.3">
      <c r="A2525" s="141">
        <v>101996</v>
      </c>
      <c r="B2525" s="141" t="s">
        <v>4884</v>
      </c>
      <c r="C2525" s="141" t="s">
        <v>1037</v>
      </c>
      <c r="D2525" s="141" t="s">
        <v>81</v>
      </c>
      <c r="E2525" s="142" t="s">
        <v>4885</v>
      </c>
      <c r="F2525" s="142" t="s">
        <v>15587</v>
      </c>
    </row>
    <row r="2526" spans="1:6" x14ac:dyDescent="0.3">
      <c r="A2526" s="141">
        <v>101997</v>
      </c>
      <c r="B2526" s="141" t="s">
        <v>4886</v>
      </c>
      <c r="C2526" s="141" t="s">
        <v>1037</v>
      </c>
      <c r="D2526" s="141" t="s">
        <v>81</v>
      </c>
      <c r="E2526" s="142" t="s">
        <v>4887</v>
      </c>
      <c r="F2526" s="142" t="s">
        <v>15588</v>
      </c>
    </row>
    <row r="2527" spans="1:6" x14ac:dyDescent="0.3">
      <c r="A2527" s="141">
        <v>101998</v>
      </c>
      <c r="B2527" s="141" t="s">
        <v>4888</v>
      </c>
      <c r="C2527" s="141" t="s">
        <v>1037</v>
      </c>
      <c r="D2527" s="141" t="s">
        <v>81</v>
      </c>
      <c r="E2527" s="142" t="s">
        <v>4889</v>
      </c>
      <c r="F2527" s="142" t="s">
        <v>15589</v>
      </c>
    </row>
    <row r="2528" spans="1:6" x14ac:dyDescent="0.3">
      <c r="A2528" s="141">
        <v>101999</v>
      </c>
      <c r="B2528" s="141" t="s">
        <v>4890</v>
      </c>
      <c r="C2528" s="141" t="s">
        <v>1037</v>
      </c>
      <c r="D2528" s="141" t="s">
        <v>81</v>
      </c>
      <c r="E2528" s="142" t="s">
        <v>4891</v>
      </c>
      <c r="F2528" s="142" t="s">
        <v>15590</v>
      </c>
    </row>
    <row r="2529" spans="1:6" x14ac:dyDescent="0.3">
      <c r="A2529" s="141">
        <v>102000</v>
      </c>
      <c r="B2529" s="141" t="s">
        <v>4892</v>
      </c>
      <c r="C2529" s="141" t="s">
        <v>1037</v>
      </c>
      <c r="D2529" s="141" t="s">
        <v>81</v>
      </c>
      <c r="E2529" s="142" t="s">
        <v>4893</v>
      </c>
      <c r="F2529" s="142" t="s">
        <v>15591</v>
      </c>
    </row>
    <row r="2530" spans="1:6" x14ac:dyDescent="0.3">
      <c r="A2530" s="141">
        <v>102001</v>
      </c>
      <c r="B2530" s="141" t="s">
        <v>4894</v>
      </c>
      <c r="C2530" s="141" t="s">
        <v>1037</v>
      </c>
      <c r="D2530" s="141" t="s">
        <v>81</v>
      </c>
      <c r="E2530" s="142" t="s">
        <v>4895</v>
      </c>
      <c r="F2530" s="142" t="s">
        <v>15592</v>
      </c>
    </row>
    <row r="2531" spans="1:6" x14ac:dyDescent="0.3">
      <c r="A2531" s="141">
        <v>102002</v>
      </c>
      <c r="B2531" s="141" t="s">
        <v>4896</v>
      </c>
      <c r="C2531" s="141" t="s">
        <v>1037</v>
      </c>
      <c r="D2531" s="141" t="s">
        <v>81</v>
      </c>
      <c r="E2531" s="142" t="s">
        <v>4897</v>
      </c>
      <c r="F2531" s="142" t="s">
        <v>15593</v>
      </c>
    </row>
    <row r="2532" spans="1:6" x14ac:dyDescent="0.3">
      <c r="A2532" s="141">
        <v>102003</v>
      </c>
      <c r="B2532" s="141" t="s">
        <v>4898</v>
      </c>
      <c r="C2532" s="141" t="s">
        <v>1037</v>
      </c>
      <c r="D2532" s="141" t="s">
        <v>81</v>
      </c>
      <c r="E2532" s="142" t="s">
        <v>4899</v>
      </c>
      <c r="F2532" s="142" t="s">
        <v>15594</v>
      </c>
    </row>
    <row r="2533" spans="1:6" x14ac:dyDescent="0.3">
      <c r="A2533" s="141">
        <v>102004</v>
      </c>
      <c r="B2533" s="141" t="s">
        <v>4900</v>
      </c>
      <c r="C2533" s="141" t="s">
        <v>1037</v>
      </c>
      <c r="D2533" s="141" t="s">
        <v>81</v>
      </c>
      <c r="E2533" s="142" t="s">
        <v>3341</v>
      </c>
      <c r="F2533" s="142" t="s">
        <v>15595</v>
      </c>
    </row>
    <row r="2534" spans="1:6" x14ac:dyDescent="0.3">
      <c r="A2534" s="141">
        <v>102005</v>
      </c>
      <c r="B2534" s="141" t="s">
        <v>4901</v>
      </c>
      <c r="C2534" s="141" t="s">
        <v>1037</v>
      </c>
      <c r="D2534" s="141" t="s">
        <v>81</v>
      </c>
      <c r="E2534" s="142" t="s">
        <v>4902</v>
      </c>
      <c r="F2534" s="142" t="s">
        <v>15596</v>
      </c>
    </row>
    <row r="2535" spans="1:6" x14ac:dyDescent="0.3">
      <c r="A2535" s="141">
        <v>102006</v>
      </c>
      <c r="B2535" s="141" t="s">
        <v>4903</v>
      </c>
      <c r="C2535" s="141" t="s">
        <v>1037</v>
      </c>
      <c r="D2535" s="141" t="s">
        <v>81</v>
      </c>
      <c r="E2535" s="142" t="s">
        <v>4904</v>
      </c>
      <c r="F2535" s="142" t="s">
        <v>15597</v>
      </c>
    </row>
    <row r="2536" spans="1:6" x14ac:dyDescent="0.3">
      <c r="A2536" s="141">
        <v>102007</v>
      </c>
      <c r="B2536" s="141" t="s">
        <v>4905</v>
      </c>
      <c r="C2536" s="141" t="s">
        <v>1037</v>
      </c>
      <c r="D2536" s="141" t="s">
        <v>81</v>
      </c>
      <c r="E2536" s="142" t="s">
        <v>4906</v>
      </c>
      <c r="F2536" s="142" t="s">
        <v>15598</v>
      </c>
    </row>
    <row r="2537" spans="1:6" x14ac:dyDescent="0.3">
      <c r="A2537" s="141">
        <v>102008</v>
      </c>
      <c r="B2537" s="141" t="s">
        <v>4907</v>
      </c>
      <c r="C2537" s="141" t="s">
        <v>1037</v>
      </c>
      <c r="D2537" s="141" t="s">
        <v>81</v>
      </c>
      <c r="E2537" s="142" t="s">
        <v>4908</v>
      </c>
      <c r="F2537" s="142" t="s">
        <v>15599</v>
      </c>
    </row>
    <row r="2538" spans="1:6" x14ac:dyDescent="0.3">
      <c r="A2538" s="141">
        <v>102009</v>
      </c>
      <c r="B2538" s="141" t="s">
        <v>4909</v>
      </c>
      <c r="C2538" s="141" t="s">
        <v>1037</v>
      </c>
      <c r="D2538" s="141" t="s">
        <v>81</v>
      </c>
      <c r="E2538" s="142" t="s">
        <v>4910</v>
      </c>
      <c r="F2538" s="142" t="s">
        <v>15600</v>
      </c>
    </row>
    <row r="2539" spans="1:6" x14ac:dyDescent="0.3">
      <c r="A2539" s="141">
        <v>102010</v>
      </c>
      <c r="B2539" s="141" t="s">
        <v>4911</v>
      </c>
      <c r="C2539" s="141" t="s">
        <v>1037</v>
      </c>
      <c r="D2539" s="141" t="s">
        <v>81</v>
      </c>
      <c r="E2539" s="142" t="s">
        <v>4912</v>
      </c>
      <c r="F2539" s="142" t="s">
        <v>15601</v>
      </c>
    </row>
    <row r="2540" spans="1:6" x14ac:dyDescent="0.3">
      <c r="A2540" s="141">
        <v>102011</v>
      </c>
      <c r="B2540" s="141" t="s">
        <v>4913</v>
      </c>
      <c r="C2540" s="141" t="s">
        <v>1037</v>
      </c>
      <c r="D2540" s="141" t="s">
        <v>81</v>
      </c>
      <c r="E2540" s="142" t="s">
        <v>4914</v>
      </c>
      <c r="F2540" s="142" t="s">
        <v>15602</v>
      </c>
    </row>
    <row r="2541" spans="1:6" x14ac:dyDescent="0.3">
      <c r="A2541" s="141">
        <v>102012</v>
      </c>
      <c r="B2541" s="141" t="s">
        <v>4915</v>
      </c>
      <c r="C2541" s="141" t="s">
        <v>1037</v>
      </c>
      <c r="D2541" s="141" t="s">
        <v>81</v>
      </c>
      <c r="E2541" s="142" t="s">
        <v>4916</v>
      </c>
      <c r="F2541" s="142" t="s">
        <v>15603</v>
      </c>
    </row>
    <row r="2542" spans="1:6" x14ac:dyDescent="0.3">
      <c r="A2542" s="141">
        <v>102013</v>
      </c>
      <c r="B2542" s="141" t="s">
        <v>4917</v>
      </c>
      <c r="C2542" s="141" t="s">
        <v>1037</v>
      </c>
      <c r="D2542" s="141" t="s">
        <v>81</v>
      </c>
      <c r="E2542" s="142" t="s">
        <v>4918</v>
      </c>
      <c r="F2542" s="142" t="s">
        <v>15604</v>
      </c>
    </row>
    <row r="2543" spans="1:6" x14ac:dyDescent="0.3">
      <c r="A2543" s="141">
        <v>102014</v>
      </c>
      <c r="B2543" s="141" t="s">
        <v>4919</v>
      </c>
      <c r="C2543" s="141" t="s">
        <v>1037</v>
      </c>
      <c r="D2543" s="141" t="s">
        <v>81</v>
      </c>
      <c r="E2543" s="142" t="s">
        <v>4920</v>
      </c>
      <c r="F2543" s="142" t="s">
        <v>15605</v>
      </c>
    </row>
    <row r="2544" spans="1:6" x14ac:dyDescent="0.3">
      <c r="A2544" s="141">
        <v>102015</v>
      </c>
      <c r="B2544" s="141" t="s">
        <v>4921</v>
      </c>
      <c r="C2544" s="141" t="s">
        <v>1037</v>
      </c>
      <c r="D2544" s="141" t="s">
        <v>81</v>
      </c>
      <c r="E2544" s="142" t="s">
        <v>4922</v>
      </c>
      <c r="F2544" s="142" t="s">
        <v>15606</v>
      </c>
    </row>
    <row r="2545" spans="1:6" x14ac:dyDescent="0.3">
      <c r="A2545" s="141">
        <v>102016</v>
      </c>
      <c r="B2545" s="141" t="s">
        <v>4923</v>
      </c>
      <c r="C2545" s="141" t="s">
        <v>1037</v>
      </c>
      <c r="D2545" s="141" t="s">
        <v>81</v>
      </c>
      <c r="E2545" s="142" t="s">
        <v>4924</v>
      </c>
      <c r="F2545" s="142" t="s">
        <v>15607</v>
      </c>
    </row>
    <row r="2546" spans="1:6" x14ac:dyDescent="0.3">
      <c r="A2546" s="141">
        <v>102017</v>
      </c>
      <c r="B2546" s="141" t="s">
        <v>4925</v>
      </c>
      <c r="C2546" s="141" t="s">
        <v>1037</v>
      </c>
      <c r="D2546" s="141" t="s">
        <v>81</v>
      </c>
      <c r="E2546" s="142" t="s">
        <v>4926</v>
      </c>
      <c r="F2546" s="142" t="s">
        <v>15608</v>
      </c>
    </row>
    <row r="2547" spans="1:6" x14ac:dyDescent="0.3">
      <c r="A2547" s="141">
        <v>102036</v>
      </c>
      <c r="B2547" s="141" t="s">
        <v>4927</v>
      </c>
      <c r="C2547" s="141" t="s">
        <v>1037</v>
      </c>
      <c r="D2547" s="141" t="s">
        <v>81</v>
      </c>
      <c r="E2547" s="142" t="s">
        <v>4928</v>
      </c>
      <c r="F2547" s="142" t="s">
        <v>15609</v>
      </c>
    </row>
    <row r="2548" spans="1:6" x14ac:dyDescent="0.3">
      <c r="A2548" s="141">
        <v>102037</v>
      </c>
      <c r="B2548" s="141" t="s">
        <v>4929</v>
      </c>
      <c r="C2548" s="141" t="s">
        <v>1037</v>
      </c>
      <c r="D2548" s="141" t="s">
        <v>81</v>
      </c>
      <c r="E2548" s="142" t="s">
        <v>4930</v>
      </c>
      <c r="F2548" s="142" t="s">
        <v>15610</v>
      </c>
    </row>
    <row r="2549" spans="1:6" x14ac:dyDescent="0.3">
      <c r="A2549" s="141">
        <v>102038</v>
      </c>
      <c r="B2549" s="141" t="s">
        <v>4931</v>
      </c>
      <c r="C2549" s="141" t="s">
        <v>1037</v>
      </c>
      <c r="D2549" s="141" t="s">
        <v>81</v>
      </c>
      <c r="E2549" s="142" t="s">
        <v>4932</v>
      </c>
      <c r="F2549" s="142" t="s">
        <v>15611</v>
      </c>
    </row>
    <row r="2550" spans="1:6" x14ac:dyDescent="0.3">
      <c r="A2550" s="141">
        <v>102039</v>
      </c>
      <c r="B2550" s="141" t="s">
        <v>4933</v>
      </c>
      <c r="C2550" s="141" t="s">
        <v>1037</v>
      </c>
      <c r="D2550" s="141" t="s">
        <v>81</v>
      </c>
      <c r="E2550" s="142" t="s">
        <v>4934</v>
      </c>
      <c r="F2550" s="142" t="s">
        <v>15612</v>
      </c>
    </row>
    <row r="2551" spans="1:6" x14ac:dyDescent="0.3">
      <c r="A2551" s="141">
        <v>102040</v>
      </c>
      <c r="B2551" s="141" t="s">
        <v>4935</v>
      </c>
      <c r="C2551" s="141" t="s">
        <v>1037</v>
      </c>
      <c r="D2551" s="141" t="s">
        <v>81</v>
      </c>
      <c r="E2551" s="142" t="s">
        <v>4936</v>
      </c>
      <c r="F2551" s="142" t="s">
        <v>15613</v>
      </c>
    </row>
    <row r="2552" spans="1:6" x14ac:dyDescent="0.3">
      <c r="A2552" s="141">
        <v>102041</v>
      </c>
      <c r="B2552" s="141" t="s">
        <v>4937</v>
      </c>
      <c r="C2552" s="141" t="s">
        <v>1037</v>
      </c>
      <c r="D2552" s="141" t="s">
        <v>81</v>
      </c>
      <c r="E2552" s="142" t="s">
        <v>4938</v>
      </c>
      <c r="F2552" s="142" t="s">
        <v>15614</v>
      </c>
    </row>
    <row r="2553" spans="1:6" x14ac:dyDescent="0.3">
      <c r="A2553" s="141">
        <v>102042</v>
      </c>
      <c r="B2553" s="141" t="s">
        <v>4939</v>
      </c>
      <c r="C2553" s="141" t="s">
        <v>1037</v>
      </c>
      <c r="D2553" s="141" t="s">
        <v>81</v>
      </c>
      <c r="E2553" s="142" t="s">
        <v>4940</v>
      </c>
      <c r="F2553" s="142" t="s">
        <v>15615</v>
      </c>
    </row>
    <row r="2554" spans="1:6" x14ac:dyDescent="0.3">
      <c r="A2554" s="141">
        <v>102043</v>
      </c>
      <c r="B2554" s="141" t="s">
        <v>4941</v>
      </c>
      <c r="C2554" s="141" t="s">
        <v>1037</v>
      </c>
      <c r="D2554" s="141" t="s">
        <v>81</v>
      </c>
      <c r="E2554" s="142" t="s">
        <v>4942</v>
      </c>
      <c r="F2554" s="142" t="s">
        <v>15616</v>
      </c>
    </row>
    <row r="2555" spans="1:6" x14ac:dyDescent="0.3">
      <c r="A2555" s="141">
        <v>102044</v>
      </c>
      <c r="B2555" s="141" t="s">
        <v>4943</v>
      </c>
      <c r="C2555" s="141" t="s">
        <v>1037</v>
      </c>
      <c r="D2555" s="141" t="s">
        <v>81</v>
      </c>
      <c r="E2555" s="142" t="s">
        <v>4944</v>
      </c>
      <c r="F2555" s="142" t="s">
        <v>15617</v>
      </c>
    </row>
    <row r="2556" spans="1:6" x14ac:dyDescent="0.3">
      <c r="A2556" s="141">
        <v>102045</v>
      </c>
      <c r="B2556" s="141" t="s">
        <v>4945</v>
      </c>
      <c r="C2556" s="141" t="s">
        <v>1037</v>
      </c>
      <c r="D2556" s="141" t="s">
        <v>81</v>
      </c>
      <c r="E2556" s="142" t="s">
        <v>4946</v>
      </c>
      <c r="F2556" s="142" t="s">
        <v>15618</v>
      </c>
    </row>
    <row r="2557" spans="1:6" x14ac:dyDescent="0.3">
      <c r="A2557" s="141">
        <v>102046</v>
      </c>
      <c r="B2557" s="141" t="s">
        <v>4947</v>
      </c>
      <c r="C2557" s="141" t="s">
        <v>1037</v>
      </c>
      <c r="D2557" s="141" t="s">
        <v>81</v>
      </c>
      <c r="E2557" s="142" t="s">
        <v>4948</v>
      </c>
      <c r="F2557" s="142" t="s">
        <v>15619</v>
      </c>
    </row>
    <row r="2558" spans="1:6" x14ac:dyDescent="0.3">
      <c r="A2558" s="141">
        <v>102047</v>
      </c>
      <c r="B2558" s="141" t="s">
        <v>4949</v>
      </c>
      <c r="C2558" s="141" t="s">
        <v>1037</v>
      </c>
      <c r="D2558" s="141" t="s">
        <v>81</v>
      </c>
      <c r="E2558" s="142" t="s">
        <v>4950</v>
      </c>
      <c r="F2558" s="142" t="s">
        <v>15620</v>
      </c>
    </row>
    <row r="2559" spans="1:6" x14ac:dyDescent="0.3">
      <c r="A2559" s="141">
        <v>102048</v>
      </c>
      <c r="B2559" s="141" t="s">
        <v>4951</v>
      </c>
      <c r="C2559" s="141" t="s">
        <v>1037</v>
      </c>
      <c r="D2559" s="141" t="s">
        <v>81</v>
      </c>
      <c r="E2559" s="142" t="s">
        <v>4952</v>
      </c>
      <c r="F2559" s="142" t="s">
        <v>15621</v>
      </c>
    </row>
    <row r="2560" spans="1:6" x14ac:dyDescent="0.3">
      <c r="A2560" s="141">
        <v>102049</v>
      </c>
      <c r="B2560" s="141" t="s">
        <v>4953</v>
      </c>
      <c r="C2560" s="141" t="s">
        <v>1037</v>
      </c>
      <c r="D2560" s="141" t="s">
        <v>81</v>
      </c>
      <c r="E2560" s="142" t="s">
        <v>4954</v>
      </c>
      <c r="F2560" s="142" t="s">
        <v>15622</v>
      </c>
    </row>
    <row r="2561" spans="1:6" x14ac:dyDescent="0.3">
      <c r="A2561" s="141">
        <v>102050</v>
      </c>
      <c r="B2561" s="141" t="s">
        <v>4955</v>
      </c>
      <c r="C2561" s="141" t="s">
        <v>1037</v>
      </c>
      <c r="D2561" s="141" t="s">
        <v>81</v>
      </c>
      <c r="E2561" s="142" t="s">
        <v>4956</v>
      </c>
      <c r="F2561" s="142" t="s">
        <v>15623</v>
      </c>
    </row>
    <row r="2562" spans="1:6" x14ac:dyDescent="0.3">
      <c r="A2562" s="141">
        <v>102051</v>
      </c>
      <c r="B2562" s="141" t="s">
        <v>4957</v>
      </c>
      <c r="C2562" s="141" t="s">
        <v>1037</v>
      </c>
      <c r="D2562" s="141" t="s">
        <v>81</v>
      </c>
      <c r="E2562" s="142" t="s">
        <v>4958</v>
      </c>
      <c r="F2562" s="142" t="s">
        <v>15624</v>
      </c>
    </row>
    <row r="2563" spans="1:6" x14ac:dyDescent="0.3">
      <c r="A2563" s="141">
        <v>102052</v>
      </c>
      <c r="B2563" s="141" t="s">
        <v>4959</v>
      </c>
      <c r="C2563" s="141" t="s">
        <v>1037</v>
      </c>
      <c r="D2563" s="141" t="s">
        <v>81</v>
      </c>
      <c r="E2563" s="142" t="s">
        <v>4960</v>
      </c>
      <c r="F2563" s="142" t="s">
        <v>11704</v>
      </c>
    </row>
    <row r="2564" spans="1:6" x14ac:dyDescent="0.3">
      <c r="A2564" s="141">
        <v>102059</v>
      </c>
      <c r="B2564" s="141" t="s">
        <v>4961</v>
      </c>
      <c r="C2564" s="141" t="s">
        <v>1037</v>
      </c>
      <c r="D2564" s="141" t="s">
        <v>81</v>
      </c>
      <c r="E2564" s="142" t="s">
        <v>4962</v>
      </c>
      <c r="F2564" s="142" t="s">
        <v>15625</v>
      </c>
    </row>
    <row r="2565" spans="1:6" x14ac:dyDescent="0.3">
      <c r="A2565" s="141">
        <v>102060</v>
      </c>
      <c r="B2565" s="141" t="s">
        <v>4963</v>
      </c>
      <c r="C2565" s="141" t="s">
        <v>1037</v>
      </c>
      <c r="D2565" s="141" t="s">
        <v>81</v>
      </c>
      <c r="E2565" s="142" t="s">
        <v>4964</v>
      </c>
      <c r="F2565" s="142" t="s">
        <v>15626</v>
      </c>
    </row>
    <row r="2566" spans="1:6" x14ac:dyDescent="0.3">
      <c r="A2566" s="141">
        <v>102061</v>
      </c>
      <c r="B2566" s="141" t="s">
        <v>4965</v>
      </c>
      <c r="C2566" s="141" t="s">
        <v>1037</v>
      </c>
      <c r="D2566" s="141" t="s">
        <v>81</v>
      </c>
      <c r="E2566" s="142" t="s">
        <v>4966</v>
      </c>
      <c r="F2566" s="142" t="s">
        <v>15627</v>
      </c>
    </row>
    <row r="2567" spans="1:6" x14ac:dyDescent="0.3">
      <c r="A2567" s="141">
        <v>102062</v>
      </c>
      <c r="B2567" s="141" t="s">
        <v>4967</v>
      </c>
      <c r="C2567" s="141" t="s">
        <v>1037</v>
      </c>
      <c r="D2567" s="141" t="s">
        <v>81</v>
      </c>
      <c r="E2567" s="142" t="s">
        <v>4968</v>
      </c>
      <c r="F2567" s="142" t="s">
        <v>15628</v>
      </c>
    </row>
    <row r="2568" spans="1:6" x14ac:dyDescent="0.3">
      <c r="A2568" s="141">
        <v>102063</v>
      </c>
      <c r="B2568" s="141" t="s">
        <v>4969</v>
      </c>
      <c r="C2568" s="141" t="s">
        <v>1037</v>
      </c>
      <c r="D2568" s="141" t="s">
        <v>81</v>
      </c>
      <c r="E2568" s="142" t="s">
        <v>4970</v>
      </c>
      <c r="F2568" s="142" t="s">
        <v>15629</v>
      </c>
    </row>
    <row r="2569" spans="1:6" x14ac:dyDescent="0.3">
      <c r="A2569" s="141">
        <v>102064</v>
      </c>
      <c r="B2569" s="141" t="s">
        <v>4971</v>
      </c>
      <c r="C2569" s="141" t="s">
        <v>1037</v>
      </c>
      <c r="D2569" s="141" t="s">
        <v>81</v>
      </c>
      <c r="E2569" s="142" t="s">
        <v>4972</v>
      </c>
      <c r="F2569" s="142" t="s">
        <v>15618</v>
      </c>
    </row>
    <row r="2570" spans="1:6" x14ac:dyDescent="0.3">
      <c r="A2570" s="141">
        <v>102065</v>
      </c>
      <c r="B2570" s="141" t="s">
        <v>4973</v>
      </c>
      <c r="C2570" s="141" t="s">
        <v>1037</v>
      </c>
      <c r="D2570" s="141" t="s">
        <v>81</v>
      </c>
      <c r="E2570" s="142" t="s">
        <v>4974</v>
      </c>
      <c r="F2570" s="142" t="s">
        <v>15630</v>
      </c>
    </row>
    <row r="2571" spans="1:6" x14ac:dyDescent="0.3">
      <c r="A2571" s="141">
        <v>102066</v>
      </c>
      <c r="B2571" s="141" t="s">
        <v>4975</v>
      </c>
      <c r="C2571" s="141" t="s">
        <v>1037</v>
      </c>
      <c r="D2571" s="141" t="s">
        <v>81</v>
      </c>
      <c r="E2571" s="142" t="s">
        <v>4976</v>
      </c>
      <c r="F2571" s="142" t="s">
        <v>15631</v>
      </c>
    </row>
    <row r="2572" spans="1:6" x14ac:dyDescent="0.3">
      <c r="A2572" s="141">
        <v>102067</v>
      </c>
      <c r="B2572" s="141" t="s">
        <v>4977</v>
      </c>
      <c r="C2572" s="141" t="s">
        <v>1037</v>
      </c>
      <c r="D2572" s="141" t="s">
        <v>81</v>
      </c>
      <c r="E2572" s="142" t="s">
        <v>4978</v>
      </c>
      <c r="F2572" s="142" t="s">
        <v>15632</v>
      </c>
    </row>
    <row r="2573" spans="1:6" x14ac:dyDescent="0.3">
      <c r="A2573" s="141">
        <v>102068</v>
      </c>
      <c r="B2573" s="141" t="s">
        <v>4979</v>
      </c>
      <c r="C2573" s="141" t="s">
        <v>1037</v>
      </c>
      <c r="D2573" s="141" t="s">
        <v>81</v>
      </c>
      <c r="E2573" s="142" t="s">
        <v>4980</v>
      </c>
      <c r="F2573" s="142" t="s">
        <v>15633</v>
      </c>
    </row>
    <row r="2574" spans="1:6" x14ac:dyDescent="0.3">
      <c r="A2574" s="141">
        <v>102069</v>
      </c>
      <c r="B2574" s="141" t="s">
        <v>4981</v>
      </c>
      <c r="C2574" s="141" t="s">
        <v>1037</v>
      </c>
      <c r="D2574" s="141" t="s">
        <v>81</v>
      </c>
      <c r="E2574" s="142" t="s">
        <v>4982</v>
      </c>
      <c r="F2574" s="142" t="s">
        <v>15634</v>
      </c>
    </row>
    <row r="2575" spans="1:6" x14ac:dyDescent="0.3">
      <c r="A2575" s="141">
        <v>102070</v>
      </c>
      <c r="B2575" s="141" t="s">
        <v>4983</v>
      </c>
      <c r="C2575" s="141" t="s">
        <v>1037</v>
      </c>
      <c r="D2575" s="141" t="s">
        <v>81</v>
      </c>
      <c r="E2575" s="142" t="s">
        <v>4984</v>
      </c>
      <c r="F2575" s="142" t="s">
        <v>15635</v>
      </c>
    </row>
    <row r="2576" spans="1:6" x14ac:dyDescent="0.3">
      <c r="A2576" s="141">
        <v>102071</v>
      </c>
      <c r="B2576" s="141" t="s">
        <v>4985</v>
      </c>
      <c r="C2576" s="141" t="s">
        <v>1037</v>
      </c>
      <c r="D2576" s="141" t="s">
        <v>81</v>
      </c>
      <c r="E2576" s="142" t="s">
        <v>4986</v>
      </c>
      <c r="F2576" s="142" t="s">
        <v>15636</v>
      </c>
    </row>
    <row r="2577" spans="1:6" x14ac:dyDescent="0.3">
      <c r="A2577" s="141">
        <v>102072</v>
      </c>
      <c r="B2577" s="141" t="s">
        <v>4987</v>
      </c>
      <c r="C2577" s="141" t="s">
        <v>1037</v>
      </c>
      <c r="D2577" s="141" t="s">
        <v>81</v>
      </c>
      <c r="E2577" s="142" t="s">
        <v>4988</v>
      </c>
      <c r="F2577" s="142" t="s">
        <v>15637</v>
      </c>
    </row>
    <row r="2578" spans="1:6" x14ac:dyDescent="0.3">
      <c r="A2578" s="141">
        <v>102073</v>
      </c>
      <c r="B2578" s="141" t="s">
        <v>4989</v>
      </c>
      <c r="C2578" s="141" t="s">
        <v>1074</v>
      </c>
      <c r="D2578" s="141" t="s">
        <v>81</v>
      </c>
      <c r="E2578" s="142" t="s">
        <v>4990</v>
      </c>
      <c r="F2578" s="142" t="s">
        <v>15638</v>
      </c>
    </row>
    <row r="2579" spans="1:6" x14ac:dyDescent="0.3">
      <c r="A2579" s="141">
        <v>102074</v>
      </c>
      <c r="B2579" s="141" t="s">
        <v>4991</v>
      </c>
      <c r="C2579" s="141" t="s">
        <v>1074</v>
      </c>
      <c r="D2579" s="141" t="s">
        <v>81</v>
      </c>
      <c r="E2579" s="142" t="s">
        <v>4992</v>
      </c>
      <c r="F2579" s="142" t="s">
        <v>15639</v>
      </c>
    </row>
    <row r="2580" spans="1:6" x14ac:dyDescent="0.3">
      <c r="A2580" s="141">
        <v>102075</v>
      </c>
      <c r="B2580" s="141" t="s">
        <v>4993</v>
      </c>
      <c r="C2580" s="141" t="s">
        <v>1074</v>
      </c>
      <c r="D2580" s="141" t="s">
        <v>81</v>
      </c>
      <c r="E2580" s="142" t="s">
        <v>4994</v>
      </c>
      <c r="F2580" s="142" t="s">
        <v>15640</v>
      </c>
    </row>
    <row r="2581" spans="1:6" x14ac:dyDescent="0.3">
      <c r="A2581" s="141">
        <v>102076</v>
      </c>
      <c r="B2581" s="141" t="s">
        <v>4995</v>
      </c>
      <c r="C2581" s="141" t="s">
        <v>1074</v>
      </c>
      <c r="D2581" s="141" t="s">
        <v>81</v>
      </c>
      <c r="E2581" s="142" t="s">
        <v>4996</v>
      </c>
      <c r="F2581" s="142" t="s">
        <v>15641</v>
      </c>
    </row>
    <row r="2582" spans="1:6" x14ac:dyDescent="0.3">
      <c r="A2582" s="141">
        <v>102077</v>
      </c>
      <c r="B2582" s="141" t="s">
        <v>4997</v>
      </c>
      <c r="C2582" s="141" t="s">
        <v>1074</v>
      </c>
      <c r="D2582" s="141" t="s">
        <v>81</v>
      </c>
      <c r="E2582" s="142" t="s">
        <v>4998</v>
      </c>
      <c r="F2582" s="142" t="s">
        <v>15642</v>
      </c>
    </row>
    <row r="2583" spans="1:6" x14ac:dyDescent="0.3">
      <c r="A2583" s="141">
        <v>102078</v>
      </c>
      <c r="B2583" s="141" t="s">
        <v>4999</v>
      </c>
      <c r="C2583" s="141" t="s">
        <v>1074</v>
      </c>
      <c r="D2583" s="141" t="s">
        <v>81</v>
      </c>
      <c r="E2583" s="142" t="s">
        <v>5000</v>
      </c>
      <c r="F2583" s="142" t="s">
        <v>15643</v>
      </c>
    </row>
    <row r="2584" spans="1:6" x14ac:dyDescent="0.3">
      <c r="A2584" s="141">
        <v>102079</v>
      </c>
      <c r="B2584" s="141" t="s">
        <v>5001</v>
      </c>
      <c r="C2584" s="141" t="s">
        <v>1074</v>
      </c>
      <c r="D2584" s="141" t="s">
        <v>81</v>
      </c>
      <c r="E2584" s="142" t="s">
        <v>5002</v>
      </c>
      <c r="F2584" s="142" t="s">
        <v>15644</v>
      </c>
    </row>
    <row r="2585" spans="1:6" x14ac:dyDescent="0.3">
      <c r="A2585" s="141">
        <v>102080</v>
      </c>
      <c r="B2585" s="141" t="s">
        <v>5003</v>
      </c>
      <c r="C2585" s="141" t="s">
        <v>1074</v>
      </c>
      <c r="D2585" s="141" t="s">
        <v>81</v>
      </c>
      <c r="E2585" s="142" t="s">
        <v>5004</v>
      </c>
      <c r="F2585" s="142" t="s">
        <v>15645</v>
      </c>
    </row>
    <row r="2586" spans="1:6" x14ac:dyDescent="0.3">
      <c r="A2586" s="141">
        <v>102086</v>
      </c>
      <c r="B2586" s="141" t="s">
        <v>5005</v>
      </c>
      <c r="C2586" s="141" t="s">
        <v>1037</v>
      </c>
      <c r="D2586" s="141" t="s">
        <v>81</v>
      </c>
      <c r="E2586" s="142" t="s">
        <v>5006</v>
      </c>
      <c r="F2586" s="142" t="s">
        <v>15646</v>
      </c>
    </row>
    <row r="2587" spans="1:6" x14ac:dyDescent="0.3">
      <c r="A2587" s="141">
        <v>102087</v>
      </c>
      <c r="B2587" s="141" t="s">
        <v>5007</v>
      </c>
      <c r="C2587" s="141" t="s">
        <v>1037</v>
      </c>
      <c r="D2587" s="141" t="s">
        <v>81</v>
      </c>
      <c r="E2587" s="142" t="s">
        <v>5008</v>
      </c>
      <c r="F2587" s="142" t="s">
        <v>15647</v>
      </c>
    </row>
    <row r="2588" spans="1:6" x14ac:dyDescent="0.3">
      <c r="A2588" s="141">
        <v>102088</v>
      </c>
      <c r="B2588" s="141" t="s">
        <v>5009</v>
      </c>
      <c r="C2588" s="141" t="s">
        <v>1037</v>
      </c>
      <c r="D2588" s="141" t="s">
        <v>81</v>
      </c>
      <c r="E2588" s="142" t="s">
        <v>5010</v>
      </c>
      <c r="F2588" s="142" t="s">
        <v>15648</v>
      </c>
    </row>
    <row r="2589" spans="1:6" x14ac:dyDescent="0.3">
      <c r="A2589" s="141">
        <v>102089</v>
      </c>
      <c r="B2589" s="141" t="s">
        <v>5011</v>
      </c>
      <c r="C2589" s="141" t="s">
        <v>1037</v>
      </c>
      <c r="D2589" s="141" t="s">
        <v>81</v>
      </c>
      <c r="E2589" s="142" t="s">
        <v>5012</v>
      </c>
      <c r="F2589" s="142" t="s">
        <v>15649</v>
      </c>
    </row>
    <row r="2590" spans="1:6" x14ac:dyDescent="0.3">
      <c r="A2590" s="141">
        <v>102090</v>
      </c>
      <c r="B2590" s="141" t="s">
        <v>5013</v>
      </c>
      <c r="C2590" s="141" t="s">
        <v>1037</v>
      </c>
      <c r="D2590" s="141" t="s">
        <v>81</v>
      </c>
      <c r="E2590" s="142" t="s">
        <v>5014</v>
      </c>
      <c r="F2590" s="142" t="s">
        <v>15650</v>
      </c>
    </row>
    <row r="2591" spans="1:6" x14ac:dyDescent="0.3">
      <c r="A2591" s="141">
        <v>102091</v>
      </c>
      <c r="B2591" s="141" t="s">
        <v>5015</v>
      </c>
      <c r="C2591" s="141" t="s">
        <v>1037</v>
      </c>
      <c r="D2591" s="141" t="s">
        <v>81</v>
      </c>
      <c r="E2591" s="142" t="s">
        <v>5016</v>
      </c>
      <c r="F2591" s="142" t="s">
        <v>15651</v>
      </c>
    </row>
    <row r="2592" spans="1:6" x14ac:dyDescent="0.3">
      <c r="A2592" s="141">
        <v>103760</v>
      </c>
      <c r="B2592" s="141" t="s">
        <v>5017</v>
      </c>
      <c r="C2592" s="141" t="s">
        <v>1037</v>
      </c>
      <c r="D2592" s="141" t="s">
        <v>81</v>
      </c>
      <c r="E2592" s="142" t="s">
        <v>5018</v>
      </c>
      <c r="F2592" s="142" t="s">
        <v>15652</v>
      </c>
    </row>
    <row r="2593" spans="1:6" x14ac:dyDescent="0.3">
      <c r="A2593" s="141">
        <v>103761</v>
      </c>
      <c r="B2593" s="141" t="s">
        <v>5019</v>
      </c>
      <c r="C2593" s="141" t="s">
        <v>1037</v>
      </c>
      <c r="D2593" s="141" t="s">
        <v>81</v>
      </c>
      <c r="E2593" s="142" t="s">
        <v>5020</v>
      </c>
      <c r="F2593" s="142" t="s">
        <v>15653</v>
      </c>
    </row>
    <row r="2594" spans="1:6" x14ac:dyDescent="0.3">
      <c r="A2594" s="141">
        <v>103762</v>
      </c>
      <c r="B2594" s="141" t="s">
        <v>5021</v>
      </c>
      <c r="C2594" s="141" t="s">
        <v>1037</v>
      </c>
      <c r="D2594" s="141" t="s">
        <v>81</v>
      </c>
      <c r="E2594" s="142" t="s">
        <v>5022</v>
      </c>
      <c r="F2594" s="142" t="s">
        <v>14347</v>
      </c>
    </row>
    <row r="2595" spans="1:6" x14ac:dyDescent="0.3">
      <c r="A2595" s="141">
        <v>103763</v>
      </c>
      <c r="B2595" s="141" t="s">
        <v>5023</v>
      </c>
      <c r="C2595" s="141" t="s">
        <v>1037</v>
      </c>
      <c r="D2595" s="141" t="s">
        <v>81</v>
      </c>
      <c r="E2595" s="142" t="s">
        <v>5024</v>
      </c>
      <c r="F2595" s="142" t="s">
        <v>9614</v>
      </c>
    </row>
    <row r="2596" spans="1:6" x14ac:dyDescent="0.3">
      <c r="A2596" s="141">
        <v>104925</v>
      </c>
      <c r="B2596" s="141" t="s">
        <v>5025</v>
      </c>
      <c r="C2596" s="141" t="s">
        <v>1037</v>
      </c>
      <c r="D2596" s="141" t="s">
        <v>81</v>
      </c>
      <c r="E2596" s="142" t="s">
        <v>5026</v>
      </c>
      <c r="F2596" s="142" t="s">
        <v>15654</v>
      </c>
    </row>
    <row r="2597" spans="1:6" x14ac:dyDescent="0.3">
      <c r="A2597" s="141">
        <v>104926</v>
      </c>
      <c r="B2597" s="141" t="s">
        <v>5027</v>
      </c>
      <c r="C2597" s="141" t="s">
        <v>1037</v>
      </c>
      <c r="D2597" s="141" t="s">
        <v>81</v>
      </c>
      <c r="E2597" s="142" t="s">
        <v>5028</v>
      </c>
      <c r="F2597" s="142" t="s">
        <v>15655</v>
      </c>
    </row>
    <row r="2598" spans="1:6" x14ac:dyDescent="0.3">
      <c r="A2598" s="141">
        <v>104927</v>
      </c>
      <c r="B2598" s="141" t="s">
        <v>5029</v>
      </c>
      <c r="C2598" s="141" t="s">
        <v>1037</v>
      </c>
      <c r="D2598" s="141" t="s">
        <v>81</v>
      </c>
      <c r="E2598" s="142" t="s">
        <v>5030</v>
      </c>
      <c r="F2598" s="142" t="s">
        <v>15656</v>
      </c>
    </row>
    <row r="2599" spans="1:6" x14ac:dyDescent="0.3">
      <c r="A2599" s="141">
        <v>104928</v>
      </c>
      <c r="B2599" s="141" t="s">
        <v>5031</v>
      </c>
      <c r="C2599" s="141" t="s">
        <v>1037</v>
      </c>
      <c r="D2599" s="141" t="s">
        <v>81</v>
      </c>
      <c r="E2599" s="142" t="s">
        <v>5032</v>
      </c>
      <c r="F2599" s="142" t="s">
        <v>15657</v>
      </c>
    </row>
    <row r="2600" spans="1:6" x14ac:dyDescent="0.3">
      <c r="A2600" s="141">
        <v>104929</v>
      </c>
      <c r="B2600" s="141" t="s">
        <v>5033</v>
      </c>
      <c r="C2600" s="141" t="s">
        <v>1037</v>
      </c>
      <c r="D2600" s="141" t="s">
        <v>81</v>
      </c>
      <c r="E2600" s="142" t="s">
        <v>5034</v>
      </c>
      <c r="F2600" s="142" t="s">
        <v>15658</v>
      </c>
    </row>
    <row r="2601" spans="1:6" x14ac:dyDescent="0.3">
      <c r="A2601" s="141">
        <v>105403</v>
      </c>
      <c r="B2601" s="141" t="s">
        <v>5035</v>
      </c>
      <c r="C2601" s="141" t="s">
        <v>1037</v>
      </c>
      <c r="D2601" s="141" t="s">
        <v>81</v>
      </c>
      <c r="E2601" s="142" t="s">
        <v>5036</v>
      </c>
      <c r="F2601" s="142" t="s">
        <v>15659</v>
      </c>
    </row>
    <row r="2602" spans="1:6" x14ac:dyDescent="0.3">
      <c r="A2602" s="141">
        <v>105406</v>
      </c>
      <c r="B2602" s="141" t="s">
        <v>5037</v>
      </c>
      <c r="C2602" s="141" t="s">
        <v>1037</v>
      </c>
      <c r="D2602" s="141" t="s">
        <v>81</v>
      </c>
      <c r="E2602" s="142" t="s">
        <v>5038</v>
      </c>
      <c r="F2602" s="142" t="s">
        <v>15660</v>
      </c>
    </row>
    <row r="2603" spans="1:6" x14ac:dyDescent="0.3">
      <c r="A2603" s="141">
        <v>89996</v>
      </c>
      <c r="B2603" s="141" t="s">
        <v>5040</v>
      </c>
      <c r="C2603" s="141" t="s">
        <v>3131</v>
      </c>
      <c r="D2603" s="141" t="s">
        <v>81</v>
      </c>
      <c r="E2603" s="142" t="s">
        <v>5041</v>
      </c>
      <c r="F2603" s="142" t="s">
        <v>7413</v>
      </c>
    </row>
    <row r="2604" spans="1:6" x14ac:dyDescent="0.3">
      <c r="A2604" s="141">
        <v>89997</v>
      </c>
      <c r="B2604" s="141" t="s">
        <v>5042</v>
      </c>
      <c r="C2604" s="141" t="s">
        <v>3131</v>
      </c>
      <c r="D2604" s="141" t="s">
        <v>81</v>
      </c>
      <c r="E2604" s="142" t="s">
        <v>5043</v>
      </c>
      <c r="F2604" s="142" t="s">
        <v>10873</v>
      </c>
    </row>
    <row r="2605" spans="1:6" x14ac:dyDescent="0.3">
      <c r="A2605" s="141">
        <v>89998</v>
      </c>
      <c r="B2605" s="141" t="s">
        <v>5044</v>
      </c>
      <c r="C2605" s="141" t="s">
        <v>3131</v>
      </c>
      <c r="D2605" s="141" t="s">
        <v>81</v>
      </c>
      <c r="E2605" s="142" t="s">
        <v>5045</v>
      </c>
      <c r="F2605" s="142" t="s">
        <v>5136</v>
      </c>
    </row>
    <row r="2606" spans="1:6" x14ac:dyDescent="0.3">
      <c r="A2606" s="141">
        <v>89999</v>
      </c>
      <c r="B2606" s="141" t="s">
        <v>5046</v>
      </c>
      <c r="C2606" s="141" t="s">
        <v>3131</v>
      </c>
      <c r="D2606" s="141" t="s">
        <v>81</v>
      </c>
      <c r="E2606" s="142" t="s">
        <v>5047</v>
      </c>
      <c r="F2606" s="142" t="s">
        <v>10768</v>
      </c>
    </row>
    <row r="2607" spans="1:6" x14ac:dyDescent="0.3">
      <c r="A2607" s="141">
        <v>90000</v>
      </c>
      <c r="B2607" s="141" t="s">
        <v>5048</v>
      </c>
      <c r="C2607" s="141" t="s">
        <v>3131</v>
      </c>
      <c r="D2607" s="141" t="s">
        <v>81</v>
      </c>
      <c r="E2607" s="142" t="s">
        <v>5049</v>
      </c>
      <c r="F2607" s="142" t="s">
        <v>10714</v>
      </c>
    </row>
    <row r="2608" spans="1:6" x14ac:dyDescent="0.3">
      <c r="A2608" s="141">
        <v>91593</v>
      </c>
      <c r="B2608" s="141" t="s">
        <v>5050</v>
      </c>
      <c r="C2608" s="141" t="s">
        <v>3131</v>
      </c>
      <c r="D2608" s="141" t="s">
        <v>81</v>
      </c>
      <c r="E2608" s="142" t="s">
        <v>5051</v>
      </c>
      <c r="F2608" s="142" t="s">
        <v>5204</v>
      </c>
    </row>
    <row r="2609" spans="1:6" x14ac:dyDescent="0.3">
      <c r="A2609" s="141">
        <v>91594</v>
      </c>
      <c r="B2609" s="141" t="s">
        <v>5052</v>
      </c>
      <c r="C2609" s="141" t="s">
        <v>3131</v>
      </c>
      <c r="D2609" s="141" t="s">
        <v>81</v>
      </c>
      <c r="E2609" s="142" t="s">
        <v>5053</v>
      </c>
      <c r="F2609" s="142" t="s">
        <v>6955</v>
      </c>
    </row>
    <row r="2610" spans="1:6" x14ac:dyDescent="0.3">
      <c r="A2610" s="141">
        <v>91595</v>
      </c>
      <c r="B2610" s="141" t="s">
        <v>5054</v>
      </c>
      <c r="C2610" s="141" t="s">
        <v>3131</v>
      </c>
      <c r="D2610" s="141" t="s">
        <v>81</v>
      </c>
      <c r="E2610" s="142" t="s">
        <v>5055</v>
      </c>
      <c r="F2610" s="142" t="s">
        <v>15661</v>
      </c>
    </row>
    <row r="2611" spans="1:6" x14ac:dyDescent="0.3">
      <c r="A2611" s="141">
        <v>91596</v>
      </c>
      <c r="B2611" s="141" t="s">
        <v>5056</v>
      </c>
      <c r="C2611" s="141" t="s">
        <v>3131</v>
      </c>
      <c r="D2611" s="141" t="s">
        <v>81</v>
      </c>
      <c r="E2611" s="142" t="s">
        <v>5057</v>
      </c>
      <c r="F2611" s="142" t="s">
        <v>11813</v>
      </c>
    </row>
    <row r="2612" spans="1:6" x14ac:dyDescent="0.3">
      <c r="A2612" s="141">
        <v>91597</v>
      </c>
      <c r="B2612" s="141" t="s">
        <v>5058</v>
      </c>
      <c r="C2612" s="141" t="s">
        <v>3131</v>
      </c>
      <c r="D2612" s="141" t="s">
        <v>81</v>
      </c>
      <c r="E2612" s="142" t="s">
        <v>120</v>
      </c>
      <c r="F2612" s="142" t="s">
        <v>86</v>
      </c>
    </row>
    <row r="2613" spans="1:6" x14ac:dyDescent="0.3">
      <c r="A2613" s="141">
        <v>91598</v>
      </c>
      <c r="B2613" s="141" t="s">
        <v>5059</v>
      </c>
      <c r="C2613" s="141" t="s">
        <v>3131</v>
      </c>
      <c r="D2613" s="141" t="s">
        <v>81</v>
      </c>
      <c r="E2613" s="142" t="s">
        <v>2527</v>
      </c>
      <c r="F2613" s="142" t="s">
        <v>1255</v>
      </c>
    </row>
    <row r="2614" spans="1:6" x14ac:dyDescent="0.3">
      <c r="A2614" s="141">
        <v>91599</v>
      </c>
      <c r="B2614" s="141" t="s">
        <v>5060</v>
      </c>
      <c r="C2614" s="141" t="s">
        <v>3131</v>
      </c>
      <c r="D2614" s="141" t="s">
        <v>81</v>
      </c>
      <c r="E2614" s="142" t="s">
        <v>5061</v>
      </c>
      <c r="F2614" s="142" t="s">
        <v>1478</v>
      </c>
    </row>
    <row r="2615" spans="1:6" x14ac:dyDescent="0.3">
      <c r="A2615" s="141">
        <v>91600</v>
      </c>
      <c r="B2615" s="141" t="s">
        <v>5062</v>
      </c>
      <c r="C2615" s="141" t="s">
        <v>3131</v>
      </c>
      <c r="D2615" s="141" t="s">
        <v>81</v>
      </c>
      <c r="E2615" s="142" t="s">
        <v>5063</v>
      </c>
      <c r="F2615" s="142" t="s">
        <v>15662</v>
      </c>
    </row>
    <row r="2616" spans="1:6" x14ac:dyDescent="0.3">
      <c r="A2616" s="141">
        <v>91601</v>
      </c>
      <c r="B2616" s="141" t="s">
        <v>5064</v>
      </c>
      <c r="C2616" s="141" t="s">
        <v>3131</v>
      </c>
      <c r="D2616" s="141" t="s">
        <v>81</v>
      </c>
      <c r="E2616" s="142" t="s">
        <v>5065</v>
      </c>
      <c r="F2616" s="142" t="s">
        <v>6069</v>
      </c>
    </row>
    <row r="2617" spans="1:6" x14ac:dyDescent="0.3">
      <c r="A2617" s="141">
        <v>91602</v>
      </c>
      <c r="B2617" s="141" t="s">
        <v>5066</v>
      </c>
      <c r="C2617" s="141" t="s">
        <v>3131</v>
      </c>
      <c r="D2617" s="141" t="s">
        <v>81</v>
      </c>
      <c r="E2617" s="142" t="s">
        <v>5067</v>
      </c>
      <c r="F2617" s="142" t="s">
        <v>15663</v>
      </c>
    </row>
    <row r="2618" spans="1:6" x14ac:dyDescent="0.3">
      <c r="A2618" s="141">
        <v>91603</v>
      </c>
      <c r="B2618" s="141" t="s">
        <v>5068</v>
      </c>
      <c r="C2618" s="141" t="s">
        <v>3131</v>
      </c>
      <c r="D2618" s="141" t="s">
        <v>81</v>
      </c>
      <c r="E2618" s="142" t="s">
        <v>5069</v>
      </c>
      <c r="F2618" s="142" t="s">
        <v>15664</v>
      </c>
    </row>
    <row r="2619" spans="1:6" x14ac:dyDescent="0.3">
      <c r="A2619" s="141">
        <v>92759</v>
      </c>
      <c r="B2619" s="141" t="s">
        <v>5070</v>
      </c>
      <c r="C2619" s="141" t="s">
        <v>3131</v>
      </c>
      <c r="D2619" s="141" t="s">
        <v>81</v>
      </c>
      <c r="E2619" s="142" t="s">
        <v>2685</v>
      </c>
      <c r="F2619" s="142" t="s">
        <v>2122</v>
      </c>
    </row>
    <row r="2620" spans="1:6" x14ac:dyDescent="0.3">
      <c r="A2620" s="141">
        <v>92760</v>
      </c>
      <c r="B2620" s="141" t="s">
        <v>5071</v>
      </c>
      <c r="C2620" s="141" t="s">
        <v>3131</v>
      </c>
      <c r="D2620" s="141" t="s">
        <v>81</v>
      </c>
      <c r="E2620" s="142" t="s">
        <v>5072</v>
      </c>
      <c r="F2620" s="142" t="s">
        <v>2017</v>
      </c>
    </row>
    <row r="2621" spans="1:6" x14ac:dyDescent="0.3">
      <c r="A2621" s="141">
        <v>92761</v>
      </c>
      <c r="B2621" s="141" t="s">
        <v>5073</v>
      </c>
      <c r="C2621" s="141" t="s">
        <v>3131</v>
      </c>
      <c r="D2621" s="141" t="s">
        <v>81</v>
      </c>
      <c r="E2621" s="142" t="s">
        <v>5074</v>
      </c>
      <c r="F2621" s="142" t="s">
        <v>775</v>
      </c>
    </row>
    <row r="2622" spans="1:6" x14ac:dyDescent="0.3">
      <c r="A2622" s="141">
        <v>92762</v>
      </c>
      <c r="B2622" s="141" t="s">
        <v>5075</v>
      </c>
      <c r="C2622" s="141" t="s">
        <v>3131</v>
      </c>
      <c r="D2622" s="141" t="s">
        <v>81</v>
      </c>
      <c r="E2622" s="142" t="s">
        <v>5076</v>
      </c>
      <c r="F2622" s="142" t="s">
        <v>14825</v>
      </c>
    </row>
    <row r="2623" spans="1:6" x14ac:dyDescent="0.3">
      <c r="A2623" s="141">
        <v>92763</v>
      </c>
      <c r="B2623" s="141" t="s">
        <v>5077</v>
      </c>
      <c r="C2623" s="141" t="s">
        <v>3131</v>
      </c>
      <c r="D2623" s="141" t="s">
        <v>81</v>
      </c>
      <c r="E2623" s="142" t="s">
        <v>1530</v>
      </c>
      <c r="F2623" s="142" t="s">
        <v>13367</v>
      </c>
    </row>
    <row r="2624" spans="1:6" x14ac:dyDescent="0.3">
      <c r="A2624" s="141">
        <v>92764</v>
      </c>
      <c r="B2624" s="141" t="s">
        <v>5078</v>
      </c>
      <c r="C2624" s="141" t="s">
        <v>3131</v>
      </c>
      <c r="D2624" s="141" t="s">
        <v>81</v>
      </c>
      <c r="E2624" s="142" t="s">
        <v>5079</v>
      </c>
      <c r="F2624" s="142" t="s">
        <v>10873</v>
      </c>
    </row>
    <row r="2625" spans="1:6" x14ac:dyDescent="0.3">
      <c r="A2625" s="141">
        <v>92765</v>
      </c>
      <c r="B2625" s="141" t="s">
        <v>5080</v>
      </c>
      <c r="C2625" s="141" t="s">
        <v>3131</v>
      </c>
      <c r="D2625" s="141" t="s">
        <v>81</v>
      </c>
      <c r="E2625" s="142" t="s">
        <v>3880</v>
      </c>
      <c r="F2625" s="142" t="s">
        <v>5886</v>
      </c>
    </row>
    <row r="2626" spans="1:6" x14ac:dyDescent="0.3">
      <c r="A2626" s="141">
        <v>92766</v>
      </c>
      <c r="B2626" s="141" t="s">
        <v>5081</v>
      </c>
      <c r="C2626" s="141" t="s">
        <v>3131</v>
      </c>
      <c r="D2626" s="141" t="s">
        <v>81</v>
      </c>
      <c r="E2626" s="142" t="s">
        <v>88</v>
      </c>
      <c r="F2626" s="142" t="s">
        <v>7992</v>
      </c>
    </row>
    <row r="2627" spans="1:6" x14ac:dyDescent="0.3">
      <c r="A2627" s="141">
        <v>92767</v>
      </c>
      <c r="B2627" s="141" t="s">
        <v>5082</v>
      </c>
      <c r="C2627" s="141" t="s">
        <v>3131</v>
      </c>
      <c r="D2627" s="141" t="s">
        <v>81</v>
      </c>
      <c r="E2627" s="142" t="s">
        <v>5083</v>
      </c>
      <c r="F2627" s="142" t="s">
        <v>15665</v>
      </c>
    </row>
    <row r="2628" spans="1:6" x14ac:dyDescent="0.3">
      <c r="A2628" s="141">
        <v>92768</v>
      </c>
      <c r="B2628" s="141" t="s">
        <v>5084</v>
      </c>
      <c r="C2628" s="141" t="s">
        <v>3131</v>
      </c>
      <c r="D2628" s="141" t="s">
        <v>81</v>
      </c>
      <c r="E2628" s="142" t="s">
        <v>5085</v>
      </c>
      <c r="F2628" s="142" t="s">
        <v>7514</v>
      </c>
    </row>
    <row r="2629" spans="1:6" x14ac:dyDescent="0.3">
      <c r="A2629" s="141">
        <v>92769</v>
      </c>
      <c r="B2629" s="141" t="s">
        <v>5086</v>
      </c>
      <c r="C2629" s="141" t="s">
        <v>3131</v>
      </c>
      <c r="D2629" s="141" t="s">
        <v>81</v>
      </c>
      <c r="E2629" s="142" t="s">
        <v>793</v>
      </c>
      <c r="F2629" s="142" t="s">
        <v>15666</v>
      </c>
    </row>
    <row r="2630" spans="1:6" x14ac:dyDescent="0.3">
      <c r="A2630" s="141">
        <v>92770</v>
      </c>
      <c r="B2630" s="141" t="s">
        <v>5087</v>
      </c>
      <c r="C2630" s="141" t="s">
        <v>3131</v>
      </c>
      <c r="D2630" s="141" t="s">
        <v>81</v>
      </c>
      <c r="E2630" s="142" t="s">
        <v>5088</v>
      </c>
      <c r="F2630" s="142" t="s">
        <v>15667</v>
      </c>
    </row>
    <row r="2631" spans="1:6" x14ac:dyDescent="0.3">
      <c r="A2631" s="141">
        <v>92771</v>
      </c>
      <c r="B2631" s="141" t="s">
        <v>5089</v>
      </c>
      <c r="C2631" s="141" t="s">
        <v>3131</v>
      </c>
      <c r="D2631" s="141" t="s">
        <v>81</v>
      </c>
      <c r="E2631" s="142" t="s">
        <v>5090</v>
      </c>
      <c r="F2631" s="142" t="s">
        <v>5206</v>
      </c>
    </row>
    <row r="2632" spans="1:6" x14ac:dyDescent="0.3">
      <c r="A2632" s="141">
        <v>92772</v>
      </c>
      <c r="B2632" s="141" t="s">
        <v>5091</v>
      </c>
      <c r="C2632" s="141" t="s">
        <v>3131</v>
      </c>
      <c r="D2632" s="141" t="s">
        <v>81</v>
      </c>
      <c r="E2632" s="142" t="s">
        <v>1607</v>
      </c>
      <c r="F2632" s="142" t="s">
        <v>8891</v>
      </c>
    </row>
    <row r="2633" spans="1:6" x14ac:dyDescent="0.3">
      <c r="A2633" s="141">
        <v>92773</v>
      </c>
      <c r="B2633" s="141" t="s">
        <v>5092</v>
      </c>
      <c r="C2633" s="141" t="s">
        <v>3131</v>
      </c>
      <c r="D2633" s="141" t="s">
        <v>81</v>
      </c>
      <c r="E2633" s="142" t="s">
        <v>2086</v>
      </c>
      <c r="F2633" s="142" t="s">
        <v>7476</v>
      </c>
    </row>
    <row r="2634" spans="1:6" x14ac:dyDescent="0.3">
      <c r="A2634" s="141">
        <v>92774</v>
      </c>
      <c r="B2634" s="141" t="s">
        <v>5093</v>
      </c>
      <c r="C2634" s="141" t="s">
        <v>3131</v>
      </c>
      <c r="D2634" s="141" t="s">
        <v>81</v>
      </c>
      <c r="E2634" s="142" t="s">
        <v>5094</v>
      </c>
      <c r="F2634" s="142" t="s">
        <v>15668</v>
      </c>
    </row>
    <row r="2635" spans="1:6" x14ac:dyDescent="0.3">
      <c r="A2635" s="141">
        <v>92798</v>
      </c>
      <c r="B2635" s="141" t="s">
        <v>5095</v>
      </c>
      <c r="C2635" s="141" t="s">
        <v>3131</v>
      </c>
      <c r="D2635" s="141" t="s">
        <v>81</v>
      </c>
      <c r="E2635" s="142" t="s">
        <v>5096</v>
      </c>
      <c r="F2635" s="142" t="s">
        <v>5096</v>
      </c>
    </row>
    <row r="2636" spans="1:6" x14ac:dyDescent="0.3">
      <c r="A2636" s="141">
        <v>92799</v>
      </c>
      <c r="B2636" s="141" t="s">
        <v>5097</v>
      </c>
      <c r="C2636" s="141" t="s">
        <v>3131</v>
      </c>
      <c r="D2636" s="141" t="s">
        <v>81</v>
      </c>
      <c r="E2636" s="142" t="s">
        <v>5098</v>
      </c>
      <c r="F2636" s="142" t="s">
        <v>13450</v>
      </c>
    </row>
    <row r="2637" spans="1:6" x14ac:dyDescent="0.3">
      <c r="A2637" s="141">
        <v>92800</v>
      </c>
      <c r="B2637" s="141" t="s">
        <v>5099</v>
      </c>
      <c r="C2637" s="141" t="s">
        <v>3131</v>
      </c>
      <c r="D2637" s="141" t="s">
        <v>81</v>
      </c>
      <c r="E2637" s="142" t="s">
        <v>435</v>
      </c>
      <c r="F2637" s="142" t="s">
        <v>5778</v>
      </c>
    </row>
    <row r="2638" spans="1:6" x14ac:dyDescent="0.3">
      <c r="A2638" s="141">
        <v>92801</v>
      </c>
      <c r="B2638" s="141" t="s">
        <v>5100</v>
      </c>
      <c r="C2638" s="141" t="s">
        <v>3131</v>
      </c>
      <c r="D2638" s="141" t="s">
        <v>81</v>
      </c>
      <c r="E2638" s="142" t="s">
        <v>5101</v>
      </c>
      <c r="F2638" s="142" t="s">
        <v>15669</v>
      </c>
    </row>
    <row r="2639" spans="1:6" x14ac:dyDescent="0.3">
      <c r="A2639" s="141">
        <v>92802</v>
      </c>
      <c r="B2639" s="141" t="s">
        <v>5102</v>
      </c>
      <c r="C2639" s="141" t="s">
        <v>3131</v>
      </c>
      <c r="D2639" s="141" t="s">
        <v>81</v>
      </c>
      <c r="E2639" s="142" t="s">
        <v>5103</v>
      </c>
      <c r="F2639" s="142" t="s">
        <v>15670</v>
      </c>
    </row>
    <row r="2640" spans="1:6" x14ac:dyDescent="0.3">
      <c r="A2640" s="141">
        <v>92803</v>
      </c>
      <c r="B2640" s="141" t="s">
        <v>5104</v>
      </c>
      <c r="C2640" s="141" t="s">
        <v>3131</v>
      </c>
      <c r="D2640" s="141" t="s">
        <v>81</v>
      </c>
      <c r="E2640" s="142" t="s">
        <v>5105</v>
      </c>
      <c r="F2640" s="142" t="s">
        <v>6472</v>
      </c>
    </row>
    <row r="2641" spans="1:6" x14ac:dyDescent="0.3">
      <c r="A2641" s="141">
        <v>92804</v>
      </c>
      <c r="B2641" s="141" t="s">
        <v>5106</v>
      </c>
      <c r="C2641" s="141" t="s">
        <v>3131</v>
      </c>
      <c r="D2641" s="141" t="s">
        <v>81</v>
      </c>
      <c r="E2641" s="142" t="s">
        <v>5107</v>
      </c>
      <c r="F2641" s="142" t="s">
        <v>11422</v>
      </c>
    </row>
    <row r="2642" spans="1:6" x14ac:dyDescent="0.3">
      <c r="A2642" s="141">
        <v>92805</v>
      </c>
      <c r="B2642" s="141" t="s">
        <v>5108</v>
      </c>
      <c r="C2642" s="141" t="s">
        <v>3131</v>
      </c>
      <c r="D2642" s="141" t="s">
        <v>81</v>
      </c>
      <c r="E2642" s="142" t="s">
        <v>5109</v>
      </c>
      <c r="F2642" s="142" t="s">
        <v>10896</v>
      </c>
    </row>
    <row r="2643" spans="1:6" x14ac:dyDescent="0.3">
      <c r="A2643" s="141">
        <v>92806</v>
      </c>
      <c r="B2643" s="141" t="s">
        <v>5110</v>
      </c>
      <c r="C2643" s="141" t="s">
        <v>3131</v>
      </c>
      <c r="D2643" s="141" t="s">
        <v>81</v>
      </c>
      <c r="E2643" s="142" t="s">
        <v>5096</v>
      </c>
      <c r="F2643" s="142" t="s">
        <v>8816</v>
      </c>
    </row>
    <row r="2644" spans="1:6" x14ac:dyDescent="0.3">
      <c r="A2644" s="141">
        <v>92875</v>
      </c>
      <c r="B2644" s="141" t="s">
        <v>5111</v>
      </c>
      <c r="C2644" s="141" t="s">
        <v>3131</v>
      </c>
      <c r="D2644" s="141" t="s">
        <v>81</v>
      </c>
      <c r="E2644" s="142" t="s">
        <v>5112</v>
      </c>
      <c r="F2644" s="142" t="s">
        <v>15671</v>
      </c>
    </row>
    <row r="2645" spans="1:6" x14ac:dyDescent="0.3">
      <c r="A2645" s="141">
        <v>92876</v>
      </c>
      <c r="B2645" s="141" t="s">
        <v>5113</v>
      </c>
      <c r="C2645" s="141" t="s">
        <v>3131</v>
      </c>
      <c r="D2645" s="141" t="s">
        <v>81</v>
      </c>
      <c r="E2645" s="142" t="s">
        <v>5114</v>
      </c>
      <c r="F2645" s="142" t="s">
        <v>15672</v>
      </c>
    </row>
    <row r="2646" spans="1:6" x14ac:dyDescent="0.3">
      <c r="A2646" s="141">
        <v>92877</v>
      </c>
      <c r="B2646" s="141" t="s">
        <v>5115</v>
      </c>
      <c r="C2646" s="141" t="s">
        <v>3131</v>
      </c>
      <c r="D2646" s="141" t="s">
        <v>81</v>
      </c>
      <c r="E2646" s="142" t="s">
        <v>5116</v>
      </c>
      <c r="F2646" s="142" t="s">
        <v>15673</v>
      </c>
    </row>
    <row r="2647" spans="1:6" x14ac:dyDescent="0.3">
      <c r="A2647" s="141">
        <v>92878</v>
      </c>
      <c r="B2647" s="141" t="s">
        <v>5117</v>
      </c>
      <c r="C2647" s="141" t="s">
        <v>3131</v>
      </c>
      <c r="D2647" s="141" t="s">
        <v>81</v>
      </c>
      <c r="E2647" s="142" t="s">
        <v>5118</v>
      </c>
      <c r="F2647" s="142" t="s">
        <v>2486</v>
      </c>
    </row>
    <row r="2648" spans="1:6" x14ac:dyDescent="0.3">
      <c r="A2648" s="141">
        <v>92879</v>
      </c>
      <c r="B2648" s="141" t="s">
        <v>5119</v>
      </c>
      <c r="C2648" s="141" t="s">
        <v>3131</v>
      </c>
      <c r="D2648" s="141" t="s">
        <v>81</v>
      </c>
      <c r="E2648" s="142" t="s">
        <v>5120</v>
      </c>
      <c r="F2648" s="142" t="s">
        <v>4072</v>
      </c>
    </row>
    <row r="2649" spans="1:6" x14ac:dyDescent="0.3">
      <c r="A2649" s="141">
        <v>92880</v>
      </c>
      <c r="B2649" s="141" t="s">
        <v>5121</v>
      </c>
      <c r="C2649" s="141" t="s">
        <v>3131</v>
      </c>
      <c r="D2649" s="141" t="s">
        <v>81</v>
      </c>
      <c r="E2649" s="142" t="s">
        <v>5122</v>
      </c>
      <c r="F2649" s="142" t="s">
        <v>15671</v>
      </c>
    </row>
    <row r="2650" spans="1:6" x14ac:dyDescent="0.3">
      <c r="A2650" s="141">
        <v>92881</v>
      </c>
      <c r="B2650" s="141" t="s">
        <v>5123</v>
      </c>
      <c r="C2650" s="141" t="s">
        <v>3131</v>
      </c>
      <c r="D2650" s="141" t="s">
        <v>81</v>
      </c>
      <c r="E2650" s="142" t="s">
        <v>2475</v>
      </c>
      <c r="F2650" s="142" t="s">
        <v>2475</v>
      </c>
    </row>
    <row r="2651" spans="1:6" x14ac:dyDescent="0.3">
      <c r="A2651" s="141">
        <v>92882</v>
      </c>
      <c r="B2651" s="141" t="s">
        <v>5124</v>
      </c>
      <c r="C2651" s="141" t="s">
        <v>3131</v>
      </c>
      <c r="D2651" s="141" t="s">
        <v>81</v>
      </c>
      <c r="E2651" s="142" t="s">
        <v>5125</v>
      </c>
      <c r="F2651" s="142" t="s">
        <v>1969</v>
      </c>
    </row>
    <row r="2652" spans="1:6" x14ac:dyDescent="0.3">
      <c r="A2652" s="141">
        <v>92883</v>
      </c>
      <c r="B2652" s="141" t="s">
        <v>5126</v>
      </c>
      <c r="C2652" s="141" t="s">
        <v>3131</v>
      </c>
      <c r="D2652" s="141" t="s">
        <v>81</v>
      </c>
      <c r="E2652" s="142" t="s">
        <v>4516</v>
      </c>
      <c r="F2652" s="142" t="s">
        <v>7435</v>
      </c>
    </row>
    <row r="2653" spans="1:6" x14ac:dyDescent="0.3">
      <c r="A2653" s="141">
        <v>92884</v>
      </c>
      <c r="B2653" s="141" t="s">
        <v>5127</v>
      </c>
      <c r="C2653" s="141" t="s">
        <v>3131</v>
      </c>
      <c r="D2653" s="141" t="s">
        <v>81</v>
      </c>
      <c r="E2653" s="142" t="s">
        <v>5128</v>
      </c>
      <c r="F2653" s="142" t="s">
        <v>7457</v>
      </c>
    </row>
    <row r="2654" spans="1:6" x14ac:dyDescent="0.3">
      <c r="A2654" s="141">
        <v>92885</v>
      </c>
      <c r="B2654" s="141" t="s">
        <v>5129</v>
      </c>
      <c r="C2654" s="141" t="s">
        <v>3131</v>
      </c>
      <c r="D2654" s="141" t="s">
        <v>81</v>
      </c>
      <c r="E2654" s="142" t="s">
        <v>5130</v>
      </c>
      <c r="F2654" s="142" t="s">
        <v>10762</v>
      </c>
    </row>
    <row r="2655" spans="1:6" x14ac:dyDescent="0.3">
      <c r="A2655" s="141">
        <v>92886</v>
      </c>
      <c r="B2655" s="141" t="s">
        <v>5131</v>
      </c>
      <c r="C2655" s="141" t="s">
        <v>3131</v>
      </c>
      <c r="D2655" s="141" t="s">
        <v>81</v>
      </c>
      <c r="E2655" s="142" t="s">
        <v>5132</v>
      </c>
      <c r="F2655" s="142" t="s">
        <v>15674</v>
      </c>
    </row>
    <row r="2656" spans="1:6" x14ac:dyDescent="0.3">
      <c r="A2656" s="141">
        <v>92887</v>
      </c>
      <c r="B2656" s="141" t="s">
        <v>5133</v>
      </c>
      <c r="C2656" s="141" t="s">
        <v>3131</v>
      </c>
      <c r="D2656" s="141" t="s">
        <v>81</v>
      </c>
      <c r="E2656" s="142" t="s">
        <v>5134</v>
      </c>
      <c r="F2656" s="142" t="s">
        <v>5041</v>
      </c>
    </row>
    <row r="2657" spans="1:6" x14ac:dyDescent="0.3">
      <c r="A2657" s="141">
        <v>92888</v>
      </c>
      <c r="B2657" s="141" t="s">
        <v>5135</v>
      </c>
      <c r="C2657" s="141" t="s">
        <v>3131</v>
      </c>
      <c r="D2657" s="141" t="s">
        <v>81</v>
      </c>
      <c r="E2657" s="142" t="s">
        <v>5136</v>
      </c>
      <c r="F2657" s="142" t="s">
        <v>5900</v>
      </c>
    </row>
    <row r="2658" spans="1:6" x14ac:dyDescent="0.3">
      <c r="A2658" s="141">
        <v>92915</v>
      </c>
      <c r="B2658" s="141" t="s">
        <v>5137</v>
      </c>
      <c r="C2658" s="141" t="s">
        <v>3131</v>
      </c>
      <c r="D2658" s="141" t="s">
        <v>81</v>
      </c>
      <c r="E2658" s="142" t="s">
        <v>5138</v>
      </c>
      <c r="F2658" s="142" t="s">
        <v>15675</v>
      </c>
    </row>
    <row r="2659" spans="1:6" x14ac:dyDescent="0.3">
      <c r="A2659" s="141">
        <v>92916</v>
      </c>
      <c r="B2659" s="141" t="s">
        <v>5139</v>
      </c>
      <c r="C2659" s="141" t="s">
        <v>3131</v>
      </c>
      <c r="D2659" s="141" t="s">
        <v>81</v>
      </c>
      <c r="E2659" s="142" t="s">
        <v>5140</v>
      </c>
      <c r="F2659" s="142" t="s">
        <v>15676</v>
      </c>
    </row>
    <row r="2660" spans="1:6" x14ac:dyDescent="0.3">
      <c r="A2660" s="141">
        <v>92917</v>
      </c>
      <c r="B2660" s="141" t="s">
        <v>5141</v>
      </c>
      <c r="C2660" s="141" t="s">
        <v>3131</v>
      </c>
      <c r="D2660" s="141" t="s">
        <v>81</v>
      </c>
      <c r="E2660" s="142" t="s">
        <v>5142</v>
      </c>
      <c r="F2660" s="142" t="s">
        <v>211</v>
      </c>
    </row>
    <row r="2661" spans="1:6" x14ac:dyDescent="0.3">
      <c r="A2661" s="141">
        <v>92919</v>
      </c>
      <c r="B2661" s="141" t="s">
        <v>5143</v>
      </c>
      <c r="C2661" s="141" t="s">
        <v>3131</v>
      </c>
      <c r="D2661" s="141" t="s">
        <v>81</v>
      </c>
      <c r="E2661" s="142" t="s">
        <v>5144</v>
      </c>
      <c r="F2661" s="142" t="s">
        <v>5074</v>
      </c>
    </row>
    <row r="2662" spans="1:6" x14ac:dyDescent="0.3">
      <c r="A2662" s="141">
        <v>92921</v>
      </c>
      <c r="B2662" s="141" t="s">
        <v>5145</v>
      </c>
      <c r="C2662" s="141" t="s">
        <v>3131</v>
      </c>
      <c r="D2662" s="141" t="s">
        <v>81</v>
      </c>
      <c r="E2662" s="142" t="s">
        <v>5146</v>
      </c>
      <c r="F2662" s="142" t="s">
        <v>15677</v>
      </c>
    </row>
    <row r="2663" spans="1:6" x14ac:dyDescent="0.3">
      <c r="A2663" s="141">
        <v>92922</v>
      </c>
      <c r="B2663" s="141" t="s">
        <v>5147</v>
      </c>
      <c r="C2663" s="141" t="s">
        <v>3131</v>
      </c>
      <c r="D2663" s="141" t="s">
        <v>81</v>
      </c>
      <c r="E2663" s="142" t="s">
        <v>2024</v>
      </c>
      <c r="F2663" s="142" t="s">
        <v>15678</v>
      </c>
    </row>
    <row r="2664" spans="1:6" x14ac:dyDescent="0.3">
      <c r="A2664" s="141">
        <v>92923</v>
      </c>
      <c r="B2664" s="141" t="s">
        <v>5148</v>
      </c>
      <c r="C2664" s="141" t="s">
        <v>3131</v>
      </c>
      <c r="D2664" s="141" t="s">
        <v>81</v>
      </c>
      <c r="E2664" s="142" t="s">
        <v>5149</v>
      </c>
      <c r="F2664" s="142" t="s">
        <v>5051</v>
      </c>
    </row>
    <row r="2665" spans="1:6" x14ac:dyDescent="0.3">
      <c r="A2665" s="141">
        <v>92924</v>
      </c>
      <c r="B2665" s="141" t="s">
        <v>5150</v>
      </c>
      <c r="C2665" s="141" t="s">
        <v>3131</v>
      </c>
      <c r="D2665" s="141" t="s">
        <v>81</v>
      </c>
      <c r="E2665" s="142" t="s">
        <v>5045</v>
      </c>
      <c r="F2665" s="142" t="s">
        <v>10912</v>
      </c>
    </row>
    <row r="2666" spans="1:6" x14ac:dyDescent="0.3">
      <c r="A2666" s="141">
        <v>95448</v>
      </c>
      <c r="B2666" s="141" t="s">
        <v>5151</v>
      </c>
      <c r="C2666" s="141" t="s">
        <v>3131</v>
      </c>
      <c r="D2666" s="141" t="s">
        <v>81</v>
      </c>
      <c r="E2666" s="142" t="s">
        <v>789</v>
      </c>
      <c r="F2666" s="142" t="s">
        <v>15673</v>
      </c>
    </row>
    <row r="2667" spans="1:6" x14ac:dyDescent="0.3">
      <c r="A2667" s="141">
        <v>95576</v>
      </c>
      <c r="B2667" s="141" t="s">
        <v>5152</v>
      </c>
      <c r="C2667" s="141" t="s">
        <v>3131</v>
      </c>
      <c r="D2667" s="141" t="s">
        <v>81</v>
      </c>
      <c r="E2667" s="142" t="s">
        <v>5153</v>
      </c>
      <c r="F2667" s="142" t="s">
        <v>15679</v>
      </c>
    </row>
    <row r="2668" spans="1:6" x14ac:dyDescent="0.3">
      <c r="A2668" s="141">
        <v>95577</v>
      </c>
      <c r="B2668" s="141" t="s">
        <v>5154</v>
      </c>
      <c r="C2668" s="141" t="s">
        <v>3131</v>
      </c>
      <c r="D2668" s="141" t="s">
        <v>81</v>
      </c>
      <c r="E2668" s="142" t="s">
        <v>5155</v>
      </c>
      <c r="F2668" s="142" t="s">
        <v>7433</v>
      </c>
    </row>
    <row r="2669" spans="1:6" x14ac:dyDescent="0.3">
      <c r="A2669" s="141">
        <v>95578</v>
      </c>
      <c r="B2669" s="141" t="s">
        <v>5156</v>
      </c>
      <c r="C2669" s="141" t="s">
        <v>3131</v>
      </c>
      <c r="D2669" s="141" t="s">
        <v>81</v>
      </c>
      <c r="E2669" s="142" t="s">
        <v>5157</v>
      </c>
      <c r="F2669" s="142" t="s">
        <v>15680</v>
      </c>
    </row>
    <row r="2670" spans="1:6" x14ac:dyDescent="0.3">
      <c r="A2670" s="141">
        <v>95579</v>
      </c>
      <c r="B2670" s="141" t="s">
        <v>5158</v>
      </c>
      <c r="C2670" s="141" t="s">
        <v>3131</v>
      </c>
      <c r="D2670" s="141" t="s">
        <v>81</v>
      </c>
      <c r="E2670" s="142" t="s">
        <v>1928</v>
      </c>
      <c r="F2670" s="142" t="s">
        <v>2105</v>
      </c>
    </row>
    <row r="2671" spans="1:6" x14ac:dyDescent="0.3">
      <c r="A2671" s="141">
        <v>95580</v>
      </c>
      <c r="B2671" s="141" t="s">
        <v>5159</v>
      </c>
      <c r="C2671" s="141" t="s">
        <v>3131</v>
      </c>
      <c r="D2671" s="141" t="s">
        <v>81</v>
      </c>
      <c r="E2671" s="142" t="s">
        <v>1880</v>
      </c>
      <c r="F2671" s="142" t="s">
        <v>5116</v>
      </c>
    </row>
    <row r="2672" spans="1:6" x14ac:dyDescent="0.3">
      <c r="A2672" s="141">
        <v>95581</v>
      </c>
      <c r="B2672" s="141" t="s">
        <v>5160</v>
      </c>
      <c r="C2672" s="141" t="s">
        <v>3131</v>
      </c>
      <c r="D2672" s="141" t="s">
        <v>81</v>
      </c>
      <c r="E2672" s="142" t="s">
        <v>5161</v>
      </c>
      <c r="F2672" s="142" t="s">
        <v>15681</v>
      </c>
    </row>
    <row r="2673" spans="1:6" x14ac:dyDescent="0.3">
      <c r="A2673" s="141">
        <v>95582</v>
      </c>
      <c r="B2673" s="141" t="s">
        <v>5162</v>
      </c>
      <c r="C2673" s="141" t="s">
        <v>3131</v>
      </c>
      <c r="D2673" s="141" t="s">
        <v>81</v>
      </c>
      <c r="E2673" s="142" t="s">
        <v>5163</v>
      </c>
      <c r="F2673" s="142" t="s">
        <v>15682</v>
      </c>
    </row>
    <row r="2674" spans="1:6" x14ac:dyDescent="0.3">
      <c r="A2674" s="141">
        <v>95583</v>
      </c>
      <c r="B2674" s="141" t="s">
        <v>5164</v>
      </c>
      <c r="C2674" s="141" t="s">
        <v>3131</v>
      </c>
      <c r="D2674" s="141" t="s">
        <v>81</v>
      </c>
      <c r="E2674" s="142" t="s">
        <v>5165</v>
      </c>
      <c r="F2674" s="142" t="s">
        <v>15683</v>
      </c>
    </row>
    <row r="2675" spans="1:6" x14ac:dyDescent="0.3">
      <c r="A2675" s="141">
        <v>95584</v>
      </c>
      <c r="B2675" s="141" t="s">
        <v>5166</v>
      </c>
      <c r="C2675" s="141" t="s">
        <v>3131</v>
      </c>
      <c r="D2675" s="141" t="s">
        <v>81</v>
      </c>
      <c r="E2675" s="142" t="s">
        <v>5167</v>
      </c>
      <c r="F2675" s="142" t="s">
        <v>15684</v>
      </c>
    </row>
    <row r="2676" spans="1:6" x14ac:dyDescent="0.3">
      <c r="A2676" s="141">
        <v>95592</v>
      </c>
      <c r="B2676" s="141" t="s">
        <v>5168</v>
      </c>
      <c r="C2676" s="141" t="s">
        <v>3131</v>
      </c>
      <c r="D2676" s="141" t="s">
        <v>81</v>
      </c>
      <c r="E2676" s="142" t="s">
        <v>5165</v>
      </c>
      <c r="F2676" s="142" t="s">
        <v>15683</v>
      </c>
    </row>
    <row r="2677" spans="1:6" x14ac:dyDescent="0.3">
      <c r="A2677" s="141">
        <v>95593</v>
      </c>
      <c r="B2677" s="141" t="s">
        <v>5169</v>
      </c>
      <c r="C2677" s="141" t="s">
        <v>3131</v>
      </c>
      <c r="D2677" s="141" t="s">
        <v>81</v>
      </c>
      <c r="E2677" s="142" t="s">
        <v>5167</v>
      </c>
      <c r="F2677" s="142" t="s">
        <v>15684</v>
      </c>
    </row>
    <row r="2678" spans="1:6" x14ac:dyDescent="0.3">
      <c r="A2678" s="141">
        <v>95943</v>
      </c>
      <c r="B2678" s="141" t="s">
        <v>5170</v>
      </c>
      <c r="C2678" s="141" t="s">
        <v>3131</v>
      </c>
      <c r="D2678" s="141" t="s">
        <v>81</v>
      </c>
      <c r="E2678" s="142" t="s">
        <v>5171</v>
      </c>
      <c r="F2678" s="142" t="s">
        <v>15685</v>
      </c>
    </row>
    <row r="2679" spans="1:6" x14ac:dyDescent="0.3">
      <c r="A2679" s="141">
        <v>95944</v>
      </c>
      <c r="B2679" s="141" t="s">
        <v>5172</v>
      </c>
      <c r="C2679" s="141" t="s">
        <v>3131</v>
      </c>
      <c r="D2679" s="141" t="s">
        <v>81</v>
      </c>
      <c r="E2679" s="142" t="s">
        <v>5173</v>
      </c>
      <c r="F2679" s="142" t="s">
        <v>14328</v>
      </c>
    </row>
    <row r="2680" spans="1:6" x14ac:dyDescent="0.3">
      <c r="A2680" s="141">
        <v>95945</v>
      </c>
      <c r="B2680" s="141" t="s">
        <v>5174</v>
      </c>
      <c r="C2680" s="141" t="s">
        <v>3131</v>
      </c>
      <c r="D2680" s="141" t="s">
        <v>81</v>
      </c>
      <c r="E2680" s="142" t="s">
        <v>5175</v>
      </c>
      <c r="F2680" s="142" t="s">
        <v>5548</v>
      </c>
    </row>
    <row r="2681" spans="1:6" x14ac:dyDescent="0.3">
      <c r="A2681" s="141">
        <v>95946</v>
      </c>
      <c r="B2681" s="141" t="s">
        <v>5176</v>
      </c>
      <c r="C2681" s="141" t="s">
        <v>3131</v>
      </c>
      <c r="D2681" s="141" t="s">
        <v>81</v>
      </c>
      <c r="E2681" s="142" t="s">
        <v>126</v>
      </c>
      <c r="F2681" s="142" t="s">
        <v>7532</v>
      </c>
    </row>
    <row r="2682" spans="1:6" x14ac:dyDescent="0.3">
      <c r="A2682" s="141">
        <v>95947</v>
      </c>
      <c r="B2682" s="141" t="s">
        <v>5177</v>
      </c>
      <c r="C2682" s="141" t="s">
        <v>3131</v>
      </c>
      <c r="D2682" s="141" t="s">
        <v>81</v>
      </c>
      <c r="E2682" s="142" t="s">
        <v>5178</v>
      </c>
      <c r="F2682" s="142" t="s">
        <v>7992</v>
      </c>
    </row>
    <row r="2683" spans="1:6" x14ac:dyDescent="0.3">
      <c r="A2683" s="141">
        <v>95948</v>
      </c>
      <c r="B2683" s="141" t="s">
        <v>5179</v>
      </c>
      <c r="C2683" s="141" t="s">
        <v>3131</v>
      </c>
      <c r="D2683" s="141" t="s">
        <v>81</v>
      </c>
      <c r="E2683" s="142" t="s">
        <v>5180</v>
      </c>
      <c r="F2683" s="142" t="s">
        <v>6474</v>
      </c>
    </row>
    <row r="2684" spans="1:6" x14ac:dyDescent="0.3">
      <c r="A2684" s="141">
        <v>96544</v>
      </c>
      <c r="B2684" s="141" t="s">
        <v>5181</v>
      </c>
      <c r="C2684" s="141" t="s">
        <v>3131</v>
      </c>
      <c r="D2684" s="141" t="s">
        <v>81</v>
      </c>
      <c r="E2684" s="142" t="s">
        <v>5182</v>
      </c>
      <c r="F2684" s="142" t="s">
        <v>6708</v>
      </c>
    </row>
    <row r="2685" spans="1:6" x14ac:dyDescent="0.3">
      <c r="A2685" s="141">
        <v>96545</v>
      </c>
      <c r="B2685" s="141" t="s">
        <v>5183</v>
      </c>
      <c r="C2685" s="141" t="s">
        <v>3131</v>
      </c>
      <c r="D2685" s="141" t="s">
        <v>81</v>
      </c>
      <c r="E2685" s="142" t="s">
        <v>5184</v>
      </c>
      <c r="F2685" s="142" t="s">
        <v>3359</v>
      </c>
    </row>
    <row r="2686" spans="1:6" x14ac:dyDescent="0.3">
      <c r="A2686" s="141">
        <v>96546</v>
      </c>
      <c r="B2686" s="141" t="s">
        <v>5185</v>
      </c>
      <c r="C2686" s="141" t="s">
        <v>3131</v>
      </c>
      <c r="D2686" s="141" t="s">
        <v>81</v>
      </c>
      <c r="E2686" s="142" t="s">
        <v>4068</v>
      </c>
      <c r="F2686" s="142" t="s">
        <v>15686</v>
      </c>
    </row>
    <row r="2687" spans="1:6" x14ac:dyDescent="0.3">
      <c r="A2687" s="141">
        <v>100064</v>
      </c>
      <c r="B2687" s="141" t="s">
        <v>5186</v>
      </c>
      <c r="C2687" s="141" t="s">
        <v>3131</v>
      </c>
      <c r="D2687" s="141" t="s">
        <v>81</v>
      </c>
      <c r="E2687" s="142" t="s">
        <v>5187</v>
      </c>
      <c r="F2687" s="142" t="s">
        <v>5163</v>
      </c>
    </row>
    <row r="2688" spans="1:6" x14ac:dyDescent="0.3">
      <c r="A2688" s="141">
        <v>100066</v>
      </c>
      <c r="B2688" s="141" t="s">
        <v>5188</v>
      </c>
      <c r="C2688" s="141" t="s">
        <v>3131</v>
      </c>
      <c r="D2688" s="141" t="s">
        <v>81</v>
      </c>
      <c r="E2688" s="142" t="s">
        <v>5189</v>
      </c>
      <c r="F2688" s="142" t="s">
        <v>10429</v>
      </c>
    </row>
    <row r="2689" spans="1:6" x14ac:dyDescent="0.3">
      <c r="A2689" s="141">
        <v>100067</v>
      </c>
      <c r="B2689" s="141" t="s">
        <v>5190</v>
      </c>
      <c r="C2689" s="141" t="s">
        <v>3131</v>
      </c>
      <c r="D2689" s="141" t="s">
        <v>81</v>
      </c>
      <c r="E2689" s="142" t="s">
        <v>5191</v>
      </c>
      <c r="F2689" s="142" t="s">
        <v>15687</v>
      </c>
    </row>
    <row r="2690" spans="1:6" x14ac:dyDescent="0.3">
      <c r="A2690" s="141">
        <v>100068</v>
      </c>
      <c r="B2690" s="141" t="s">
        <v>5192</v>
      </c>
      <c r="C2690" s="141" t="s">
        <v>3131</v>
      </c>
      <c r="D2690" s="141" t="s">
        <v>81</v>
      </c>
      <c r="E2690" s="142" t="s">
        <v>5193</v>
      </c>
      <c r="F2690" s="142" t="s">
        <v>15688</v>
      </c>
    </row>
    <row r="2691" spans="1:6" x14ac:dyDescent="0.3">
      <c r="A2691" s="141">
        <v>102920</v>
      </c>
      <c r="B2691" s="141" t="s">
        <v>5194</v>
      </c>
      <c r="C2691" s="141" t="s">
        <v>3131</v>
      </c>
      <c r="D2691" s="141" t="s">
        <v>81</v>
      </c>
      <c r="E2691" s="142" t="s">
        <v>5195</v>
      </c>
      <c r="F2691" s="142" t="s">
        <v>15689</v>
      </c>
    </row>
    <row r="2692" spans="1:6" x14ac:dyDescent="0.3">
      <c r="A2692" s="141">
        <v>102921</v>
      </c>
      <c r="B2692" s="141" t="s">
        <v>5196</v>
      </c>
      <c r="C2692" s="141" t="s">
        <v>3131</v>
      </c>
      <c r="D2692" s="141" t="s">
        <v>81</v>
      </c>
      <c r="E2692" s="142" t="s">
        <v>5197</v>
      </c>
      <c r="F2692" s="142" t="s">
        <v>2298</v>
      </c>
    </row>
    <row r="2693" spans="1:6" x14ac:dyDescent="0.3">
      <c r="A2693" s="141">
        <v>102922</v>
      </c>
      <c r="B2693" s="141" t="s">
        <v>5198</v>
      </c>
      <c r="C2693" s="141" t="s">
        <v>3131</v>
      </c>
      <c r="D2693" s="141" t="s">
        <v>81</v>
      </c>
      <c r="E2693" s="142" t="s">
        <v>2517</v>
      </c>
      <c r="F2693" s="142" t="s">
        <v>2623</v>
      </c>
    </row>
    <row r="2694" spans="1:6" x14ac:dyDescent="0.3">
      <c r="A2694" s="141">
        <v>102923</v>
      </c>
      <c r="B2694" s="141" t="s">
        <v>5199</v>
      </c>
      <c r="C2694" s="141" t="s">
        <v>3131</v>
      </c>
      <c r="D2694" s="141" t="s">
        <v>81</v>
      </c>
      <c r="E2694" s="142" t="s">
        <v>5200</v>
      </c>
      <c r="F2694" s="142" t="s">
        <v>15690</v>
      </c>
    </row>
    <row r="2695" spans="1:6" x14ac:dyDescent="0.3">
      <c r="A2695" s="141">
        <v>103088</v>
      </c>
      <c r="B2695" s="141" t="s">
        <v>5201</v>
      </c>
      <c r="C2695" s="141" t="s">
        <v>3131</v>
      </c>
      <c r="D2695" s="141" t="s">
        <v>81</v>
      </c>
      <c r="E2695" s="142" t="s">
        <v>5202</v>
      </c>
      <c r="F2695" s="142" t="s">
        <v>5888</v>
      </c>
    </row>
    <row r="2696" spans="1:6" x14ac:dyDescent="0.3">
      <c r="A2696" s="141">
        <v>104104</v>
      </c>
      <c r="B2696" s="141" t="s">
        <v>5203</v>
      </c>
      <c r="C2696" s="141" t="s">
        <v>3131</v>
      </c>
      <c r="D2696" s="141" t="s">
        <v>81</v>
      </c>
      <c r="E2696" s="142" t="s">
        <v>5204</v>
      </c>
      <c r="F2696" s="142" t="s">
        <v>15691</v>
      </c>
    </row>
    <row r="2697" spans="1:6" x14ac:dyDescent="0.3">
      <c r="A2697" s="141">
        <v>104105</v>
      </c>
      <c r="B2697" s="141" t="s">
        <v>5205</v>
      </c>
      <c r="C2697" s="141" t="s">
        <v>3131</v>
      </c>
      <c r="D2697" s="141" t="s">
        <v>81</v>
      </c>
      <c r="E2697" s="142" t="s">
        <v>5206</v>
      </c>
      <c r="F2697" s="142" t="s">
        <v>15691</v>
      </c>
    </row>
    <row r="2698" spans="1:6" x14ac:dyDescent="0.3">
      <c r="A2698" s="141">
        <v>104106</v>
      </c>
      <c r="B2698" s="141" t="s">
        <v>5207</v>
      </c>
      <c r="C2698" s="141" t="s">
        <v>3131</v>
      </c>
      <c r="D2698" s="141" t="s">
        <v>81</v>
      </c>
      <c r="E2698" s="142" t="s">
        <v>5208</v>
      </c>
      <c r="F2698" s="142" t="s">
        <v>8511</v>
      </c>
    </row>
    <row r="2699" spans="1:6" x14ac:dyDescent="0.3">
      <c r="A2699" s="141">
        <v>104107</v>
      </c>
      <c r="B2699" s="141" t="s">
        <v>5209</v>
      </c>
      <c r="C2699" s="141" t="s">
        <v>3131</v>
      </c>
      <c r="D2699" s="141" t="s">
        <v>81</v>
      </c>
      <c r="E2699" s="142" t="s">
        <v>5210</v>
      </c>
      <c r="F2699" s="142" t="s">
        <v>15692</v>
      </c>
    </row>
    <row r="2700" spans="1:6" x14ac:dyDescent="0.3">
      <c r="A2700" s="141">
        <v>104108</v>
      </c>
      <c r="B2700" s="141" t="s">
        <v>5211</v>
      </c>
      <c r="C2700" s="141" t="s">
        <v>3131</v>
      </c>
      <c r="D2700" s="141" t="s">
        <v>81</v>
      </c>
      <c r="E2700" s="142" t="s">
        <v>5212</v>
      </c>
      <c r="F2700" s="142" t="s">
        <v>1269</v>
      </c>
    </row>
    <row r="2701" spans="1:6" x14ac:dyDescent="0.3">
      <c r="A2701" s="141">
        <v>104109</v>
      </c>
      <c r="B2701" s="141" t="s">
        <v>5213</v>
      </c>
      <c r="C2701" s="141" t="s">
        <v>3131</v>
      </c>
      <c r="D2701" s="141" t="s">
        <v>81</v>
      </c>
      <c r="E2701" s="142" t="s">
        <v>1002</v>
      </c>
      <c r="F2701" s="142" t="s">
        <v>10756</v>
      </c>
    </row>
    <row r="2702" spans="1:6" x14ac:dyDescent="0.3">
      <c r="A2702" s="141">
        <v>104110</v>
      </c>
      <c r="B2702" s="141" t="s">
        <v>5214</v>
      </c>
      <c r="C2702" s="141" t="s">
        <v>3131</v>
      </c>
      <c r="D2702" s="141" t="s">
        <v>81</v>
      </c>
      <c r="E2702" s="142" t="s">
        <v>5215</v>
      </c>
      <c r="F2702" s="142" t="s">
        <v>15693</v>
      </c>
    </row>
    <row r="2703" spans="1:6" x14ac:dyDescent="0.3">
      <c r="A2703" s="141">
        <v>104111</v>
      </c>
      <c r="B2703" s="141" t="s">
        <v>5216</v>
      </c>
      <c r="C2703" s="141" t="s">
        <v>3131</v>
      </c>
      <c r="D2703" s="141" t="s">
        <v>81</v>
      </c>
      <c r="E2703" s="142" t="s">
        <v>5217</v>
      </c>
      <c r="F2703" s="142" t="s">
        <v>649</v>
      </c>
    </row>
    <row r="2704" spans="1:6" x14ac:dyDescent="0.3">
      <c r="A2704" s="141">
        <v>104915</v>
      </c>
      <c r="B2704" s="141" t="s">
        <v>5218</v>
      </c>
      <c r="C2704" s="141" t="s">
        <v>3131</v>
      </c>
      <c r="D2704" s="141" t="s">
        <v>81</v>
      </c>
      <c r="E2704" s="142" t="s">
        <v>5069</v>
      </c>
      <c r="F2704" s="142" t="s">
        <v>1331</v>
      </c>
    </row>
    <row r="2705" spans="1:6" x14ac:dyDescent="0.3">
      <c r="A2705" s="141">
        <v>104917</v>
      </c>
      <c r="B2705" s="141" t="s">
        <v>5219</v>
      </c>
      <c r="C2705" s="141" t="s">
        <v>3131</v>
      </c>
      <c r="D2705" s="141" t="s">
        <v>81</v>
      </c>
      <c r="E2705" s="142" t="s">
        <v>5220</v>
      </c>
      <c r="F2705" s="142" t="s">
        <v>7219</v>
      </c>
    </row>
    <row r="2706" spans="1:6" x14ac:dyDescent="0.3">
      <c r="A2706" s="141">
        <v>104918</v>
      </c>
      <c r="B2706" s="141" t="s">
        <v>5221</v>
      </c>
      <c r="C2706" s="141" t="s">
        <v>3131</v>
      </c>
      <c r="D2706" s="141" t="s">
        <v>81</v>
      </c>
      <c r="E2706" s="142" t="s">
        <v>5222</v>
      </c>
      <c r="F2706" s="142" t="s">
        <v>15694</v>
      </c>
    </row>
    <row r="2707" spans="1:6" x14ac:dyDescent="0.3">
      <c r="A2707" s="141">
        <v>104919</v>
      </c>
      <c r="B2707" s="141" t="s">
        <v>5223</v>
      </c>
      <c r="C2707" s="141" t="s">
        <v>3131</v>
      </c>
      <c r="D2707" s="141" t="s">
        <v>81</v>
      </c>
      <c r="E2707" s="142" t="s">
        <v>5224</v>
      </c>
      <c r="F2707" s="142" t="s">
        <v>15695</v>
      </c>
    </row>
    <row r="2708" spans="1:6" x14ac:dyDescent="0.3">
      <c r="A2708" s="141">
        <v>104920</v>
      </c>
      <c r="B2708" s="141" t="s">
        <v>5225</v>
      </c>
      <c r="C2708" s="141" t="s">
        <v>3131</v>
      </c>
      <c r="D2708" s="141" t="s">
        <v>81</v>
      </c>
      <c r="E2708" s="142" t="s">
        <v>5226</v>
      </c>
      <c r="F2708" s="142" t="s">
        <v>5728</v>
      </c>
    </row>
    <row r="2709" spans="1:6" x14ac:dyDescent="0.3">
      <c r="A2709" s="141">
        <v>104921</v>
      </c>
      <c r="B2709" s="141" t="s">
        <v>5227</v>
      </c>
      <c r="C2709" s="141" t="s">
        <v>3131</v>
      </c>
      <c r="D2709" s="141" t="s">
        <v>81</v>
      </c>
      <c r="E2709" s="142" t="s">
        <v>2527</v>
      </c>
      <c r="F2709" s="142" t="s">
        <v>5149</v>
      </c>
    </row>
    <row r="2710" spans="1:6" x14ac:dyDescent="0.3">
      <c r="A2710" s="141">
        <v>104922</v>
      </c>
      <c r="B2710" s="141" t="s">
        <v>5228</v>
      </c>
      <c r="C2710" s="141" t="s">
        <v>3131</v>
      </c>
      <c r="D2710" s="141" t="s">
        <v>81</v>
      </c>
      <c r="E2710" s="142" t="s">
        <v>5229</v>
      </c>
      <c r="F2710" s="142" t="s">
        <v>15696</v>
      </c>
    </row>
    <row r="2711" spans="1:6" x14ac:dyDescent="0.3">
      <c r="A2711" s="141">
        <v>105814</v>
      </c>
      <c r="B2711" s="141" t="s">
        <v>5230</v>
      </c>
      <c r="C2711" s="141" t="s">
        <v>3131</v>
      </c>
      <c r="D2711" s="141" t="s">
        <v>81</v>
      </c>
      <c r="E2711" s="142" t="s">
        <v>1255</v>
      </c>
      <c r="F2711" s="142" t="s">
        <v>7903</v>
      </c>
    </row>
    <row r="2712" spans="1:6" x14ac:dyDescent="0.3">
      <c r="A2712" s="141">
        <v>89993</v>
      </c>
      <c r="B2712" s="141" t="s">
        <v>5232</v>
      </c>
      <c r="C2712" s="141" t="s">
        <v>1074</v>
      </c>
      <c r="D2712" s="141" t="s">
        <v>81</v>
      </c>
      <c r="E2712" s="142" t="s">
        <v>5233</v>
      </c>
      <c r="F2712" s="142" t="s">
        <v>15697</v>
      </c>
    </row>
    <row r="2713" spans="1:6" x14ac:dyDescent="0.3">
      <c r="A2713" s="141">
        <v>89994</v>
      </c>
      <c r="B2713" s="141" t="s">
        <v>5234</v>
      </c>
      <c r="C2713" s="141" t="s">
        <v>1074</v>
      </c>
      <c r="D2713" s="141" t="s">
        <v>81</v>
      </c>
      <c r="E2713" s="142" t="s">
        <v>5235</v>
      </c>
      <c r="F2713" s="142" t="s">
        <v>15698</v>
      </c>
    </row>
    <row r="2714" spans="1:6" x14ac:dyDescent="0.3">
      <c r="A2714" s="141">
        <v>89995</v>
      </c>
      <c r="B2714" s="141" t="s">
        <v>5236</v>
      </c>
      <c r="C2714" s="141" t="s">
        <v>1074</v>
      </c>
      <c r="D2714" s="141" t="s">
        <v>81</v>
      </c>
      <c r="E2714" s="142" t="s">
        <v>5237</v>
      </c>
      <c r="F2714" s="142" t="s">
        <v>15699</v>
      </c>
    </row>
    <row r="2715" spans="1:6" x14ac:dyDescent="0.3">
      <c r="A2715" s="141">
        <v>90278</v>
      </c>
      <c r="B2715" s="141" t="s">
        <v>5238</v>
      </c>
      <c r="C2715" s="141" t="s">
        <v>1074</v>
      </c>
      <c r="D2715" s="141" t="s">
        <v>81</v>
      </c>
      <c r="E2715" s="142" t="s">
        <v>5239</v>
      </c>
      <c r="F2715" s="142" t="s">
        <v>15700</v>
      </c>
    </row>
    <row r="2716" spans="1:6" x14ac:dyDescent="0.3">
      <c r="A2716" s="141">
        <v>90279</v>
      </c>
      <c r="B2716" s="141" t="s">
        <v>5240</v>
      </c>
      <c r="C2716" s="141" t="s">
        <v>1074</v>
      </c>
      <c r="D2716" s="141" t="s">
        <v>81</v>
      </c>
      <c r="E2716" s="142" t="s">
        <v>5241</v>
      </c>
      <c r="F2716" s="142" t="s">
        <v>15701</v>
      </c>
    </row>
    <row r="2717" spans="1:6" x14ac:dyDescent="0.3">
      <c r="A2717" s="141">
        <v>90280</v>
      </c>
      <c r="B2717" s="141" t="s">
        <v>5242</v>
      </c>
      <c r="C2717" s="141" t="s">
        <v>1074</v>
      </c>
      <c r="D2717" s="141" t="s">
        <v>81</v>
      </c>
      <c r="E2717" s="142" t="s">
        <v>5243</v>
      </c>
      <c r="F2717" s="142" t="s">
        <v>6044</v>
      </c>
    </row>
    <row r="2718" spans="1:6" x14ac:dyDescent="0.3">
      <c r="A2718" s="141">
        <v>90281</v>
      </c>
      <c r="B2718" s="141" t="s">
        <v>5244</v>
      </c>
      <c r="C2718" s="141" t="s">
        <v>1074</v>
      </c>
      <c r="D2718" s="141" t="s">
        <v>81</v>
      </c>
      <c r="E2718" s="142" t="s">
        <v>5245</v>
      </c>
      <c r="F2718" s="142" t="s">
        <v>15702</v>
      </c>
    </row>
    <row r="2719" spans="1:6" x14ac:dyDescent="0.3">
      <c r="A2719" s="141">
        <v>90282</v>
      </c>
      <c r="B2719" s="141" t="s">
        <v>5246</v>
      </c>
      <c r="C2719" s="141" t="s">
        <v>1074</v>
      </c>
      <c r="D2719" s="141" t="s">
        <v>81</v>
      </c>
      <c r="E2719" s="142" t="s">
        <v>5247</v>
      </c>
      <c r="F2719" s="142" t="s">
        <v>15703</v>
      </c>
    </row>
    <row r="2720" spans="1:6" x14ac:dyDescent="0.3">
      <c r="A2720" s="141">
        <v>90283</v>
      </c>
      <c r="B2720" s="141" t="s">
        <v>5248</v>
      </c>
      <c r="C2720" s="141" t="s">
        <v>1074</v>
      </c>
      <c r="D2720" s="141" t="s">
        <v>81</v>
      </c>
      <c r="E2720" s="142" t="s">
        <v>5249</v>
      </c>
      <c r="F2720" s="142" t="s">
        <v>15704</v>
      </c>
    </row>
    <row r="2721" spans="1:6" x14ac:dyDescent="0.3">
      <c r="A2721" s="141">
        <v>90284</v>
      </c>
      <c r="B2721" s="141" t="s">
        <v>5250</v>
      </c>
      <c r="C2721" s="141" t="s">
        <v>1074</v>
      </c>
      <c r="D2721" s="141" t="s">
        <v>81</v>
      </c>
      <c r="E2721" s="142" t="s">
        <v>5251</v>
      </c>
      <c r="F2721" s="142" t="s">
        <v>15705</v>
      </c>
    </row>
    <row r="2722" spans="1:6" x14ac:dyDescent="0.3">
      <c r="A2722" s="141">
        <v>90285</v>
      </c>
      <c r="B2722" s="141" t="s">
        <v>5252</v>
      </c>
      <c r="C2722" s="141" t="s">
        <v>1074</v>
      </c>
      <c r="D2722" s="141" t="s">
        <v>81</v>
      </c>
      <c r="E2722" s="142" t="s">
        <v>5253</v>
      </c>
      <c r="F2722" s="142" t="s">
        <v>15706</v>
      </c>
    </row>
    <row r="2723" spans="1:6" x14ac:dyDescent="0.3">
      <c r="A2723" s="141">
        <v>94962</v>
      </c>
      <c r="B2723" s="141" t="s">
        <v>5254</v>
      </c>
      <c r="C2723" s="141" t="s">
        <v>1074</v>
      </c>
      <c r="D2723" s="141" t="s">
        <v>81</v>
      </c>
      <c r="E2723" s="142" t="s">
        <v>5255</v>
      </c>
      <c r="F2723" s="142" t="s">
        <v>15707</v>
      </c>
    </row>
    <row r="2724" spans="1:6" x14ac:dyDescent="0.3">
      <c r="A2724" s="141">
        <v>94963</v>
      </c>
      <c r="B2724" s="141" t="s">
        <v>5256</v>
      </c>
      <c r="C2724" s="141" t="s">
        <v>1074</v>
      </c>
      <c r="D2724" s="141" t="s">
        <v>81</v>
      </c>
      <c r="E2724" s="142" t="s">
        <v>5257</v>
      </c>
      <c r="F2724" s="142" t="s">
        <v>15708</v>
      </c>
    </row>
    <row r="2725" spans="1:6" x14ac:dyDescent="0.3">
      <c r="A2725" s="141">
        <v>94964</v>
      </c>
      <c r="B2725" s="141" t="s">
        <v>5258</v>
      </c>
      <c r="C2725" s="141" t="s">
        <v>1074</v>
      </c>
      <c r="D2725" s="141" t="s">
        <v>81</v>
      </c>
      <c r="E2725" s="142" t="s">
        <v>5259</v>
      </c>
      <c r="F2725" s="142" t="s">
        <v>13656</v>
      </c>
    </row>
    <row r="2726" spans="1:6" x14ac:dyDescent="0.3">
      <c r="A2726" s="141">
        <v>94965</v>
      </c>
      <c r="B2726" s="141" t="s">
        <v>5260</v>
      </c>
      <c r="C2726" s="141" t="s">
        <v>1074</v>
      </c>
      <c r="D2726" s="141" t="s">
        <v>81</v>
      </c>
      <c r="E2726" s="142" t="s">
        <v>5261</v>
      </c>
      <c r="F2726" s="142" t="s">
        <v>15709</v>
      </c>
    </row>
    <row r="2727" spans="1:6" x14ac:dyDescent="0.3">
      <c r="A2727" s="141">
        <v>94966</v>
      </c>
      <c r="B2727" s="141" t="s">
        <v>5262</v>
      </c>
      <c r="C2727" s="141" t="s">
        <v>1074</v>
      </c>
      <c r="D2727" s="141" t="s">
        <v>81</v>
      </c>
      <c r="E2727" s="142" t="s">
        <v>5263</v>
      </c>
      <c r="F2727" s="142" t="s">
        <v>15710</v>
      </c>
    </row>
    <row r="2728" spans="1:6" x14ac:dyDescent="0.3">
      <c r="A2728" s="141">
        <v>94967</v>
      </c>
      <c r="B2728" s="141" t="s">
        <v>5264</v>
      </c>
      <c r="C2728" s="141" t="s">
        <v>1074</v>
      </c>
      <c r="D2728" s="141" t="s">
        <v>81</v>
      </c>
      <c r="E2728" s="142" t="s">
        <v>5265</v>
      </c>
      <c r="F2728" s="142" t="s">
        <v>15711</v>
      </c>
    </row>
    <row r="2729" spans="1:6" x14ac:dyDescent="0.3">
      <c r="A2729" s="141">
        <v>94968</v>
      </c>
      <c r="B2729" s="141" t="s">
        <v>5266</v>
      </c>
      <c r="C2729" s="141" t="s">
        <v>1074</v>
      </c>
      <c r="D2729" s="141" t="s">
        <v>81</v>
      </c>
      <c r="E2729" s="142" t="s">
        <v>5267</v>
      </c>
      <c r="F2729" s="142" t="s">
        <v>15712</v>
      </c>
    </row>
    <row r="2730" spans="1:6" x14ac:dyDescent="0.3">
      <c r="A2730" s="141">
        <v>94969</v>
      </c>
      <c r="B2730" s="141" t="s">
        <v>5268</v>
      </c>
      <c r="C2730" s="141" t="s">
        <v>1074</v>
      </c>
      <c r="D2730" s="141" t="s">
        <v>81</v>
      </c>
      <c r="E2730" s="142" t="s">
        <v>5269</v>
      </c>
      <c r="F2730" s="142" t="s">
        <v>15713</v>
      </c>
    </row>
    <row r="2731" spans="1:6" x14ac:dyDescent="0.3">
      <c r="A2731" s="141">
        <v>94970</v>
      </c>
      <c r="B2731" s="141" t="s">
        <v>5270</v>
      </c>
      <c r="C2731" s="141" t="s">
        <v>1074</v>
      </c>
      <c r="D2731" s="141" t="s">
        <v>81</v>
      </c>
      <c r="E2731" s="142" t="s">
        <v>5271</v>
      </c>
      <c r="F2731" s="142" t="s">
        <v>15714</v>
      </c>
    </row>
    <row r="2732" spans="1:6" x14ac:dyDescent="0.3">
      <c r="A2732" s="141">
        <v>94971</v>
      </c>
      <c r="B2732" s="141" t="s">
        <v>5272</v>
      </c>
      <c r="C2732" s="141" t="s">
        <v>1074</v>
      </c>
      <c r="D2732" s="141" t="s">
        <v>81</v>
      </c>
      <c r="E2732" s="142" t="s">
        <v>5273</v>
      </c>
      <c r="F2732" s="142" t="s">
        <v>15715</v>
      </c>
    </row>
    <row r="2733" spans="1:6" x14ac:dyDescent="0.3">
      <c r="A2733" s="141">
        <v>94972</v>
      </c>
      <c r="B2733" s="141" t="s">
        <v>5274</v>
      </c>
      <c r="C2733" s="141" t="s">
        <v>1074</v>
      </c>
      <c r="D2733" s="141" t="s">
        <v>81</v>
      </c>
      <c r="E2733" s="142" t="s">
        <v>5275</v>
      </c>
      <c r="F2733" s="142" t="s">
        <v>15716</v>
      </c>
    </row>
    <row r="2734" spans="1:6" x14ac:dyDescent="0.3">
      <c r="A2734" s="141">
        <v>94973</v>
      </c>
      <c r="B2734" s="141" t="s">
        <v>5276</v>
      </c>
      <c r="C2734" s="141" t="s">
        <v>1074</v>
      </c>
      <c r="D2734" s="141" t="s">
        <v>81</v>
      </c>
      <c r="E2734" s="142" t="s">
        <v>5277</v>
      </c>
      <c r="F2734" s="142" t="s">
        <v>15717</v>
      </c>
    </row>
    <row r="2735" spans="1:6" x14ac:dyDescent="0.3">
      <c r="A2735" s="141">
        <v>94974</v>
      </c>
      <c r="B2735" s="141" t="s">
        <v>5278</v>
      </c>
      <c r="C2735" s="141" t="s">
        <v>1074</v>
      </c>
      <c r="D2735" s="141" t="s">
        <v>81</v>
      </c>
      <c r="E2735" s="142" t="s">
        <v>5279</v>
      </c>
      <c r="F2735" s="142" t="s">
        <v>15718</v>
      </c>
    </row>
    <row r="2736" spans="1:6" x14ac:dyDescent="0.3">
      <c r="A2736" s="141">
        <v>94975</v>
      </c>
      <c r="B2736" s="141" t="s">
        <v>5280</v>
      </c>
      <c r="C2736" s="141" t="s">
        <v>1074</v>
      </c>
      <c r="D2736" s="141" t="s">
        <v>81</v>
      </c>
      <c r="E2736" s="142" t="s">
        <v>5281</v>
      </c>
      <c r="F2736" s="142" t="s">
        <v>15719</v>
      </c>
    </row>
    <row r="2737" spans="1:6" x14ac:dyDescent="0.3">
      <c r="A2737" s="141">
        <v>96555</v>
      </c>
      <c r="B2737" s="141" t="s">
        <v>5282</v>
      </c>
      <c r="C2737" s="141" t="s">
        <v>1074</v>
      </c>
      <c r="D2737" s="141" t="s">
        <v>81</v>
      </c>
      <c r="E2737" s="142" t="s">
        <v>5283</v>
      </c>
      <c r="F2737" s="142" t="s">
        <v>15720</v>
      </c>
    </row>
    <row r="2738" spans="1:6" x14ac:dyDescent="0.3">
      <c r="A2738" s="141">
        <v>96556</v>
      </c>
      <c r="B2738" s="141" t="s">
        <v>5284</v>
      </c>
      <c r="C2738" s="141" t="s">
        <v>1074</v>
      </c>
      <c r="D2738" s="141" t="s">
        <v>81</v>
      </c>
      <c r="E2738" s="142" t="s">
        <v>5285</v>
      </c>
      <c r="F2738" s="142" t="s">
        <v>15721</v>
      </c>
    </row>
    <row r="2739" spans="1:6" x14ac:dyDescent="0.3">
      <c r="A2739" s="141">
        <v>96557</v>
      </c>
      <c r="B2739" s="141" t="s">
        <v>5286</v>
      </c>
      <c r="C2739" s="141" t="s">
        <v>1074</v>
      </c>
      <c r="D2739" s="141" t="s">
        <v>81</v>
      </c>
      <c r="E2739" s="142" t="s">
        <v>5287</v>
      </c>
      <c r="F2739" s="142" t="s">
        <v>15722</v>
      </c>
    </row>
    <row r="2740" spans="1:6" x14ac:dyDescent="0.3">
      <c r="A2740" s="141">
        <v>96558</v>
      </c>
      <c r="B2740" s="141" t="s">
        <v>5288</v>
      </c>
      <c r="C2740" s="141" t="s">
        <v>1074</v>
      </c>
      <c r="D2740" s="141" t="s">
        <v>81</v>
      </c>
      <c r="E2740" s="142" t="s">
        <v>5289</v>
      </c>
      <c r="F2740" s="142" t="s">
        <v>15723</v>
      </c>
    </row>
    <row r="2741" spans="1:6" x14ac:dyDescent="0.3">
      <c r="A2741" s="141">
        <v>99235</v>
      </c>
      <c r="B2741" s="141" t="s">
        <v>5290</v>
      </c>
      <c r="C2741" s="141" t="s">
        <v>1074</v>
      </c>
      <c r="D2741" s="141" t="s">
        <v>81</v>
      </c>
      <c r="E2741" s="142" t="s">
        <v>5291</v>
      </c>
      <c r="F2741" s="142" t="s">
        <v>15724</v>
      </c>
    </row>
    <row r="2742" spans="1:6" x14ac:dyDescent="0.3">
      <c r="A2742" s="141">
        <v>99431</v>
      </c>
      <c r="B2742" s="141" t="s">
        <v>5292</v>
      </c>
      <c r="C2742" s="141" t="s">
        <v>1074</v>
      </c>
      <c r="D2742" s="141" t="s">
        <v>81</v>
      </c>
      <c r="E2742" s="142" t="s">
        <v>5293</v>
      </c>
      <c r="F2742" s="142" t="s">
        <v>15725</v>
      </c>
    </row>
    <row r="2743" spans="1:6" x14ac:dyDescent="0.3">
      <c r="A2743" s="141">
        <v>99432</v>
      </c>
      <c r="B2743" s="141" t="s">
        <v>5294</v>
      </c>
      <c r="C2743" s="141" t="s">
        <v>1074</v>
      </c>
      <c r="D2743" s="141" t="s">
        <v>81</v>
      </c>
      <c r="E2743" s="142" t="s">
        <v>5295</v>
      </c>
      <c r="F2743" s="142" t="s">
        <v>15726</v>
      </c>
    </row>
    <row r="2744" spans="1:6" x14ac:dyDescent="0.3">
      <c r="A2744" s="141">
        <v>99433</v>
      </c>
      <c r="B2744" s="141" t="s">
        <v>5296</v>
      </c>
      <c r="C2744" s="141" t="s">
        <v>1074</v>
      </c>
      <c r="D2744" s="141" t="s">
        <v>81</v>
      </c>
      <c r="E2744" s="142" t="s">
        <v>5297</v>
      </c>
      <c r="F2744" s="142" t="s">
        <v>15727</v>
      </c>
    </row>
    <row r="2745" spans="1:6" x14ac:dyDescent="0.3">
      <c r="A2745" s="141">
        <v>99434</v>
      </c>
      <c r="B2745" s="141" t="s">
        <v>5298</v>
      </c>
      <c r="C2745" s="141" t="s">
        <v>1074</v>
      </c>
      <c r="D2745" s="141" t="s">
        <v>81</v>
      </c>
      <c r="E2745" s="142" t="s">
        <v>5299</v>
      </c>
      <c r="F2745" s="142" t="s">
        <v>15728</v>
      </c>
    </row>
    <row r="2746" spans="1:6" x14ac:dyDescent="0.3">
      <c r="A2746" s="141">
        <v>99435</v>
      </c>
      <c r="B2746" s="141" t="s">
        <v>5300</v>
      </c>
      <c r="C2746" s="141" t="s">
        <v>1074</v>
      </c>
      <c r="D2746" s="141" t="s">
        <v>81</v>
      </c>
      <c r="E2746" s="142" t="s">
        <v>5301</v>
      </c>
      <c r="F2746" s="142" t="s">
        <v>15729</v>
      </c>
    </row>
    <row r="2747" spans="1:6" x14ac:dyDescent="0.3">
      <c r="A2747" s="141">
        <v>99436</v>
      </c>
      <c r="B2747" s="141" t="s">
        <v>5302</v>
      </c>
      <c r="C2747" s="141" t="s">
        <v>1074</v>
      </c>
      <c r="D2747" s="141" t="s">
        <v>81</v>
      </c>
      <c r="E2747" s="142" t="s">
        <v>5303</v>
      </c>
      <c r="F2747" s="142" t="s">
        <v>15730</v>
      </c>
    </row>
    <row r="2748" spans="1:6" x14ac:dyDescent="0.3">
      <c r="A2748" s="141">
        <v>99437</v>
      </c>
      <c r="B2748" s="141" t="s">
        <v>5304</v>
      </c>
      <c r="C2748" s="141" t="s">
        <v>1074</v>
      </c>
      <c r="D2748" s="141" t="s">
        <v>81</v>
      </c>
      <c r="E2748" s="142" t="s">
        <v>5305</v>
      </c>
      <c r="F2748" s="142" t="s">
        <v>15731</v>
      </c>
    </row>
    <row r="2749" spans="1:6" x14ac:dyDescent="0.3">
      <c r="A2749" s="141">
        <v>99438</v>
      </c>
      <c r="B2749" s="141" t="s">
        <v>5306</v>
      </c>
      <c r="C2749" s="141" t="s">
        <v>1074</v>
      </c>
      <c r="D2749" s="141" t="s">
        <v>81</v>
      </c>
      <c r="E2749" s="142" t="s">
        <v>5307</v>
      </c>
      <c r="F2749" s="142" t="s">
        <v>15732</v>
      </c>
    </row>
    <row r="2750" spans="1:6" x14ac:dyDescent="0.3">
      <c r="A2750" s="141">
        <v>99439</v>
      </c>
      <c r="B2750" s="141" t="s">
        <v>5308</v>
      </c>
      <c r="C2750" s="141" t="s">
        <v>1074</v>
      </c>
      <c r="D2750" s="141" t="s">
        <v>81</v>
      </c>
      <c r="E2750" s="142" t="s">
        <v>5309</v>
      </c>
      <c r="F2750" s="142" t="s">
        <v>15733</v>
      </c>
    </row>
    <row r="2751" spans="1:6" x14ac:dyDescent="0.3">
      <c r="A2751" s="141">
        <v>102473</v>
      </c>
      <c r="B2751" s="141" t="s">
        <v>5310</v>
      </c>
      <c r="C2751" s="141" t="s">
        <v>1074</v>
      </c>
      <c r="D2751" s="141" t="s">
        <v>81</v>
      </c>
      <c r="E2751" s="142" t="s">
        <v>5311</v>
      </c>
      <c r="F2751" s="142" t="s">
        <v>15734</v>
      </c>
    </row>
    <row r="2752" spans="1:6" x14ac:dyDescent="0.3">
      <c r="A2752" s="141">
        <v>102474</v>
      </c>
      <c r="B2752" s="141" t="s">
        <v>5312</v>
      </c>
      <c r="C2752" s="141" t="s">
        <v>1074</v>
      </c>
      <c r="D2752" s="141" t="s">
        <v>81</v>
      </c>
      <c r="E2752" s="142" t="s">
        <v>5313</v>
      </c>
      <c r="F2752" s="142" t="s">
        <v>15735</v>
      </c>
    </row>
    <row r="2753" spans="1:6" x14ac:dyDescent="0.3">
      <c r="A2753" s="141">
        <v>102475</v>
      </c>
      <c r="B2753" s="141" t="s">
        <v>5314</v>
      </c>
      <c r="C2753" s="141" t="s">
        <v>1074</v>
      </c>
      <c r="D2753" s="141" t="s">
        <v>81</v>
      </c>
      <c r="E2753" s="142" t="s">
        <v>5315</v>
      </c>
      <c r="F2753" s="142" t="s">
        <v>15736</v>
      </c>
    </row>
    <row r="2754" spans="1:6" x14ac:dyDescent="0.3">
      <c r="A2754" s="141">
        <v>102476</v>
      </c>
      <c r="B2754" s="141" t="s">
        <v>5316</v>
      </c>
      <c r="C2754" s="141" t="s">
        <v>1074</v>
      </c>
      <c r="D2754" s="141" t="s">
        <v>81</v>
      </c>
      <c r="E2754" s="142" t="s">
        <v>5317</v>
      </c>
      <c r="F2754" s="142" t="s">
        <v>15737</v>
      </c>
    </row>
    <row r="2755" spans="1:6" x14ac:dyDescent="0.3">
      <c r="A2755" s="141">
        <v>102477</v>
      </c>
      <c r="B2755" s="141" t="s">
        <v>5318</v>
      </c>
      <c r="C2755" s="141" t="s">
        <v>1074</v>
      </c>
      <c r="D2755" s="141" t="s">
        <v>81</v>
      </c>
      <c r="E2755" s="142" t="s">
        <v>5319</v>
      </c>
      <c r="F2755" s="142" t="s">
        <v>15738</v>
      </c>
    </row>
    <row r="2756" spans="1:6" x14ac:dyDescent="0.3">
      <c r="A2756" s="141">
        <v>102478</v>
      </c>
      <c r="B2756" s="141" t="s">
        <v>5320</v>
      </c>
      <c r="C2756" s="141" t="s">
        <v>1074</v>
      </c>
      <c r="D2756" s="141" t="s">
        <v>81</v>
      </c>
      <c r="E2756" s="142" t="s">
        <v>5321</v>
      </c>
      <c r="F2756" s="142" t="s">
        <v>15739</v>
      </c>
    </row>
    <row r="2757" spans="1:6" x14ac:dyDescent="0.3">
      <c r="A2757" s="141">
        <v>102479</v>
      </c>
      <c r="B2757" s="141" t="s">
        <v>5322</v>
      </c>
      <c r="C2757" s="141" t="s">
        <v>1074</v>
      </c>
      <c r="D2757" s="141" t="s">
        <v>81</v>
      </c>
      <c r="E2757" s="142" t="s">
        <v>5323</v>
      </c>
      <c r="F2757" s="142" t="s">
        <v>15740</v>
      </c>
    </row>
    <row r="2758" spans="1:6" x14ac:dyDescent="0.3">
      <c r="A2758" s="141">
        <v>102480</v>
      </c>
      <c r="B2758" s="141" t="s">
        <v>5324</v>
      </c>
      <c r="C2758" s="141" t="s">
        <v>1074</v>
      </c>
      <c r="D2758" s="141" t="s">
        <v>81</v>
      </c>
      <c r="E2758" s="142" t="s">
        <v>5325</v>
      </c>
      <c r="F2758" s="142" t="s">
        <v>15741</v>
      </c>
    </row>
    <row r="2759" spans="1:6" x14ac:dyDescent="0.3">
      <c r="A2759" s="141">
        <v>102481</v>
      </c>
      <c r="B2759" s="141" t="s">
        <v>5326</v>
      </c>
      <c r="C2759" s="141" t="s">
        <v>1074</v>
      </c>
      <c r="D2759" s="141" t="s">
        <v>81</v>
      </c>
      <c r="E2759" s="142" t="s">
        <v>5327</v>
      </c>
      <c r="F2759" s="142" t="s">
        <v>15742</v>
      </c>
    </row>
    <row r="2760" spans="1:6" x14ac:dyDescent="0.3">
      <c r="A2760" s="141">
        <v>102482</v>
      </c>
      <c r="B2760" s="141" t="s">
        <v>5328</v>
      </c>
      <c r="C2760" s="141" t="s">
        <v>1074</v>
      </c>
      <c r="D2760" s="141" t="s">
        <v>81</v>
      </c>
      <c r="E2760" s="142" t="s">
        <v>5329</v>
      </c>
      <c r="F2760" s="142" t="s">
        <v>15743</v>
      </c>
    </row>
    <row r="2761" spans="1:6" x14ac:dyDescent="0.3">
      <c r="A2761" s="141">
        <v>102483</v>
      </c>
      <c r="B2761" s="141" t="s">
        <v>5330</v>
      </c>
      <c r="C2761" s="141" t="s">
        <v>1074</v>
      </c>
      <c r="D2761" s="141" t="s">
        <v>81</v>
      </c>
      <c r="E2761" s="142" t="s">
        <v>5331</v>
      </c>
      <c r="F2761" s="142" t="s">
        <v>15744</v>
      </c>
    </row>
    <row r="2762" spans="1:6" x14ac:dyDescent="0.3">
      <c r="A2762" s="141">
        <v>102484</v>
      </c>
      <c r="B2762" s="141" t="s">
        <v>5332</v>
      </c>
      <c r="C2762" s="141" t="s">
        <v>1074</v>
      </c>
      <c r="D2762" s="141" t="s">
        <v>81</v>
      </c>
      <c r="E2762" s="142" t="s">
        <v>5333</v>
      </c>
      <c r="F2762" s="142" t="s">
        <v>15745</v>
      </c>
    </row>
    <row r="2763" spans="1:6" x14ac:dyDescent="0.3">
      <c r="A2763" s="141">
        <v>102485</v>
      </c>
      <c r="B2763" s="141" t="s">
        <v>5334</v>
      </c>
      <c r="C2763" s="141" t="s">
        <v>1074</v>
      </c>
      <c r="D2763" s="141" t="s">
        <v>81</v>
      </c>
      <c r="E2763" s="142" t="s">
        <v>5335</v>
      </c>
      <c r="F2763" s="142" t="s">
        <v>15746</v>
      </c>
    </row>
    <row r="2764" spans="1:6" x14ac:dyDescent="0.3">
      <c r="A2764" s="141">
        <v>102486</v>
      </c>
      <c r="B2764" s="141" t="s">
        <v>5336</v>
      </c>
      <c r="C2764" s="141" t="s">
        <v>1074</v>
      </c>
      <c r="D2764" s="141" t="s">
        <v>81</v>
      </c>
      <c r="E2764" s="142" t="s">
        <v>5337</v>
      </c>
      <c r="F2764" s="142" t="s">
        <v>15747</v>
      </c>
    </row>
    <row r="2765" spans="1:6" x14ac:dyDescent="0.3">
      <c r="A2765" s="141">
        <v>102487</v>
      </c>
      <c r="B2765" s="141" t="s">
        <v>5338</v>
      </c>
      <c r="C2765" s="141" t="s">
        <v>1074</v>
      </c>
      <c r="D2765" s="141" t="s">
        <v>81</v>
      </c>
      <c r="E2765" s="142" t="s">
        <v>5339</v>
      </c>
      <c r="F2765" s="142" t="s">
        <v>15748</v>
      </c>
    </row>
    <row r="2766" spans="1:6" x14ac:dyDescent="0.3">
      <c r="A2766" s="141">
        <v>103183</v>
      </c>
      <c r="B2766" s="141" t="s">
        <v>5340</v>
      </c>
      <c r="C2766" s="141" t="s">
        <v>1074</v>
      </c>
      <c r="D2766" s="141" t="s">
        <v>81</v>
      </c>
      <c r="E2766" s="142" t="s">
        <v>5341</v>
      </c>
      <c r="F2766" s="142" t="s">
        <v>15749</v>
      </c>
    </row>
    <row r="2767" spans="1:6" x14ac:dyDescent="0.3">
      <c r="A2767" s="141">
        <v>103184</v>
      </c>
      <c r="B2767" s="141" t="s">
        <v>5342</v>
      </c>
      <c r="C2767" s="141" t="s">
        <v>1074</v>
      </c>
      <c r="D2767" s="141" t="s">
        <v>81</v>
      </c>
      <c r="E2767" s="142" t="s">
        <v>5343</v>
      </c>
      <c r="F2767" s="142" t="s">
        <v>15750</v>
      </c>
    </row>
    <row r="2768" spans="1:6" x14ac:dyDescent="0.3">
      <c r="A2768" s="141">
        <v>103669</v>
      </c>
      <c r="B2768" s="141" t="s">
        <v>5344</v>
      </c>
      <c r="C2768" s="141" t="s">
        <v>1074</v>
      </c>
      <c r="D2768" s="141" t="s">
        <v>81</v>
      </c>
      <c r="E2768" s="142" t="s">
        <v>5345</v>
      </c>
      <c r="F2768" s="142" t="s">
        <v>15751</v>
      </c>
    </row>
    <row r="2769" spans="1:6" x14ac:dyDescent="0.3">
      <c r="A2769" s="141">
        <v>103670</v>
      </c>
      <c r="B2769" s="141" t="s">
        <v>5346</v>
      </c>
      <c r="C2769" s="141" t="s">
        <v>1074</v>
      </c>
      <c r="D2769" s="141" t="s">
        <v>81</v>
      </c>
      <c r="E2769" s="142" t="s">
        <v>5347</v>
      </c>
      <c r="F2769" s="142" t="s">
        <v>15752</v>
      </c>
    </row>
    <row r="2770" spans="1:6" x14ac:dyDescent="0.3">
      <c r="A2770" s="141">
        <v>103671</v>
      </c>
      <c r="B2770" s="141" t="s">
        <v>5348</v>
      </c>
      <c r="C2770" s="141" t="s">
        <v>1074</v>
      </c>
      <c r="D2770" s="141" t="s">
        <v>81</v>
      </c>
      <c r="E2770" s="142" t="s">
        <v>5349</v>
      </c>
      <c r="F2770" s="142" t="s">
        <v>15753</v>
      </c>
    </row>
    <row r="2771" spans="1:6" x14ac:dyDescent="0.3">
      <c r="A2771" s="141">
        <v>103672</v>
      </c>
      <c r="B2771" s="141" t="s">
        <v>5350</v>
      </c>
      <c r="C2771" s="141" t="s">
        <v>1074</v>
      </c>
      <c r="D2771" s="141" t="s">
        <v>81</v>
      </c>
      <c r="E2771" s="142" t="s">
        <v>5351</v>
      </c>
      <c r="F2771" s="142" t="s">
        <v>15754</v>
      </c>
    </row>
    <row r="2772" spans="1:6" x14ac:dyDescent="0.3">
      <c r="A2772" s="141">
        <v>103673</v>
      </c>
      <c r="B2772" s="141" t="s">
        <v>5352</v>
      </c>
      <c r="C2772" s="141" t="s">
        <v>1074</v>
      </c>
      <c r="D2772" s="141" t="s">
        <v>81</v>
      </c>
      <c r="E2772" s="142" t="s">
        <v>5353</v>
      </c>
      <c r="F2772" s="142" t="s">
        <v>15124</v>
      </c>
    </row>
    <row r="2773" spans="1:6" x14ac:dyDescent="0.3">
      <c r="A2773" s="141">
        <v>103674</v>
      </c>
      <c r="B2773" s="141" t="s">
        <v>5354</v>
      </c>
      <c r="C2773" s="141" t="s">
        <v>1074</v>
      </c>
      <c r="D2773" s="141" t="s">
        <v>81</v>
      </c>
      <c r="E2773" s="142" t="s">
        <v>5355</v>
      </c>
      <c r="F2773" s="142" t="s">
        <v>15755</v>
      </c>
    </row>
    <row r="2774" spans="1:6" x14ac:dyDescent="0.3">
      <c r="A2774" s="141">
        <v>103675</v>
      </c>
      <c r="B2774" s="141" t="s">
        <v>5356</v>
      </c>
      <c r="C2774" s="141" t="s">
        <v>1074</v>
      </c>
      <c r="D2774" s="141" t="s">
        <v>81</v>
      </c>
      <c r="E2774" s="142" t="s">
        <v>5357</v>
      </c>
      <c r="F2774" s="142" t="s">
        <v>15756</v>
      </c>
    </row>
    <row r="2775" spans="1:6" x14ac:dyDescent="0.3">
      <c r="A2775" s="141">
        <v>103676</v>
      </c>
      <c r="B2775" s="141" t="s">
        <v>5358</v>
      </c>
      <c r="C2775" s="141" t="s">
        <v>1074</v>
      </c>
      <c r="D2775" s="141" t="s">
        <v>81</v>
      </c>
      <c r="E2775" s="142" t="s">
        <v>5359</v>
      </c>
      <c r="F2775" s="142" t="s">
        <v>15757</v>
      </c>
    </row>
    <row r="2776" spans="1:6" x14ac:dyDescent="0.3">
      <c r="A2776" s="141">
        <v>103677</v>
      </c>
      <c r="B2776" s="141" t="s">
        <v>5360</v>
      </c>
      <c r="C2776" s="141" t="s">
        <v>1074</v>
      </c>
      <c r="D2776" s="141" t="s">
        <v>81</v>
      </c>
      <c r="E2776" s="142" t="s">
        <v>5361</v>
      </c>
      <c r="F2776" s="142" t="s">
        <v>15758</v>
      </c>
    </row>
    <row r="2777" spans="1:6" x14ac:dyDescent="0.3">
      <c r="A2777" s="141">
        <v>103678</v>
      </c>
      <c r="B2777" s="141" t="s">
        <v>5362</v>
      </c>
      <c r="C2777" s="141" t="s">
        <v>1074</v>
      </c>
      <c r="D2777" s="141" t="s">
        <v>81</v>
      </c>
      <c r="E2777" s="142" t="s">
        <v>5363</v>
      </c>
      <c r="F2777" s="142" t="s">
        <v>15759</v>
      </c>
    </row>
    <row r="2778" spans="1:6" x14ac:dyDescent="0.3">
      <c r="A2778" s="141">
        <v>103679</v>
      </c>
      <c r="B2778" s="141" t="s">
        <v>5364</v>
      </c>
      <c r="C2778" s="141" t="s">
        <v>1074</v>
      </c>
      <c r="D2778" s="141" t="s">
        <v>81</v>
      </c>
      <c r="E2778" s="142" t="s">
        <v>5365</v>
      </c>
      <c r="F2778" s="142" t="s">
        <v>15760</v>
      </c>
    </row>
    <row r="2779" spans="1:6" x14ac:dyDescent="0.3">
      <c r="A2779" s="141">
        <v>103680</v>
      </c>
      <c r="B2779" s="141" t="s">
        <v>5366</v>
      </c>
      <c r="C2779" s="141" t="s">
        <v>1074</v>
      </c>
      <c r="D2779" s="141" t="s">
        <v>81</v>
      </c>
      <c r="E2779" s="142" t="s">
        <v>5367</v>
      </c>
      <c r="F2779" s="142" t="s">
        <v>15761</v>
      </c>
    </row>
    <row r="2780" spans="1:6" x14ac:dyDescent="0.3">
      <c r="A2780" s="141">
        <v>103681</v>
      </c>
      <c r="B2780" s="141" t="s">
        <v>5368</v>
      </c>
      <c r="C2780" s="141" t="s">
        <v>1074</v>
      </c>
      <c r="D2780" s="141" t="s">
        <v>81</v>
      </c>
      <c r="E2780" s="142" t="s">
        <v>5369</v>
      </c>
      <c r="F2780" s="142" t="s">
        <v>15762</v>
      </c>
    </row>
    <row r="2781" spans="1:6" x14ac:dyDescent="0.3">
      <c r="A2781" s="141">
        <v>103682</v>
      </c>
      <c r="B2781" s="141" t="s">
        <v>5370</v>
      </c>
      <c r="C2781" s="141" t="s">
        <v>1074</v>
      </c>
      <c r="D2781" s="141" t="s">
        <v>81</v>
      </c>
      <c r="E2781" s="142" t="s">
        <v>5371</v>
      </c>
      <c r="F2781" s="142" t="s">
        <v>15763</v>
      </c>
    </row>
    <row r="2782" spans="1:6" x14ac:dyDescent="0.3">
      <c r="A2782" s="141">
        <v>103683</v>
      </c>
      <c r="B2782" s="141" t="s">
        <v>5372</v>
      </c>
      <c r="C2782" s="141" t="s">
        <v>1074</v>
      </c>
      <c r="D2782" s="141" t="s">
        <v>81</v>
      </c>
      <c r="E2782" s="142" t="s">
        <v>5373</v>
      </c>
      <c r="F2782" s="142" t="s">
        <v>15764</v>
      </c>
    </row>
    <row r="2783" spans="1:6" x14ac:dyDescent="0.3">
      <c r="A2783" s="141">
        <v>103684</v>
      </c>
      <c r="B2783" s="141" t="s">
        <v>5374</v>
      </c>
      <c r="C2783" s="141" t="s">
        <v>1074</v>
      </c>
      <c r="D2783" s="141" t="s">
        <v>81</v>
      </c>
      <c r="E2783" s="142" t="s">
        <v>5375</v>
      </c>
      <c r="F2783" s="142" t="s">
        <v>15765</v>
      </c>
    </row>
    <row r="2784" spans="1:6" x14ac:dyDescent="0.3">
      <c r="A2784" s="141">
        <v>103685</v>
      </c>
      <c r="B2784" s="141" t="s">
        <v>5376</v>
      </c>
      <c r="C2784" s="141" t="s">
        <v>1074</v>
      </c>
      <c r="D2784" s="141" t="s">
        <v>81</v>
      </c>
      <c r="E2784" s="142" t="s">
        <v>5377</v>
      </c>
      <c r="F2784" s="142" t="s">
        <v>15766</v>
      </c>
    </row>
    <row r="2785" spans="1:6" x14ac:dyDescent="0.3">
      <c r="A2785" s="141">
        <v>103686</v>
      </c>
      <c r="B2785" s="141" t="s">
        <v>5378</v>
      </c>
      <c r="C2785" s="141" t="s">
        <v>1074</v>
      </c>
      <c r="D2785" s="141" t="s">
        <v>81</v>
      </c>
      <c r="E2785" s="142" t="s">
        <v>5379</v>
      </c>
      <c r="F2785" s="142" t="s">
        <v>15767</v>
      </c>
    </row>
    <row r="2786" spans="1:6" x14ac:dyDescent="0.3">
      <c r="A2786" s="141">
        <v>103687</v>
      </c>
      <c r="B2786" s="141" t="s">
        <v>5380</v>
      </c>
      <c r="C2786" s="141" t="s">
        <v>1074</v>
      </c>
      <c r="D2786" s="141" t="s">
        <v>81</v>
      </c>
      <c r="E2786" s="142" t="s">
        <v>5381</v>
      </c>
      <c r="F2786" s="142" t="s">
        <v>15768</v>
      </c>
    </row>
    <row r="2787" spans="1:6" x14ac:dyDescent="0.3">
      <c r="A2787" s="141">
        <v>103688</v>
      </c>
      <c r="B2787" s="141" t="s">
        <v>5382</v>
      </c>
      <c r="C2787" s="141" t="s">
        <v>1074</v>
      </c>
      <c r="D2787" s="141" t="s">
        <v>81</v>
      </c>
      <c r="E2787" s="142" t="s">
        <v>5383</v>
      </c>
      <c r="F2787" s="142" t="s">
        <v>15769</v>
      </c>
    </row>
    <row r="2788" spans="1:6" x14ac:dyDescent="0.3">
      <c r="A2788" s="141">
        <v>104916</v>
      </c>
      <c r="B2788" s="141" t="s">
        <v>5384</v>
      </c>
      <c r="C2788" s="141" t="s">
        <v>3131</v>
      </c>
      <c r="D2788" s="141" t="s">
        <v>81</v>
      </c>
      <c r="E2788" s="142" t="s">
        <v>5385</v>
      </c>
      <c r="F2788" s="142" t="s">
        <v>15770</v>
      </c>
    </row>
    <row r="2789" spans="1:6" x14ac:dyDescent="0.3">
      <c r="A2789" s="141">
        <v>104923</v>
      </c>
      <c r="B2789" s="141" t="s">
        <v>5386</v>
      </c>
      <c r="C2789" s="141" t="s">
        <v>1074</v>
      </c>
      <c r="D2789" s="141" t="s">
        <v>81</v>
      </c>
      <c r="E2789" s="142" t="s">
        <v>5387</v>
      </c>
      <c r="F2789" s="142" t="s">
        <v>15771</v>
      </c>
    </row>
    <row r="2790" spans="1:6" x14ac:dyDescent="0.3">
      <c r="A2790" s="141">
        <v>104924</v>
      </c>
      <c r="B2790" s="141" t="s">
        <v>5388</v>
      </c>
      <c r="C2790" s="141" t="s">
        <v>1074</v>
      </c>
      <c r="D2790" s="141" t="s">
        <v>81</v>
      </c>
      <c r="E2790" s="142" t="s">
        <v>3677</v>
      </c>
      <c r="F2790" s="142" t="s">
        <v>15772</v>
      </c>
    </row>
    <row r="2791" spans="1:6" x14ac:dyDescent="0.3">
      <c r="A2791" s="141">
        <v>101963</v>
      </c>
      <c r="B2791" s="141" t="s">
        <v>5389</v>
      </c>
      <c r="C2791" s="141" t="s">
        <v>1037</v>
      </c>
      <c r="D2791" s="141" t="s">
        <v>81</v>
      </c>
      <c r="E2791" s="142" t="s">
        <v>5390</v>
      </c>
      <c r="F2791" s="142" t="s">
        <v>15773</v>
      </c>
    </row>
    <row r="2792" spans="1:6" x14ac:dyDescent="0.3">
      <c r="A2792" s="141">
        <v>101964</v>
      </c>
      <c r="B2792" s="141" t="s">
        <v>5391</v>
      </c>
      <c r="C2792" s="141" t="s">
        <v>1037</v>
      </c>
      <c r="D2792" s="141" t="s">
        <v>81</v>
      </c>
      <c r="E2792" s="142" t="s">
        <v>5392</v>
      </c>
      <c r="F2792" s="142" t="s">
        <v>15774</v>
      </c>
    </row>
    <row r="2793" spans="1:6" x14ac:dyDescent="0.3">
      <c r="A2793" s="141">
        <v>101165</v>
      </c>
      <c r="B2793" s="141" t="s">
        <v>5394</v>
      </c>
      <c r="C2793" s="141" t="s">
        <v>1074</v>
      </c>
      <c r="D2793" s="141" t="s">
        <v>81</v>
      </c>
      <c r="E2793" s="142" t="s">
        <v>5395</v>
      </c>
      <c r="F2793" s="142" t="s">
        <v>15775</v>
      </c>
    </row>
    <row r="2794" spans="1:6" x14ac:dyDescent="0.3">
      <c r="A2794" s="141">
        <v>101166</v>
      </c>
      <c r="B2794" s="141" t="s">
        <v>5396</v>
      </c>
      <c r="C2794" s="141" t="s">
        <v>1074</v>
      </c>
      <c r="D2794" s="141" t="s">
        <v>81</v>
      </c>
      <c r="E2794" s="142" t="s">
        <v>5397</v>
      </c>
      <c r="F2794" s="142" t="s">
        <v>15776</v>
      </c>
    </row>
    <row r="2795" spans="1:6" x14ac:dyDescent="0.3">
      <c r="A2795" s="141">
        <v>98575</v>
      </c>
      <c r="B2795" s="141" t="s">
        <v>5398</v>
      </c>
      <c r="C2795" s="141" t="s">
        <v>80</v>
      </c>
      <c r="D2795" s="141" t="s">
        <v>81</v>
      </c>
      <c r="E2795" s="142" t="s">
        <v>5399</v>
      </c>
      <c r="F2795" s="142" t="s">
        <v>15777</v>
      </c>
    </row>
    <row r="2796" spans="1:6" x14ac:dyDescent="0.3">
      <c r="A2796" s="141">
        <v>98576</v>
      </c>
      <c r="B2796" s="141" t="s">
        <v>5400</v>
      </c>
      <c r="C2796" s="141" t="s">
        <v>80</v>
      </c>
      <c r="D2796" s="141" t="s">
        <v>81</v>
      </c>
      <c r="E2796" s="142" t="s">
        <v>5401</v>
      </c>
      <c r="F2796" s="142" t="s">
        <v>8317</v>
      </c>
    </row>
    <row r="2797" spans="1:6" x14ac:dyDescent="0.3">
      <c r="A2797" s="141">
        <v>98577</v>
      </c>
      <c r="B2797" s="141" t="s">
        <v>5402</v>
      </c>
      <c r="C2797" s="141" t="s">
        <v>80</v>
      </c>
      <c r="D2797" s="141" t="s">
        <v>81</v>
      </c>
      <c r="E2797" s="142" t="s">
        <v>5403</v>
      </c>
      <c r="F2797" s="142" t="s">
        <v>15778</v>
      </c>
    </row>
    <row r="2798" spans="1:6" x14ac:dyDescent="0.3">
      <c r="A2798" s="141">
        <v>93184</v>
      </c>
      <c r="B2798" s="141" t="s">
        <v>5404</v>
      </c>
      <c r="C2798" s="141" t="s">
        <v>80</v>
      </c>
      <c r="D2798" s="141" t="s">
        <v>81</v>
      </c>
      <c r="E2798" s="142" t="s">
        <v>5405</v>
      </c>
      <c r="F2798" s="142" t="s">
        <v>15779</v>
      </c>
    </row>
    <row r="2799" spans="1:6" x14ac:dyDescent="0.3">
      <c r="A2799" s="141">
        <v>93187</v>
      </c>
      <c r="B2799" s="141" t="s">
        <v>5406</v>
      </c>
      <c r="C2799" s="141" t="s">
        <v>80</v>
      </c>
      <c r="D2799" s="141" t="s">
        <v>81</v>
      </c>
      <c r="E2799" s="142" t="s">
        <v>5407</v>
      </c>
      <c r="F2799" s="142" t="s">
        <v>15780</v>
      </c>
    </row>
    <row r="2800" spans="1:6" x14ac:dyDescent="0.3">
      <c r="A2800" s="141">
        <v>93191</v>
      </c>
      <c r="B2800" s="141" t="s">
        <v>5408</v>
      </c>
      <c r="C2800" s="141" t="s">
        <v>80</v>
      </c>
      <c r="D2800" s="141" t="s">
        <v>81</v>
      </c>
      <c r="E2800" s="142" t="s">
        <v>5409</v>
      </c>
      <c r="F2800" s="142" t="s">
        <v>15781</v>
      </c>
    </row>
    <row r="2801" spans="1:6" x14ac:dyDescent="0.3">
      <c r="A2801" s="141">
        <v>93194</v>
      </c>
      <c r="B2801" s="141" t="s">
        <v>5410</v>
      </c>
      <c r="C2801" s="141" t="s">
        <v>80</v>
      </c>
      <c r="D2801" s="141" t="s">
        <v>81</v>
      </c>
      <c r="E2801" s="142" t="s">
        <v>5411</v>
      </c>
      <c r="F2801" s="142" t="s">
        <v>15782</v>
      </c>
    </row>
    <row r="2802" spans="1:6" x14ac:dyDescent="0.3">
      <c r="A2802" s="141">
        <v>93197</v>
      </c>
      <c r="B2802" s="141" t="s">
        <v>5412</v>
      </c>
      <c r="C2802" s="141" t="s">
        <v>80</v>
      </c>
      <c r="D2802" s="141" t="s">
        <v>81</v>
      </c>
      <c r="E2802" s="142" t="s">
        <v>5413</v>
      </c>
      <c r="F2802" s="142" t="s">
        <v>15783</v>
      </c>
    </row>
    <row r="2803" spans="1:6" x14ac:dyDescent="0.3">
      <c r="A2803" s="141">
        <v>93199</v>
      </c>
      <c r="B2803" s="141" t="s">
        <v>5414</v>
      </c>
      <c r="C2803" s="141" t="s">
        <v>80</v>
      </c>
      <c r="D2803" s="141" t="s">
        <v>81</v>
      </c>
      <c r="E2803" s="142" t="s">
        <v>5415</v>
      </c>
      <c r="F2803" s="142" t="s">
        <v>15784</v>
      </c>
    </row>
    <row r="2804" spans="1:6" x14ac:dyDescent="0.3">
      <c r="A2804" s="141">
        <v>93200</v>
      </c>
      <c r="B2804" s="141" t="s">
        <v>5416</v>
      </c>
      <c r="C2804" s="141" t="s">
        <v>80</v>
      </c>
      <c r="D2804" s="141" t="s">
        <v>81</v>
      </c>
      <c r="E2804" s="142" t="s">
        <v>1211</v>
      </c>
      <c r="F2804" s="142" t="s">
        <v>15785</v>
      </c>
    </row>
    <row r="2805" spans="1:6" x14ac:dyDescent="0.3">
      <c r="A2805" s="141">
        <v>93202</v>
      </c>
      <c r="B2805" s="141" t="s">
        <v>5417</v>
      </c>
      <c r="C2805" s="141" t="s">
        <v>80</v>
      </c>
      <c r="D2805" s="141" t="s">
        <v>81</v>
      </c>
      <c r="E2805" s="142" t="s">
        <v>5418</v>
      </c>
      <c r="F2805" s="142" t="s">
        <v>14645</v>
      </c>
    </row>
    <row r="2806" spans="1:6" x14ac:dyDescent="0.3">
      <c r="A2806" s="141">
        <v>93203</v>
      </c>
      <c r="B2806" s="141" t="s">
        <v>5419</v>
      </c>
      <c r="C2806" s="141" t="s">
        <v>80</v>
      </c>
      <c r="D2806" s="141" t="s">
        <v>1090</v>
      </c>
      <c r="E2806" s="142" t="s">
        <v>5420</v>
      </c>
      <c r="F2806" s="142" t="s">
        <v>15786</v>
      </c>
    </row>
    <row r="2807" spans="1:6" x14ac:dyDescent="0.3">
      <c r="A2807" s="141">
        <v>93205</v>
      </c>
      <c r="B2807" s="141" t="s">
        <v>5421</v>
      </c>
      <c r="C2807" s="141" t="s">
        <v>80</v>
      </c>
      <c r="D2807" s="141" t="s">
        <v>81</v>
      </c>
      <c r="E2807" s="142" t="s">
        <v>5422</v>
      </c>
      <c r="F2807" s="142" t="s">
        <v>15787</v>
      </c>
    </row>
    <row r="2808" spans="1:6" x14ac:dyDescent="0.3">
      <c r="A2808" s="141">
        <v>105021</v>
      </c>
      <c r="B2808" s="141" t="s">
        <v>5423</v>
      </c>
      <c r="C2808" s="141" t="s">
        <v>80</v>
      </c>
      <c r="D2808" s="141" t="s">
        <v>81</v>
      </c>
      <c r="E2808" s="142" t="s">
        <v>5424</v>
      </c>
      <c r="F2808" s="142" t="s">
        <v>12285</v>
      </c>
    </row>
    <row r="2809" spans="1:6" x14ac:dyDescent="0.3">
      <c r="A2809" s="141">
        <v>105022</v>
      </c>
      <c r="B2809" s="141" t="s">
        <v>5425</v>
      </c>
      <c r="C2809" s="141" t="s">
        <v>80</v>
      </c>
      <c r="D2809" s="141" t="s">
        <v>81</v>
      </c>
      <c r="E2809" s="142" t="s">
        <v>5426</v>
      </c>
      <c r="F2809" s="142" t="s">
        <v>11865</v>
      </c>
    </row>
    <row r="2810" spans="1:6" x14ac:dyDescent="0.3">
      <c r="A2810" s="141">
        <v>105023</v>
      </c>
      <c r="B2810" s="141" t="s">
        <v>5427</v>
      </c>
      <c r="C2810" s="141" t="s">
        <v>80</v>
      </c>
      <c r="D2810" s="141" t="s">
        <v>81</v>
      </c>
      <c r="E2810" s="142" t="s">
        <v>5428</v>
      </c>
      <c r="F2810" s="142" t="s">
        <v>15788</v>
      </c>
    </row>
    <row r="2811" spans="1:6" x14ac:dyDescent="0.3">
      <c r="A2811" s="141">
        <v>105024</v>
      </c>
      <c r="B2811" s="141" t="s">
        <v>5429</v>
      </c>
      <c r="C2811" s="141" t="s">
        <v>80</v>
      </c>
      <c r="D2811" s="141" t="s">
        <v>81</v>
      </c>
      <c r="E2811" s="142" t="s">
        <v>5430</v>
      </c>
      <c r="F2811" s="142" t="s">
        <v>9062</v>
      </c>
    </row>
    <row r="2812" spans="1:6" x14ac:dyDescent="0.3">
      <c r="A2812" s="141">
        <v>105025</v>
      </c>
      <c r="B2812" s="141" t="s">
        <v>5431</v>
      </c>
      <c r="C2812" s="141" t="s">
        <v>80</v>
      </c>
      <c r="D2812" s="141" t="s">
        <v>81</v>
      </c>
      <c r="E2812" s="142" t="s">
        <v>5432</v>
      </c>
      <c r="F2812" s="142" t="s">
        <v>15789</v>
      </c>
    </row>
    <row r="2813" spans="1:6" x14ac:dyDescent="0.3">
      <c r="A2813" s="141">
        <v>105026</v>
      </c>
      <c r="B2813" s="141" t="s">
        <v>5433</v>
      </c>
      <c r="C2813" s="141" t="s">
        <v>80</v>
      </c>
      <c r="D2813" s="141" t="s">
        <v>81</v>
      </c>
      <c r="E2813" s="142" t="s">
        <v>3429</v>
      </c>
      <c r="F2813" s="142" t="s">
        <v>15790</v>
      </c>
    </row>
    <row r="2814" spans="1:6" x14ac:dyDescent="0.3">
      <c r="A2814" s="141">
        <v>105027</v>
      </c>
      <c r="B2814" s="141" t="s">
        <v>5434</v>
      </c>
      <c r="C2814" s="141" t="s">
        <v>80</v>
      </c>
      <c r="D2814" s="141" t="s">
        <v>81</v>
      </c>
      <c r="E2814" s="142" t="s">
        <v>5435</v>
      </c>
      <c r="F2814" s="142" t="s">
        <v>8986</v>
      </c>
    </row>
    <row r="2815" spans="1:6" x14ac:dyDescent="0.3">
      <c r="A2815" s="141">
        <v>105028</v>
      </c>
      <c r="B2815" s="141" t="s">
        <v>5436</v>
      </c>
      <c r="C2815" s="141" t="s">
        <v>80</v>
      </c>
      <c r="D2815" s="141" t="s">
        <v>81</v>
      </c>
      <c r="E2815" s="142" t="s">
        <v>1167</v>
      </c>
      <c r="F2815" s="142" t="s">
        <v>14351</v>
      </c>
    </row>
    <row r="2816" spans="1:6" x14ac:dyDescent="0.3">
      <c r="A2816" s="141">
        <v>105029</v>
      </c>
      <c r="B2816" s="141" t="s">
        <v>5437</v>
      </c>
      <c r="C2816" s="141" t="s">
        <v>80</v>
      </c>
      <c r="D2816" s="141" t="s">
        <v>81</v>
      </c>
      <c r="E2816" s="142" t="s">
        <v>5438</v>
      </c>
      <c r="F2816" s="142" t="s">
        <v>12506</v>
      </c>
    </row>
    <row r="2817" spans="1:6" x14ac:dyDescent="0.3">
      <c r="A2817" s="141">
        <v>105030</v>
      </c>
      <c r="B2817" s="141" t="s">
        <v>5439</v>
      </c>
      <c r="C2817" s="141" t="s">
        <v>80</v>
      </c>
      <c r="D2817" s="141" t="s">
        <v>81</v>
      </c>
      <c r="E2817" s="142" t="s">
        <v>5440</v>
      </c>
      <c r="F2817" s="142" t="s">
        <v>15791</v>
      </c>
    </row>
    <row r="2818" spans="1:6" x14ac:dyDescent="0.3">
      <c r="A2818" s="141">
        <v>105031</v>
      </c>
      <c r="B2818" s="141" t="s">
        <v>5441</v>
      </c>
      <c r="C2818" s="141" t="s">
        <v>80</v>
      </c>
      <c r="D2818" s="141" t="s">
        <v>81</v>
      </c>
      <c r="E2818" s="142" t="s">
        <v>5442</v>
      </c>
      <c r="F2818" s="142" t="s">
        <v>7793</v>
      </c>
    </row>
    <row r="2819" spans="1:6" x14ac:dyDescent="0.3">
      <c r="A2819" s="141">
        <v>105032</v>
      </c>
      <c r="B2819" s="141" t="s">
        <v>5443</v>
      </c>
      <c r="C2819" s="141" t="s">
        <v>80</v>
      </c>
      <c r="D2819" s="141" t="s">
        <v>81</v>
      </c>
      <c r="E2819" s="142" t="s">
        <v>5444</v>
      </c>
      <c r="F2819" s="142" t="s">
        <v>8006</v>
      </c>
    </row>
    <row r="2820" spans="1:6" x14ac:dyDescent="0.3">
      <c r="A2820" s="141">
        <v>105033</v>
      </c>
      <c r="B2820" s="141" t="s">
        <v>5445</v>
      </c>
      <c r="C2820" s="141" t="s">
        <v>80</v>
      </c>
      <c r="D2820" s="141" t="s">
        <v>81</v>
      </c>
      <c r="E2820" s="142" t="s">
        <v>5446</v>
      </c>
      <c r="F2820" s="142" t="s">
        <v>15792</v>
      </c>
    </row>
    <row r="2821" spans="1:6" x14ac:dyDescent="0.3">
      <c r="A2821" s="141">
        <v>105034</v>
      </c>
      <c r="B2821" s="141" t="s">
        <v>5447</v>
      </c>
      <c r="C2821" s="141" t="s">
        <v>80</v>
      </c>
      <c r="D2821" s="141" t="s">
        <v>81</v>
      </c>
      <c r="E2821" s="142" t="s">
        <v>5448</v>
      </c>
      <c r="F2821" s="142" t="s">
        <v>13486</v>
      </c>
    </row>
    <row r="2822" spans="1:6" x14ac:dyDescent="0.3">
      <c r="A2822" s="141">
        <v>105035</v>
      </c>
      <c r="B2822" s="141" t="s">
        <v>5449</v>
      </c>
      <c r="C2822" s="141" t="s">
        <v>80</v>
      </c>
      <c r="D2822" s="141" t="s">
        <v>81</v>
      </c>
      <c r="E2822" s="142" t="s">
        <v>5450</v>
      </c>
      <c r="F2822" s="142" t="s">
        <v>15793</v>
      </c>
    </row>
    <row r="2823" spans="1:6" x14ac:dyDescent="0.3">
      <c r="A2823" s="141">
        <v>105036</v>
      </c>
      <c r="B2823" s="141" t="s">
        <v>5451</v>
      </c>
      <c r="C2823" s="141" t="s">
        <v>80</v>
      </c>
      <c r="D2823" s="141" t="s">
        <v>81</v>
      </c>
      <c r="E2823" s="142" t="s">
        <v>5452</v>
      </c>
      <c r="F2823" s="142" t="s">
        <v>15794</v>
      </c>
    </row>
    <row r="2824" spans="1:6" x14ac:dyDescent="0.3">
      <c r="A2824" s="141">
        <v>105037</v>
      </c>
      <c r="B2824" s="141" t="s">
        <v>5453</v>
      </c>
      <c r="C2824" s="141" t="s">
        <v>80</v>
      </c>
      <c r="D2824" s="141" t="s">
        <v>81</v>
      </c>
      <c r="E2824" s="142" t="s">
        <v>5454</v>
      </c>
      <c r="F2824" s="142" t="s">
        <v>15795</v>
      </c>
    </row>
    <row r="2825" spans="1:6" x14ac:dyDescent="0.3">
      <c r="A2825" s="141">
        <v>105038</v>
      </c>
      <c r="B2825" s="141" t="s">
        <v>5455</v>
      </c>
      <c r="C2825" s="141" t="s">
        <v>80</v>
      </c>
      <c r="D2825" s="141" t="s">
        <v>81</v>
      </c>
      <c r="E2825" s="142" t="s">
        <v>5456</v>
      </c>
      <c r="F2825" s="142" t="s">
        <v>15796</v>
      </c>
    </row>
    <row r="2826" spans="1:6" x14ac:dyDescent="0.3">
      <c r="A2826" s="141">
        <v>105039</v>
      </c>
      <c r="B2826" s="141" t="s">
        <v>5457</v>
      </c>
      <c r="C2826" s="141" t="s">
        <v>80</v>
      </c>
      <c r="D2826" s="141" t="s">
        <v>81</v>
      </c>
      <c r="E2826" s="142" t="s">
        <v>5458</v>
      </c>
      <c r="F2826" s="142" t="s">
        <v>15797</v>
      </c>
    </row>
    <row r="2827" spans="1:6" x14ac:dyDescent="0.3">
      <c r="A2827" s="141">
        <v>105040</v>
      </c>
      <c r="B2827" s="141" t="s">
        <v>5459</v>
      </c>
      <c r="C2827" s="141" t="s">
        <v>80</v>
      </c>
      <c r="D2827" s="141" t="s">
        <v>81</v>
      </c>
      <c r="E2827" s="142" t="s">
        <v>5460</v>
      </c>
      <c r="F2827" s="142" t="s">
        <v>2648</v>
      </c>
    </row>
    <row r="2828" spans="1:6" x14ac:dyDescent="0.3">
      <c r="A2828" s="141">
        <v>97733</v>
      </c>
      <c r="B2828" s="141" t="s">
        <v>5461</v>
      </c>
      <c r="C2828" s="141" t="s">
        <v>1074</v>
      </c>
      <c r="D2828" s="141" t="s">
        <v>81</v>
      </c>
      <c r="E2828" s="142" t="s">
        <v>5462</v>
      </c>
      <c r="F2828" s="142" t="s">
        <v>15798</v>
      </c>
    </row>
    <row r="2829" spans="1:6" x14ac:dyDescent="0.3">
      <c r="A2829" s="141">
        <v>97734</v>
      </c>
      <c r="B2829" s="141" t="s">
        <v>5463</v>
      </c>
      <c r="C2829" s="141" t="s">
        <v>1074</v>
      </c>
      <c r="D2829" s="141" t="s">
        <v>81</v>
      </c>
      <c r="E2829" s="142" t="s">
        <v>5464</v>
      </c>
      <c r="F2829" s="142" t="s">
        <v>15799</v>
      </c>
    </row>
    <row r="2830" spans="1:6" x14ac:dyDescent="0.3">
      <c r="A2830" s="141">
        <v>97735</v>
      </c>
      <c r="B2830" s="141" t="s">
        <v>5465</v>
      </c>
      <c r="C2830" s="141" t="s">
        <v>1074</v>
      </c>
      <c r="D2830" s="141" t="s">
        <v>81</v>
      </c>
      <c r="E2830" s="142" t="s">
        <v>5466</v>
      </c>
      <c r="F2830" s="142" t="s">
        <v>15800</v>
      </c>
    </row>
    <row r="2831" spans="1:6" x14ac:dyDescent="0.3">
      <c r="A2831" s="141">
        <v>97736</v>
      </c>
      <c r="B2831" s="141" t="s">
        <v>5467</v>
      </c>
      <c r="C2831" s="141" t="s">
        <v>1074</v>
      </c>
      <c r="D2831" s="141" t="s">
        <v>81</v>
      </c>
      <c r="E2831" s="142" t="s">
        <v>5468</v>
      </c>
      <c r="F2831" s="142" t="s">
        <v>15801</v>
      </c>
    </row>
    <row r="2832" spans="1:6" x14ac:dyDescent="0.3">
      <c r="A2832" s="141">
        <v>97737</v>
      </c>
      <c r="B2832" s="141" t="s">
        <v>5469</v>
      </c>
      <c r="C2832" s="141" t="s">
        <v>1074</v>
      </c>
      <c r="D2832" s="141" t="s">
        <v>81</v>
      </c>
      <c r="E2832" s="142" t="s">
        <v>5470</v>
      </c>
      <c r="F2832" s="142" t="s">
        <v>15802</v>
      </c>
    </row>
    <row r="2833" spans="1:6" x14ac:dyDescent="0.3">
      <c r="A2833" s="141">
        <v>97738</v>
      </c>
      <c r="B2833" s="141" t="s">
        <v>5471</v>
      </c>
      <c r="C2833" s="141" t="s">
        <v>1074</v>
      </c>
      <c r="D2833" s="141" t="s">
        <v>81</v>
      </c>
      <c r="E2833" s="142" t="s">
        <v>5472</v>
      </c>
      <c r="F2833" s="142" t="s">
        <v>15803</v>
      </c>
    </row>
    <row r="2834" spans="1:6" x14ac:dyDescent="0.3">
      <c r="A2834" s="141">
        <v>97739</v>
      </c>
      <c r="B2834" s="141" t="s">
        <v>5473</v>
      </c>
      <c r="C2834" s="141" t="s">
        <v>1074</v>
      </c>
      <c r="D2834" s="141" t="s">
        <v>81</v>
      </c>
      <c r="E2834" s="142" t="s">
        <v>5474</v>
      </c>
      <c r="F2834" s="142" t="s">
        <v>15804</v>
      </c>
    </row>
    <row r="2835" spans="1:6" x14ac:dyDescent="0.3">
      <c r="A2835" s="141">
        <v>97740</v>
      </c>
      <c r="B2835" s="141" t="s">
        <v>5475</v>
      </c>
      <c r="C2835" s="141" t="s">
        <v>1074</v>
      </c>
      <c r="D2835" s="141" t="s">
        <v>81</v>
      </c>
      <c r="E2835" s="142" t="s">
        <v>5476</v>
      </c>
      <c r="F2835" s="142" t="s">
        <v>15805</v>
      </c>
    </row>
    <row r="2836" spans="1:6" x14ac:dyDescent="0.3">
      <c r="A2836" s="141">
        <v>98615</v>
      </c>
      <c r="B2836" s="141" t="s">
        <v>5477</v>
      </c>
      <c r="C2836" s="141" t="s">
        <v>1037</v>
      </c>
      <c r="D2836" s="141" t="s">
        <v>81</v>
      </c>
      <c r="E2836" s="142" t="s">
        <v>5478</v>
      </c>
      <c r="F2836" s="142" t="s">
        <v>15806</v>
      </c>
    </row>
    <row r="2837" spans="1:6" x14ac:dyDescent="0.3">
      <c r="A2837" s="141">
        <v>98616</v>
      </c>
      <c r="B2837" s="141" t="s">
        <v>5479</v>
      </c>
      <c r="C2837" s="141" t="s">
        <v>1037</v>
      </c>
      <c r="D2837" s="141" t="s">
        <v>81</v>
      </c>
      <c r="E2837" s="142" t="s">
        <v>5480</v>
      </c>
      <c r="F2837" s="142" t="s">
        <v>15807</v>
      </c>
    </row>
    <row r="2838" spans="1:6" x14ac:dyDescent="0.3">
      <c r="A2838" s="141">
        <v>98617</v>
      </c>
      <c r="B2838" s="141" t="s">
        <v>5481</v>
      </c>
      <c r="C2838" s="141" t="s">
        <v>1037</v>
      </c>
      <c r="D2838" s="141" t="s">
        <v>81</v>
      </c>
      <c r="E2838" s="142" t="s">
        <v>5482</v>
      </c>
      <c r="F2838" s="142" t="s">
        <v>15808</v>
      </c>
    </row>
    <row r="2839" spans="1:6" x14ac:dyDescent="0.3">
      <c r="A2839" s="141">
        <v>98618</v>
      </c>
      <c r="B2839" s="141" t="s">
        <v>5483</v>
      </c>
      <c r="C2839" s="141" t="s">
        <v>1037</v>
      </c>
      <c r="D2839" s="141" t="s">
        <v>81</v>
      </c>
      <c r="E2839" s="142" t="s">
        <v>5484</v>
      </c>
      <c r="F2839" s="142" t="s">
        <v>15809</v>
      </c>
    </row>
    <row r="2840" spans="1:6" x14ac:dyDescent="0.3">
      <c r="A2840" s="141">
        <v>98619</v>
      </c>
      <c r="B2840" s="141" t="s">
        <v>5485</v>
      </c>
      <c r="C2840" s="141" t="s">
        <v>1037</v>
      </c>
      <c r="D2840" s="141" t="s">
        <v>81</v>
      </c>
      <c r="E2840" s="142" t="s">
        <v>5486</v>
      </c>
      <c r="F2840" s="142" t="s">
        <v>15810</v>
      </c>
    </row>
    <row r="2841" spans="1:6" x14ac:dyDescent="0.3">
      <c r="A2841" s="141">
        <v>98620</v>
      </c>
      <c r="B2841" s="141" t="s">
        <v>5487</v>
      </c>
      <c r="C2841" s="141" t="s">
        <v>1037</v>
      </c>
      <c r="D2841" s="141" t="s">
        <v>81</v>
      </c>
      <c r="E2841" s="142" t="s">
        <v>5488</v>
      </c>
      <c r="F2841" s="142" t="s">
        <v>15811</v>
      </c>
    </row>
    <row r="2842" spans="1:6" x14ac:dyDescent="0.3">
      <c r="A2842" s="141">
        <v>98621</v>
      </c>
      <c r="B2842" s="141" t="s">
        <v>5489</v>
      </c>
      <c r="C2842" s="141" t="s">
        <v>1037</v>
      </c>
      <c r="D2842" s="141" t="s">
        <v>81</v>
      </c>
      <c r="E2842" s="142" t="s">
        <v>4512</v>
      </c>
      <c r="F2842" s="142" t="s">
        <v>15812</v>
      </c>
    </row>
    <row r="2843" spans="1:6" x14ac:dyDescent="0.3">
      <c r="A2843" s="141">
        <v>98622</v>
      </c>
      <c r="B2843" s="141" t="s">
        <v>5490</v>
      </c>
      <c r="C2843" s="141" t="s">
        <v>1037</v>
      </c>
      <c r="D2843" s="141" t="s">
        <v>81</v>
      </c>
      <c r="E2843" s="142" t="s">
        <v>5491</v>
      </c>
      <c r="F2843" s="142" t="s">
        <v>11602</v>
      </c>
    </row>
    <row r="2844" spans="1:6" x14ac:dyDescent="0.3">
      <c r="A2844" s="141">
        <v>98623</v>
      </c>
      <c r="B2844" s="141" t="s">
        <v>5492</v>
      </c>
      <c r="C2844" s="141" t="s">
        <v>1037</v>
      </c>
      <c r="D2844" s="141" t="s">
        <v>81</v>
      </c>
      <c r="E2844" s="142" t="s">
        <v>5493</v>
      </c>
      <c r="F2844" s="142" t="s">
        <v>15813</v>
      </c>
    </row>
    <row r="2845" spans="1:6" x14ac:dyDescent="0.3">
      <c r="A2845" s="141">
        <v>98624</v>
      </c>
      <c r="B2845" s="141" t="s">
        <v>5494</v>
      </c>
      <c r="C2845" s="141" t="s">
        <v>1037</v>
      </c>
      <c r="D2845" s="141" t="s">
        <v>81</v>
      </c>
      <c r="E2845" s="142" t="s">
        <v>5495</v>
      </c>
      <c r="F2845" s="142" t="s">
        <v>15814</v>
      </c>
    </row>
    <row r="2846" spans="1:6" x14ac:dyDescent="0.3">
      <c r="A2846" s="141">
        <v>98625</v>
      </c>
      <c r="B2846" s="141" t="s">
        <v>5496</v>
      </c>
      <c r="C2846" s="141" t="s">
        <v>1037</v>
      </c>
      <c r="D2846" s="141" t="s">
        <v>81</v>
      </c>
      <c r="E2846" s="142" t="s">
        <v>5497</v>
      </c>
      <c r="F2846" s="142" t="s">
        <v>15815</v>
      </c>
    </row>
    <row r="2847" spans="1:6" x14ac:dyDescent="0.3">
      <c r="A2847" s="141">
        <v>98626</v>
      </c>
      <c r="B2847" s="141" t="s">
        <v>5498</v>
      </c>
      <c r="C2847" s="141" t="s">
        <v>1037</v>
      </c>
      <c r="D2847" s="141" t="s">
        <v>81</v>
      </c>
      <c r="E2847" s="142" t="s">
        <v>5499</v>
      </c>
      <c r="F2847" s="142" t="s">
        <v>15816</v>
      </c>
    </row>
    <row r="2848" spans="1:6" x14ac:dyDescent="0.3">
      <c r="A2848" s="141">
        <v>98627</v>
      </c>
      <c r="B2848" s="141" t="s">
        <v>5500</v>
      </c>
      <c r="C2848" s="141" t="s">
        <v>1037</v>
      </c>
      <c r="D2848" s="141" t="s">
        <v>81</v>
      </c>
      <c r="E2848" s="142" t="s">
        <v>5501</v>
      </c>
      <c r="F2848" s="142" t="s">
        <v>15817</v>
      </c>
    </row>
    <row r="2849" spans="1:6" x14ac:dyDescent="0.3">
      <c r="A2849" s="141">
        <v>98628</v>
      </c>
      <c r="B2849" s="141" t="s">
        <v>5502</v>
      </c>
      <c r="C2849" s="141" t="s">
        <v>1037</v>
      </c>
      <c r="D2849" s="141" t="s">
        <v>81</v>
      </c>
      <c r="E2849" s="142" t="s">
        <v>5503</v>
      </c>
      <c r="F2849" s="142" t="s">
        <v>15818</v>
      </c>
    </row>
    <row r="2850" spans="1:6" x14ac:dyDescent="0.3">
      <c r="A2850" s="141">
        <v>98629</v>
      </c>
      <c r="B2850" s="141" t="s">
        <v>5504</v>
      </c>
      <c r="C2850" s="141" t="s">
        <v>1037</v>
      </c>
      <c r="D2850" s="141" t="s">
        <v>81</v>
      </c>
      <c r="E2850" s="142" t="s">
        <v>5505</v>
      </c>
      <c r="F2850" s="142" t="s">
        <v>15819</v>
      </c>
    </row>
    <row r="2851" spans="1:6" x14ac:dyDescent="0.3">
      <c r="A2851" s="141">
        <v>98630</v>
      </c>
      <c r="B2851" s="141" t="s">
        <v>5506</v>
      </c>
      <c r="C2851" s="141" t="s">
        <v>1037</v>
      </c>
      <c r="D2851" s="141" t="s">
        <v>81</v>
      </c>
      <c r="E2851" s="142" t="s">
        <v>5507</v>
      </c>
      <c r="F2851" s="142" t="s">
        <v>15723</v>
      </c>
    </row>
    <row r="2852" spans="1:6" x14ac:dyDescent="0.3">
      <c r="A2852" s="141">
        <v>98632</v>
      </c>
      <c r="B2852" s="141" t="s">
        <v>5508</v>
      </c>
      <c r="C2852" s="141" t="s">
        <v>1037</v>
      </c>
      <c r="D2852" s="141" t="s">
        <v>81</v>
      </c>
      <c r="E2852" s="142" t="s">
        <v>5509</v>
      </c>
      <c r="F2852" s="142" t="s">
        <v>15820</v>
      </c>
    </row>
    <row r="2853" spans="1:6" x14ac:dyDescent="0.3">
      <c r="A2853" s="141">
        <v>98655</v>
      </c>
      <c r="B2853" s="141" t="s">
        <v>5510</v>
      </c>
      <c r="C2853" s="141" t="s">
        <v>80</v>
      </c>
      <c r="D2853" s="141" t="s">
        <v>81</v>
      </c>
      <c r="E2853" s="142" t="s">
        <v>5511</v>
      </c>
      <c r="F2853" s="142" t="s">
        <v>15821</v>
      </c>
    </row>
    <row r="2854" spans="1:6" x14ac:dyDescent="0.3">
      <c r="A2854" s="141">
        <v>98656</v>
      </c>
      <c r="B2854" s="141" t="s">
        <v>5512</v>
      </c>
      <c r="C2854" s="141" t="s">
        <v>80</v>
      </c>
      <c r="D2854" s="141" t="s">
        <v>81</v>
      </c>
      <c r="E2854" s="142" t="s">
        <v>5513</v>
      </c>
      <c r="F2854" s="142" t="s">
        <v>15822</v>
      </c>
    </row>
    <row r="2855" spans="1:6" x14ac:dyDescent="0.3">
      <c r="A2855" s="141">
        <v>98657</v>
      </c>
      <c r="B2855" s="141" t="s">
        <v>5514</v>
      </c>
      <c r="C2855" s="141" t="s">
        <v>80</v>
      </c>
      <c r="D2855" s="141" t="s">
        <v>81</v>
      </c>
      <c r="E2855" s="142" t="s">
        <v>5515</v>
      </c>
      <c r="F2855" s="142" t="s">
        <v>15823</v>
      </c>
    </row>
    <row r="2856" spans="1:6" x14ac:dyDescent="0.3">
      <c r="A2856" s="141">
        <v>98658</v>
      </c>
      <c r="B2856" s="141" t="s">
        <v>5516</v>
      </c>
      <c r="C2856" s="141" t="s">
        <v>80</v>
      </c>
      <c r="D2856" s="141" t="s">
        <v>81</v>
      </c>
      <c r="E2856" s="142" t="s">
        <v>5517</v>
      </c>
      <c r="F2856" s="142" t="s">
        <v>15824</v>
      </c>
    </row>
    <row r="2857" spans="1:6" x14ac:dyDescent="0.3">
      <c r="A2857" s="141">
        <v>98659</v>
      </c>
      <c r="B2857" s="141" t="s">
        <v>5518</v>
      </c>
      <c r="C2857" s="141" t="s">
        <v>80</v>
      </c>
      <c r="D2857" s="141" t="s">
        <v>81</v>
      </c>
      <c r="E2857" s="142" t="s">
        <v>5519</v>
      </c>
      <c r="F2857" s="142" t="s">
        <v>15825</v>
      </c>
    </row>
    <row r="2858" spans="1:6" x14ac:dyDescent="0.3">
      <c r="A2858" s="141">
        <v>98746</v>
      </c>
      <c r="B2858" s="141" t="s">
        <v>5520</v>
      </c>
      <c r="C2858" s="141" t="s">
        <v>80</v>
      </c>
      <c r="D2858" s="141" t="s">
        <v>81</v>
      </c>
      <c r="E2858" s="142" t="s">
        <v>5521</v>
      </c>
      <c r="F2858" s="142" t="s">
        <v>1445</v>
      </c>
    </row>
    <row r="2859" spans="1:6" x14ac:dyDescent="0.3">
      <c r="A2859" s="141">
        <v>98749</v>
      </c>
      <c r="B2859" s="141" t="s">
        <v>5522</v>
      </c>
      <c r="C2859" s="141" t="s">
        <v>80</v>
      </c>
      <c r="D2859" s="141" t="s">
        <v>81</v>
      </c>
      <c r="E2859" s="142" t="s">
        <v>5523</v>
      </c>
      <c r="F2859" s="142" t="s">
        <v>15826</v>
      </c>
    </row>
    <row r="2860" spans="1:6" x14ac:dyDescent="0.3">
      <c r="A2860" s="141">
        <v>98750</v>
      </c>
      <c r="B2860" s="141" t="s">
        <v>5524</v>
      </c>
      <c r="C2860" s="141" t="s">
        <v>80</v>
      </c>
      <c r="D2860" s="141" t="s">
        <v>81</v>
      </c>
      <c r="E2860" s="142" t="s">
        <v>5525</v>
      </c>
      <c r="F2860" s="142" t="s">
        <v>15827</v>
      </c>
    </row>
    <row r="2861" spans="1:6" x14ac:dyDescent="0.3">
      <c r="A2861" s="141">
        <v>98751</v>
      </c>
      <c r="B2861" s="141" t="s">
        <v>5526</v>
      </c>
      <c r="C2861" s="141" t="s">
        <v>80</v>
      </c>
      <c r="D2861" s="141" t="s">
        <v>81</v>
      </c>
      <c r="E2861" s="142" t="s">
        <v>5527</v>
      </c>
      <c r="F2861" s="142" t="s">
        <v>15828</v>
      </c>
    </row>
    <row r="2862" spans="1:6" x14ac:dyDescent="0.3">
      <c r="A2862" s="141">
        <v>98752</v>
      </c>
      <c r="B2862" s="141" t="s">
        <v>5528</v>
      </c>
      <c r="C2862" s="141" t="s">
        <v>80</v>
      </c>
      <c r="D2862" s="141" t="s">
        <v>81</v>
      </c>
      <c r="E2862" s="142" t="s">
        <v>5529</v>
      </c>
      <c r="F2862" s="142" t="s">
        <v>15829</v>
      </c>
    </row>
    <row r="2863" spans="1:6" x14ac:dyDescent="0.3">
      <c r="A2863" s="141">
        <v>98753</v>
      </c>
      <c r="B2863" s="141" t="s">
        <v>5530</v>
      </c>
      <c r="C2863" s="141" t="s">
        <v>80</v>
      </c>
      <c r="D2863" s="141" t="s">
        <v>81</v>
      </c>
      <c r="E2863" s="142" t="s">
        <v>5531</v>
      </c>
      <c r="F2863" s="142" t="s">
        <v>15830</v>
      </c>
    </row>
    <row r="2864" spans="1:6" x14ac:dyDescent="0.3">
      <c r="A2864" s="141">
        <v>100763</v>
      </c>
      <c r="B2864" s="141" t="s">
        <v>5532</v>
      </c>
      <c r="C2864" s="141" t="s">
        <v>3131</v>
      </c>
      <c r="D2864" s="141" t="s">
        <v>81</v>
      </c>
      <c r="E2864" s="142" t="s">
        <v>5533</v>
      </c>
      <c r="F2864" s="142" t="s">
        <v>15831</v>
      </c>
    </row>
    <row r="2865" spans="1:6" x14ac:dyDescent="0.3">
      <c r="A2865" s="141">
        <v>100764</v>
      </c>
      <c r="B2865" s="141" t="s">
        <v>5534</v>
      </c>
      <c r="C2865" s="141" t="s">
        <v>3131</v>
      </c>
      <c r="D2865" s="141" t="s">
        <v>81</v>
      </c>
      <c r="E2865" s="142" t="s">
        <v>5535</v>
      </c>
      <c r="F2865" s="142" t="s">
        <v>15832</v>
      </c>
    </row>
    <row r="2866" spans="1:6" x14ac:dyDescent="0.3">
      <c r="A2866" s="141">
        <v>100765</v>
      </c>
      <c r="B2866" s="141" t="s">
        <v>5536</v>
      </c>
      <c r="C2866" s="141" t="s">
        <v>3131</v>
      </c>
      <c r="D2866" s="141" t="s">
        <v>81</v>
      </c>
      <c r="E2866" s="142" t="s">
        <v>5537</v>
      </c>
      <c r="F2866" s="142" t="s">
        <v>15833</v>
      </c>
    </row>
    <row r="2867" spans="1:6" x14ac:dyDescent="0.3">
      <c r="A2867" s="141">
        <v>100766</v>
      </c>
      <c r="B2867" s="141" t="s">
        <v>5538</v>
      </c>
      <c r="C2867" s="141" t="s">
        <v>3131</v>
      </c>
      <c r="D2867" s="141" t="s">
        <v>81</v>
      </c>
      <c r="E2867" s="142" t="s">
        <v>5539</v>
      </c>
      <c r="F2867" s="142" t="s">
        <v>15834</v>
      </c>
    </row>
    <row r="2868" spans="1:6" x14ac:dyDescent="0.3">
      <c r="A2868" s="141">
        <v>100767</v>
      </c>
      <c r="B2868" s="141" t="s">
        <v>5540</v>
      </c>
      <c r="C2868" s="141" t="s">
        <v>3131</v>
      </c>
      <c r="D2868" s="141" t="s">
        <v>81</v>
      </c>
      <c r="E2868" s="142" t="s">
        <v>5541</v>
      </c>
      <c r="F2868" s="142" t="s">
        <v>15835</v>
      </c>
    </row>
    <row r="2869" spans="1:6" x14ac:dyDescent="0.3">
      <c r="A2869" s="141">
        <v>100768</v>
      </c>
      <c r="B2869" s="141" t="s">
        <v>5542</v>
      </c>
      <c r="C2869" s="141" t="s">
        <v>3131</v>
      </c>
      <c r="D2869" s="141" t="s">
        <v>81</v>
      </c>
      <c r="E2869" s="142" t="s">
        <v>130</v>
      </c>
      <c r="F2869" s="142" t="s">
        <v>15665</v>
      </c>
    </row>
    <row r="2870" spans="1:6" x14ac:dyDescent="0.3">
      <c r="A2870" s="141">
        <v>100769</v>
      </c>
      <c r="B2870" s="141" t="s">
        <v>5543</v>
      </c>
      <c r="C2870" s="141" t="s">
        <v>3131</v>
      </c>
      <c r="D2870" s="141" t="s">
        <v>81</v>
      </c>
      <c r="E2870" s="142" t="s">
        <v>5544</v>
      </c>
      <c r="F2870" s="142" t="s">
        <v>13109</v>
      </c>
    </row>
    <row r="2871" spans="1:6" x14ac:dyDescent="0.3">
      <c r="A2871" s="141">
        <v>100770</v>
      </c>
      <c r="B2871" s="141" t="s">
        <v>5545</v>
      </c>
      <c r="C2871" s="141" t="s">
        <v>3131</v>
      </c>
      <c r="D2871" s="141" t="s">
        <v>81</v>
      </c>
      <c r="E2871" s="142" t="s">
        <v>5546</v>
      </c>
      <c r="F2871" s="142" t="s">
        <v>15836</v>
      </c>
    </row>
    <row r="2872" spans="1:6" x14ac:dyDescent="0.3">
      <c r="A2872" s="141">
        <v>100771</v>
      </c>
      <c r="B2872" s="141" t="s">
        <v>5547</v>
      </c>
      <c r="C2872" s="141" t="s">
        <v>3131</v>
      </c>
      <c r="D2872" s="141" t="s">
        <v>81</v>
      </c>
      <c r="E2872" s="142" t="s">
        <v>5548</v>
      </c>
      <c r="F2872" s="142" t="s">
        <v>15837</v>
      </c>
    </row>
    <row r="2873" spans="1:6" x14ac:dyDescent="0.3">
      <c r="A2873" s="141">
        <v>100772</v>
      </c>
      <c r="B2873" s="141" t="s">
        <v>5549</v>
      </c>
      <c r="C2873" s="141" t="s">
        <v>3131</v>
      </c>
      <c r="D2873" s="141" t="s">
        <v>81</v>
      </c>
      <c r="E2873" s="142" t="s">
        <v>571</v>
      </c>
      <c r="F2873" s="142" t="s">
        <v>15838</v>
      </c>
    </row>
    <row r="2874" spans="1:6" x14ac:dyDescent="0.3">
      <c r="A2874" s="141">
        <v>100773</v>
      </c>
      <c r="B2874" s="141" t="s">
        <v>5550</v>
      </c>
      <c r="C2874" s="141" t="s">
        <v>3131</v>
      </c>
      <c r="D2874" s="141" t="s">
        <v>81</v>
      </c>
      <c r="E2874" s="142" t="s">
        <v>5551</v>
      </c>
      <c r="F2874" s="142" t="s">
        <v>15839</v>
      </c>
    </row>
    <row r="2875" spans="1:6" x14ac:dyDescent="0.3">
      <c r="A2875" s="141">
        <v>100774</v>
      </c>
      <c r="B2875" s="141" t="s">
        <v>5552</v>
      </c>
      <c r="C2875" s="141" t="s">
        <v>3131</v>
      </c>
      <c r="D2875" s="141" t="s">
        <v>81</v>
      </c>
      <c r="E2875" s="142" t="s">
        <v>5553</v>
      </c>
      <c r="F2875" s="142" t="s">
        <v>15840</v>
      </c>
    </row>
    <row r="2876" spans="1:6" x14ac:dyDescent="0.3">
      <c r="A2876" s="141">
        <v>100775</v>
      </c>
      <c r="B2876" s="141" t="s">
        <v>5554</v>
      </c>
      <c r="C2876" s="141" t="s">
        <v>3131</v>
      </c>
      <c r="D2876" s="141" t="s">
        <v>81</v>
      </c>
      <c r="E2876" s="142" t="s">
        <v>5555</v>
      </c>
      <c r="F2876" s="142" t="s">
        <v>15841</v>
      </c>
    </row>
    <row r="2877" spans="1:6" x14ac:dyDescent="0.3">
      <c r="A2877" s="141">
        <v>100776</v>
      </c>
      <c r="B2877" s="141" t="s">
        <v>5556</v>
      </c>
      <c r="C2877" s="141" t="s">
        <v>3131</v>
      </c>
      <c r="D2877" s="141" t="s">
        <v>81</v>
      </c>
      <c r="E2877" s="142" t="s">
        <v>5557</v>
      </c>
      <c r="F2877" s="142" t="s">
        <v>15842</v>
      </c>
    </row>
    <row r="2878" spans="1:6" x14ac:dyDescent="0.3">
      <c r="A2878" s="141">
        <v>100777</v>
      </c>
      <c r="B2878" s="141" t="s">
        <v>5558</v>
      </c>
      <c r="C2878" s="141" t="s">
        <v>3131</v>
      </c>
      <c r="D2878" s="141" t="s">
        <v>81</v>
      </c>
      <c r="E2878" s="142" t="s">
        <v>5559</v>
      </c>
      <c r="F2878" s="142" t="s">
        <v>5730</v>
      </c>
    </row>
    <row r="2879" spans="1:6" x14ac:dyDescent="0.3">
      <c r="A2879" s="141">
        <v>100778</v>
      </c>
      <c r="B2879" s="141" t="s">
        <v>5560</v>
      </c>
      <c r="C2879" s="141" t="s">
        <v>3131</v>
      </c>
      <c r="D2879" s="141" t="s">
        <v>81</v>
      </c>
      <c r="E2879" s="142" t="s">
        <v>5561</v>
      </c>
      <c r="F2879" s="142" t="s">
        <v>5872</v>
      </c>
    </row>
    <row r="2880" spans="1:6" x14ac:dyDescent="0.3">
      <c r="A2880" s="141">
        <v>103795</v>
      </c>
      <c r="B2880" s="141" t="s">
        <v>5562</v>
      </c>
      <c r="C2880" s="141" t="s">
        <v>1037</v>
      </c>
      <c r="D2880" s="141" t="s">
        <v>81</v>
      </c>
      <c r="E2880" s="142" t="s">
        <v>5563</v>
      </c>
      <c r="F2880" s="142" t="s">
        <v>15843</v>
      </c>
    </row>
    <row r="2881" spans="1:6" x14ac:dyDescent="0.3">
      <c r="A2881" s="141">
        <v>103796</v>
      </c>
      <c r="B2881" s="141" t="s">
        <v>5564</v>
      </c>
      <c r="C2881" s="141" t="s">
        <v>1037</v>
      </c>
      <c r="D2881" s="141" t="s">
        <v>81</v>
      </c>
      <c r="E2881" s="142" t="s">
        <v>5565</v>
      </c>
      <c r="F2881" s="142" t="s">
        <v>4674</v>
      </c>
    </row>
    <row r="2882" spans="1:6" x14ac:dyDescent="0.3">
      <c r="A2882" s="141">
        <v>103797</v>
      </c>
      <c r="B2882" s="141" t="s">
        <v>5566</v>
      </c>
      <c r="C2882" s="141" t="s">
        <v>3131</v>
      </c>
      <c r="D2882" s="141" t="s">
        <v>81</v>
      </c>
      <c r="E2882" s="142" t="s">
        <v>5567</v>
      </c>
      <c r="F2882" s="142" t="s">
        <v>15844</v>
      </c>
    </row>
    <row r="2883" spans="1:6" x14ac:dyDescent="0.3">
      <c r="A2883" s="141">
        <v>103798</v>
      </c>
      <c r="B2883" s="141" t="s">
        <v>5568</v>
      </c>
      <c r="C2883" s="141" t="s">
        <v>1074</v>
      </c>
      <c r="D2883" s="141" t="s">
        <v>81</v>
      </c>
      <c r="E2883" s="142" t="s">
        <v>5569</v>
      </c>
      <c r="F2883" s="142" t="s">
        <v>15845</v>
      </c>
    </row>
    <row r="2884" spans="1:6" x14ac:dyDescent="0.3">
      <c r="A2884" s="141">
        <v>103799</v>
      </c>
      <c r="B2884" s="141" t="s">
        <v>5570</v>
      </c>
      <c r="C2884" s="141" t="s">
        <v>1074</v>
      </c>
      <c r="D2884" s="141" t="s">
        <v>81</v>
      </c>
      <c r="E2884" s="142" t="s">
        <v>5571</v>
      </c>
      <c r="F2884" s="142" t="s">
        <v>15846</v>
      </c>
    </row>
    <row r="2885" spans="1:6" x14ac:dyDescent="0.3">
      <c r="A2885" s="141">
        <v>103800</v>
      </c>
      <c r="B2885" s="141" t="s">
        <v>5572</v>
      </c>
      <c r="C2885" s="141" t="s">
        <v>1074</v>
      </c>
      <c r="D2885" s="141" t="s">
        <v>81</v>
      </c>
      <c r="E2885" s="142" t="s">
        <v>5573</v>
      </c>
      <c r="F2885" s="142" t="s">
        <v>15847</v>
      </c>
    </row>
    <row r="2886" spans="1:6" x14ac:dyDescent="0.3">
      <c r="A2886" s="141">
        <v>103801</v>
      </c>
      <c r="B2886" s="141" t="s">
        <v>5574</v>
      </c>
      <c r="C2886" s="141" t="s">
        <v>1074</v>
      </c>
      <c r="D2886" s="141" t="s">
        <v>81</v>
      </c>
      <c r="E2886" s="142" t="s">
        <v>5575</v>
      </c>
      <c r="F2886" s="142" t="s">
        <v>15848</v>
      </c>
    </row>
    <row r="2887" spans="1:6" x14ac:dyDescent="0.3">
      <c r="A2887" s="141">
        <v>103925</v>
      </c>
      <c r="B2887" s="141" t="s">
        <v>5576</v>
      </c>
      <c r="C2887" s="141" t="s">
        <v>1074</v>
      </c>
      <c r="D2887" s="141" t="s">
        <v>81</v>
      </c>
      <c r="E2887" s="142" t="s">
        <v>5577</v>
      </c>
      <c r="F2887" s="142" t="s">
        <v>15849</v>
      </c>
    </row>
    <row r="2888" spans="1:6" x14ac:dyDescent="0.3">
      <c r="A2888" s="141">
        <v>103926</v>
      </c>
      <c r="B2888" s="141" t="s">
        <v>5578</v>
      </c>
      <c r="C2888" s="141" t="s">
        <v>1074</v>
      </c>
      <c r="D2888" s="141" t="s">
        <v>81</v>
      </c>
      <c r="E2888" s="142" t="s">
        <v>5579</v>
      </c>
      <c r="F2888" s="142" t="s">
        <v>15850</v>
      </c>
    </row>
    <row r="2889" spans="1:6" x14ac:dyDescent="0.3">
      <c r="A2889" s="141">
        <v>103928</v>
      </c>
      <c r="B2889" s="141" t="s">
        <v>5580</v>
      </c>
      <c r="C2889" s="141" t="s">
        <v>1074</v>
      </c>
      <c r="D2889" s="141" t="s">
        <v>81</v>
      </c>
      <c r="E2889" s="142" t="s">
        <v>5573</v>
      </c>
      <c r="F2889" s="142" t="s">
        <v>15847</v>
      </c>
    </row>
    <row r="2890" spans="1:6" x14ac:dyDescent="0.3">
      <c r="A2890" s="141">
        <v>103929</v>
      </c>
      <c r="B2890" s="141" t="s">
        <v>5581</v>
      </c>
      <c r="C2890" s="141" t="s">
        <v>1074</v>
      </c>
      <c r="D2890" s="141" t="s">
        <v>81</v>
      </c>
      <c r="E2890" s="142" t="s">
        <v>5582</v>
      </c>
      <c r="F2890" s="142" t="s">
        <v>15851</v>
      </c>
    </row>
    <row r="2891" spans="1:6" x14ac:dyDescent="0.3">
      <c r="A2891" s="141">
        <v>103930</v>
      </c>
      <c r="B2891" s="141" t="s">
        <v>5583</v>
      </c>
      <c r="C2891" s="141" t="s">
        <v>1074</v>
      </c>
      <c r="D2891" s="141" t="s">
        <v>81</v>
      </c>
      <c r="E2891" s="142" t="s">
        <v>5584</v>
      </c>
      <c r="F2891" s="142" t="s">
        <v>15852</v>
      </c>
    </row>
    <row r="2892" spans="1:6" x14ac:dyDescent="0.3">
      <c r="A2892" s="141">
        <v>103931</v>
      </c>
      <c r="B2892" s="141" t="s">
        <v>5585</v>
      </c>
      <c r="C2892" s="141" t="s">
        <v>1074</v>
      </c>
      <c r="D2892" s="141" t="s">
        <v>81</v>
      </c>
      <c r="E2892" s="142" t="s">
        <v>5586</v>
      </c>
      <c r="F2892" s="142" t="s">
        <v>15853</v>
      </c>
    </row>
    <row r="2893" spans="1:6" x14ac:dyDescent="0.3">
      <c r="A2893" s="141">
        <v>103932</v>
      </c>
      <c r="B2893" s="141" t="s">
        <v>5587</v>
      </c>
      <c r="C2893" s="141" t="s">
        <v>1074</v>
      </c>
      <c r="D2893" s="141" t="s">
        <v>81</v>
      </c>
      <c r="E2893" s="142" t="s">
        <v>5588</v>
      </c>
      <c r="F2893" s="142" t="s">
        <v>15854</v>
      </c>
    </row>
    <row r="2894" spans="1:6" x14ac:dyDescent="0.3">
      <c r="A2894" s="141">
        <v>103933</v>
      </c>
      <c r="B2894" s="141" t="s">
        <v>5589</v>
      </c>
      <c r="C2894" s="141" t="s">
        <v>1074</v>
      </c>
      <c r="D2894" s="141" t="s">
        <v>81</v>
      </c>
      <c r="E2894" s="142" t="s">
        <v>5590</v>
      </c>
      <c r="F2894" s="142" t="s">
        <v>15855</v>
      </c>
    </row>
    <row r="2895" spans="1:6" x14ac:dyDescent="0.3">
      <c r="A2895" s="141">
        <v>105041</v>
      </c>
      <c r="B2895" s="141" t="s">
        <v>5591</v>
      </c>
      <c r="C2895" s="141" t="s">
        <v>80</v>
      </c>
      <c r="D2895" s="141" t="s">
        <v>81</v>
      </c>
      <c r="E2895" s="142" t="s">
        <v>5592</v>
      </c>
      <c r="F2895" s="142" t="s">
        <v>15856</v>
      </c>
    </row>
    <row r="2896" spans="1:6" x14ac:dyDescent="0.3">
      <c r="A2896" s="141">
        <v>105042</v>
      </c>
      <c r="B2896" s="141" t="s">
        <v>5593</v>
      </c>
      <c r="C2896" s="141" t="s">
        <v>80</v>
      </c>
      <c r="D2896" s="141" t="s">
        <v>81</v>
      </c>
      <c r="E2896" s="142" t="s">
        <v>3160</v>
      </c>
      <c r="F2896" s="142" t="s">
        <v>15857</v>
      </c>
    </row>
    <row r="2897" spans="1:6" x14ac:dyDescent="0.3">
      <c r="A2897" s="141">
        <v>105045</v>
      </c>
      <c r="B2897" s="141" t="s">
        <v>5594</v>
      </c>
      <c r="C2897" s="141" t="s">
        <v>80</v>
      </c>
      <c r="D2897" s="141" t="s">
        <v>81</v>
      </c>
      <c r="E2897" s="142" t="s">
        <v>5595</v>
      </c>
      <c r="F2897" s="142" t="s">
        <v>15858</v>
      </c>
    </row>
    <row r="2898" spans="1:6" x14ac:dyDescent="0.3">
      <c r="A2898" s="141">
        <v>105046</v>
      </c>
      <c r="B2898" s="141" t="s">
        <v>5596</v>
      </c>
      <c r="C2898" s="141" t="s">
        <v>80</v>
      </c>
      <c r="D2898" s="141" t="s">
        <v>81</v>
      </c>
      <c r="E2898" s="142" t="s">
        <v>2307</v>
      </c>
      <c r="F2898" s="142" t="s">
        <v>15859</v>
      </c>
    </row>
    <row r="2899" spans="1:6" x14ac:dyDescent="0.3">
      <c r="A2899" s="141">
        <v>105050</v>
      </c>
      <c r="B2899" s="141" t="s">
        <v>5597</v>
      </c>
      <c r="C2899" s="141" t="s">
        <v>80</v>
      </c>
      <c r="D2899" s="141" t="s">
        <v>81</v>
      </c>
      <c r="E2899" s="142" t="s">
        <v>5598</v>
      </c>
      <c r="F2899" s="142" t="s">
        <v>15860</v>
      </c>
    </row>
    <row r="2900" spans="1:6" x14ac:dyDescent="0.3">
      <c r="A2900" s="141">
        <v>105053</v>
      </c>
      <c r="B2900" s="141" t="s">
        <v>5599</v>
      </c>
      <c r="C2900" s="141" t="s">
        <v>80</v>
      </c>
      <c r="D2900" s="141" t="s">
        <v>81</v>
      </c>
      <c r="E2900" s="142" t="s">
        <v>5600</v>
      </c>
      <c r="F2900" s="142" t="s">
        <v>15861</v>
      </c>
    </row>
    <row r="2901" spans="1:6" x14ac:dyDescent="0.3">
      <c r="A2901" s="141">
        <v>105056</v>
      </c>
      <c r="B2901" s="141" t="s">
        <v>5601</v>
      </c>
      <c r="C2901" s="141" t="s">
        <v>80</v>
      </c>
      <c r="D2901" s="141" t="s">
        <v>81</v>
      </c>
      <c r="E2901" s="142" t="s">
        <v>5602</v>
      </c>
      <c r="F2901" s="142" t="s">
        <v>15862</v>
      </c>
    </row>
    <row r="2902" spans="1:6" x14ac:dyDescent="0.3">
      <c r="A2902" s="141">
        <v>105058</v>
      </c>
      <c r="B2902" s="141" t="s">
        <v>5603</v>
      </c>
      <c r="C2902" s="141" t="s">
        <v>80</v>
      </c>
      <c r="D2902" s="141" t="s">
        <v>81</v>
      </c>
      <c r="E2902" s="142" t="s">
        <v>5604</v>
      </c>
      <c r="F2902" s="142" t="s">
        <v>15863</v>
      </c>
    </row>
    <row r="2903" spans="1:6" x14ac:dyDescent="0.3">
      <c r="A2903" s="141">
        <v>105061</v>
      </c>
      <c r="B2903" s="141" t="s">
        <v>5605</v>
      </c>
      <c r="C2903" s="141" t="s">
        <v>80</v>
      </c>
      <c r="D2903" s="141" t="s">
        <v>81</v>
      </c>
      <c r="E2903" s="142" t="s">
        <v>5606</v>
      </c>
      <c r="F2903" s="142" t="s">
        <v>15864</v>
      </c>
    </row>
    <row r="2904" spans="1:6" x14ac:dyDescent="0.3">
      <c r="A2904" s="141">
        <v>105064</v>
      </c>
      <c r="B2904" s="141" t="s">
        <v>5607</v>
      </c>
      <c r="C2904" s="141" t="s">
        <v>80</v>
      </c>
      <c r="D2904" s="141" t="s">
        <v>81</v>
      </c>
      <c r="E2904" s="142" t="s">
        <v>5608</v>
      </c>
      <c r="F2904" s="142" t="s">
        <v>15865</v>
      </c>
    </row>
    <row r="2905" spans="1:6" x14ac:dyDescent="0.3">
      <c r="A2905" s="141">
        <v>105068</v>
      </c>
      <c r="B2905" s="141" t="s">
        <v>5609</v>
      </c>
      <c r="C2905" s="141" t="s">
        <v>80</v>
      </c>
      <c r="D2905" s="141" t="s">
        <v>81</v>
      </c>
      <c r="E2905" s="142" t="s">
        <v>5610</v>
      </c>
      <c r="F2905" s="142" t="s">
        <v>15866</v>
      </c>
    </row>
    <row r="2906" spans="1:6" x14ac:dyDescent="0.3">
      <c r="A2906" s="141">
        <v>105071</v>
      </c>
      <c r="B2906" s="141" t="s">
        <v>5611</v>
      </c>
      <c r="C2906" s="141" t="s">
        <v>80</v>
      </c>
      <c r="D2906" s="141" t="s">
        <v>81</v>
      </c>
      <c r="E2906" s="142" t="s">
        <v>5612</v>
      </c>
      <c r="F2906" s="142" t="s">
        <v>14859</v>
      </c>
    </row>
    <row r="2907" spans="1:6" x14ac:dyDescent="0.3">
      <c r="A2907" s="141">
        <v>105074</v>
      </c>
      <c r="B2907" s="141" t="s">
        <v>5613</v>
      </c>
      <c r="C2907" s="141" t="s">
        <v>80</v>
      </c>
      <c r="D2907" s="141" t="s">
        <v>81</v>
      </c>
      <c r="E2907" s="142" t="s">
        <v>5614</v>
      </c>
      <c r="F2907" s="142" t="s">
        <v>15867</v>
      </c>
    </row>
    <row r="2908" spans="1:6" x14ac:dyDescent="0.3">
      <c r="A2908" s="141">
        <v>105077</v>
      </c>
      <c r="B2908" s="141" t="s">
        <v>5615</v>
      </c>
      <c r="C2908" s="141" t="s">
        <v>80</v>
      </c>
      <c r="D2908" s="141" t="s">
        <v>81</v>
      </c>
      <c r="E2908" s="142" t="s">
        <v>4729</v>
      </c>
      <c r="F2908" s="142" t="s">
        <v>15868</v>
      </c>
    </row>
    <row r="2909" spans="1:6" x14ac:dyDescent="0.3">
      <c r="A2909" s="141">
        <v>105080</v>
      </c>
      <c r="B2909" s="141" t="s">
        <v>5616</v>
      </c>
      <c r="C2909" s="141" t="s">
        <v>80</v>
      </c>
      <c r="D2909" s="141" t="s">
        <v>81</v>
      </c>
      <c r="E2909" s="142" t="s">
        <v>5617</v>
      </c>
      <c r="F2909" s="142" t="s">
        <v>15869</v>
      </c>
    </row>
    <row r="2910" spans="1:6" x14ac:dyDescent="0.3">
      <c r="A2910" s="141">
        <v>105081</v>
      </c>
      <c r="B2910" s="141" t="s">
        <v>5618</v>
      </c>
      <c r="C2910" s="141" t="s">
        <v>80</v>
      </c>
      <c r="D2910" s="141" t="s">
        <v>81</v>
      </c>
      <c r="E2910" s="142" t="s">
        <v>5619</v>
      </c>
      <c r="F2910" s="142" t="s">
        <v>15870</v>
      </c>
    </row>
    <row r="2911" spans="1:6" x14ac:dyDescent="0.3">
      <c r="A2911" s="141">
        <v>105082</v>
      </c>
      <c r="B2911" s="141" t="s">
        <v>5620</v>
      </c>
      <c r="C2911" s="141" t="s">
        <v>80</v>
      </c>
      <c r="D2911" s="141" t="s">
        <v>81</v>
      </c>
      <c r="E2911" s="142" t="s">
        <v>5621</v>
      </c>
      <c r="F2911" s="142" t="s">
        <v>2356</v>
      </c>
    </row>
    <row r="2912" spans="1:6" x14ac:dyDescent="0.3">
      <c r="A2912" s="141">
        <v>105083</v>
      </c>
      <c r="B2912" s="141" t="s">
        <v>5622</v>
      </c>
      <c r="C2912" s="141" t="s">
        <v>80</v>
      </c>
      <c r="D2912" s="141" t="s">
        <v>81</v>
      </c>
      <c r="E2912" s="142" t="s">
        <v>5623</v>
      </c>
      <c r="F2912" s="142" t="s">
        <v>15871</v>
      </c>
    </row>
    <row r="2913" spans="1:6" x14ac:dyDescent="0.3">
      <c r="A2913" s="141">
        <v>105084</v>
      </c>
      <c r="B2913" s="141" t="s">
        <v>5624</v>
      </c>
      <c r="C2913" s="141" t="s">
        <v>80</v>
      </c>
      <c r="D2913" s="141" t="s">
        <v>81</v>
      </c>
      <c r="E2913" s="142" t="s">
        <v>5625</v>
      </c>
      <c r="F2913" s="142" t="s">
        <v>5523</v>
      </c>
    </row>
    <row r="2914" spans="1:6" x14ac:dyDescent="0.3">
      <c r="A2914" s="141">
        <v>105085</v>
      </c>
      <c r="B2914" s="141" t="s">
        <v>5626</v>
      </c>
      <c r="C2914" s="141" t="s">
        <v>80</v>
      </c>
      <c r="D2914" s="141" t="s">
        <v>81</v>
      </c>
      <c r="E2914" s="142" t="s">
        <v>5627</v>
      </c>
      <c r="F2914" s="142" t="s">
        <v>15872</v>
      </c>
    </row>
    <row r="2915" spans="1:6" x14ac:dyDescent="0.3">
      <c r="A2915" s="141">
        <v>105086</v>
      </c>
      <c r="B2915" s="141" t="s">
        <v>5628</v>
      </c>
      <c r="C2915" s="141" t="s">
        <v>80</v>
      </c>
      <c r="D2915" s="141" t="s">
        <v>81</v>
      </c>
      <c r="E2915" s="142" t="s">
        <v>5629</v>
      </c>
      <c r="F2915" s="142" t="s">
        <v>15873</v>
      </c>
    </row>
    <row r="2916" spans="1:6" x14ac:dyDescent="0.3">
      <c r="A2916" s="141">
        <v>105087</v>
      </c>
      <c r="B2916" s="141" t="s">
        <v>5630</v>
      </c>
      <c r="C2916" s="141" t="s">
        <v>80</v>
      </c>
      <c r="D2916" s="141" t="s">
        <v>81</v>
      </c>
      <c r="E2916" s="142" t="s">
        <v>5631</v>
      </c>
      <c r="F2916" s="142" t="s">
        <v>15874</v>
      </c>
    </row>
    <row r="2917" spans="1:6" x14ac:dyDescent="0.3">
      <c r="A2917" s="141">
        <v>105088</v>
      </c>
      <c r="B2917" s="141" t="s">
        <v>5632</v>
      </c>
      <c r="C2917" s="141" t="s">
        <v>80</v>
      </c>
      <c r="D2917" s="141" t="s">
        <v>81</v>
      </c>
      <c r="E2917" s="142" t="s">
        <v>5633</v>
      </c>
      <c r="F2917" s="142" t="s">
        <v>15875</v>
      </c>
    </row>
    <row r="2918" spans="1:6" x14ac:dyDescent="0.3">
      <c r="A2918" s="141">
        <v>105089</v>
      </c>
      <c r="B2918" s="141" t="s">
        <v>5634</v>
      </c>
      <c r="C2918" s="141" t="s">
        <v>80</v>
      </c>
      <c r="D2918" s="141" t="s">
        <v>81</v>
      </c>
      <c r="E2918" s="142" t="s">
        <v>5635</v>
      </c>
      <c r="F2918" s="142" t="s">
        <v>15876</v>
      </c>
    </row>
    <row r="2919" spans="1:6" x14ac:dyDescent="0.3">
      <c r="A2919" s="141">
        <v>105090</v>
      </c>
      <c r="B2919" s="141" t="s">
        <v>5636</v>
      </c>
      <c r="C2919" s="141" t="s">
        <v>1037</v>
      </c>
      <c r="D2919" s="141" t="s">
        <v>81</v>
      </c>
      <c r="E2919" s="142" t="s">
        <v>5637</v>
      </c>
      <c r="F2919" s="142" t="s">
        <v>15877</v>
      </c>
    </row>
    <row r="2920" spans="1:6" x14ac:dyDescent="0.3">
      <c r="A2920" s="141">
        <v>105091</v>
      </c>
      <c r="B2920" s="141" t="s">
        <v>5638</v>
      </c>
      <c r="C2920" s="141" t="s">
        <v>80</v>
      </c>
      <c r="D2920" s="141" t="s">
        <v>81</v>
      </c>
      <c r="E2920" s="142" t="s">
        <v>5639</v>
      </c>
      <c r="F2920" s="142" t="s">
        <v>15878</v>
      </c>
    </row>
    <row r="2921" spans="1:6" x14ac:dyDescent="0.3">
      <c r="A2921" s="141">
        <v>105092</v>
      </c>
      <c r="B2921" s="141" t="s">
        <v>5640</v>
      </c>
      <c r="C2921" s="141" t="s">
        <v>80</v>
      </c>
      <c r="D2921" s="141" t="s">
        <v>81</v>
      </c>
      <c r="E2921" s="142" t="s">
        <v>5641</v>
      </c>
      <c r="F2921" s="142" t="s">
        <v>15879</v>
      </c>
    </row>
    <row r="2922" spans="1:6" x14ac:dyDescent="0.3">
      <c r="A2922" s="141">
        <v>105093</v>
      </c>
      <c r="B2922" s="141" t="s">
        <v>5642</v>
      </c>
      <c r="C2922" s="141" t="s">
        <v>80</v>
      </c>
      <c r="D2922" s="141" t="s">
        <v>81</v>
      </c>
      <c r="E2922" s="142" t="s">
        <v>5643</v>
      </c>
      <c r="F2922" s="142" t="s">
        <v>15880</v>
      </c>
    </row>
    <row r="2923" spans="1:6" x14ac:dyDescent="0.3">
      <c r="A2923" s="141">
        <v>105095</v>
      </c>
      <c r="B2923" s="141" t="s">
        <v>5644</v>
      </c>
      <c r="C2923" s="141" t="s">
        <v>80</v>
      </c>
      <c r="D2923" s="141" t="s">
        <v>81</v>
      </c>
      <c r="E2923" s="142" t="s">
        <v>5645</v>
      </c>
      <c r="F2923" s="142" t="s">
        <v>15881</v>
      </c>
    </row>
    <row r="2924" spans="1:6" x14ac:dyDescent="0.3">
      <c r="A2924" s="141">
        <v>105098</v>
      </c>
      <c r="B2924" s="141" t="s">
        <v>5646</v>
      </c>
      <c r="C2924" s="141" t="s">
        <v>80</v>
      </c>
      <c r="D2924" s="141" t="s">
        <v>81</v>
      </c>
      <c r="E2924" s="142" t="s">
        <v>5647</v>
      </c>
      <c r="F2924" s="142" t="s">
        <v>15882</v>
      </c>
    </row>
    <row r="2925" spans="1:6" x14ac:dyDescent="0.3">
      <c r="A2925" s="141">
        <v>105099</v>
      </c>
      <c r="B2925" s="141" t="s">
        <v>5648</v>
      </c>
      <c r="C2925" s="141" t="s">
        <v>80</v>
      </c>
      <c r="D2925" s="141" t="s">
        <v>81</v>
      </c>
      <c r="E2925" s="142" t="s">
        <v>5649</v>
      </c>
      <c r="F2925" s="142" t="s">
        <v>15883</v>
      </c>
    </row>
    <row r="2926" spans="1:6" x14ac:dyDescent="0.3">
      <c r="A2926" s="141">
        <v>105100</v>
      </c>
      <c r="B2926" s="141" t="s">
        <v>5650</v>
      </c>
      <c r="C2926" s="141" t="s">
        <v>80</v>
      </c>
      <c r="D2926" s="141" t="s">
        <v>81</v>
      </c>
      <c r="E2926" s="142" t="s">
        <v>5651</v>
      </c>
      <c r="F2926" s="142" t="s">
        <v>15884</v>
      </c>
    </row>
    <row r="2927" spans="1:6" x14ac:dyDescent="0.3">
      <c r="A2927" s="141">
        <v>105101</v>
      </c>
      <c r="B2927" s="141" t="s">
        <v>5652</v>
      </c>
      <c r="C2927" s="141" t="s">
        <v>80</v>
      </c>
      <c r="D2927" s="141" t="s">
        <v>81</v>
      </c>
      <c r="E2927" s="142" t="s">
        <v>5653</v>
      </c>
      <c r="F2927" s="142" t="s">
        <v>15885</v>
      </c>
    </row>
    <row r="2928" spans="1:6" x14ac:dyDescent="0.3">
      <c r="A2928" s="141">
        <v>105102</v>
      </c>
      <c r="B2928" s="141" t="s">
        <v>5654</v>
      </c>
      <c r="C2928" s="141" t="s">
        <v>80</v>
      </c>
      <c r="D2928" s="141" t="s">
        <v>81</v>
      </c>
      <c r="E2928" s="142" t="s">
        <v>5655</v>
      </c>
      <c r="F2928" s="142" t="s">
        <v>15886</v>
      </c>
    </row>
    <row r="2929" spans="1:6" x14ac:dyDescent="0.3">
      <c r="A2929" s="141">
        <v>98562</v>
      </c>
      <c r="B2929" s="141" t="s">
        <v>5656</v>
      </c>
      <c r="C2929" s="141" t="s">
        <v>1037</v>
      </c>
      <c r="D2929" s="141" t="s">
        <v>81</v>
      </c>
      <c r="E2929" s="142" t="s">
        <v>5657</v>
      </c>
      <c r="F2929" s="142" t="s">
        <v>15887</v>
      </c>
    </row>
    <row r="2930" spans="1:6" x14ac:dyDescent="0.3">
      <c r="A2930" s="141">
        <v>98555</v>
      </c>
      <c r="B2930" s="141" t="s">
        <v>5658</v>
      </c>
      <c r="C2930" s="141" t="s">
        <v>1037</v>
      </c>
      <c r="D2930" s="141" t="s">
        <v>81</v>
      </c>
      <c r="E2930" s="142" t="s">
        <v>5659</v>
      </c>
      <c r="F2930" s="142" t="s">
        <v>15888</v>
      </c>
    </row>
    <row r="2931" spans="1:6" x14ac:dyDescent="0.3">
      <c r="A2931" s="141">
        <v>98556</v>
      </c>
      <c r="B2931" s="141" t="s">
        <v>5660</v>
      </c>
      <c r="C2931" s="141" t="s">
        <v>1037</v>
      </c>
      <c r="D2931" s="141" t="s">
        <v>81</v>
      </c>
      <c r="E2931" s="142" t="s">
        <v>5661</v>
      </c>
      <c r="F2931" s="142" t="s">
        <v>15889</v>
      </c>
    </row>
    <row r="2932" spans="1:6" x14ac:dyDescent="0.3">
      <c r="A2932" s="141">
        <v>98558</v>
      </c>
      <c r="B2932" s="141" t="s">
        <v>5662</v>
      </c>
      <c r="C2932" s="141" t="s">
        <v>146</v>
      </c>
      <c r="D2932" s="141" t="s">
        <v>81</v>
      </c>
      <c r="E2932" s="142" t="s">
        <v>5663</v>
      </c>
      <c r="F2932" s="142" t="s">
        <v>773</v>
      </c>
    </row>
    <row r="2933" spans="1:6" x14ac:dyDescent="0.3">
      <c r="A2933" s="141">
        <v>98559</v>
      </c>
      <c r="B2933" s="141" t="s">
        <v>5664</v>
      </c>
      <c r="C2933" s="141" t="s">
        <v>80</v>
      </c>
      <c r="D2933" s="141" t="s">
        <v>81</v>
      </c>
      <c r="E2933" s="142" t="s">
        <v>5665</v>
      </c>
      <c r="F2933" s="142" t="s">
        <v>6800</v>
      </c>
    </row>
    <row r="2934" spans="1:6" x14ac:dyDescent="0.3">
      <c r="A2934" s="141">
        <v>98546</v>
      </c>
      <c r="B2934" s="141" t="s">
        <v>5666</v>
      </c>
      <c r="C2934" s="141" t="s">
        <v>1037</v>
      </c>
      <c r="D2934" s="141" t="s">
        <v>81</v>
      </c>
      <c r="E2934" s="142" t="s">
        <v>5667</v>
      </c>
      <c r="F2934" s="142" t="s">
        <v>15890</v>
      </c>
    </row>
    <row r="2935" spans="1:6" x14ac:dyDescent="0.3">
      <c r="A2935" s="141">
        <v>98547</v>
      </c>
      <c r="B2935" s="141" t="s">
        <v>5668</v>
      </c>
      <c r="C2935" s="141" t="s">
        <v>1037</v>
      </c>
      <c r="D2935" s="141" t="s">
        <v>81</v>
      </c>
      <c r="E2935" s="142" t="s">
        <v>5669</v>
      </c>
      <c r="F2935" s="142" t="s">
        <v>15891</v>
      </c>
    </row>
    <row r="2936" spans="1:6" x14ac:dyDescent="0.3">
      <c r="A2936" s="141">
        <v>98553</v>
      </c>
      <c r="B2936" s="141" t="s">
        <v>5670</v>
      </c>
      <c r="C2936" s="141" t="s">
        <v>1037</v>
      </c>
      <c r="D2936" s="141" t="s">
        <v>81</v>
      </c>
      <c r="E2936" s="142" t="s">
        <v>5671</v>
      </c>
      <c r="F2936" s="142" t="s">
        <v>15892</v>
      </c>
    </row>
    <row r="2937" spans="1:6" x14ac:dyDescent="0.3">
      <c r="A2937" s="141">
        <v>98554</v>
      </c>
      <c r="B2937" s="141" t="s">
        <v>5672</v>
      </c>
      <c r="C2937" s="141" t="s">
        <v>1037</v>
      </c>
      <c r="D2937" s="141" t="s">
        <v>81</v>
      </c>
      <c r="E2937" s="142" t="s">
        <v>5673</v>
      </c>
      <c r="F2937" s="142" t="s">
        <v>15893</v>
      </c>
    </row>
    <row r="2938" spans="1:6" x14ac:dyDescent="0.3">
      <c r="A2938" s="141">
        <v>98557</v>
      </c>
      <c r="B2938" s="141" t="s">
        <v>5674</v>
      </c>
      <c r="C2938" s="141" t="s">
        <v>1037</v>
      </c>
      <c r="D2938" s="141" t="s">
        <v>81</v>
      </c>
      <c r="E2938" s="142" t="s">
        <v>5675</v>
      </c>
      <c r="F2938" s="142" t="s">
        <v>9058</v>
      </c>
    </row>
    <row r="2939" spans="1:6" x14ac:dyDescent="0.3">
      <c r="A2939" s="141">
        <v>98563</v>
      </c>
      <c r="B2939" s="141" t="s">
        <v>5676</v>
      </c>
      <c r="C2939" s="141" t="s">
        <v>1037</v>
      </c>
      <c r="D2939" s="141" t="s">
        <v>81</v>
      </c>
      <c r="E2939" s="142" t="s">
        <v>5677</v>
      </c>
      <c r="F2939" s="142" t="s">
        <v>15894</v>
      </c>
    </row>
    <row r="2940" spans="1:6" x14ac:dyDescent="0.3">
      <c r="A2940" s="141">
        <v>98564</v>
      </c>
      <c r="B2940" s="141" t="s">
        <v>5678</v>
      </c>
      <c r="C2940" s="141" t="s">
        <v>1037</v>
      </c>
      <c r="D2940" s="141" t="s">
        <v>81</v>
      </c>
      <c r="E2940" s="142" t="s">
        <v>5679</v>
      </c>
      <c r="F2940" s="142" t="s">
        <v>5430</v>
      </c>
    </row>
    <row r="2941" spans="1:6" x14ac:dyDescent="0.3">
      <c r="A2941" s="141">
        <v>98565</v>
      </c>
      <c r="B2941" s="141" t="s">
        <v>5680</v>
      </c>
      <c r="C2941" s="141" t="s">
        <v>1037</v>
      </c>
      <c r="D2941" s="141" t="s">
        <v>81</v>
      </c>
      <c r="E2941" s="142" t="s">
        <v>5681</v>
      </c>
      <c r="F2941" s="142" t="s">
        <v>15895</v>
      </c>
    </row>
    <row r="2942" spans="1:6" x14ac:dyDescent="0.3">
      <c r="A2942" s="141">
        <v>98566</v>
      </c>
      <c r="B2942" s="141" t="s">
        <v>5682</v>
      </c>
      <c r="C2942" s="141" t="s">
        <v>1037</v>
      </c>
      <c r="D2942" s="141" t="s">
        <v>81</v>
      </c>
      <c r="E2942" s="142" t="s">
        <v>5683</v>
      </c>
      <c r="F2942" s="142" t="s">
        <v>15896</v>
      </c>
    </row>
    <row r="2943" spans="1:6" x14ac:dyDescent="0.3">
      <c r="A2943" s="141">
        <v>98567</v>
      </c>
      <c r="B2943" s="141" t="s">
        <v>5684</v>
      </c>
      <c r="C2943" s="141" t="s">
        <v>1037</v>
      </c>
      <c r="D2943" s="141" t="s">
        <v>81</v>
      </c>
      <c r="E2943" s="142" t="s">
        <v>5685</v>
      </c>
      <c r="F2943" s="142" t="s">
        <v>15897</v>
      </c>
    </row>
    <row r="2944" spans="1:6" x14ac:dyDescent="0.3">
      <c r="A2944" s="141">
        <v>98568</v>
      </c>
      <c r="B2944" s="141" t="s">
        <v>5686</v>
      </c>
      <c r="C2944" s="141" t="s">
        <v>1037</v>
      </c>
      <c r="D2944" s="141" t="s">
        <v>81</v>
      </c>
      <c r="E2944" s="142" t="s">
        <v>5687</v>
      </c>
      <c r="F2944" s="142" t="s">
        <v>15898</v>
      </c>
    </row>
    <row r="2945" spans="1:6" x14ac:dyDescent="0.3">
      <c r="A2945" s="141">
        <v>98569</v>
      </c>
      <c r="B2945" s="141" t="s">
        <v>5688</v>
      </c>
      <c r="C2945" s="141" t="s">
        <v>1037</v>
      </c>
      <c r="D2945" s="141" t="s">
        <v>81</v>
      </c>
      <c r="E2945" s="142" t="s">
        <v>5689</v>
      </c>
      <c r="F2945" s="142" t="s">
        <v>15899</v>
      </c>
    </row>
    <row r="2946" spans="1:6" x14ac:dyDescent="0.3">
      <c r="A2946" s="141">
        <v>98570</v>
      </c>
      <c r="B2946" s="141" t="s">
        <v>5690</v>
      </c>
      <c r="C2946" s="141" t="s">
        <v>1037</v>
      </c>
      <c r="D2946" s="141" t="s">
        <v>81</v>
      </c>
      <c r="E2946" s="142" t="s">
        <v>5691</v>
      </c>
      <c r="F2946" s="142" t="s">
        <v>901</v>
      </c>
    </row>
    <row r="2947" spans="1:6" x14ac:dyDescent="0.3">
      <c r="A2947" s="141">
        <v>98571</v>
      </c>
      <c r="B2947" s="141" t="s">
        <v>5692</v>
      </c>
      <c r="C2947" s="141" t="s">
        <v>1037</v>
      </c>
      <c r="D2947" s="141" t="s">
        <v>81</v>
      </c>
      <c r="E2947" s="142" t="s">
        <v>5693</v>
      </c>
      <c r="F2947" s="142" t="s">
        <v>15900</v>
      </c>
    </row>
    <row r="2948" spans="1:6" x14ac:dyDescent="0.3">
      <c r="A2948" s="141">
        <v>98572</v>
      </c>
      <c r="B2948" s="141" t="s">
        <v>5694</v>
      </c>
      <c r="C2948" s="141" t="s">
        <v>1037</v>
      </c>
      <c r="D2948" s="141" t="s">
        <v>81</v>
      </c>
      <c r="E2948" s="142" t="s">
        <v>5695</v>
      </c>
      <c r="F2948" s="142" t="s">
        <v>14732</v>
      </c>
    </row>
    <row r="2949" spans="1:6" x14ac:dyDescent="0.3">
      <c r="A2949" s="141">
        <v>98573</v>
      </c>
      <c r="B2949" s="141" t="s">
        <v>5696</v>
      </c>
      <c r="C2949" s="141" t="s">
        <v>1037</v>
      </c>
      <c r="D2949" s="141" t="s">
        <v>81</v>
      </c>
      <c r="E2949" s="142" t="s">
        <v>5697</v>
      </c>
      <c r="F2949" s="142" t="s">
        <v>15901</v>
      </c>
    </row>
    <row r="2950" spans="1:6" x14ac:dyDescent="0.3">
      <c r="A2950" s="141">
        <v>91831</v>
      </c>
      <c r="B2950" s="141" t="s">
        <v>5698</v>
      </c>
      <c r="C2950" s="141" t="s">
        <v>80</v>
      </c>
      <c r="D2950" s="141" t="s">
        <v>81</v>
      </c>
      <c r="E2950" s="142" t="s">
        <v>5699</v>
      </c>
      <c r="F2950" s="142" t="s">
        <v>14025</v>
      </c>
    </row>
    <row r="2951" spans="1:6" x14ac:dyDescent="0.3">
      <c r="A2951" s="141">
        <v>91833</v>
      </c>
      <c r="B2951" s="141" t="s">
        <v>5700</v>
      </c>
      <c r="C2951" s="141" t="s">
        <v>80</v>
      </c>
      <c r="D2951" s="141" t="s">
        <v>81</v>
      </c>
      <c r="E2951" s="142" t="s">
        <v>5701</v>
      </c>
      <c r="F2951" s="142" t="s">
        <v>15902</v>
      </c>
    </row>
    <row r="2952" spans="1:6" x14ac:dyDescent="0.3">
      <c r="A2952" s="141">
        <v>91834</v>
      </c>
      <c r="B2952" s="141" t="s">
        <v>5702</v>
      </c>
      <c r="C2952" s="141" t="s">
        <v>80</v>
      </c>
      <c r="D2952" s="141" t="s">
        <v>81</v>
      </c>
      <c r="E2952" s="142" t="s">
        <v>5703</v>
      </c>
      <c r="F2952" s="142" t="s">
        <v>15903</v>
      </c>
    </row>
    <row r="2953" spans="1:6" x14ac:dyDescent="0.3">
      <c r="A2953" s="141">
        <v>91835</v>
      </c>
      <c r="B2953" s="141" t="s">
        <v>5704</v>
      </c>
      <c r="C2953" s="141" t="s">
        <v>80</v>
      </c>
      <c r="D2953" s="141" t="s">
        <v>81</v>
      </c>
      <c r="E2953" s="142" t="s">
        <v>5705</v>
      </c>
      <c r="F2953" s="142" t="s">
        <v>8100</v>
      </c>
    </row>
    <row r="2954" spans="1:6" x14ac:dyDescent="0.3">
      <c r="A2954" s="141">
        <v>91836</v>
      </c>
      <c r="B2954" s="141" t="s">
        <v>5706</v>
      </c>
      <c r="C2954" s="141" t="s">
        <v>80</v>
      </c>
      <c r="D2954" s="141" t="s">
        <v>81</v>
      </c>
      <c r="E2954" s="142" t="s">
        <v>5707</v>
      </c>
      <c r="F2954" s="142" t="s">
        <v>15904</v>
      </c>
    </row>
    <row r="2955" spans="1:6" x14ac:dyDescent="0.3">
      <c r="A2955" s="141">
        <v>91837</v>
      </c>
      <c r="B2955" s="141" t="s">
        <v>5708</v>
      </c>
      <c r="C2955" s="141" t="s">
        <v>80</v>
      </c>
      <c r="D2955" s="141" t="s">
        <v>81</v>
      </c>
      <c r="E2955" s="142" t="s">
        <v>5709</v>
      </c>
      <c r="F2955" s="142" t="s">
        <v>15905</v>
      </c>
    </row>
    <row r="2956" spans="1:6" x14ac:dyDescent="0.3">
      <c r="A2956" s="141">
        <v>91839</v>
      </c>
      <c r="B2956" s="141" t="s">
        <v>5710</v>
      </c>
      <c r="C2956" s="141" t="s">
        <v>80</v>
      </c>
      <c r="D2956" s="141" t="s">
        <v>81</v>
      </c>
      <c r="E2956" s="142" t="s">
        <v>5711</v>
      </c>
      <c r="F2956" s="142" t="s">
        <v>15906</v>
      </c>
    </row>
    <row r="2957" spans="1:6" x14ac:dyDescent="0.3">
      <c r="A2957" s="141">
        <v>91840</v>
      </c>
      <c r="B2957" s="141" t="s">
        <v>5712</v>
      </c>
      <c r="C2957" s="141" t="s">
        <v>80</v>
      </c>
      <c r="D2957" s="141" t="s">
        <v>81</v>
      </c>
      <c r="E2957" s="142" t="s">
        <v>5713</v>
      </c>
      <c r="F2957" s="142" t="s">
        <v>15907</v>
      </c>
    </row>
    <row r="2958" spans="1:6" x14ac:dyDescent="0.3">
      <c r="A2958" s="141">
        <v>91841</v>
      </c>
      <c r="B2958" s="141" t="s">
        <v>5714</v>
      </c>
      <c r="C2958" s="141" t="s">
        <v>80</v>
      </c>
      <c r="D2958" s="141" t="s">
        <v>81</v>
      </c>
      <c r="E2958" s="142" t="s">
        <v>5715</v>
      </c>
      <c r="F2958" s="142" t="s">
        <v>10760</v>
      </c>
    </row>
    <row r="2959" spans="1:6" x14ac:dyDescent="0.3">
      <c r="A2959" s="141">
        <v>91843</v>
      </c>
      <c r="B2959" s="141" t="s">
        <v>5716</v>
      </c>
      <c r="C2959" s="141" t="s">
        <v>80</v>
      </c>
      <c r="D2959" s="141" t="s">
        <v>81</v>
      </c>
      <c r="E2959" s="142" t="s">
        <v>2227</v>
      </c>
      <c r="F2959" s="142" t="s">
        <v>5884</v>
      </c>
    </row>
    <row r="2960" spans="1:6" x14ac:dyDescent="0.3">
      <c r="A2960" s="141">
        <v>91845</v>
      </c>
      <c r="B2960" s="141" t="s">
        <v>5717</v>
      </c>
      <c r="C2960" s="141" t="s">
        <v>80</v>
      </c>
      <c r="D2960" s="141" t="s">
        <v>81</v>
      </c>
      <c r="E2960" s="142" t="s">
        <v>5105</v>
      </c>
      <c r="F2960" s="142" t="s">
        <v>15678</v>
      </c>
    </row>
    <row r="2961" spans="1:6" x14ac:dyDescent="0.3">
      <c r="A2961" s="141">
        <v>91847</v>
      </c>
      <c r="B2961" s="141" t="s">
        <v>5718</v>
      </c>
      <c r="C2961" s="141" t="s">
        <v>80</v>
      </c>
      <c r="D2961" s="141" t="s">
        <v>81</v>
      </c>
      <c r="E2961" s="142" t="s">
        <v>5719</v>
      </c>
      <c r="F2961" s="142" t="s">
        <v>1233</v>
      </c>
    </row>
    <row r="2962" spans="1:6" x14ac:dyDescent="0.3">
      <c r="A2962" s="141">
        <v>91849</v>
      </c>
      <c r="B2962" s="141" t="s">
        <v>5720</v>
      </c>
      <c r="C2962" s="141" t="s">
        <v>80</v>
      </c>
      <c r="D2962" s="141" t="s">
        <v>81</v>
      </c>
      <c r="E2962" s="142" t="s">
        <v>5721</v>
      </c>
      <c r="F2962" s="142" t="s">
        <v>1327</v>
      </c>
    </row>
    <row r="2963" spans="1:6" x14ac:dyDescent="0.3">
      <c r="A2963" s="141">
        <v>91850</v>
      </c>
      <c r="B2963" s="141" t="s">
        <v>5722</v>
      </c>
      <c r="C2963" s="141" t="s">
        <v>80</v>
      </c>
      <c r="D2963" s="141" t="s">
        <v>81</v>
      </c>
      <c r="E2963" s="142" t="s">
        <v>5723</v>
      </c>
      <c r="F2963" s="142" t="s">
        <v>15908</v>
      </c>
    </row>
    <row r="2964" spans="1:6" x14ac:dyDescent="0.3">
      <c r="A2964" s="141">
        <v>91851</v>
      </c>
      <c r="B2964" s="141" t="s">
        <v>5724</v>
      </c>
      <c r="C2964" s="141" t="s">
        <v>80</v>
      </c>
      <c r="D2964" s="141" t="s">
        <v>81</v>
      </c>
      <c r="E2964" s="142" t="s">
        <v>124</v>
      </c>
      <c r="F2964" s="142" t="s">
        <v>7504</v>
      </c>
    </row>
    <row r="2965" spans="1:6" x14ac:dyDescent="0.3">
      <c r="A2965" s="141">
        <v>91852</v>
      </c>
      <c r="B2965" s="141" t="s">
        <v>5725</v>
      </c>
      <c r="C2965" s="141" t="s">
        <v>80</v>
      </c>
      <c r="D2965" s="141" t="s">
        <v>81</v>
      </c>
      <c r="E2965" s="142" t="s">
        <v>5726</v>
      </c>
      <c r="F2965" s="142" t="s">
        <v>15909</v>
      </c>
    </row>
    <row r="2966" spans="1:6" x14ac:dyDescent="0.3">
      <c r="A2966" s="141">
        <v>91853</v>
      </c>
      <c r="B2966" s="141" t="s">
        <v>5727</v>
      </c>
      <c r="C2966" s="141" t="s">
        <v>80</v>
      </c>
      <c r="D2966" s="141" t="s">
        <v>81</v>
      </c>
      <c r="E2966" s="142" t="s">
        <v>5728</v>
      </c>
      <c r="F2966" s="142" t="s">
        <v>10590</v>
      </c>
    </row>
    <row r="2967" spans="1:6" x14ac:dyDescent="0.3">
      <c r="A2967" s="141">
        <v>91854</v>
      </c>
      <c r="B2967" s="141" t="s">
        <v>5729</v>
      </c>
      <c r="C2967" s="141" t="s">
        <v>80</v>
      </c>
      <c r="D2967" s="141" t="s">
        <v>81</v>
      </c>
      <c r="E2967" s="142" t="s">
        <v>5730</v>
      </c>
      <c r="F2967" s="142" t="s">
        <v>2650</v>
      </c>
    </row>
    <row r="2968" spans="1:6" x14ac:dyDescent="0.3">
      <c r="A2968" s="141">
        <v>91855</v>
      </c>
      <c r="B2968" s="141" t="s">
        <v>5731</v>
      </c>
      <c r="C2968" s="141" t="s">
        <v>80</v>
      </c>
      <c r="D2968" s="141" t="s">
        <v>81</v>
      </c>
      <c r="E2968" s="142" t="s">
        <v>5224</v>
      </c>
      <c r="F2968" s="142" t="s">
        <v>6789</v>
      </c>
    </row>
    <row r="2969" spans="1:6" x14ac:dyDescent="0.3">
      <c r="A2969" s="141">
        <v>91856</v>
      </c>
      <c r="B2969" s="141" t="s">
        <v>5732</v>
      </c>
      <c r="C2969" s="141" t="s">
        <v>80</v>
      </c>
      <c r="D2969" s="141" t="s">
        <v>81</v>
      </c>
      <c r="E2969" s="142" t="s">
        <v>5733</v>
      </c>
      <c r="F2969" s="142" t="s">
        <v>15910</v>
      </c>
    </row>
    <row r="2970" spans="1:6" x14ac:dyDescent="0.3">
      <c r="A2970" s="141">
        <v>91857</v>
      </c>
      <c r="B2970" s="141" t="s">
        <v>5734</v>
      </c>
      <c r="C2970" s="141" t="s">
        <v>80</v>
      </c>
      <c r="D2970" s="141" t="s">
        <v>81</v>
      </c>
      <c r="E2970" s="142" t="s">
        <v>5735</v>
      </c>
      <c r="F2970" s="142" t="s">
        <v>9372</v>
      </c>
    </row>
    <row r="2971" spans="1:6" x14ac:dyDescent="0.3">
      <c r="A2971" s="141">
        <v>91859</v>
      </c>
      <c r="B2971" s="141" t="s">
        <v>5736</v>
      </c>
      <c r="C2971" s="141" t="s">
        <v>80</v>
      </c>
      <c r="D2971" s="141" t="s">
        <v>81</v>
      </c>
      <c r="E2971" s="142" t="s">
        <v>5737</v>
      </c>
      <c r="F2971" s="142" t="s">
        <v>15911</v>
      </c>
    </row>
    <row r="2972" spans="1:6" x14ac:dyDescent="0.3">
      <c r="A2972" s="141">
        <v>91860</v>
      </c>
      <c r="B2972" s="141" t="s">
        <v>5738</v>
      </c>
      <c r="C2972" s="141" t="s">
        <v>80</v>
      </c>
      <c r="D2972" s="141" t="s">
        <v>81</v>
      </c>
      <c r="E2972" s="142" t="s">
        <v>5739</v>
      </c>
      <c r="F2972" s="142" t="s">
        <v>15912</v>
      </c>
    </row>
    <row r="2973" spans="1:6" x14ac:dyDescent="0.3">
      <c r="A2973" s="141">
        <v>91861</v>
      </c>
      <c r="B2973" s="141" t="s">
        <v>5740</v>
      </c>
      <c r="C2973" s="141" t="s">
        <v>80</v>
      </c>
      <c r="D2973" s="141" t="s">
        <v>81</v>
      </c>
      <c r="E2973" s="142" t="s">
        <v>2122</v>
      </c>
      <c r="F2973" s="142" t="s">
        <v>7429</v>
      </c>
    </row>
    <row r="2974" spans="1:6" x14ac:dyDescent="0.3">
      <c r="A2974" s="141">
        <v>91862</v>
      </c>
      <c r="B2974" s="141" t="s">
        <v>5741</v>
      </c>
      <c r="C2974" s="141" t="s">
        <v>80</v>
      </c>
      <c r="D2974" s="141" t="s">
        <v>81</v>
      </c>
      <c r="E2974" s="142" t="s">
        <v>217</v>
      </c>
      <c r="F2974" s="142" t="s">
        <v>2753</v>
      </c>
    </row>
    <row r="2975" spans="1:6" x14ac:dyDescent="0.3">
      <c r="A2975" s="141">
        <v>91863</v>
      </c>
      <c r="B2975" s="141" t="s">
        <v>5742</v>
      </c>
      <c r="C2975" s="141" t="s">
        <v>80</v>
      </c>
      <c r="D2975" s="141" t="s">
        <v>81</v>
      </c>
      <c r="E2975" s="142" t="s">
        <v>5743</v>
      </c>
      <c r="F2975" s="142" t="s">
        <v>7490</v>
      </c>
    </row>
    <row r="2976" spans="1:6" x14ac:dyDescent="0.3">
      <c r="A2976" s="141">
        <v>91864</v>
      </c>
      <c r="B2976" s="141" t="s">
        <v>5744</v>
      </c>
      <c r="C2976" s="141" t="s">
        <v>80</v>
      </c>
      <c r="D2976" s="141" t="s">
        <v>81</v>
      </c>
      <c r="E2976" s="142" t="s">
        <v>5745</v>
      </c>
      <c r="F2976" s="142" t="s">
        <v>6897</v>
      </c>
    </row>
    <row r="2977" spans="1:6" x14ac:dyDescent="0.3">
      <c r="A2977" s="141">
        <v>91865</v>
      </c>
      <c r="B2977" s="141" t="s">
        <v>5746</v>
      </c>
      <c r="C2977" s="141" t="s">
        <v>80</v>
      </c>
      <c r="D2977" s="141" t="s">
        <v>81</v>
      </c>
      <c r="E2977" s="142" t="s">
        <v>5747</v>
      </c>
      <c r="F2977" s="142" t="s">
        <v>15913</v>
      </c>
    </row>
    <row r="2978" spans="1:6" x14ac:dyDescent="0.3">
      <c r="A2978" s="141">
        <v>91866</v>
      </c>
      <c r="B2978" s="141" t="s">
        <v>5748</v>
      </c>
      <c r="C2978" s="141" t="s">
        <v>80</v>
      </c>
      <c r="D2978" s="141" t="s">
        <v>81</v>
      </c>
      <c r="E2978" s="142" t="s">
        <v>5749</v>
      </c>
      <c r="F2978" s="142" t="s">
        <v>15914</v>
      </c>
    </row>
    <row r="2979" spans="1:6" x14ac:dyDescent="0.3">
      <c r="A2979" s="141">
        <v>91867</v>
      </c>
      <c r="B2979" s="141" t="s">
        <v>5750</v>
      </c>
      <c r="C2979" s="141" t="s">
        <v>80</v>
      </c>
      <c r="D2979" s="141" t="s">
        <v>81</v>
      </c>
      <c r="E2979" s="142" t="s">
        <v>5098</v>
      </c>
      <c r="F2979" s="142" t="s">
        <v>12684</v>
      </c>
    </row>
    <row r="2980" spans="1:6" x14ac:dyDescent="0.3">
      <c r="A2980" s="141">
        <v>91868</v>
      </c>
      <c r="B2980" s="141" t="s">
        <v>5751</v>
      </c>
      <c r="C2980" s="141" t="s">
        <v>80</v>
      </c>
      <c r="D2980" s="141" t="s">
        <v>81</v>
      </c>
      <c r="E2980" s="142" t="s">
        <v>5752</v>
      </c>
      <c r="F2980" s="142" t="s">
        <v>15915</v>
      </c>
    </row>
    <row r="2981" spans="1:6" x14ac:dyDescent="0.3">
      <c r="A2981" s="141">
        <v>91869</v>
      </c>
      <c r="B2981" s="141" t="s">
        <v>5753</v>
      </c>
      <c r="C2981" s="141" t="s">
        <v>80</v>
      </c>
      <c r="D2981" s="141" t="s">
        <v>81</v>
      </c>
      <c r="E2981" s="142" t="s">
        <v>5754</v>
      </c>
      <c r="F2981" s="142" t="s">
        <v>15916</v>
      </c>
    </row>
    <row r="2982" spans="1:6" x14ac:dyDescent="0.3">
      <c r="A2982" s="141">
        <v>91870</v>
      </c>
      <c r="B2982" s="141" t="s">
        <v>5755</v>
      </c>
      <c r="C2982" s="141" t="s">
        <v>80</v>
      </c>
      <c r="D2982" s="141" t="s">
        <v>81</v>
      </c>
      <c r="E2982" s="142" t="s">
        <v>5756</v>
      </c>
      <c r="F2982" s="142" t="s">
        <v>15831</v>
      </c>
    </row>
    <row r="2983" spans="1:6" x14ac:dyDescent="0.3">
      <c r="A2983" s="141">
        <v>91871</v>
      </c>
      <c r="B2983" s="141" t="s">
        <v>5757</v>
      </c>
      <c r="C2983" s="141" t="s">
        <v>80</v>
      </c>
      <c r="D2983" s="141" t="s">
        <v>81</v>
      </c>
      <c r="E2983" s="142" t="s">
        <v>5758</v>
      </c>
      <c r="F2983" s="142" t="s">
        <v>15917</v>
      </c>
    </row>
    <row r="2984" spans="1:6" x14ac:dyDescent="0.3">
      <c r="A2984" s="141">
        <v>91872</v>
      </c>
      <c r="B2984" s="141" t="s">
        <v>5759</v>
      </c>
      <c r="C2984" s="141" t="s">
        <v>80</v>
      </c>
      <c r="D2984" s="141" t="s">
        <v>81</v>
      </c>
      <c r="E2984" s="142" t="s">
        <v>5760</v>
      </c>
      <c r="F2984" s="142" t="s">
        <v>14310</v>
      </c>
    </row>
    <row r="2985" spans="1:6" x14ac:dyDescent="0.3">
      <c r="A2985" s="141">
        <v>91873</v>
      </c>
      <c r="B2985" s="141" t="s">
        <v>5761</v>
      </c>
      <c r="C2985" s="141" t="s">
        <v>80</v>
      </c>
      <c r="D2985" s="141" t="s">
        <v>81</v>
      </c>
      <c r="E2985" s="142" t="s">
        <v>5762</v>
      </c>
      <c r="F2985" s="142" t="s">
        <v>10782</v>
      </c>
    </row>
    <row r="2986" spans="1:6" x14ac:dyDescent="0.3">
      <c r="A2986" s="141">
        <v>93008</v>
      </c>
      <c r="B2986" s="141" t="s">
        <v>5763</v>
      </c>
      <c r="C2986" s="141" t="s">
        <v>80</v>
      </c>
      <c r="D2986" s="141" t="s">
        <v>81</v>
      </c>
      <c r="E2986" s="142" t="s">
        <v>5764</v>
      </c>
      <c r="F2986" s="142" t="s">
        <v>15918</v>
      </c>
    </row>
    <row r="2987" spans="1:6" x14ac:dyDescent="0.3">
      <c r="A2987" s="141">
        <v>93009</v>
      </c>
      <c r="B2987" s="141" t="s">
        <v>5765</v>
      </c>
      <c r="C2987" s="141" t="s">
        <v>80</v>
      </c>
      <c r="D2987" s="141" t="s">
        <v>81</v>
      </c>
      <c r="E2987" s="142" t="s">
        <v>5766</v>
      </c>
      <c r="F2987" s="142" t="s">
        <v>13673</v>
      </c>
    </row>
    <row r="2988" spans="1:6" x14ac:dyDescent="0.3">
      <c r="A2988" s="141">
        <v>93010</v>
      </c>
      <c r="B2988" s="141" t="s">
        <v>5767</v>
      </c>
      <c r="C2988" s="141" t="s">
        <v>80</v>
      </c>
      <c r="D2988" s="141" t="s">
        <v>81</v>
      </c>
      <c r="E2988" s="142" t="s">
        <v>4591</v>
      </c>
      <c r="F2988" s="142" t="s">
        <v>409</v>
      </c>
    </row>
    <row r="2989" spans="1:6" x14ac:dyDescent="0.3">
      <c r="A2989" s="141">
        <v>93011</v>
      </c>
      <c r="B2989" s="141" t="s">
        <v>5768</v>
      </c>
      <c r="C2989" s="141" t="s">
        <v>80</v>
      </c>
      <c r="D2989" s="141" t="s">
        <v>81</v>
      </c>
      <c r="E2989" s="142" t="s">
        <v>5769</v>
      </c>
      <c r="F2989" s="142" t="s">
        <v>10236</v>
      </c>
    </row>
    <row r="2990" spans="1:6" x14ac:dyDescent="0.3">
      <c r="A2990" s="141">
        <v>93012</v>
      </c>
      <c r="B2990" s="141" t="s">
        <v>5770</v>
      </c>
      <c r="C2990" s="141" t="s">
        <v>80</v>
      </c>
      <c r="D2990" s="141" t="s">
        <v>81</v>
      </c>
      <c r="E2990" s="142" t="s">
        <v>5771</v>
      </c>
      <c r="F2990" s="142" t="s">
        <v>15919</v>
      </c>
    </row>
    <row r="2991" spans="1:6" x14ac:dyDescent="0.3">
      <c r="A2991" s="141">
        <v>95726</v>
      </c>
      <c r="B2991" s="141" t="s">
        <v>5772</v>
      </c>
      <c r="C2991" s="141" t="s">
        <v>80</v>
      </c>
      <c r="D2991" s="141" t="s">
        <v>81</v>
      </c>
      <c r="E2991" s="142" t="s">
        <v>2241</v>
      </c>
      <c r="F2991" s="142" t="s">
        <v>4485</v>
      </c>
    </row>
    <row r="2992" spans="1:6" x14ac:dyDescent="0.3">
      <c r="A2992" s="141">
        <v>95727</v>
      </c>
      <c r="B2992" s="141" t="s">
        <v>5773</v>
      </c>
      <c r="C2992" s="141" t="s">
        <v>80</v>
      </c>
      <c r="D2992" s="141" t="s">
        <v>81</v>
      </c>
      <c r="E2992" s="142" t="s">
        <v>5774</v>
      </c>
      <c r="F2992" s="142" t="s">
        <v>499</v>
      </c>
    </row>
    <row r="2993" spans="1:6" x14ac:dyDescent="0.3">
      <c r="A2993" s="141">
        <v>95728</v>
      </c>
      <c r="B2993" s="141" t="s">
        <v>5775</v>
      </c>
      <c r="C2993" s="141" t="s">
        <v>80</v>
      </c>
      <c r="D2993" s="141" t="s">
        <v>81</v>
      </c>
      <c r="E2993" s="142" t="s">
        <v>5776</v>
      </c>
      <c r="F2993" s="142" t="s">
        <v>15920</v>
      </c>
    </row>
    <row r="2994" spans="1:6" x14ac:dyDescent="0.3">
      <c r="A2994" s="141">
        <v>97667</v>
      </c>
      <c r="B2994" s="141" t="s">
        <v>5777</v>
      </c>
      <c r="C2994" s="141" t="s">
        <v>80</v>
      </c>
      <c r="D2994" s="141" t="s">
        <v>81</v>
      </c>
      <c r="E2994" s="142" t="s">
        <v>5778</v>
      </c>
      <c r="F2994" s="142" t="s">
        <v>15921</v>
      </c>
    </row>
    <row r="2995" spans="1:6" x14ac:dyDescent="0.3">
      <c r="A2995" s="141">
        <v>97668</v>
      </c>
      <c r="B2995" s="141" t="s">
        <v>5779</v>
      </c>
      <c r="C2995" s="141" t="s">
        <v>80</v>
      </c>
      <c r="D2995" s="141" t="s">
        <v>81</v>
      </c>
      <c r="E2995" s="142" t="s">
        <v>5780</v>
      </c>
      <c r="F2995" s="142" t="s">
        <v>7561</v>
      </c>
    </row>
    <row r="2996" spans="1:6" x14ac:dyDescent="0.3">
      <c r="A2996" s="141">
        <v>97669</v>
      </c>
      <c r="B2996" s="141" t="s">
        <v>5781</v>
      </c>
      <c r="C2996" s="141" t="s">
        <v>80</v>
      </c>
      <c r="D2996" s="141" t="s">
        <v>81</v>
      </c>
      <c r="E2996" s="142" t="s">
        <v>5782</v>
      </c>
      <c r="F2996" s="142" t="s">
        <v>15922</v>
      </c>
    </row>
    <row r="2997" spans="1:6" x14ac:dyDescent="0.3">
      <c r="A2997" s="141">
        <v>97670</v>
      </c>
      <c r="B2997" s="141" t="s">
        <v>5783</v>
      </c>
      <c r="C2997" s="141" t="s">
        <v>80</v>
      </c>
      <c r="D2997" s="141" t="s">
        <v>81</v>
      </c>
      <c r="E2997" s="142" t="s">
        <v>5784</v>
      </c>
      <c r="F2997" s="142" t="s">
        <v>8996</v>
      </c>
    </row>
    <row r="2998" spans="1:6" x14ac:dyDescent="0.3">
      <c r="A2998" s="141">
        <v>91874</v>
      </c>
      <c r="B2998" s="141" t="s">
        <v>5785</v>
      </c>
      <c r="C2998" s="141" t="s">
        <v>146</v>
      </c>
      <c r="D2998" s="141" t="s">
        <v>81</v>
      </c>
      <c r="E2998" s="142" t="s">
        <v>5786</v>
      </c>
      <c r="F2998" s="142" t="s">
        <v>15914</v>
      </c>
    </row>
    <row r="2999" spans="1:6" x14ac:dyDescent="0.3">
      <c r="A2999" s="141">
        <v>91875</v>
      </c>
      <c r="B2999" s="141" t="s">
        <v>5787</v>
      </c>
      <c r="C2999" s="141" t="s">
        <v>146</v>
      </c>
      <c r="D2999" s="141" t="s">
        <v>81</v>
      </c>
      <c r="E2999" s="142" t="s">
        <v>5788</v>
      </c>
      <c r="F2999" s="142" t="s">
        <v>8714</v>
      </c>
    </row>
    <row r="3000" spans="1:6" x14ac:dyDescent="0.3">
      <c r="A3000" s="141">
        <v>91876</v>
      </c>
      <c r="B3000" s="141" t="s">
        <v>5789</v>
      </c>
      <c r="C3000" s="141" t="s">
        <v>146</v>
      </c>
      <c r="D3000" s="141" t="s">
        <v>81</v>
      </c>
      <c r="E3000" s="142" t="s">
        <v>5790</v>
      </c>
      <c r="F3000" s="142" t="s">
        <v>15923</v>
      </c>
    </row>
    <row r="3001" spans="1:6" x14ac:dyDescent="0.3">
      <c r="A3001" s="141">
        <v>91877</v>
      </c>
      <c r="B3001" s="141" t="s">
        <v>5791</v>
      </c>
      <c r="C3001" s="141" t="s">
        <v>146</v>
      </c>
      <c r="D3001" s="141" t="s">
        <v>81</v>
      </c>
      <c r="E3001" s="142" t="s">
        <v>2007</v>
      </c>
      <c r="F3001" s="142" t="s">
        <v>10711</v>
      </c>
    </row>
    <row r="3002" spans="1:6" x14ac:dyDescent="0.3">
      <c r="A3002" s="141">
        <v>91878</v>
      </c>
      <c r="B3002" s="141" t="s">
        <v>5792</v>
      </c>
      <c r="C3002" s="141" t="s">
        <v>146</v>
      </c>
      <c r="D3002" s="141" t="s">
        <v>81</v>
      </c>
      <c r="E3002" s="142" t="s">
        <v>5793</v>
      </c>
      <c r="F3002" s="142" t="s">
        <v>5200</v>
      </c>
    </row>
    <row r="3003" spans="1:6" x14ac:dyDescent="0.3">
      <c r="A3003" s="141">
        <v>91879</v>
      </c>
      <c r="B3003" s="141" t="s">
        <v>5794</v>
      </c>
      <c r="C3003" s="141" t="s">
        <v>146</v>
      </c>
      <c r="D3003" s="141" t="s">
        <v>81</v>
      </c>
      <c r="E3003" s="142" t="s">
        <v>5795</v>
      </c>
      <c r="F3003" s="142" t="s">
        <v>2211</v>
      </c>
    </row>
    <row r="3004" spans="1:6" x14ac:dyDescent="0.3">
      <c r="A3004" s="141">
        <v>91880</v>
      </c>
      <c r="B3004" s="141" t="s">
        <v>5796</v>
      </c>
      <c r="C3004" s="141" t="s">
        <v>146</v>
      </c>
      <c r="D3004" s="141" t="s">
        <v>81</v>
      </c>
      <c r="E3004" s="142" t="s">
        <v>2627</v>
      </c>
      <c r="F3004" s="142" t="s">
        <v>9403</v>
      </c>
    </row>
    <row r="3005" spans="1:6" x14ac:dyDescent="0.3">
      <c r="A3005" s="141">
        <v>91881</v>
      </c>
      <c r="B3005" s="141" t="s">
        <v>5797</v>
      </c>
      <c r="C3005" s="141" t="s">
        <v>146</v>
      </c>
      <c r="D3005" s="141" t="s">
        <v>81</v>
      </c>
      <c r="E3005" s="142" t="s">
        <v>5798</v>
      </c>
      <c r="F3005" s="142" t="s">
        <v>952</v>
      </c>
    </row>
    <row r="3006" spans="1:6" x14ac:dyDescent="0.3">
      <c r="A3006" s="141">
        <v>91882</v>
      </c>
      <c r="B3006" s="141" t="s">
        <v>5799</v>
      </c>
      <c r="C3006" s="141" t="s">
        <v>146</v>
      </c>
      <c r="D3006" s="141" t="s">
        <v>81</v>
      </c>
      <c r="E3006" s="142" t="s">
        <v>5800</v>
      </c>
      <c r="F3006" s="142" t="s">
        <v>2471</v>
      </c>
    </row>
    <row r="3007" spans="1:6" x14ac:dyDescent="0.3">
      <c r="A3007" s="141">
        <v>91884</v>
      </c>
      <c r="B3007" s="141" t="s">
        <v>5801</v>
      </c>
      <c r="C3007" s="141" t="s">
        <v>146</v>
      </c>
      <c r="D3007" s="141" t="s">
        <v>81</v>
      </c>
      <c r="E3007" s="142" t="s">
        <v>5539</v>
      </c>
      <c r="F3007" s="142" t="s">
        <v>5533</v>
      </c>
    </row>
    <row r="3008" spans="1:6" x14ac:dyDescent="0.3">
      <c r="A3008" s="141">
        <v>91885</v>
      </c>
      <c r="B3008" s="141" t="s">
        <v>5802</v>
      </c>
      <c r="C3008" s="141" t="s">
        <v>146</v>
      </c>
      <c r="D3008" s="141" t="s">
        <v>81</v>
      </c>
      <c r="E3008" s="142" t="s">
        <v>5803</v>
      </c>
      <c r="F3008" s="142" t="s">
        <v>5950</v>
      </c>
    </row>
    <row r="3009" spans="1:6" x14ac:dyDescent="0.3">
      <c r="A3009" s="141">
        <v>91886</v>
      </c>
      <c r="B3009" s="141" t="s">
        <v>5804</v>
      </c>
      <c r="C3009" s="141" t="s">
        <v>146</v>
      </c>
      <c r="D3009" s="141" t="s">
        <v>81</v>
      </c>
      <c r="E3009" s="142" t="s">
        <v>5805</v>
      </c>
      <c r="F3009" s="142" t="s">
        <v>5760</v>
      </c>
    </row>
    <row r="3010" spans="1:6" x14ac:dyDescent="0.3">
      <c r="A3010" s="141">
        <v>91887</v>
      </c>
      <c r="B3010" s="141" t="s">
        <v>5806</v>
      </c>
      <c r="C3010" s="141" t="s">
        <v>146</v>
      </c>
      <c r="D3010" s="141" t="s">
        <v>81</v>
      </c>
      <c r="E3010" s="142" t="s">
        <v>5807</v>
      </c>
      <c r="F3010" s="142" t="s">
        <v>2847</v>
      </c>
    </row>
    <row r="3011" spans="1:6" x14ac:dyDescent="0.3">
      <c r="A3011" s="141">
        <v>91889</v>
      </c>
      <c r="B3011" s="141" t="s">
        <v>5808</v>
      </c>
      <c r="C3011" s="141" t="s">
        <v>146</v>
      </c>
      <c r="D3011" s="141" t="s">
        <v>81</v>
      </c>
      <c r="E3011" s="142" t="s">
        <v>5780</v>
      </c>
      <c r="F3011" s="142" t="s">
        <v>5535</v>
      </c>
    </row>
    <row r="3012" spans="1:6" x14ac:dyDescent="0.3">
      <c r="A3012" s="141">
        <v>91890</v>
      </c>
      <c r="B3012" s="141" t="s">
        <v>5809</v>
      </c>
      <c r="C3012" s="141" t="s">
        <v>146</v>
      </c>
      <c r="D3012" s="141" t="s">
        <v>81</v>
      </c>
      <c r="E3012" s="142" t="s">
        <v>5810</v>
      </c>
      <c r="F3012" s="142" t="s">
        <v>15924</v>
      </c>
    </row>
    <row r="3013" spans="1:6" x14ac:dyDescent="0.3">
      <c r="A3013" s="141">
        <v>91892</v>
      </c>
      <c r="B3013" s="141" t="s">
        <v>5811</v>
      </c>
      <c r="C3013" s="141" t="s">
        <v>146</v>
      </c>
      <c r="D3013" s="141" t="s">
        <v>81</v>
      </c>
      <c r="E3013" s="142" t="s">
        <v>5812</v>
      </c>
      <c r="F3013" s="142" t="s">
        <v>15925</v>
      </c>
    </row>
    <row r="3014" spans="1:6" x14ac:dyDescent="0.3">
      <c r="A3014" s="141">
        <v>91893</v>
      </c>
      <c r="B3014" s="141" t="s">
        <v>5813</v>
      </c>
      <c r="C3014" s="141" t="s">
        <v>146</v>
      </c>
      <c r="D3014" s="141" t="s">
        <v>81</v>
      </c>
      <c r="E3014" s="142" t="s">
        <v>167</v>
      </c>
      <c r="F3014" s="142" t="s">
        <v>15926</v>
      </c>
    </row>
    <row r="3015" spans="1:6" x14ac:dyDescent="0.3">
      <c r="A3015" s="141">
        <v>91895</v>
      </c>
      <c r="B3015" s="141" t="s">
        <v>5814</v>
      </c>
      <c r="C3015" s="141" t="s">
        <v>146</v>
      </c>
      <c r="D3015" s="141" t="s">
        <v>81</v>
      </c>
      <c r="E3015" s="142" t="s">
        <v>5782</v>
      </c>
      <c r="F3015" s="142" t="s">
        <v>5171</v>
      </c>
    </row>
    <row r="3016" spans="1:6" x14ac:dyDescent="0.3">
      <c r="A3016" s="141">
        <v>91896</v>
      </c>
      <c r="B3016" s="141" t="s">
        <v>5815</v>
      </c>
      <c r="C3016" s="141" t="s">
        <v>146</v>
      </c>
      <c r="D3016" s="141" t="s">
        <v>81</v>
      </c>
      <c r="E3016" s="142" t="s">
        <v>5816</v>
      </c>
      <c r="F3016" s="142" t="s">
        <v>15685</v>
      </c>
    </row>
    <row r="3017" spans="1:6" x14ac:dyDescent="0.3">
      <c r="A3017" s="141">
        <v>91898</v>
      </c>
      <c r="B3017" s="141" t="s">
        <v>5817</v>
      </c>
      <c r="C3017" s="141" t="s">
        <v>146</v>
      </c>
      <c r="D3017" s="141" t="s">
        <v>81</v>
      </c>
      <c r="E3017" s="142" t="s">
        <v>5818</v>
      </c>
      <c r="F3017" s="142" t="s">
        <v>15927</v>
      </c>
    </row>
    <row r="3018" spans="1:6" x14ac:dyDescent="0.3">
      <c r="A3018" s="141">
        <v>91899</v>
      </c>
      <c r="B3018" s="141" t="s">
        <v>5819</v>
      </c>
      <c r="C3018" s="141" t="s">
        <v>146</v>
      </c>
      <c r="D3018" s="141" t="s">
        <v>81</v>
      </c>
      <c r="E3018" s="142" t="s">
        <v>5820</v>
      </c>
      <c r="F3018" s="142" t="s">
        <v>793</v>
      </c>
    </row>
    <row r="3019" spans="1:6" x14ac:dyDescent="0.3">
      <c r="A3019" s="141">
        <v>91901</v>
      </c>
      <c r="B3019" s="141" t="s">
        <v>5821</v>
      </c>
      <c r="C3019" s="141" t="s">
        <v>146</v>
      </c>
      <c r="D3019" s="141" t="s">
        <v>81</v>
      </c>
      <c r="E3019" s="142" t="s">
        <v>5822</v>
      </c>
      <c r="F3019" s="142" t="s">
        <v>6069</v>
      </c>
    </row>
    <row r="3020" spans="1:6" x14ac:dyDescent="0.3">
      <c r="A3020" s="141">
        <v>91902</v>
      </c>
      <c r="B3020" s="141" t="s">
        <v>5823</v>
      </c>
      <c r="C3020" s="141" t="s">
        <v>146</v>
      </c>
      <c r="D3020" s="141" t="s">
        <v>81</v>
      </c>
      <c r="E3020" s="142" t="s">
        <v>5824</v>
      </c>
      <c r="F3020" s="142" t="s">
        <v>5807</v>
      </c>
    </row>
    <row r="3021" spans="1:6" x14ac:dyDescent="0.3">
      <c r="A3021" s="141">
        <v>91904</v>
      </c>
      <c r="B3021" s="141" t="s">
        <v>5825</v>
      </c>
      <c r="C3021" s="141" t="s">
        <v>146</v>
      </c>
      <c r="D3021" s="141" t="s">
        <v>81</v>
      </c>
      <c r="E3021" s="142" t="s">
        <v>5826</v>
      </c>
      <c r="F3021" s="142" t="s">
        <v>15928</v>
      </c>
    </row>
    <row r="3022" spans="1:6" x14ac:dyDescent="0.3">
      <c r="A3022" s="141">
        <v>91905</v>
      </c>
      <c r="B3022" s="141" t="s">
        <v>5827</v>
      </c>
      <c r="C3022" s="141" t="s">
        <v>146</v>
      </c>
      <c r="D3022" s="141" t="s">
        <v>81</v>
      </c>
      <c r="E3022" s="142" t="s">
        <v>5828</v>
      </c>
      <c r="F3022" s="142" t="s">
        <v>14350</v>
      </c>
    </row>
    <row r="3023" spans="1:6" x14ac:dyDescent="0.3">
      <c r="A3023" s="141">
        <v>91907</v>
      </c>
      <c r="B3023" s="141" t="s">
        <v>5829</v>
      </c>
      <c r="C3023" s="141" t="s">
        <v>146</v>
      </c>
      <c r="D3023" s="141" t="s">
        <v>81</v>
      </c>
      <c r="E3023" s="142" t="s">
        <v>5830</v>
      </c>
      <c r="F3023" s="142" t="s">
        <v>15929</v>
      </c>
    </row>
    <row r="3024" spans="1:6" x14ac:dyDescent="0.3">
      <c r="A3024" s="141">
        <v>91908</v>
      </c>
      <c r="B3024" s="141" t="s">
        <v>5831</v>
      </c>
      <c r="C3024" s="141" t="s">
        <v>146</v>
      </c>
      <c r="D3024" s="141" t="s">
        <v>81</v>
      </c>
      <c r="E3024" s="142" t="s">
        <v>5832</v>
      </c>
      <c r="F3024" s="142" t="s">
        <v>15930</v>
      </c>
    </row>
    <row r="3025" spans="1:6" x14ac:dyDescent="0.3">
      <c r="A3025" s="141">
        <v>91910</v>
      </c>
      <c r="B3025" s="141" t="s">
        <v>5833</v>
      </c>
      <c r="C3025" s="141" t="s">
        <v>146</v>
      </c>
      <c r="D3025" s="141" t="s">
        <v>81</v>
      </c>
      <c r="E3025" s="142" t="s">
        <v>5834</v>
      </c>
      <c r="F3025" s="142" t="s">
        <v>12153</v>
      </c>
    </row>
    <row r="3026" spans="1:6" x14ac:dyDescent="0.3">
      <c r="A3026" s="141">
        <v>91911</v>
      </c>
      <c r="B3026" s="141" t="s">
        <v>5835</v>
      </c>
      <c r="C3026" s="141" t="s">
        <v>146</v>
      </c>
      <c r="D3026" s="141" t="s">
        <v>81</v>
      </c>
      <c r="E3026" s="142" t="s">
        <v>5836</v>
      </c>
      <c r="F3026" s="142" t="s">
        <v>15931</v>
      </c>
    </row>
    <row r="3027" spans="1:6" x14ac:dyDescent="0.3">
      <c r="A3027" s="141">
        <v>91913</v>
      </c>
      <c r="B3027" s="141" t="s">
        <v>5837</v>
      </c>
      <c r="C3027" s="141" t="s">
        <v>146</v>
      </c>
      <c r="D3027" s="141" t="s">
        <v>81</v>
      </c>
      <c r="E3027" s="142" t="s">
        <v>5838</v>
      </c>
      <c r="F3027" s="142" t="s">
        <v>8084</v>
      </c>
    </row>
    <row r="3028" spans="1:6" x14ac:dyDescent="0.3">
      <c r="A3028" s="141">
        <v>91914</v>
      </c>
      <c r="B3028" s="141" t="s">
        <v>5839</v>
      </c>
      <c r="C3028" s="141" t="s">
        <v>146</v>
      </c>
      <c r="D3028" s="141" t="s">
        <v>81</v>
      </c>
      <c r="E3028" s="142" t="s">
        <v>5840</v>
      </c>
      <c r="F3028" s="142" t="s">
        <v>5995</v>
      </c>
    </row>
    <row r="3029" spans="1:6" x14ac:dyDescent="0.3">
      <c r="A3029" s="141">
        <v>91916</v>
      </c>
      <c r="B3029" s="141" t="s">
        <v>5841</v>
      </c>
      <c r="C3029" s="141" t="s">
        <v>146</v>
      </c>
      <c r="D3029" s="141" t="s">
        <v>81</v>
      </c>
      <c r="E3029" s="142" t="s">
        <v>5842</v>
      </c>
      <c r="F3029" s="142" t="s">
        <v>2872</v>
      </c>
    </row>
    <row r="3030" spans="1:6" x14ac:dyDescent="0.3">
      <c r="A3030" s="141">
        <v>91917</v>
      </c>
      <c r="B3030" s="141" t="s">
        <v>5843</v>
      </c>
      <c r="C3030" s="141" t="s">
        <v>146</v>
      </c>
      <c r="D3030" s="141" t="s">
        <v>81</v>
      </c>
      <c r="E3030" s="142" t="s">
        <v>5844</v>
      </c>
      <c r="F3030" s="142" t="s">
        <v>13495</v>
      </c>
    </row>
    <row r="3031" spans="1:6" x14ac:dyDescent="0.3">
      <c r="A3031" s="141">
        <v>91919</v>
      </c>
      <c r="B3031" s="141" t="s">
        <v>5845</v>
      </c>
      <c r="C3031" s="141" t="s">
        <v>146</v>
      </c>
      <c r="D3031" s="141" t="s">
        <v>81</v>
      </c>
      <c r="E3031" s="142" t="s">
        <v>5846</v>
      </c>
      <c r="F3031" s="142" t="s">
        <v>15932</v>
      </c>
    </row>
    <row r="3032" spans="1:6" x14ac:dyDescent="0.3">
      <c r="A3032" s="141">
        <v>91920</v>
      </c>
      <c r="B3032" s="141" t="s">
        <v>5847</v>
      </c>
      <c r="C3032" s="141" t="s">
        <v>146</v>
      </c>
      <c r="D3032" s="141" t="s">
        <v>81</v>
      </c>
      <c r="E3032" s="142" t="s">
        <v>5848</v>
      </c>
      <c r="F3032" s="142" t="s">
        <v>6054</v>
      </c>
    </row>
    <row r="3033" spans="1:6" x14ac:dyDescent="0.3">
      <c r="A3033" s="141">
        <v>91922</v>
      </c>
      <c r="B3033" s="141" t="s">
        <v>5849</v>
      </c>
      <c r="C3033" s="141" t="s">
        <v>146</v>
      </c>
      <c r="D3033" s="141" t="s">
        <v>81</v>
      </c>
      <c r="E3033" s="142" t="s">
        <v>5850</v>
      </c>
      <c r="F3033" s="142" t="s">
        <v>15933</v>
      </c>
    </row>
    <row r="3034" spans="1:6" x14ac:dyDescent="0.3">
      <c r="A3034" s="141">
        <v>93013</v>
      </c>
      <c r="B3034" s="141" t="s">
        <v>5851</v>
      </c>
      <c r="C3034" s="141" t="s">
        <v>146</v>
      </c>
      <c r="D3034" s="141" t="s">
        <v>81</v>
      </c>
      <c r="E3034" s="142" t="s">
        <v>5852</v>
      </c>
      <c r="F3034" s="142" t="s">
        <v>15934</v>
      </c>
    </row>
    <row r="3035" spans="1:6" x14ac:dyDescent="0.3">
      <c r="A3035" s="141">
        <v>93014</v>
      </c>
      <c r="B3035" s="141" t="s">
        <v>5853</v>
      </c>
      <c r="C3035" s="141" t="s">
        <v>146</v>
      </c>
      <c r="D3035" s="141" t="s">
        <v>81</v>
      </c>
      <c r="E3035" s="142" t="s">
        <v>5854</v>
      </c>
      <c r="F3035" s="142" t="s">
        <v>4841</v>
      </c>
    </row>
    <row r="3036" spans="1:6" x14ac:dyDescent="0.3">
      <c r="A3036" s="141">
        <v>93015</v>
      </c>
      <c r="B3036" s="141" t="s">
        <v>5855</v>
      </c>
      <c r="C3036" s="141" t="s">
        <v>146</v>
      </c>
      <c r="D3036" s="141" t="s">
        <v>81</v>
      </c>
      <c r="E3036" s="142" t="s">
        <v>5856</v>
      </c>
      <c r="F3036" s="142" t="s">
        <v>15935</v>
      </c>
    </row>
    <row r="3037" spans="1:6" x14ac:dyDescent="0.3">
      <c r="A3037" s="141">
        <v>93016</v>
      </c>
      <c r="B3037" s="141" t="s">
        <v>5857</v>
      </c>
      <c r="C3037" s="141" t="s">
        <v>146</v>
      </c>
      <c r="D3037" s="141" t="s">
        <v>81</v>
      </c>
      <c r="E3037" s="142" t="s">
        <v>5858</v>
      </c>
      <c r="F3037" s="142" t="s">
        <v>15936</v>
      </c>
    </row>
    <row r="3038" spans="1:6" x14ac:dyDescent="0.3">
      <c r="A3038" s="141">
        <v>93017</v>
      </c>
      <c r="B3038" s="141" t="s">
        <v>5859</v>
      </c>
      <c r="C3038" s="141" t="s">
        <v>146</v>
      </c>
      <c r="D3038" s="141" t="s">
        <v>81</v>
      </c>
      <c r="E3038" s="142" t="s">
        <v>5860</v>
      </c>
      <c r="F3038" s="142" t="s">
        <v>5695</v>
      </c>
    </row>
    <row r="3039" spans="1:6" x14ac:dyDescent="0.3">
      <c r="A3039" s="141">
        <v>93018</v>
      </c>
      <c r="B3039" s="141" t="s">
        <v>5861</v>
      </c>
      <c r="C3039" s="141" t="s">
        <v>146</v>
      </c>
      <c r="D3039" s="141" t="s">
        <v>81</v>
      </c>
      <c r="E3039" s="142" t="s">
        <v>1630</v>
      </c>
      <c r="F3039" s="142" t="s">
        <v>15937</v>
      </c>
    </row>
    <row r="3040" spans="1:6" x14ac:dyDescent="0.3">
      <c r="A3040" s="141">
        <v>93020</v>
      </c>
      <c r="B3040" s="141" t="s">
        <v>5862</v>
      </c>
      <c r="C3040" s="141" t="s">
        <v>146</v>
      </c>
      <c r="D3040" s="141" t="s">
        <v>81</v>
      </c>
      <c r="E3040" s="142" t="s">
        <v>5863</v>
      </c>
      <c r="F3040" s="142" t="s">
        <v>15938</v>
      </c>
    </row>
    <row r="3041" spans="1:6" x14ac:dyDescent="0.3">
      <c r="A3041" s="141">
        <v>93022</v>
      </c>
      <c r="B3041" s="141" t="s">
        <v>5864</v>
      </c>
      <c r="C3041" s="141" t="s">
        <v>146</v>
      </c>
      <c r="D3041" s="141" t="s">
        <v>81</v>
      </c>
      <c r="E3041" s="142" t="s">
        <v>5865</v>
      </c>
      <c r="F3041" s="142" t="s">
        <v>5695</v>
      </c>
    </row>
    <row r="3042" spans="1:6" x14ac:dyDescent="0.3">
      <c r="A3042" s="141">
        <v>93024</v>
      </c>
      <c r="B3042" s="141" t="s">
        <v>5866</v>
      </c>
      <c r="C3042" s="141" t="s">
        <v>146</v>
      </c>
      <c r="D3042" s="141" t="s">
        <v>81</v>
      </c>
      <c r="E3042" s="142" t="s">
        <v>5867</v>
      </c>
      <c r="F3042" s="142" t="s">
        <v>2654</v>
      </c>
    </row>
    <row r="3043" spans="1:6" x14ac:dyDescent="0.3">
      <c r="A3043" s="141">
        <v>93026</v>
      </c>
      <c r="B3043" s="141" t="s">
        <v>5868</v>
      </c>
      <c r="C3043" s="141" t="s">
        <v>146</v>
      </c>
      <c r="D3043" s="141" t="s">
        <v>81</v>
      </c>
      <c r="E3043" s="142" t="s">
        <v>5869</v>
      </c>
      <c r="F3043" s="142" t="s">
        <v>15939</v>
      </c>
    </row>
    <row r="3044" spans="1:6" x14ac:dyDescent="0.3">
      <c r="A3044" s="141">
        <v>97559</v>
      </c>
      <c r="B3044" s="141" t="s">
        <v>5870</v>
      </c>
      <c r="C3044" s="141" t="s">
        <v>146</v>
      </c>
      <c r="D3044" s="141" t="s">
        <v>81</v>
      </c>
      <c r="E3044" s="142" t="s">
        <v>2847</v>
      </c>
      <c r="F3044" s="142" t="s">
        <v>15940</v>
      </c>
    </row>
    <row r="3045" spans="1:6" x14ac:dyDescent="0.3">
      <c r="A3045" s="141">
        <v>97562</v>
      </c>
      <c r="B3045" s="141" t="s">
        <v>5871</v>
      </c>
      <c r="C3045" s="141" t="s">
        <v>146</v>
      </c>
      <c r="D3045" s="141" t="s">
        <v>81</v>
      </c>
      <c r="E3045" s="142" t="s">
        <v>5872</v>
      </c>
      <c r="F3045" s="142" t="s">
        <v>4642</v>
      </c>
    </row>
    <row r="3046" spans="1:6" x14ac:dyDescent="0.3">
      <c r="A3046" s="141">
        <v>97564</v>
      </c>
      <c r="B3046" s="141" t="s">
        <v>5873</v>
      </c>
      <c r="C3046" s="141" t="s">
        <v>146</v>
      </c>
      <c r="D3046" s="141" t="s">
        <v>81</v>
      </c>
      <c r="E3046" s="142" t="s">
        <v>5874</v>
      </c>
      <c r="F3046" s="142" t="s">
        <v>6480</v>
      </c>
    </row>
    <row r="3047" spans="1:6" x14ac:dyDescent="0.3">
      <c r="A3047" s="141">
        <v>104395</v>
      </c>
      <c r="B3047" s="141" t="s">
        <v>5875</v>
      </c>
      <c r="C3047" s="141" t="s">
        <v>146</v>
      </c>
      <c r="D3047" s="141" t="s">
        <v>81</v>
      </c>
      <c r="E3047" s="142" t="s">
        <v>5876</v>
      </c>
      <c r="F3047" s="142" t="s">
        <v>15941</v>
      </c>
    </row>
    <row r="3048" spans="1:6" x14ac:dyDescent="0.3">
      <c r="A3048" s="141">
        <v>91924</v>
      </c>
      <c r="B3048" s="141" t="s">
        <v>5877</v>
      </c>
      <c r="C3048" s="141" t="s">
        <v>80</v>
      </c>
      <c r="D3048" s="141" t="s">
        <v>81</v>
      </c>
      <c r="E3048" s="142" t="s">
        <v>475</v>
      </c>
      <c r="F3048" s="142" t="s">
        <v>15942</v>
      </c>
    </row>
    <row r="3049" spans="1:6" x14ac:dyDescent="0.3">
      <c r="A3049" s="141">
        <v>91925</v>
      </c>
      <c r="B3049" s="141" t="s">
        <v>5878</v>
      </c>
      <c r="C3049" s="141" t="s">
        <v>80</v>
      </c>
      <c r="D3049" s="141" t="s">
        <v>81</v>
      </c>
      <c r="E3049" s="142" t="s">
        <v>5879</v>
      </c>
      <c r="F3049" s="142" t="s">
        <v>13047</v>
      </c>
    </row>
    <row r="3050" spans="1:6" x14ac:dyDescent="0.3">
      <c r="A3050" s="141">
        <v>91926</v>
      </c>
      <c r="B3050" s="141" t="s">
        <v>5880</v>
      </c>
      <c r="C3050" s="141" t="s">
        <v>80</v>
      </c>
      <c r="D3050" s="141" t="s">
        <v>81</v>
      </c>
      <c r="E3050" s="142" t="s">
        <v>1773</v>
      </c>
      <c r="F3050" s="142" t="s">
        <v>2177</v>
      </c>
    </row>
    <row r="3051" spans="1:6" x14ac:dyDescent="0.3">
      <c r="A3051" s="141">
        <v>91927</v>
      </c>
      <c r="B3051" s="141" t="s">
        <v>5881</v>
      </c>
      <c r="C3051" s="141" t="s">
        <v>80</v>
      </c>
      <c r="D3051" s="141" t="s">
        <v>81</v>
      </c>
      <c r="E3051" s="142" t="s">
        <v>5665</v>
      </c>
      <c r="F3051" s="142" t="s">
        <v>11737</v>
      </c>
    </row>
    <row r="3052" spans="1:6" x14ac:dyDescent="0.3">
      <c r="A3052" s="141">
        <v>91928</v>
      </c>
      <c r="B3052" s="141" t="s">
        <v>5882</v>
      </c>
      <c r="C3052" s="141" t="s">
        <v>80</v>
      </c>
      <c r="D3052" s="141" t="s">
        <v>81</v>
      </c>
      <c r="E3052" s="142" t="s">
        <v>1864</v>
      </c>
      <c r="F3052" s="142" t="s">
        <v>15943</v>
      </c>
    </row>
    <row r="3053" spans="1:6" x14ac:dyDescent="0.3">
      <c r="A3053" s="141">
        <v>91929</v>
      </c>
      <c r="B3053" s="141" t="s">
        <v>5883</v>
      </c>
      <c r="C3053" s="141" t="s">
        <v>80</v>
      </c>
      <c r="D3053" s="141" t="s">
        <v>81</v>
      </c>
      <c r="E3053" s="142" t="s">
        <v>5884</v>
      </c>
      <c r="F3053" s="142" t="s">
        <v>15944</v>
      </c>
    </row>
    <row r="3054" spans="1:6" x14ac:dyDescent="0.3">
      <c r="A3054" s="141">
        <v>91930</v>
      </c>
      <c r="B3054" s="141" t="s">
        <v>5885</v>
      </c>
      <c r="C3054" s="141" t="s">
        <v>80</v>
      </c>
      <c r="D3054" s="141" t="s">
        <v>81</v>
      </c>
      <c r="E3054" s="142" t="s">
        <v>5886</v>
      </c>
      <c r="F3054" s="142" t="s">
        <v>15682</v>
      </c>
    </row>
    <row r="3055" spans="1:6" x14ac:dyDescent="0.3">
      <c r="A3055" s="141">
        <v>91931</v>
      </c>
      <c r="B3055" s="141" t="s">
        <v>5887</v>
      </c>
      <c r="C3055" s="141" t="s">
        <v>80</v>
      </c>
      <c r="D3055" s="141" t="s">
        <v>81</v>
      </c>
      <c r="E3055" s="142" t="s">
        <v>5888</v>
      </c>
      <c r="F3055" s="142" t="s">
        <v>15692</v>
      </c>
    </row>
    <row r="3056" spans="1:6" x14ac:dyDescent="0.3">
      <c r="A3056" s="141">
        <v>91932</v>
      </c>
      <c r="B3056" s="141" t="s">
        <v>5889</v>
      </c>
      <c r="C3056" s="141" t="s">
        <v>80</v>
      </c>
      <c r="D3056" s="141" t="s">
        <v>81</v>
      </c>
      <c r="E3056" s="142" t="s">
        <v>5890</v>
      </c>
      <c r="F3056" s="142" t="s">
        <v>2241</v>
      </c>
    </row>
    <row r="3057" spans="1:6" x14ac:dyDescent="0.3">
      <c r="A3057" s="141">
        <v>91933</v>
      </c>
      <c r="B3057" s="141" t="s">
        <v>5891</v>
      </c>
      <c r="C3057" s="141" t="s">
        <v>80</v>
      </c>
      <c r="D3057" s="141" t="s">
        <v>81</v>
      </c>
      <c r="E3057" s="142" t="s">
        <v>5892</v>
      </c>
      <c r="F3057" s="142" t="s">
        <v>13499</v>
      </c>
    </row>
    <row r="3058" spans="1:6" x14ac:dyDescent="0.3">
      <c r="A3058" s="141">
        <v>91934</v>
      </c>
      <c r="B3058" s="141" t="s">
        <v>5893</v>
      </c>
      <c r="C3058" s="141" t="s">
        <v>80</v>
      </c>
      <c r="D3058" s="141" t="s">
        <v>81</v>
      </c>
      <c r="E3058" s="142" t="s">
        <v>5894</v>
      </c>
      <c r="F3058" s="142" t="s">
        <v>7313</v>
      </c>
    </row>
    <row r="3059" spans="1:6" x14ac:dyDescent="0.3">
      <c r="A3059" s="141">
        <v>91935</v>
      </c>
      <c r="B3059" s="141" t="s">
        <v>5895</v>
      </c>
      <c r="C3059" s="141" t="s">
        <v>80</v>
      </c>
      <c r="D3059" s="141" t="s">
        <v>81</v>
      </c>
      <c r="E3059" s="142" t="s">
        <v>5896</v>
      </c>
      <c r="F3059" s="142" t="s">
        <v>6052</v>
      </c>
    </row>
    <row r="3060" spans="1:6" x14ac:dyDescent="0.3">
      <c r="A3060" s="141">
        <v>92979</v>
      </c>
      <c r="B3060" s="141" t="s">
        <v>5897</v>
      </c>
      <c r="C3060" s="141" t="s">
        <v>80</v>
      </c>
      <c r="D3060" s="141" t="s">
        <v>81</v>
      </c>
      <c r="E3060" s="142" t="s">
        <v>5898</v>
      </c>
      <c r="F3060" s="142" t="s">
        <v>446</v>
      </c>
    </row>
    <row r="3061" spans="1:6" x14ac:dyDescent="0.3">
      <c r="A3061" s="141">
        <v>92980</v>
      </c>
      <c r="B3061" s="141" t="s">
        <v>5899</v>
      </c>
      <c r="C3061" s="141" t="s">
        <v>80</v>
      </c>
      <c r="D3061" s="141" t="s">
        <v>81</v>
      </c>
      <c r="E3061" s="142" t="s">
        <v>5900</v>
      </c>
      <c r="F3061" s="142" t="s">
        <v>15945</v>
      </c>
    </row>
    <row r="3062" spans="1:6" x14ac:dyDescent="0.3">
      <c r="A3062" s="141">
        <v>92981</v>
      </c>
      <c r="B3062" s="141" t="s">
        <v>5901</v>
      </c>
      <c r="C3062" s="141" t="s">
        <v>80</v>
      </c>
      <c r="D3062" s="141" t="s">
        <v>81</v>
      </c>
      <c r="E3062" s="142" t="s">
        <v>5902</v>
      </c>
      <c r="F3062" s="142" t="s">
        <v>15946</v>
      </c>
    </row>
    <row r="3063" spans="1:6" x14ac:dyDescent="0.3">
      <c r="A3063" s="141">
        <v>92982</v>
      </c>
      <c r="B3063" s="141" t="s">
        <v>5903</v>
      </c>
      <c r="C3063" s="141" t="s">
        <v>80</v>
      </c>
      <c r="D3063" s="141" t="s">
        <v>81</v>
      </c>
      <c r="E3063" s="142" t="s">
        <v>5904</v>
      </c>
      <c r="F3063" s="142" t="s">
        <v>12204</v>
      </c>
    </row>
    <row r="3064" spans="1:6" x14ac:dyDescent="0.3">
      <c r="A3064" s="141">
        <v>92984</v>
      </c>
      <c r="B3064" s="141" t="s">
        <v>5905</v>
      </c>
      <c r="C3064" s="141" t="s">
        <v>80</v>
      </c>
      <c r="D3064" s="141" t="s">
        <v>81</v>
      </c>
      <c r="E3064" s="142" t="s">
        <v>5906</v>
      </c>
      <c r="F3064" s="142" t="s">
        <v>15947</v>
      </c>
    </row>
    <row r="3065" spans="1:6" x14ac:dyDescent="0.3">
      <c r="A3065" s="141">
        <v>92986</v>
      </c>
      <c r="B3065" s="141" t="s">
        <v>5907</v>
      </c>
      <c r="C3065" s="141" t="s">
        <v>80</v>
      </c>
      <c r="D3065" s="141" t="s">
        <v>81</v>
      </c>
      <c r="E3065" s="142" t="s">
        <v>5908</v>
      </c>
      <c r="F3065" s="142" t="s">
        <v>15948</v>
      </c>
    </row>
    <row r="3066" spans="1:6" x14ac:dyDescent="0.3">
      <c r="A3066" s="141">
        <v>92988</v>
      </c>
      <c r="B3066" s="141" t="s">
        <v>5909</v>
      </c>
      <c r="C3066" s="141" t="s">
        <v>80</v>
      </c>
      <c r="D3066" s="141" t="s">
        <v>81</v>
      </c>
      <c r="E3066" s="142" t="s">
        <v>5910</v>
      </c>
      <c r="F3066" s="142" t="s">
        <v>15949</v>
      </c>
    </row>
    <row r="3067" spans="1:6" x14ac:dyDescent="0.3">
      <c r="A3067" s="141">
        <v>92990</v>
      </c>
      <c r="B3067" s="141" t="s">
        <v>5911</v>
      </c>
      <c r="C3067" s="141" t="s">
        <v>80</v>
      </c>
      <c r="D3067" s="141" t="s">
        <v>81</v>
      </c>
      <c r="E3067" s="142" t="s">
        <v>5912</v>
      </c>
      <c r="F3067" s="142" t="s">
        <v>15950</v>
      </c>
    </row>
    <row r="3068" spans="1:6" x14ac:dyDescent="0.3">
      <c r="A3068" s="141">
        <v>92992</v>
      </c>
      <c r="B3068" s="141" t="s">
        <v>5913</v>
      </c>
      <c r="C3068" s="141" t="s">
        <v>80</v>
      </c>
      <c r="D3068" s="141" t="s">
        <v>81</v>
      </c>
      <c r="E3068" s="142" t="s">
        <v>5914</v>
      </c>
      <c r="F3068" s="142" t="s">
        <v>15951</v>
      </c>
    </row>
    <row r="3069" spans="1:6" x14ac:dyDescent="0.3">
      <c r="A3069" s="141">
        <v>92994</v>
      </c>
      <c r="B3069" s="141" t="s">
        <v>5915</v>
      </c>
      <c r="C3069" s="141" t="s">
        <v>80</v>
      </c>
      <c r="D3069" s="141" t="s">
        <v>81</v>
      </c>
      <c r="E3069" s="142" t="s">
        <v>5916</v>
      </c>
      <c r="F3069" s="142" t="s">
        <v>15952</v>
      </c>
    </row>
    <row r="3070" spans="1:6" x14ac:dyDescent="0.3">
      <c r="A3070" s="141">
        <v>92996</v>
      </c>
      <c r="B3070" s="141" t="s">
        <v>5917</v>
      </c>
      <c r="C3070" s="141" t="s">
        <v>80</v>
      </c>
      <c r="D3070" s="141" t="s">
        <v>81</v>
      </c>
      <c r="E3070" s="142" t="s">
        <v>5918</v>
      </c>
      <c r="F3070" s="142" t="s">
        <v>15953</v>
      </c>
    </row>
    <row r="3071" spans="1:6" x14ac:dyDescent="0.3">
      <c r="A3071" s="141">
        <v>92998</v>
      </c>
      <c r="B3071" s="141" t="s">
        <v>5919</v>
      </c>
      <c r="C3071" s="141" t="s">
        <v>80</v>
      </c>
      <c r="D3071" s="141" t="s">
        <v>81</v>
      </c>
      <c r="E3071" s="142" t="s">
        <v>5920</v>
      </c>
      <c r="F3071" s="142" t="s">
        <v>15954</v>
      </c>
    </row>
    <row r="3072" spans="1:6" x14ac:dyDescent="0.3">
      <c r="A3072" s="141">
        <v>93000</v>
      </c>
      <c r="B3072" s="141" t="s">
        <v>5921</v>
      </c>
      <c r="C3072" s="141" t="s">
        <v>80</v>
      </c>
      <c r="D3072" s="141" t="s">
        <v>81</v>
      </c>
      <c r="E3072" s="142" t="s">
        <v>5922</v>
      </c>
      <c r="F3072" s="142" t="s">
        <v>15955</v>
      </c>
    </row>
    <row r="3073" spans="1:6" x14ac:dyDescent="0.3">
      <c r="A3073" s="141">
        <v>93002</v>
      </c>
      <c r="B3073" s="141" t="s">
        <v>5923</v>
      </c>
      <c r="C3073" s="141" t="s">
        <v>80</v>
      </c>
      <c r="D3073" s="141" t="s">
        <v>81</v>
      </c>
      <c r="E3073" s="142" t="s">
        <v>5924</v>
      </c>
      <c r="F3073" s="142" t="s">
        <v>15956</v>
      </c>
    </row>
    <row r="3074" spans="1:6" x14ac:dyDescent="0.3">
      <c r="A3074" s="141">
        <v>101884</v>
      </c>
      <c r="B3074" s="141" t="s">
        <v>5925</v>
      </c>
      <c r="C3074" s="141" t="s">
        <v>80</v>
      </c>
      <c r="D3074" s="141" t="s">
        <v>81</v>
      </c>
      <c r="E3074" s="142" t="s">
        <v>5926</v>
      </c>
      <c r="F3074" s="142" t="s">
        <v>7551</v>
      </c>
    </row>
    <row r="3075" spans="1:6" x14ac:dyDescent="0.3">
      <c r="A3075" s="141">
        <v>101885</v>
      </c>
      <c r="B3075" s="141" t="s">
        <v>5927</v>
      </c>
      <c r="C3075" s="141" t="s">
        <v>80</v>
      </c>
      <c r="D3075" s="141" t="s">
        <v>81</v>
      </c>
      <c r="E3075" s="142" t="s">
        <v>2469</v>
      </c>
      <c r="F3075" s="142" t="s">
        <v>2527</v>
      </c>
    </row>
    <row r="3076" spans="1:6" x14ac:dyDescent="0.3">
      <c r="A3076" s="141">
        <v>101886</v>
      </c>
      <c r="B3076" s="141" t="s">
        <v>5928</v>
      </c>
      <c r="C3076" s="141" t="s">
        <v>80</v>
      </c>
      <c r="D3076" s="141" t="s">
        <v>81</v>
      </c>
      <c r="E3076" s="142" t="s">
        <v>5929</v>
      </c>
      <c r="F3076" s="142" t="s">
        <v>15957</v>
      </c>
    </row>
    <row r="3077" spans="1:6" x14ac:dyDescent="0.3">
      <c r="A3077" s="141">
        <v>101887</v>
      </c>
      <c r="B3077" s="141" t="s">
        <v>5930</v>
      </c>
      <c r="C3077" s="141" t="s">
        <v>80</v>
      </c>
      <c r="D3077" s="141" t="s">
        <v>81</v>
      </c>
      <c r="E3077" s="142" t="s">
        <v>5931</v>
      </c>
      <c r="F3077" s="142" t="s">
        <v>15831</v>
      </c>
    </row>
    <row r="3078" spans="1:6" x14ac:dyDescent="0.3">
      <c r="A3078" s="141">
        <v>101888</v>
      </c>
      <c r="B3078" s="141" t="s">
        <v>5932</v>
      </c>
      <c r="C3078" s="141" t="s">
        <v>80</v>
      </c>
      <c r="D3078" s="141" t="s">
        <v>81</v>
      </c>
      <c r="E3078" s="142" t="s">
        <v>5933</v>
      </c>
      <c r="F3078" s="142" t="s">
        <v>15958</v>
      </c>
    </row>
    <row r="3079" spans="1:6" x14ac:dyDescent="0.3">
      <c r="A3079" s="141">
        <v>101889</v>
      </c>
      <c r="B3079" s="141" t="s">
        <v>5934</v>
      </c>
      <c r="C3079" s="141" t="s">
        <v>80</v>
      </c>
      <c r="D3079" s="141" t="s">
        <v>81</v>
      </c>
      <c r="E3079" s="142" t="s">
        <v>2258</v>
      </c>
      <c r="F3079" s="142" t="s">
        <v>2072</v>
      </c>
    </row>
    <row r="3080" spans="1:6" x14ac:dyDescent="0.3">
      <c r="A3080" s="141">
        <v>91936</v>
      </c>
      <c r="B3080" s="141" t="s">
        <v>5935</v>
      </c>
      <c r="C3080" s="141" t="s">
        <v>146</v>
      </c>
      <c r="D3080" s="141" t="s">
        <v>81</v>
      </c>
      <c r="E3080" s="142" t="s">
        <v>5936</v>
      </c>
      <c r="F3080" s="142" t="s">
        <v>5711</v>
      </c>
    </row>
    <row r="3081" spans="1:6" x14ac:dyDescent="0.3">
      <c r="A3081" s="141">
        <v>91937</v>
      </c>
      <c r="B3081" s="141" t="s">
        <v>5937</v>
      </c>
      <c r="C3081" s="141" t="s">
        <v>146</v>
      </c>
      <c r="D3081" s="141" t="s">
        <v>81</v>
      </c>
      <c r="E3081" s="142" t="s">
        <v>781</v>
      </c>
      <c r="F3081" s="142" t="s">
        <v>8861</v>
      </c>
    </row>
    <row r="3082" spans="1:6" x14ac:dyDescent="0.3">
      <c r="A3082" s="141">
        <v>91939</v>
      </c>
      <c r="B3082" s="141" t="s">
        <v>5938</v>
      </c>
      <c r="C3082" s="141" t="s">
        <v>146</v>
      </c>
      <c r="D3082" s="141" t="s">
        <v>81</v>
      </c>
      <c r="E3082" s="142" t="s">
        <v>5939</v>
      </c>
      <c r="F3082" s="142" t="s">
        <v>8841</v>
      </c>
    </row>
    <row r="3083" spans="1:6" x14ac:dyDescent="0.3">
      <c r="A3083" s="141">
        <v>91940</v>
      </c>
      <c r="B3083" s="141" t="s">
        <v>5940</v>
      </c>
      <c r="C3083" s="141" t="s">
        <v>146</v>
      </c>
      <c r="D3083" s="141" t="s">
        <v>81</v>
      </c>
      <c r="E3083" s="142" t="s">
        <v>5941</v>
      </c>
      <c r="F3083" s="142" t="s">
        <v>15959</v>
      </c>
    </row>
    <row r="3084" spans="1:6" x14ac:dyDescent="0.3">
      <c r="A3084" s="141">
        <v>91941</v>
      </c>
      <c r="B3084" s="141" t="s">
        <v>5942</v>
      </c>
      <c r="C3084" s="141" t="s">
        <v>146</v>
      </c>
      <c r="D3084" s="141" t="s">
        <v>81</v>
      </c>
      <c r="E3084" s="142" t="s">
        <v>5943</v>
      </c>
      <c r="F3084" s="142" t="s">
        <v>15960</v>
      </c>
    </row>
    <row r="3085" spans="1:6" x14ac:dyDescent="0.3">
      <c r="A3085" s="141">
        <v>91942</v>
      </c>
      <c r="B3085" s="141" t="s">
        <v>5944</v>
      </c>
      <c r="C3085" s="141" t="s">
        <v>146</v>
      </c>
      <c r="D3085" s="141" t="s">
        <v>81</v>
      </c>
      <c r="E3085" s="142" t="s">
        <v>5945</v>
      </c>
      <c r="F3085" s="142" t="s">
        <v>15961</v>
      </c>
    </row>
    <row r="3086" spans="1:6" x14ac:dyDescent="0.3">
      <c r="A3086" s="141">
        <v>91943</v>
      </c>
      <c r="B3086" s="141" t="s">
        <v>5946</v>
      </c>
      <c r="C3086" s="141" t="s">
        <v>146</v>
      </c>
      <c r="D3086" s="141" t="s">
        <v>81</v>
      </c>
      <c r="E3086" s="142" t="s">
        <v>5947</v>
      </c>
      <c r="F3086" s="142" t="s">
        <v>15962</v>
      </c>
    </row>
    <row r="3087" spans="1:6" x14ac:dyDescent="0.3">
      <c r="A3087" s="141">
        <v>91944</v>
      </c>
      <c r="B3087" s="141" t="s">
        <v>5948</v>
      </c>
      <c r="C3087" s="141" t="s">
        <v>146</v>
      </c>
      <c r="D3087" s="141" t="s">
        <v>81</v>
      </c>
      <c r="E3087" s="142" t="s">
        <v>2393</v>
      </c>
      <c r="F3087" s="142" t="s">
        <v>8959</v>
      </c>
    </row>
    <row r="3088" spans="1:6" x14ac:dyDescent="0.3">
      <c r="A3088" s="141">
        <v>92865</v>
      </c>
      <c r="B3088" s="141" t="s">
        <v>5949</v>
      </c>
      <c r="C3088" s="141" t="s">
        <v>146</v>
      </c>
      <c r="D3088" s="141" t="s">
        <v>81</v>
      </c>
      <c r="E3088" s="142" t="s">
        <v>5950</v>
      </c>
      <c r="F3088" s="142" t="s">
        <v>15842</v>
      </c>
    </row>
    <row r="3089" spans="1:6" x14ac:dyDescent="0.3">
      <c r="A3089" s="141">
        <v>92866</v>
      </c>
      <c r="B3089" s="141" t="s">
        <v>5951</v>
      </c>
      <c r="C3089" s="141" t="s">
        <v>146</v>
      </c>
      <c r="D3089" s="141" t="s">
        <v>81</v>
      </c>
      <c r="E3089" s="142" t="s">
        <v>5175</v>
      </c>
      <c r="F3089" s="142" t="s">
        <v>2241</v>
      </c>
    </row>
    <row r="3090" spans="1:6" x14ac:dyDescent="0.3">
      <c r="A3090" s="141">
        <v>92867</v>
      </c>
      <c r="B3090" s="141" t="s">
        <v>5952</v>
      </c>
      <c r="C3090" s="141" t="s">
        <v>146</v>
      </c>
      <c r="D3090" s="141" t="s">
        <v>81</v>
      </c>
      <c r="E3090" s="142" t="s">
        <v>5953</v>
      </c>
      <c r="F3090" s="142" t="s">
        <v>15963</v>
      </c>
    </row>
    <row r="3091" spans="1:6" x14ac:dyDescent="0.3">
      <c r="A3091" s="141">
        <v>92868</v>
      </c>
      <c r="B3091" s="141" t="s">
        <v>5954</v>
      </c>
      <c r="C3091" s="141" t="s">
        <v>146</v>
      </c>
      <c r="D3091" s="141" t="s">
        <v>81</v>
      </c>
      <c r="E3091" s="142" t="s">
        <v>5955</v>
      </c>
      <c r="F3091" s="142" t="s">
        <v>8139</v>
      </c>
    </row>
    <row r="3092" spans="1:6" x14ac:dyDescent="0.3">
      <c r="A3092" s="141">
        <v>92869</v>
      </c>
      <c r="B3092" s="141" t="s">
        <v>5956</v>
      </c>
      <c r="C3092" s="141" t="s">
        <v>146</v>
      </c>
      <c r="D3092" s="141" t="s">
        <v>81</v>
      </c>
      <c r="E3092" s="142" t="s">
        <v>5957</v>
      </c>
      <c r="F3092" s="142" t="s">
        <v>15964</v>
      </c>
    </row>
    <row r="3093" spans="1:6" x14ac:dyDescent="0.3">
      <c r="A3093" s="141">
        <v>92870</v>
      </c>
      <c r="B3093" s="141" t="s">
        <v>5958</v>
      </c>
      <c r="C3093" s="141" t="s">
        <v>146</v>
      </c>
      <c r="D3093" s="141" t="s">
        <v>81</v>
      </c>
      <c r="E3093" s="142" t="s">
        <v>5959</v>
      </c>
      <c r="F3093" s="142" t="s">
        <v>15965</v>
      </c>
    </row>
    <row r="3094" spans="1:6" x14ac:dyDescent="0.3">
      <c r="A3094" s="141">
        <v>92871</v>
      </c>
      <c r="B3094" s="141" t="s">
        <v>5960</v>
      </c>
      <c r="C3094" s="141" t="s">
        <v>146</v>
      </c>
      <c r="D3094" s="141" t="s">
        <v>81</v>
      </c>
      <c r="E3094" s="142" t="s">
        <v>5961</v>
      </c>
      <c r="F3094" s="142" t="s">
        <v>15966</v>
      </c>
    </row>
    <row r="3095" spans="1:6" x14ac:dyDescent="0.3">
      <c r="A3095" s="141">
        <v>92872</v>
      </c>
      <c r="B3095" s="141" t="s">
        <v>5962</v>
      </c>
      <c r="C3095" s="141" t="s">
        <v>146</v>
      </c>
      <c r="D3095" s="141" t="s">
        <v>81</v>
      </c>
      <c r="E3095" s="142" t="s">
        <v>5963</v>
      </c>
      <c r="F3095" s="142" t="s">
        <v>605</v>
      </c>
    </row>
    <row r="3096" spans="1:6" x14ac:dyDescent="0.3">
      <c r="A3096" s="141">
        <v>95777</v>
      </c>
      <c r="B3096" s="141" t="s">
        <v>5964</v>
      </c>
      <c r="C3096" s="141" t="s">
        <v>146</v>
      </c>
      <c r="D3096" s="141" t="s">
        <v>81</v>
      </c>
      <c r="E3096" s="142" t="s">
        <v>1323</v>
      </c>
      <c r="F3096" s="142" t="s">
        <v>15967</v>
      </c>
    </row>
    <row r="3097" spans="1:6" x14ac:dyDescent="0.3">
      <c r="A3097" s="141">
        <v>95778</v>
      </c>
      <c r="B3097" s="141" t="s">
        <v>5965</v>
      </c>
      <c r="C3097" s="141" t="s">
        <v>146</v>
      </c>
      <c r="D3097" s="141" t="s">
        <v>81</v>
      </c>
      <c r="E3097" s="142" t="s">
        <v>5966</v>
      </c>
      <c r="F3097" s="142" t="s">
        <v>15968</v>
      </c>
    </row>
    <row r="3098" spans="1:6" x14ac:dyDescent="0.3">
      <c r="A3098" s="141">
        <v>95779</v>
      </c>
      <c r="B3098" s="141" t="s">
        <v>5967</v>
      </c>
      <c r="C3098" s="141" t="s">
        <v>146</v>
      </c>
      <c r="D3098" s="141" t="s">
        <v>81</v>
      </c>
      <c r="E3098" s="142" t="s">
        <v>5968</v>
      </c>
      <c r="F3098" s="142" t="s">
        <v>15969</v>
      </c>
    </row>
    <row r="3099" spans="1:6" x14ac:dyDescent="0.3">
      <c r="A3099" s="141">
        <v>95780</v>
      </c>
      <c r="B3099" s="141" t="s">
        <v>5969</v>
      </c>
      <c r="C3099" s="141" t="s">
        <v>146</v>
      </c>
      <c r="D3099" s="141" t="s">
        <v>81</v>
      </c>
      <c r="E3099" s="142" t="s">
        <v>5970</v>
      </c>
      <c r="F3099" s="142" t="s">
        <v>4496</v>
      </c>
    </row>
    <row r="3100" spans="1:6" x14ac:dyDescent="0.3">
      <c r="A3100" s="141">
        <v>95781</v>
      </c>
      <c r="B3100" s="141" t="s">
        <v>5971</v>
      </c>
      <c r="C3100" s="141" t="s">
        <v>146</v>
      </c>
      <c r="D3100" s="141" t="s">
        <v>81</v>
      </c>
      <c r="E3100" s="142" t="s">
        <v>5972</v>
      </c>
      <c r="F3100" s="142" t="s">
        <v>15970</v>
      </c>
    </row>
    <row r="3101" spans="1:6" x14ac:dyDescent="0.3">
      <c r="A3101" s="141">
        <v>95782</v>
      </c>
      <c r="B3101" s="141" t="s">
        <v>5973</v>
      </c>
      <c r="C3101" s="141" t="s">
        <v>146</v>
      </c>
      <c r="D3101" s="141" t="s">
        <v>81</v>
      </c>
      <c r="E3101" s="142" t="s">
        <v>5974</v>
      </c>
      <c r="F3101" s="142" t="s">
        <v>15971</v>
      </c>
    </row>
    <row r="3102" spans="1:6" x14ac:dyDescent="0.3">
      <c r="A3102" s="141">
        <v>95785</v>
      </c>
      <c r="B3102" s="141" t="s">
        <v>5975</v>
      </c>
      <c r="C3102" s="141" t="s">
        <v>146</v>
      </c>
      <c r="D3102" s="141" t="s">
        <v>81</v>
      </c>
      <c r="E3102" s="142" t="s">
        <v>5976</v>
      </c>
      <c r="F3102" s="142" t="s">
        <v>15972</v>
      </c>
    </row>
    <row r="3103" spans="1:6" x14ac:dyDescent="0.3">
      <c r="A3103" s="141">
        <v>95787</v>
      </c>
      <c r="B3103" s="141" t="s">
        <v>5977</v>
      </c>
      <c r="C3103" s="141" t="s">
        <v>146</v>
      </c>
      <c r="D3103" s="141" t="s">
        <v>81</v>
      </c>
      <c r="E3103" s="142" t="s">
        <v>5978</v>
      </c>
      <c r="F3103" s="142" t="s">
        <v>15973</v>
      </c>
    </row>
    <row r="3104" spans="1:6" x14ac:dyDescent="0.3">
      <c r="A3104" s="141">
        <v>95789</v>
      </c>
      <c r="B3104" s="141" t="s">
        <v>5979</v>
      </c>
      <c r="C3104" s="141" t="s">
        <v>146</v>
      </c>
      <c r="D3104" s="141" t="s">
        <v>81</v>
      </c>
      <c r="E3104" s="142" t="s">
        <v>5980</v>
      </c>
      <c r="F3104" s="142" t="s">
        <v>3838</v>
      </c>
    </row>
    <row r="3105" spans="1:6" x14ac:dyDescent="0.3">
      <c r="A3105" s="141">
        <v>95791</v>
      </c>
      <c r="B3105" s="141" t="s">
        <v>5981</v>
      </c>
      <c r="C3105" s="141" t="s">
        <v>146</v>
      </c>
      <c r="D3105" s="141" t="s">
        <v>81</v>
      </c>
      <c r="E3105" s="142" t="s">
        <v>5982</v>
      </c>
      <c r="F3105" s="142" t="s">
        <v>15974</v>
      </c>
    </row>
    <row r="3106" spans="1:6" x14ac:dyDescent="0.3">
      <c r="A3106" s="141">
        <v>95795</v>
      </c>
      <c r="B3106" s="141" t="s">
        <v>5983</v>
      </c>
      <c r="C3106" s="141" t="s">
        <v>146</v>
      </c>
      <c r="D3106" s="141" t="s">
        <v>81</v>
      </c>
      <c r="E3106" s="142" t="s">
        <v>657</v>
      </c>
      <c r="F3106" s="142" t="s">
        <v>15975</v>
      </c>
    </row>
    <row r="3107" spans="1:6" x14ac:dyDescent="0.3">
      <c r="A3107" s="141">
        <v>95796</v>
      </c>
      <c r="B3107" s="141" t="s">
        <v>5984</v>
      </c>
      <c r="C3107" s="141" t="s">
        <v>146</v>
      </c>
      <c r="D3107" s="141" t="s">
        <v>81</v>
      </c>
      <c r="E3107" s="142" t="s">
        <v>5985</v>
      </c>
      <c r="F3107" s="142" t="s">
        <v>15976</v>
      </c>
    </row>
    <row r="3108" spans="1:6" x14ac:dyDescent="0.3">
      <c r="A3108" s="141">
        <v>95797</v>
      </c>
      <c r="B3108" s="141" t="s">
        <v>5986</v>
      </c>
      <c r="C3108" s="141" t="s">
        <v>146</v>
      </c>
      <c r="D3108" s="141" t="s">
        <v>81</v>
      </c>
      <c r="E3108" s="142" t="s">
        <v>5987</v>
      </c>
      <c r="F3108" s="142" t="s">
        <v>15977</v>
      </c>
    </row>
    <row r="3109" spans="1:6" x14ac:dyDescent="0.3">
      <c r="A3109" s="141">
        <v>95801</v>
      </c>
      <c r="B3109" s="141" t="s">
        <v>5988</v>
      </c>
      <c r="C3109" s="141" t="s">
        <v>146</v>
      </c>
      <c r="D3109" s="141" t="s">
        <v>81</v>
      </c>
      <c r="E3109" s="142" t="s">
        <v>1576</v>
      </c>
      <c r="F3109" s="142" t="s">
        <v>14494</v>
      </c>
    </row>
    <row r="3110" spans="1:6" x14ac:dyDescent="0.3">
      <c r="A3110" s="141">
        <v>95802</v>
      </c>
      <c r="B3110" s="141" t="s">
        <v>5989</v>
      </c>
      <c r="C3110" s="141" t="s">
        <v>146</v>
      </c>
      <c r="D3110" s="141" t="s">
        <v>81</v>
      </c>
      <c r="E3110" s="142" t="s">
        <v>5990</v>
      </c>
      <c r="F3110" s="142" t="s">
        <v>15978</v>
      </c>
    </row>
    <row r="3111" spans="1:6" x14ac:dyDescent="0.3">
      <c r="A3111" s="141">
        <v>95803</v>
      </c>
      <c r="B3111" s="141" t="s">
        <v>5991</v>
      </c>
      <c r="C3111" s="141" t="s">
        <v>146</v>
      </c>
      <c r="D3111" s="141" t="s">
        <v>81</v>
      </c>
      <c r="E3111" s="142" t="s">
        <v>5992</v>
      </c>
      <c r="F3111" s="142" t="s">
        <v>1064</v>
      </c>
    </row>
    <row r="3112" spans="1:6" x14ac:dyDescent="0.3">
      <c r="A3112" s="141">
        <v>95804</v>
      </c>
      <c r="B3112" s="141" t="s">
        <v>5993</v>
      </c>
      <c r="C3112" s="141" t="s">
        <v>146</v>
      </c>
      <c r="D3112" s="141" t="s">
        <v>81</v>
      </c>
      <c r="E3112" s="142" t="s">
        <v>1948</v>
      </c>
      <c r="F3112" s="142" t="s">
        <v>499</v>
      </c>
    </row>
    <row r="3113" spans="1:6" x14ac:dyDescent="0.3">
      <c r="A3113" s="141">
        <v>95805</v>
      </c>
      <c r="B3113" s="141" t="s">
        <v>5994</v>
      </c>
      <c r="C3113" s="141" t="s">
        <v>146</v>
      </c>
      <c r="D3113" s="141" t="s">
        <v>81</v>
      </c>
      <c r="E3113" s="142" t="s">
        <v>5995</v>
      </c>
      <c r="F3113" s="142" t="s">
        <v>15979</v>
      </c>
    </row>
    <row r="3114" spans="1:6" x14ac:dyDescent="0.3">
      <c r="A3114" s="141">
        <v>95806</v>
      </c>
      <c r="B3114" s="141" t="s">
        <v>5996</v>
      </c>
      <c r="C3114" s="141" t="s">
        <v>146</v>
      </c>
      <c r="D3114" s="141" t="s">
        <v>81</v>
      </c>
      <c r="E3114" s="142" t="s">
        <v>5997</v>
      </c>
      <c r="F3114" s="142" t="s">
        <v>2854</v>
      </c>
    </row>
    <row r="3115" spans="1:6" x14ac:dyDescent="0.3">
      <c r="A3115" s="141">
        <v>95807</v>
      </c>
      <c r="B3115" s="141" t="s">
        <v>5998</v>
      </c>
      <c r="C3115" s="141" t="s">
        <v>146</v>
      </c>
      <c r="D3115" s="141" t="s">
        <v>81</v>
      </c>
      <c r="E3115" s="142" t="s">
        <v>5999</v>
      </c>
      <c r="F3115" s="142" t="s">
        <v>8469</v>
      </c>
    </row>
    <row r="3116" spans="1:6" x14ac:dyDescent="0.3">
      <c r="A3116" s="141">
        <v>95808</v>
      </c>
      <c r="B3116" s="141" t="s">
        <v>6000</v>
      </c>
      <c r="C3116" s="141" t="s">
        <v>146</v>
      </c>
      <c r="D3116" s="141" t="s">
        <v>81</v>
      </c>
      <c r="E3116" s="142" t="s">
        <v>6001</v>
      </c>
      <c r="F3116" s="142" t="s">
        <v>5970</v>
      </c>
    </row>
    <row r="3117" spans="1:6" x14ac:dyDescent="0.3">
      <c r="A3117" s="141">
        <v>95809</v>
      </c>
      <c r="B3117" s="141" t="s">
        <v>6002</v>
      </c>
      <c r="C3117" s="141" t="s">
        <v>146</v>
      </c>
      <c r="D3117" s="141" t="s">
        <v>81</v>
      </c>
      <c r="E3117" s="142" t="s">
        <v>629</v>
      </c>
      <c r="F3117" s="142" t="s">
        <v>15980</v>
      </c>
    </row>
    <row r="3118" spans="1:6" x14ac:dyDescent="0.3">
      <c r="A3118" s="141">
        <v>95810</v>
      </c>
      <c r="B3118" s="141" t="s">
        <v>6003</v>
      </c>
      <c r="C3118" s="141" t="s">
        <v>146</v>
      </c>
      <c r="D3118" s="141" t="s">
        <v>81</v>
      </c>
      <c r="E3118" s="142" t="s">
        <v>6004</v>
      </c>
      <c r="F3118" s="142" t="s">
        <v>9554</v>
      </c>
    </row>
    <row r="3119" spans="1:6" x14ac:dyDescent="0.3">
      <c r="A3119" s="141">
        <v>95811</v>
      </c>
      <c r="B3119" s="141" t="s">
        <v>6005</v>
      </c>
      <c r="C3119" s="141" t="s">
        <v>146</v>
      </c>
      <c r="D3119" s="141" t="s">
        <v>81</v>
      </c>
      <c r="E3119" s="142" t="s">
        <v>6006</v>
      </c>
      <c r="F3119" s="142" t="s">
        <v>4427</v>
      </c>
    </row>
    <row r="3120" spans="1:6" x14ac:dyDescent="0.3">
      <c r="A3120" s="141">
        <v>95812</v>
      </c>
      <c r="B3120" s="141" t="s">
        <v>6007</v>
      </c>
      <c r="C3120" s="141" t="s">
        <v>146</v>
      </c>
      <c r="D3120" s="141" t="s">
        <v>81</v>
      </c>
      <c r="E3120" s="142" t="s">
        <v>6008</v>
      </c>
      <c r="F3120" s="142" t="s">
        <v>7912</v>
      </c>
    </row>
    <row r="3121" spans="1:6" x14ac:dyDescent="0.3">
      <c r="A3121" s="141">
        <v>95813</v>
      </c>
      <c r="B3121" s="141" t="s">
        <v>6009</v>
      </c>
      <c r="C3121" s="141" t="s">
        <v>146</v>
      </c>
      <c r="D3121" s="141" t="s">
        <v>81</v>
      </c>
      <c r="E3121" s="142" t="s">
        <v>5138</v>
      </c>
      <c r="F3121" s="142" t="s">
        <v>10749</v>
      </c>
    </row>
    <row r="3122" spans="1:6" x14ac:dyDescent="0.3">
      <c r="A3122" s="141">
        <v>95814</v>
      </c>
      <c r="B3122" s="141" t="s">
        <v>6010</v>
      </c>
      <c r="C3122" s="141" t="s">
        <v>146</v>
      </c>
      <c r="D3122" s="141" t="s">
        <v>81</v>
      </c>
      <c r="E3122" s="142" t="s">
        <v>501</v>
      </c>
      <c r="F3122" s="142" t="s">
        <v>4494</v>
      </c>
    </row>
    <row r="3123" spans="1:6" x14ac:dyDescent="0.3">
      <c r="A3123" s="141">
        <v>95815</v>
      </c>
      <c r="B3123" s="141" t="s">
        <v>6011</v>
      </c>
      <c r="C3123" s="141" t="s">
        <v>146</v>
      </c>
      <c r="D3123" s="141" t="s">
        <v>81</v>
      </c>
      <c r="E3123" s="142" t="s">
        <v>6012</v>
      </c>
      <c r="F3123" s="142" t="s">
        <v>15981</v>
      </c>
    </row>
    <row r="3124" spans="1:6" x14ac:dyDescent="0.3">
      <c r="A3124" s="141">
        <v>95816</v>
      </c>
      <c r="B3124" s="141" t="s">
        <v>6013</v>
      </c>
      <c r="C3124" s="141" t="s">
        <v>146</v>
      </c>
      <c r="D3124" s="141" t="s">
        <v>81</v>
      </c>
      <c r="E3124" s="142" t="s">
        <v>6014</v>
      </c>
      <c r="F3124" s="142" t="s">
        <v>15982</v>
      </c>
    </row>
    <row r="3125" spans="1:6" x14ac:dyDescent="0.3">
      <c r="A3125" s="141">
        <v>95817</v>
      </c>
      <c r="B3125" s="141" t="s">
        <v>6015</v>
      </c>
      <c r="C3125" s="141" t="s">
        <v>146</v>
      </c>
      <c r="D3125" s="141" t="s">
        <v>81</v>
      </c>
      <c r="E3125" s="142" t="s">
        <v>6016</v>
      </c>
      <c r="F3125" s="142" t="s">
        <v>15983</v>
      </c>
    </row>
    <row r="3126" spans="1:6" x14ac:dyDescent="0.3">
      <c r="A3126" s="141">
        <v>95818</v>
      </c>
      <c r="B3126" s="141" t="s">
        <v>6017</v>
      </c>
      <c r="C3126" s="141" t="s">
        <v>146</v>
      </c>
      <c r="D3126" s="141" t="s">
        <v>81</v>
      </c>
      <c r="E3126" s="142" t="s">
        <v>6018</v>
      </c>
      <c r="F3126" s="142" t="s">
        <v>15984</v>
      </c>
    </row>
    <row r="3127" spans="1:6" x14ac:dyDescent="0.3">
      <c r="A3127" s="141">
        <v>97881</v>
      </c>
      <c r="B3127" s="141" t="s">
        <v>6019</v>
      </c>
      <c r="C3127" s="141" t="s">
        <v>146</v>
      </c>
      <c r="D3127" s="141" t="s">
        <v>81</v>
      </c>
      <c r="E3127" s="142" t="s">
        <v>6020</v>
      </c>
      <c r="F3127" s="142" t="s">
        <v>15985</v>
      </c>
    </row>
    <row r="3128" spans="1:6" x14ac:dyDescent="0.3">
      <c r="A3128" s="141">
        <v>97882</v>
      </c>
      <c r="B3128" s="141" t="s">
        <v>6021</v>
      </c>
      <c r="C3128" s="141" t="s">
        <v>146</v>
      </c>
      <c r="D3128" s="141" t="s">
        <v>81</v>
      </c>
      <c r="E3128" s="142" t="s">
        <v>6022</v>
      </c>
      <c r="F3128" s="142" t="s">
        <v>15986</v>
      </c>
    </row>
    <row r="3129" spans="1:6" x14ac:dyDescent="0.3">
      <c r="A3129" s="141">
        <v>97883</v>
      </c>
      <c r="B3129" s="141" t="s">
        <v>6023</v>
      </c>
      <c r="C3129" s="141" t="s">
        <v>146</v>
      </c>
      <c r="D3129" s="141" t="s">
        <v>81</v>
      </c>
      <c r="E3129" s="142" t="s">
        <v>6024</v>
      </c>
      <c r="F3129" s="142" t="s">
        <v>15987</v>
      </c>
    </row>
    <row r="3130" spans="1:6" x14ac:dyDescent="0.3">
      <c r="A3130" s="141">
        <v>97884</v>
      </c>
      <c r="B3130" s="141" t="s">
        <v>6025</v>
      </c>
      <c r="C3130" s="141" t="s">
        <v>146</v>
      </c>
      <c r="D3130" s="141" t="s">
        <v>81</v>
      </c>
      <c r="E3130" s="142" t="s">
        <v>6026</v>
      </c>
      <c r="F3130" s="142" t="s">
        <v>15988</v>
      </c>
    </row>
    <row r="3131" spans="1:6" x14ac:dyDescent="0.3">
      <c r="A3131" s="141">
        <v>97885</v>
      </c>
      <c r="B3131" s="141" t="s">
        <v>6027</v>
      </c>
      <c r="C3131" s="141" t="s">
        <v>146</v>
      </c>
      <c r="D3131" s="141" t="s">
        <v>81</v>
      </c>
      <c r="E3131" s="142" t="s">
        <v>6028</v>
      </c>
      <c r="F3131" s="142" t="s">
        <v>15989</v>
      </c>
    </row>
    <row r="3132" spans="1:6" x14ac:dyDescent="0.3">
      <c r="A3132" s="141">
        <v>97886</v>
      </c>
      <c r="B3132" s="141" t="s">
        <v>6029</v>
      </c>
      <c r="C3132" s="141" t="s">
        <v>146</v>
      </c>
      <c r="D3132" s="141" t="s">
        <v>81</v>
      </c>
      <c r="E3132" s="142" t="s">
        <v>6030</v>
      </c>
      <c r="F3132" s="142" t="s">
        <v>15990</v>
      </c>
    </row>
    <row r="3133" spans="1:6" x14ac:dyDescent="0.3">
      <c r="A3133" s="141">
        <v>97887</v>
      </c>
      <c r="B3133" s="141" t="s">
        <v>6031</v>
      </c>
      <c r="C3133" s="141" t="s">
        <v>146</v>
      </c>
      <c r="D3133" s="141" t="s">
        <v>81</v>
      </c>
      <c r="E3133" s="142" t="s">
        <v>6032</v>
      </c>
      <c r="F3133" s="142" t="s">
        <v>15991</v>
      </c>
    </row>
    <row r="3134" spans="1:6" x14ac:dyDescent="0.3">
      <c r="A3134" s="141">
        <v>97888</v>
      </c>
      <c r="B3134" s="141" t="s">
        <v>6033</v>
      </c>
      <c r="C3134" s="141" t="s">
        <v>146</v>
      </c>
      <c r="D3134" s="141" t="s">
        <v>81</v>
      </c>
      <c r="E3134" s="142" t="s">
        <v>6034</v>
      </c>
      <c r="F3134" s="142" t="s">
        <v>15992</v>
      </c>
    </row>
    <row r="3135" spans="1:6" x14ac:dyDescent="0.3">
      <c r="A3135" s="141">
        <v>97889</v>
      </c>
      <c r="B3135" s="141" t="s">
        <v>6035</v>
      </c>
      <c r="C3135" s="141" t="s">
        <v>146</v>
      </c>
      <c r="D3135" s="141" t="s">
        <v>81</v>
      </c>
      <c r="E3135" s="142" t="s">
        <v>6036</v>
      </c>
      <c r="F3135" s="142" t="s">
        <v>15993</v>
      </c>
    </row>
    <row r="3136" spans="1:6" x14ac:dyDescent="0.3">
      <c r="A3136" s="141">
        <v>97890</v>
      </c>
      <c r="B3136" s="141" t="s">
        <v>6037</v>
      </c>
      <c r="C3136" s="141" t="s">
        <v>146</v>
      </c>
      <c r="D3136" s="141" t="s">
        <v>81</v>
      </c>
      <c r="E3136" s="142" t="s">
        <v>6038</v>
      </c>
      <c r="F3136" s="142" t="s">
        <v>15994</v>
      </c>
    </row>
    <row r="3137" spans="1:6" x14ac:dyDescent="0.3">
      <c r="A3137" s="141">
        <v>97891</v>
      </c>
      <c r="B3137" s="141" t="s">
        <v>6039</v>
      </c>
      <c r="C3137" s="141" t="s">
        <v>146</v>
      </c>
      <c r="D3137" s="141" t="s">
        <v>81</v>
      </c>
      <c r="E3137" s="142" t="s">
        <v>6040</v>
      </c>
      <c r="F3137" s="142" t="s">
        <v>15995</v>
      </c>
    </row>
    <row r="3138" spans="1:6" x14ac:dyDescent="0.3">
      <c r="A3138" s="141">
        <v>97892</v>
      </c>
      <c r="B3138" s="141" t="s">
        <v>6041</v>
      </c>
      <c r="C3138" s="141" t="s">
        <v>146</v>
      </c>
      <c r="D3138" s="141" t="s">
        <v>81</v>
      </c>
      <c r="E3138" s="142" t="s">
        <v>6042</v>
      </c>
      <c r="F3138" s="142" t="s">
        <v>15996</v>
      </c>
    </row>
    <row r="3139" spans="1:6" x14ac:dyDescent="0.3">
      <c r="A3139" s="141">
        <v>97893</v>
      </c>
      <c r="B3139" s="141" t="s">
        <v>6043</v>
      </c>
      <c r="C3139" s="141" t="s">
        <v>146</v>
      </c>
      <c r="D3139" s="141" t="s">
        <v>81</v>
      </c>
      <c r="E3139" s="142" t="s">
        <v>6044</v>
      </c>
      <c r="F3139" s="142" t="s">
        <v>15997</v>
      </c>
    </row>
    <row r="3140" spans="1:6" x14ac:dyDescent="0.3">
      <c r="A3140" s="141">
        <v>97894</v>
      </c>
      <c r="B3140" s="141" t="s">
        <v>6045</v>
      </c>
      <c r="C3140" s="141" t="s">
        <v>146</v>
      </c>
      <c r="D3140" s="141" t="s">
        <v>81</v>
      </c>
      <c r="E3140" s="142" t="s">
        <v>6046</v>
      </c>
      <c r="F3140" s="142" t="s">
        <v>15998</v>
      </c>
    </row>
    <row r="3141" spans="1:6" x14ac:dyDescent="0.3">
      <c r="A3141" s="141">
        <v>104396</v>
      </c>
      <c r="B3141" s="141" t="s">
        <v>6047</v>
      </c>
      <c r="C3141" s="141" t="s">
        <v>146</v>
      </c>
      <c r="D3141" s="141" t="s">
        <v>81</v>
      </c>
      <c r="E3141" s="142" t="s">
        <v>6048</v>
      </c>
      <c r="F3141" s="142" t="s">
        <v>8478</v>
      </c>
    </row>
    <row r="3142" spans="1:6" x14ac:dyDescent="0.3">
      <c r="A3142" s="141">
        <v>104397</v>
      </c>
      <c r="B3142" s="141" t="s">
        <v>6049</v>
      </c>
      <c r="C3142" s="141" t="s">
        <v>146</v>
      </c>
      <c r="D3142" s="141" t="s">
        <v>81</v>
      </c>
      <c r="E3142" s="142" t="s">
        <v>6050</v>
      </c>
      <c r="F3142" s="142" t="s">
        <v>7181</v>
      </c>
    </row>
    <row r="3143" spans="1:6" x14ac:dyDescent="0.3">
      <c r="A3143" s="141">
        <v>104398</v>
      </c>
      <c r="B3143" s="141" t="s">
        <v>6051</v>
      </c>
      <c r="C3143" s="141" t="s">
        <v>146</v>
      </c>
      <c r="D3143" s="141" t="s">
        <v>81</v>
      </c>
      <c r="E3143" s="142" t="s">
        <v>6052</v>
      </c>
      <c r="F3143" s="142" t="s">
        <v>8015</v>
      </c>
    </row>
    <row r="3144" spans="1:6" x14ac:dyDescent="0.3">
      <c r="A3144" s="141">
        <v>104399</v>
      </c>
      <c r="B3144" s="141" t="s">
        <v>6053</v>
      </c>
      <c r="C3144" s="141" t="s">
        <v>146</v>
      </c>
      <c r="D3144" s="141" t="s">
        <v>81</v>
      </c>
      <c r="E3144" s="142" t="s">
        <v>6054</v>
      </c>
      <c r="F3144" s="142" t="s">
        <v>15999</v>
      </c>
    </row>
    <row r="3145" spans="1:6" x14ac:dyDescent="0.3">
      <c r="A3145" s="141">
        <v>104400</v>
      </c>
      <c r="B3145" s="141" t="s">
        <v>6055</v>
      </c>
      <c r="C3145" s="141" t="s">
        <v>146</v>
      </c>
      <c r="D3145" s="141" t="s">
        <v>81</v>
      </c>
      <c r="E3145" s="142" t="s">
        <v>6056</v>
      </c>
      <c r="F3145" s="142" t="s">
        <v>16000</v>
      </c>
    </row>
    <row r="3146" spans="1:6" x14ac:dyDescent="0.3">
      <c r="A3146" s="141">
        <v>104401</v>
      </c>
      <c r="B3146" s="141" t="s">
        <v>6057</v>
      </c>
      <c r="C3146" s="141" t="s">
        <v>146</v>
      </c>
      <c r="D3146" s="141" t="s">
        <v>81</v>
      </c>
      <c r="E3146" s="142" t="s">
        <v>5844</v>
      </c>
      <c r="F3146" s="142" t="s">
        <v>8504</v>
      </c>
    </row>
    <row r="3147" spans="1:6" x14ac:dyDescent="0.3">
      <c r="A3147" s="141">
        <v>104402</v>
      </c>
      <c r="B3147" s="141" t="s">
        <v>6058</v>
      </c>
      <c r="C3147" s="141" t="s">
        <v>146</v>
      </c>
      <c r="D3147" s="141" t="s">
        <v>81</v>
      </c>
      <c r="E3147" s="142" t="s">
        <v>6059</v>
      </c>
      <c r="F3147" s="142" t="s">
        <v>16001</v>
      </c>
    </row>
    <row r="3148" spans="1:6" x14ac:dyDescent="0.3">
      <c r="A3148" s="141">
        <v>104403</v>
      </c>
      <c r="B3148" s="141" t="s">
        <v>6060</v>
      </c>
      <c r="C3148" s="141" t="s">
        <v>146</v>
      </c>
      <c r="D3148" s="141" t="s">
        <v>81</v>
      </c>
      <c r="E3148" s="142" t="s">
        <v>6061</v>
      </c>
      <c r="F3148" s="142" t="s">
        <v>16002</v>
      </c>
    </row>
    <row r="3149" spans="1:6" x14ac:dyDescent="0.3">
      <c r="A3149" s="141">
        <v>104404</v>
      </c>
      <c r="B3149" s="141" t="s">
        <v>6062</v>
      </c>
      <c r="C3149" s="141" t="s">
        <v>146</v>
      </c>
      <c r="D3149" s="141" t="s">
        <v>81</v>
      </c>
      <c r="E3149" s="142" t="s">
        <v>6063</v>
      </c>
      <c r="F3149" s="142" t="s">
        <v>16003</v>
      </c>
    </row>
    <row r="3150" spans="1:6" x14ac:dyDescent="0.3">
      <c r="A3150" s="141">
        <v>104405</v>
      </c>
      <c r="B3150" s="141" t="s">
        <v>6064</v>
      </c>
      <c r="C3150" s="141" t="s">
        <v>146</v>
      </c>
      <c r="D3150" s="141" t="s">
        <v>81</v>
      </c>
      <c r="E3150" s="142" t="s">
        <v>6065</v>
      </c>
      <c r="F3150" s="142" t="s">
        <v>16004</v>
      </c>
    </row>
    <row r="3151" spans="1:6" x14ac:dyDescent="0.3">
      <c r="A3151" s="141">
        <v>93653</v>
      </c>
      <c r="B3151" s="141" t="s">
        <v>6066</v>
      </c>
      <c r="C3151" s="141" t="s">
        <v>146</v>
      </c>
      <c r="D3151" s="141" t="s">
        <v>81</v>
      </c>
      <c r="E3151" s="142" t="s">
        <v>6067</v>
      </c>
      <c r="F3151" s="142" t="s">
        <v>16005</v>
      </c>
    </row>
    <row r="3152" spans="1:6" x14ac:dyDescent="0.3">
      <c r="A3152" s="141">
        <v>93654</v>
      </c>
      <c r="B3152" s="141" t="s">
        <v>6068</v>
      </c>
      <c r="C3152" s="141" t="s">
        <v>146</v>
      </c>
      <c r="D3152" s="141" t="s">
        <v>81</v>
      </c>
      <c r="E3152" s="142" t="s">
        <v>6069</v>
      </c>
      <c r="F3152" s="142" t="s">
        <v>11002</v>
      </c>
    </row>
    <row r="3153" spans="1:6" x14ac:dyDescent="0.3">
      <c r="A3153" s="141">
        <v>93655</v>
      </c>
      <c r="B3153" s="141" t="s">
        <v>6070</v>
      </c>
      <c r="C3153" s="141" t="s">
        <v>146</v>
      </c>
      <c r="D3153" s="141" t="s">
        <v>81</v>
      </c>
      <c r="E3153" s="142" t="s">
        <v>6071</v>
      </c>
      <c r="F3153" s="142" t="s">
        <v>6004</v>
      </c>
    </row>
    <row r="3154" spans="1:6" x14ac:dyDescent="0.3">
      <c r="A3154" s="141">
        <v>93656</v>
      </c>
      <c r="B3154" s="141" t="s">
        <v>6072</v>
      </c>
      <c r="C3154" s="141" t="s">
        <v>146</v>
      </c>
      <c r="D3154" s="141" t="s">
        <v>81</v>
      </c>
      <c r="E3154" s="142" t="s">
        <v>6071</v>
      </c>
      <c r="F3154" s="142" t="s">
        <v>6004</v>
      </c>
    </row>
    <row r="3155" spans="1:6" x14ac:dyDescent="0.3">
      <c r="A3155" s="141">
        <v>93657</v>
      </c>
      <c r="B3155" s="141" t="s">
        <v>6073</v>
      </c>
      <c r="C3155" s="141" t="s">
        <v>146</v>
      </c>
      <c r="D3155" s="141" t="s">
        <v>81</v>
      </c>
      <c r="E3155" s="142" t="s">
        <v>6074</v>
      </c>
      <c r="F3155" s="142" t="s">
        <v>5745</v>
      </c>
    </row>
    <row r="3156" spans="1:6" x14ac:dyDescent="0.3">
      <c r="A3156" s="141">
        <v>93658</v>
      </c>
      <c r="B3156" s="141" t="s">
        <v>6075</v>
      </c>
      <c r="C3156" s="141" t="s">
        <v>146</v>
      </c>
      <c r="D3156" s="141" t="s">
        <v>81</v>
      </c>
      <c r="E3156" s="142" t="s">
        <v>6076</v>
      </c>
      <c r="F3156" s="142" t="s">
        <v>16006</v>
      </c>
    </row>
    <row r="3157" spans="1:6" x14ac:dyDescent="0.3">
      <c r="A3157" s="141">
        <v>93659</v>
      </c>
      <c r="B3157" s="141" t="s">
        <v>6077</v>
      </c>
      <c r="C3157" s="141" t="s">
        <v>146</v>
      </c>
      <c r="D3157" s="141" t="s">
        <v>81</v>
      </c>
      <c r="E3157" s="142" t="s">
        <v>6078</v>
      </c>
      <c r="F3157" s="142" t="s">
        <v>1705</v>
      </c>
    </row>
    <row r="3158" spans="1:6" x14ac:dyDescent="0.3">
      <c r="A3158" s="141">
        <v>93660</v>
      </c>
      <c r="B3158" s="141" t="s">
        <v>6079</v>
      </c>
      <c r="C3158" s="141" t="s">
        <v>146</v>
      </c>
      <c r="D3158" s="141" t="s">
        <v>81</v>
      </c>
      <c r="E3158" s="142" t="s">
        <v>6080</v>
      </c>
      <c r="F3158" s="142" t="s">
        <v>16007</v>
      </c>
    </row>
    <row r="3159" spans="1:6" x14ac:dyDescent="0.3">
      <c r="A3159" s="141">
        <v>93661</v>
      </c>
      <c r="B3159" s="141" t="s">
        <v>6081</v>
      </c>
      <c r="C3159" s="141" t="s">
        <v>146</v>
      </c>
      <c r="D3159" s="141" t="s">
        <v>81</v>
      </c>
      <c r="E3159" s="142" t="s">
        <v>6082</v>
      </c>
      <c r="F3159" s="142" t="s">
        <v>16008</v>
      </c>
    </row>
    <row r="3160" spans="1:6" x14ac:dyDescent="0.3">
      <c r="A3160" s="141">
        <v>93662</v>
      </c>
      <c r="B3160" s="141" t="s">
        <v>6083</v>
      </c>
      <c r="C3160" s="141" t="s">
        <v>146</v>
      </c>
      <c r="D3160" s="141" t="s">
        <v>81</v>
      </c>
      <c r="E3160" s="142" t="s">
        <v>6084</v>
      </c>
      <c r="F3160" s="142" t="s">
        <v>14945</v>
      </c>
    </row>
    <row r="3161" spans="1:6" x14ac:dyDescent="0.3">
      <c r="A3161" s="141">
        <v>93663</v>
      </c>
      <c r="B3161" s="141" t="s">
        <v>6085</v>
      </c>
      <c r="C3161" s="141" t="s">
        <v>146</v>
      </c>
      <c r="D3161" s="141" t="s">
        <v>81</v>
      </c>
      <c r="E3161" s="142" t="s">
        <v>6084</v>
      </c>
      <c r="F3161" s="142" t="s">
        <v>14945</v>
      </c>
    </row>
    <row r="3162" spans="1:6" x14ac:dyDescent="0.3">
      <c r="A3162" s="141">
        <v>93664</v>
      </c>
      <c r="B3162" s="141" t="s">
        <v>6086</v>
      </c>
      <c r="C3162" s="141" t="s">
        <v>146</v>
      </c>
      <c r="D3162" s="141" t="s">
        <v>81</v>
      </c>
      <c r="E3162" s="142" t="s">
        <v>251</v>
      </c>
      <c r="F3162" s="142" t="s">
        <v>15126</v>
      </c>
    </row>
    <row r="3163" spans="1:6" x14ac:dyDescent="0.3">
      <c r="A3163" s="141">
        <v>93665</v>
      </c>
      <c r="B3163" s="141" t="s">
        <v>6087</v>
      </c>
      <c r="C3163" s="141" t="s">
        <v>146</v>
      </c>
      <c r="D3163" s="141" t="s">
        <v>81</v>
      </c>
      <c r="E3163" s="142" t="s">
        <v>6088</v>
      </c>
      <c r="F3163" s="142" t="s">
        <v>16009</v>
      </c>
    </row>
    <row r="3164" spans="1:6" x14ac:dyDescent="0.3">
      <c r="A3164" s="141">
        <v>93666</v>
      </c>
      <c r="B3164" s="141" t="s">
        <v>6089</v>
      </c>
      <c r="C3164" s="141" t="s">
        <v>146</v>
      </c>
      <c r="D3164" s="141" t="s">
        <v>81</v>
      </c>
      <c r="E3164" s="142" t="s">
        <v>6090</v>
      </c>
      <c r="F3164" s="142" t="s">
        <v>15534</v>
      </c>
    </row>
    <row r="3165" spans="1:6" x14ac:dyDescent="0.3">
      <c r="A3165" s="141">
        <v>93667</v>
      </c>
      <c r="B3165" s="141" t="s">
        <v>6091</v>
      </c>
      <c r="C3165" s="141" t="s">
        <v>146</v>
      </c>
      <c r="D3165" s="141" t="s">
        <v>81</v>
      </c>
      <c r="E3165" s="142" t="s">
        <v>6092</v>
      </c>
      <c r="F3165" s="142" t="s">
        <v>16010</v>
      </c>
    </row>
    <row r="3166" spans="1:6" x14ac:dyDescent="0.3">
      <c r="A3166" s="141">
        <v>93668</v>
      </c>
      <c r="B3166" s="141" t="s">
        <v>6093</v>
      </c>
      <c r="C3166" s="141" t="s">
        <v>146</v>
      </c>
      <c r="D3166" s="141" t="s">
        <v>81</v>
      </c>
      <c r="E3166" s="142" t="s">
        <v>6094</v>
      </c>
      <c r="F3166" s="142" t="s">
        <v>16011</v>
      </c>
    </row>
    <row r="3167" spans="1:6" x14ac:dyDescent="0.3">
      <c r="A3167" s="141">
        <v>93669</v>
      </c>
      <c r="B3167" s="141" t="s">
        <v>6095</v>
      </c>
      <c r="C3167" s="141" t="s">
        <v>146</v>
      </c>
      <c r="D3167" s="141" t="s">
        <v>81</v>
      </c>
      <c r="E3167" s="142" t="s">
        <v>391</v>
      </c>
      <c r="F3167" s="142" t="s">
        <v>16012</v>
      </c>
    </row>
    <row r="3168" spans="1:6" x14ac:dyDescent="0.3">
      <c r="A3168" s="141">
        <v>93670</v>
      </c>
      <c r="B3168" s="141" t="s">
        <v>6096</v>
      </c>
      <c r="C3168" s="141" t="s">
        <v>146</v>
      </c>
      <c r="D3168" s="141" t="s">
        <v>81</v>
      </c>
      <c r="E3168" s="142" t="s">
        <v>391</v>
      </c>
      <c r="F3168" s="142" t="s">
        <v>16012</v>
      </c>
    </row>
    <row r="3169" spans="1:6" x14ac:dyDescent="0.3">
      <c r="A3169" s="141">
        <v>93671</v>
      </c>
      <c r="B3169" s="141" t="s">
        <v>6097</v>
      </c>
      <c r="C3169" s="141" t="s">
        <v>146</v>
      </c>
      <c r="D3169" s="141" t="s">
        <v>81</v>
      </c>
      <c r="E3169" s="142" t="s">
        <v>6098</v>
      </c>
      <c r="F3169" s="142" t="s">
        <v>16013</v>
      </c>
    </row>
    <row r="3170" spans="1:6" x14ac:dyDescent="0.3">
      <c r="A3170" s="141">
        <v>93672</v>
      </c>
      <c r="B3170" s="141" t="s">
        <v>6099</v>
      </c>
      <c r="C3170" s="141" t="s">
        <v>146</v>
      </c>
      <c r="D3170" s="141" t="s">
        <v>81</v>
      </c>
      <c r="E3170" s="142" t="s">
        <v>6100</v>
      </c>
      <c r="F3170" s="142" t="s">
        <v>16014</v>
      </c>
    </row>
    <row r="3171" spans="1:6" x14ac:dyDescent="0.3">
      <c r="A3171" s="141">
        <v>93673</v>
      </c>
      <c r="B3171" s="141" t="s">
        <v>6101</v>
      </c>
      <c r="C3171" s="141" t="s">
        <v>146</v>
      </c>
      <c r="D3171" s="141" t="s">
        <v>81</v>
      </c>
      <c r="E3171" s="142" t="s">
        <v>6102</v>
      </c>
      <c r="F3171" s="142" t="s">
        <v>16015</v>
      </c>
    </row>
    <row r="3172" spans="1:6" x14ac:dyDescent="0.3">
      <c r="A3172" s="141">
        <v>97359</v>
      </c>
      <c r="B3172" s="141" t="s">
        <v>6103</v>
      </c>
      <c r="C3172" s="141" t="s">
        <v>146</v>
      </c>
      <c r="D3172" s="141" t="s">
        <v>81</v>
      </c>
      <c r="E3172" s="142" t="s">
        <v>6104</v>
      </c>
      <c r="F3172" s="142" t="s">
        <v>16016</v>
      </c>
    </row>
    <row r="3173" spans="1:6" x14ac:dyDescent="0.3">
      <c r="A3173" s="141">
        <v>97360</v>
      </c>
      <c r="B3173" s="141" t="s">
        <v>6105</v>
      </c>
      <c r="C3173" s="141" t="s">
        <v>146</v>
      </c>
      <c r="D3173" s="141" t="s">
        <v>81</v>
      </c>
      <c r="E3173" s="142" t="s">
        <v>6106</v>
      </c>
      <c r="F3173" s="142" t="s">
        <v>16017</v>
      </c>
    </row>
    <row r="3174" spans="1:6" x14ac:dyDescent="0.3">
      <c r="A3174" s="141">
        <v>97361</v>
      </c>
      <c r="B3174" s="141" t="s">
        <v>6107</v>
      </c>
      <c r="C3174" s="141" t="s">
        <v>146</v>
      </c>
      <c r="D3174" s="141" t="s">
        <v>81</v>
      </c>
      <c r="E3174" s="142" t="s">
        <v>6108</v>
      </c>
      <c r="F3174" s="142" t="s">
        <v>16018</v>
      </c>
    </row>
    <row r="3175" spans="1:6" x14ac:dyDescent="0.3">
      <c r="A3175" s="141">
        <v>97362</v>
      </c>
      <c r="B3175" s="141" t="s">
        <v>6109</v>
      </c>
      <c r="C3175" s="141" t="s">
        <v>146</v>
      </c>
      <c r="D3175" s="141" t="s">
        <v>81</v>
      </c>
      <c r="E3175" s="142" t="s">
        <v>6110</v>
      </c>
      <c r="F3175" s="142" t="s">
        <v>16019</v>
      </c>
    </row>
    <row r="3176" spans="1:6" x14ac:dyDescent="0.3">
      <c r="A3176" s="141">
        <v>101875</v>
      </c>
      <c r="B3176" s="141" t="s">
        <v>6111</v>
      </c>
      <c r="C3176" s="141" t="s">
        <v>146</v>
      </c>
      <c r="D3176" s="141" t="s">
        <v>81</v>
      </c>
      <c r="E3176" s="142" t="s">
        <v>6112</v>
      </c>
      <c r="F3176" s="142" t="s">
        <v>16020</v>
      </c>
    </row>
    <row r="3177" spans="1:6" x14ac:dyDescent="0.3">
      <c r="A3177" s="141">
        <v>101876</v>
      </c>
      <c r="B3177" s="141" t="s">
        <v>6113</v>
      </c>
      <c r="C3177" s="141" t="s">
        <v>146</v>
      </c>
      <c r="D3177" s="141" t="s">
        <v>81</v>
      </c>
      <c r="E3177" s="142" t="s">
        <v>6114</v>
      </c>
      <c r="F3177" s="142" t="s">
        <v>16021</v>
      </c>
    </row>
    <row r="3178" spans="1:6" x14ac:dyDescent="0.3">
      <c r="A3178" s="141">
        <v>101877</v>
      </c>
      <c r="B3178" s="141" t="s">
        <v>6115</v>
      </c>
      <c r="C3178" s="141" t="s">
        <v>146</v>
      </c>
      <c r="D3178" s="141" t="s">
        <v>81</v>
      </c>
      <c r="E3178" s="142" t="s">
        <v>6116</v>
      </c>
      <c r="F3178" s="142" t="s">
        <v>16022</v>
      </c>
    </row>
    <row r="3179" spans="1:6" x14ac:dyDescent="0.3">
      <c r="A3179" s="141">
        <v>101878</v>
      </c>
      <c r="B3179" s="141" t="s">
        <v>6117</v>
      </c>
      <c r="C3179" s="141" t="s">
        <v>146</v>
      </c>
      <c r="D3179" s="141" t="s">
        <v>81</v>
      </c>
      <c r="E3179" s="142" t="s">
        <v>6118</v>
      </c>
      <c r="F3179" s="142" t="s">
        <v>16023</v>
      </c>
    </row>
    <row r="3180" spans="1:6" x14ac:dyDescent="0.3">
      <c r="A3180" s="141">
        <v>101879</v>
      </c>
      <c r="B3180" s="141" t="s">
        <v>6119</v>
      </c>
      <c r="C3180" s="141" t="s">
        <v>146</v>
      </c>
      <c r="D3180" s="141" t="s">
        <v>81</v>
      </c>
      <c r="E3180" s="142" t="s">
        <v>6120</v>
      </c>
      <c r="F3180" s="142" t="s">
        <v>16024</v>
      </c>
    </row>
    <row r="3181" spans="1:6" x14ac:dyDescent="0.3">
      <c r="A3181" s="141">
        <v>101880</v>
      </c>
      <c r="B3181" s="141" t="s">
        <v>6121</v>
      </c>
      <c r="C3181" s="141" t="s">
        <v>146</v>
      </c>
      <c r="D3181" s="141" t="s">
        <v>81</v>
      </c>
      <c r="E3181" s="142" t="s">
        <v>6122</v>
      </c>
      <c r="F3181" s="142" t="s">
        <v>16025</v>
      </c>
    </row>
    <row r="3182" spans="1:6" x14ac:dyDescent="0.3">
      <c r="A3182" s="141">
        <v>101881</v>
      </c>
      <c r="B3182" s="141" t="s">
        <v>6123</v>
      </c>
      <c r="C3182" s="141" t="s">
        <v>146</v>
      </c>
      <c r="D3182" s="141" t="s">
        <v>81</v>
      </c>
      <c r="E3182" s="142" t="s">
        <v>6124</v>
      </c>
      <c r="F3182" s="142" t="s">
        <v>16026</v>
      </c>
    </row>
    <row r="3183" spans="1:6" x14ac:dyDescent="0.3">
      <c r="A3183" s="141">
        <v>101882</v>
      </c>
      <c r="B3183" s="141" t="s">
        <v>6125</v>
      </c>
      <c r="C3183" s="141" t="s">
        <v>146</v>
      </c>
      <c r="D3183" s="141" t="s">
        <v>81</v>
      </c>
      <c r="E3183" s="142" t="s">
        <v>6126</v>
      </c>
      <c r="F3183" s="142" t="s">
        <v>16027</v>
      </c>
    </row>
    <row r="3184" spans="1:6" x14ac:dyDescent="0.3">
      <c r="A3184" s="141">
        <v>101883</v>
      </c>
      <c r="B3184" s="141" t="s">
        <v>6127</v>
      </c>
      <c r="C3184" s="141" t="s">
        <v>146</v>
      </c>
      <c r="D3184" s="141" t="s">
        <v>81</v>
      </c>
      <c r="E3184" s="142" t="s">
        <v>6128</v>
      </c>
      <c r="F3184" s="142" t="s">
        <v>16028</v>
      </c>
    </row>
    <row r="3185" spans="1:6" x14ac:dyDescent="0.3">
      <c r="A3185" s="141">
        <v>101890</v>
      </c>
      <c r="B3185" s="141" t="s">
        <v>6129</v>
      </c>
      <c r="C3185" s="141" t="s">
        <v>146</v>
      </c>
      <c r="D3185" s="141" t="s">
        <v>81</v>
      </c>
      <c r="E3185" s="142" t="s">
        <v>5904</v>
      </c>
      <c r="F3185" s="142" t="s">
        <v>5047</v>
      </c>
    </row>
    <row r="3186" spans="1:6" x14ac:dyDescent="0.3">
      <c r="A3186" s="141">
        <v>101891</v>
      </c>
      <c r="B3186" s="141" t="s">
        <v>6130</v>
      </c>
      <c r="C3186" s="141" t="s">
        <v>146</v>
      </c>
      <c r="D3186" s="141" t="s">
        <v>81</v>
      </c>
      <c r="E3186" s="142" t="s">
        <v>6131</v>
      </c>
      <c r="F3186" s="142" t="s">
        <v>16029</v>
      </c>
    </row>
    <row r="3187" spans="1:6" x14ac:dyDescent="0.3">
      <c r="A3187" s="141">
        <v>101892</v>
      </c>
      <c r="B3187" s="141" t="s">
        <v>6132</v>
      </c>
      <c r="C3187" s="141" t="s">
        <v>146</v>
      </c>
      <c r="D3187" s="141" t="s">
        <v>81</v>
      </c>
      <c r="E3187" s="142" t="s">
        <v>6133</v>
      </c>
      <c r="F3187" s="142" t="s">
        <v>16030</v>
      </c>
    </row>
    <row r="3188" spans="1:6" x14ac:dyDescent="0.3">
      <c r="A3188" s="141">
        <v>101893</v>
      </c>
      <c r="B3188" s="141" t="s">
        <v>6134</v>
      </c>
      <c r="C3188" s="141" t="s">
        <v>146</v>
      </c>
      <c r="D3188" s="141" t="s">
        <v>81</v>
      </c>
      <c r="E3188" s="142" t="s">
        <v>1301</v>
      </c>
      <c r="F3188" s="142" t="s">
        <v>16031</v>
      </c>
    </row>
    <row r="3189" spans="1:6" x14ac:dyDescent="0.3">
      <c r="A3189" s="141">
        <v>101894</v>
      </c>
      <c r="B3189" s="141" t="s">
        <v>6135</v>
      </c>
      <c r="C3189" s="141" t="s">
        <v>146</v>
      </c>
      <c r="D3189" s="141" t="s">
        <v>81</v>
      </c>
      <c r="E3189" s="142" t="s">
        <v>6136</v>
      </c>
      <c r="F3189" s="142" t="s">
        <v>16032</v>
      </c>
    </row>
    <row r="3190" spans="1:6" x14ac:dyDescent="0.3">
      <c r="A3190" s="141">
        <v>101895</v>
      </c>
      <c r="B3190" s="141" t="s">
        <v>6137</v>
      </c>
      <c r="C3190" s="141" t="s">
        <v>146</v>
      </c>
      <c r="D3190" s="141" t="s">
        <v>81</v>
      </c>
      <c r="E3190" s="142" t="s">
        <v>6138</v>
      </c>
      <c r="F3190" s="142" t="s">
        <v>16033</v>
      </c>
    </row>
    <row r="3191" spans="1:6" x14ac:dyDescent="0.3">
      <c r="A3191" s="141">
        <v>101896</v>
      </c>
      <c r="B3191" s="141" t="s">
        <v>6139</v>
      </c>
      <c r="C3191" s="141" t="s">
        <v>146</v>
      </c>
      <c r="D3191" s="141" t="s">
        <v>81</v>
      </c>
      <c r="E3191" s="142" t="s">
        <v>6140</v>
      </c>
      <c r="F3191" s="142" t="s">
        <v>16034</v>
      </c>
    </row>
    <row r="3192" spans="1:6" x14ac:dyDescent="0.3">
      <c r="A3192" s="141">
        <v>101897</v>
      </c>
      <c r="B3192" s="141" t="s">
        <v>6141</v>
      </c>
      <c r="C3192" s="141" t="s">
        <v>146</v>
      </c>
      <c r="D3192" s="141" t="s">
        <v>81</v>
      </c>
      <c r="E3192" s="142" t="s">
        <v>6142</v>
      </c>
      <c r="F3192" s="142" t="s">
        <v>16035</v>
      </c>
    </row>
    <row r="3193" spans="1:6" x14ac:dyDescent="0.3">
      <c r="A3193" s="141">
        <v>101898</v>
      </c>
      <c r="B3193" s="141" t="s">
        <v>6143</v>
      </c>
      <c r="C3193" s="141" t="s">
        <v>146</v>
      </c>
      <c r="D3193" s="141" t="s">
        <v>81</v>
      </c>
      <c r="E3193" s="142" t="s">
        <v>6144</v>
      </c>
      <c r="F3193" s="142" t="s">
        <v>16036</v>
      </c>
    </row>
    <row r="3194" spans="1:6" x14ac:dyDescent="0.3">
      <c r="A3194" s="141">
        <v>101899</v>
      </c>
      <c r="B3194" s="141" t="s">
        <v>6145</v>
      </c>
      <c r="C3194" s="141" t="s">
        <v>146</v>
      </c>
      <c r="D3194" s="141" t="s">
        <v>81</v>
      </c>
      <c r="E3194" s="142" t="s">
        <v>6146</v>
      </c>
      <c r="F3194" s="142" t="s">
        <v>16037</v>
      </c>
    </row>
    <row r="3195" spans="1:6" x14ac:dyDescent="0.3">
      <c r="A3195" s="141">
        <v>101900</v>
      </c>
      <c r="B3195" s="141" t="s">
        <v>6147</v>
      </c>
      <c r="C3195" s="141" t="s">
        <v>146</v>
      </c>
      <c r="D3195" s="141" t="s">
        <v>81</v>
      </c>
      <c r="E3195" s="142" t="s">
        <v>6148</v>
      </c>
      <c r="F3195" s="142" t="s">
        <v>16038</v>
      </c>
    </row>
    <row r="3196" spans="1:6" x14ac:dyDescent="0.3">
      <c r="A3196" s="141">
        <v>101901</v>
      </c>
      <c r="B3196" s="141" t="s">
        <v>6149</v>
      </c>
      <c r="C3196" s="141" t="s">
        <v>146</v>
      </c>
      <c r="D3196" s="141" t="s">
        <v>81</v>
      </c>
      <c r="E3196" s="142" t="s">
        <v>6150</v>
      </c>
      <c r="F3196" s="142" t="s">
        <v>16039</v>
      </c>
    </row>
    <row r="3197" spans="1:6" x14ac:dyDescent="0.3">
      <c r="A3197" s="141">
        <v>101902</v>
      </c>
      <c r="B3197" s="141" t="s">
        <v>6151</v>
      </c>
      <c r="C3197" s="141" t="s">
        <v>146</v>
      </c>
      <c r="D3197" s="141" t="s">
        <v>81</v>
      </c>
      <c r="E3197" s="142" t="s">
        <v>6152</v>
      </c>
      <c r="F3197" s="142" t="s">
        <v>16040</v>
      </c>
    </row>
    <row r="3198" spans="1:6" x14ac:dyDescent="0.3">
      <c r="A3198" s="141">
        <v>101903</v>
      </c>
      <c r="B3198" s="141" t="s">
        <v>6153</v>
      </c>
      <c r="C3198" s="141" t="s">
        <v>146</v>
      </c>
      <c r="D3198" s="141" t="s">
        <v>81</v>
      </c>
      <c r="E3198" s="142" t="s">
        <v>6154</v>
      </c>
      <c r="F3198" s="142" t="s">
        <v>16041</v>
      </c>
    </row>
    <row r="3199" spans="1:6" x14ac:dyDescent="0.3">
      <c r="A3199" s="141">
        <v>101904</v>
      </c>
      <c r="B3199" s="141" t="s">
        <v>6155</v>
      </c>
      <c r="C3199" s="141" t="s">
        <v>146</v>
      </c>
      <c r="D3199" s="141" t="s">
        <v>81</v>
      </c>
      <c r="E3199" s="142" t="s">
        <v>6156</v>
      </c>
      <c r="F3199" s="142" t="s">
        <v>16042</v>
      </c>
    </row>
    <row r="3200" spans="1:6" x14ac:dyDescent="0.3">
      <c r="A3200" s="141">
        <v>101938</v>
      </c>
      <c r="B3200" s="141" t="s">
        <v>6157</v>
      </c>
      <c r="C3200" s="141" t="s">
        <v>146</v>
      </c>
      <c r="D3200" s="141" t="s">
        <v>81</v>
      </c>
      <c r="E3200" s="142" t="s">
        <v>6158</v>
      </c>
      <c r="F3200" s="142" t="s">
        <v>16043</v>
      </c>
    </row>
    <row r="3201" spans="1:6" x14ac:dyDescent="0.3">
      <c r="A3201" s="141">
        <v>101946</v>
      </c>
      <c r="B3201" s="141" t="s">
        <v>6159</v>
      </c>
      <c r="C3201" s="141" t="s">
        <v>146</v>
      </c>
      <c r="D3201" s="141" t="s">
        <v>81</v>
      </c>
      <c r="E3201" s="142" t="s">
        <v>6160</v>
      </c>
      <c r="F3201" s="142" t="s">
        <v>16044</v>
      </c>
    </row>
    <row r="3202" spans="1:6" x14ac:dyDescent="0.3">
      <c r="A3202" s="141">
        <v>91945</v>
      </c>
      <c r="B3202" s="141" t="s">
        <v>6161</v>
      </c>
      <c r="C3202" s="141" t="s">
        <v>146</v>
      </c>
      <c r="D3202" s="141" t="s">
        <v>81</v>
      </c>
      <c r="E3202" s="142" t="s">
        <v>1183</v>
      </c>
      <c r="F3202" s="142" t="s">
        <v>16045</v>
      </c>
    </row>
    <row r="3203" spans="1:6" x14ac:dyDescent="0.3">
      <c r="A3203" s="141">
        <v>91946</v>
      </c>
      <c r="B3203" s="141" t="s">
        <v>6162</v>
      </c>
      <c r="C3203" s="141" t="s">
        <v>146</v>
      </c>
      <c r="D3203" s="141" t="s">
        <v>81</v>
      </c>
      <c r="E3203" s="142" t="s">
        <v>5049</v>
      </c>
      <c r="F3203" s="142" t="s">
        <v>15964</v>
      </c>
    </row>
    <row r="3204" spans="1:6" x14ac:dyDescent="0.3">
      <c r="A3204" s="141">
        <v>91947</v>
      </c>
      <c r="B3204" s="141" t="s">
        <v>6163</v>
      </c>
      <c r="C3204" s="141" t="s">
        <v>146</v>
      </c>
      <c r="D3204" s="141" t="s">
        <v>81</v>
      </c>
      <c r="E3204" s="142" t="s">
        <v>217</v>
      </c>
      <c r="F3204" s="142" t="s">
        <v>15840</v>
      </c>
    </row>
    <row r="3205" spans="1:6" x14ac:dyDescent="0.3">
      <c r="A3205" s="141">
        <v>91949</v>
      </c>
      <c r="B3205" s="141" t="s">
        <v>6164</v>
      </c>
      <c r="C3205" s="141" t="s">
        <v>146</v>
      </c>
      <c r="D3205" s="141" t="s">
        <v>81</v>
      </c>
      <c r="E3205" s="142" t="s">
        <v>6165</v>
      </c>
      <c r="F3205" s="142" t="s">
        <v>6916</v>
      </c>
    </row>
    <row r="3206" spans="1:6" x14ac:dyDescent="0.3">
      <c r="A3206" s="141">
        <v>91950</v>
      </c>
      <c r="B3206" s="141" t="s">
        <v>6166</v>
      </c>
      <c r="C3206" s="141" t="s">
        <v>146</v>
      </c>
      <c r="D3206" s="141" t="s">
        <v>81</v>
      </c>
      <c r="E3206" s="142" t="s">
        <v>6167</v>
      </c>
      <c r="F3206" s="142" t="s">
        <v>12243</v>
      </c>
    </row>
    <row r="3207" spans="1:6" x14ac:dyDescent="0.3">
      <c r="A3207" s="141">
        <v>91951</v>
      </c>
      <c r="B3207" s="141" t="s">
        <v>6168</v>
      </c>
      <c r="C3207" s="141" t="s">
        <v>146</v>
      </c>
      <c r="D3207" s="141" t="s">
        <v>81</v>
      </c>
      <c r="E3207" s="142" t="s">
        <v>6169</v>
      </c>
      <c r="F3207" s="142" t="s">
        <v>5892</v>
      </c>
    </row>
    <row r="3208" spans="1:6" x14ac:dyDescent="0.3">
      <c r="A3208" s="141">
        <v>91952</v>
      </c>
      <c r="B3208" s="141" t="s">
        <v>6170</v>
      </c>
      <c r="C3208" s="141" t="s">
        <v>146</v>
      </c>
      <c r="D3208" s="141" t="s">
        <v>81</v>
      </c>
      <c r="E3208" s="142" t="s">
        <v>609</v>
      </c>
      <c r="F3208" s="142" t="s">
        <v>16046</v>
      </c>
    </row>
    <row r="3209" spans="1:6" x14ac:dyDescent="0.3">
      <c r="A3209" s="141">
        <v>91953</v>
      </c>
      <c r="B3209" s="141" t="s">
        <v>6171</v>
      </c>
      <c r="C3209" s="141" t="s">
        <v>146</v>
      </c>
      <c r="D3209" s="141" t="s">
        <v>81</v>
      </c>
      <c r="E3209" s="142" t="s">
        <v>6172</v>
      </c>
      <c r="F3209" s="142" t="s">
        <v>16047</v>
      </c>
    </row>
    <row r="3210" spans="1:6" x14ac:dyDescent="0.3">
      <c r="A3210" s="141">
        <v>91954</v>
      </c>
      <c r="B3210" s="141" t="s">
        <v>6173</v>
      </c>
      <c r="C3210" s="141" t="s">
        <v>146</v>
      </c>
      <c r="D3210" s="141" t="s">
        <v>81</v>
      </c>
      <c r="E3210" s="142" t="s">
        <v>1742</v>
      </c>
      <c r="F3210" s="142" t="s">
        <v>16048</v>
      </c>
    </row>
    <row r="3211" spans="1:6" x14ac:dyDescent="0.3">
      <c r="A3211" s="141">
        <v>91955</v>
      </c>
      <c r="B3211" s="141" t="s">
        <v>6174</v>
      </c>
      <c r="C3211" s="141" t="s">
        <v>146</v>
      </c>
      <c r="D3211" s="141" t="s">
        <v>81</v>
      </c>
      <c r="E3211" s="142" t="s">
        <v>5693</v>
      </c>
      <c r="F3211" s="142" t="s">
        <v>16049</v>
      </c>
    </row>
    <row r="3212" spans="1:6" x14ac:dyDescent="0.3">
      <c r="A3212" s="141">
        <v>91956</v>
      </c>
      <c r="B3212" s="141" t="s">
        <v>6175</v>
      </c>
      <c r="C3212" s="141" t="s">
        <v>146</v>
      </c>
      <c r="D3212" s="141" t="s">
        <v>81</v>
      </c>
      <c r="E3212" s="142" t="s">
        <v>6176</v>
      </c>
      <c r="F3212" s="142" t="s">
        <v>16050</v>
      </c>
    </row>
    <row r="3213" spans="1:6" x14ac:dyDescent="0.3">
      <c r="A3213" s="141">
        <v>91957</v>
      </c>
      <c r="B3213" s="141" t="s">
        <v>6177</v>
      </c>
      <c r="C3213" s="141" t="s">
        <v>146</v>
      </c>
      <c r="D3213" s="141" t="s">
        <v>81</v>
      </c>
      <c r="E3213" s="142" t="s">
        <v>6178</v>
      </c>
      <c r="F3213" s="142" t="s">
        <v>8283</v>
      </c>
    </row>
    <row r="3214" spans="1:6" x14ac:dyDescent="0.3">
      <c r="A3214" s="141">
        <v>91958</v>
      </c>
      <c r="B3214" s="141" t="s">
        <v>6179</v>
      </c>
      <c r="C3214" s="141" t="s">
        <v>146</v>
      </c>
      <c r="D3214" s="141" t="s">
        <v>81</v>
      </c>
      <c r="E3214" s="142" t="s">
        <v>6180</v>
      </c>
      <c r="F3214" s="142" t="s">
        <v>16051</v>
      </c>
    </row>
    <row r="3215" spans="1:6" x14ac:dyDescent="0.3">
      <c r="A3215" s="141">
        <v>91959</v>
      </c>
      <c r="B3215" s="141" t="s">
        <v>6181</v>
      </c>
      <c r="C3215" s="141" t="s">
        <v>146</v>
      </c>
      <c r="D3215" s="141" t="s">
        <v>81</v>
      </c>
      <c r="E3215" s="142" t="s">
        <v>6182</v>
      </c>
      <c r="F3215" s="142" t="s">
        <v>6224</v>
      </c>
    </row>
    <row r="3216" spans="1:6" x14ac:dyDescent="0.3">
      <c r="A3216" s="141">
        <v>91960</v>
      </c>
      <c r="B3216" s="141" t="s">
        <v>6183</v>
      </c>
      <c r="C3216" s="141" t="s">
        <v>146</v>
      </c>
      <c r="D3216" s="141" t="s">
        <v>81</v>
      </c>
      <c r="E3216" s="142" t="s">
        <v>6184</v>
      </c>
      <c r="F3216" s="142" t="s">
        <v>16052</v>
      </c>
    </row>
    <row r="3217" spans="1:6" x14ac:dyDescent="0.3">
      <c r="A3217" s="141">
        <v>91961</v>
      </c>
      <c r="B3217" s="141" t="s">
        <v>6185</v>
      </c>
      <c r="C3217" s="141" t="s">
        <v>146</v>
      </c>
      <c r="D3217" s="141" t="s">
        <v>81</v>
      </c>
      <c r="E3217" s="142" t="s">
        <v>6186</v>
      </c>
      <c r="F3217" s="142" t="s">
        <v>16053</v>
      </c>
    </row>
    <row r="3218" spans="1:6" x14ac:dyDescent="0.3">
      <c r="A3218" s="141">
        <v>91962</v>
      </c>
      <c r="B3218" s="141" t="s">
        <v>6187</v>
      </c>
      <c r="C3218" s="141" t="s">
        <v>146</v>
      </c>
      <c r="D3218" s="141" t="s">
        <v>81</v>
      </c>
      <c r="E3218" s="142" t="s">
        <v>6188</v>
      </c>
      <c r="F3218" s="142" t="s">
        <v>14238</v>
      </c>
    </row>
    <row r="3219" spans="1:6" x14ac:dyDescent="0.3">
      <c r="A3219" s="141">
        <v>91963</v>
      </c>
      <c r="B3219" s="141" t="s">
        <v>6189</v>
      </c>
      <c r="C3219" s="141" t="s">
        <v>146</v>
      </c>
      <c r="D3219" s="141" t="s">
        <v>81</v>
      </c>
      <c r="E3219" s="142" t="s">
        <v>6190</v>
      </c>
      <c r="F3219" s="142" t="s">
        <v>1570</v>
      </c>
    </row>
    <row r="3220" spans="1:6" x14ac:dyDescent="0.3">
      <c r="A3220" s="141">
        <v>91964</v>
      </c>
      <c r="B3220" s="141" t="s">
        <v>6191</v>
      </c>
      <c r="C3220" s="141" t="s">
        <v>146</v>
      </c>
      <c r="D3220" s="141" t="s">
        <v>81</v>
      </c>
      <c r="E3220" s="142" t="s">
        <v>1462</v>
      </c>
      <c r="F3220" s="142" t="s">
        <v>16054</v>
      </c>
    </row>
    <row r="3221" spans="1:6" x14ac:dyDescent="0.3">
      <c r="A3221" s="141">
        <v>91965</v>
      </c>
      <c r="B3221" s="141" t="s">
        <v>6192</v>
      </c>
      <c r="C3221" s="141" t="s">
        <v>146</v>
      </c>
      <c r="D3221" s="141" t="s">
        <v>81</v>
      </c>
      <c r="E3221" s="142" t="s">
        <v>6193</v>
      </c>
      <c r="F3221" s="142" t="s">
        <v>12008</v>
      </c>
    </row>
    <row r="3222" spans="1:6" x14ac:dyDescent="0.3">
      <c r="A3222" s="141">
        <v>91966</v>
      </c>
      <c r="B3222" s="141" t="s">
        <v>6194</v>
      </c>
      <c r="C3222" s="141" t="s">
        <v>146</v>
      </c>
      <c r="D3222" s="141" t="s">
        <v>81</v>
      </c>
      <c r="E3222" s="142" t="s">
        <v>6195</v>
      </c>
      <c r="F3222" s="142" t="s">
        <v>8786</v>
      </c>
    </row>
    <row r="3223" spans="1:6" x14ac:dyDescent="0.3">
      <c r="A3223" s="141">
        <v>91967</v>
      </c>
      <c r="B3223" s="141" t="s">
        <v>6196</v>
      </c>
      <c r="C3223" s="141" t="s">
        <v>146</v>
      </c>
      <c r="D3223" s="141" t="s">
        <v>81</v>
      </c>
      <c r="E3223" s="142" t="s">
        <v>6197</v>
      </c>
      <c r="F3223" s="142" t="s">
        <v>3845</v>
      </c>
    </row>
    <row r="3224" spans="1:6" x14ac:dyDescent="0.3">
      <c r="A3224" s="141">
        <v>91968</v>
      </c>
      <c r="B3224" s="141" t="s">
        <v>6198</v>
      </c>
      <c r="C3224" s="141" t="s">
        <v>146</v>
      </c>
      <c r="D3224" s="141" t="s">
        <v>81</v>
      </c>
      <c r="E3224" s="142" t="s">
        <v>6199</v>
      </c>
      <c r="F3224" s="142" t="s">
        <v>9176</v>
      </c>
    </row>
    <row r="3225" spans="1:6" x14ac:dyDescent="0.3">
      <c r="A3225" s="141">
        <v>91969</v>
      </c>
      <c r="B3225" s="141" t="s">
        <v>6200</v>
      </c>
      <c r="C3225" s="141" t="s">
        <v>146</v>
      </c>
      <c r="D3225" s="141" t="s">
        <v>81</v>
      </c>
      <c r="E3225" s="142" t="s">
        <v>6201</v>
      </c>
      <c r="F3225" s="142" t="s">
        <v>16055</v>
      </c>
    </row>
    <row r="3226" spans="1:6" x14ac:dyDescent="0.3">
      <c r="A3226" s="141">
        <v>91970</v>
      </c>
      <c r="B3226" s="141" t="s">
        <v>6202</v>
      </c>
      <c r="C3226" s="141" t="s">
        <v>146</v>
      </c>
      <c r="D3226" s="141" t="s">
        <v>81</v>
      </c>
      <c r="E3226" s="142" t="s">
        <v>6203</v>
      </c>
      <c r="F3226" s="142" t="s">
        <v>16056</v>
      </c>
    </row>
    <row r="3227" spans="1:6" x14ac:dyDescent="0.3">
      <c r="A3227" s="141">
        <v>91971</v>
      </c>
      <c r="B3227" s="141" t="s">
        <v>6204</v>
      </c>
      <c r="C3227" s="141" t="s">
        <v>146</v>
      </c>
      <c r="D3227" s="141" t="s">
        <v>81</v>
      </c>
      <c r="E3227" s="142" t="s">
        <v>6205</v>
      </c>
      <c r="F3227" s="142" t="s">
        <v>16057</v>
      </c>
    </row>
    <row r="3228" spans="1:6" x14ac:dyDescent="0.3">
      <c r="A3228" s="141">
        <v>91972</v>
      </c>
      <c r="B3228" s="141" t="s">
        <v>6206</v>
      </c>
      <c r="C3228" s="141" t="s">
        <v>146</v>
      </c>
      <c r="D3228" s="141" t="s">
        <v>81</v>
      </c>
      <c r="E3228" s="142" t="s">
        <v>6207</v>
      </c>
      <c r="F3228" s="142" t="s">
        <v>16058</v>
      </c>
    </row>
    <row r="3229" spans="1:6" x14ac:dyDescent="0.3">
      <c r="A3229" s="141">
        <v>91973</v>
      </c>
      <c r="B3229" s="141" t="s">
        <v>6208</v>
      </c>
      <c r="C3229" s="141" t="s">
        <v>146</v>
      </c>
      <c r="D3229" s="141" t="s">
        <v>81</v>
      </c>
      <c r="E3229" s="142" t="s">
        <v>6209</v>
      </c>
      <c r="F3229" s="142" t="s">
        <v>16059</v>
      </c>
    </row>
    <row r="3230" spans="1:6" x14ac:dyDescent="0.3">
      <c r="A3230" s="141">
        <v>91974</v>
      </c>
      <c r="B3230" s="141" t="s">
        <v>6210</v>
      </c>
      <c r="C3230" s="141" t="s">
        <v>146</v>
      </c>
      <c r="D3230" s="141" t="s">
        <v>81</v>
      </c>
      <c r="E3230" s="142" t="s">
        <v>6211</v>
      </c>
      <c r="F3230" s="142" t="s">
        <v>16060</v>
      </c>
    </row>
    <row r="3231" spans="1:6" x14ac:dyDescent="0.3">
      <c r="A3231" s="141">
        <v>91975</v>
      </c>
      <c r="B3231" s="141" t="s">
        <v>6212</v>
      </c>
      <c r="C3231" s="141" t="s">
        <v>146</v>
      </c>
      <c r="D3231" s="141" t="s">
        <v>81</v>
      </c>
      <c r="E3231" s="142" t="s">
        <v>6213</v>
      </c>
      <c r="F3231" s="142" t="s">
        <v>16061</v>
      </c>
    </row>
    <row r="3232" spans="1:6" x14ac:dyDescent="0.3">
      <c r="A3232" s="141">
        <v>91976</v>
      </c>
      <c r="B3232" s="141" t="s">
        <v>6214</v>
      </c>
      <c r="C3232" s="141" t="s">
        <v>146</v>
      </c>
      <c r="D3232" s="141" t="s">
        <v>81</v>
      </c>
      <c r="E3232" s="142" t="s">
        <v>6215</v>
      </c>
      <c r="F3232" s="142" t="s">
        <v>16062</v>
      </c>
    </row>
    <row r="3233" spans="1:6" x14ac:dyDescent="0.3">
      <c r="A3233" s="141">
        <v>91977</v>
      </c>
      <c r="B3233" s="141" t="s">
        <v>6216</v>
      </c>
      <c r="C3233" s="141" t="s">
        <v>146</v>
      </c>
      <c r="D3233" s="141" t="s">
        <v>81</v>
      </c>
      <c r="E3233" s="142" t="s">
        <v>6217</v>
      </c>
      <c r="F3233" s="142" t="s">
        <v>9075</v>
      </c>
    </row>
    <row r="3234" spans="1:6" x14ac:dyDescent="0.3">
      <c r="A3234" s="141">
        <v>91978</v>
      </c>
      <c r="B3234" s="141" t="s">
        <v>6218</v>
      </c>
      <c r="C3234" s="141" t="s">
        <v>146</v>
      </c>
      <c r="D3234" s="141" t="s">
        <v>81</v>
      </c>
      <c r="E3234" s="142" t="s">
        <v>6219</v>
      </c>
      <c r="F3234" s="142" t="s">
        <v>16063</v>
      </c>
    </row>
    <row r="3235" spans="1:6" x14ac:dyDescent="0.3">
      <c r="A3235" s="141">
        <v>91979</v>
      </c>
      <c r="B3235" s="141" t="s">
        <v>6220</v>
      </c>
      <c r="C3235" s="141" t="s">
        <v>146</v>
      </c>
      <c r="D3235" s="141" t="s">
        <v>81</v>
      </c>
      <c r="E3235" s="142" t="s">
        <v>1148</v>
      </c>
      <c r="F3235" s="142" t="s">
        <v>16064</v>
      </c>
    </row>
    <row r="3236" spans="1:6" x14ac:dyDescent="0.3">
      <c r="A3236" s="141">
        <v>91980</v>
      </c>
      <c r="B3236" s="141" t="s">
        <v>6221</v>
      </c>
      <c r="C3236" s="141" t="s">
        <v>146</v>
      </c>
      <c r="D3236" s="141" t="s">
        <v>81</v>
      </c>
      <c r="E3236" s="142" t="s">
        <v>6222</v>
      </c>
      <c r="F3236" s="142" t="s">
        <v>5353</v>
      </c>
    </row>
    <row r="3237" spans="1:6" x14ac:dyDescent="0.3">
      <c r="A3237" s="141">
        <v>91981</v>
      </c>
      <c r="B3237" s="141" t="s">
        <v>6223</v>
      </c>
      <c r="C3237" s="141" t="s">
        <v>146</v>
      </c>
      <c r="D3237" s="141" t="s">
        <v>81</v>
      </c>
      <c r="E3237" s="142" t="s">
        <v>6224</v>
      </c>
      <c r="F3237" s="142" t="s">
        <v>7227</v>
      </c>
    </row>
    <row r="3238" spans="1:6" x14ac:dyDescent="0.3">
      <c r="A3238" s="141">
        <v>91982</v>
      </c>
      <c r="B3238" s="141" t="s">
        <v>6225</v>
      </c>
      <c r="C3238" s="141" t="s">
        <v>146</v>
      </c>
      <c r="D3238" s="141" t="s">
        <v>81</v>
      </c>
      <c r="E3238" s="142" t="s">
        <v>6226</v>
      </c>
      <c r="F3238" s="142" t="s">
        <v>16065</v>
      </c>
    </row>
    <row r="3239" spans="1:6" x14ac:dyDescent="0.3">
      <c r="A3239" s="141">
        <v>91983</v>
      </c>
      <c r="B3239" s="141" t="s">
        <v>6227</v>
      </c>
      <c r="C3239" s="141" t="s">
        <v>146</v>
      </c>
      <c r="D3239" s="141" t="s">
        <v>81</v>
      </c>
      <c r="E3239" s="142" t="s">
        <v>6228</v>
      </c>
      <c r="F3239" s="142" t="s">
        <v>16066</v>
      </c>
    </row>
    <row r="3240" spans="1:6" x14ac:dyDescent="0.3">
      <c r="A3240" s="141">
        <v>91984</v>
      </c>
      <c r="B3240" s="141" t="s">
        <v>6229</v>
      </c>
      <c r="C3240" s="141" t="s">
        <v>146</v>
      </c>
      <c r="D3240" s="141" t="s">
        <v>81</v>
      </c>
      <c r="E3240" s="142" t="s">
        <v>6230</v>
      </c>
      <c r="F3240" s="142" t="s">
        <v>7625</v>
      </c>
    </row>
    <row r="3241" spans="1:6" x14ac:dyDescent="0.3">
      <c r="A3241" s="141">
        <v>91985</v>
      </c>
      <c r="B3241" s="141" t="s">
        <v>6231</v>
      </c>
      <c r="C3241" s="141" t="s">
        <v>146</v>
      </c>
      <c r="D3241" s="141" t="s">
        <v>81</v>
      </c>
      <c r="E3241" s="142" t="s">
        <v>6232</v>
      </c>
      <c r="F3241" s="142" t="s">
        <v>16067</v>
      </c>
    </row>
    <row r="3242" spans="1:6" x14ac:dyDescent="0.3">
      <c r="A3242" s="141">
        <v>91986</v>
      </c>
      <c r="B3242" s="141" t="s">
        <v>6233</v>
      </c>
      <c r="C3242" s="141" t="s">
        <v>146</v>
      </c>
      <c r="D3242" s="141" t="s">
        <v>81</v>
      </c>
      <c r="E3242" s="142" t="s">
        <v>6234</v>
      </c>
      <c r="F3242" s="142" t="s">
        <v>16068</v>
      </c>
    </row>
    <row r="3243" spans="1:6" x14ac:dyDescent="0.3">
      <c r="A3243" s="141">
        <v>91987</v>
      </c>
      <c r="B3243" s="141" t="s">
        <v>6235</v>
      </c>
      <c r="C3243" s="141" t="s">
        <v>146</v>
      </c>
      <c r="D3243" s="141" t="s">
        <v>81</v>
      </c>
      <c r="E3243" s="142" t="s">
        <v>6236</v>
      </c>
      <c r="F3243" s="142" t="s">
        <v>4534</v>
      </c>
    </row>
    <row r="3244" spans="1:6" x14ac:dyDescent="0.3">
      <c r="A3244" s="141">
        <v>91988</v>
      </c>
      <c r="B3244" s="141" t="s">
        <v>6237</v>
      </c>
      <c r="C3244" s="141" t="s">
        <v>146</v>
      </c>
      <c r="D3244" s="141" t="s">
        <v>81</v>
      </c>
      <c r="E3244" s="142" t="s">
        <v>6238</v>
      </c>
      <c r="F3244" s="142" t="s">
        <v>6059</v>
      </c>
    </row>
    <row r="3245" spans="1:6" x14ac:dyDescent="0.3">
      <c r="A3245" s="141">
        <v>91989</v>
      </c>
      <c r="B3245" s="141" t="s">
        <v>6239</v>
      </c>
      <c r="C3245" s="141" t="s">
        <v>146</v>
      </c>
      <c r="D3245" s="141" t="s">
        <v>81</v>
      </c>
      <c r="E3245" s="142" t="s">
        <v>6240</v>
      </c>
      <c r="F3245" s="142" t="s">
        <v>16069</v>
      </c>
    </row>
    <row r="3246" spans="1:6" x14ac:dyDescent="0.3">
      <c r="A3246" s="141">
        <v>91990</v>
      </c>
      <c r="B3246" s="141" t="s">
        <v>6241</v>
      </c>
      <c r="C3246" s="141" t="s">
        <v>146</v>
      </c>
      <c r="D3246" s="141" t="s">
        <v>81</v>
      </c>
      <c r="E3246" s="142" t="s">
        <v>6242</v>
      </c>
      <c r="F3246" s="142" t="s">
        <v>16070</v>
      </c>
    </row>
    <row r="3247" spans="1:6" x14ac:dyDescent="0.3">
      <c r="A3247" s="141">
        <v>91991</v>
      </c>
      <c r="B3247" s="141" t="s">
        <v>6243</v>
      </c>
      <c r="C3247" s="141" t="s">
        <v>146</v>
      </c>
      <c r="D3247" s="141" t="s">
        <v>81</v>
      </c>
      <c r="E3247" s="142" t="s">
        <v>6244</v>
      </c>
      <c r="F3247" s="142" t="s">
        <v>5353</v>
      </c>
    </row>
    <row r="3248" spans="1:6" x14ac:dyDescent="0.3">
      <c r="A3248" s="141">
        <v>91992</v>
      </c>
      <c r="B3248" s="141" t="s">
        <v>6245</v>
      </c>
      <c r="C3248" s="141" t="s">
        <v>146</v>
      </c>
      <c r="D3248" s="141" t="s">
        <v>81</v>
      </c>
      <c r="E3248" s="142" t="s">
        <v>6246</v>
      </c>
      <c r="F3248" s="142" t="s">
        <v>16071</v>
      </c>
    </row>
    <row r="3249" spans="1:6" x14ac:dyDescent="0.3">
      <c r="A3249" s="141">
        <v>91993</v>
      </c>
      <c r="B3249" s="141" t="s">
        <v>6247</v>
      </c>
      <c r="C3249" s="141" t="s">
        <v>146</v>
      </c>
      <c r="D3249" s="141" t="s">
        <v>81</v>
      </c>
      <c r="E3249" s="142" t="s">
        <v>6248</v>
      </c>
      <c r="F3249" s="142" t="s">
        <v>7227</v>
      </c>
    </row>
    <row r="3250" spans="1:6" x14ac:dyDescent="0.3">
      <c r="A3250" s="141">
        <v>91994</v>
      </c>
      <c r="B3250" s="141" t="s">
        <v>6249</v>
      </c>
      <c r="C3250" s="141" t="s">
        <v>146</v>
      </c>
      <c r="D3250" s="141" t="s">
        <v>81</v>
      </c>
      <c r="E3250" s="142" t="s">
        <v>1323</v>
      </c>
      <c r="F3250" s="142" t="s">
        <v>14217</v>
      </c>
    </row>
    <row r="3251" spans="1:6" x14ac:dyDescent="0.3">
      <c r="A3251" s="141">
        <v>91995</v>
      </c>
      <c r="B3251" s="141" t="s">
        <v>6250</v>
      </c>
      <c r="C3251" s="141" t="s">
        <v>146</v>
      </c>
      <c r="D3251" s="141" t="s">
        <v>81</v>
      </c>
      <c r="E3251" s="142" t="s">
        <v>6251</v>
      </c>
      <c r="F3251" s="142" t="s">
        <v>16072</v>
      </c>
    </row>
    <row r="3252" spans="1:6" x14ac:dyDescent="0.3">
      <c r="A3252" s="141">
        <v>91996</v>
      </c>
      <c r="B3252" s="141" t="s">
        <v>6252</v>
      </c>
      <c r="C3252" s="141" t="s">
        <v>146</v>
      </c>
      <c r="D3252" s="141" t="s">
        <v>81</v>
      </c>
      <c r="E3252" s="142" t="s">
        <v>6253</v>
      </c>
      <c r="F3252" s="142" t="s">
        <v>16073</v>
      </c>
    </row>
    <row r="3253" spans="1:6" x14ac:dyDescent="0.3">
      <c r="A3253" s="141">
        <v>91997</v>
      </c>
      <c r="B3253" s="141" t="s">
        <v>6254</v>
      </c>
      <c r="C3253" s="141" t="s">
        <v>146</v>
      </c>
      <c r="D3253" s="141" t="s">
        <v>81</v>
      </c>
      <c r="E3253" s="142" t="s">
        <v>6255</v>
      </c>
      <c r="F3253" s="142" t="s">
        <v>16074</v>
      </c>
    </row>
    <row r="3254" spans="1:6" x14ac:dyDescent="0.3">
      <c r="A3254" s="141">
        <v>91998</v>
      </c>
      <c r="B3254" s="141" t="s">
        <v>6256</v>
      </c>
      <c r="C3254" s="141" t="s">
        <v>146</v>
      </c>
      <c r="D3254" s="141" t="s">
        <v>81</v>
      </c>
      <c r="E3254" s="142" t="s">
        <v>6257</v>
      </c>
      <c r="F3254" s="142" t="s">
        <v>10316</v>
      </c>
    </row>
    <row r="3255" spans="1:6" x14ac:dyDescent="0.3">
      <c r="A3255" s="141">
        <v>91999</v>
      </c>
      <c r="B3255" s="141" t="s">
        <v>6258</v>
      </c>
      <c r="C3255" s="141" t="s">
        <v>146</v>
      </c>
      <c r="D3255" s="141" t="s">
        <v>81</v>
      </c>
      <c r="E3255" s="142" t="s">
        <v>6078</v>
      </c>
      <c r="F3255" s="142" t="s">
        <v>16075</v>
      </c>
    </row>
    <row r="3256" spans="1:6" x14ac:dyDescent="0.3">
      <c r="A3256" s="141">
        <v>92000</v>
      </c>
      <c r="B3256" s="141" t="s">
        <v>6259</v>
      </c>
      <c r="C3256" s="141" t="s">
        <v>146</v>
      </c>
      <c r="D3256" s="141" t="s">
        <v>81</v>
      </c>
      <c r="E3256" s="142" t="s">
        <v>6260</v>
      </c>
      <c r="F3256" s="142" t="s">
        <v>16076</v>
      </c>
    </row>
    <row r="3257" spans="1:6" x14ac:dyDescent="0.3">
      <c r="A3257" s="141">
        <v>92001</v>
      </c>
      <c r="B3257" s="141" t="s">
        <v>6261</v>
      </c>
      <c r="C3257" s="141" t="s">
        <v>146</v>
      </c>
      <c r="D3257" s="141" t="s">
        <v>81</v>
      </c>
      <c r="E3257" s="142" t="s">
        <v>6262</v>
      </c>
      <c r="F3257" s="142" t="s">
        <v>16077</v>
      </c>
    </row>
    <row r="3258" spans="1:6" x14ac:dyDescent="0.3">
      <c r="A3258" s="141">
        <v>92002</v>
      </c>
      <c r="B3258" s="141" t="s">
        <v>6263</v>
      </c>
      <c r="C3258" s="141" t="s">
        <v>146</v>
      </c>
      <c r="D3258" s="141" t="s">
        <v>81</v>
      </c>
      <c r="E3258" s="142" t="s">
        <v>5910</v>
      </c>
      <c r="F3258" s="142" t="s">
        <v>16078</v>
      </c>
    </row>
    <row r="3259" spans="1:6" x14ac:dyDescent="0.3">
      <c r="A3259" s="141">
        <v>92003</v>
      </c>
      <c r="B3259" s="141" t="s">
        <v>6264</v>
      </c>
      <c r="C3259" s="141" t="s">
        <v>146</v>
      </c>
      <c r="D3259" s="141" t="s">
        <v>81</v>
      </c>
      <c r="E3259" s="142" t="s">
        <v>6265</v>
      </c>
      <c r="F3259" s="142" t="s">
        <v>1699</v>
      </c>
    </row>
    <row r="3260" spans="1:6" x14ac:dyDescent="0.3">
      <c r="A3260" s="141">
        <v>92004</v>
      </c>
      <c r="B3260" s="141" t="s">
        <v>6266</v>
      </c>
      <c r="C3260" s="141" t="s">
        <v>146</v>
      </c>
      <c r="D3260" s="141" t="s">
        <v>81</v>
      </c>
      <c r="E3260" s="142" t="s">
        <v>6267</v>
      </c>
      <c r="F3260" s="142" t="s">
        <v>16079</v>
      </c>
    </row>
    <row r="3261" spans="1:6" x14ac:dyDescent="0.3">
      <c r="A3261" s="141">
        <v>92005</v>
      </c>
      <c r="B3261" s="141" t="s">
        <v>6268</v>
      </c>
      <c r="C3261" s="141" t="s">
        <v>146</v>
      </c>
      <c r="D3261" s="141" t="s">
        <v>81</v>
      </c>
      <c r="E3261" s="142" t="s">
        <v>6269</v>
      </c>
      <c r="F3261" s="142" t="s">
        <v>16080</v>
      </c>
    </row>
    <row r="3262" spans="1:6" x14ac:dyDescent="0.3">
      <c r="A3262" s="141">
        <v>92006</v>
      </c>
      <c r="B3262" s="141" t="s">
        <v>6270</v>
      </c>
      <c r="C3262" s="141" t="s">
        <v>146</v>
      </c>
      <c r="D3262" s="141" t="s">
        <v>81</v>
      </c>
      <c r="E3262" s="142" t="s">
        <v>6271</v>
      </c>
      <c r="F3262" s="142" t="s">
        <v>16081</v>
      </c>
    </row>
    <row r="3263" spans="1:6" x14ac:dyDescent="0.3">
      <c r="A3263" s="141">
        <v>92007</v>
      </c>
      <c r="B3263" s="141" t="s">
        <v>6272</v>
      </c>
      <c r="C3263" s="141" t="s">
        <v>146</v>
      </c>
      <c r="D3263" s="141" t="s">
        <v>81</v>
      </c>
      <c r="E3263" s="142" t="s">
        <v>6273</v>
      </c>
      <c r="F3263" s="142" t="s">
        <v>16082</v>
      </c>
    </row>
    <row r="3264" spans="1:6" x14ac:dyDescent="0.3">
      <c r="A3264" s="141">
        <v>92008</v>
      </c>
      <c r="B3264" s="141" t="s">
        <v>6274</v>
      </c>
      <c r="C3264" s="141" t="s">
        <v>146</v>
      </c>
      <c r="D3264" s="141" t="s">
        <v>81</v>
      </c>
      <c r="E3264" s="142" t="s">
        <v>6275</v>
      </c>
      <c r="F3264" s="142" t="s">
        <v>16083</v>
      </c>
    </row>
    <row r="3265" spans="1:6" x14ac:dyDescent="0.3">
      <c r="A3265" s="141">
        <v>92009</v>
      </c>
      <c r="B3265" s="141" t="s">
        <v>6276</v>
      </c>
      <c r="C3265" s="141" t="s">
        <v>146</v>
      </c>
      <c r="D3265" s="141" t="s">
        <v>81</v>
      </c>
      <c r="E3265" s="142" t="s">
        <v>6277</v>
      </c>
      <c r="F3265" s="142" t="s">
        <v>16084</v>
      </c>
    </row>
    <row r="3266" spans="1:6" x14ac:dyDescent="0.3">
      <c r="A3266" s="141">
        <v>92010</v>
      </c>
      <c r="B3266" s="141" t="s">
        <v>6278</v>
      </c>
      <c r="C3266" s="141" t="s">
        <v>146</v>
      </c>
      <c r="D3266" s="141" t="s">
        <v>81</v>
      </c>
      <c r="E3266" s="142" t="s">
        <v>6279</v>
      </c>
      <c r="F3266" s="142" t="s">
        <v>16085</v>
      </c>
    </row>
    <row r="3267" spans="1:6" x14ac:dyDescent="0.3">
      <c r="A3267" s="141">
        <v>92011</v>
      </c>
      <c r="B3267" s="141" t="s">
        <v>6280</v>
      </c>
      <c r="C3267" s="141" t="s">
        <v>146</v>
      </c>
      <c r="D3267" s="141" t="s">
        <v>81</v>
      </c>
      <c r="E3267" s="142" t="s">
        <v>6281</v>
      </c>
      <c r="F3267" s="142" t="s">
        <v>16086</v>
      </c>
    </row>
    <row r="3268" spans="1:6" x14ac:dyDescent="0.3">
      <c r="A3268" s="141">
        <v>92012</v>
      </c>
      <c r="B3268" s="141" t="s">
        <v>6282</v>
      </c>
      <c r="C3268" s="141" t="s">
        <v>146</v>
      </c>
      <c r="D3268" s="141" t="s">
        <v>81</v>
      </c>
      <c r="E3268" s="142" t="s">
        <v>6283</v>
      </c>
      <c r="F3268" s="142" t="s">
        <v>16087</v>
      </c>
    </row>
    <row r="3269" spans="1:6" x14ac:dyDescent="0.3">
      <c r="A3269" s="141">
        <v>92013</v>
      </c>
      <c r="B3269" s="141" t="s">
        <v>6284</v>
      </c>
      <c r="C3269" s="141" t="s">
        <v>146</v>
      </c>
      <c r="D3269" s="141" t="s">
        <v>81</v>
      </c>
      <c r="E3269" s="142" t="s">
        <v>6285</v>
      </c>
      <c r="F3269" s="142" t="s">
        <v>16088</v>
      </c>
    </row>
    <row r="3270" spans="1:6" x14ac:dyDescent="0.3">
      <c r="A3270" s="141">
        <v>92014</v>
      </c>
      <c r="B3270" s="141" t="s">
        <v>6286</v>
      </c>
      <c r="C3270" s="141" t="s">
        <v>146</v>
      </c>
      <c r="D3270" s="141" t="s">
        <v>81</v>
      </c>
      <c r="E3270" s="142" t="s">
        <v>6287</v>
      </c>
      <c r="F3270" s="142" t="s">
        <v>6094</v>
      </c>
    </row>
    <row r="3271" spans="1:6" x14ac:dyDescent="0.3">
      <c r="A3271" s="141">
        <v>92015</v>
      </c>
      <c r="B3271" s="141" t="s">
        <v>6288</v>
      </c>
      <c r="C3271" s="141" t="s">
        <v>146</v>
      </c>
      <c r="D3271" s="141" t="s">
        <v>81</v>
      </c>
      <c r="E3271" s="142" t="s">
        <v>6289</v>
      </c>
      <c r="F3271" s="142" t="s">
        <v>16089</v>
      </c>
    </row>
    <row r="3272" spans="1:6" x14ac:dyDescent="0.3">
      <c r="A3272" s="141">
        <v>92016</v>
      </c>
      <c r="B3272" s="141" t="s">
        <v>6290</v>
      </c>
      <c r="C3272" s="141" t="s">
        <v>146</v>
      </c>
      <c r="D3272" s="141" t="s">
        <v>81</v>
      </c>
      <c r="E3272" s="142" t="s">
        <v>3411</v>
      </c>
      <c r="F3272" s="142" t="s">
        <v>15871</v>
      </c>
    </row>
    <row r="3273" spans="1:6" x14ac:dyDescent="0.3">
      <c r="A3273" s="141">
        <v>92017</v>
      </c>
      <c r="B3273" s="141" t="s">
        <v>6291</v>
      </c>
      <c r="C3273" s="141" t="s">
        <v>146</v>
      </c>
      <c r="D3273" s="141" t="s">
        <v>81</v>
      </c>
      <c r="E3273" s="142" t="s">
        <v>6292</v>
      </c>
      <c r="F3273" s="142" t="s">
        <v>16090</v>
      </c>
    </row>
    <row r="3274" spans="1:6" x14ac:dyDescent="0.3">
      <c r="A3274" s="141">
        <v>92018</v>
      </c>
      <c r="B3274" s="141" t="s">
        <v>6293</v>
      </c>
      <c r="C3274" s="141" t="s">
        <v>146</v>
      </c>
      <c r="D3274" s="141" t="s">
        <v>81</v>
      </c>
      <c r="E3274" s="142" t="s">
        <v>6294</v>
      </c>
      <c r="F3274" s="142" t="s">
        <v>16091</v>
      </c>
    </row>
    <row r="3275" spans="1:6" x14ac:dyDescent="0.3">
      <c r="A3275" s="141">
        <v>92019</v>
      </c>
      <c r="B3275" s="141" t="s">
        <v>6295</v>
      </c>
      <c r="C3275" s="141" t="s">
        <v>146</v>
      </c>
      <c r="D3275" s="141" t="s">
        <v>81</v>
      </c>
      <c r="E3275" s="142" t="s">
        <v>6296</v>
      </c>
      <c r="F3275" s="142" t="s">
        <v>16092</v>
      </c>
    </row>
    <row r="3276" spans="1:6" x14ac:dyDescent="0.3">
      <c r="A3276" s="141">
        <v>92020</v>
      </c>
      <c r="B3276" s="141" t="s">
        <v>6297</v>
      </c>
      <c r="C3276" s="141" t="s">
        <v>146</v>
      </c>
      <c r="D3276" s="141" t="s">
        <v>81</v>
      </c>
      <c r="E3276" s="142" t="s">
        <v>6298</v>
      </c>
      <c r="F3276" s="142" t="s">
        <v>16093</v>
      </c>
    </row>
    <row r="3277" spans="1:6" x14ac:dyDescent="0.3">
      <c r="A3277" s="141">
        <v>92021</v>
      </c>
      <c r="B3277" s="141" t="s">
        <v>6299</v>
      </c>
      <c r="C3277" s="141" t="s">
        <v>146</v>
      </c>
      <c r="D3277" s="141" t="s">
        <v>81</v>
      </c>
      <c r="E3277" s="142" t="s">
        <v>6300</v>
      </c>
      <c r="F3277" s="142" t="s">
        <v>16094</v>
      </c>
    </row>
    <row r="3278" spans="1:6" x14ac:dyDescent="0.3">
      <c r="A3278" s="141">
        <v>92022</v>
      </c>
      <c r="B3278" s="141" t="s">
        <v>6301</v>
      </c>
      <c r="C3278" s="141" t="s">
        <v>146</v>
      </c>
      <c r="D3278" s="141" t="s">
        <v>81</v>
      </c>
      <c r="E3278" s="142" t="s">
        <v>6302</v>
      </c>
      <c r="F3278" s="142" t="s">
        <v>16095</v>
      </c>
    </row>
    <row r="3279" spans="1:6" x14ac:dyDescent="0.3">
      <c r="A3279" s="141">
        <v>92023</v>
      </c>
      <c r="B3279" s="141" t="s">
        <v>6303</v>
      </c>
      <c r="C3279" s="141" t="s">
        <v>146</v>
      </c>
      <c r="D3279" s="141" t="s">
        <v>81</v>
      </c>
      <c r="E3279" s="142" t="s">
        <v>6304</v>
      </c>
      <c r="F3279" s="142" t="s">
        <v>5683</v>
      </c>
    </row>
    <row r="3280" spans="1:6" x14ac:dyDescent="0.3">
      <c r="A3280" s="141">
        <v>92024</v>
      </c>
      <c r="B3280" s="141" t="s">
        <v>6305</v>
      </c>
      <c r="C3280" s="141" t="s">
        <v>146</v>
      </c>
      <c r="D3280" s="141" t="s">
        <v>81</v>
      </c>
      <c r="E3280" s="142" t="s">
        <v>6306</v>
      </c>
      <c r="F3280" s="142" t="s">
        <v>16096</v>
      </c>
    </row>
    <row r="3281" spans="1:6" x14ac:dyDescent="0.3">
      <c r="A3281" s="141">
        <v>92025</v>
      </c>
      <c r="B3281" s="141" t="s">
        <v>6307</v>
      </c>
      <c r="C3281" s="141" t="s">
        <v>146</v>
      </c>
      <c r="D3281" s="141" t="s">
        <v>81</v>
      </c>
      <c r="E3281" s="142" t="s">
        <v>6308</v>
      </c>
      <c r="F3281" s="142" t="s">
        <v>16097</v>
      </c>
    </row>
    <row r="3282" spans="1:6" x14ac:dyDescent="0.3">
      <c r="A3282" s="141">
        <v>92026</v>
      </c>
      <c r="B3282" s="141" t="s">
        <v>6309</v>
      </c>
      <c r="C3282" s="141" t="s">
        <v>146</v>
      </c>
      <c r="D3282" s="141" t="s">
        <v>81</v>
      </c>
      <c r="E3282" s="142" t="s">
        <v>6310</v>
      </c>
      <c r="F3282" s="142" t="s">
        <v>16098</v>
      </c>
    </row>
    <row r="3283" spans="1:6" x14ac:dyDescent="0.3">
      <c r="A3283" s="141">
        <v>92027</v>
      </c>
      <c r="B3283" s="141" t="s">
        <v>6311</v>
      </c>
      <c r="C3283" s="141" t="s">
        <v>146</v>
      </c>
      <c r="D3283" s="141" t="s">
        <v>81</v>
      </c>
      <c r="E3283" s="142" t="s">
        <v>2618</v>
      </c>
      <c r="F3283" s="142" t="s">
        <v>16099</v>
      </c>
    </row>
    <row r="3284" spans="1:6" x14ac:dyDescent="0.3">
      <c r="A3284" s="141">
        <v>92028</v>
      </c>
      <c r="B3284" s="141" t="s">
        <v>6312</v>
      </c>
      <c r="C3284" s="141" t="s">
        <v>146</v>
      </c>
      <c r="D3284" s="141" t="s">
        <v>81</v>
      </c>
      <c r="E3284" s="142" t="s">
        <v>6313</v>
      </c>
      <c r="F3284" s="142" t="s">
        <v>16100</v>
      </c>
    </row>
    <row r="3285" spans="1:6" x14ac:dyDescent="0.3">
      <c r="A3285" s="141">
        <v>92029</v>
      </c>
      <c r="B3285" s="141" t="s">
        <v>6314</v>
      </c>
      <c r="C3285" s="141" t="s">
        <v>146</v>
      </c>
      <c r="D3285" s="141" t="s">
        <v>81</v>
      </c>
      <c r="E3285" s="142" t="s">
        <v>6315</v>
      </c>
      <c r="F3285" s="142" t="s">
        <v>16101</v>
      </c>
    </row>
    <row r="3286" spans="1:6" x14ac:dyDescent="0.3">
      <c r="A3286" s="141">
        <v>92030</v>
      </c>
      <c r="B3286" s="141" t="s">
        <v>6316</v>
      </c>
      <c r="C3286" s="141" t="s">
        <v>146</v>
      </c>
      <c r="D3286" s="141" t="s">
        <v>81</v>
      </c>
      <c r="E3286" s="142" t="s">
        <v>6317</v>
      </c>
      <c r="F3286" s="142" t="s">
        <v>15843</v>
      </c>
    </row>
    <row r="3287" spans="1:6" x14ac:dyDescent="0.3">
      <c r="A3287" s="141">
        <v>92031</v>
      </c>
      <c r="B3287" s="141" t="s">
        <v>6318</v>
      </c>
      <c r="C3287" s="141" t="s">
        <v>146</v>
      </c>
      <c r="D3287" s="141" t="s">
        <v>81</v>
      </c>
      <c r="E3287" s="142" t="s">
        <v>6319</v>
      </c>
      <c r="F3287" s="142" t="s">
        <v>16102</v>
      </c>
    </row>
    <row r="3288" spans="1:6" x14ac:dyDescent="0.3">
      <c r="A3288" s="141">
        <v>92032</v>
      </c>
      <c r="B3288" s="141" t="s">
        <v>6320</v>
      </c>
      <c r="C3288" s="141" t="s">
        <v>146</v>
      </c>
      <c r="D3288" s="141" t="s">
        <v>81</v>
      </c>
      <c r="E3288" s="142" t="s">
        <v>6321</v>
      </c>
      <c r="F3288" s="142" t="s">
        <v>5608</v>
      </c>
    </row>
    <row r="3289" spans="1:6" x14ac:dyDescent="0.3">
      <c r="A3289" s="141">
        <v>92033</v>
      </c>
      <c r="B3289" s="141" t="s">
        <v>6322</v>
      </c>
      <c r="C3289" s="141" t="s">
        <v>146</v>
      </c>
      <c r="D3289" s="141" t="s">
        <v>81</v>
      </c>
      <c r="E3289" s="142" t="s">
        <v>6323</v>
      </c>
      <c r="F3289" s="142" t="s">
        <v>12342</v>
      </c>
    </row>
    <row r="3290" spans="1:6" x14ac:dyDescent="0.3">
      <c r="A3290" s="141">
        <v>92034</v>
      </c>
      <c r="B3290" s="141" t="s">
        <v>6324</v>
      </c>
      <c r="C3290" s="141" t="s">
        <v>146</v>
      </c>
      <c r="D3290" s="141" t="s">
        <v>81</v>
      </c>
      <c r="E3290" s="142" t="s">
        <v>6325</v>
      </c>
      <c r="F3290" s="142" t="s">
        <v>16103</v>
      </c>
    </row>
    <row r="3291" spans="1:6" x14ac:dyDescent="0.3">
      <c r="A3291" s="141">
        <v>92035</v>
      </c>
      <c r="B3291" s="141" t="s">
        <v>6326</v>
      </c>
      <c r="C3291" s="141" t="s">
        <v>146</v>
      </c>
      <c r="D3291" s="141" t="s">
        <v>81</v>
      </c>
      <c r="E3291" s="142" t="s">
        <v>6327</v>
      </c>
      <c r="F3291" s="142" t="s">
        <v>16104</v>
      </c>
    </row>
    <row r="3292" spans="1:6" x14ac:dyDescent="0.3">
      <c r="A3292" s="141">
        <v>97595</v>
      </c>
      <c r="B3292" s="141" t="s">
        <v>6328</v>
      </c>
      <c r="C3292" s="141" t="s">
        <v>146</v>
      </c>
      <c r="D3292" s="141" t="s">
        <v>81</v>
      </c>
      <c r="E3292" s="142" t="s">
        <v>6329</v>
      </c>
      <c r="F3292" s="142" t="s">
        <v>16105</v>
      </c>
    </row>
    <row r="3293" spans="1:6" x14ac:dyDescent="0.3">
      <c r="A3293" s="141">
        <v>97596</v>
      </c>
      <c r="B3293" s="141" t="s">
        <v>6330</v>
      </c>
      <c r="C3293" s="141" t="s">
        <v>146</v>
      </c>
      <c r="D3293" s="141" t="s">
        <v>81</v>
      </c>
      <c r="E3293" s="142" t="s">
        <v>6331</v>
      </c>
      <c r="F3293" s="142" t="s">
        <v>7367</v>
      </c>
    </row>
    <row r="3294" spans="1:6" x14ac:dyDescent="0.3">
      <c r="A3294" s="141">
        <v>97597</v>
      </c>
      <c r="B3294" s="141" t="s">
        <v>6332</v>
      </c>
      <c r="C3294" s="141" t="s">
        <v>146</v>
      </c>
      <c r="D3294" s="141" t="s">
        <v>81</v>
      </c>
      <c r="E3294" s="142" t="s">
        <v>6333</v>
      </c>
      <c r="F3294" s="142" t="s">
        <v>16106</v>
      </c>
    </row>
    <row r="3295" spans="1:6" x14ac:dyDescent="0.3">
      <c r="A3295" s="141">
        <v>97598</v>
      </c>
      <c r="B3295" s="141" t="s">
        <v>6334</v>
      </c>
      <c r="C3295" s="141" t="s">
        <v>146</v>
      </c>
      <c r="D3295" s="141" t="s">
        <v>81</v>
      </c>
      <c r="E3295" s="142" t="s">
        <v>6335</v>
      </c>
      <c r="F3295" s="142" t="s">
        <v>12470</v>
      </c>
    </row>
    <row r="3296" spans="1:6" x14ac:dyDescent="0.3">
      <c r="A3296" s="141">
        <v>97599</v>
      </c>
      <c r="B3296" s="141" t="s">
        <v>6336</v>
      </c>
      <c r="C3296" s="141" t="s">
        <v>146</v>
      </c>
      <c r="D3296" s="141" t="s">
        <v>81</v>
      </c>
      <c r="E3296" s="142" t="s">
        <v>6337</v>
      </c>
      <c r="F3296" s="142" t="s">
        <v>1711</v>
      </c>
    </row>
    <row r="3297" spans="1:6" x14ac:dyDescent="0.3">
      <c r="A3297" s="141">
        <v>97609</v>
      </c>
      <c r="B3297" s="141" t="s">
        <v>6338</v>
      </c>
      <c r="C3297" s="141" t="s">
        <v>146</v>
      </c>
      <c r="D3297" s="141" t="s">
        <v>81</v>
      </c>
      <c r="E3297" s="142" t="s">
        <v>3874</v>
      </c>
      <c r="F3297" s="142" t="s">
        <v>16107</v>
      </c>
    </row>
    <row r="3298" spans="1:6" x14ac:dyDescent="0.3">
      <c r="A3298" s="141">
        <v>97610</v>
      </c>
      <c r="B3298" s="141" t="s">
        <v>6339</v>
      </c>
      <c r="C3298" s="141" t="s">
        <v>146</v>
      </c>
      <c r="D3298" s="141" t="s">
        <v>81</v>
      </c>
      <c r="E3298" s="142" t="s">
        <v>6340</v>
      </c>
      <c r="F3298" s="142" t="s">
        <v>13304</v>
      </c>
    </row>
    <row r="3299" spans="1:6" x14ac:dyDescent="0.3">
      <c r="A3299" s="141">
        <v>100902</v>
      </c>
      <c r="B3299" s="141" t="s">
        <v>6341</v>
      </c>
      <c r="C3299" s="141" t="s">
        <v>146</v>
      </c>
      <c r="D3299" s="141" t="s">
        <v>81</v>
      </c>
      <c r="E3299" s="142" t="s">
        <v>6342</v>
      </c>
      <c r="F3299" s="142" t="s">
        <v>16108</v>
      </c>
    </row>
    <row r="3300" spans="1:6" x14ac:dyDescent="0.3">
      <c r="A3300" s="141">
        <v>100903</v>
      </c>
      <c r="B3300" s="141" t="s">
        <v>6343</v>
      </c>
      <c r="C3300" s="141" t="s">
        <v>146</v>
      </c>
      <c r="D3300" s="141" t="s">
        <v>81</v>
      </c>
      <c r="E3300" s="142" t="s">
        <v>6344</v>
      </c>
      <c r="F3300" s="142" t="s">
        <v>13484</v>
      </c>
    </row>
    <row r="3301" spans="1:6" x14ac:dyDescent="0.3">
      <c r="A3301" s="141">
        <v>103782</v>
      </c>
      <c r="B3301" s="141" t="s">
        <v>6345</v>
      </c>
      <c r="C3301" s="141" t="s">
        <v>146</v>
      </c>
      <c r="D3301" s="141" t="s">
        <v>81</v>
      </c>
      <c r="E3301" s="142" t="s">
        <v>6346</v>
      </c>
      <c r="F3301" s="142" t="s">
        <v>15795</v>
      </c>
    </row>
    <row r="3302" spans="1:6" x14ac:dyDescent="0.3">
      <c r="A3302" s="141">
        <v>105554</v>
      </c>
      <c r="B3302" s="141" t="s">
        <v>6347</v>
      </c>
      <c r="C3302" s="141" t="s">
        <v>146</v>
      </c>
      <c r="D3302" s="141" t="s">
        <v>81</v>
      </c>
      <c r="E3302" s="142" t="s">
        <v>5385</v>
      </c>
      <c r="F3302" s="142" t="s">
        <v>7772</v>
      </c>
    </row>
    <row r="3303" spans="1:6" x14ac:dyDescent="0.3">
      <c r="A3303" s="141">
        <v>101489</v>
      </c>
      <c r="B3303" s="141" t="s">
        <v>6348</v>
      </c>
      <c r="C3303" s="141" t="s">
        <v>146</v>
      </c>
      <c r="D3303" s="141" t="s">
        <v>81</v>
      </c>
      <c r="E3303" s="142" t="s">
        <v>6349</v>
      </c>
      <c r="F3303" s="142" t="s">
        <v>16109</v>
      </c>
    </row>
    <row r="3304" spans="1:6" x14ac:dyDescent="0.3">
      <c r="A3304" s="141">
        <v>101490</v>
      </c>
      <c r="B3304" s="141" t="s">
        <v>6350</v>
      </c>
      <c r="C3304" s="141" t="s">
        <v>146</v>
      </c>
      <c r="D3304" s="141" t="s">
        <v>81</v>
      </c>
      <c r="E3304" s="142" t="s">
        <v>6351</v>
      </c>
      <c r="F3304" s="142" t="s">
        <v>16110</v>
      </c>
    </row>
    <row r="3305" spans="1:6" x14ac:dyDescent="0.3">
      <c r="A3305" s="141">
        <v>101491</v>
      </c>
      <c r="B3305" s="141" t="s">
        <v>6352</v>
      </c>
      <c r="C3305" s="141" t="s">
        <v>146</v>
      </c>
      <c r="D3305" s="141" t="s">
        <v>81</v>
      </c>
      <c r="E3305" s="142" t="s">
        <v>6353</v>
      </c>
      <c r="F3305" s="142" t="s">
        <v>16111</v>
      </c>
    </row>
    <row r="3306" spans="1:6" x14ac:dyDescent="0.3">
      <c r="A3306" s="141">
        <v>101492</v>
      </c>
      <c r="B3306" s="141" t="s">
        <v>6354</v>
      </c>
      <c r="C3306" s="141" t="s">
        <v>146</v>
      </c>
      <c r="D3306" s="141" t="s">
        <v>81</v>
      </c>
      <c r="E3306" s="142" t="s">
        <v>6355</v>
      </c>
      <c r="F3306" s="142" t="s">
        <v>16112</v>
      </c>
    </row>
    <row r="3307" spans="1:6" x14ac:dyDescent="0.3">
      <c r="A3307" s="141">
        <v>101493</v>
      </c>
      <c r="B3307" s="141" t="s">
        <v>6356</v>
      </c>
      <c r="C3307" s="141" t="s">
        <v>146</v>
      </c>
      <c r="D3307" s="141" t="s">
        <v>81</v>
      </c>
      <c r="E3307" s="142" t="s">
        <v>6357</v>
      </c>
      <c r="F3307" s="142" t="s">
        <v>16113</v>
      </c>
    </row>
    <row r="3308" spans="1:6" x14ac:dyDescent="0.3">
      <c r="A3308" s="141">
        <v>101494</v>
      </c>
      <c r="B3308" s="141" t="s">
        <v>6358</v>
      </c>
      <c r="C3308" s="141" t="s">
        <v>146</v>
      </c>
      <c r="D3308" s="141" t="s">
        <v>81</v>
      </c>
      <c r="E3308" s="142" t="s">
        <v>6359</v>
      </c>
      <c r="F3308" s="142" t="s">
        <v>16114</v>
      </c>
    </row>
    <row r="3309" spans="1:6" x14ac:dyDescent="0.3">
      <c r="A3309" s="141">
        <v>101495</v>
      </c>
      <c r="B3309" s="141" t="s">
        <v>6360</v>
      </c>
      <c r="C3309" s="141" t="s">
        <v>146</v>
      </c>
      <c r="D3309" s="141" t="s">
        <v>81</v>
      </c>
      <c r="E3309" s="142" t="s">
        <v>6361</v>
      </c>
      <c r="F3309" s="142" t="s">
        <v>16115</v>
      </c>
    </row>
    <row r="3310" spans="1:6" x14ac:dyDescent="0.3">
      <c r="A3310" s="141">
        <v>101496</v>
      </c>
      <c r="B3310" s="141" t="s">
        <v>6362</v>
      </c>
      <c r="C3310" s="141" t="s">
        <v>146</v>
      </c>
      <c r="D3310" s="141" t="s">
        <v>81</v>
      </c>
      <c r="E3310" s="142" t="s">
        <v>6363</v>
      </c>
      <c r="F3310" s="142" t="s">
        <v>16116</v>
      </c>
    </row>
    <row r="3311" spans="1:6" x14ac:dyDescent="0.3">
      <c r="A3311" s="141">
        <v>101497</v>
      </c>
      <c r="B3311" s="141" t="s">
        <v>6364</v>
      </c>
      <c r="C3311" s="141" t="s">
        <v>146</v>
      </c>
      <c r="D3311" s="141" t="s">
        <v>81</v>
      </c>
      <c r="E3311" s="142" t="s">
        <v>6365</v>
      </c>
      <c r="F3311" s="142" t="s">
        <v>16117</v>
      </c>
    </row>
    <row r="3312" spans="1:6" x14ac:dyDescent="0.3">
      <c r="A3312" s="141">
        <v>101498</v>
      </c>
      <c r="B3312" s="141" t="s">
        <v>6366</v>
      </c>
      <c r="C3312" s="141" t="s">
        <v>146</v>
      </c>
      <c r="D3312" s="141" t="s">
        <v>81</v>
      </c>
      <c r="E3312" s="142" t="s">
        <v>6367</v>
      </c>
      <c r="F3312" s="142" t="s">
        <v>16118</v>
      </c>
    </row>
    <row r="3313" spans="1:6" x14ac:dyDescent="0.3">
      <c r="A3313" s="141">
        <v>101499</v>
      </c>
      <c r="B3313" s="141" t="s">
        <v>6368</v>
      </c>
      <c r="C3313" s="141" t="s">
        <v>146</v>
      </c>
      <c r="D3313" s="141" t="s">
        <v>81</v>
      </c>
      <c r="E3313" s="142" t="s">
        <v>6369</v>
      </c>
      <c r="F3313" s="142" t="s">
        <v>16119</v>
      </c>
    </row>
    <row r="3314" spans="1:6" x14ac:dyDescent="0.3">
      <c r="A3314" s="141">
        <v>101500</v>
      </c>
      <c r="B3314" s="141" t="s">
        <v>6370</v>
      </c>
      <c r="C3314" s="141" t="s">
        <v>146</v>
      </c>
      <c r="D3314" s="141" t="s">
        <v>81</v>
      </c>
      <c r="E3314" s="142" t="s">
        <v>6371</v>
      </c>
      <c r="F3314" s="142" t="s">
        <v>16120</v>
      </c>
    </row>
    <row r="3315" spans="1:6" x14ac:dyDescent="0.3">
      <c r="A3315" s="141">
        <v>101501</v>
      </c>
      <c r="B3315" s="141" t="s">
        <v>6372</v>
      </c>
      <c r="C3315" s="141" t="s">
        <v>146</v>
      </c>
      <c r="D3315" s="141" t="s">
        <v>81</v>
      </c>
      <c r="E3315" s="142" t="s">
        <v>6373</v>
      </c>
      <c r="F3315" s="142" t="s">
        <v>16121</v>
      </c>
    </row>
    <row r="3316" spans="1:6" x14ac:dyDescent="0.3">
      <c r="A3316" s="141">
        <v>101502</v>
      </c>
      <c r="B3316" s="141" t="s">
        <v>6374</v>
      </c>
      <c r="C3316" s="141" t="s">
        <v>146</v>
      </c>
      <c r="D3316" s="141" t="s">
        <v>81</v>
      </c>
      <c r="E3316" s="142" t="s">
        <v>6375</v>
      </c>
      <c r="F3316" s="142" t="s">
        <v>16122</v>
      </c>
    </row>
    <row r="3317" spans="1:6" x14ac:dyDescent="0.3">
      <c r="A3317" s="141">
        <v>101503</v>
      </c>
      <c r="B3317" s="141" t="s">
        <v>6376</v>
      </c>
      <c r="C3317" s="141" t="s">
        <v>146</v>
      </c>
      <c r="D3317" s="141" t="s">
        <v>81</v>
      </c>
      <c r="E3317" s="142" t="s">
        <v>6377</v>
      </c>
      <c r="F3317" s="142" t="s">
        <v>16123</v>
      </c>
    </row>
    <row r="3318" spans="1:6" x14ac:dyDescent="0.3">
      <c r="A3318" s="141">
        <v>101504</v>
      </c>
      <c r="B3318" s="141" t="s">
        <v>6378</v>
      </c>
      <c r="C3318" s="141" t="s">
        <v>146</v>
      </c>
      <c r="D3318" s="141" t="s">
        <v>81</v>
      </c>
      <c r="E3318" s="142" t="s">
        <v>6379</v>
      </c>
      <c r="F3318" s="142" t="s">
        <v>16124</v>
      </c>
    </row>
    <row r="3319" spans="1:6" x14ac:dyDescent="0.3">
      <c r="A3319" s="141">
        <v>101505</v>
      </c>
      <c r="B3319" s="141" t="s">
        <v>6380</v>
      </c>
      <c r="C3319" s="141" t="s">
        <v>146</v>
      </c>
      <c r="D3319" s="141" t="s">
        <v>81</v>
      </c>
      <c r="E3319" s="142" t="s">
        <v>6381</v>
      </c>
      <c r="F3319" s="142" t="s">
        <v>16125</v>
      </c>
    </row>
    <row r="3320" spans="1:6" x14ac:dyDescent="0.3">
      <c r="A3320" s="141">
        <v>101506</v>
      </c>
      <c r="B3320" s="141" t="s">
        <v>6382</v>
      </c>
      <c r="C3320" s="141" t="s">
        <v>146</v>
      </c>
      <c r="D3320" s="141" t="s">
        <v>81</v>
      </c>
      <c r="E3320" s="142" t="s">
        <v>6383</v>
      </c>
      <c r="F3320" s="142" t="s">
        <v>16126</v>
      </c>
    </row>
    <row r="3321" spans="1:6" x14ac:dyDescent="0.3">
      <c r="A3321" s="141">
        <v>101507</v>
      </c>
      <c r="B3321" s="141" t="s">
        <v>6384</v>
      </c>
      <c r="C3321" s="141" t="s">
        <v>146</v>
      </c>
      <c r="D3321" s="141" t="s">
        <v>81</v>
      </c>
      <c r="E3321" s="142" t="s">
        <v>6385</v>
      </c>
      <c r="F3321" s="142" t="s">
        <v>16127</v>
      </c>
    </row>
    <row r="3322" spans="1:6" x14ac:dyDescent="0.3">
      <c r="A3322" s="141">
        <v>101508</v>
      </c>
      <c r="B3322" s="141" t="s">
        <v>6386</v>
      </c>
      <c r="C3322" s="141" t="s">
        <v>146</v>
      </c>
      <c r="D3322" s="141" t="s">
        <v>81</v>
      </c>
      <c r="E3322" s="142" t="s">
        <v>6387</v>
      </c>
      <c r="F3322" s="142" t="s">
        <v>16128</v>
      </c>
    </row>
    <row r="3323" spans="1:6" x14ac:dyDescent="0.3">
      <c r="A3323" s="141">
        <v>101509</v>
      </c>
      <c r="B3323" s="141" t="s">
        <v>6388</v>
      </c>
      <c r="C3323" s="141" t="s">
        <v>146</v>
      </c>
      <c r="D3323" s="141" t="s">
        <v>81</v>
      </c>
      <c r="E3323" s="142" t="s">
        <v>6389</v>
      </c>
      <c r="F3323" s="142" t="s">
        <v>3524</v>
      </c>
    </row>
    <row r="3324" spans="1:6" x14ac:dyDescent="0.3">
      <c r="A3324" s="141">
        <v>101510</v>
      </c>
      <c r="B3324" s="141" t="s">
        <v>6390</v>
      </c>
      <c r="C3324" s="141" t="s">
        <v>146</v>
      </c>
      <c r="D3324" s="141" t="s">
        <v>81</v>
      </c>
      <c r="E3324" s="142" t="s">
        <v>6391</v>
      </c>
      <c r="F3324" s="142" t="s">
        <v>16129</v>
      </c>
    </row>
    <row r="3325" spans="1:6" x14ac:dyDescent="0.3">
      <c r="A3325" s="141">
        <v>101511</v>
      </c>
      <c r="B3325" s="141" t="s">
        <v>6392</v>
      </c>
      <c r="C3325" s="141" t="s">
        <v>146</v>
      </c>
      <c r="D3325" s="141" t="s">
        <v>81</v>
      </c>
      <c r="E3325" s="142" t="s">
        <v>6393</v>
      </c>
      <c r="F3325" s="142" t="s">
        <v>16130</v>
      </c>
    </row>
    <row r="3326" spans="1:6" x14ac:dyDescent="0.3">
      <c r="A3326" s="141">
        <v>101512</v>
      </c>
      <c r="B3326" s="141" t="s">
        <v>6394</v>
      </c>
      <c r="C3326" s="141" t="s">
        <v>146</v>
      </c>
      <c r="D3326" s="141" t="s">
        <v>81</v>
      </c>
      <c r="E3326" s="142" t="s">
        <v>6395</v>
      </c>
      <c r="F3326" s="142" t="s">
        <v>16131</v>
      </c>
    </row>
    <row r="3327" spans="1:6" x14ac:dyDescent="0.3">
      <c r="A3327" s="141">
        <v>101513</v>
      </c>
      <c r="B3327" s="141" t="s">
        <v>6396</v>
      </c>
      <c r="C3327" s="141" t="s">
        <v>146</v>
      </c>
      <c r="D3327" s="141" t="s">
        <v>81</v>
      </c>
      <c r="E3327" s="142" t="s">
        <v>6397</v>
      </c>
      <c r="F3327" s="142" t="s">
        <v>16132</v>
      </c>
    </row>
    <row r="3328" spans="1:6" x14ac:dyDescent="0.3">
      <c r="A3328" s="141">
        <v>101514</v>
      </c>
      <c r="B3328" s="141" t="s">
        <v>6398</v>
      </c>
      <c r="C3328" s="141" t="s">
        <v>146</v>
      </c>
      <c r="D3328" s="141" t="s">
        <v>81</v>
      </c>
      <c r="E3328" s="142" t="s">
        <v>6399</v>
      </c>
      <c r="F3328" s="142" t="s">
        <v>16133</v>
      </c>
    </row>
    <row r="3329" spans="1:6" x14ac:dyDescent="0.3">
      <c r="A3329" s="141">
        <v>101515</v>
      </c>
      <c r="B3329" s="141" t="s">
        <v>6400</v>
      </c>
      <c r="C3329" s="141" t="s">
        <v>146</v>
      </c>
      <c r="D3329" s="141" t="s">
        <v>81</v>
      </c>
      <c r="E3329" s="142" t="s">
        <v>6401</v>
      </c>
      <c r="F3329" s="142" t="s">
        <v>16134</v>
      </c>
    </row>
    <row r="3330" spans="1:6" x14ac:dyDescent="0.3">
      <c r="A3330" s="141">
        <v>101516</v>
      </c>
      <c r="B3330" s="141" t="s">
        <v>6402</v>
      </c>
      <c r="C3330" s="141" t="s">
        <v>146</v>
      </c>
      <c r="D3330" s="141" t="s">
        <v>81</v>
      </c>
      <c r="E3330" s="142" t="s">
        <v>6403</v>
      </c>
      <c r="F3330" s="142" t="s">
        <v>16135</v>
      </c>
    </row>
    <row r="3331" spans="1:6" x14ac:dyDescent="0.3">
      <c r="A3331" s="141">
        <v>101517</v>
      </c>
      <c r="B3331" s="141" t="s">
        <v>6404</v>
      </c>
      <c r="C3331" s="141" t="s">
        <v>146</v>
      </c>
      <c r="D3331" s="141" t="s">
        <v>81</v>
      </c>
      <c r="E3331" s="142" t="s">
        <v>6405</v>
      </c>
      <c r="F3331" s="142" t="s">
        <v>16136</v>
      </c>
    </row>
    <row r="3332" spans="1:6" x14ac:dyDescent="0.3">
      <c r="A3332" s="141">
        <v>101518</v>
      </c>
      <c r="B3332" s="141" t="s">
        <v>6406</v>
      </c>
      <c r="C3332" s="141" t="s">
        <v>146</v>
      </c>
      <c r="D3332" s="141" t="s">
        <v>81</v>
      </c>
      <c r="E3332" s="142" t="s">
        <v>6407</v>
      </c>
      <c r="F3332" s="142" t="s">
        <v>16137</v>
      </c>
    </row>
    <row r="3333" spans="1:6" x14ac:dyDescent="0.3">
      <c r="A3333" s="141">
        <v>101519</v>
      </c>
      <c r="B3333" s="141" t="s">
        <v>6408</v>
      </c>
      <c r="C3333" s="141" t="s">
        <v>146</v>
      </c>
      <c r="D3333" s="141" t="s">
        <v>81</v>
      </c>
      <c r="E3333" s="142" t="s">
        <v>6409</v>
      </c>
      <c r="F3333" s="142" t="s">
        <v>16138</v>
      </c>
    </row>
    <row r="3334" spans="1:6" x14ac:dyDescent="0.3">
      <c r="A3334" s="141">
        <v>101520</v>
      </c>
      <c r="B3334" s="141" t="s">
        <v>6410</v>
      </c>
      <c r="C3334" s="141" t="s">
        <v>146</v>
      </c>
      <c r="D3334" s="141" t="s">
        <v>81</v>
      </c>
      <c r="E3334" s="142" t="s">
        <v>6411</v>
      </c>
      <c r="F3334" s="142" t="s">
        <v>16139</v>
      </c>
    </row>
    <row r="3335" spans="1:6" x14ac:dyDescent="0.3">
      <c r="A3335" s="141">
        <v>101521</v>
      </c>
      <c r="B3335" s="141" t="s">
        <v>6412</v>
      </c>
      <c r="C3335" s="141" t="s">
        <v>146</v>
      </c>
      <c r="D3335" s="141" t="s">
        <v>81</v>
      </c>
      <c r="E3335" s="142" t="s">
        <v>6413</v>
      </c>
      <c r="F3335" s="142" t="s">
        <v>16140</v>
      </c>
    </row>
    <row r="3336" spans="1:6" x14ac:dyDescent="0.3">
      <c r="A3336" s="141">
        <v>101522</v>
      </c>
      <c r="B3336" s="141" t="s">
        <v>6414</v>
      </c>
      <c r="C3336" s="141" t="s">
        <v>146</v>
      </c>
      <c r="D3336" s="141" t="s">
        <v>81</v>
      </c>
      <c r="E3336" s="142" t="s">
        <v>6415</v>
      </c>
      <c r="F3336" s="142" t="s">
        <v>16141</v>
      </c>
    </row>
    <row r="3337" spans="1:6" x14ac:dyDescent="0.3">
      <c r="A3337" s="141">
        <v>101523</v>
      </c>
      <c r="B3337" s="141" t="s">
        <v>6416</v>
      </c>
      <c r="C3337" s="141" t="s">
        <v>146</v>
      </c>
      <c r="D3337" s="141" t="s">
        <v>81</v>
      </c>
      <c r="E3337" s="142" t="s">
        <v>6417</v>
      </c>
      <c r="F3337" s="142" t="s">
        <v>16142</v>
      </c>
    </row>
    <row r="3338" spans="1:6" x14ac:dyDescent="0.3">
      <c r="A3338" s="141">
        <v>101524</v>
      </c>
      <c r="B3338" s="141" t="s">
        <v>6418</v>
      </c>
      <c r="C3338" s="141" t="s">
        <v>146</v>
      </c>
      <c r="D3338" s="141" t="s">
        <v>81</v>
      </c>
      <c r="E3338" s="142" t="s">
        <v>6419</v>
      </c>
      <c r="F3338" s="142" t="s">
        <v>16143</v>
      </c>
    </row>
    <row r="3339" spans="1:6" x14ac:dyDescent="0.3">
      <c r="A3339" s="141">
        <v>101525</v>
      </c>
      <c r="B3339" s="141" t="s">
        <v>6420</v>
      </c>
      <c r="C3339" s="141" t="s">
        <v>146</v>
      </c>
      <c r="D3339" s="141" t="s">
        <v>81</v>
      </c>
      <c r="E3339" s="142" t="s">
        <v>6421</v>
      </c>
      <c r="F3339" s="142" t="s">
        <v>16144</v>
      </c>
    </row>
    <row r="3340" spans="1:6" x14ac:dyDescent="0.3">
      <c r="A3340" s="141">
        <v>101526</v>
      </c>
      <c r="B3340" s="141" t="s">
        <v>6422</v>
      </c>
      <c r="C3340" s="141" t="s">
        <v>146</v>
      </c>
      <c r="D3340" s="141" t="s">
        <v>81</v>
      </c>
      <c r="E3340" s="142" t="s">
        <v>6423</v>
      </c>
      <c r="F3340" s="142" t="s">
        <v>16145</v>
      </c>
    </row>
    <row r="3341" spans="1:6" x14ac:dyDescent="0.3">
      <c r="A3341" s="141">
        <v>101527</v>
      </c>
      <c r="B3341" s="141" t="s">
        <v>6424</v>
      </c>
      <c r="C3341" s="141" t="s">
        <v>146</v>
      </c>
      <c r="D3341" s="141" t="s">
        <v>81</v>
      </c>
      <c r="E3341" s="142" t="s">
        <v>6425</v>
      </c>
      <c r="F3341" s="142" t="s">
        <v>16146</v>
      </c>
    </row>
    <row r="3342" spans="1:6" x14ac:dyDescent="0.3">
      <c r="A3342" s="141">
        <v>101528</v>
      </c>
      <c r="B3342" s="141" t="s">
        <v>6426</v>
      </c>
      <c r="C3342" s="141" t="s">
        <v>146</v>
      </c>
      <c r="D3342" s="141" t="s">
        <v>81</v>
      </c>
      <c r="E3342" s="142" t="s">
        <v>6427</v>
      </c>
      <c r="F3342" s="142" t="s">
        <v>16147</v>
      </c>
    </row>
    <row r="3343" spans="1:6" x14ac:dyDescent="0.3">
      <c r="A3343" s="141">
        <v>101529</v>
      </c>
      <c r="B3343" s="141" t="s">
        <v>6428</v>
      </c>
      <c r="C3343" s="141" t="s">
        <v>146</v>
      </c>
      <c r="D3343" s="141" t="s">
        <v>81</v>
      </c>
      <c r="E3343" s="142" t="s">
        <v>6429</v>
      </c>
      <c r="F3343" s="142" t="s">
        <v>16148</v>
      </c>
    </row>
    <row r="3344" spans="1:6" x14ac:dyDescent="0.3">
      <c r="A3344" s="141">
        <v>101530</v>
      </c>
      <c r="B3344" s="141" t="s">
        <v>6430</v>
      </c>
      <c r="C3344" s="141" t="s">
        <v>146</v>
      </c>
      <c r="D3344" s="141" t="s">
        <v>81</v>
      </c>
      <c r="E3344" s="142" t="s">
        <v>6431</v>
      </c>
      <c r="F3344" s="142" t="s">
        <v>16149</v>
      </c>
    </row>
    <row r="3345" spans="1:6" x14ac:dyDescent="0.3">
      <c r="A3345" s="141">
        <v>101531</v>
      </c>
      <c r="B3345" s="141" t="s">
        <v>6432</v>
      </c>
      <c r="C3345" s="141" t="s">
        <v>146</v>
      </c>
      <c r="D3345" s="141" t="s">
        <v>81</v>
      </c>
      <c r="E3345" s="142" t="s">
        <v>6433</v>
      </c>
      <c r="F3345" s="142" t="s">
        <v>16150</v>
      </c>
    </row>
    <row r="3346" spans="1:6" x14ac:dyDescent="0.3">
      <c r="A3346" s="141">
        <v>101532</v>
      </c>
      <c r="B3346" s="141" t="s">
        <v>6434</v>
      </c>
      <c r="C3346" s="141" t="s">
        <v>146</v>
      </c>
      <c r="D3346" s="141" t="s">
        <v>81</v>
      </c>
      <c r="E3346" s="142" t="s">
        <v>6435</v>
      </c>
      <c r="F3346" s="142" t="s">
        <v>16151</v>
      </c>
    </row>
    <row r="3347" spans="1:6" x14ac:dyDescent="0.3">
      <c r="A3347" s="141">
        <v>101533</v>
      </c>
      <c r="B3347" s="141" t="s">
        <v>6436</v>
      </c>
      <c r="C3347" s="141" t="s">
        <v>146</v>
      </c>
      <c r="D3347" s="141" t="s">
        <v>81</v>
      </c>
      <c r="E3347" s="142" t="s">
        <v>6437</v>
      </c>
      <c r="F3347" s="142" t="s">
        <v>16152</v>
      </c>
    </row>
    <row r="3348" spans="1:6" x14ac:dyDescent="0.3">
      <c r="A3348" s="141">
        <v>101534</v>
      </c>
      <c r="B3348" s="141" t="s">
        <v>6438</v>
      </c>
      <c r="C3348" s="141" t="s">
        <v>146</v>
      </c>
      <c r="D3348" s="141" t="s">
        <v>81</v>
      </c>
      <c r="E3348" s="142" t="s">
        <v>6439</v>
      </c>
      <c r="F3348" s="142" t="s">
        <v>16153</v>
      </c>
    </row>
    <row r="3349" spans="1:6" x14ac:dyDescent="0.3">
      <c r="A3349" s="141">
        <v>101535</v>
      </c>
      <c r="B3349" s="141" t="s">
        <v>6440</v>
      </c>
      <c r="C3349" s="141" t="s">
        <v>146</v>
      </c>
      <c r="D3349" s="141" t="s">
        <v>81</v>
      </c>
      <c r="E3349" s="142" t="s">
        <v>6441</v>
      </c>
      <c r="F3349" s="142" t="s">
        <v>16154</v>
      </c>
    </row>
    <row r="3350" spans="1:6" x14ac:dyDescent="0.3">
      <c r="A3350" s="141">
        <v>101536</v>
      </c>
      <c r="B3350" s="141" t="s">
        <v>6442</v>
      </c>
      <c r="C3350" s="141" t="s">
        <v>146</v>
      </c>
      <c r="D3350" s="141" t="s">
        <v>81</v>
      </c>
      <c r="E3350" s="142" t="s">
        <v>6443</v>
      </c>
      <c r="F3350" s="142" t="s">
        <v>16155</v>
      </c>
    </row>
    <row r="3351" spans="1:6" x14ac:dyDescent="0.3">
      <c r="A3351" s="141">
        <v>101537</v>
      </c>
      <c r="B3351" s="141" t="s">
        <v>6444</v>
      </c>
      <c r="C3351" s="141" t="s">
        <v>146</v>
      </c>
      <c r="D3351" s="141" t="s">
        <v>81</v>
      </c>
      <c r="E3351" s="142" t="s">
        <v>6445</v>
      </c>
      <c r="F3351" s="142" t="s">
        <v>16156</v>
      </c>
    </row>
    <row r="3352" spans="1:6" x14ac:dyDescent="0.3">
      <c r="A3352" s="141">
        <v>101538</v>
      </c>
      <c r="B3352" s="141" t="s">
        <v>6446</v>
      </c>
      <c r="C3352" s="141" t="s">
        <v>146</v>
      </c>
      <c r="D3352" s="141" t="s">
        <v>81</v>
      </c>
      <c r="E3352" s="142" t="s">
        <v>6447</v>
      </c>
      <c r="F3352" s="142" t="s">
        <v>11941</v>
      </c>
    </row>
    <row r="3353" spans="1:6" x14ac:dyDescent="0.3">
      <c r="A3353" s="141">
        <v>101539</v>
      </c>
      <c r="B3353" s="141" t="s">
        <v>6448</v>
      </c>
      <c r="C3353" s="141" t="s">
        <v>146</v>
      </c>
      <c r="D3353" s="141" t="s">
        <v>81</v>
      </c>
      <c r="E3353" s="142" t="s">
        <v>6449</v>
      </c>
      <c r="F3353" s="142" t="s">
        <v>16157</v>
      </c>
    </row>
    <row r="3354" spans="1:6" x14ac:dyDescent="0.3">
      <c r="A3354" s="141">
        <v>101540</v>
      </c>
      <c r="B3354" s="141" t="s">
        <v>6450</v>
      </c>
      <c r="C3354" s="141" t="s">
        <v>146</v>
      </c>
      <c r="D3354" s="141" t="s">
        <v>81</v>
      </c>
      <c r="E3354" s="142" t="s">
        <v>6451</v>
      </c>
      <c r="F3354" s="142" t="s">
        <v>16158</v>
      </c>
    </row>
    <row r="3355" spans="1:6" x14ac:dyDescent="0.3">
      <c r="A3355" s="141">
        <v>101541</v>
      </c>
      <c r="B3355" s="141" t="s">
        <v>6452</v>
      </c>
      <c r="C3355" s="141" t="s">
        <v>146</v>
      </c>
      <c r="D3355" s="141" t="s">
        <v>81</v>
      </c>
      <c r="E3355" s="142" t="s">
        <v>6453</v>
      </c>
      <c r="F3355" s="142" t="s">
        <v>16159</v>
      </c>
    </row>
    <row r="3356" spans="1:6" x14ac:dyDescent="0.3">
      <c r="A3356" s="141">
        <v>101542</v>
      </c>
      <c r="B3356" s="141" t="s">
        <v>6454</v>
      </c>
      <c r="C3356" s="141" t="s">
        <v>146</v>
      </c>
      <c r="D3356" s="141" t="s">
        <v>81</v>
      </c>
      <c r="E3356" s="142" t="s">
        <v>2395</v>
      </c>
      <c r="F3356" s="142" t="s">
        <v>11349</v>
      </c>
    </row>
    <row r="3357" spans="1:6" x14ac:dyDescent="0.3">
      <c r="A3357" s="141">
        <v>101543</v>
      </c>
      <c r="B3357" s="141" t="s">
        <v>6455</v>
      </c>
      <c r="C3357" s="141" t="s">
        <v>146</v>
      </c>
      <c r="D3357" s="141" t="s">
        <v>81</v>
      </c>
      <c r="E3357" s="142" t="s">
        <v>6456</v>
      </c>
      <c r="F3357" s="142" t="s">
        <v>16160</v>
      </c>
    </row>
    <row r="3358" spans="1:6" x14ac:dyDescent="0.3">
      <c r="A3358" s="141">
        <v>101544</v>
      </c>
      <c r="B3358" s="141" t="s">
        <v>6457</v>
      </c>
      <c r="C3358" s="141" t="s">
        <v>146</v>
      </c>
      <c r="D3358" s="141" t="s">
        <v>81</v>
      </c>
      <c r="E3358" s="142" t="s">
        <v>6458</v>
      </c>
      <c r="F3358" s="142" t="s">
        <v>16161</v>
      </c>
    </row>
    <row r="3359" spans="1:6" x14ac:dyDescent="0.3">
      <c r="A3359" s="141">
        <v>101545</v>
      </c>
      <c r="B3359" s="141" t="s">
        <v>6459</v>
      </c>
      <c r="C3359" s="141" t="s">
        <v>146</v>
      </c>
      <c r="D3359" s="141" t="s">
        <v>81</v>
      </c>
      <c r="E3359" s="142" t="s">
        <v>6460</v>
      </c>
      <c r="F3359" s="142" t="s">
        <v>16162</v>
      </c>
    </row>
    <row r="3360" spans="1:6" x14ac:dyDescent="0.3">
      <c r="A3360" s="141">
        <v>101546</v>
      </c>
      <c r="B3360" s="141" t="s">
        <v>6461</v>
      </c>
      <c r="C3360" s="141" t="s">
        <v>146</v>
      </c>
      <c r="D3360" s="141" t="s">
        <v>81</v>
      </c>
      <c r="E3360" s="142" t="s">
        <v>6462</v>
      </c>
      <c r="F3360" s="142" t="s">
        <v>12004</v>
      </c>
    </row>
    <row r="3361" spans="1:6" x14ac:dyDescent="0.3">
      <c r="A3361" s="141">
        <v>101547</v>
      </c>
      <c r="B3361" s="141" t="s">
        <v>6463</v>
      </c>
      <c r="C3361" s="141" t="s">
        <v>146</v>
      </c>
      <c r="D3361" s="141" t="s">
        <v>81</v>
      </c>
      <c r="E3361" s="142" t="s">
        <v>6464</v>
      </c>
      <c r="F3361" s="142" t="s">
        <v>1283</v>
      </c>
    </row>
    <row r="3362" spans="1:6" x14ac:dyDescent="0.3">
      <c r="A3362" s="141">
        <v>101548</v>
      </c>
      <c r="B3362" s="141" t="s">
        <v>6465</v>
      </c>
      <c r="C3362" s="141" t="s">
        <v>146</v>
      </c>
      <c r="D3362" s="141" t="s">
        <v>81</v>
      </c>
      <c r="E3362" s="142" t="s">
        <v>6466</v>
      </c>
      <c r="F3362" s="142" t="s">
        <v>5105</v>
      </c>
    </row>
    <row r="3363" spans="1:6" x14ac:dyDescent="0.3">
      <c r="A3363" s="141">
        <v>101549</v>
      </c>
      <c r="B3363" s="141" t="s">
        <v>6467</v>
      </c>
      <c r="C3363" s="141" t="s">
        <v>146</v>
      </c>
      <c r="D3363" s="141" t="s">
        <v>81</v>
      </c>
      <c r="E3363" s="142" t="s">
        <v>1227</v>
      </c>
      <c r="F3363" s="142" t="s">
        <v>16163</v>
      </c>
    </row>
    <row r="3364" spans="1:6" x14ac:dyDescent="0.3">
      <c r="A3364" s="141">
        <v>101553</v>
      </c>
      <c r="B3364" s="141" t="s">
        <v>6468</v>
      </c>
      <c r="C3364" s="141" t="s">
        <v>146</v>
      </c>
      <c r="D3364" s="141" t="s">
        <v>81</v>
      </c>
      <c r="E3364" s="142" t="s">
        <v>5803</v>
      </c>
      <c r="F3364" s="142" t="s">
        <v>15912</v>
      </c>
    </row>
    <row r="3365" spans="1:6" x14ac:dyDescent="0.3">
      <c r="A3365" s="141">
        <v>101554</v>
      </c>
      <c r="B3365" s="141" t="s">
        <v>6469</v>
      </c>
      <c r="C3365" s="141" t="s">
        <v>146</v>
      </c>
      <c r="D3365" s="141" t="s">
        <v>81</v>
      </c>
      <c r="E3365" s="142" t="s">
        <v>6470</v>
      </c>
      <c r="F3365" s="142" t="s">
        <v>16164</v>
      </c>
    </row>
    <row r="3366" spans="1:6" x14ac:dyDescent="0.3">
      <c r="A3366" s="141">
        <v>101555</v>
      </c>
      <c r="B3366" s="141" t="s">
        <v>6471</v>
      </c>
      <c r="C3366" s="141" t="s">
        <v>146</v>
      </c>
      <c r="D3366" s="141" t="s">
        <v>81</v>
      </c>
      <c r="E3366" s="142" t="s">
        <v>6472</v>
      </c>
      <c r="F3366" s="142" t="s">
        <v>1464</v>
      </c>
    </row>
    <row r="3367" spans="1:6" x14ac:dyDescent="0.3">
      <c r="A3367" s="141">
        <v>101556</v>
      </c>
      <c r="B3367" s="141" t="s">
        <v>6473</v>
      </c>
      <c r="C3367" s="141" t="s">
        <v>146</v>
      </c>
      <c r="D3367" s="141" t="s">
        <v>81</v>
      </c>
      <c r="E3367" s="142" t="s">
        <v>6474</v>
      </c>
      <c r="F3367" s="142" t="s">
        <v>2211</v>
      </c>
    </row>
    <row r="3368" spans="1:6" x14ac:dyDescent="0.3">
      <c r="A3368" s="141">
        <v>101560</v>
      </c>
      <c r="B3368" s="141" t="s">
        <v>6475</v>
      </c>
      <c r="C3368" s="141" t="s">
        <v>80</v>
      </c>
      <c r="D3368" s="141" t="s">
        <v>81</v>
      </c>
      <c r="E3368" s="142" t="s">
        <v>6476</v>
      </c>
      <c r="F3368" s="142" t="s">
        <v>5886</v>
      </c>
    </row>
    <row r="3369" spans="1:6" x14ac:dyDescent="0.3">
      <c r="A3369" s="141">
        <v>101561</v>
      </c>
      <c r="B3369" s="141" t="s">
        <v>6477</v>
      </c>
      <c r="C3369" s="141" t="s">
        <v>80</v>
      </c>
      <c r="D3369" s="141" t="s">
        <v>81</v>
      </c>
      <c r="E3369" s="142" t="s">
        <v>6478</v>
      </c>
      <c r="F3369" s="142" t="s">
        <v>14420</v>
      </c>
    </row>
    <row r="3370" spans="1:6" x14ac:dyDescent="0.3">
      <c r="A3370" s="141">
        <v>101562</v>
      </c>
      <c r="B3370" s="141" t="s">
        <v>6479</v>
      </c>
      <c r="C3370" s="141" t="s">
        <v>80</v>
      </c>
      <c r="D3370" s="141" t="s">
        <v>81</v>
      </c>
      <c r="E3370" s="142" t="s">
        <v>6480</v>
      </c>
      <c r="F3370" s="142" t="s">
        <v>16165</v>
      </c>
    </row>
    <row r="3371" spans="1:6" x14ac:dyDescent="0.3">
      <c r="A3371" s="141">
        <v>101563</v>
      </c>
      <c r="B3371" s="141" t="s">
        <v>6481</v>
      </c>
      <c r="C3371" s="141" t="s">
        <v>80</v>
      </c>
      <c r="D3371" s="141" t="s">
        <v>81</v>
      </c>
      <c r="E3371" s="142" t="s">
        <v>6482</v>
      </c>
      <c r="F3371" s="142" t="s">
        <v>14834</v>
      </c>
    </row>
    <row r="3372" spans="1:6" x14ac:dyDescent="0.3">
      <c r="A3372" s="141">
        <v>101564</v>
      </c>
      <c r="B3372" s="141" t="s">
        <v>6483</v>
      </c>
      <c r="C3372" s="141" t="s">
        <v>80</v>
      </c>
      <c r="D3372" s="141" t="s">
        <v>81</v>
      </c>
      <c r="E3372" s="142" t="s">
        <v>6484</v>
      </c>
      <c r="F3372" s="142" t="s">
        <v>16166</v>
      </c>
    </row>
    <row r="3373" spans="1:6" x14ac:dyDescent="0.3">
      <c r="A3373" s="141">
        <v>101565</v>
      </c>
      <c r="B3373" s="141" t="s">
        <v>6485</v>
      </c>
      <c r="C3373" s="141" t="s">
        <v>80</v>
      </c>
      <c r="D3373" s="141" t="s">
        <v>81</v>
      </c>
      <c r="E3373" s="142" t="s">
        <v>6486</v>
      </c>
      <c r="F3373" s="142" t="s">
        <v>16167</v>
      </c>
    </row>
    <row r="3374" spans="1:6" x14ac:dyDescent="0.3">
      <c r="A3374" s="141">
        <v>101567</v>
      </c>
      <c r="B3374" s="141" t="s">
        <v>6487</v>
      </c>
      <c r="C3374" s="141" t="s">
        <v>80</v>
      </c>
      <c r="D3374" s="141" t="s">
        <v>81</v>
      </c>
      <c r="E3374" s="142" t="s">
        <v>6488</v>
      </c>
      <c r="F3374" s="142" t="s">
        <v>8285</v>
      </c>
    </row>
    <row r="3375" spans="1:6" x14ac:dyDescent="0.3">
      <c r="A3375" s="141">
        <v>101568</v>
      </c>
      <c r="B3375" s="141" t="s">
        <v>6489</v>
      </c>
      <c r="C3375" s="141" t="s">
        <v>80</v>
      </c>
      <c r="D3375" s="141" t="s">
        <v>81</v>
      </c>
      <c r="E3375" s="142" t="s">
        <v>6490</v>
      </c>
      <c r="F3375" s="142" t="s">
        <v>16168</v>
      </c>
    </row>
    <row r="3376" spans="1:6" x14ac:dyDescent="0.3">
      <c r="A3376" s="141">
        <v>101630</v>
      </c>
      <c r="B3376" s="141" t="s">
        <v>6491</v>
      </c>
      <c r="C3376" s="141" t="s">
        <v>146</v>
      </c>
      <c r="D3376" s="141" t="s">
        <v>81</v>
      </c>
      <c r="E3376" s="142" t="s">
        <v>6492</v>
      </c>
      <c r="F3376" s="142" t="s">
        <v>16169</v>
      </c>
    </row>
    <row r="3377" spans="1:6" x14ac:dyDescent="0.3">
      <c r="A3377" s="141">
        <v>101632</v>
      </c>
      <c r="B3377" s="141" t="s">
        <v>6493</v>
      </c>
      <c r="C3377" s="141" t="s">
        <v>146</v>
      </c>
      <c r="D3377" s="141" t="s">
        <v>81</v>
      </c>
      <c r="E3377" s="142" t="s">
        <v>6494</v>
      </c>
      <c r="F3377" s="142" t="s">
        <v>14034</v>
      </c>
    </row>
    <row r="3378" spans="1:6" x14ac:dyDescent="0.3">
      <c r="A3378" s="141">
        <v>101633</v>
      </c>
      <c r="B3378" s="141" t="s">
        <v>6495</v>
      </c>
      <c r="C3378" s="141" t="s">
        <v>146</v>
      </c>
      <c r="D3378" s="141" t="s">
        <v>81</v>
      </c>
      <c r="E3378" s="142" t="s">
        <v>6496</v>
      </c>
      <c r="F3378" s="142" t="s">
        <v>16170</v>
      </c>
    </row>
    <row r="3379" spans="1:6" x14ac:dyDescent="0.3">
      <c r="A3379" s="141">
        <v>101636</v>
      </c>
      <c r="B3379" s="141" t="s">
        <v>6497</v>
      </c>
      <c r="C3379" s="141" t="s">
        <v>146</v>
      </c>
      <c r="D3379" s="141" t="s">
        <v>81</v>
      </c>
      <c r="E3379" s="142" t="s">
        <v>6498</v>
      </c>
      <c r="F3379" s="142" t="s">
        <v>16171</v>
      </c>
    </row>
    <row r="3380" spans="1:6" x14ac:dyDescent="0.3">
      <c r="A3380" s="141">
        <v>101637</v>
      </c>
      <c r="B3380" s="141" t="s">
        <v>6499</v>
      </c>
      <c r="C3380" s="141" t="s">
        <v>146</v>
      </c>
      <c r="D3380" s="141" t="s">
        <v>81</v>
      </c>
      <c r="E3380" s="142" t="s">
        <v>6500</v>
      </c>
      <c r="F3380" s="142" t="s">
        <v>16172</v>
      </c>
    </row>
    <row r="3381" spans="1:6" x14ac:dyDescent="0.3">
      <c r="A3381" s="141">
        <v>101651</v>
      </c>
      <c r="B3381" s="141" t="s">
        <v>6501</v>
      </c>
      <c r="C3381" s="141" t="s">
        <v>146</v>
      </c>
      <c r="D3381" s="141" t="s">
        <v>81</v>
      </c>
      <c r="E3381" s="142" t="s">
        <v>6502</v>
      </c>
      <c r="F3381" s="142" t="s">
        <v>16173</v>
      </c>
    </row>
    <row r="3382" spans="1:6" x14ac:dyDescent="0.3">
      <c r="A3382" s="141">
        <v>101653</v>
      </c>
      <c r="B3382" s="141" t="s">
        <v>6503</v>
      </c>
      <c r="C3382" s="141" t="s">
        <v>146</v>
      </c>
      <c r="D3382" s="141" t="s">
        <v>81</v>
      </c>
      <c r="E3382" s="142" t="s">
        <v>6504</v>
      </c>
      <c r="F3382" s="142" t="s">
        <v>16174</v>
      </c>
    </row>
    <row r="3383" spans="1:6" x14ac:dyDescent="0.3">
      <c r="A3383" s="141">
        <v>101654</v>
      </c>
      <c r="B3383" s="141" t="s">
        <v>6505</v>
      </c>
      <c r="C3383" s="141" t="s">
        <v>146</v>
      </c>
      <c r="D3383" s="141" t="s">
        <v>81</v>
      </c>
      <c r="E3383" s="142" t="s">
        <v>6506</v>
      </c>
      <c r="F3383" s="142" t="s">
        <v>16175</v>
      </c>
    </row>
    <row r="3384" spans="1:6" x14ac:dyDescent="0.3">
      <c r="A3384" s="141">
        <v>101655</v>
      </c>
      <c r="B3384" s="141" t="s">
        <v>6507</v>
      </c>
      <c r="C3384" s="141" t="s">
        <v>146</v>
      </c>
      <c r="D3384" s="141" t="s">
        <v>81</v>
      </c>
      <c r="E3384" s="142" t="s">
        <v>6508</v>
      </c>
      <c r="F3384" s="142" t="s">
        <v>16176</v>
      </c>
    </row>
    <row r="3385" spans="1:6" x14ac:dyDescent="0.3">
      <c r="A3385" s="141">
        <v>101656</v>
      </c>
      <c r="B3385" s="141" t="s">
        <v>6509</v>
      </c>
      <c r="C3385" s="141" t="s">
        <v>146</v>
      </c>
      <c r="D3385" s="141" t="s">
        <v>81</v>
      </c>
      <c r="E3385" s="142" t="s">
        <v>6510</v>
      </c>
      <c r="F3385" s="142" t="s">
        <v>16177</v>
      </c>
    </row>
    <row r="3386" spans="1:6" x14ac:dyDescent="0.3">
      <c r="A3386" s="141">
        <v>101657</v>
      </c>
      <c r="B3386" s="141" t="s">
        <v>6511</v>
      </c>
      <c r="C3386" s="141" t="s">
        <v>146</v>
      </c>
      <c r="D3386" s="141" t="s">
        <v>81</v>
      </c>
      <c r="E3386" s="142" t="s">
        <v>6512</v>
      </c>
      <c r="F3386" s="142" t="s">
        <v>16178</v>
      </c>
    </row>
    <row r="3387" spans="1:6" x14ac:dyDescent="0.3">
      <c r="A3387" s="141">
        <v>101658</v>
      </c>
      <c r="B3387" s="141" t="s">
        <v>6513</v>
      </c>
      <c r="C3387" s="141" t="s">
        <v>146</v>
      </c>
      <c r="D3387" s="141" t="s">
        <v>81</v>
      </c>
      <c r="E3387" s="142" t="s">
        <v>6514</v>
      </c>
      <c r="F3387" s="142" t="s">
        <v>16179</v>
      </c>
    </row>
    <row r="3388" spans="1:6" x14ac:dyDescent="0.3">
      <c r="A3388" s="141">
        <v>101659</v>
      </c>
      <c r="B3388" s="141" t="s">
        <v>6515</v>
      </c>
      <c r="C3388" s="141" t="s">
        <v>146</v>
      </c>
      <c r="D3388" s="141" t="s">
        <v>81</v>
      </c>
      <c r="E3388" s="142" t="s">
        <v>6516</v>
      </c>
      <c r="F3388" s="142" t="s">
        <v>10294</v>
      </c>
    </row>
    <row r="3389" spans="1:6" x14ac:dyDescent="0.3">
      <c r="A3389" s="141">
        <v>101660</v>
      </c>
      <c r="B3389" s="141" t="s">
        <v>6517</v>
      </c>
      <c r="C3389" s="141" t="s">
        <v>146</v>
      </c>
      <c r="D3389" s="141" t="s">
        <v>81</v>
      </c>
      <c r="E3389" s="142" t="s">
        <v>6518</v>
      </c>
      <c r="F3389" s="142" t="s">
        <v>16180</v>
      </c>
    </row>
    <row r="3390" spans="1:6" x14ac:dyDescent="0.3">
      <c r="A3390" s="141">
        <v>101661</v>
      </c>
      <c r="B3390" s="141" t="s">
        <v>6519</v>
      </c>
      <c r="C3390" s="141" t="s">
        <v>146</v>
      </c>
      <c r="D3390" s="141" t="s">
        <v>81</v>
      </c>
      <c r="E3390" s="142" t="s">
        <v>6520</v>
      </c>
      <c r="F3390" s="142" t="s">
        <v>16181</v>
      </c>
    </row>
    <row r="3391" spans="1:6" x14ac:dyDescent="0.3">
      <c r="A3391" s="141">
        <v>101663</v>
      </c>
      <c r="B3391" s="141" t="s">
        <v>6521</v>
      </c>
      <c r="C3391" s="141" t="s">
        <v>146</v>
      </c>
      <c r="D3391" s="141" t="s">
        <v>81</v>
      </c>
      <c r="E3391" s="142" t="s">
        <v>6522</v>
      </c>
      <c r="F3391" s="142" t="s">
        <v>14225</v>
      </c>
    </row>
    <row r="3392" spans="1:6" x14ac:dyDescent="0.3">
      <c r="A3392" s="141">
        <v>101664</v>
      </c>
      <c r="B3392" s="141" t="s">
        <v>6523</v>
      </c>
      <c r="C3392" s="141" t="s">
        <v>146</v>
      </c>
      <c r="D3392" s="141" t="s">
        <v>81</v>
      </c>
      <c r="E3392" s="142" t="s">
        <v>1578</v>
      </c>
      <c r="F3392" s="142" t="s">
        <v>16182</v>
      </c>
    </row>
    <row r="3393" spans="1:6" x14ac:dyDescent="0.3">
      <c r="A3393" s="141">
        <v>101665</v>
      </c>
      <c r="B3393" s="141" t="s">
        <v>6524</v>
      </c>
      <c r="C3393" s="141" t="s">
        <v>146</v>
      </c>
      <c r="D3393" s="141" t="s">
        <v>81</v>
      </c>
      <c r="E3393" s="142" t="s">
        <v>6525</v>
      </c>
      <c r="F3393" s="142" t="s">
        <v>806</v>
      </c>
    </row>
    <row r="3394" spans="1:6" x14ac:dyDescent="0.3">
      <c r="A3394" s="141">
        <v>100578</v>
      </c>
      <c r="B3394" s="141" t="s">
        <v>6526</v>
      </c>
      <c r="C3394" s="141" t="s">
        <v>146</v>
      </c>
      <c r="D3394" s="141" t="s">
        <v>81</v>
      </c>
      <c r="E3394" s="142" t="s">
        <v>6527</v>
      </c>
      <c r="F3394" s="142" t="s">
        <v>16183</v>
      </c>
    </row>
    <row r="3395" spans="1:6" x14ac:dyDescent="0.3">
      <c r="A3395" s="141">
        <v>100579</v>
      </c>
      <c r="B3395" s="141" t="s">
        <v>6528</v>
      </c>
      <c r="C3395" s="141" t="s">
        <v>146</v>
      </c>
      <c r="D3395" s="141" t="s">
        <v>81</v>
      </c>
      <c r="E3395" s="142" t="s">
        <v>6529</v>
      </c>
      <c r="F3395" s="142" t="s">
        <v>16184</v>
      </c>
    </row>
    <row r="3396" spans="1:6" x14ac:dyDescent="0.3">
      <c r="A3396" s="141">
        <v>100580</v>
      </c>
      <c r="B3396" s="141" t="s">
        <v>6530</v>
      </c>
      <c r="C3396" s="141" t="s">
        <v>146</v>
      </c>
      <c r="D3396" s="141" t="s">
        <v>81</v>
      </c>
      <c r="E3396" s="142" t="s">
        <v>6531</v>
      </c>
      <c r="F3396" s="142" t="s">
        <v>16185</v>
      </c>
    </row>
    <row r="3397" spans="1:6" x14ac:dyDescent="0.3">
      <c r="A3397" s="141">
        <v>100581</v>
      </c>
      <c r="B3397" s="141" t="s">
        <v>6532</v>
      </c>
      <c r="C3397" s="141" t="s">
        <v>146</v>
      </c>
      <c r="D3397" s="141" t="s">
        <v>81</v>
      </c>
      <c r="E3397" s="142" t="s">
        <v>6533</v>
      </c>
      <c r="F3397" s="142" t="s">
        <v>16186</v>
      </c>
    </row>
    <row r="3398" spans="1:6" x14ac:dyDescent="0.3">
      <c r="A3398" s="141">
        <v>100582</v>
      </c>
      <c r="B3398" s="141" t="s">
        <v>6534</v>
      </c>
      <c r="C3398" s="141" t="s">
        <v>146</v>
      </c>
      <c r="D3398" s="141" t="s">
        <v>81</v>
      </c>
      <c r="E3398" s="142" t="s">
        <v>6535</v>
      </c>
      <c r="F3398" s="142" t="s">
        <v>16187</v>
      </c>
    </row>
    <row r="3399" spans="1:6" x14ac:dyDescent="0.3">
      <c r="A3399" s="141">
        <v>100583</v>
      </c>
      <c r="B3399" s="141" t="s">
        <v>6536</v>
      </c>
      <c r="C3399" s="141" t="s">
        <v>146</v>
      </c>
      <c r="D3399" s="141" t="s">
        <v>81</v>
      </c>
      <c r="E3399" s="142" t="s">
        <v>6537</v>
      </c>
      <c r="F3399" s="142" t="s">
        <v>16188</v>
      </c>
    </row>
    <row r="3400" spans="1:6" x14ac:dyDescent="0.3">
      <c r="A3400" s="141">
        <v>100584</v>
      </c>
      <c r="B3400" s="141" t="s">
        <v>6538</v>
      </c>
      <c r="C3400" s="141" t="s">
        <v>146</v>
      </c>
      <c r="D3400" s="141" t="s">
        <v>81</v>
      </c>
      <c r="E3400" s="142" t="s">
        <v>6539</v>
      </c>
      <c r="F3400" s="142" t="s">
        <v>16189</v>
      </c>
    </row>
    <row r="3401" spans="1:6" x14ac:dyDescent="0.3">
      <c r="A3401" s="141">
        <v>100585</v>
      </c>
      <c r="B3401" s="141" t="s">
        <v>6540</v>
      </c>
      <c r="C3401" s="141" t="s">
        <v>146</v>
      </c>
      <c r="D3401" s="141" t="s">
        <v>81</v>
      </c>
      <c r="E3401" s="142" t="s">
        <v>6541</v>
      </c>
      <c r="F3401" s="142" t="s">
        <v>16190</v>
      </c>
    </row>
    <row r="3402" spans="1:6" x14ac:dyDescent="0.3">
      <c r="A3402" s="141">
        <v>100586</v>
      </c>
      <c r="B3402" s="141" t="s">
        <v>6542</v>
      </c>
      <c r="C3402" s="141" t="s">
        <v>146</v>
      </c>
      <c r="D3402" s="141" t="s">
        <v>81</v>
      </c>
      <c r="E3402" s="142" t="s">
        <v>6543</v>
      </c>
      <c r="F3402" s="142" t="s">
        <v>16191</v>
      </c>
    </row>
    <row r="3403" spans="1:6" x14ac:dyDescent="0.3">
      <c r="A3403" s="141">
        <v>100587</v>
      </c>
      <c r="B3403" s="141" t="s">
        <v>6544</v>
      </c>
      <c r="C3403" s="141" t="s">
        <v>146</v>
      </c>
      <c r="D3403" s="141" t="s">
        <v>81</v>
      </c>
      <c r="E3403" s="142" t="s">
        <v>6545</v>
      </c>
      <c r="F3403" s="142" t="s">
        <v>16192</v>
      </c>
    </row>
    <row r="3404" spans="1:6" x14ac:dyDescent="0.3">
      <c r="A3404" s="141">
        <v>100588</v>
      </c>
      <c r="B3404" s="141" t="s">
        <v>6546</v>
      </c>
      <c r="C3404" s="141" t="s">
        <v>146</v>
      </c>
      <c r="D3404" s="141" t="s">
        <v>81</v>
      </c>
      <c r="E3404" s="142" t="s">
        <v>6547</v>
      </c>
      <c r="F3404" s="142" t="s">
        <v>16193</v>
      </c>
    </row>
    <row r="3405" spans="1:6" x14ac:dyDescent="0.3">
      <c r="A3405" s="141">
        <v>100589</v>
      </c>
      <c r="B3405" s="141" t="s">
        <v>6548</v>
      </c>
      <c r="C3405" s="141" t="s">
        <v>146</v>
      </c>
      <c r="D3405" s="141" t="s">
        <v>81</v>
      </c>
      <c r="E3405" s="142" t="s">
        <v>6549</v>
      </c>
      <c r="F3405" s="142" t="s">
        <v>16194</v>
      </c>
    </row>
    <row r="3406" spans="1:6" x14ac:dyDescent="0.3">
      <c r="A3406" s="141">
        <v>100590</v>
      </c>
      <c r="B3406" s="141" t="s">
        <v>6550</v>
      </c>
      <c r="C3406" s="141" t="s">
        <v>146</v>
      </c>
      <c r="D3406" s="141" t="s">
        <v>81</v>
      </c>
      <c r="E3406" s="142" t="s">
        <v>6551</v>
      </c>
      <c r="F3406" s="142" t="s">
        <v>16195</v>
      </c>
    </row>
    <row r="3407" spans="1:6" x14ac:dyDescent="0.3">
      <c r="A3407" s="141">
        <v>100591</v>
      </c>
      <c r="B3407" s="141" t="s">
        <v>6552</v>
      </c>
      <c r="C3407" s="141" t="s">
        <v>146</v>
      </c>
      <c r="D3407" s="141" t="s">
        <v>81</v>
      </c>
      <c r="E3407" s="142" t="s">
        <v>6553</v>
      </c>
      <c r="F3407" s="142" t="s">
        <v>16196</v>
      </c>
    </row>
    <row r="3408" spans="1:6" x14ac:dyDescent="0.3">
      <c r="A3408" s="141">
        <v>100592</v>
      </c>
      <c r="B3408" s="141" t="s">
        <v>6554</v>
      </c>
      <c r="C3408" s="141" t="s">
        <v>146</v>
      </c>
      <c r="D3408" s="141" t="s">
        <v>81</v>
      </c>
      <c r="E3408" s="142" t="s">
        <v>6555</v>
      </c>
      <c r="F3408" s="142" t="s">
        <v>16197</v>
      </c>
    </row>
    <row r="3409" spans="1:6" x14ac:dyDescent="0.3">
      <c r="A3409" s="141">
        <v>100593</v>
      </c>
      <c r="B3409" s="141" t="s">
        <v>6556</v>
      </c>
      <c r="C3409" s="141" t="s">
        <v>146</v>
      </c>
      <c r="D3409" s="141" t="s">
        <v>81</v>
      </c>
      <c r="E3409" s="142" t="s">
        <v>6557</v>
      </c>
      <c r="F3409" s="142" t="s">
        <v>16198</v>
      </c>
    </row>
    <row r="3410" spans="1:6" x14ac:dyDescent="0.3">
      <c r="A3410" s="141">
        <v>100594</v>
      </c>
      <c r="B3410" s="141" t="s">
        <v>6558</v>
      </c>
      <c r="C3410" s="141" t="s">
        <v>146</v>
      </c>
      <c r="D3410" s="141" t="s">
        <v>81</v>
      </c>
      <c r="E3410" s="142" t="s">
        <v>6559</v>
      </c>
      <c r="F3410" s="142" t="s">
        <v>16199</v>
      </c>
    </row>
    <row r="3411" spans="1:6" x14ac:dyDescent="0.3">
      <c r="A3411" s="141">
        <v>100595</v>
      </c>
      <c r="B3411" s="141" t="s">
        <v>6560</v>
      </c>
      <c r="C3411" s="141" t="s">
        <v>146</v>
      </c>
      <c r="D3411" s="141" t="s">
        <v>81</v>
      </c>
      <c r="E3411" s="142" t="s">
        <v>6561</v>
      </c>
      <c r="F3411" s="142" t="s">
        <v>16200</v>
      </c>
    </row>
    <row r="3412" spans="1:6" x14ac:dyDescent="0.3">
      <c r="A3412" s="141">
        <v>100596</v>
      </c>
      <c r="B3412" s="141" t="s">
        <v>6562</v>
      </c>
      <c r="C3412" s="141" t="s">
        <v>146</v>
      </c>
      <c r="D3412" s="141" t="s">
        <v>81</v>
      </c>
      <c r="E3412" s="142" t="s">
        <v>6563</v>
      </c>
      <c r="F3412" s="142" t="s">
        <v>16201</v>
      </c>
    </row>
    <row r="3413" spans="1:6" x14ac:dyDescent="0.3">
      <c r="A3413" s="141">
        <v>100597</v>
      </c>
      <c r="B3413" s="141" t="s">
        <v>6564</v>
      </c>
      <c r="C3413" s="141" t="s">
        <v>146</v>
      </c>
      <c r="D3413" s="141" t="s">
        <v>81</v>
      </c>
      <c r="E3413" s="142" t="s">
        <v>6565</v>
      </c>
      <c r="F3413" s="142" t="s">
        <v>16202</v>
      </c>
    </row>
    <row r="3414" spans="1:6" x14ac:dyDescent="0.3">
      <c r="A3414" s="141">
        <v>100598</v>
      </c>
      <c r="B3414" s="141" t="s">
        <v>6566</v>
      </c>
      <c r="C3414" s="141" t="s">
        <v>146</v>
      </c>
      <c r="D3414" s="141" t="s">
        <v>81</v>
      </c>
      <c r="E3414" s="142" t="s">
        <v>6567</v>
      </c>
      <c r="F3414" s="142" t="s">
        <v>16203</v>
      </c>
    </row>
    <row r="3415" spans="1:6" x14ac:dyDescent="0.3">
      <c r="A3415" s="141">
        <v>100599</v>
      </c>
      <c r="B3415" s="141" t="s">
        <v>6568</v>
      </c>
      <c r="C3415" s="141" t="s">
        <v>146</v>
      </c>
      <c r="D3415" s="141" t="s">
        <v>81</v>
      </c>
      <c r="E3415" s="142" t="s">
        <v>6569</v>
      </c>
      <c r="F3415" s="142" t="s">
        <v>16204</v>
      </c>
    </row>
    <row r="3416" spans="1:6" x14ac:dyDescent="0.3">
      <c r="A3416" s="141">
        <v>100600</v>
      </c>
      <c r="B3416" s="141" t="s">
        <v>6570</v>
      </c>
      <c r="C3416" s="141" t="s">
        <v>146</v>
      </c>
      <c r="D3416" s="141" t="s">
        <v>81</v>
      </c>
      <c r="E3416" s="142" t="s">
        <v>6571</v>
      </c>
      <c r="F3416" s="142" t="s">
        <v>16205</v>
      </c>
    </row>
    <row r="3417" spans="1:6" x14ac:dyDescent="0.3">
      <c r="A3417" s="141">
        <v>100601</v>
      </c>
      <c r="B3417" s="141" t="s">
        <v>6572</v>
      </c>
      <c r="C3417" s="141" t="s">
        <v>146</v>
      </c>
      <c r="D3417" s="141" t="s">
        <v>81</v>
      </c>
      <c r="E3417" s="142" t="s">
        <v>6573</v>
      </c>
      <c r="F3417" s="142" t="s">
        <v>16206</v>
      </c>
    </row>
    <row r="3418" spans="1:6" x14ac:dyDescent="0.3">
      <c r="A3418" s="141">
        <v>100602</v>
      </c>
      <c r="B3418" s="141" t="s">
        <v>6574</v>
      </c>
      <c r="C3418" s="141" t="s">
        <v>146</v>
      </c>
      <c r="D3418" s="141" t="s">
        <v>81</v>
      </c>
      <c r="E3418" s="142" t="s">
        <v>6575</v>
      </c>
      <c r="F3418" s="142" t="s">
        <v>16207</v>
      </c>
    </row>
    <row r="3419" spans="1:6" x14ac:dyDescent="0.3">
      <c r="A3419" s="141">
        <v>100603</v>
      </c>
      <c r="B3419" s="141" t="s">
        <v>6576</v>
      </c>
      <c r="C3419" s="141" t="s">
        <v>146</v>
      </c>
      <c r="D3419" s="141" t="s">
        <v>81</v>
      </c>
      <c r="E3419" s="142" t="s">
        <v>6577</v>
      </c>
      <c r="F3419" s="142" t="s">
        <v>16208</v>
      </c>
    </row>
    <row r="3420" spans="1:6" x14ac:dyDescent="0.3">
      <c r="A3420" s="141">
        <v>100604</v>
      </c>
      <c r="B3420" s="141" t="s">
        <v>6578</v>
      </c>
      <c r="C3420" s="141" t="s">
        <v>146</v>
      </c>
      <c r="D3420" s="141" t="s">
        <v>81</v>
      </c>
      <c r="E3420" s="142" t="s">
        <v>6579</v>
      </c>
      <c r="F3420" s="142" t="s">
        <v>16209</v>
      </c>
    </row>
    <row r="3421" spans="1:6" x14ac:dyDescent="0.3">
      <c r="A3421" s="141">
        <v>100605</v>
      </c>
      <c r="B3421" s="141" t="s">
        <v>6580</v>
      </c>
      <c r="C3421" s="141" t="s">
        <v>146</v>
      </c>
      <c r="D3421" s="141" t="s">
        <v>81</v>
      </c>
      <c r="E3421" s="142" t="s">
        <v>6581</v>
      </c>
      <c r="F3421" s="142" t="s">
        <v>16210</v>
      </c>
    </row>
    <row r="3422" spans="1:6" x14ac:dyDescent="0.3">
      <c r="A3422" s="141">
        <v>100606</v>
      </c>
      <c r="B3422" s="141" t="s">
        <v>6582</v>
      </c>
      <c r="C3422" s="141" t="s">
        <v>146</v>
      </c>
      <c r="D3422" s="141" t="s">
        <v>81</v>
      </c>
      <c r="E3422" s="142" t="s">
        <v>6583</v>
      </c>
      <c r="F3422" s="142" t="s">
        <v>16211</v>
      </c>
    </row>
    <row r="3423" spans="1:6" x14ac:dyDescent="0.3">
      <c r="A3423" s="141">
        <v>100607</v>
      </c>
      <c r="B3423" s="141" t="s">
        <v>6584</v>
      </c>
      <c r="C3423" s="141" t="s">
        <v>146</v>
      </c>
      <c r="D3423" s="141" t="s">
        <v>81</v>
      </c>
      <c r="E3423" s="142" t="s">
        <v>6585</v>
      </c>
      <c r="F3423" s="142" t="s">
        <v>16212</v>
      </c>
    </row>
    <row r="3424" spans="1:6" x14ac:dyDescent="0.3">
      <c r="A3424" s="141">
        <v>100608</v>
      </c>
      <c r="B3424" s="141" t="s">
        <v>6586</v>
      </c>
      <c r="C3424" s="141" t="s">
        <v>146</v>
      </c>
      <c r="D3424" s="141" t="s">
        <v>81</v>
      </c>
      <c r="E3424" s="142" t="s">
        <v>6587</v>
      </c>
      <c r="F3424" s="142" t="s">
        <v>16213</v>
      </c>
    </row>
    <row r="3425" spans="1:6" x14ac:dyDescent="0.3">
      <c r="A3425" s="141">
        <v>100609</v>
      </c>
      <c r="B3425" s="141" t="s">
        <v>6588</v>
      </c>
      <c r="C3425" s="141" t="s">
        <v>146</v>
      </c>
      <c r="D3425" s="141" t="s">
        <v>81</v>
      </c>
      <c r="E3425" s="142" t="s">
        <v>6589</v>
      </c>
      <c r="F3425" s="142" t="s">
        <v>16214</v>
      </c>
    </row>
    <row r="3426" spans="1:6" x14ac:dyDescent="0.3">
      <c r="A3426" s="141">
        <v>100610</v>
      </c>
      <c r="B3426" s="141" t="s">
        <v>6590</v>
      </c>
      <c r="C3426" s="141" t="s">
        <v>146</v>
      </c>
      <c r="D3426" s="141" t="s">
        <v>81</v>
      </c>
      <c r="E3426" s="142" t="s">
        <v>6591</v>
      </c>
      <c r="F3426" s="142" t="s">
        <v>16215</v>
      </c>
    </row>
    <row r="3427" spans="1:6" x14ac:dyDescent="0.3">
      <c r="A3427" s="141">
        <v>100611</v>
      </c>
      <c r="B3427" s="141" t="s">
        <v>6592</v>
      </c>
      <c r="C3427" s="141" t="s">
        <v>146</v>
      </c>
      <c r="D3427" s="141" t="s">
        <v>81</v>
      </c>
      <c r="E3427" s="142" t="s">
        <v>6593</v>
      </c>
      <c r="F3427" s="142" t="s">
        <v>16216</v>
      </c>
    </row>
    <row r="3428" spans="1:6" x14ac:dyDescent="0.3">
      <c r="A3428" s="141">
        <v>100612</v>
      </c>
      <c r="B3428" s="141" t="s">
        <v>6594</v>
      </c>
      <c r="C3428" s="141" t="s">
        <v>146</v>
      </c>
      <c r="D3428" s="141" t="s">
        <v>81</v>
      </c>
      <c r="E3428" s="142" t="s">
        <v>6595</v>
      </c>
      <c r="F3428" s="142" t="s">
        <v>16217</v>
      </c>
    </row>
    <row r="3429" spans="1:6" x14ac:dyDescent="0.3">
      <c r="A3429" s="141">
        <v>100613</v>
      </c>
      <c r="B3429" s="141" t="s">
        <v>6596</v>
      </c>
      <c r="C3429" s="141" t="s">
        <v>146</v>
      </c>
      <c r="D3429" s="141" t="s">
        <v>81</v>
      </c>
      <c r="E3429" s="142" t="s">
        <v>6597</v>
      </c>
      <c r="F3429" s="142" t="s">
        <v>16218</v>
      </c>
    </row>
    <row r="3430" spans="1:6" x14ac:dyDescent="0.3">
      <c r="A3430" s="141">
        <v>100614</v>
      </c>
      <c r="B3430" s="141" t="s">
        <v>6598</v>
      </c>
      <c r="C3430" s="141" t="s">
        <v>146</v>
      </c>
      <c r="D3430" s="141" t="s">
        <v>81</v>
      </c>
      <c r="E3430" s="142" t="s">
        <v>6599</v>
      </c>
      <c r="F3430" s="142" t="s">
        <v>16219</v>
      </c>
    </row>
    <row r="3431" spans="1:6" x14ac:dyDescent="0.3">
      <c r="A3431" s="141">
        <v>100615</v>
      </c>
      <c r="B3431" s="141" t="s">
        <v>6600</v>
      </c>
      <c r="C3431" s="141" t="s">
        <v>146</v>
      </c>
      <c r="D3431" s="141" t="s">
        <v>81</v>
      </c>
      <c r="E3431" s="142" t="s">
        <v>6601</v>
      </c>
      <c r="F3431" s="142" t="s">
        <v>16220</v>
      </c>
    </row>
    <row r="3432" spans="1:6" x14ac:dyDescent="0.3">
      <c r="A3432" s="141">
        <v>100616</v>
      </c>
      <c r="B3432" s="141" t="s">
        <v>6602</v>
      </c>
      <c r="C3432" s="141" t="s">
        <v>146</v>
      </c>
      <c r="D3432" s="141" t="s">
        <v>81</v>
      </c>
      <c r="E3432" s="142" t="s">
        <v>6603</v>
      </c>
      <c r="F3432" s="142" t="s">
        <v>16221</v>
      </c>
    </row>
    <row r="3433" spans="1:6" x14ac:dyDescent="0.3">
      <c r="A3433" s="141">
        <v>100617</v>
      </c>
      <c r="B3433" s="141" t="s">
        <v>6604</v>
      </c>
      <c r="C3433" s="141" t="s">
        <v>146</v>
      </c>
      <c r="D3433" s="141" t="s">
        <v>81</v>
      </c>
      <c r="E3433" s="142" t="s">
        <v>6605</v>
      </c>
      <c r="F3433" s="142" t="s">
        <v>16222</v>
      </c>
    </row>
    <row r="3434" spans="1:6" x14ac:dyDescent="0.3">
      <c r="A3434" s="141">
        <v>100618</v>
      </c>
      <c r="B3434" s="141" t="s">
        <v>6606</v>
      </c>
      <c r="C3434" s="141" t="s">
        <v>146</v>
      </c>
      <c r="D3434" s="141" t="s">
        <v>81</v>
      </c>
      <c r="E3434" s="142" t="s">
        <v>6607</v>
      </c>
      <c r="F3434" s="142" t="s">
        <v>16223</v>
      </c>
    </row>
    <row r="3435" spans="1:6" x14ac:dyDescent="0.3">
      <c r="A3435" s="141">
        <v>100619</v>
      </c>
      <c r="B3435" s="141" t="s">
        <v>6608</v>
      </c>
      <c r="C3435" s="141" t="s">
        <v>146</v>
      </c>
      <c r="D3435" s="141" t="s">
        <v>81</v>
      </c>
      <c r="E3435" s="142" t="s">
        <v>6609</v>
      </c>
      <c r="F3435" s="142" t="s">
        <v>16224</v>
      </c>
    </row>
    <row r="3436" spans="1:6" x14ac:dyDescent="0.3">
      <c r="A3436" s="141">
        <v>100620</v>
      </c>
      <c r="B3436" s="141" t="s">
        <v>6610</v>
      </c>
      <c r="C3436" s="141" t="s">
        <v>146</v>
      </c>
      <c r="D3436" s="141" t="s">
        <v>81</v>
      </c>
      <c r="E3436" s="142" t="s">
        <v>6611</v>
      </c>
      <c r="F3436" s="142" t="s">
        <v>16225</v>
      </c>
    </row>
    <row r="3437" spans="1:6" x14ac:dyDescent="0.3">
      <c r="A3437" s="141">
        <v>100621</v>
      </c>
      <c r="B3437" s="141" t="s">
        <v>6612</v>
      </c>
      <c r="C3437" s="141" t="s">
        <v>146</v>
      </c>
      <c r="D3437" s="141" t="s">
        <v>81</v>
      </c>
      <c r="E3437" s="142" t="s">
        <v>6613</v>
      </c>
      <c r="F3437" s="142" t="s">
        <v>16226</v>
      </c>
    </row>
    <row r="3438" spans="1:6" x14ac:dyDescent="0.3">
      <c r="A3438" s="141">
        <v>100622</v>
      </c>
      <c r="B3438" s="141" t="s">
        <v>6614</v>
      </c>
      <c r="C3438" s="141" t="s">
        <v>146</v>
      </c>
      <c r="D3438" s="141" t="s">
        <v>81</v>
      </c>
      <c r="E3438" s="142" t="s">
        <v>6615</v>
      </c>
      <c r="F3438" s="142" t="s">
        <v>16227</v>
      </c>
    </row>
    <row r="3439" spans="1:6" x14ac:dyDescent="0.3">
      <c r="A3439" s="141">
        <v>100623</v>
      </c>
      <c r="B3439" s="141" t="s">
        <v>6616</v>
      </c>
      <c r="C3439" s="141" t="s">
        <v>146</v>
      </c>
      <c r="D3439" s="141" t="s">
        <v>81</v>
      </c>
      <c r="E3439" s="142" t="s">
        <v>6617</v>
      </c>
      <c r="F3439" s="142" t="s">
        <v>16228</v>
      </c>
    </row>
    <row r="3440" spans="1:6" x14ac:dyDescent="0.3">
      <c r="A3440" s="141">
        <v>97605</v>
      </c>
      <c r="B3440" s="141" t="s">
        <v>6618</v>
      </c>
      <c r="C3440" s="141" t="s">
        <v>146</v>
      </c>
      <c r="D3440" s="141" t="s">
        <v>81</v>
      </c>
      <c r="E3440" s="142" t="s">
        <v>6619</v>
      </c>
      <c r="F3440" s="142" t="s">
        <v>16229</v>
      </c>
    </row>
    <row r="3441" spans="1:6" x14ac:dyDescent="0.3">
      <c r="A3441" s="141">
        <v>97607</v>
      </c>
      <c r="B3441" s="141" t="s">
        <v>6620</v>
      </c>
      <c r="C3441" s="141" t="s">
        <v>146</v>
      </c>
      <c r="D3441" s="141" t="s">
        <v>81</v>
      </c>
      <c r="E3441" s="142" t="s">
        <v>6621</v>
      </c>
      <c r="F3441" s="142" t="s">
        <v>16230</v>
      </c>
    </row>
    <row r="3442" spans="1:6" x14ac:dyDescent="0.3">
      <c r="A3442" s="141">
        <v>102102</v>
      </c>
      <c r="B3442" s="141" t="s">
        <v>6622</v>
      </c>
      <c r="C3442" s="141" t="s">
        <v>146</v>
      </c>
      <c r="D3442" s="141" t="s">
        <v>81</v>
      </c>
      <c r="E3442" s="142" t="s">
        <v>6623</v>
      </c>
      <c r="F3442" s="142" t="s">
        <v>16231</v>
      </c>
    </row>
    <row r="3443" spans="1:6" x14ac:dyDescent="0.3">
      <c r="A3443" s="141">
        <v>102103</v>
      </c>
      <c r="B3443" s="141" t="s">
        <v>6624</v>
      </c>
      <c r="C3443" s="141" t="s">
        <v>146</v>
      </c>
      <c r="D3443" s="141" t="s">
        <v>81</v>
      </c>
      <c r="E3443" s="142" t="s">
        <v>6625</v>
      </c>
      <c r="F3443" s="142" t="s">
        <v>16232</v>
      </c>
    </row>
    <row r="3444" spans="1:6" x14ac:dyDescent="0.3">
      <c r="A3444" s="141">
        <v>102104</v>
      </c>
      <c r="B3444" s="141" t="s">
        <v>6626</v>
      </c>
      <c r="C3444" s="141" t="s">
        <v>146</v>
      </c>
      <c r="D3444" s="141" t="s">
        <v>81</v>
      </c>
      <c r="E3444" s="142" t="s">
        <v>6627</v>
      </c>
      <c r="F3444" s="142" t="s">
        <v>16233</v>
      </c>
    </row>
    <row r="3445" spans="1:6" x14ac:dyDescent="0.3">
      <c r="A3445" s="141">
        <v>102105</v>
      </c>
      <c r="B3445" s="141" t="s">
        <v>6628</v>
      </c>
      <c r="C3445" s="141" t="s">
        <v>146</v>
      </c>
      <c r="D3445" s="141" t="s">
        <v>81</v>
      </c>
      <c r="E3445" s="142" t="s">
        <v>6629</v>
      </c>
      <c r="F3445" s="142" t="s">
        <v>16234</v>
      </c>
    </row>
    <row r="3446" spans="1:6" x14ac:dyDescent="0.3">
      <c r="A3446" s="141">
        <v>102106</v>
      </c>
      <c r="B3446" s="141" t="s">
        <v>6630</v>
      </c>
      <c r="C3446" s="141" t="s">
        <v>146</v>
      </c>
      <c r="D3446" s="141" t="s">
        <v>81</v>
      </c>
      <c r="E3446" s="142" t="s">
        <v>6631</v>
      </c>
      <c r="F3446" s="142" t="s">
        <v>16235</v>
      </c>
    </row>
    <row r="3447" spans="1:6" x14ac:dyDescent="0.3">
      <c r="A3447" s="141">
        <v>102107</v>
      </c>
      <c r="B3447" s="141" t="s">
        <v>6632</v>
      </c>
      <c r="C3447" s="141" t="s">
        <v>146</v>
      </c>
      <c r="D3447" s="141" t="s">
        <v>81</v>
      </c>
      <c r="E3447" s="142" t="s">
        <v>6633</v>
      </c>
      <c r="F3447" s="142" t="s">
        <v>16236</v>
      </c>
    </row>
    <row r="3448" spans="1:6" x14ac:dyDescent="0.3">
      <c r="A3448" s="141">
        <v>102108</v>
      </c>
      <c r="B3448" s="141" t="s">
        <v>6634</v>
      </c>
      <c r="C3448" s="141" t="s">
        <v>146</v>
      </c>
      <c r="D3448" s="141" t="s">
        <v>81</v>
      </c>
      <c r="E3448" s="142" t="s">
        <v>6635</v>
      </c>
      <c r="F3448" s="142" t="s">
        <v>16237</v>
      </c>
    </row>
    <row r="3449" spans="1:6" x14ac:dyDescent="0.3">
      <c r="A3449" s="141">
        <v>102109</v>
      </c>
      <c r="B3449" s="141" t="s">
        <v>6636</v>
      </c>
      <c r="C3449" s="141" t="s">
        <v>146</v>
      </c>
      <c r="D3449" s="141" t="s">
        <v>81</v>
      </c>
      <c r="E3449" s="142" t="s">
        <v>6637</v>
      </c>
      <c r="F3449" s="142" t="s">
        <v>16238</v>
      </c>
    </row>
    <row r="3450" spans="1:6" x14ac:dyDescent="0.3">
      <c r="A3450" s="141">
        <v>102110</v>
      </c>
      <c r="B3450" s="141" t="s">
        <v>6638</v>
      </c>
      <c r="C3450" s="141" t="s">
        <v>146</v>
      </c>
      <c r="D3450" s="141" t="s">
        <v>81</v>
      </c>
      <c r="E3450" s="142" t="s">
        <v>6639</v>
      </c>
      <c r="F3450" s="142" t="s">
        <v>16239</v>
      </c>
    </row>
    <row r="3451" spans="1:6" x14ac:dyDescent="0.3">
      <c r="A3451" s="141">
        <v>103654</v>
      </c>
      <c r="B3451" s="141" t="s">
        <v>6640</v>
      </c>
      <c r="C3451" s="141" t="s">
        <v>146</v>
      </c>
      <c r="D3451" s="141" t="s">
        <v>81</v>
      </c>
      <c r="E3451" s="142" t="s">
        <v>6641</v>
      </c>
      <c r="F3451" s="142" t="s">
        <v>16240</v>
      </c>
    </row>
    <row r="3452" spans="1:6" x14ac:dyDescent="0.3">
      <c r="A3452" s="141">
        <v>103655</v>
      </c>
      <c r="B3452" s="141" t="s">
        <v>6642</v>
      </c>
      <c r="C3452" s="141" t="s">
        <v>146</v>
      </c>
      <c r="D3452" s="141" t="s">
        <v>81</v>
      </c>
      <c r="E3452" s="142" t="s">
        <v>6643</v>
      </c>
      <c r="F3452" s="142" t="s">
        <v>16241</v>
      </c>
    </row>
    <row r="3453" spans="1:6" x14ac:dyDescent="0.3">
      <c r="A3453" s="141">
        <v>103656</v>
      </c>
      <c r="B3453" s="141" t="s">
        <v>6644</v>
      </c>
      <c r="C3453" s="141" t="s">
        <v>146</v>
      </c>
      <c r="D3453" s="141" t="s">
        <v>81</v>
      </c>
      <c r="E3453" s="142" t="s">
        <v>6645</v>
      </c>
      <c r="F3453" s="142" t="s">
        <v>16242</v>
      </c>
    </row>
    <row r="3454" spans="1:6" x14ac:dyDescent="0.3">
      <c r="A3454" s="141">
        <v>96973</v>
      </c>
      <c r="B3454" s="141" t="s">
        <v>6646</v>
      </c>
      <c r="C3454" s="141" t="s">
        <v>80</v>
      </c>
      <c r="D3454" s="141" t="s">
        <v>81</v>
      </c>
      <c r="E3454" s="142" t="s">
        <v>6647</v>
      </c>
      <c r="F3454" s="142" t="s">
        <v>16243</v>
      </c>
    </row>
    <row r="3455" spans="1:6" x14ac:dyDescent="0.3">
      <c r="A3455" s="141">
        <v>96974</v>
      </c>
      <c r="B3455" s="141" t="s">
        <v>6648</v>
      </c>
      <c r="C3455" s="141" t="s">
        <v>80</v>
      </c>
      <c r="D3455" s="141" t="s">
        <v>81</v>
      </c>
      <c r="E3455" s="142" t="s">
        <v>6649</v>
      </c>
      <c r="F3455" s="142" t="s">
        <v>16244</v>
      </c>
    </row>
    <row r="3456" spans="1:6" x14ac:dyDescent="0.3">
      <c r="A3456" s="141">
        <v>96975</v>
      </c>
      <c r="B3456" s="141" t="s">
        <v>6650</v>
      </c>
      <c r="C3456" s="141" t="s">
        <v>80</v>
      </c>
      <c r="D3456" s="141" t="s">
        <v>81</v>
      </c>
      <c r="E3456" s="142" t="s">
        <v>6651</v>
      </c>
      <c r="F3456" s="142" t="s">
        <v>16245</v>
      </c>
    </row>
    <row r="3457" spans="1:6" x14ac:dyDescent="0.3">
      <c r="A3457" s="141">
        <v>96976</v>
      </c>
      <c r="B3457" s="141" t="s">
        <v>6652</v>
      </c>
      <c r="C3457" s="141" t="s">
        <v>80</v>
      </c>
      <c r="D3457" s="141" t="s">
        <v>81</v>
      </c>
      <c r="E3457" s="142" t="s">
        <v>6653</v>
      </c>
      <c r="F3457" s="142" t="s">
        <v>16246</v>
      </c>
    </row>
    <row r="3458" spans="1:6" x14ac:dyDescent="0.3">
      <c r="A3458" s="141">
        <v>96977</v>
      </c>
      <c r="B3458" s="141" t="s">
        <v>6654</v>
      </c>
      <c r="C3458" s="141" t="s">
        <v>80</v>
      </c>
      <c r="D3458" s="141" t="s">
        <v>81</v>
      </c>
      <c r="E3458" s="142" t="s">
        <v>6655</v>
      </c>
      <c r="F3458" s="142" t="s">
        <v>16247</v>
      </c>
    </row>
    <row r="3459" spans="1:6" x14ac:dyDescent="0.3">
      <c r="A3459" s="141">
        <v>96978</v>
      </c>
      <c r="B3459" s="141" t="s">
        <v>6656</v>
      </c>
      <c r="C3459" s="141" t="s">
        <v>80</v>
      </c>
      <c r="D3459" s="141" t="s">
        <v>81</v>
      </c>
      <c r="E3459" s="142" t="s">
        <v>6657</v>
      </c>
      <c r="F3459" s="142" t="s">
        <v>14331</v>
      </c>
    </row>
    <row r="3460" spans="1:6" x14ac:dyDescent="0.3">
      <c r="A3460" s="141">
        <v>96979</v>
      </c>
      <c r="B3460" s="141" t="s">
        <v>6658</v>
      </c>
      <c r="C3460" s="141" t="s">
        <v>80</v>
      </c>
      <c r="D3460" s="141" t="s">
        <v>81</v>
      </c>
      <c r="E3460" s="142" t="s">
        <v>6659</v>
      </c>
      <c r="F3460" s="142" t="s">
        <v>16248</v>
      </c>
    </row>
    <row r="3461" spans="1:6" x14ac:dyDescent="0.3">
      <c r="A3461" s="141">
        <v>96984</v>
      </c>
      <c r="B3461" s="141" t="s">
        <v>6660</v>
      </c>
      <c r="C3461" s="141" t="s">
        <v>146</v>
      </c>
      <c r="D3461" s="141" t="s">
        <v>81</v>
      </c>
      <c r="E3461" s="142" t="s">
        <v>6661</v>
      </c>
      <c r="F3461" s="142" t="s">
        <v>16249</v>
      </c>
    </row>
    <row r="3462" spans="1:6" x14ac:dyDescent="0.3">
      <c r="A3462" s="141">
        <v>96985</v>
      </c>
      <c r="B3462" s="141" t="s">
        <v>6662</v>
      </c>
      <c r="C3462" s="141" t="s">
        <v>146</v>
      </c>
      <c r="D3462" s="141" t="s">
        <v>81</v>
      </c>
      <c r="E3462" s="142" t="s">
        <v>6663</v>
      </c>
      <c r="F3462" s="142" t="s">
        <v>16250</v>
      </c>
    </row>
    <row r="3463" spans="1:6" x14ac:dyDescent="0.3">
      <c r="A3463" s="141">
        <v>96986</v>
      </c>
      <c r="B3463" s="141" t="s">
        <v>6664</v>
      </c>
      <c r="C3463" s="141" t="s">
        <v>146</v>
      </c>
      <c r="D3463" s="141" t="s">
        <v>81</v>
      </c>
      <c r="E3463" s="142" t="s">
        <v>6665</v>
      </c>
      <c r="F3463" s="142" t="s">
        <v>16251</v>
      </c>
    </row>
    <row r="3464" spans="1:6" x14ac:dyDescent="0.3">
      <c r="A3464" s="141">
        <v>96987</v>
      </c>
      <c r="B3464" s="141" t="s">
        <v>6666</v>
      </c>
      <c r="C3464" s="141" t="s">
        <v>146</v>
      </c>
      <c r="D3464" s="141" t="s">
        <v>81</v>
      </c>
      <c r="E3464" s="142" t="s">
        <v>6667</v>
      </c>
      <c r="F3464" s="142" t="s">
        <v>16252</v>
      </c>
    </row>
    <row r="3465" spans="1:6" x14ac:dyDescent="0.3">
      <c r="A3465" s="141">
        <v>96988</v>
      </c>
      <c r="B3465" s="141" t="s">
        <v>6668</v>
      </c>
      <c r="C3465" s="141" t="s">
        <v>146</v>
      </c>
      <c r="D3465" s="141" t="s">
        <v>81</v>
      </c>
      <c r="E3465" s="142" t="s">
        <v>6669</v>
      </c>
      <c r="F3465" s="142" t="s">
        <v>16253</v>
      </c>
    </row>
    <row r="3466" spans="1:6" x14ac:dyDescent="0.3">
      <c r="A3466" s="141">
        <v>96989</v>
      </c>
      <c r="B3466" s="141" t="s">
        <v>6670</v>
      </c>
      <c r="C3466" s="141" t="s">
        <v>146</v>
      </c>
      <c r="D3466" s="141" t="s">
        <v>81</v>
      </c>
      <c r="E3466" s="142" t="s">
        <v>6671</v>
      </c>
      <c r="F3466" s="142" t="s">
        <v>16254</v>
      </c>
    </row>
    <row r="3467" spans="1:6" x14ac:dyDescent="0.3">
      <c r="A3467" s="141">
        <v>98463</v>
      </c>
      <c r="B3467" s="141" t="s">
        <v>6672</v>
      </c>
      <c r="C3467" s="141" t="s">
        <v>146</v>
      </c>
      <c r="D3467" s="141" t="s">
        <v>81</v>
      </c>
      <c r="E3467" s="142" t="s">
        <v>5444</v>
      </c>
      <c r="F3467" s="142" t="s">
        <v>16255</v>
      </c>
    </row>
    <row r="3468" spans="1:6" x14ac:dyDescent="0.3">
      <c r="A3468" s="141">
        <v>104746</v>
      </c>
      <c r="B3468" s="141" t="s">
        <v>6673</v>
      </c>
      <c r="C3468" s="141" t="s">
        <v>146</v>
      </c>
      <c r="D3468" s="141" t="s">
        <v>81</v>
      </c>
      <c r="E3468" s="142" t="s">
        <v>6674</v>
      </c>
      <c r="F3468" s="142" t="s">
        <v>16256</v>
      </c>
    </row>
    <row r="3469" spans="1:6" x14ac:dyDescent="0.3">
      <c r="A3469" s="141">
        <v>104749</v>
      </c>
      <c r="B3469" s="141" t="s">
        <v>6675</v>
      </c>
      <c r="C3469" s="141" t="s">
        <v>146</v>
      </c>
      <c r="D3469" s="141" t="s">
        <v>81</v>
      </c>
      <c r="E3469" s="142" t="s">
        <v>6676</v>
      </c>
      <c r="F3469" s="142" t="s">
        <v>6059</v>
      </c>
    </row>
    <row r="3470" spans="1:6" x14ac:dyDescent="0.3">
      <c r="A3470" s="141">
        <v>104750</v>
      </c>
      <c r="B3470" s="141" t="s">
        <v>6677</v>
      </c>
      <c r="C3470" s="141" t="s">
        <v>146</v>
      </c>
      <c r="D3470" s="141" t="s">
        <v>81</v>
      </c>
      <c r="E3470" s="142" t="s">
        <v>2084</v>
      </c>
      <c r="F3470" s="142" t="s">
        <v>16257</v>
      </c>
    </row>
    <row r="3471" spans="1:6" x14ac:dyDescent="0.3">
      <c r="A3471" s="141">
        <v>104751</v>
      </c>
      <c r="B3471" s="141" t="s">
        <v>6678</v>
      </c>
      <c r="C3471" s="141" t="s">
        <v>146</v>
      </c>
      <c r="D3471" s="141" t="s">
        <v>81</v>
      </c>
      <c r="E3471" s="142" t="s">
        <v>6679</v>
      </c>
      <c r="F3471" s="142" t="s">
        <v>16258</v>
      </c>
    </row>
    <row r="3472" spans="1:6" x14ac:dyDescent="0.3">
      <c r="A3472" s="141">
        <v>104752</v>
      </c>
      <c r="B3472" s="141" t="s">
        <v>6680</v>
      </c>
      <c r="C3472" s="141" t="s">
        <v>146</v>
      </c>
      <c r="D3472" s="141" t="s">
        <v>81</v>
      </c>
      <c r="E3472" s="142" t="s">
        <v>6681</v>
      </c>
      <c r="F3472" s="142" t="s">
        <v>5818</v>
      </c>
    </row>
    <row r="3473" spans="1:6" x14ac:dyDescent="0.3">
      <c r="A3473" s="141">
        <v>104753</v>
      </c>
      <c r="B3473" s="141" t="s">
        <v>6682</v>
      </c>
      <c r="C3473" s="141" t="s">
        <v>146</v>
      </c>
      <c r="D3473" s="141" t="s">
        <v>81</v>
      </c>
      <c r="E3473" s="142" t="s">
        <v>6683</v>
      </c>
      <c r="F3473" s="142" t="s">
        <v>16259</v>
      </c>
    </row>
    <row r="3474" spans="1:6" x14ac:dyDescent="0.3">
      <c r="A3474" s="141">
        <v>104754</v>
      </c>
      <c r="B3474" s="141" t="s">
        <v>6684</v>
      </c>
      <c r="C3474" s="141" t="s">
        <v>146</v>
      </c>
      <c r="D3474" s="141" t="s">
        <v>81</v>
      </c>
      <c r="E3474" s="142" t="s">
        <v>6685</v>
      </c>
      <c r="F3474" s="142" t="s">
        <v>16260</v>
      </c>
    </row>
    <row r="3475" spans="1:6" x14ac:dyDescent="0.3">
      <c r="A3475" s="141">
        <v>104755</v>
      </c>
      <c r="B3475" s="141" t="s">
        <v>6686</v>
      </c>
      <c r="C3475" s="141" t="s">
        <v>146</v>
      </c>
      <c r="D3475" s="141" t="s">
        <v>81</v>
      </c>
      <c r="E3475" s="142" t="s">
        <v>6687</v>
      </c>
      <c r="F3475" s="142" t="s">
        <v>16261</v>
      </c>
    </row>
    <row r="3476" spans="1:6" x14ac:dyDescent="0.3">
      <c r="A3476" s="141">
        <v>103490</v>
      </c>
      <c r="B3476" s="141" t="s">
        <v>6688</v>
      </c>
      <c r="C3476" s="141" t="s">
        <v>1074</v>
      </c>
      <c r="D3476" s="141" t="s">
        <v>81</v>
      </c>
      <c r="E3476" s="142" t="s">
        <v>6689</v>
      </c>
      <c r="F3476" s="142" t="s">
        <v>16262</v>
      </c>
    </row>
    <row r="3477" spans="1:6" x14ac:dyDescent="0.3">
      <c r="A3477" s="141">
        <v>103491</v>
      </c>
      <c r="B3477" s="141" t="s">
        <v>6690</v>
      </c>
      <c r="C3477" s="141" t="s">
        <v>1074</v>
      </c>
      <c r="D3477" s="141" t="s">
        <v>81</v>
      </c>
      <c r="E3477" s="142" t="s">
        <v>6691</v>
      </c>
      <c r="F3477" s="142" t="s">
        <v>16263</v>
      </c>
    </row>
    <row r="3478" spans="1:6" x14ac:dyDescent="0.3">
      <c r="A3478" s="141">
        <v>104758</v>
      </c>
      <c r="B3478" s="141" t="s">
        <v>6692</v>
      </c>
      <c r="C3478" s="141" t="s">
        <v>146</v>
      </c>
      <c r="D3478" s="141" t="s">
        <v>81</v>
      </c>
      <c r="E3478" s="142" t="s">
        <v>6693</v>
      </c>
      <c r="F3478" s="142" t="s">
        <v>16264</v>
      </c>
    </row>
    <row r="3479" spans="1:6" x14ac:dyDescent="0.3">
      <c r="A3479" s="141">
        <v>104759</v>
      </c>
      <c r="B3479" s="141" t="s">
        <v>6694</v>
      </c>
      <c r="C3479" s="141" t="s">
        <v>146</v>
      </c>
      <c r="D3479" s="141" t="s">
        <v>81</v>
      </c>
      <c r="E3479" s="142" t="s">
        <v>6695</v>
      </c>
      <c r="F3479" s="142" t="s">
        <v>9224</v>
      </c>
    </row>
    <row r="3480" spans="1:6" x14ac:dyDescent="0.3">
      <c r="A3480" s="141">
        <v>104760</v>
      </c>
      <c r="B3480" s="141" t="s">
        <v>6696</v>
      </c>
      <c r="C3480" s="141" t="s">
        <v>146</v>
      </c>
      <c r="D3480" s="141" t="s">
        <v>81</v>
      </c>
      <c r="E3480" s="142" t="s">
        <v>6697</v>
      </c>
      <c r="F3480" s="142" t="s">
        <v>16265</v>
      </c>
    </row>
    <row r="3481" spans="1:6" x14ac:dyDescent="0.3">
      <c r="A3481" s="141">
        <v>104761</v>
      </c>
      <c r="B3481" s="141" t="s">
        <v>6698</v>
      </c>
      <c r="C3481" s="141" t="s">
        <v>146</v>
      </c>
      <c r="D3481" s="141" t="s">
        <v>81</v>
      </c>
      <c r="E3481" s="142" t="s">
        <v>5051</v>
      </c>
      <c r="F3481" s="142" t="s">
        <v>16266</v>
      </c>
    </row>
    <row r="3482" spans="1:6" x14ac:dyDescent="0.3">
      <c r="A3482" s="141">
        <v>104762</v>
      </c>
      <c r="B3482" s="141" t="s">
        <v>6699</v>
      </c>
      <c r="C3482" s="141" t="s">
        <v>146</v>
      </c>
      <c r="D3482" s="141" t="s">
        <v>81</v>
      </c>
      <c r="E3482" s="142" t="s">
        <v>6700</v>
      </c>
      <c r="F3482" s="142" t="s">
        <v>16267</v>
      </c>
    </row>
    <row r="3483" spans="1:6" x14ac:dyDescent="0.3">
      <c r="A3483" s="141">
        <v>104763</v>
      </c>
      <c r="B3483" s="141" t="s">
        <v>6701</v>
      </c>
      <c r="C3483" s="141" t="s">
        <v>146</v>
      </c>
      <c r="D3483" s="141" t="s">
        <v>81</v>
      </c>
      <c r="E3483" s="142" t="s">
        <v>6702</v>
      </c>
      <c r="F3483" s="142" t="s">
        <v>6687</v>
      </c>
    </row>
    <row r="3484" spans="1:6" x14ac:dyDescent="0.3">
      <c r="A3484" s="141">
        <v>104764</v>
      </c>
      <c r="B3484" s="141" t="s">
        <v>6703</v>
      </c>
      <c r="C3484" s="141" t="s">
        <v>80</v>
      </c>
      <c r="D3484" s="141" t="s">
        <v>81</v>
      </c>
      <c r="E3484" s="142" t="s">
        <v>6704</v>
      </c>
      <c r="F3484" s="142" t="s">
        <v>10443</v>
      </c>
    </row>
    <row r="3485" spans="1:6" x14ac:dyDescent="0.3">
      <c r="A3485" s="141">
        <v>104765</v>
      </c>
      <c r="B3485" s="141" t="s">
        <v>6705</v>
      </c>
      <c r="C3485" s="141" t="s">
        <v>80</v>
      </c>
      <c r="D3485" s="141" t="s">
        <v>81</v>
      </c>
      <c r="E3485" s="142" t="s">
        <v>6706</v>
      </c>
      <c r="F3485" s="142" t="s">
        <v>16268</v>
      </c>
    </row>
    <row r="3486" spans="1:6" x14ac:dyDescent="0.3">
      <c r="A3486" s="141">
        <v>104766</v>
      </c>
      <c r="B3486" s="141" t="s">
        <v>6707</v>
      </c>
      <c r="C3486" s="141" t="s">
        <v>80</v>
      </c>
      <c r="D3486" s="141" t="s">
        <v>81</v>
      </c>
      <c r="E3486" s="142" t="s">
        <v>6708</v>
      </c>
      <c r="F3486" s="142" t="s">
        <v>2341</v>
      </c>
    </row>
    <row r="3487" spans="1:6" x14ac:dyDescent="0.3">
      <c r="A3487" s="141">
        <v>104768</v>
      </c>
      <c r="B3487" s="141" t="s">
        <v>6709</v>
      </c>
      <c r="C3487" s="141" t="s">
        <v>146</v>
      </c>
      <c r="D3487" s="141" t="s">
        <v>81</v>
      </c>
      <c r="E3487" s="142" t="s">
        <v>2174</v>
      </c>
      <c r="F3487" s="142" t="s">
        <v>1552</v>
      </c>
    </row>
    <row r="3488" spans="1:6" x14ac:dyDescent="0.3">
      <c r="A3488" s="141">
        <v>104770</v>
      </c>
      <c r="B3488" s="141" t="s">
        <v>6710</v>
      </c>
      <c r="C3488" s="141" t="s">
        <v>146</v>
      </c>
      <c r="D3488" s="141" t="s">
        <v>81</v>
      </c>
      <c r="E3488" s="142" t="s">
        <v>6711</v>
      </c>
      <c r="F3488" s="142" t="s">
        <v>16269</v>
      </c>
    </row>
    <row r="3489" spans="1:6" x14ac:dyDescent="0.3">
      <c r="A3489" s="141">
        <v>104772</v>
      </c>
      <c r="B3489" s="141" t="s">
        <v>6712</v>
      </c>
      <c r="C3489" s="141" t="s">
        <v>146</v>
      </c>
      <c r="D3489" s="141" t="s">
        <v>81</v>
      </c>
      <c r="E3489" s="142" t="s">
        <v>1886</v>
      </c>
      <c r="F3489" s="142" t="s">
        <v>16270</v>
      </c>
    </row>
    <row r="3490" spans="1:6" x14ac:dyDescent="0.3">
      <c r="A3490" s="141">
        <v>104774</v>
      </c>
      <c r="B3490" s="141" t="s">
        <v>6713</v>
      </c>
      <c r="C3490" s="141" t="s">
        <v>146</v>
      </c>
      <c r="D3490" s="141" t="s">
        <v>81</v>
      </c>
      <c r="E3490" s="142" t="s">
        <v>6714</v>
      </c>
      <c r="F3490" s="142" t="s">
        <v>483</v>
      </c>
    </row>
    <row r="3491" spans="1:6" x14ac:dyDescent="0.3">
      <c r="A3491" s="141">
        <v>104776</v>
      </c>
      <c r="B3491" s="141" t="s">
        <v>6715</v>
      </c>
      <c r="C3491" s="141" t="s">
        <v>146</v>
      </c>
      <c r="D3491" s="141" t="s">
        <v>81</v>
      </c>
      <c r="E3491" s="142" t="s">
        <v>1568</v>
      </c>
      <c r="F3491" s="142" t="s">
        <v>16271</v>
      </c>
    </row>
    <row r="3492" spans="1:6" x14ac:dyDescent="0.3">
      <c r="A3492" s="141">
        <v>104778</v>
      </c>
      <c r="B3492" s="141" t="s">
        <v>6716</v>
      </c>
      <c r="C3492" s="141" t="s">
        <v>146</v>
      </c>
      <c r="D3492" s="141" t="s">
        <v>81</v>
      </c>
      <c r="E3492" s="142" t="s">
        <v>5559</v>
      </c>
      <c r="F3492" s="142" t="s">
        <v>5798</v>
      </c>
    </row>
    <row r="3493" spans="1:6" x14ac:dyDescent="0.3">
      <c r="A3493" s="141">
        <v>104780</v>
      </c>
      <c r="B3493" s="141" t="s">
        <v>6717</v>
      </c>
      <c r="C3493" s="141" t="s">
        <v>80</v>
      </c>
      <c r="D3493" s="141" t="s">
        <v>81</v>
      </c>
      <c r="E3493" s="142" t="s">
        <v>2162</v>
      </c>
      <c r="F3493" s="142" t="s">
        <v>16272</v>
      </c>
    </row>
    <row r="3494" spans="1:6" x14ac:dyDescent="0.3">
      <c r="A3494" s="141">
        <v>104785</v>
      </c>
      <c r="B3494" s="141" t="s">
        <v>6718</v>
      </c>
      <c r="C3494" s="141" t="s">
        <v>80</v>
      </c>
      <c r="D3494" s="141" t="s">
        <v>81</v>
      </c>
      <c r="E3494" s="142" t="s">
        <v>6719</v>
      </c>
      <c r="F3494" s="142" t="s">
        <v>16273</v>
      </c>
    </row>
    <row r="3495" spans="1:6" x14ac:dyDescent="0.3">
      <c r="A3495" s="141">
        <v>96765</v>
      </c>
      <c r="B3495" s="141" t="s">
        <v>6720</v>
      </c>
      <c r="C3495" s="141" t="s">
        <v>146</v>
      </c>
      <c r="D3495" s="141" t="s">
        <v>81</v>
      </c>
      <c r="E3495" s="142" t="s">
        <v>6721</v>
      </c>
      <c r="F3495" s="142" t="s">
        <v>16274</v>
      </c>
    </row>
    <row r="3496" spans="1:6" x14ac:dyDescent="0.3">
      <c r="A3496" s="141">
        <v>101905</v>
      </c>
      <c r="B3496" s="141" t="s">
        <v>6722</v>
      </c>
      <c r="C3496" s="141" t="s">
        <v>146</v>
      </c>
      <c r="D3496" s="141" t="s">
        <v>81</v>
      </c>
      <c r="E3496" s="142" t="s">
        <v>6723</v>
      </c>
      <c r="F3496" s="142" t="s">
        <v>16275</v>
      </c>
    </row>
    <row r="3497" spans="1:6" x14ac:dyDescent="0.3">
      <c r="A3497" s="141">
        <v>101906</v>
      </c>
      <c r="B3497" s="141" t="s">
        <v>6724</v>
      </c>
      <c r="C3497" s="141" t="s">
        <v>146</v>
      </c>
      <c r="D3497" s="141" t="s">
        <v>81</v>
      </c>
      <c r="E3497" s="142" t="s">
        <v>6725</v>
      </c>
      <c r="F3497" s="142" t="s">
        <v>16276</v>
      </c>
    </row>
    <row r="3498" spans="1:6" x14ac:dyDescent="0.3">
      <c r="A3498" s="141">
        <v>101907</v>
      </c>
      <c r="B3498" s="141" t="s">
        <v>6726</v>
      </c>
      <c r="C3498" s="141" t="s">
        <v>146</v>
      </c>
      <c r="D3498" s="141" t="s">
        <v>81</v>
      </c>
      <c r="E3498" s="142" t="s">
        <v>6727</v>
      </c>
      <c r="F3498" s="142" t="s">
        <v>16277</v>
      </c>
    </row>
    <row r="3499" spans="1:6" x14ac:dyDescent="0.3">
      <c r="A3499" s="141">
        <v>101908</v>
      </c>
      <c r="B3499" s="141" t="s">
        <v>6728</v>
      </c>
      <c r="C3499" s="141" t="s">
        <v>146</v>
      </c>
      <c r="D3499" s="141" t="s">
        <v>81</v>
      </c>
      <c r="E3499" s="142" t="s">
        <v>6729</v>
      </c>
      <c r="F3499" s="142" t="s">
        <v>16278</v>
      </c>
    </row>
    <row r="3500" spans="1:6" x14ac:dyDescent="0.3">
      <c r="A3500" s="141">
        <v>101909</v>
      </c>
      <c r="B3500" s="141" t="s">
        <v>6730</v>
      </c>
      <c r="C3500" s="141" t="s">
        <v>146</v>
      </c>
      <c r="D3500" s="141" t="s">
        <v>81</v>
      </c>
      <c r="E3500" s="142" t="s">
        <v>6731</v>
      </c>
      <c r="F3500" s="142" t="s">
        <v>16279</v>
      </c>
    </row>
    <row r="3501" spans="1:6" x14ac:dyDescent="0.3">
      <c r="A3501" s="141">
        <v>101910</v>
      </c>
      <c r="B3501" s="141" t="s">
        <v>6732</v>
      </c>
      <c r="C3501" s="141" t="s">
        <v>146</v>
      </c>
      <c r="D3501" s="141" t="s">
        <v>81</v>
      </c>
      <c r="E3501" s="142" t="s">
        <v>6733</v>
      </c>
      <c r="F3501" s="142" t="s">
        <v>16280</v>
      </c>
    </row>
    <row r="3502" spans="1:6" x14ac:dyDescent="0.3">
      <c r="A3502" s="141">
        <v>101911</v>
      </c>
      <c r="B3502" s="141" t="s">
        <v>6734</v>
      </c>
      <c r="C3502" s="141" t="s">
        <v>146</v>
      </c>
      <c r="D3502" s="141" t="s">
        <v>81</v>
      </c>
      <c r="E3502" s="142" t="s">
        <v>6735</v>
      </c>
      <c r="F3502" s="142" t="s">
        <v>16281</v>
      </c>
    </row>
    <row r="3503" spans="1:6" x14ac:dyDescent="0.3">
      <c r="A3503" s="141">
        <v>101912</v>
      </c>
      <c r="B3503" s="141" t="s">
        <v>6736</v>
      </c>
      <c r="C3503" s="141" t="s">
        <v>146</v>
      </c>
      <c r="D3503" s="141" t="s">
        <v>81</v>
      </c>
      <c r="E3503" s="142" t="s">
        <v>6737</v>
      </c>
      <c r="F3503" s="142" t="s">
        <v>16282</v>
      </c>
    </row>
    <row r="3504" spans="1:6" x14ac:dyDescent="0.3">
      <c r="A3504" s="141">
        <v>101913</v>
      </c>
      <c r="B3504" s="141" t="s">
        <v>6738</v>
      </c>
      <c r="C3504" s="141" t="s">
        <v>146</v>
      </c>
      <c r="D3504" s="141" t="s">
        <v>81</v>
      </c>
      <c r="E3504" s="142" t="s">
        <v>6739</v>
      </c>
      <c r="F3504" s="142" t="s">
        <v>16283</v>
      </c>
    </row>
    <row r="3505" spans="1:6" x14ac:dyDescent="0.3">
      <c r="A3505" s="141">
        <v>101914</v>
      </c>
      <c r="B3505" s="141" t="s">
        <v>6740</v>
      </c>
      <c r="C3505" s="141" t="s">
        <v>146</v>
      </c>
      <c r="D3505" s="141" t="s">
        <v>81</v>
      </c>
      <c r="E3505" s="142" t="s">
        <v>6741</v>
      </c>
      <c r="F3505" s="142" t="s">
        <v>16284</v>
      </c>
    </row>
    <row r="3506" spans="1:6" x14ac:dyDescent="0.3">
      <c r="A3506" s="141">
        <v>101915</v>
      </c>
      <c r="B3506" s="141" t="s">
        <v>6742</v>
      </c>
      <c r="C3506" s="141" t="s">
        <v>146</v>
      </c>
      <c r="D3506" s="141" t="s">
        <v>81</v>
      </c>
      <c r="E3506" s="142" t="s">
        <v>6743</v>
      </c>
      <c r="F3506" s="142" t="s">
        <v>16285</v>
      </c>
    </row>
    <row r="3507" spans="1:6" x14ac:dyDescent="0.3">
      <c r="A3507" s="141">
        <v>101916</v>
      </c>
      <c r="B3507" s="141" t="s">
        <v>6744</v>
      </c>
      <c r="C3507" s="141" t="s">
        <v>146</v>
      </c>
      <c r="D3507" s="141" t="s">
        <v>81</v>
      </c>
      <c r="E3507" s="142" t="s">
        <v>6745</v>
      </c>
      <c r="F3507" s="142" t="s">
        <v>16286</v>
      </c>
    </row>
    <row r="3508" spans="1:6" x14ac:dyDescent="0.3">
      <c r="A3508" s="141">
        <v>101917</v>
      </c>
      <c r="B3508" s="141" t="s">
        <v>6746</v>
      </c>
      <c r="C3508" s="141" t="s">
        <v>146</v>
      </c>
      <c r="D3508" s="141" t="s">
        <v>81</v>
      </c>
      <c r="E3508" s="142" t="s">
        <v>6747</v>
      </c>
      <c r="F3508" s="142" t="s">
        <v>16287</v>
      </c>
    </row>
    <row r="3509" spans="1:6" x14ac:dyDescent="0.3">
      <c r="A3509" s="141">
        <v>98261</v>
      </c>
      <c r="B3509" s="141" t="s">
        <v>6748</v>
      </c>
      <c r="C3509" s="141" t="s">
        <v>80</v>
      </c>
      <c r="D3509" s="141" t="s">
        <v>81</v>
      </c>
      <c r="E3509" s="142" t="s">
        <v>2408</v>
      </c>
      <c r="F3509" s="142" t="s">
        <v>16288</v>
      </c>
    </row>
    <row r="3510" spans="1:6" x14ac:dyDescent="0.3">
      <c r="A3510" s="141">
        <v>98262</v>
      </c>
      <c r="B3510" s="141" t="s">
        <v>6749</v>
      </c>
      <c r="C3510" s="141" t="s">
        <v>80</v>
      </c>
      <c r="D3510" s="141" t="s">
        <v>81</v>
      </c>
      <c r="E3510" s="142" t="s">
        <v>1177</v>
      </c>
      <c r="F3510" s="142" t="s">
        <v>2502</v>
      </c>
    </row>
    <row r="3511" spans="1:6" x14ac:dyDescent="0.3">
      <c r="A3511" s="141">
        <v>98263</v>
      </c>
      <c r="B3511" s="141" t="s">
        <v>6750</v>
      </c>
      <c r="C3511" s="141" t="s">
        <v>80</v>
      </c>
      <c r="D3511" s="141" t="s">
        <v>81</v>
      </c>
      <c r="E3511" s="142" t="s">
        <v>6751</v>
      </c>
      <c r="F3511" s="142" t="s">
        <v>1924</v>
      </c>
    </row>
    <row r="3512" spans="1:6" x14ac:dyDescent="0.3">
      <c r="A3512" s="141">
        <v>98264</v>
      </c>
      <c r="B3512" s="141" t="s">
        <v>6752</v>
      </c>
      <c r="C3512" s="141" t="s">
        <v>80</v>
      </c>
      <c r="D3512" s="141" t="s">
        <v>81</v>
      </c>
      <c r="E3512" s="142" t="s">
        <v>6753</v>
      </c>
      <c r="F3512" s="142" t="s">
        <v>13369</v>
      </c>
    </row>
    <row r="3513" spans="1:6" x14ac:dyDescent="0.3">
      <c r="A3513" s="141">
        <v>98265</v>
      </c>
      <c r="B3513" s="141" t="s">
        <v>6754</v>
      </c>
      <c r="C3513" s="141" t="s">
        <v>80</v>
      </c>
      <c r="D3513" s="141" t="s">
        <v>81</v>
      </c>
      <c r="E3513" s="142" t="s">
        <v>6755</v>
      </c>
      <c r="F3513" s="142" t="s">
        <v>1928</v>
      </c>
    </row>
    <row r="3514" spans="1:6" x14ac:dyDescent="0.3">
      <c r="A3514" s="141">
        <v>98266</v>
      </c>
      <c r="B3514" s="141" t="s">
        <v>6756</v>
      </c>
      <c r="C3514" s="141" t="s">
        <v>80</v>
      </c>
      <c r="D3514" s="141" t="s">
        <v>81</v>
      </c>
      <c r="E3514" s="142" t="s">
        <v>6757</v>
      </c>
      <c r="F3514" s="142" t="s">
        <v>13367</v>
      </c>
    </row>
    <row r="3515" spans="1:6" x14ac:dyDescent="0.3">
      <c r="A3515" s="141">
        <v>98267</v>
      </c>
      <c r="B3515" s="141" t="s">
        <v>6758</v>
      </c>
      <c r="C3515" s="141" t="s">
        <v>80</v>
      </c>
      <c r="D3515" s="141" t="s">
        <v>81</v>
      </c>
      <c r="E3515" s="142" t="s">
        <v>6759</v>
      </c>
      <c r="F3515" s="142" t="s">
        <v>9258</v>
      </c>
    </row>
    <row r="3516" spans="1:6" x14ac:dyDescent="0.3">
      <c r="A3516" s="141">
        <v>98268</v>
      </c>
      <c r="B3516" s="141" t="s">
        <v>6760</v>
      </c>
      <c r="C3516" s="141" t="s">
        <v>80</v>
      </c>
      <c r="D3516" s="141" t="s">
        <v>81</v>
      </c>
      <c r="E3516" s="142" t="s">
        <v>6761</v>
      </c>
      <c r="F3516" s="142" t="s">
        <v>2084</v>
      </c>
    </row>
    <row r="3517" spans="1:6" x14ac:dyDescent="0.3">
      <c r="A3517" s="141">
        <v>98269</v>
      </c>
      <c r="B3517" s="141" t="s">
        <v>6762</v>
      </c>
      <c r="C3517" s="141" t="s">
        <v>80</v>
      </c>
      <c r="D3517" s="141" t="s">
        <v>81</v>
      </c>
      <c r="E3517" s="142" t="s">
        <v>6763</v>
      </c>
      <c r="F3517" s="142" t="s">
        <v>10323</v>
      </c>
    </row>
    <row r="3518" spans="1:6" x14ac:dyDescent="0.3">
      <c r="A3518" s="141">
        <v>98270</v>
      </c>
      <c r="B3518" s="141" t="s">
        <v>6764</v>
      </c>
      <c r="C3518" s="141" t="s">
        <v>80</v>
      </c>
      <c r="D3518" s="141" t="s">
        <v>81</v>
      </c>
      <c r="E3518" s="142" t="s">
        <v>6765</v>
      </c>
      <c r="F3518" s="142" t="s">
        <v>5440</v>
      </c>
    </row>
    <row r="3519" spans="1:6" x14ac:dyDescent="0.3">
      <c r="A3519" s="141">
        <v>98271</v>
      </c>
      <c r="B3519" s="141" t="s">
        <v>6766</v>
      </c>
      <c r="C3519" s="141" t="s">
        <v>80</v>
      </c>
      <c r="D3519" s="141" t="s">
        <v>81</v>
      </c>
      <c r="E3519" s="142" t="s">
        <v>6082</v>
      </c>
      <c r="F3519" s="142" t="s">
        <v>16289</v>
      </c>
    </row>
    <row r="3520" spans="1:6" x14ac:dyDescent="0.3">
      <c r="A3520" s="141">
        <v>98272</v>
      </c>
      <c r="B3520" s="141" t="s">
        <v>6767</v>
      </c>
      <c r="C3520" s="141" t="s">
        <v>80</v>
      </c>
      <c r="D3520" s="141" t="s">
        <v>81</v>
      </c>
      <c r="E3520" s="142" t="s">
        <v>6768</v>
      </c>
      <c r="F3520" s="142" t="s">
        <v>16290</v>
      </c>
    </row>
    <row r="3521" spans="1:6" x14ac:dyDescent="0.3">
      <c r="A3521" s="141">
        <v>98273</v>
      </c>
      <c r="B3521" s="141" t="s">
        <v>6769</v>
      </c>
      <c r="C3521" s="141" t="s">
        <v>80</v>
      </c>
      <c r="D3521" s="141" t="s">
        <v>81</v>
      </c>
      <c r="E3521" s="142" t="s">
        <v>6770</v>
      </c>
      <c r="F3521" s="142" t="s">
        <v>16291</v>
      </c>
    </row>
    <row r="3522" spans="1:6" x14ac:dyDescent="0.3">
      <c r="A3522" s="141">
        <v>98274</v>
      </c>
      <c r="B3522" s="141" t="s">
        <v>6771</v>
      </c>
      <c r="C3522" s="141" t="s">
        <v>80</v>
      </c>
      <c r="D3522" s="141" t="s">
        <v>81</v>
      </c>
      <c r="E3522" s="142" t="s">
        <v>1361</v>
      </c>
      <c r="F3522" s="142" t="s">
        <v>2172</v>
      </c>
    </row>
    <row r="3523" spans="1:6" x14ac:dyDescent="0.3">
      <c r="A3523" s="141">
        <v>98275</v>
      </c>
      <c r="B3523" s="141" t="s">
        <v>6772</v>
      </c>
      <c r="C3523" s="141" t="s">
        <v>80</v>
      </c>
      <c r="D3523" s="141" t="s">
        <v>81</v>
      </c>
      <c r="E3523" s="142" t="s">
        <v>2305</v>
      </c>
      <c r="F3523" s="142" t="s">
        <v>16292</v>
      </c>
    </row>
    <row r="3524" spans="1:6" x14ac:dyDescent="0.3">
      <c r="A3524" s="141">
        <v>98276</v>
      </c>
      <c r="B3524" s="141" t="s">
        <v>6773</v>
      </c>
      <c r="C3524" s="141" t="s">
        <v>80</v>
      </c>
      <c r="D3524" s="141" t="s">
        <v>81</v>
      </c>
      <c r="E3524" s="142" t="s">
        <v>6774</v>
      </c>
      <c r="F3524" s="142" t="s">
        <v>16293</v>
      </c>
    </row>
    <row r="3525" spans="1:6" x14ac:dyDescent="0.3">
      <c r="A3525" s="141">
        <v>98277</v>
      </c>
      <c r="B3525" s="141" t="s">
        <v>6775</v>
      </c>
      <c r="C3525" s="141" t="s">
        <v>80</v>
      </c>
      <c r="D3525" s="141" t="s">
        <v>81</v>
      </c>
      <c r="E3525" s="142" t="s">
        <v>6776</v>
      </c>
      <c r="F3525" s="142" t="s">
        <v>15665</v>
      </c>
    </row>
    <row r="3526" spans="1:6" x14ac:dyDescent="0.3">
      <c r="A3526" s="141">
        <v>98278</v>
      </c>
      <c r="B3526" s="141" t="s">
        <v>6777</v>
      </c>
      <c r="C3526" s="141" t="s">
        <v>80</v>
      </c>
      <c r="D3526" s="141" t="s">
        <v>81</v>
      </c>
      <c r="E3526" s="142" t="s">
        <v>6778</v>
      </c>
      <c r="F3526" s="142" t="s">
        <v>16294</v>
      </c>
    </row>
    <row r="3527" spans="1:6" x14ac:dyDescent="0.3">
      <c r="A3527" s="141">
        <v>98279</v>
      </c>
      <c r="B3527" s="141" t="s">
        <v>6779</v>
      </c>
      <c r="C3527" s="141" t="s">
        <v>80</v>
      </c>
      <c r="D3527" s="141" t="s">
        <v>81</v>
      </c>
      <c r="E3527" s="142" t="s">
        <v>6780</v>
      </c>
      <c r="F3527" s="142" t="s">
        <v>4556</v>
      </c>
    </row>
    <row r="3528" spans="1:6" x14ac:dyDescent="0.3">
      <c r="A3528" s="141">
        <v>98280</v>
      </c>
      <c r="B3528" s="141" t="s">
        <v>6781</v>
      </c>
      <c r="C3528" s="141" t="s">
        <v>80</v>
      </c>
      <c r="D3528" s="141" t="s">
        <v>81</v>
      </c>
      <c r="E3528" s="142" t="s">
        <v>6782</v>
      </c>
      <c r="F3528" s="142" t="s">
        <v>5822</v>
      </c>
    </row>
    <row r="3529" spans="1:6" x14ac:dyDescent="0.3">
      <c r="A3529" s="141">
        <v>98281</v>
      </c>
      <c r="B3529" s="141" t="s">
        <v>6783</v>
      </c>
      <c r="C3529" s="141" t="s">
        <v>80</v>
      </c>
      <c r="D3529" s="141" t="s">
        <v>81</v>
      </c>
      <c r="E3529" s="142" t="s">
        <v>6784</v>
      </c>
      <c r="F3529" s="142" t="s">
        <v>15687</v>
      </c>
    </row>
    <row r="3530" spans="1:6" x14ac:dyDescent="0.3">
      <c r="A3530" s="141">
        <v>98282</v>
      </c>
      <c r="B3530" s="141" t="s">
        <v>6785</v>
      </c>
      <c r="C3530" s="141" t="s">
        <v>80</v>
      </c>
      <c r="D3530" s="141" t="s">
        <v>81</v>
      </c>
      <c r="E3530" s="142" t="s">
        <v>5130</v>
      </c>
      <c r="F3530" s="142" t="s">
        <v>3886</v>
      </c>
    </row>
    <row r="3531" spans="1:6" x14ac:dyDescent="0.3">
      <c r="A3531" s="141">
        <v>98283</v>
      </c>
      <c r="B3531" s="141" t="s">
        <v>6786</v>
      </c>
      <c r="C3531" s="141" t="s">
        <v>80</v>
      </c>
      <c r="D3531" s="141" t="s">
        <v>81</v>
      </c>
      <c r="E3531" s="142" t="s">
        <v>3215</v>
      </c>
      <c r="F3531" s="142" t="s">
        <v>12678</v>
      </c>
    </row>
    <row r="3532" spans="1:6" x14ac:dyDescent="0.3">
      <c r="A3532" s="141">
        <v>98284</v>
      </c>
      <c r="B3532" s="141" t="s">
        <v>6787</v>
      </c>
      <c r="C3532" s="141" t="s">
        <v>80</v>
      </c>
      <c r="D3532" s="141" t="s">
        <v>81</v>
      </c>
      <c r="E3532" s="142" t="s">
        <v>5737</v>
      </c>
      <c r="F3532" s="142" t="s">
        <v>10683</v>
      </c>
    </row>
    <row r="3533" spans="1:6" x14ac:dyDescent="0.3">
      <c r="A3533" s="141">
        <v>98285</v>
      </c>
      <c r="B3533" s="141" t="s">
        <v>6788</v>
      </c>
      <c r="C3533" s="141" t="s">
        <v>80</v>
      </c>
      <c r="D3533" s="141" t="s">
        <v>81</v>
      </c>
      <c r="E3533" s="142" t="s">
        <v>6789</v>
      </c>
      <c r="F3533" s="142" t="s">
        <v>5963</v>
      </c>
    </row>
    <row r="3534" spans="1:6" x14ac:dyDescent="0.3">
      <c r="A3534" s="141">
        <v>98286</v>
      </c>
      <c r="B3534" s="141" t="s">
        <v>6790</v>
      </c>
      <c r="C3534" s="141" t="s">
        <v>80</v>
      </c>
      <c r="D3534" s="141" t="s">
        <v>81</v>
      </c>
      <c r="E3534" s="142" t="s">
        <v>6791</v>
      </c>
      <c r="F3534" s="142" t="s">
        <v>16295</v>
      </c>
    </row>
    <row r="3535" spans="1:6" x14ac:dyDescent="0.3">
      <c r="A3535" s="141">
        <v>98287</v>
      </c>
      <c r="B3535" s="141" t="s">
        <v>6792</v>
      </c>
      <c r="C3535" s="141" t="s">
        <v>80</v>
      </c>
      <c r="D3535" s="141" t="s">
        <v>81</v>
      </c>
      <c r="E3535" s="142" t="s">
        <v>6793</v>
      </c>
      <c r="F3535" s="142" t="s">
        <v>2188</v>
      </c>
    </row>
    <row r="3536" spans="1:6" x14ac:dyDescent="0.3">
      <c r="A3536" s="141">
        <v>98288</v>
      </c>
      <c r="B3536" s="141" t="s">
        <v>6794</v>
      </c>
      <c r="C3536" s="141" t="s">
        <v>80</v>
      </c>
      <c r="D3536" s="141" t="s">
        <v>81</v>
      </c>
      <c r="E3536" s="142" t="s">
        <v>481</v>
      </c>
      <c r="F3536" s="142" t="s">
        <v>16296</v>
      </c>
    </row>
    <row r="3537" spans="1:6" x14ac:dyDescent="0.3">
      <c r="A3537" s="141">
        <v>98289</v>
      </c>
      <c r="B3537" s="141" t="s">
        <v>6795</v>
      </c>
      <c r="C3537" s="141" t="s">
        <v>80</v>
      </c>
      <c r="D3537" s="141" t="s">
        <v>81</v>
      </c>
      <c r="E3537" s="142" t="s">
        <v>6796</v>
      </c>
      <c r="F3537" s="142" t="s">
        <v>16297</v>
      </c>
    </row>
    <row r="3538" spans="1:6" x14ac:dyDescent="0.3">
      <c r="A3538" s="141">
        <v>98290</v>
      </c>
      <c r="B3538" s="141" t="s">
        <v>6797</v>
      </c>
      <c r="C3538" s="141" t="s">
        <v>80</v>
      </c>
      <c r="D3538" s="141" t="s">
        <v>81</v>
      </c>
      <c r="E3538" s="142" t="s">
        <v>2009</v>
      </c>
      <c r="F3538" s="142" t="s">
        <v>10461</v>
      </c>
    </row>
    <row r="3539" spans="1:6" x14ac:dyDescent="0.3">
      <c r="A3539" s="141">
        <v>98291</v>
      </c>
      <c r="B3539" s="141" t="s">
        <v>6798</v>
      </c>
      <c r="C3539" s="141" t="s">
        <v>80</v>
      </c>
      <c r="D3539" s="141" t="s">
        <v>81</v>
      </c>
      <c r="E3539" s="142" t="s">
        <v>2443</v>
      </c>
      <c r="F3539" s="142" t="s">
        <v>16298</v>
      </c>
    </row>
    <row r="3540" spans="1:6" x14ac:dyDescent="0.3">
      <c r="A3540" s="141">
        <v>98292</v>
      </c>
      <c r="B3540" s="141" t="s">
        <v>6799</v>
      </c>
      <c r="C3540" s="141" t="s">
        <v>80</v>
      </c>
      <c r="D3540" s="141" t="s">
        <v>81</v>
      </c>
      <c r="E3540" s="142" t="s">
        <v>6800</v>
      </c>
      <c r="F3540" s="142" t="s">
        <v>12653</v>
      </c>
    </row>
    <row r="3541" spans="1:6" x14ac:dyDescent="0.3">
      <c r="A3541" s="141">
        <v>98293</v>
      </c>
      <c r="B3541" s="141" t="s">
        <v>6801</v>
      </c>
      <c r="C3541" s="141" t="s">
        <v>80</v>
      </c>
      <c r="D3541" s="141" t="s">
        <v>81</v>
      </c>
      <c r="E3541" s="142" t="s">
        <v>2080</v>
      </c>
      <c r="F3541" s="142" t="s">
        <v>5051</v>
      </c>
    </row>
    <row r="3542" spans="1:6" x14ac:dyDescent="0.3">
      <c r="A3542" s="141">
        <v>98400</v>
      </c>
      <c r="B3542" s="141" t="s">
        <v>6802</v>
      </c>
      <c r="C3542" s="141" t="s">
        <v>80</v>
      </c>
      <c r="D3542" s="141" t="s">
        <v>81</v>
      </c>
      <c r="E3542" s="142" t="s">
        <v>5220</v>
      </c>
      <c r="F3542" s="142" t="s">
        <v>7219</v>
      </c>
    </row>
    <row r="3543" spans="1:6" x14ac:dyDescent="0.3">
      <c r="A3543" s="141">
        <v>98401</v>
      </c>
      <c r="B3543" s="141" t="s">
        <v>6803</v>
      </c>
      <c r="C3543" s="141" t="s">
        <v>80</v>
      </c>
      <c r="D3543" s="141" t="s">
        <v>81</v>
      </c>
      <c r="E3543" s="142" t="s">
        <v>6804</v>
      </c>
      <c r="F3543" s="142" t="s">
        <v>8126</v>
      </c>
    </row>
    <row r="3544" spans="1:6" x14ac:dyDescent="0.3">
      <c r="A3544" s="141">
        <v>98402</v>
      </c>
      <c r="B3544" s="141" t="s">
        <v>6805</v>
      </c>
      <c r="C3544" s="141" t="s">
        <v>80</v>
      </c>
      <c r="D3544" s="141" t="s">
        <v>81</v>
      </c>
      <c r="E3544" s="142" t="s">
        <v>1621</v>
      </c>
      <c r="F3544" s="142" t="s">
        <v>16299</v>
      </c>
    </row>
    <row r="3545" spans="1:6" x14ac:dyDescent="0.3">
      <c r="A3545" s="141">
        <v>100556</v>
      </c>
      <c r="B3545" s="141" t="s">
        <v>6806</v>
      </c>
      <c r="C3545" s="141" t="s">
        <v>146</v>
      </c>
      <c r="D3545" s="141" t="s">
        <v>81</v>
      </c>
      <c r="E3545" s="142" t="s">
        <v>6807</v>
      </c>
      <c r="F3545" s="142" t="s">
        <v>5980</v>
      </c>
    </row>
    <row r="3546" spans="1:6" x14ac:dyDescent="0.3">
      <c r="A3546" s="141">
        <v>100557</v>
      </c>
      <c r="B3546" s="141" t="s">
        <v>6808</v>
      </c>
      <c r="C3546" s="141" t="s">
        <v>146</v>
      </c>
      <c r="D3546" s="141" t="s">
        <v>81</v>
      </c>
      <c r="E3546" s="142" t="s">
        <v>6809</v>
      </c>
      <c r="F3546" s="142" t="s">
        <v>16300</v>
      </c>
    </row>
    <row r="3547" spans="1:6" x14ac:dyDescent="0.3">
      <c r="A3547" s="141">
        <v>100560</v>
      </c>
      <c r="B3547" s="141" t="s">
        <v>6810</v>
      </c>
      <c r="C3547" s="141" t="s">
        <v>146</v>
      </c>
      <c r="D3547" s="141" t="s">
        <v>81</v>
      </c>
      <c r="E3547" s="142" t="s">
        <v>6811</v>
      </c>
      <c r="F3547" s="142" t="s">
        <v>16301</v>
      </c>
    </row>
    <row r="3548" spans="1:6" x14ac:dyDescent="0.3">
      <c r="A3548" s="141">
        <v>100561</v>
      </c>
      <c r="B3548" s="141" t="s">
        <v>6812</v>
      </c>
      <c r="C3548" s="141" t="s">
        <v>146</v>
      </c>
      <c r="D3548" s="141" t="s">
        <v>81</v>
      </c>
      <c r="E3548" s="142" t="s">
        <v>6813</v>
      </c>
      <c r="F3548" s="142" t="s">
        <v>16302</v>
      </c>
    </row>
    <row r="3549" spans="1:6" x14ac:dyDescent="0.3">
      <c r="A3549" s="141">
        <v>100562</v>
      </c>
      <c r="B3549" s="141" t="s">
        <v>6814</v>
      </c>
      <c r="C3549" s="141" t="s">
        <v>146</v>
      </c>
      <c r="D3549" s="141" t="s">
        <v>81</v>
      </c>
      <c r="E3549" s="142" t="s">
        <v>6815</v>
      </c>
      <c r="F3549" s="142" t="s">
        <v>16303</v>
      </c>
    </row>
    <row r="3550" spans="1:6" x14ac:dyDescent="0.3">
      <c r="A3550" s="141">
        <v>100563</v>
      </c>
      <c r="B3550" s="141" t="s">
        <v>6816</v>
      </c>
      <c r="C3550" s="141" t="s">
        <v>146</v>
      </c>
      <c r="D3550" s="141" t="s">
        <v>81</v>
      </c>
      <c r="E3550" s="142" t="s">
        <v>6817</v>
      </c>
      <c r="F3550" s="142" t="s">
        <v>16304</v>
      </c>
    </row>
    <row r="3551" spans="1:6" x14ac:dyDescent="0.3">
      <c r="A3551" s="141">
        <v>101795</v>
      </c>
      <c r="B3551" s="141" t="s">
        <v>6818</v>
      </c>
      <c r="C3551" s="141" t="s">
        <v>146</v>
      </c>
      <c r="D3551" s="141" t="s">
        <v>81</v>
      </c>
      <c r="E3551" s="142" t="s">
        <v>6819</v>
      </c>
      <c r="F3551" s="142" t="s">
        <v>16305</v>
      </c>
    </row>
    <row r="3552" spans="1:6" x14ac:dyDescent="0.3">
      <c r="A3552" s="141">
        <v>101798</v>
      </c>
      <c r="B3552" s="141" t="s">
        <v>6820</v>
      </c>
      <c r="C3552" s="141" t="s">
        <v>146</v>
      </c>
      <c r="D3552" s="141" t="s">
        <v>81</v>
      </c>
      <c r="E3552" s="142" t="s">
        <v>6821</v>
      </c>
      <c r="F3552" s="142" t="s">
        <v>16306</v>
      </c>
    </row>
    <row r="3553" spans="1:6" x14ac:dyDescent="0.3">
      <c r="A3553" s="141">
        <v>101799</v>
      </c>
      <c r="B3553" s="141" t="s">
        <v>6822</v>
      </c>
      <c r="C3553" s="141" t="s">
        <v>146</v>
      </c>
      <c r="D3553" s="141" t="s">
        <v>81</v>
      </c>
      <c r="E3553" s="142" t="s">
        <v>6823</v>
      </c>
      <c r="F3553" s="142" t="s">
        <v>16307</v>
      </c>
    </row>
    <row r="3554" spans="1:6" x14ac:dyDescent="0.3">
      <c r="A3554" s="141">
        <v>98397</v>
      </c>
      <c r="B3554" s="141" t="s">
        <v>6824</v>
      </c>
      <c r="C3554" s="141" t="s">
        <v>1037</v>
      </c>
      <c r="D3554" s="141" t="s">
        <v>81</v>
      </c>
      <c r="E3554" s="142" t="s">
        <v>6825</v>
      </c>
      <c r="F3554" s="142" t="s">
        <v>5167</v>
      </c>
    </row>
    <row r="3555" spans="1:6" x14ac:dyDescent="0.3">
      <c r="A3555" s="141">
        <v>103244</v>
      </c>
      <c r="B3555" s="141" t="s">
        <v>6826</v>
      </c>
      <c r="C3555" s="141" t="s">
        <v>146</v>
      </c>
      <c r="D3555" s="141" t="s">
        <v>81</v>
      </c>
      <c r="E3555" s="142" t="s">
        <v>6827</v>
      </c>
      <c r="F3555" s="142" t="s">
        <v>16308</v>
      </c>
    </row>
    <row r="3556" spans="1:6" x14ac:dyDescent="0.3">
      <c r="A3556" s="141">
        <v>103245</v>
      </c>
      <c r="B3556" s="141" t="s">
        <v>6828</v>
      </c>
      <c r="C3556" s="141" t="s">
        <v>146</v>
      </c>
      <c r="D3556" s="141" t="s">
        <v>81</v>
      </c>
      <c r="E3556" s="142" t="s">
        <v>6829</v>
      </c>
      <c r="F3556" s="142" t="s">
        <v>16309</v>
      </c>
    </row>
    <row r="3557" spans="1:6" x14ac:dyDescent="0.3">
      <c r="A3557" s="141">
        <v>103246</v>
      </c>
      <c r="B3557" s="141" t="s">
        <v>6830</v>
      </c>
      <c r="C3557" s="141" t="s">
        <v>146</v>
      </c>
      <c r="D3557" s="141" t="s">
        <v>81</v>
      </c>
      <c r="E3557" s="142" t="s">
        <v>6831</v>
      </c>
      <c r="F3557" s="142" t="s">
        <v>16310</v>
      </c>
    </row>
    <row r="3558" spans="1:6" x14ac:dyDescent="0.3">
      <c r="A3558" s="141">
        <v>103247</v>
      </c>
      <c r="B3558" s="141" t="s">
        <v>6832</v>
      </c>
      <c r="C3558" s="141" t="s">
        <v>146</v>
      </c>
      <c r="D3558" s="141" t="s">
        <v>81</v>
      </c>
      <c r="E3558" s="142" t="s">
        <v>6833</v>
      </c>
      <c r="F3558" s="142" t="s">
        <v>16311</v>
      </c>
    </row>
    <row r="3559" spans="1:6" x14ac:dyDescent="0.3">
      <c r="A3559" s="141">
        <v>103248</v>
      </c>
      <c r="B3559" s="141" t="s">
        <v>6834</v>
      </c>
      <c r="C3559" s="141" t="s">
        <v>146</v>
      </c>
      <c r="D3559" s="141" t="s">
        <v>81</v>
      </c>
      <c r="E3559" s="142" t="s">
        <v>6835</v>
      </c>
      <c r="F3559" s="142" t="s">
        <v>16312</v>
      </c>
    </row>
    <row r="3560" spans="1:6" x14ac:dyDescent="0.3">
      <c r="A3560" s="141">
        <v>103249</v>
      </c>
      <c r="B3560" s="141" t="s">
        <v>6836</v>
      </c>
      <c r="C3560" s="141" t="s">
        <v>146</v>
      </c>
      <c r="D3560" s="141" t="s">
        <v>81</v>
      </c>
      <c r="E3560" s="142" t="s">
        <v>6837</v>
      </c>
      <c r="F3560" s="142" t="s">
        <v>16313</v>
      </c>
    </row>
    <row r="3561" spans="1:6" x14ac:dyDescent="0.3">
      <c r="A3561" s="141">
        <v>103250</v>
      </c>
      <c r="B3561" s="141" t="s">
        <v>6838</v>
      </c>
      <c r="C3561" s="141" t="s">
        <v>146</v>
      </c>
      <c r="D3561" s="141" t="s">
        <v>81</v>
      </c>
      <c r="E3561" s="142" t="s">
        <v>6839</v>
      </c>
      <c r="F3561" s="142" t="s">
        <v>16314</v>
      </c>
    </row>
    <row r="3562" spans="1:6" x14ac:dyDescent="0.3">
      <c r="A3562" s="141">
        <v>103251</v>
      </c>
      <c r="B3562" s="141" t="s">
        <v>6840</v>
      </c>
      <c r="C3562" s="141" t="s">
        <v>146</v>
      </c>
      <c r="D3562" s="141" t="s">
        <v>81</v>
      </c>
      <c r="E3562" s="142" t="s">
        <v>6841</v>
      </c>
      <c r="F3562" s="142" t="s">
        <v>16315</v>
      </c>
    </row>
    <row r="3563" spans="1:6" x14ac:dyDescent="0.3">
      <c r="A3563" s="141">
        <v>103252</v>
      </c>
      <c r="B3563" s="141" t="s">
        <v>6842</v>
      </c>
      <c r="C3563" s="141" t="s">
        <v>146</v>
      </c>
      <c r="D3563" s="141" t="s">
        <v>81</v>
      </c>
      <c r="E3563" s="142" t="s">
        <v>6843</v>
      </c>
      <c r="F3563" s="142" t="s">
        <v>16316</v>
      </c>
    </row>
    <row r="3564" spans="1:6" x14ac:dyDescent="0.3">
      <c r="A3564" s="141">
        <v>103253</v>
      </c>
      <c r="B3564" s="141" t="s">
        <v>6844</v>
      </c>
      <c r="C3564" s="141" t="s">
        <v>146</v>
      </c>
      <c r="D3564" s="141" t="s">
        <v>81</v>
      </c>
      <c r="E3564" s="142" t="s">
        <v>6845</v>
      </c>
      <c r="F3564" s="142" t="s">
        <v>16317</v>
      </c>
    </row>
    <row r="3565" spans="1:6" x14ac:dyDescent="0.3">
      <c r="A3565" s="141">
        <v>103254</v>
      </c>
      <c r="B3565" s="141" t="s">
        <v>6846</v>
      </c>
      <c r="C3565" s="141" t="s">
        <v>146</v>
      </c>
      <c r="D3565" s="141" t="s">
        <v>81</v>
      </c>
      <c r="E3565" s="142" t="s">
        <v>6847</v>
      </c>
      <c r="F3565" s="142" t="s">
        <v>16318</v>
      </c>
    </row>
    <row r="3566" spans="1:6" x14ac:dyDescent="0.3">
      <c r="A3566" s="141">
        <v>103255</v>
      </c>
      <c r="B3566" s="141" t="s">
        <v>6848</v>
      </c>
      <c r="C3566" s="141" t="s">
        <v>146</v>
      </c>
      <c r="D3566" s="141" t="s">
        <v>81</v>
      </c>
      <c r="E3566" s="142" t="s">
        <v>6849</v>
      </c>
      <c r="F3566" s="142" t="s">
        <v>16319</v>
      </c>
    </row>
    <row r="3567" spans="1:6" x14ac:dyDescent="0.3">
      <c r="A3567" s="141">
        <v>103256</v>
      </c>
      <c r="B3567" s="141" t="s">
        <v>6850</v>
      </c>
      <c r="C3567" s="141" t="s">
        <v>146</v>
      </c>
      <c r="D3567" s="141" t="s">
        <v>81</v>
      </c>
      <c r="E3567" s="142" t="s">
        <v>6851</v>
      </c>
      <c r="F3567" s="142" t="s">
        <v>16320</v>
      </c>
    </row>
    <row r="3568" spans="1:6" x14ac:dyDescent="0.3">
      <c r="A3568" s="141">
        <v>103257</v>
      </c>
      <c r="B3568" s="141" t="s">
        <v>6852</v>
      </c>
      <c r="C3568" s="141" t="s">
        <v>146</v>
      </c>
      <c r="D3568" s="141" t="s">
        <v>81</v>
      </c>
      <c r="E3568" s="142" t="s">
        <v>6853</v>
      </c>
      <c r="F3568" s="142" t="s">
        <v>16321</v>
      </c>
    </row>
    <row r="3569" spans="1:6" x14ac:dyDescent="0.3">
      <c r="A3569" s="141">
        <v>103258</v>
      </c>
      <c r="B3569" s="141" t="s">
        <v>6854</v>
      </c>
      <c r="C3569" s="141" t="s">
        <v>146</v>
      </c>
      <c r="D3569" s="141" t="s">
        <v>81</v>
      </c>
      <c r="E3569" s="142" t="s">
        <v>6855</v>
      </c>
      <c r="F3569" s="142" t="s">
        <v>16322</v>
      </c>
    </row>
    <row r="3570" spans="1:6" x14ac:dyDescent="0.3">
      <c r="A3570" s="141">
        <v>103259</v>
      </c>
      <c r="B3570" s="141" t="s">
        <v>6856</v>
      </c>
      <c r="C3570" s="141" t="s">
        <v>146</v>
      </c>
      <c r="D3570" s="141" t="s">
        <v>81</v>
      </c>
      <c r="E3570" s="142" t="s">
        <v>6857</v>
      </c>
      <c r="F3570" s="142" t="s">
        <v>16323</v>
      </c>
    </row>
    <row r="3571" spans="1:6" x14ac:dyDescent="0.3">
      <c r="A3571" s="141">
        <v>103260</v>
      </c>
      <c r="B3571" s="141" t="s">
        <v>6858</v>
      </c>
      <c r="C3571" s="141" t="s">
        <v>146</v>
      </c>
      <c r="D3571" s="141" t="s">
        <v>81</v>
      </c>
      <c r="E3571" s="142" t="s">
        <v>6859</v>
      </c>
      <c r="F3571" s="142" t="s">
        <v>16324</v>
      </c>
    </row>
    <row r="3572" spans="1:6" x14ac:dyDescent="0.3">
      <c r="A3572" s="141">
        <v>103261</v>
      </c>
      <c r="B3572" s="141" t="s">
        <v>6860</v>
      </c>
      <c r="C3572" s="141" t="s">
        <v>146</v>
      </c>
      <c r="D3572" s="141" t="s">
        <v>81</v>
      </c>
      <c r="E3572" s="142" t="s">
        <v>6861</v>
      </c>
      <c r="F3572" s="142" t="s">
        <v>16325</v>
      </c>
    </row>
    <row r="3573" spans="1:6" x14ac:dyDescent="0.3">
      <c r="A3573" s="141">
        <v>103262</v>
      </c>
      <c r="B3573" s="141" t="s">
        <v>6862</v>
      </c>
      <c r="C3573" s="141" t="s">
        <v>146</v>
      </c>
      <c r="D3573" s="141" t="s">
        <v>81</v>
      </c>
      <c r="E3573" s="142" t="s">
        <v>6863</v>
      </c>
      <c r="F3573" s="142" t="s">
        <v>16326</v>
      </c>
    </row>
    <row r="3574" spans="1:6" x14ac:dyDescent="0.3">
      <c r="A3574" s="141">
        <v>103263</v>
      </c>
      <c r="B3574" s="141" t="s">
        <v>6864</v>
      </c>
      <c r="C3574" s="141" t="s">
        <v>146</v>
      </c>
      <c r="D3574" s="141" t="s">
        <v>81</v>
      </c>
      <c r="E3574" s="142" t="s">
        <v>6865</v>
      </c>
      <c r="F3574" s="142" t="s">
        <v>16327</v>
      </c>
    </row>
    <row r="3575" spans="1:6" x14ac:dyDescent="0.3">
      <c r="A3575" s="141">
        <v>103264</v>
      </c>
      <c r="B3575" s="141" t="s">
        <v>6866</v>
      </c>
      <c r="C3575" s="141" t="s">
        <v>146</v>
      </c>
      <c r="D3575" s="141" t="s">
        <v>81</v>
      </c>
      <c r="E3575" s="142" t="s">
        <v>6867</v>
      </c>
      <c r="F3575" s="142" t="s">
        <v>16328</v>
      </c>
    </row>
    <row r="3576" spans="1:6" x14ac:dyDescent="0.3">
      <c r="A3576" s="141">
        <v>103265</v>
      </c>
      <c r="B3576" s="141" t="s">
        <v>6868</v>
      </c>
      <c r="C3576" s="141" t="s">
        <v>146</v>
      </c>
      <c r="D3576" s="141" t="s">
        <v>81</v>
      </c>
      <c r="E3576" s="142" t="s">
        <v>6869</v>
      </c>
      <c r="F3576" s="142" t="s">
        <v>16329</v>
      </c>
    </row>
    <row r="3577" spans="1:6" x14ac:dyDescent="0.3">
      <c r="A3577" s="141">
        <v>103266</v>
      </c>
      <c r="B3577" s="141" t="s">
        <v>6870</v>
      </c>
      <c r="C3577" s="141" t="s">
        <v>146</v>
      </c>
      <c r="D3577" s="141" t="s">
        <v>81</v>
      </c>
      <c r="E3577" s="142" t="s">
        <v>6871</v>
      </c>
      <c r="F3577" s="142" t="s">
        <v>16330</v>
      </c>
    </row>
    <row r="3578" spans="1:6" x14ac:dyDescent="0.3">
      <c r="A3578" s="141">
        <v>103267</v>
      </c>
      <c r="B3578" s="141" t="s">
        <v>6872</v>
      </c>
      <c r="C3578" s="141" t="s">
        <v>146</v>
      </c>
      <c r="D3578" s="141" t="s">
        <v>81</v>
      </c>
      <c r="E3578" s="142" t="s">
        <v>6873</v>
      </c>
      <c r="F3578" s="142" t="s">
        <v>16331</v>
      </c>
    </row>
    <row r="3579" spans="1:6" x14ac:dyDescent="0.3">
      <c r="A3579" s="141">
        <v>103268</v>
      </c>
      <c r="B3579" s="141" t="s">
        <v>6874</v>
      </c>
      <c r="C3579" s="141" t="s">
        <v>146</v>
      </c>
      <c r="D3579" s="141" t="s">
        <v>81</v>
      </c>
      <c r="E3579" s="142" t="s">
        <v>6875</v>
      </c>
      <c r="F3579" s="142" t="s">
        <v>16332</v>
      </c>
    </row>
    <row r="3580" spans="1:6" x14ac:dyDescent="0.3">
      <c r="A3580" s="141">
        <v>103269</v>
      </c>
      <c r="B3580" s="141" t="s">
        <v>6876</v>
      </c>
      <c r="C3580" s="141" t="s">
        <v>146</v>
      </c>
      <c r="D3580" s="141" t="s">
        <v>81</v>
      </c>
      <c r="E3580" s="142" t="s">
        <v>6877</v>
      </c>
      <c r="F3580" s="142" t="s">
        <v>16333</v>
      </c>
    </row>
    <row r="3581" spans="1:6" x14ac:dyDescent="0.3">
      <c r="A3581" s="141">
        <v>103270</v>
      </c>
      <c r="B3581" s="141" t="s">
        <v>6878</v>
      </c>
      <c r="C3581" s="141" t="s">
        <v>146</v>
      </c>
      <c r="D3581" s="141" t="s">
        <v>81</v>
      </c>
      <c r="E3581" s="142" t="s">
        <v>6879</v>
      </c>
      <c r="F3581" s="142" t="s">
        <v>16334</v>
      </c>
    </row>
    <row r="3582" spans="1:6" x14ac:dyDescent="0.3">
      <c r="A3582" s="141">
        <v>103271</v>
      </c>
      <c r="B3582" s="141" t="s">
        <v>6880</v>
      </c>
      <c r="C3582" s="141" t="s">
        <v>146</v>
      </c>
      <c r="D3582" s="141" t="s">
        <v>81</v>
      </c>
      <c r="E3582" s="142" t="s">
        <v>6881</v>
      </c>
      <c r="F3582" s="142" t="s">
        <v>16335</v>
      </c>
    </row>
    <row r="3583" spans="1:6" x14ac:dyDescent="0.3">
      <c r="A3583" s="141">
        <v>103272</v>
      </c>
      <c r="B3583" s="141" t="s">
        <v>6882</v>
      </c>
      <c r="C3583" s="141" t="s">
        <v>146</v>
      </c>
      <c r="D3583" s="141" t="s">
        <v>81</v>
      </c>
      <c r="E3583" s="142" t="s">
        <v>6883</v>
      </c>
      <c r="F3583" s="142" t="s">
        <v>16336</v>
      </c>
    </row>
    <row r="3584" spans="1:6" x14ac:dyDescent="0.3">
      <c r="A3584" s="141">
        <v>103273</v>
      </c>
      <c r="B3584" s="141" t="s">
        <v>6884</v>
      </c>
      <c r="C3584" s="141" t="s">
        <v>146</v>
      </c>
      <c r="D3584" s="141" t="s">
        <v>81</v>
      </c>
      <c r="E3584" s="142" t="s">
        <v>6885</v>
      </c>
      <c r="F3584" s="142" t="s">
        <v>16337</v>
      </c>
    </row>
    <row r="3585" spans="1:6" x14ac:dyDescent="0.3">
      <c r="A3585" s="141">
        <v>103274</v>
      </c>
      <c r="B3585" s="141" t="s">
        <v>6886</v>
      </c>
      <c r="C3585" s="141" t="s">
        <v>146</v>
      </c>
      <c r="D3585" s="141" t="s">
        <v>81</v>
      </c>
      <c r="E3585" s="142" t="s">
        <v>6887</v>
      </c>
      <c r="F3585" s="142" t="s">
        <v>16338</v>
      </c>
    </row>
    <row r="3586" spans="1:6" x14ac:dyDescent="0.3">
      <c r="A3586" s="141">
        <v>103275</v>
      </c>
      <c r="B3586" s="141" t="s">
        <v>6888</v>
      </c>
      <c r="C3586" s="141" t="s">
        <v>146</v>
      </c>
      <c r="D3586" s="141" t="s">
        <v>81</v>
      </c>
      <c r="E3586" s="142" t="s">
        <v>6889</v>
      </c>
      <c r="F3586" s="142" t="s">
        <v>16339</v>
      </c>
    </row>
    <row r="3587" spans="1:6" x14ac:dyDescent="0.3">
      <c r="A3587" s="141">
        <v>103276</v>
      </c>
      <c r="B3587" s="141" t="s">
        <v>6890</v>
      </c>
      <c r="C3587" s="141" t="s">
        <v>146</v>
      </c>
      <c r="D3587" s="141" t="s">
        <v>81</v>
      </c>
      <c r="E3587" s="142" t="s">
        <v>6891</v>
      </c>
      <c r="F3587" s="142" t="s">
        <v>16340</v>
      </c>
    </row>
    <row r="3588" spans="1:6" x14ac:dyDescent="0.3">
      <c r="A3588" s="141">
        <v>103277</v>
      </c>
      <c r="B3588" s="141" t="s">
        <v>6892</v>
      </c>
      <c r="C3588" s="141" t="s">
        <v>146</v>
      </c>
      <c r="D3588" s="141" t="s">
        <v>81</v>
      </c>
      <c r="E3588" s="142" t="s">
        <v>6893</v>
      </c>
      <c r="F3588" s="142" t="s">
        <v>16341</v>
      </c>
    </row>
    <row r="3589" spans="1:6" x14ac:dyDescent="0.3">
      <c r="A3589" s="141">
        <v>103278</v>
      </c>
      <c r="B3589" s="141" t="s">
        <v>6894</v>
      </c>
      <c r="C3589" s="141" t="s">
        <v>146</v>
      </c>
      <c r="D3589" s="141" t="s">
        <v>81</v>
      </c>
      <c r="E3589" s="142" t="s">
        <v>6895</v>
      </c>
      <c r="F3589" s="142" t="s">
        <v>16342</v>
      </c>
    </row>
    <row r="3590" spans="1:6" x14ac:dyDescent="0.3">
      <c r="A3590" s="141">
        <v>103288</v>
      </c>
      <c r="B3590" s="141" t="s">
        <v>6896</v>
      </c>
      <c r="C3590" s="141" t="s">
        <v>146</v>
      </c>
      <c r="D3590" s="141" t="s">
        <v>81</v>
      </c>
      <c r="E3590" s="142" t="s">
        <v>6897</v>
      </c>
      <c r="F3590" s="142" t="s">
        <v>7392</v>
      </c>
    </row>
    <row r="3591" spans="1:6" x14ac:dyDescent="0.3">
      <c r="A3591" s="141">
        <v>103289</v>
      </c>
      <c r="B3591" s="141" t="s">
        <v>6898</v>
      </c>
      <c r="C3591" s="141" t="s">
        <v>80</v>
      </c>
      <c r="D3591" s="141" t="s">
        <v>81</v>
      </c>
      <c r="E3591" s="142" t="s">
        <v>6899</v>
      </c>
      <c r="F3591" s="142" t="s">
        <v>15935</v>
      </c>
    </row>
    <row r="3592" spans="1:6" x14ac:dyDescent="0.3">
      <c r="A3592" s="141">
        <v>103290</v>
      </c>
      <c r="B3592" s="141" t="s">
        <v>6900</v>
      </c>
      <c r="C3592" s="141" t="s">
        <v>80</v>
      </c>
      <c r="D3592" s="141" t="s">
        <v>81</v>
      </c>
      <c r="E3592" s="142" t="s">
        <v>6901</v>
      </c>
      <c r="F3592" s="142" t="s">
        <v>7654</v>
      </c>
    </row>
    <row r="3593" spans="1:6" x14ac:dyDescent="0.3">
      <c r="A3593" s="141">
        <v>103291</v>
      </c>
      <c r="B3593" s="141" t="s">
        <v>6902</v>
      </c>
      <c r="C3593" s="141" t="s">
        <v>80</v>
      </c>
      <c r="D3593" s="141" t="s">
        <v>81</v>
      </c>
      <c r="E3593" s="142" t="s">
        <v>6903</v>
      </c>
      <c r="F3593" s="142" t="s">
        <v>16343</v>
      </c>
    </row>
    <row r="3594" spans="1:6" x14ac:dyDescent="0.3">
      <c r="A3594" s="141">
        <v>103292</v>
      </c>
      <c r="B3594" s="141" t="s">
        <v>6904</v>
      </c>
      <c r="C3594" s="141" t="s">
        <v>80</v>
      </c>
      <c r="D3594" s="141" t="s">
        <v>81</v>
      </c>
      <c r="E3594" s="142" t="s">
        <v>5399</v>
      </c>
      <c r="F3594" s="142" t="s">
        <v>16344</v>
      </c>
    </row>
    <row r="3595" spans="1:6" x14ac:dyDescent="0.3">
      <c r="A3595" s="141">
        <v>101936</v>
      </c>
      <c r="B3595" s="141" t="s">
        <v>6905</v>
      </c>
      <c r="C3595" s="141" t="s">
        <v>146</v>
      </c>
      <c r="D3595" s="141" t="s">
        <v>81</v>
      </c>
      <c r="E3595" s="142" t="s">
        <v>6906</v>
      </c>
      <c r="F3595" s="142" t="s">
        <v>16345</v>
      </c>
    </row>
    <row r="3596" spans="1:6" x14ac:dyDescent="0.3">
      <c r="A3596" s="141">
        <v>101937</v>
      </c>
      <c r="B3596" s="141" t="s">
        <v>6907</v>
      </c>
      <c r="C3596" s="141" t="s">
        <v>146</v>
      </c>
      <c r="D3596" s="141" t="s">
        <v>81</v>
      </c>
      <c r="E3596" s="142" t="s">
        <v>6908</v>
      </c>
      <c r="F3596" s="142" t="s">
        <v>16346</v>
      </c>
    </row>
    <row r="3597" spans="1:6" x14ac:dyDescent="0.3">
      <c r="A3597" s="141">
        <v>98294</v>
      </c>
      <c r="B3597" s="141" t="s">
        <v>6909</v>
      </c>
      <c r="C3597" s="141" t="s">
        <v>80</v>
      </c>
      <c r="D3597" s="141" t="s">
        <v>81</v>
      </c>
      <c r="E3597" s="142" t="s">
        <v>6910</v>
      </c>
      <c r="F3597" s="142" t="s">
        <v>2093</v>
      </c>
    </row>
    <row r="3598" spans="1:6" x14ac:dyDescent="0.3">
      <c r="A3598" s="141">
        <v>98295</v>
      </c>
      <c r="B3598" s="141" t="s">
        <v>6911</v>
      </c>
      <c r="C3598" s="141" t="s">
        <v>80</v>
      </c>
      <c r="D3598" s="141" t="s">
        <v>81</v>
      </c>
      <c r="E3598" s="142" t="s">
        <v>6912</v>
      </c>
      <c r="F3598" s="142" t="s">
        <v>1866</v>
      </c>
    </row>
    <row r="3599" spans="1:6" x14ac:dyDescent="0.3">
      <c r="A3599" s="141">
        <v>98296</v>
      </c>
      <c r="B3599" s="141" t="s">
        <v>6913</v>
      </c>
      <c r="C3599" s="141" t="s">
        <v>80</v>
      </c>
      <c r="D3599" s="141" t="s">
        <v>81</v>
      </c>
      <c r="E3599" s="142" t="s">
        <v>5041</v>
      </c>
      <c r="F3599" s="142" t="s">
        <v>446</v>
      </c>
    </row>
    <row r="3600" spans="1:6" x14ac:dyDescent="0.3">
      <c r="A3600" s="141">
        <v>98297</v>
      </c>
      <c r="B3600" s="141" t="s">
        <v>6914</v>
      </c>
      <c r="C3600" s="141" t="s">
        <v>80</v>
      </c>
      <c r="D3600" s="141" t="s">
        <v>81</v>
      </c>
      <c r="E3600" s="142" t="s">
        <v>3882</v>
      </c>
      <c r="F3600" s="142" t="s">
        <v>16347</v>
      </c>
    </row>
    <row r="3601" spans="1:6" x14ac:dyDescent="0.3">
      <c r="A3601" s="141">
        <v>98298</v>
      </c>
      <c r="B3601" s="141" t="s">
        <v>6915</v>
      </c>
      <c r="C3601" s="141" t="s">
        <v>80</v>
      </c>
      <c r="D3601" s="141" t="s">
        <v>81</v>
      </c>
      <c r="E3601" s="142" t="s">
        <v>6916</v>
      </c>
      <c r="F3601" s="142" t="s">
        <v>14223</v>
      </c>
    </row>
    <row r="3602" spans="1:6" x14ac:dyDescent="0.3">
      <c r="A3602" s="141">
        <v>98299</v>
      </c>
      <c r="B3602" s="141" t="s">
        <v>6917</v>
      </c>
      <c r="C3602" s="141" t="s">
        <v>80</v>
      </c>
      <c r="D3602" s="141" t="s">
        <v>81</v>
      </c>
      <c r="E3602" s="142" t="s">
        <v>6918</v>
      </c>
      <c r="F3602" s="142" t="s">
        <v>8317</v>
      </c>
    </row>
    <row r="3603" spans="1:6" x14ac:dyDescent="0.3">
      <c r="A3603" s="141">
        <v>98300</v>
      </c>
      <c r="B3603" s="141" t="s">
        <v>6919</v>
      </c>
      <c r="C3603" s="141" t="s">
        <v>80</v>
      </c>
      <c r="D3603" s="141" t="s">
        <v>81</v>
      </c>
      <c r="E3603" s="142" t="s">
        <v>1864</v>
      </c>
      <c r="F3603" s="142" t="s">
        <v>16348</v>
      </c>
    </row>
    <row r="3604" spans="1:6" x14ac:dyDescent="0.3">
      <c r="A3604" s="141">
        <v>98301</v>
      </c>
      <c r="B3604" s="141" t="s">
        <v>6920</v>
      </c>
      <c r="C3604" s="141" t="s">
        <v>146</v>
      </c>
      <c r="D3604" s="141" t="s">
        <v>81</v>
      </c>
      <c r="E3604" s="142" t="s">
        <v>6921</v>
      </c>
      <c r="F3604" s="142" t="s">
        <v>16349</v>
      </c>
    </row>
    <row r="3605" spans="1:6" x14ac:dyDescent="0.3">
      <c r="A3605" s="141">
        <v>98302</v>
      </c>
      <c r="B3605" s="141" t="s">
        <v>6922</v>
      </c>
      <c r="C3605" s="141" t="s">
        <v>146</v>
      </c>
      <c r="D3605" s="141" t="s">
        <v>81</v>
      </c>
      <c r="E3605" s="142" t="s">
        <v>6923</v>
      </c>
      <c r="F3605" s="142" t="s">
        <v>16350</v>
      </c>
    </row>
    <row r="3606" spans="1:6" x14ac:dyDescent="0.3">
      <c r="A3606" s="141">
        <v>98304</v>
      </c>
      <c r="B3606" s="141" t="s">
        <v>6924</v>
      </c>
      <c r="C3606" s="141" t="s">
        <v>146</v>
      </c>
      <c r="D3606" s="141" t="s">
        <v>81</v>
      </c>
      <c r="E3606" s="142" t="s">
        <v>6925</v>
      </c>
      <c r="F3606" s="142" t="s">
        <v>16351</v>
      </c>
    </row>
    <row r="3607" spans="1:6" x14ac:dyDescent="0.3">
      <c r="A3607" s="141">
        <v>98305</v>
      </c>
      <c r="B3607" s="141" t="s">
        <v>6926</v>
      </c>
      <c r="C3607" s="141" t="s">
        <v>146</v>
      </c>
      <c r="D3607" s="141" t="s">
        <v>81</v>
      </c>
      <c r="E3607" s="142" t="s">
        <v>6927</v>
      </c>
      <c r="F3607" s="142" t="s">
        <v>16352</v>
      </c>
    </row>
    <row r="3608" spans="1:6" x14ac:dyDescent="0.3">
      <c r="A3608" s="141">
        <v>98306</v>
      </c>
      <c r="B3608" s="141" t="s">
        <v>6928</v>
      </c>
      <c r="C3608" s="141" t="s">
        <v>146</v>
      </c>
      <c r="D3608" s="141" t="s">
        <v>81</v>
      </c>
      <c r="E3608" s="142" t="s">
        <v>6929</v>
      </c>
      <c r="F3608" s="142" t="s">
        <v>16353</v>
      </c>
    </row>
    <row r="3609" spans="1:6" x14ac:dyDescent="0.3">
      <c r="A3609" s="141">
        <v>98307</v>
      </c>
      <c r="B3609" s="141" t="s">
        <v>6930</v>
      </c>
      <c r="C3609" s="141" t="s">
        <v>146</v>
      </c>
      <c r="D3609" s="141" t="s">
        <v>81</v>
      </c>
      <c r="E3609" s="142" t="s">
        <v>6931</v>
      </c>
      <c r="F3609" s="142" t="s">
        <v>5681</v>
      </c>
    </row>
    <row r="3610" spans="1:6" x14ac:dyDescent="0.3">
      <c r="A3610" s="141">
        <v>98308</v>
      </c>
      <c r="B3610" s="141" t="s">
        <v>6932</v>
      </c>
      <c r="C3610" s="141" t="s">
        <v>146</v>
      </c>
      <c r="D3610" s="141" t="s">
        <v>81</v>
      </c>
      <c r="E3610" s="142" t="s">
        <v>6933</v>
      </c>
      <c r="F3610" s="142" t="s">
        <v>16354</v>
      </c>
    </row>
    <row r="3611" spans="1:6" x14ac:dyDescent="0.3">
      <c r="A3611" s="141">
        <v>98593</v>
      </c>
      <c r="B3611" s="141" t="s">
        <v>6934</v>
      </c>
      <c r="C3611" s="141" t="s">
        <v>146</v>
      </c>
      <c r="D3611" s="141" t="s">
        <v>81</v>
      </c>
      <c r="E3611" s="142" t="s">
        <v>6935</v>
      </c>
      <c r="F3611" s="142" t="s">
        <v>16355</v>
      </c>
    </row>
    <row r="3612" spans="1:6" x14ac:dyDescent="0.3">
      <c r="A3612" s="141">
        <v>100553</v>
      </c>
      <c r="B3612" s="141" t="s">
        <v>6936</v>
      </c>
      <c r="C3612" s="141" t="s">
        <v>80</v>
      </c>
      <c r="D3612" s="141" t="s">
        <v>81</v>
      </c>
      <c r="E3612" s="142" t="s">
        <v>1586</v>
      </c>
      <c r="F3612" s="142" t="s">
        <v>6131</v>
      </c>
    </row>
    <row r="3613" spans="1:6" x14ac:dyDescent="0.3">
      <c r="A3613" s="141">
        <v>100554</v>
      </c>
      <c r="B3613" s="141" t="s">
        <v>6937</v>
      </c>
      <c r="C3613" s="141" t="s">
        <v>80</v>
      </c>
      <c r="D3613" s="141" t="s">
        <v>81</v>
      </c>
      <c r="E3613" s="142" t="s">
        <v>6938</v>
      </c>
      <c r="F3613" s="142" t="s">
        <v>16356</v>
      </c>
    </row>
    <row r="3614" spans="1:6" x14ac:dyDescent="0.3">
      <c r="A3614" s="141">
        <v>100555</v>
      </c>
      <c r="B3614" s="141" t="s">
        <v>6939</v>
      </c>
      <c r="C3614" s="141" t="s">
        <v>146</v>
      </c>
      <c r="D3614" s="141" t="s">
        <v>81</v>
      </c>
      <c r="E3614" s="142" t="s">
        <v>6940</v>
      </c>
      <c r="F3614" s="142" t="s">
        <v>16357</v>
      </c>
    </row>
    <row r="3615" spans="1:6" x14ac:dyDescent="0.3">
      <c r="A3615" s="141">
        <v>89355</v>
      </c>
      <c r="B3615" s="141" t="s">
        <v>6941</v>
      </c>
      <c r="C3615" s="141" t="s">
        <v>80</v>
      </c>
      <c r="D3615" s="141" t="s">
        <v>81</v>
      </c>
      <c r="E3615" s="142" t="s">
        <v>6942</v>
      </c>
      <c r="F3615" s="142" t="s">
        <v>15979</v>
      </c>
    </row>
    <row r="3616" spans="1:6" x14ac:dyDescent="0.3">
      <c r="A3616" s="141">
        <v>89356</v>
      </c>
      <c r="B3616" s="141" t="s">
        <v>6943</v>
      </c>
      <c r="C3616" s="141" t="s">
        <v>80</v>
      </c>
      <c r="D3616" s="141" t="s">
        <v>81</v>
      </c>
      <c r="E3616" s="142" t="s">
        <v>6944</v>
      </c>
      <c r="F3616" s="142" t="s">
        <v>11414</v>
      </c>
    </row>
    <row r="3617" spans="1:6" x14ac:dyDescent="0.3">
      <c r="A3617" s="141">
        <v>89357</v>
      </c>
      <c r="B3617" s="141" t="s">
        <v>6945</v>
      </c>
      <c r="C3617" s="141" t="s">
        <v>80</v>
      </c>
      <c r="D3617" s="141" t="s">
        <v>81</v>
      </c>
      <c r="E3617" s="142" t="s">
        <v>6946</v>
      </c>
      <c r="F3617" s="142" t="s">
        <v>15132</v>
      </c>
    </row>
    <row r="3618" spans="1:6" x14ac:dyDescent="0.3">
      <c r="A3618" s="141">
        <v>89401</v>
      </c>
      <c r="B3618" s="141" t="s">
        <v>6947</v>
      </c>
      <c r="C3618" s="141" t="s">
        <v>80</v>
      </c>
      <c r="D3618" s="141" t="s">
        <v>81</v>
      </c>
      <c r="E3618" s="142" t="s">
        <v>2406</v>
      </c>
      <c r="F3618" s="142" t="s">
        <v>6825</v>
      </c>
    </row>
    <row r="3619" spans="1:6" x14ac:dyDescent="0.3">
      <c r="A3619" s="141">
        <v>89402</v>
      </c>
      <c r="B3619" s="141" t="s">
        <v>6948</v>
      </c>
      <c r="C3619" s="141" t="s">
        <v>80</v>
      </c>
      <c r="D3619" s="141" t="s">
        <v>81</v>
      </c>
      <c r="E3619" s="142" t="s">
        <v>6949</v>
      </c>
      <c r="F3619" s="142" t="s">
        <v>9452</v>
      </c>
    </row>
    <row r="3620" spans="1:6" x14ac:dyDescent="0.3">
      <c r="A3620" s="141">
        <v>89403</v>
      </c>
      <c r="B3620" s="141" t="s">
        <v>6950</v>
      </c>
      <c r="C3620" s="141" t="s">
        <v>80</v>
      </c>
      <c r="D3620" s="141" t="s">
        <v>81</v>
      </c>
      <c r="E3620" s="142" t="s">
        <v>6951</v>
      </c>
      <c r="F3620" s="142" t="s">
        <v>7699</v>
      </c>
    </row>
    <row r="3621" spans="1:6" x14ac:dyDescent="0.3">
      <c r="A3621" s="141">
        <v>89446</v>
      </c>
      <c r="B3621" s="141" t="s">
        <v>6952</v>
      </c>
      <c r="C3621" s="141" t="s">
        <v>80</v>
      </c>
      <c r="D3621" s="141" t="s">
        <v>81</v>
      </c>
      <c r="E3621" s="142" t="s">
        <v>6953</v>
      </c>
      <c r="F3621" s="142" t="s">
        <v>1291</v>
      </c>
    </row>
    <row r="3622" spans="1:6" x14ac:dyDescent="0.3">
      <c r="A3622" s="141">
        <v>89447</v>
      </c>
      <c r="B3622" s="141" t="s">
        <v>6954</v>
      </c>
      <c r="C3622" s="141" t="s">
        <v>80</v>
      </c>
      <c r="D3622" s="141" t="s">
        <v>81</v>
      </c>
      <c r="E3622" s="142" t="s">
        <v>6955</v>
      </c>
      <c r="F3622" s="142" t="s">
        <v>5888</v>
      </c>
    </row>
    <row r="3623" spans="1:6" x14ac:dyDescent="0.3">
      <c r="A3623" s="141">
        <v>89448</v>
      </c>
      <c r="B3623" s="141" t="s">
        <v>6956</v>
      </c>
      <c r="C3623" s="141" t="s">
        <v>80</v>
      </c>
      <c r="D3623" s="141" t="s">
        <v>81</v>
      </c>
      <c r="E3623" s="142" t="s">
        <v>4578</v>
      </c>
      <c r="F3623" s="142" t="s">
        <v>5810</v>
      </c>
    </row>
    <row r="3624" spans="1:6" x14ac:dyDescent="0.3">
      <c r="A3624" s="141">
        <v>89449</v>
      </c>
      <c r="B3624" s="141" t="s">
        <v>6957</v>
      </c>
      <c r="C3624" s="141" t="s">
        <v>80</v>
      </c>
      <c r="D3624" s="141" t="s">
        <v>81</v>
      </c>
      <c r="E3624" s="142" t="s">
        <v>6958</v>
      </c>
      <c r="F3624" s="142" t="s">
        <v>8116</v>
      </c>
    </row>
    <row r="3625" spans="1:6" x14ac:dyDescent="0.3">
      <c r="A3625" s="141">
        <v>89450</v>
      </c>
      <c r="B3625" s="141" t="s">
        <v>6959</v>
      </c>
      <c r="C3625" s="141" t="s">
        <v>80</v>
      </c>
      <c r="D3625" s="141" t="s">
        <v>81</v>
      </c>
      <c r="E3625" s="142" t="s">
        <v>6960</v>
      </c>
      <c r="F3625" s="142" t="s">
        <v>7201</v>
      </c>
    </row>
    <row r="3626" spans="1:6" x14ac:dyDescent="0.3">
      <c r="A3626" s="141">
        <v>89451</v>
      </c>
      <c r="B3626" s="141" t="s">
        <v>6961</v>
      </c>
      <c r="C3626" s="141" t="s">
        <v>80</v>
      </c>
      <c r="D3626" s="141" t="s">
        <v>81</v>
      </c>
      <c r="E3626" s="142" t="s">
        <v>6962</v>
      </c>
      <c r="F3626" s="142" t="s">
        <v>16358</v>
      </c>
    </row>
    <row r="3627" spans="1:6" x14ac:dyDescent="0.3">
      <c r="A3627" s="141">
        <v>89452</v>
      </c>
      <c r="B3627" s="141" t="s">
        <v>6963</v>
      </c>
      <c r="C3627" s="141" t="s">
        <v>80</v>
      </c>
      <c r="D3627" s="141" t="s">
        <v>81</v>
      </c>
      <c r="E3627" s="142" t="s">
        <v>6964</v>
      </c>
      <c r="F3627" s="142" t="s">
        <v>1944</v>
      </c>
    </row>
    <row r="3628" spans="1:6" x14ac:dyDescent="0.3">
      <c r="A3628" s="141">
        <v>89508</v>
      </c>
      <c r="B3628" s="141" t="s">
        <v>6965</v>
      </c>
      <c r="C3628" s="141" t="s">
        <v>80</v>
      </c>
      <c r="D3628" s="141" t="s">
        <v>81</v>
      </c>
      <c r="E3628" s="142" t="s">
        <v>6966</v>
      </c>
      <c r="F3628" s="142" t="s">
        <v>5836</v>
      </c>
    </row>
    <row r="3629" spans="1:6" x14ac:dyDescent="0.3">
      <c r="A3629" s="141">
        <v>89509</v>
      </c>
      <c r="B3629" s="141" t="s">
        <v>6967</v>
      </c>
      <c r="C3629" s="141" t="s">
        <v>80</v>
      </c>
      <c r="D3629" s="141" t="s">
        <v>81</v>
      </c>
      <c r="E3629" s="142" t="s">
        <v>6968</v>
      </c>
      <c r="F3629" s="142" t="s">
        <v>16359</v>
      </c>
    </row>
    <row r="3630" spans="1:6" x14ac:dyDescent="0.3">
      <c r="A3630" s="141">
        <v>89511</v>
      </c>
      <c r="B3630" s="141" t="s">
        <v>6969</v>
      </c>
      <c r="C3630" s="141" t="s">
        <v>80</v>
      </c>
      <c r="D3630" s="141" t="s">
        <v>81</v>
      </c>
      <c r="E3630" s="142" t="s">
        <v>6970</v>
      </c>
      <c r="F3630" s="142" t="s">
        <v>15965</v>
      </c>
    </row>
    <row r="3631" spans="1:6" x14ac:dyDescent="0.3">
      <c r="A3631" s="141">
        <v>89512</v>
      </c>
      <c r="B3631" s="141" t="s">
        <v>6971</v>
      </c>
      <c r="C3631" s="141" t="s">
        <v>80</v>
      </c>
      <c r="D3631" s="141" t="s">
        <v>81</v>
      </c>
      <c r="E3631" s="142" t="s">
        <v>6972</v>
      </c>
      <c r="F3631" s="142" t="s">
        <v>16360</v>
      </c>
    </row>
    <row r="3632" spans="1:6" x14ac:dyDescent="0.3">
      <c r="A3632" s="141">
        <v>89576</v>
      </c>
      <c r="B3632" s="141" t="s">
        <v>6973</v>
      </c>
      <c r="C3632" s="141" t="s">
        <v>80</v>
      </c>
      <c r="D3632" s="141" t="s">
        <v>81</v>
      </c>
      <c r="E3632" s="142" t="s">
        <v>6974</v>
      </c>
      <c r="F3632" s="142" t="s">
        <v>10597</v>
      </c>
    </row>
    <row r="3633" spans="1:6" x14ac:dyDescent="0.3">
      <c r="A3633" s="141">
        <v>89578</v>
      </c>
      <c r="B3633" s="141" t="s">
        <v>6975</v>
      </c>
      <c r="C3633" s="141" t="s">
        <v>80</v>
      </c>
      <c r="D3633" s="141" t="s">
        <v>81</v>
      </c>
      <c r="E3633" s="142" t="s">
        <v>6976</v>
      </c>
      <c r="F3633" s="142" t="s">
        <v>16361</v>
      </c>
    </row>
    <row r="3634" spans="1:6" x14ac:dyDescent="0.3">
      <c r="A3634" s="141">
        <v>89580</v>
      </c>
      <c r="B3634" s="141" t="s">
        <v>6977</v>
      </c>
      <c r="C3634" s="141" t="s">
        <v>80</v>
      </c>
      <c r="D3634" s="141" t="s">
        <v>81</v>
      </c>
      <c r="E3634" s="142" t="s">
        <v>6978</v>
      </c>
      <c r="F3634" s="142" t="s">
        <v>16362</v>
      </c>
    </row>
    <row r="3635" spans="1:6" x14ac:dyDescent="0.3">
      <c r="A3635" s="141">
        <v>89633</v>
      </c>
      <c r="B3635" s="141" t="s">
        <v>6979</v>
      </c>
      <c r="C3635" s="141" t="s">
        <v>80</v>
      </c>
      <c r="D3635" s="141" t="s">
        <v>81</v>
      </c>
      <c r="E3635" s="142" t="s">
        <v>6980</v>
      </c>
      <c r="F3635" s="142" t="s">
        <v>6251</v>
      </c>
    </row>
    <row r="3636" spans="1:6" x14ac:dyDescent="0.3">
      <c r="A3636" s="141">
        <v>89634</v>
      </c>
      <c r="B3636" s="141" t="s">
        <v>6981</v>
      </c>
      <c r="C3636" s="141" t="s">
        <v>80</v>
      </c>
      <c r="D3636" s="141" t="s">
        <v>81</v>
      </c>
      <c r="E3636" s="142" t="s">
        <v>6982</v>
      </c>
      <c r="F3636" s="142" t="s">
        <v>5442</v>
      </c>
    </row>
    <row r="3637" spans="1:6" x14ac:dyDescent="0.3">
      <c r="A3637" s="141">
        <v>89635</v>
      </c>
      <c r="B3637" s="141" t="s">
        <v>6983</v>
      </c>
      <c r="C3637" s="141" t="s">
        <v>80</v>
      </c>
      <c r="D3637" s="141" t="s">
        <v>81</v>
      </c>
      <c r="E3637" s="142" t="s">
        <v>6984</v>
      </c>
      <c r="F3637" s="142" t="s">
        <v>12636</v>
      </c>
    </row>
    <row r="3638" spans="1:6" x14ac:dyDescent="0.3">
      <c r="A3638" s="141">
        <v>89636</v>
      </c>
      <c r="B3638" s="141" t="s">
        <v>6985</v>
      </c>
      <c r="C3638" s="141" t="s">
        <v>80</v>
      </c>
      <c r="D3638" s="141" t="s">
        <v>81</v>
      </c>
      <c r="E3638" s="142" t="s">
        <v>6986</v>
      </c>
      <c r="F3638" s="142" t="s">
        <v>16363</v>
      </c>
    </row>
    <row r="3639" spans="1:6" x14ac:dyDescent="0.3">
      <c r="A3639" s="141">
        <v>89711</v>
      </c>
      <c r="B3639" s="141" t="s">
        <v>6987</v>
      </c>
      <c r="C3639" s="141" t="s">
        <v>80</v>
      </c>
      <c r="D3639" s="141" t="s">
        <v>81</v>
      </c>
      <c r="E3639" s="142" t="s">
        <v>1959</v>
      </c>
      <c r="F3639" s="142" t="s">
        <v>6050</v>
      </c>
    </row>
    <row r="3640" spans="1:6" x14ac:dyDescent="0.3">
      <c r="A3640" s="141">
        <v>89712</v>
      </c>
      <c r="B3640" s="141" t="s">
        <v>6988</v>
      </c>
      <c r="C3640" s="141" t="s">
        <v>80</v>
      </c>
      <c r="D3640" s="141" t="s">
        <v>81</v>
      </c>
      <c r="E3640" s="142" t="s">
        <v>6989</v>
      </c>
      <c r="F3640" s="142" t="s">
        <v>14834</v>
      </c>
    </row>
    <row r="3641" spans="1:6" x14ac:dyDescent="0.3">
      <c r="A3641" s="141">
        <v>89713</v>
      </c>
      <c r="B3641" s="141" t="s">
        <v>6990</v>
      </c>
      <c r="C3641" s="141" t="s">
        <v>80</v>
      </c>
      <c r="D3641" s="141" t="s">
        <v>81</v>
      </c>
      <c r="E3641" s="142" t="s">
        <v>6991</v>
      </c>
      <c r="F3641" s="142" t="s">
        <v>16364</v>
      </c>
    </row>
    <row r="3642" spans="1:6" x14ac:dyDescent="0.3">
      <c r="A3642" s="141">
        <v>89714</v>
      </c>
      <c r="B3642" s="141" t="s">
        <v>6992</v>
      </c>
      <c r="C3642" s="141" t="s">
        <v>80</v>
      </c>
      <c r="D3642" s="141" t="s">
        <v>81</v>
      </c>
      <c r="E3642" s="142" t="s">
        <v>6993</v>
      </c>
      <c r="F3642" s="142" t="s">
        <v>16365</v>
      </c>
    </row>
    <row r="3643" spans="1:6" x14ac:dyDescent="0.3">
      <c r="A3643" s="141">
        <v>89716</v>
      </c>
      <c r="B3643" s="141" t="s">
        <v>6994</v>
      </c>
      <c r="C3643" s="141" t="s">
        <v>80</v>
      </c>
      <c r="D3643" s="141" t="s">
        <v>81</v>
      </c>
      <c r="E3643" s="142" t="s">
        <v>6995</v>
      </c>
      <c r="F3643" s="142" t="s">
        <v>13975</v>
      </c>
    </row>
    <row r="3644" spans="1:6" x14ac:dyDescent="0.3">
      <c r="A3644" s="141">
        <v>89717</v>
      </c>
      <c r="B3644" s="141" t="s">
        <v>6996</v>
      </c>
      <c r="C3644" s="141" t="s">
        <v>80</v>
      </c>
      <c r="D3644" s="141" t="s">
        <v>81</v>
      </c>
      <c r="E3644" s="142" t="s">
        <v>4028</v>
      </c>
      <c r="F3644" s="142" t="s">
        <v>8652</v>
      </c>
    </row>
    <row r="3645" spans="1:6" x14ac:dyDescent="0.3">
      <c r="A3645" s="141">
        <v>89770</v>
      </c>
      <c r="B3645" s="141" t="s">
        <v>6997</v>
      </c>
      <c r="C3645" s="141" t="s">
        <v>80</v>
      </c>
      <c r="D3645" s="141" t="s">
        <v>81</v>
      </c>
      <c r="E3645" s="142" t="s">
        <v>6998</v>
      </c>
      <c r="F3645" s="142" t="s">
        <v>16366</v>
      </c>
    </row>
    <row r="3646" spans="1:6" x14ac:dyDescent="0.3">
      <c r="A3646" s="141">
        <v>89771</v>
      </c>
      <c r="B3646" s="141" t="s">
        <v>6999</v>
      </c>
      <c r="C3646" s="141" t="s">
        <v>80</v>
      </c>
      <c r="D3646" s="141" t="s">
        <v>81</v>
      </c>
      <c r="E3646" s="142" t="s">
        <v>7000</v>
      </c>
      <c r="F3646" s="142" t="s">
        <v>16367</v>
      </c>
    </row>
    <row r="3647" spans="1:6" x14ac:dyDescent="0.3">
      <c r="A3647" s="141">
        <v>89773</v>
      </c>
      <c r="B3647" s="141" t="s">
        <v>7001</v>
      </c>
      <c r="C3647" s="141" t="s">
        <v>80</v>
      </c>
      <c r="D3647" s="141" t="s">
        <v>81</v>
      </c>
      <c r="E3647" s="142" t="s">
        <v>7002</v>
      </c>
      <c r="F3647" s="142" t="s">
        <v>16368</v>
      </c>
    </row>
    <row r="3648" spans="1:6" x14ac:dyDescent="0.3">
      <c r="A3648" s="141">
        <v>89775</v>
      </c>
      <c r="B3648" s="141" t="s">
        <v>7003</v>
      </c>
      <c r="C3648" s="141" t="s">
        <v>80</v>
      </c>
      <c r="D3648" s="141" t="s">
        <v>81</v>
      </c>
      <c r="E3648" s="142" t="s">
        <v>7004</v>
      </c>
      <c r="F3648" s="142" t="s">
        <v>16369</v>
      </c>
    </row>
    <row r="3649" spans="1:6" x14ac:dyDescent="0.3">
      <c r="A3649" s="141">
        <v>89798</v>
      </c>
      <c r="B3649" s="141" t="s">
        <v>7005</v>
      </c>
      <c r="C3649" s="141" t="s">
        <v>80</v>
      </c>
      <c r="D3649" s="141" t="s">
        <v>81</v>
      </c>
      <c r="E3649" s="142" t="s">
        <v>7006</v>
      </c>
      <c r="F3649" s="142" t="s">
        <v>13301</v>
      </c>
    </row>
    <row r="3650" spans="1:6" x14ac:dyDescent="0.3">
      <c r="A3650" s="141">
        <v>89799</v>
      </c>
      <c r="B3650" s="141" t="s">
        <v>7007</v>
      </c>
      <c r="C3650" s="141" t="s">
        <v>80</v>
      </c>
      <c r="D3650" s="141" t="s">
        <v>81</v>
      </c>
      <c r="E3650" s="142" t="s">
        <v>7008</v>
      </c>
      <c r="F3650" s="142" t="s">
        <v>7573</v>
      </c>
    </row>
    <row r="3651" spans="1:6" x14ac:dyDescent="0.3">
      <c r="A3651" s="141">
        <v>89800</v>
      </c>
      <c r="B3651" s="141" t="s">
        <v>7009</v>
      </c>
      <c r="C3651" s="141" t="s">
        <v>80</v>
      </c>
      <c r="D3651" s="141" t="s">
        <v>81</v>
      </c>
      <c r="E3651" s="142" t="s">
        <v>7010</v>
      </c>
      <c r="F3651" s="142" t="s">
        <v>16370</v>
      </c>
    </row>
    <row r="3652" spans="1:6" x14ac:dyDescent="0.3">
      <c r="A3652" s="141">
        <v>89848</v>
      </c>
      <c r="B3652" s="141" t="s">
        <v>7011</v>
      </c>
      <c r="C3652" s="141" t="s">
        <v>80</v>
      </c>
      <c r="D3652" s="141" t="s">
        <v>81</v>
      </c>
      <c r="E3652" s="142" t="s">
        <v>7012</v>
      </c>
      <c r="F3652" s="142" t="s">
        <v>16371</v>
      </c>
    </row>
    <row r="3653" spans="1:6" x14ac:dyDescent="0.3">
      <c r="A3653" s="141">
        <v>89849</v>
      </c>
      <c r="B3653" s="141" t="s">
        <v>7013</v>
      </c>
      <c r="C3653" s="141" t="s">
        <v>80</v>
      </c>
      <c r="D3653" s="141" t="s">
        <v>81</v>
      </c>
      <c r="E3653" s="142" t="s">
        <v>2614</v>
      </c>
      <c r="F3653" s="142" t="s">
        <v>5683</v>
      </c>
    </row>
    <row r="3654" spans="1:6" x14ac:dyDescent="0.3">
      <c r="A3654" s="141">
        <v>89865</v>
      </c>
      <c r="B3654" s="141" t="s">
        <v>7014</v>
      </c>
      <c r="C3654" s="141" t="s">
        <v>80</v>
      </c>
      <c r="D3654" s="141" t="s">
        <v>81</v>
      </c>
      <c r="E3654" s="142" t="s">
        <v>7015</v>
      </c>
      <c r="F3654" s="142" t="s">
        <v>16372</v>
      </c>
    </row>
    <row r="3655" spans="1:6" x14ac:dyDescent="0.3">
      <c r="A3655" s="141">
        <v>92275</v>
      </c>
      <c r="B3655" s="141" t="s">
        <v>7016</v>
      </c>
      <c r="C3655" s="141" t="s">
        <v>80</v>
      </c>
      <c r="D3655" s="141" t="s">
        <v>81</v>
      </c>
      <c r="E3655" s="142" t="s">
        <v>7017</v>
      </c>
      <c r="F3655" s="142" t="s">
        <v>16373</v>
      </c>
    </row>
    <row r="3656" spans="1:6" x14ac:dyDescent="0.3">
      <c r="A3656" s="141">
        <v>92276</v>
      </c>
      <c r="B3656" s="141" t="s">
        <v>7018</v>
      </c>
      <c r="C3656" s="141" t="s">
        <v>80</v>
      </c>
      <c r="D3656" s="141" t="s">
        <v>81</v>
      </c>
      <c r="E3656" s="142" t="s">
        <v>7019</v>
      </c>
      <c r="F3656" s="142" t="s">
        <v>16374</v>
      </c>
    </row>
    <row r="3657" spans="1:6" x14ac:dyDescent="0.3">
      <c r="A3657" s="141">
        <v>92277</v>
      </c>
      <c r="B3657" s="141" t="s">
        <v>7020</v>
      </c>
      <c r="C3657" s="141" t="s">
        <v>80</v>
      </c>
      <c r="D3657" s="141" t="s">
        <v>81</v>
      </c>
      <c r="E3657" s="142" t="s">
        <v>7021</v>
      </c>
      <c r="F3657" s="142" t="s">
        <v>16375</v>
      </c>
    </row>
    <row r="3658" spans="1:6" x14ac:dyDescent="0.3">
      <c r="A3658" s="141">
        <v>92278</v>
      </c>
      <c r="B3658" s="141" t="s">
        <v>7022</v>
      </c>
      <c r="C3658" s="141" t="s">
        <v>80</v>
      </c>
      <c r="D3658" s="141" t="s">
        <v>81</v>
      </c>
      <c r="E3658" s="142" t="s">
        <v>7023</v>
      </c>
      <c r="F3658" s="142" t="s">
        <v>16376</v>
      </c>
    </row>
    <row r="3659" spans="1:6" x14ac:dyDescent="0.3">
      <c r="A3659" s="141">
        <v>92279</v>
      </c>
      <c r="B3659" s="141" t="s">
        <v>7024</v>
      </c>
      <c r="C3659" s="141" t="s">
        <v>80</v>
      </c>
      <c r="D3659" s="141" t="s">
        <v>81</v>
      </c>
      <c r="E3659" s="142" t="s">
        <v>7025</v>
      </c>
      <c r="F3659" s="142" t="s">
        <v>16377</v>
      </c>
    </row>
    <row r="3660" spans="1:6" x14ac:dyDescent="0.3">
      <c r="A3660" s="141">
        <v>92280</v>
      </c>
      <c r="B3660" s="141" t="s">
        <v>7026</v>
      </c>
      <c r="C3660" s="141" t="s">
        <v>80</v>
      </c>
      <c r="D3660" s="141" t="s">
        <v>81</v>
      </c>
      <c r="E3660" s="142" t="s">
        <v>7027</v>
      </c>
      <c r="F3660" s="142" t="s">
        <v>15375</v>
      </c>
    </row>
    <row r="3661" spans="1:6" x14ac:dyDescent="0.3">
      <c r="A3661" s="141">
        <v>92281</v>
      </c>
      <c r="B3661" s="141" t="s">
        <v>7028</v>
      </c>
      <c r="C3661" s="141" t="s">
        <v>80</v>
      </c>
      <c r="D3661" s="141" t="s">
        <v>81</v>
      </c>
      <c r="E3661" s="142" t="s">
        <v>7029</v>
      </c>
      <c r="F3661" s="142" t="s">
        <v>16378</v>
      </c>
    </row>
    <row r="3662" spans="1:6" x14ac:dyDescent="0.3">
      <c r="A3662" s="141">
        <v>92282</v>
      </c>
      <c r="B3662" s="141" t="s">
        <v>7030</v>
      </c>
      <c r="C3662" s="141" t="s">
        <v>80</v>
      </c>
      <c r="D3662" s="141" t="s">
        <v>81</v>
      </c>
      <c r="E3662" s="142" t="s">
        <v>7031</v>
      </c>
      <c r="F3662" s="142" t="s">
        <v>16379</v>
      </c>
    </row>
    <row r="3663" spans="1:6" x14ac:dyDescent="0.3">
      <c r="A3663" s="141">
        <v>92283</v>
      </c>
      <c r="B3663" s="141" t="s">
        <v>7032</v>
      </c>
      <c r="C3663" s="141" t="s">
        <v>80</v>
      </c>
      <c r="D3663" s="141" t="s">
        <v>81</v>
      </c>
      <c r="E3663" s="142" t="s">
        <v>7033</v>
      </c>
      <c r="F3663" s="142" t="s">
        <v>16380</v>
      </c>
    </row>
    <row r="3664" spans="1:6" x14ac:dyDescent="0.3">
      <c r="A3664" s="141">
        <v>92284</v>
      </c>
      <c r="B3664" s="141" t="s">
        <v>7034</v>
      </c>
      <c r="C3664" s="141" t="s">
        <v>80</v>
      </c>
      <c r="D3664" s="141" t="s">
        <v>81</v>
      </c>
      <c r="E3664" s="142" t="s">
        <v>7035</v>
      </c>
      <c r="F3664" s="142" t="s">
        <v>16381</v>
      </c>
    </row>
    <row r="3665" spans="1:6" x14ac:dyDescent="0.3">
      <c r="A3665" s="141">
        <v>92285</v>
      </c>
      <c r="B3665" s="141" t="s">
        <v>7036</v>
      </c>
      <c r="C3665" s="141" t="s">
        <v>80</v>
      </c>
      <c r="D3665" s="141" t="s">
        <v>81</v>
      </c>
      <c r="E3665" s="142" t="s">
        <v>7037</v>
      </c>
      <c r="F3665" s="142" t="s">
        <v>16382</v>
      </c>
    </row>
    <row r="3666" spans="1:6" x14ac:dyDescent="0.3">
      <c r="A3666" s="141">
        <v>92286</v>
      </c>
      <c r="B3666" s="141" t="s">
        <v>7038</v>
      </c>
      <c r="C3666" s="141" t="s">
        <v>80</v>
      </c>
      <c r="D3666" s="141" t="s">
        <v>81</v>
      </c>
      <c r="E3666" s="142" t="s">
        <v>7039</v>
      </c>
      <c r="F3666" s="142" t="s">
        <v>16383</v>
      </c>
    </row>
    <row r="3667" spans="1:6" x14ac:dyDescent="0.3">
      <c r="A3667" s="141">
        <v>92305</v>
      </c>
      <c r="B3667" s="141" t="s">
        <v>7040</v>
      </c>
      <c r="C3667" s="141" t="s">
        <v>80</v>
      </c>
      <c r="D3667" s="141" t="s">
        <v>81</v>
      </c>
      <c r="E3667" s="142" t="s">
        <v>7041</v>
      </c>
      <c r="F3667" s="142" t="s">
        <v>5440</v>
      </c>
    </row>
    <row r="3668" spans="1:6" x14ac:dyDescent="0.3">
      <c r="A3668" s="141">
        <v>92306</v>
      </c>
      <c r="B3668" s="141" t="s">
        <v>7042</v>
      </c>
      <c r="C3668" s="141" t="s">
        <v>80</v>
      </c>
      <c r="D3668" s="141" t="s">
        <v>81</v>
      </c>
      <c r="E3668" s="142" t="s">
        <v>7043</v>
      </c>
      <c r="F3668" s="142" t="s">
        <v>1424</v>
      </c>
    </row>
    <row r="3669" spans="1:6" x14ac:dyDescent="0.3">
      <c r="A3669" s="141">
        <v>92307</v>
      </c>
      <c r="B3669" s="141" t="s">
        <v>7044</v>
      </c>
      <c r="C3669" s="141" t="s">
        <v>80</v>
      </c>
      <c r="D3669" s="141" t="s">
        <v>81</v>
      </c>
      <c r="E3669" s="142" t="s">
        <v>7045</v>
      </c>
      <c r="F3669" s="142" t="s">
        <v>16384</v>
      </c>
    </row>
    <row r="3670" spans="1:6" x14ac:dyDescent="0.3">
      <c r="A3670" s="141">
        <v>92308</v>
      </c>
      <c r="B3670" s="141" t="s">
        <v>7046</v>
      </c>
      <c r="C3670" s="141" t="s">
        <v>80</v>
      </c>
      <c r="D3670" s="141" t="s">
        <v>81</v>
      </c>
      <c r="E3670" s="142" t="s">
        <v>5565</v>
      </c>
      <c r="F3670" s="142" t="s">
        <v>16385</v>
      </c>
    </row>
    <row r="3671" spans="1:6" x14ac:dyDescent="0.3">
      <c r="A3671" s="141">
        <v>92309</v>
      </c>
      <c r="B3671" s="141" t="s">
        <v>7047</v>
      </c>
      <c r="C3671" s="141" t="s">
        <v>80</v>
      </c>
      <c r="D3671" s="141" t="s">
        <v>81</v>
      </c>
      <c r="E3671" s="142" t="s">
        <v>7048</v>
      </c>
      <c r="F3671" s="142" t="s">
        <v>16386</v>
      </c>
    </row>
    <row r="3672" spans="1:6" x14ac:dyDescent="0.3">
      <c r="A3672" s="141">
        <v>92310</v>
      </c>
      <c r="B3672" s="141" t="s">
        <v>7049</v>
      </c>
      <c r="C3672" s="141" t="s">
        <v>80</v>
      </c>
      <c r="D3672" s="141" t="s">
        <v>81</v>
      </c>
      <c r="E3672" s="142" t="s">
        <v>7050</v>
      </c>
      <c r="F3672" s="142" t="s">
        <v>15512</v>
      </c>
    </row>
    <row r="3673" spans="1:6" x14ac:dyDescent="0.3">
      <c r="A3673" s="141">
        <v>92320</v>
      </c>
      <c r="B3673" s="141" t="s">
        <v>7051</v>
      </c>
      <c r="C3673" s="141" t="s">
        <v>80</v>
      </c>
      <c r="D3673" s="141" t="s">
        <v>81</v>
      </c>
      <c r="E3673" s="142" t="s">
        <v>7052</v>
      </c>
      <c r="F3673" s="142" t="s">
        <v>16387</v>
      </c>
    </row>
    <row r="3674" spans="1:6" x14ac:dyDescent="0.3">
      <c r="A3674" s="141">
        <v>92321</v>
      </c>
      <c r="B3674" s="141" t="s">
        <v>7053</v>
      </c>
      <c r="C3674" s="141" t="s">
        <v>80</v>
      </c>
      <c r="D3674" s="141" t="s">
        <v>81</v>
      </c>
      <c r="E3674" s="142" t="s">
        <v>7054</v>
      </c>
      <c r="F3674" s="142" t="s">
        <v>16388</v>
      </c>
    </row>
    <row r="3675" spans="1:6" x14ac:dyDescent="0.3">
      <c r="A3675" s="141">
        <v>92322</v>
      </c>
      <c r="B3675" s="141" t="s">
        <v>7055</v>
      </c>
      <c r="C3675" s="141" t="s">
        <v>80</v>
      </c>
      <c r="D3675" s="141" t="s">
        <v>81</v>
      </c>
      <c r="E3675" s="142" t="s">
        <v>7056</v>
      </c>
      <c r="F3675" s="142" t="s">
        <v>16389</v>
      </c>
    </row>
    <row r="3676" spans="1:6" x14ac:dyDescent="0.3">
      <c r="A3676" s="141">
        <v>92323</v>
      </c>
      <c r="B3676" s="141" t="s">
        <v>7057</v>
      </c>
      <c r="C3676" s="141" t="s">
        <v>80</v>
      </c>
      <c r="D3676" s="141" t="s">
        <v>81</v>
      </c>
      <c r="E3676" s="142" t="s">
        <v>7058</v>
      </c>
      <c r="F3676" s="142" t="s">
        <v>7269</v>
      </c>
    </row>
    <row r="3677" spans="1:6" x14ac:dyDescent="0.3">
      <c r="A3677" s="141">
        <v>92324</v>
      </c>
      <c r="B3677" s="141" t="s">
        <v>7059</v>
      </c>
      <c r="C3677" s="141" t="s">
        <v>80</v>
      </c>
      <c r="D3677" s="141" t="s">
        <v>81</v>
      </c>
      <c r="E3677" s="142" t="s">
        <v>7060</v>
      </c>
      <c r="F3677" s="142" t="s">
        <v>16390</v>
      </c>
    </row>
    <row r="3678" spans="1:6" x14ac:dyDescent="0.3">
      <c r="A3678" s="141">
        <v>92325</v>
      </c>
      <c r="B3678" s="141" t="s">
        <v>7061</v>
      </c>
      <c r="C3678" s="141" t="s">
        <v>80</v>
      </c>
      <c r="D3678" s="141" t="s">
        <v>81</v>
      </c>
      <c r="E3678" s="142" t="s">
        <v>7062</v>
      </c>
      <c r="F3678" s="142" t="s">
        <v>16391</v>
      </c>
    </row>
    <row r="3679" spans="1:6" x14ac:dyDescent="0.3">
      <c r="A3679" s="141">
        <v>92335</v>
      </c>
      <c r="B3679" s="141" t="s">
        <v>7063</v>
      </c>
      <c r="C3679" s="141" t="s">
        <v>80</v>
      </c>
      <c r="D3679" s="141" t="s">
        <v>81</v>
      </c>
      <c r="E3679" s="142" t="s">
        <v>7064</v>
      </c>
      <c r="F3679" s="142" t="s">
        <v>6226</v>
      </c>
    </row>
    <row r="3680" spans="1:6" x14ac:dyDescent="0.3">
      <c r="A3680" s="141">
        <v>92336</v>
      </c>
      <c r="B3680" s="141" t="s">
        <v>7065</v>
      </c>
      <c r="C3680" s="141" t="s">
        <v>80</v>
      </c>
      <c r="D3680" s="141" t="s">
        <v>81</v>
      </c>
      <c r="E3680" s="142" t="s">
        <v>7066</v>
      </c>
      <c r="F3680" s="142" t="s">
        <v>16392</v>
      </c>
    </row>
    <row r="3681" spans="1:6" x14ac:dyDescent="0.3">
      <c r="A3681" s="141">
        <v>92337</v>
      </c>
      <c r="B3681" s="141" t="s">
        <v>7067</v>
      </c>
      <c r="C3681" s="141" t="s">
        <v>80</v>
      </c>
      <c r="D3681" s="141" t="s">
        <v>81</v>
      </c>
      <c r="E3681" s="142" t="s">
        <v>7068</v>
      </c>
      <c r="F3681" s="142" t="s">
        <v>16393</v>
      </c>
    </row>
    <row r="3682" spans="1:6" x14ac:dyDescent="0.3">
      <c r="A3682" s="141">
        <v>92338</v>
      </c>
      <c r="B3682" s="141" t="s">
        <v>7069</v>
      </c>
      <c r="C3682" s="141" t="s">
        <v>80</v>
      </c>
      <c r="D3682" s="141" t="s">
        <v>81</v>
      </c>
      <c r="E3682" s="142" t="s">
        <v>7070</v>
      </c>
      <c r="F3682" s="142" t="s">
        <v>16394</v>
      </c>
    </row>
    <row r="3683" spans="1:6" x14ac:dyDescent="0.3">
      <c r="A3683" s="141">
        <v>92339</v>
      </c>
      <c r="B3683" s="141" t="s">
        <v>7071</v>
      </c>
      <c r="C3683" s="141" t="s">
        <v>80</v>
      </c>
      <c r="D3683" s="141" t="s">
        <v>81</v>
      </c>
      <c r="E3683" s="142" t="s">
        <v>7072</v>
      </c>
      <c r="F3683" s="142" t="s">
        <v>16395</v>
      </c>
    </row>
    <row r="3684" spans="1:6" x14ac:dyDescent="0.3">
      <c r="A3684" s="141">
        <v>92341</v>
      </c>
      <c r="B3684" s="141" t="s">
        <v>7073</v>
      </c>
      <c r="C3684" s="141" t="s">
        <v>80</v>
      </c>
      <c r="D3684" s="141" t="s">
        <v>81</v>
      </c>
      <c r="E3684" s="142" t="s">
        <v>7074</v>
      </c>
      <c r="F3684" s="142" t="s">
        <v>16396</v>
      </c>
    </row>
    <row r="3685" spans="1:6" x14ac:dyDescent="0.3">
      <c r="A3685" s="141">
        <v>92342</v>
      </c>
      <c r="B3685" s="141" t="s">
        <v>7075</v>
      </c>
      <c r="C3685" s="141" t="s">
        <v>80</v>
      </c>
      <c r="D3685" s="141" t="s">
        <v>81</v>
      </c>
      <c r="E3685" s="142" t="s">
        <v>7076</v>
      </c>
      <c r="F3685" s="142" t="s">
        <v>16397</v>
      </c>
    </row>
    <row r="3686" spans="1:6" x14ac:dyDescent="0.3">
      <c r="A3686" s="141">
        <v>92343</v>
      </c>
      <c r="B3686" s="141" t="s">
        <v>7077</v>
      </c>
      <c r="C3686" s="141" t="s">
        <v>80</v>
      </c>
      <c r="D3686" s="141" t="s">
        <v>81</v>
      </c>
      <c r="E3686" s="142" t="s">
        <v>7078</v>
      </c>
      <c r="F3686" s="142" t="s">
        <v>16398</v>
      </c>
    </row>
    <row r="3687" spans="1:6" x14ac:dyDescent="0.3">
      <c r="A3687" s="141">
        <v>92359</v>
      </c>
      <c r="B3687" s="141" t="s">
        <v>7079</v>
      </c>
      <c r="C3687" s="141" t="s">
        <v>80</v>
      </c>
      <c r="D3687" s="141" t="s">
        <v>81</v>
      </c>
      <c r="E3687" s="142" t="s">
        <v>7080</v>
      </c>
      <c r="F3687" s="142" t="s">
        <v>16399</v>
      </c>
    </row>
    <row r="3688" spans="1:6" x14ac:dyDescent="0.3">
      <c r="A3688" s="141">
        <v>92360</v>
      </c>
      <c r="B3688" s="141" t="s">
        <v>7081</v>
      </c>
      <c r="C3688" s="141" t="s">
        <v>80</v>
      </c>
      <c r="D3688" s="141" t="s">
        <v>81</v>
      </c>
      <c r="E3688" s="142" t="s">
        <v>7082</v>
      </c>
      <c r="F3688" s="142" t="s">
        <v>16400</v>
      </c>
    </row>
    <row r="3689" spans="1:6" x14ac:dyDescent="0.3">
      <c r="A3689" s="141">
        <v>92361</v>
      </c>
      <c r="B3689" s="141" t="s">
        <v>7083</v>
      </c>
      <c r="C3689" s="141" t="s">
        <v>80</v>
      </c>
      <c r="D3689" s="141" t="s">
        <v>81</v>
      </c>
      <c r="E3689" s="142" t="s">
        <v>7084</v>
      </c>
      <c r="F3689" s="142" t="s">
        <v>15523</v>
      </c>
    </row>
    <row r="3690" spans="1:6" x14ac:dyDescent="0.3">
      <c r="A3690" s="141">
        <v>92362</v>
      </c>
      <c r="B3690" s="141" t="s">
        <v>7085</v>
      </c>
      <c r="C3690" s="141" t="s">
        <v>80</v>
      </c>
      <c r="D3690" s="141" t="s">
        <v>81</v>
      </c>
      <c r="E3690" s="142" t="s">
        <v>7086</v>
      </c>
      <c r="F3690" s="142" t="s">
        <v>16401</v>
      </c>
    </row>
    <row r="3691" spans="1:6" x14ac:dyDescent="0.3">
      <c r="A3691" s="141">
        <v>92364</v>
      </c>
      <c r="B3691" s="141" t="s">
        <v>7087</v>
      </c>
      <c r="C3691" s="141" t="s">
        <v>80</v>
      </c>
      <c r="D3691" s="141" t="s">
        <v>81</v>
      </c>
      <c r="E3691" s="142" t="s">
        <v>7088</v>
      </c>
      <c r="F3691" s="142" t="s">
        <v>15144</v>
      </c>
    </row>
    <row r="3692" spans="1:6" x14ac:dyDescent="0.3">
      <c r="A3692" s="141">
        <v>92365</v>
      </c>
      <c r="B3692" s="141" t="s">
        <v>7089</v>
      </c>
      <c r="C3692" s="141" t="s">
        <v>80</v>
      </c>
      <c r="D3692" s="141" t="s">
        <v>81</v>
      </c>
      <c r="E3692" s="142" t="s">
        <v>7090</v>
      </c>
      <c r="F3692" s="142" t="s">
        <v>16402</v>
      </c>
    </row>
    <row r="3693" spans="1:6" x14ac:dyDescent="0.3">
      <c r="A3693" s="141">
        <v>92366</v>
      </c>
      <c r="B3693" s="141" t="s">
        <v>7091</v>
      </c>
      <c r="C3693" s="141" t="s">
        <v>80</v>
      </c>
      <c r="D3693" s="141" t="s">
        <v>81</v>
      </c>
      <c r="E3693" s="142" t="s">
        <v>7092</v>
      </c>
      <c r="F3693" s="142" t="s">
        <v>3817</v>
      </c>
    </row>
    <row r="3694" spans="1:6" x14ac:dyDescent="0.3">
      <c r="A3694" s="141">
        <v>92367</v>
      </c>
      <c r="B3694" s="141" t="s">
        <v>7093</v>
      </c>
      <c r="C3694" s="141" t="s">
        <v>80</v>
      </c>
      <c r="D3694" s="141" t="s">
        <v>81</v>
      </c>
      <c r="E3694" s="142" t="s">
        <v>7094</v>
      </c>
      <c r="F3694" s="142" t="s">
        <v>1838</v>
      </c>
    </row>
    <row r="3695" spans="1:6" x14ac:dyDescent="0.3">
      <c r="A3695" s="141">
        <v>92368</v>
      </c>
      <c r="B3695" s="141" t="s">
        <v>7095</v>
      </c>
      <c r="C3695" s="141" t="s">
        <v>80</v>
      </c>
      <c r="D3695" s="141" t="s">
        <v>81</v>
      </c>
      <c r="E3695" s="142" t="s">
        <v>7096</v>
      </c>
      <c r="F3695" s="142" t="s">
        <v>16403</v>
      </c>
    </row>
    <row r="3696" spans="1:6" x14ac:dyDescent="0.3">
      <c r="A3696" s="141">
        <v>92645</v>
      </c>
      <c r="B3696" s="141" t="s">
        <v>7097</v>
      </c>
      <c r="C3696" s="141" t="s">
        <v>80</v>
      </c>
      <c r="D3696" s="141" t="s">
        <v>81</v>
      </c>
      <c r="E3696" s="142" t="s">
        <v>7098</v>
      </c>
      <c r="F3696" s="142" t="s">
        <v>16404</v>
      </c>
    </row>
    <row r="3697" spans="1:6" x14ac:dyDescent="0.3">
      <c r="A3697" s="141">
        <v>92646</v>
      </c>
      <c r="B3697" s="141" t="s">
        <v>7099</v>
      </c>
      <c r="C3697" s="141" t="s">
        <v>80</v>
      </c>
      <c r="D3697" s="141" t="s">
        <v>81</v>
      </c>
      <c r="E3697" s="142" t="s">
        <v>7100</v>
      </c>
      <c r="F3697" s="142" t="s">
        <v>16405</v>
      </c>
    </row>
    <row r="3698" spans="1:6" x14ac:dyDescent="0.3">
      <c r="A3698" s="141">
        <v>92648</v>
      </c>
      <c r="B3698" s="141" t="s">
        <v>7101</v>
      </c>
      <c r="C3698" s="141" t="s">
        <v>80</v>
      </c>
      <c r="D3698" s="141" t="s">
        <v>81</v>
      </c>
      <c r="E3698" s="142" t="s">
        <v>7102</v>
      </c>
      <c r="F3698" s="142" t="s">
        <v>16406</v>
      </c>
    </row>
    <row r="3699" spans="1:6" x14ac:dyDescent="0.3">
      <c r="A3699" s="141">
        <v>92649</v>
      </c>
      <c r="B3699" s="141" t="s">
        <v>7103</v>
      </c>
      <c r="C3699" s="141" t="s">
        <v>80</v>
      </c>
      <c r="D3699" s="141" t="s">
        <v>81</v>
      </c>
      <c r="E3699" s="142" t="s">
        <v>7104</v>
      </c>
      <c r="F3699" s="142" t="s">
        <v>13927</v>
      </c>
    </row>
    <row r="3700" spans="1:6" x14ac:dyDescent="0.3">
      <c r="A3700" s="141">
        <v>92650</v>
      </c>
      <c r="B3700" s="141" t="s">
        <v>7105</v>
      </c>
      <c r="C3700" s="141" t="s">
        <v>80</v>
      </c>
      <c r="D3700" s="141" t="s">
        <v>81</v>
      </c>
      <c r="E3700" s="142" t="s">
        <v>7106</v>
      </c>
      <c r="F3700" s="142" t="s">
        <v>16407</v>
      </c>
    </row>
    <row r="3701" spans="1:6" x14ac:dyDescent="0.3">
      <c r="A3701" s="141">
        <v>92652</v>
      </c>
      <c r="B3701" s="141" t="s">
        <v>7107</v>
      </c>
      <c r="C3701" s="141" t="s">
        <v>80</v>
      </c>
      <c r="D3701" s="141" t="s">
        <v>81</v>
      </c>
      <c r="E3701" s="142" t="s">
        <v>7108</v>
      </c>
      <c r="F3701" s="142" t="s">
        <v>16408</v>
      </c>
    </row>
    <row r="3702" spans="1:6" x14ac:dyDescent="0.3">
      <c r="A3702" s="141">
        <v>92653</v>
      </c>
      <c r="B3702" s="141" t="s">
        <v>7109</v>
      </c>
      <c r="C3702" s="141" t="s">
        <v>80</v>
      </c>
      <c r="D3702" s="141" t="s">
        <v>81</v>
      </c>
      <c r="E3702" s="142" t="s">
        <v>7110</v>
      </c>
      <c r="F3702" s="142" t="s">
        <v>16409</v>
      </c>
    </row>
    <row r="3703" spans="1:6" x14ac:dyDescent="0.3">
      <c r="A3703" s="141">
        <v>92654</v>
      </c>
      <c r="B3703" s="141" t="s">
        <v>7111</v>
      </c>
      <c r="C3703" s="141" t="s">
        <v>80</v>
      </c>
      <c r="D3703" s="141" t="s">
        <v>81</v>
      </c>
      <c r="E3703" s="142" t="s">
        <v>7112</v>
      </c>
      <c r="F3703" s="142" t="s">
        <v>16410</v>
      </c>
    </row>
    <row r="3704" spans="1:6" x14ac:dyDescent="0.3">
      <c r="A3704" s="141">
        <v>92655</v>
      </c>
      <c r="B3704" s="141" t="s">
        <v>7113</v>
      </c>
      <c r="C3704" s="141" t="s">
        <v>80</v>
      </c>
      <c r="D3704" s="141" t="s">
        <v>81</v>
      </c>
      <c r="E3704" s="142" t="s">
        <v>7114</v>
      </c>
      <c r="F3704" s="142" t="s">
        <v>16411</v>
      </c>
    </row>
    <row r="3705" spans="1:6" x14ac:dyDescent="0.3">
      <c r="A3705" s="141">
        <v>92656</v>
      </c>
      <c r="B3705" s="141" t="s">
        <v>7115</v>
      </c>
      <c r="C3705" s="141" t="s">
        <v>80</v>
      </c>
      <c r="D3705" s="141" t="s">
        <v>81</v>
      </c>
      <c r="E3705" s="142" t="s">
        <v>7116</v>
      </c>
      <c r="F3705" s="142" t="s">
        <v>16412</v>
      </c>
    </row>
    <row r="3706" spans="1:6" x14ac:dyDescent="0.3">
      <c r="A3706" s="141">
        <v>92687</v>
      </c>
      <c r="B3706" s="141" t="s">
        <v>7117</v>
      </c>
      <c r="C3706" s="141" t="s">
        <v>80</v>
      </c>
      <c r="D3706" s="141" t="s">
        <v>81</v>
      </c>
      <c r="E3706" s="142" t="s">
        <v>7118</v>
      </c>
      <c r="F3706" s="142" t="s">
        <v>16413</v>
      </c>
    </row>
    <row r="3707" spans="1:6" x14ac:dyDescent="0.3">
      <c r="A3707" s="141">
        <v>92688</v>
      </c>
      <c r="B3707" s="141" t="s">
        <v>7119</v>
      </c>
      <c r="C3707" s="141" t="s">
        <v>80</v>
      </c>
      <c r="D3707" s="141" t="s">
        <v>81</v>
      </c>
      <c r="E3707" s="142" t="s">
        <v>7120</v>
      </c>
      <c r="F3707" s="142" t="s">
        <v>16414</v>
      </c>
    </row>
    <row r="3708" spans="1:6" x14ac:dyDescent="0.3">
      <c r="A3708" s="141">
        <v>92689</v>
      </c>
      <c r="B3708" s="141" t="s">
        <v>7121</v>
      </c>
      <c r="C3708" s="141" t="s">
        <v>80</v>
      </c>
      <c r="D3708" s="141" t="s">
        <v>81</v>
      </c>
      <c r="E3708" s="142" t="s">
        <v>5679</v>
      </c>
      <c r="F3708" s="142" t="s">
        <v>16415</v>
      </c>
    </row>
    <row r="3709" spans="1:6" x14ac:dyDescent="0.3">
      <c r="A3709" s="141">
        <v>92690</v>
      </c>
      <c r="B3709" s="141" t="s">
        <v>7122</v>
      </c>
      <c r="C3709" s="141" t="s">
        <v>80</v>
      </c>
      <c r="D3709" s="141" t="s">
        <v>81</v>
      </c>
      <c r="E3709" s="142" t="s">
        <v>7123</v>
      </c>
      <c r="F3709" s="142" t="s">
        <v>10495</v>
      </c>
    </row>
    <row r="3710" spans="1:6" x14ac:dyDescent="0.3">
      <c r="A3710" s="141">
        <v>92691</v>
      </c>
      <c r="B3710" s="141" t="s">
        <v>7124</v>
      </c>
      <c r="C3710" s="141" t="s">
        <v>80</v>
      </c>
      <c r="D3710" s="141" t="s">
        <v>81</v>
      </c>
      <c r="E3710" s="142" t="s">
        <v>7125</v>
      </c>
      <c r="F3710" s="142" t="s">
        <v>16416</v>
      </c>
    </row>
    <row r="3711" spans="1:6" x14ac:dyDescent="0.3">
      <c r="A3711" s="141">
        <v>94462</v>
      </c>
      <c r="B3711" s="141" t="s">
        <v>7126</v>
      </c>
      <c r="C3711" s="141" t="s">
        <v>80</v>
      </c>
      <c r="D3711" s="141" t="s">
        <v>81</v>
      </c>
      <c r="E3711" s="142" t="s">
        <v>7127</v>
      </c>
      <c r="F3711" s="142" t="s">
        <v>16417</v>
      </c>
    </row>
    <row r="3712" spans="1:6" x14ac:dyDescent="0.3">
      <c r="A3712" s="141">
        <v>94463</v>
      </c>
      <c r="B3712" s="141" t="s">
        <v>7128</v>
      </c>
      <c r="C3712" s="141" t="s">
        <v>80</v>
      </c>
      <c r="D3712" s="141" t="s">
        <v>81</v>
      </c>
      <c r="E3712" s="142" t="s">
        <v>7129</v>
      </c>
      <c r="F3712" s="142" t="s">
        <v>16418</v>
      </c>
    </row>
    <row r="3713" spans="1:6" x14ac:dyDescent="0.3">
      <c r="A3713" s="141">
        <v>94464</v>
      </c>
      <c r="B3713" s="141" t="s">
        <v>7130</v>
      </c>
      <c r="C3713" s="141" t="s">
        <v>80</v>
      </c>
      <c r="D3713" s="141" t="s">
        <v>81</v>
      </c>
      <c r="E3713" s="142" t="s">
        <v>7131</v>
      </c>
      <c r="F3713" s="142" t="s">
        <v>16419</v>
      </c>
    </row>
    <row r="3714" spans="1:6" x14ac:dyDescent="0.3">
      <c r="A3714" s="141">
        <v>94602</v>
      </c>
      <c r="B3714" s="141" t="s">
        <v>7132</v>
      </c>
      <c r="C3714" s="141" t="s">
        <v>80</v>
      </c>
      <c r="D3714" s="141" t="s">
        <v>81</v>
      </c>
      <c r="E3714" s="142" t="s">
        <v>7133</v>
      </c>
      <c r="F3714" s="142" t="s">
        <v>16420</v>
      </c>
    </row>
    <row r="3715" spans="1:6" x14ac:dyDescent="0.3">
      <c r="A3715" s="141">
        <v>94603</v>
      </c>
      <c r="B3715" s="141" t="s">
        <v>7134</v>
      </c>
      <c r="C3715" s="141" t="s">
        <v>80</v>
      </c>
      <c r="D3715" s="141" t="s">
        <v>81</v>
      </c>
      <c r="E3715" s="142" t="s">
        <v>7135</v>
      </c>
      <c r="F3715" s="142" t="s">
        <v>16421</v>
      </c>
    </row>
    <row r="3716" spans="1:6" x14ac:dyDescent="0.3">
      <c r="A3716" s="141">
        <v>94604</v>
      </c>
      <c r="B3716" s="141" t="s">
        <v>7136</v>
      </c>
      <c r="C3716" s="141" t="s">
        <v>80</v>
      </c>
      <c r="D3716" s="141" t="s">
        <v>81</v>
      </c>
      <c r="E3716" s="142" t="s">
        <v>7137</v>
      </c>
      <c r="F3716" s="142" t="s">
        <v>16422</v>
      </c>
    </row>
    <row r="3717" spans="1:6" x14ac:dyDescent="0.3">
      <c r="A3717" s="141">
        <v>94605</v>
      </c>
      <c r="B3717" s="141" t="s">
        <v>7138</v>
      </c>
      <c r="C3717" s="141" t="s">
        <v>80</v>
      </c>
      <c r="D3717" s="141" t="s">
        <v>81</v>
      </c>
      <c r="E3717" s="142" t="s">
        <v>7139</v>
      </c>
      <c r="F3717" s="142" t="s">
        <v>16423</v>
      </c>
    </row>
    <row r="3718" spans="1:6" x14ac:dyDescent="0.3">
      <c r="A3718" s="141">
        <v>94648</v>
      </c>
      <c r="B3718" s="141" t="s">
        <v>7140</v>
      </c>
      <c r="C3718" s="141" t="s">
        <v>80</v>
      </c>
      <c r="D3718" s="141" t="s">
        <v>81</v>
      </c>
      <c r="E3718" s="142" t="s">
        <v>7141</v>
      </c>
      <c r="F3718" s="142" t="s">
        <v>7502</v>
      </c>
    </row>
    <row r="3719" spans="1:6" x14ac:dyDescent="0.3">
      <c r="A3719" s="141">
        <v>94649</v>
      </c>
      <c r="B3719" s="141" t="s">
        <v>7142</v>
      </c>
      <c r="C3719" s="141" t="s">
        <v>80</v>
      </c>
      <c r="D3719" s="141" t="s">
        <v>81</v>
      </c>
      <c r="E3719" s="142" t="s">
        <v>2387</v>
      </c>
      <c r="F3719" s="142" t="s">
        <v>7811</v>
      </c>
    </row>
    <row r="3720" spans="1:6" x14ac:dyDescent="0.3">
      <c r="A3720" s="141">
        <v>94650</v>
      </c>
      <c r="B3720" s="141" t="s">
        <v>7143</v>
      </c>
      <c r="C3720" s="141" t="s">
        <v>80</v>
      </c>
      <c r="D3720" s="141" t="s">
        <v>81</v>
      </c>
      <c r="E3720" s="142" t="s">
        <v>7144</v>
      </c>
      <c r="F3720" s="142" t="s">
        <v>7465</v>
      </c>
    </row>
    <row r="3721" spans="1:6" x14ac:dyDescent="0.3">
      <c r="A3721" s="141">
        <v>94651</v>
      </c>
      <c r="B3721" s="141" t="s">
        <v>7145</v>
      </c>
      <c r="C3721" s="141" t="s">
        <v>80</v>
      </c>
      <c r="D3721" s="141" t="s">
        <v>81</v>
      </c>
      <c r="E3721" s="142" t="s">
        <v>7146</v>
      </c>
      <c r="F3721" s="142" t="s">
        <v>16424</v>
      </c>
    </row>
    <row r="3722" spans="1:6" x14ac:dyDescent="0.3">
      <c r="A3722" s="141">
        <v>94652</v>
      </c>
      <c r="B3722" s="141" t="s">
        <v>7147</v>
      </c>
      <c r="C3722" s="141" t="s">
        <v>80</v>
      </c>
      <c r="D3722" s="141" t="s">
        <v>81</v>
      </c>
      <c r="E3722" s="142" t="s">
        <v>225</v>
      </c>
      <c r="F3722" s="142" t="s">
        <v>16425</v>
      </c>
    </row>
    <row r="3723" spans="1:6" x14ac:dyDescent="0.3">
      <c r="A3723" s="141">
        <v>94653</v>
      </c>
      <c r="B3723" s="141" t="s">
        <v>7148</v>
      </c>
      <c r="C3723" s="141" t="s">
        <v>80</v>
      </c>
      <c r="D3723" s="141" t="s">
        <v>81</v>
      </c>
      <c r="E3723" s="142" t="s">
        <v>7149</v>
      </c>
      <c r="F3723" s="142" t="s">
        <v>16426</v>
      </c>
    </row>
    <row r="3724" spans="1:6" x14ac:dyDescent="0.3">
      <c r="A3724" s="141">
        <v>94654</v>
      </c>
      <c r="B3724" s="141" t="s">
        <v>7150</v>
      </c>
      <c r="C3724" s="141" t="s">
        <v>80</v>
      </c>
      <c r="D3724" s="141" t="s">
        <v>81</v>
      </c>
      <c r="E3724" s="142" t="s">
        <v>7151</v>
      </c>
      <c r="F3724" s="142" t="s">
        <v>16427</v>
      </c>
    </row>
    <row r="3725" spans="1:6" x14ac:dyDescent="0.3">
      <c r="A3725" s="141">
        <v>94655</v>
      </c>
      <c r="B3725" s="141" t="s">
        <v>7152</v>
      </c>
      <c r="C3725" s="141" t="s">
        <v>80</v>
      </c>
      <c r="D3725" s="141" t="s">
        <v>81</v>
      </c>
      <c r="E3725" s="142" t="s">
        <v>7153</v>
      </c>
      <c r="F3725" s="142" t="s">
        <v>16428</v>
      </c>
    </row>
    <row r="3726" spans="1:6" x14ac:dyDescent="0.3">
      <c r="A3726" s="141">
        <v>94716</v>
      </c>
      <c r="B3726" s="141" t="s">
        <v>7154</v>
      </c>
      <c r="C3726" s="141" t="s">
        <v>80</v>
      </c>
      <c r="D3726" s="141" t="s">
        <v>81</v>
      </c>
      <c r="E3726" s="142" t="s">
        <v>7155</v>
      </c>
      <c r="F3726" s="142" t="s">
        <v>16429</v>
      </c>
    </row>
    <row r="3727" spans="1:6" x14ac:dyDescent="0.3">
      <c r="A3727" s="141">
        <v>94717</v>
      </c>
      <c r="B3727" s="141" t="s">
        <v>7156</v>
      </c>
      <c r="C3727" s="141" t="s">
        <v>80</v>
      </c>
      <c r="D3727" s="141" t="s">
        <v>81</v>
      </c>
      <c r="E3727" s="142" t="s">
        <v>7157</v>
      </c>
      <c r="F3727" s="142" t="s">
        <v>6240</v>
      </c>
    </row>
    <row r="3728" spans="1:6" x14ac:dyDescent="0.3">
      <c r="A3728" s="141">
        <v>94718</v>
      </c>
      <c r="B3728" s="141" t="s">
        <v>7158</v>
      </c>
      <c r="C3728" s="141" t="s">
        <v>80</v>
      </c>
      <c r="D3728" s="141" t="s">
        <v>81</v>
      </c>
      <c r="E3728" s="142" t="s">
        <v>7159</v>
      </c>
      <c r="F3728" s="142" t="s">
        <v>16430</v>
      </c>
    </row>
    <row r="3729" spans="1:6" x14ac:dyDescent="0.3">
      <c r="A3729" s="141">
        <v>94719</v>
      </c>
      <c r="B3729" s="141" t="s">
        <v>7160</v>
      </c>
      <c r="C3729" s="141" t="s">
        <v>80</v>
      </c>
      <c r="D3729" s="141" t="s">
        <v>81</v>
      </c>
      <c r="E3729" s="142" t="s">
        <v>4309</v>
      </c>
      <c r="F3729" s="142" t="s">
        <v>16431</v>
      </c>
    </row>
    <row r="3730" spans="1:6" x14ac:dyDescent="0.3">
      <c r="A3730" s="141">
        <v>94720</v>
      </c>
      <c r="B3730" s="141" t="s">
        <v>7161</v>
      </c>
      <c r="C3730" s="141" t="s">
        <v>80</v>
      </c>
      <c r="D3730" s="141" t="s">
        <v>81</v>
      </c>
      <c r="E3730" s="142" t="s">
        <v>4743</v>
      </c>
      <c r="F3730" s="142" t="s">
        <v>16432</v>
      </c>
    </row>
    <row r="3731" spans="1:6" x14ac:dyDescent="0.3">
      <c r="A3731" s="141">
        <v>94721</v>
      </c>
      <c r="B3731" s="141" t="s">
        <v>7162</v>
      </c>
      <c r="C3731" s="141" t="s">
        <v>80</v>
      </c>
      <c r="D3731" s="141" t="s">
        <v>81</v>
      </c>
      <c r="E3731" s="142" t="s">
        <v>7163</v>
      </c>
      <c r="F3731" s="142" t="s">
        <v>16433</v>
      </c>
    </row>
    <row r="3732" spans="1:6" x14ac:dyDescent="0.3">
      <c r="A3732" s="141">
        <v>94722</v>
      </c>
      <c r="B3732" s="141" t="s">
        <v>7164</v>
      </c>
      <c r="C3732" s="141" t="s">
        <v>80</v>
      </c>
      <c r="D3732" s="141" t="s">
        <v>81</v>
      </c>
      <c r="E3732" s="142" t="s">
        <v>7165</v>
      </c>
      <c r="F3732" s="142" t="s">
        <v>16434</v>
      </c>
    </row>
    <row r="3733" spans="1:6" x14ac:dyDescent="0.3">
      <c r="A3733" s="141">
        <v>94723</v>
      </c>
      <c r="B3733" s="141" t="s">
        <v>7166</v>
      </c>
      <c r="C3733" s="141" t="s">
        <v>80</v>
      </c>
      <c r="D3733" s="141" t="s">
        <v>81</v>
      </c>
      <c r="E3733" s="142" t="s">
        <v>7167</v>
      </c>
      <c r="F3733" s="142" t="s">
        <v>16435</v>
      </c>
    </row>
    <row r="3734" spans="1:6" x14ac:dyDescent="0.3">
      <c r="A3734" s="141">
        <v>95697</v>
      </c>
      <c r="B3734" s="141" t="s">
        <v>7168</v>
      </c>
      <c r="C3734" s="141" t="s">
        <v>80</v>
      </c>
      <c r="D3734" s="141" t="s">
        <v>81</v>
      </c>
      <c r="E3734" s="142" t="s">
        <v>7169</v>
      </c>
      <c r="F3734" s="142" t="s">
        <v>16436</v>
      </c>
    </row>
    <row r="3735" spans="1:6" x14ac:dyDescent="0.3">
      <c r="A3735" s="141">
        <v>96635</v>
      </c>
      <c r="B3735" s="141" t="s">
        <v>7170</v>
      </c>
      <c r="C3735" s="141" t="s">
        <v>80</v>
      </c>
      <c r="D3735" s="141" t="s">
        <v>81</v>
      </c>
      <c r="E3735" s="142" t="s">
        <v>6447</v>
      </c>
      <c r="F3735" s="142" t="s">
        <v>16437</v>
      </c>
    </row>
    <row r="3736" spans="1:6" x14ac:dyDescent="0.3">
      <c r="A3736" s="141">
        <v>96636</v>
      </c>
      <c r="B3736" s="141" t="s">
        <v>7171</v>
      </c>
      <c r="C3736" s="141" t="s">
        <v>80</v>
      </c>
      <c r="D3736" s="141" t="s">
        <v>81</v>
      </c>
      <c r="E3736" s="142" t="s">
        <v>5438</v>
      </c>
      <c r="F3736" s="142" t="s">
        <v>16438</v>
      </c>
    </row>
    <row r="3737" spans="1:6" x14ac:dyDescent="0.3">
      <c r="A3737" s="141">
        <v>96644</v>
      </c>
      <c r="B3737" s="141" t="s">
        <v>7172</v>
      </c>
      <c r="C3737" s="141" t="s">
        <v>80</v>
      </c>
      <c r="D3737" s="141" t="s">
        <v>81</v>
      </c>
      <c r="E3737" s="142" t="s">
        <v>7173</v>
      </c>
      <c r="F3737" s="142" t="s">
        <v>16439</v>
      </c>
    </row>
    <row r="3738" spans="1:6" x14ac:dyDescent="0.3">
      <c r="A3738" s="141">
        <v>96645</v>
      </c>
      <c r="B3738" s="141" t="s">
        <v>7174</v>
      </c>
      <c r="C3738" s="141" t="s">
        <v>80</v>
      </c>
      <c r="D3738" s="141" t="s">
        <v>81</v>
      </c>
      <c r="E3738" s="142" t="s">
        <v>7175</v>
      </c>
      <c r="F3738" s="142" t="s">
        <v>16440</v>
      </c>
    </row>
    <row r="3739" spans="1:6" x14ac:dyDescent="0.3">
      <c r="A3739" s="141">
        <v>96646</v>
      </c>
      <c r="B3739" s="141" t="s">
        <v>7176</v>
      </c>
      <c r="C3739" s="141" t="s">
        <v>80</v>
      </c>
      <c r="D3739" s="141" t="s">
        <v>81</v>
      </c>
      <c r="E3739" s="142" t="s">
        <v>7177</v>
      </c>
      <c r="F3739" s="142" t="s">
        <v>13753</v>
      </c>
    </row>
    <row r="3740" spans="1:6" x14ac:dyDescent="0.3">
      <c r="A3740" s="141">
        <v>96647</v>
      </c>
      <c r="B3740" s="141" t="s">
        <v>7178</v>
      </c>
      <c r="C3740" s="141" t="s">
        <v>80</v>
      </c>
      <c r="D3740" s="141" t="s">
        <v>81</v>
      </c>
      <c r="E3740" s="142" t="s">
        <v>7179</v>
      </c>
      <c r="F3740" s="142" t="s">
        <v>16441</v>
      </c>
    </row>
    <row r="3741" spans="1:6" x14ac:dyDescent="0.3">
      <c r="A3741" s="141">
        <v>96648</v>
      </c>
      <c r="B3741" s="141" t="s">
        <v>7180</v>
      </c>
      <c r="C3741" s="141" t="s">
        <v>80</v>
      </c>
      <c r="D3741" s="141" t="s">
        <v>81</v>
      </c>
      <c r="E3741" s="142" t="s">
        <v>7181</v>
      </c>
      <c r="F3741" s="142" t="s">
        <v>10638</v>
      </c>
    </row>
    <row r="3742" spans="1:6" x14ac:dyDescent="0.3">
      <c r="A3742" s="141">
        <v>96649</v>
      </c>
      <c r="B3742" s="141" t="s">
        <v>7182</v>
      </c>
      <c r="C3742" s="141" t="s">
        <v>80</v>
      </c>
      <c r="D3742" s="141" t="s">
        <v>81</v>
      </c>
      <c r="E3742" s="142" t="s">
        <v>3830</v>
      </c>
      <c r="F3742" s="142" t="s">
        <v>3429</v>
      </c>
    </row>
    <row r="3743" spans="1:6" x14ac:dyDescent="0.3">
      <c r="A3743" s="141">
        <v>96668</v>
      </c>
      <c r="B3743" s="141" t="s">
        <v>7183</v>
      </c>
      <c r="C3743" s="141" t="s">
        <v>80</v>
      </c>
      <c r="D3743" s="141" t="s">
        <v>81</v>
      </c>
      <c r="E3743" s="142" t="s">
        <v>7184</v>
      </c>
      <c r="F3743" s="142" t="s">
        <v>14184</v>
      </c>
    </row>
    <row r="3744" spans="1:6" x14ac:dyDescent="0.3">
      <c r="A3744" s="141">
        <v>96669</v>
      </c>
      <c r="B3744" s="141" t="s">
        <v>7185</v>
      </c>
      <c r="C3744" s="141" t="s">
        <v>80</v>
      </c>
      <c r="D3744" s="141" t="s">
        <v>81</v>
      </c>
      <c r="E3744" s="142" t="s">
        <v>7186</v>
      </c>
      <c r="F3744" s="142" t="s">
        <v>4554</v>
      </c>
    </row>
    <row r="3745" spans="1:6" x14ac:dyDescent="0.3">
      <c r="A3745" s="141">
        <v>96670</v>
      </c>
      <c r="B3745" s="141" t="s">
        <v>7187</v>
      </c>
      <c r="C3745" s="141" t="s">
        <v>80</v>
      </c>
      <c r="D3745" s="141" t="s">
        <v>81</v>
      </c>
      <c r="E3745" s="142" t="s">
        <v>7188</v>
      </c>
      <c r="F3745" s="142" t="s">
        <v>16442</v>
      </c>
    </row>
    <row r="3746" spans="1:6" x14ac:dyDescent="0.3">
      <c r="A3746" s="141">
        <v>96671</v>
      </c>
      <c r="B3746" s="141" t="s">
        <v>7189</v>
      </c>
      <c r="C3746" s="141" t="s">
        <v>80</v>
      </c>
      <c r="D3746" s="141" t="s">
        <v>81</v>
      </c>
      <c r="E3746" s="142" t="s">
        <v>4806</v>
      </c>
      <c r="F3746" s="142" t="s">
        <v>16443</v>
      </c>
    </row>
    <row r="3747" spans="1:6" x14ac:dyDescent="0.3">
      <c r="A3747" s="141">
        <v>96672</v>
      </c>
      <c r="B3747" s="141" t="s">
        <v>7190</v>
      </c>
      <c r="C3747" s="141" t="s">
        <v>80</v>
      </c>
      <c r="D3747" s="141" t="s">
        <v>81</v>
      </c>
      <c r="E3747" s="142" t="s">
        <v>7191</v>
      </c>
      <c r="F3747" s="142" t="s">
        <v>16444</v>
      </c>
    </row>
    <row r="3748" spans="1:6" x14ac:dyDescent="0.3">
      <c r="A3748" s="141">
        <v>96673</v>
      </c>
      <c r="B3748" s="141" t="s">
        <v>7192</v>
      </c>
      <c r="C3748" s="141" t="s">
        <v>80</v>
      </c>
      <c r="D3748" s="141" t="s">
        <v>81</v>
      </c>
      <c r="E3748" s="142" t="s">
        <v>7193</v>
      </c>
      <c r="F3748" s="142" t="s">
        <v>16445</v>
      </c>
    </row>
    <row r="3749" spans="1:6" x14ac:dyDescent="0.3">
      <c r="A3749" s="141">
        <v>96674</v>
      </c>
      <c r="B3749" s="141" t="s">
        <v>7194</v>
      </c>
      <c r="C3749" s="141" t="s">
        <v>80</v>
      </c>
      <c r="D3749" s="141" t="s">
        <v>81</v>
      </c>
      <c r="E3749" s="142" t="s">
        <v>7195</v>
      </c>
      <c r="F3749" s="142" t="s">
        <v>11120</v>
      </c>
    </row>
    <row r="3750" spans="1:6" x14ac:dyDescent="0.3">
      <c r="A3750" s="141">
        <v>96675</v>
      </c>
      <c r="B3750" s="141" t="s">
        <v>7196</v>
      </c>
      <c r="C3750" s="141" t="s">
        <v>80</v>
      </c>
      <c r="D3750" s="141" t="s">
        <v>81</v>
      </c>
      <c r="E3750" s="142" t="s">
        <v>7197</v>
      </c>
      <c r="F3750" s="142" t="s">
        <v>16446</v>
      </c>
    </row>
    <row r="3751" spans="1:6" x14ac:dyDescent="0.3">
      <c r="A3751" s="141">
        <v>96676</v>
      </c>
      <c r="B3751" s="141" t="s">
        <v>7198</v>
      </c>
      <c r="C3751" s="141" t="s">
        <v>80</v>
      </c>
      <c r="D3751" s="141" t="s">
        <v>81</v>
      </c>
      <c r="E3751" s="142" t="s">
        <v>7199</v>
      </c>
      <c r="F3751" s="142" t="s">
        <v>7173</v>
      </c>
    </row>
    <row r="3752" spans="1:6" x14ac:dyDescent="0.3">
      <c r="A3752" s="141">
        <v>96677</v>
      </c>
      <c r="B3752" s="141" t="s">
        <v>7200</v>
      </c>
      <c r="C3752" s="141" t="s">
        <v>80</v>
      </c>
      <c r="D3752" s="141" t="s">
        <v>81</v>
      </c>
      <c r="E3752" s="142" t="s">
        <v>7201</v>
      </c>
      <c r="F3752" s="142" t="s">
        <v>16447</v>
      </c>
    </row>
    <row r="3753" spans="1:6" x14ac:dyDescent="0.3">
      <c r="A3753" s="141">
        <v>96678</v>
      </c>
      <c r="B3753" s="141" t="s">
        <v>7202</v>
      </c>
      <c r="C3753" s="141" t="s">
        <v>80</v>
      </c>
      <c r="D3753" s="141" t="s">
        <v>81</v>
      </c>
      <c r="E3753" s="142" t="s">
        <v>7203</v>
      </c>
      <c r="F3753" s="142" t="s">
        <v>15894</v>
      </c>
    </row>
    <row r="3754" spans="1:6" x14ac:dyDescent="0.3">
      <c r="A3754" s="141">
        <v>96679</v>
      </c>
      <c r="B3754" s="141" t="s">
        <v>7204</v>
      </c>
      <c r="C3754" s="141" t="s">
        <v>80</v>
      </c>
      <c r="D3754" s="141" t="s">
        <v>81</v>
      </c>
      <c r="E3754" s="142" t="s">
        <v>7205</v>
      </c>
      <c r="F3754" s="142" t="s">
        <v>3005</v>
      </c>
    </row>
    <row r="3755" spans="1:6" x14ac:dyDescent="0.3">
      <c r="A3755" s="141">
        <v>96680</v>
      </c>
      <c r="B3755" s="141" t="s">
        <v>7206</v>
      </c>
      <c r="C3755" s="141" t="s">
        <v>80</v>
      </c>
      <c r="D3755" s="141" t="s">
        <v>81</v>
      </c>
      <c r="E3755" s="142" t="s">
        <v>7207</v>
      </c>
      <c r="F3755" s="142" t="s">
        <v>16448</v>
      </c>
    </row>
    <row r="3756" spans="1:6" x14ac:dyDescent="0.3">
      <c r="A3756" s="141">
        <v>96681</v>
      </c>
      <c r="B3756" s="141" t="s">
        <v>7208</v>
      </c>
      <c r="C3756" s="141" t="s">
        <v>80</v>
      </c>
      <c r="D3756" s="141" t="s">
        <v>81</v>
      </c>
      <c r="E3756" s="142" t="s">
        <v>7209</v>
      </c>
      <c r="F3756" s="142" t="s">
        <v>16449</v>
      </c>
    </row>
    <row r="3757" spans="1:6" x14ac:dyDescent="0.3">
      <c r="A3757" s="141">
        <v>96682</v>
      </c>
      <c r="B3757" s="141" t="s">
        <v>7210</v>
      </c>
      <c r="C3757" s="141" t="s">
        <v>80</v>
      </c>
      <c r="D3757" s="141" t="s">
        <v>81</v>
      </c>
      <c r="E3757" s="142" t="s">
        <v>7211</v>
      </c>
      <c r="F3757" s="142" t="s">
        <v>16450</v>
      </c>
    </row>
    <row r="3758" spans="1:6" x14ac:dyDescent="0.3">
      <c r="A3758" s="141">
        <v>96683</v>
      </c>
      <c r="B3758" s="141" t="s">
        <v>7212</v>
      </c>
      <c r="C3758" s="141" t="s">
        <v>80</v>
      </c>
      <c r="D3758" s="141" t="s">
        <v>81</v>
      </c>
      <c r="E3758" s="142" t="s">
        <v>7213</v>
      </c>
      <c r="F3758" s="142" t="s">
        <v>16451</v>
      </c>
    </row>
    <row r="3759" spans="1:6" x14ac:dyDescent="0.3">
      <c r="A3759" s="141">
        <v>96718</v>
      </c>
      <c r="B3759" s="141" t="s">
        <v>7214</v>
      </c>
      <c r="C3759" s="141" t="s">
        <v>80</v>
      </c>
      <c r="D3759" s="141" t="s">
        <v>81</v>
      </c>
      <c r="E3759" s="142" t="s">
        <v>7215</v>
      </c>
      <c r="F3759" s="142" t="s">
        <v>16452</v>
      </c>
    </row>
    <row r="3760" spans="1:6" x14ac:dyDescent="0.3">
      <c r="A3760" s="141">
        <v>96719</v>
      </c>
      <c r="B3760" s="141" t="s">
        <v>7216</v>
      </c>
      <c r="C3760" s="141" t="s">
        <v>80</v>
      </c>
      <c r="D3760" s="141" t="s">
        <v>81</v>
      </c>
      <c r="E3760" s="142" t="s">
        <v>7217</v>
      </c>
      <c r="F3760" s="142" t="s">
        <v>16453</v>
      </c>
    </row>
    <row r="3761" spans="1:6" x14ac:dyDescent="0.3">
      <c r="A3761" s="141">
        <v>96720</v>
      </c>
      <c r="B3761" s="141" t="s">
        <v>7218</v>
      </c>
      <c r="C3761" s="141" t="s">
        <v>80</v>
      </c>
      <c r="D3761" s="141" t="s">
        <v>81</v>
      </c>
      <c r="E3761" s="142" t="s">
        <v>7219</v>
      </c>
      <c r="F3761" s="142" t="s">
        <v>15683</v>
      </c>
    </row>
    <row r="3762" spans="1:6" x14ac:dyDescent="0.3">
      <c r="A3762" s="141">
        <v>96721</v>
      </c>
      <c r="B3762" s="141" t="s">
        <v>7220</v>
      </c>
      <c r="C3762" s="141" t="s">
        <v>80</v>
      </c>
      <c r="D3762" s="141" t="s">
        <v>81</v>
      </c>
      <c r="E3762" s="142" t="s">
        <v>7221</v>
      </c>
      <c r="F3762" s="142" t="s">
        <v>11865</v>
      </c>
    </row>
    <row r="3763" spans="1:6" x14ac:dyDescent="0.3">
      <c r="A3763" s="141">
        <v>96722</v>
      </c>
      <c r="B3763" s="141" t="s">
        <v>7222</v>
      </c>
      <c r="C3763" s="141" t="s">
        <v>80</v>
      </c>
      <c r="D3763" s="141" t="s">
        <v>81</v>
      </c>
      <c r="E3763" s="142" t="s">
        <v>7223</v>
      </c>
      <c r="F3763" s="142" t="s">
        <v>207</v>
      </c>
    </row>
    <row r="3764" spans="1:6" x14ac:dyDescent="0.3">
      <c r="A3764" s="141">
        <v>96723</v>
      </c>
      <c r="B3764" s="141" t="s">
        <v>7224</v>
      </c>
      <c r="C3764" s="141" t="s">
        <v>80</v>
      </c>
      <c r="D3764" s="141" t="s">
        <v>81</v>
      </c>
      <c r="E3764" s="142" t="s">
        <v>7225</v>
      </c>
      <c r="F3764" s="142" t="s">
        <v>16454</v>
      </c>
    </row>
    <row r="3765" spans="1:6" x14ac:dyDescent="0.3">
      <c r="A3765" s="141">
        <v>96724</v>
      </c>
      <c r="B3765" s="141" t="s">
        <v>7226</v>
      </c>
      <c r="C3765" s="141" t="s">
        <v>80</v>
      </c>
      <c r="D3765" s="141" t="s">
        <v>81</v>
      </c>
      <c r="E3765" s="142" t="s">
        <v>7227</v>
      </c>
      <c r="F3765" s="142" t="s">
        <v>16455</v>
      </c>
    </row>
    <row r="3766" spans="1:6" x14ac:dyDescent="0.3">
      <c r="A3766" s="141">
        <v>96725</v>
      </c>
      <c r="B3766" s="141" t="s">
        <v>7228</v>
      </c>
      <c r="C3766" s="141" t="s">
        <v>80</v>
      </c>
      <c r="D3766" s="141" t="s">
        <v>81</v>
      </c>
      <c r="E3766" s="142" t="s">
        <v>7229</v>
      </c>
      <c r="F3766" s="142" t="s">
        <v>16456</v>
      </c>
    </row>
    <row r="3767" spans="1:6" x14ac:dyDescent="0.3">
      <c r="A3767" s="141">
        <v>96726</v>
      </c>
      <c r="B3767" s="141" t="s">
        <v>7230</v>
      </c>
      <c r="C3767" s="141" t="s">
        <v>80</v>
      </c>
      <c r="D3767" s="141" t="s">
        <v>81</v>
      </c>
      <c r="E3767" s="142" t="s">
        <v>7231</v>
      </c>
      <c r="F3767" s="142" t="s">
        <v>16457</v>
      </c>
    </row>
    <row r="3768" spans="1:6" x14ac:dyDescent="0.3">
      <c r="A3768" s="141">
        <v>96727</v>
      </c>
      <c r="B3768" s="141" t="s">
        <v>7232</v>
      </c>
      <c r="C3768" s="141" t="s">
        <v>80</v>
      </c>
      <c r="D3768" s="141" t="s">
        <v>81</v>
      </c>
      <c r="E3768" s="142" t="s">
        <v>7233</v>
      </c>
      <c r="F3768" s="142" t="s">
        <v>13121</v>
      </c>
    </row>
    <row r="3769" spans="1:6" x14ac:dyDescent="0.3">
      <c r="A3769" s="141">
        <v>96728</v>
      </c>
      <c r="B3769" s="141" t="s">
        <v>7234</v>
      </c>
      <c r="C3769" s="141" t="s">
        <v>80</v>
      </c>
      <c r="D3769" s="141" t="s">
        <v>81</v>
      </c>
      <c r="E3769" s="142" t="s">
        <v>7175</v>
      </c>
      <c r="F3769" s="142" t="s">
        <v>16458</v>
      </c>
    </row>
    <row r="3770" spans="1:6" x14ac:dyDescent="0.3">
      <c r="A3770" s="141">
        <v>96729</v>
      </c>
      <c r="B3770" s="141" t="s">
        <v>7235</v>
      </c>
      <c r="C3770" s="141" t="s">
        <v>80</v>
      </c>
      <c r="D3770" s="141" t="s">
        <v>81</v>
      </c>
      <c r="E3770" s="142" t="s">
        <v>7236</v>
      </c>
      <c r="F3770" s="142" t="s">
        <v>12238</v>
      </c>
    </row>
    <row r="3771" spans="1:6" x14ac:dyDescent="0.3">
      <c r="A3771" s="141">
        <v>96730</v>
      </c>
      <c r="B3771" s="141" t="s">
        <v>7237</v>
      </c>
      <c r="C3771" s="141" t="s">
        <v>80</v>
      </c>
      <c r="D3771" s="141" t="s">
        <v>81</v>
      </c>
      <c r="E3771" s="142" t="s">
        <v>7238</v>
      </c>
      <c r="F3771" s="142" t="s">
        <v>16361</v>
      </c>
    </row>
    <row r="3772" spans="1:6" x14ac:dyDescent="0.3">
      <c r="A3772" s="141">
        <v>96731</v>
      </c>
      <c r="B3772" s="141" t="s">
        <v>7239</v>
      </c>
      <c r="C3772" s="141" t="s">
        <v>80</v>
      </c>
      <c r="D3772" s="141" t="s">
        <v>81</v>
      </c>
      <c r="E3772" s="142" t="s">
        <v>897</v>
      </c>
      <c r="F3772" s="142" t="s">
        <v>14495</v>
      </c>
    </row>
    <row r="3773" spans="1:6" x14ac:dyDescent="0.3">
      <c r="A3773" s="141">
        <v>96732</v>
      </c>
      <c r="B3773" s="141" t="s">
        <v>7240</v>
      </c>
      <c r="C3773" s="141" t="s">
        <v>80</v>
      </c>
      <c r="D3773" s="141" t="s">
        <v>81</v>
      </c>
      <c r="E3773" s="142" t="s">
        <v>7241</v>
      </c>
      <c r="F3773" s="142" t="s">
        <v>16459</v>
      </c>
    </row>
    <row r="3774" spans="1:6" x14ac:dyDescent="0.3">
      <c r="A3774" s="141">
        <v>96733</v>
      </c>
      <c r="B3774" s="141" t="s">
        <v>7242</v>
      </c>
      <c r="C3774" s="141" t="s">
        <v>80</v>
      </c>
      <c r="D3774" s="141" t="s">
        <v>81</v>
      </c>
      <c r="E3774" s="142" t="s">
        <v>7243</v>
      </c>
      <c r="F3774" s="142" t="s">
        <v>16460</v>
      </c>
    </row>
    <row r="3775" spans="1:6" x14ac:dyDescent="0.3">
      <c r="A3775" s="141">
        <v>96734</v>
      </c>
      <c r="B3775" s="141" t="s">
        <v>7244</v>
      </c>
      <c r="C3775" s="141" t="s">
        <v>80</v>
      </c>
      <c r="D3775" s="141" t="s">
        <v>81</v>
      </c>
      <c r="E3775" s="142" t="s">
        <v>7245</v>
      </c>
      <c r="F3775" s="142" t="s">
        <v>16461</v>
      </c>
    </row>
    <row r="3776" spans="1:6" x14ac:dyDescent="0.3">
      <c r="A3776" s="141">
        <v>96735</v>
      </c>
      <c r="B3776" s="141" t="s">
        <v>7246</v>
      </c>
      <c r="C3776" s="141" t="s">
        <v>80</v>
      </c>
      <c r="D3776" s="141" t="s">
        <v>81</v>
      </c>
      <c r="E3776" s="142" t="s">
        <v>7247</v>
      </c>
      <c r="F3776" s="142" t="s">
        <v>16462</v>
      </c>
    </row>
    <row r="3777" spans="1:6" x14ac:dyDescent="0.3">
      <c r="A3777" s="141">
        <v>96798</v>
      </c>
      <c r="B3777" s="141" t="s">
        <v>7248</v>
      </c>
      <c r="C3777" s="141" t="s">
        <v>80</v>
      </c>
      <c r="D3777" s="141" t="s">
        <v>81</v>
      </c>
      <c r="E3777" s="142" t="s">
        <v>7249</v>
      </c>
      <c r="F3777" s="142" t="s">
        <v>10624</v>
      </c>
    </row>
    <row r="3778" spans="1:6" x14ac:dyDescent="0.3">
      <c r="A3778" s="141">
        <v>96799</v>
      </c>
      <c r="B3778" s="141" t="s">
        <v>7250</v>
      </c>
      <c r="C3778" s="141" t="s">
        <v>80</v>
      </c>
      <c r="D3778" s="141" t="s">
        <v>81</v>
      </c>
      <c r="E3778" s="142" t="s">
        <v>5210</v>
      </c>
      <c r="F3778" s="142" t="s">
        <v>15663</v>
      </c>
    </row>
    <row r="3779" spans="1:6" x14ac:dyDescent="0.3">
      <c r="A3779" s="141">
        <v>96800</v>
      </c>
      <c r="B3779" s="141" t="s">
        <v>7251</v>
      </c>
      <c r="C3779" s="141" t="s">
        <v>80</v>
      </c>
      <c r="D3779" s="141" t="s">
        <v>81</v>
      </c>
      <c r="E3779" s="142" t="s">
        <v>7252</v>
      </c>
      <c r="F3779" s="142" t="s">
        <v>6340</v>
      </c>
    </row>
    <row r="3780" spans="1:6" x14ac:dyDescent="0.3">
      <c r="A3780" s="141">
        <v>96801</v>
      </c>
      <c r="B3780" s="141" t="s">
        <v>7253</v>
      </c>
      <c r="C3780" s="141" t="s">
        <v>80</v>
      </c>
      <c r="D3780" s="141" t="s">
        <v>81</v>
      </c>
      <c r="E3780" s="142" t="s">
        <v>7254</v>
      </c>
      <c r="F3780" s="142" t="s">
        <v>11911</v>
      </c>
    </row>
    <row r="3781" spans="1:6" x14ac:dyDescent="0.3">
      <c r="A3781" s="141">
        <v>97327</v>
      </c>
      <c r="B3781" s="141" t="s">
        <v>7255</v>
      </c>
      <c r="C3781" s="141" t="s">
        <v>80</v>
      </c>
      <c r="D3781" s="141" t="s">
        <v>81</v>
      </c>
      <c r="E3781" s="142" t="s">
        <v>7256</v>
      </c>
      <c r="F3781" s="142" t="s">
        <v>16463</v>
      </c>
    </row>
    <row r="3782" spans="1:6" x14ac:dyDescent="0.3">
      <c r="A3782" s="141">
        <v>97328</v>
      </c>
      <c r="B3782" s="141" t="s">
        <v>7257</v>
      </c>
      <c r="C3782" s="141" t="s">
        <v>80</v>
      </c>
      <c r="D3782" s="141" t="s">
        <v>81</v>
      </c>
      <c r="E3782" s="142" t="s">
        <v>7258</v>
      </c>
      <c r="F3782" s="142" t="s">
        <v>16464</v>
      </c>
    </row>
    <row r="3783" spans="1:6" x14ac:dyDescent="0.3">
      <c r="A3783" s="141">
        <v>97329</v>
      </c>
      <c r="B3783" s="141" t="s">
        <v>7259</v>
      </c>
      <c r="C3783" s="141" t="s">
        <v>80</v>
      </c>
      <c r="D3783" s="141" t="s">
        <v>81</v>
      </c>
      <c r="E3783" s="142" t="s">
        <v>7260</v>
      </c>
      <c r="F3783" s="142" t="s">
        <v>8784</v>
      </c>
    </row>
    <row r="3784" spans="1:6" x14ac:dyDescent="0.3">
      <c r="A3784" s="141">
        <v>97330</v>
      </c>
      <c r="B3784" s="141" t="s">
        <v>7261</v>
      </c>
      <c r="C3784" s="141" t="s">
        <v>80</v>
      </c>
      <c r="D3784" s="141" t="s">
        <v>81</v>
      </c>
      <c r="E3784" s="142" t="s">
        <v>7262</v>
      </c>
      <c r="F3784" s="142" t="s">
        <v>12604</v>
      </c>
    </row>
    <row r="3785" spans="1:6" x14ac:dyDescent="0.3">
      <c r="A3785" s="141">
        <v>97331</v>
      </c>
      <c r="B3785" s="141" t="s">
        <v>7263</v>
      </c>
      <c r="C3785" s="141" t="s">
        <v>80</v>
      </c>
      <c r="D3785" s="141" t="s">
        <v>81</v>
      </c>
      <c r="E3785" s="142" t="s">
        <v>7264</v>
      </c>
      <c r="F3785" s="142" t="s">
        <v>16465</v>
      </c>
    </row>
    <row r="3786" spans="1:6" x14ac:dyDescent="0.3">
      <c r="A3786" s="141">
        <v>97332</v>
      </c>
      <c r="B3786" s="141" t="s">
        <v>7265</v>
      </c>
      <c r="C3786" s="141" t="s">
        <v>80</v>
      </c>
      <c r="D3786" s="141" t="s">
        <v>81</v>
      </c>
      <c r="E3786" s="142" t="s">
        <v>7266</v>
      </c>
      <c r="F3786" s="142" t="s">
        <v>16466</v>
      </c>
    </row>
    <row r="3787" spans="1:6" x14ac:dyDescent="0.3">
      <c r="A3787" s="141">
        <v>97333</v>
      </c>
      <c r="B3787" s="141" t="s">
        <v>7267</v>
      </c>
      <c r="C3787" s="141" t="s">
        <v>80</v>
      </c>
      <c r="D3787" s="141" t="s">
        <v>81</v>
      </c>
      <c r="E3787" s="142" t="s">
        <v>6313</v>
      </c>
      <c r="F3787" s="142" t="s">
        <v>16467</v>
      </c>
    </row>
    <row r="3788" spans="1:6" x14ac:dyDescent="0.3">
      <c r="A3788" s="141">
        <v>97334</v>
      </c>
      <c r="B3788" s="141" t="s">
        <v>7268</v>
      </c>
      <c r="C3788" s="141" t="s">
        <v>80</v>
      </c>
      <c r="D3788" s="141" t="s">
        <v>81</v>
      </c>
      <c r="E3788" s="142" t="s">
        <v>7269</v>
      </c>
      <c r="F3788" s="142" t="s">
        <v>16468</v>
      </c>
    </row>
    <row r="3789" spans="1:6" x14ac:dyDescent="0.3">
      <c r="A3789" s="141">
        <v>97335</v>
      </c>
      <c r="B3789" s="141" t="s">
        <v>7270</v>
      </c>
      <c r="C3789" s="141" t="s">
        <v>80</v>
      </c>
      <c r="D3789" s="141" t="s">
        <v>81</v>
      </c>
      <c r="E3789" s="142" t="s">
        <v>7271</v>
      </c>
      <c r="F3789" s="142" t="s">
        <v>16469</v>
      </c>
    </row>
    <row r="3790" spans="1:6" x14ac:dyDescent="0.3">
      <c r="A3790" s="141">
        <v>97336</v>
      </c>
      <c r="B3790" s="141" t="s">
        <v>7272</v>
      </c>
      <c r="C3790" s="141" t="s">
        <v>80</v>
      </c>
      <c r="D3790" s="141" t="s">
        <v>81</v>
      </c>
      <c r="E3790" s="142" t="s">
        <v>7273</v>
      </c>
      <c r="F3790" s="142" t="s">
        <v>901</v>
      </c>
    </row>
    <row r="3791" spans="1:6" x14ac:dyDescent="0.3">
      <c r="A3791" s="141">
        <v>97337</v>
      </c>
      <c r="B3791" s="141" t="s">
        <v>7274</v>
      </c>
      <c r="C3791" s="141" t="s">
        <v>80</v>
      </c>
      <c r="D3791" s="141" t="s">
        <v>81</v>
      </c>
      <c r="E3791" s="142" t="s">
        <v>7275</v>
      </c>
      <c r="F3791" s="142" t="s">
        <v>16470</v>
      </c>
    </row>
    <row r="3792" spans="1:6" x14ac:dyDescent="0.3">
      <c r="A3792" s="141">
        <v>97338</v>
      </c>
      <c r="B3792" s="141" t="s">
        <v>7276</v>
      </c>
      <c r="C3792" s="141" t="s">
        <v>80</v>
      </c>
      <c r="D3792" s="141" t="s">
        <v>81</v>
      </c>
      <c r="E3792" s="142" t="s">
        <v>7277</v>
      </c>
      <c r="F3792" s="142" t="s">
        <v>16471</v>
      </c>
    </row>
    <row r="3793" spans="1:6" x14ac:dyDescent="0.3">
      <c r="A3793" s="141">
        <v>97339</v>
      </c>
      <c r="B3793" s="141" t="s">
        <v>7278</v>
      </c>
      <c r="C3793" s="141" t="s">
        <v>80</v>
      </c>
      <c r="D3793" s="141" t="s">
        <v>81</v>
      </c>
      <c r="E3793" s="142" t="s">
        <v>7025</v>
      </c>
      <c r="F3793" s="142" t="s">
        <v>16377</v>
      </c>
    </row>
    <row r="3794" spans="1:6" x14ac:dyDescent="0.3">
      <c r="A3794" s="141">
        <v>97340</v>
      </c>
      <c r="B3794" s="141" t="s">
        <v>7279</v>
      </c>
      <c r="C3794" s="141" t="s">
        <v>80</v>
      </c>
      <c r="D3794" s="141" t="s">
        <v>81</v>
      </c>
      <c r="E3794" s="142" t="s">
        <v>7280</v>
      </c>
      <c r="F3794" s="142" t="s">
        <v>16472</v>
      </c>
    </row>
    <row r="3795" spans="1:6" x14ac:dyDescent="0.3">
      <c r="A3795" s="141">
        <v>97498</v>
      </c>
      <c r="B3795" s="141" t="s">
        <v>7281</v>
      </c>
      <c r="C3795" s="141" t="s">
        <v>80</v>
      </c>
      <c r="D3795" s="141" t="s">
        <v>81</v>
      </c>
      <c r="E3795" s="142" t="s">
        <v>7282</v>
      </c>
      <c r="F3795" s="142" t="s">
        <v>16473</v>
      </c>
    </row>
    <row r="3796" spans="1:6" x14ac:dyDescent="0.3">
      <c r="A3796" s="141">
        <v>97535</v>
      </c>
      <c r="B3796" s="141" t="s">
        <v>7283</v>
      </c>
      <c r="C3796" s="141" t="s">
        <v>80</v>
      </c>
      <c r="D3796" s="141" t="s">
        <v>81</v>
      </c>
      <c r="E3796" s="142" t="s">
        <v>7284</v>
      </c>
      <c r="F3796" s="142" t="s">
        <v>12057</v>
      </c>
    </row>
    <row r="3797" spans="1:6" x14ac:dyDescent="0.3">
      <c r="A3797" s="141">
        <v>97536</v>
      </c>
      <c r="B3797" s="141" t="s">
        <v>7285</v>
      </c>
      <c r="C3797" s="141" t="s">
        <v>80</v>
      </c>
      <c r="D3797" s="141" t="s">
        <v>81</v>
      </c>
      <c r="E3797" s="142" t="s">
        <v>7286</v>
      </c>
      <c r="F3797" s="142" t="s">
        <v>14782</v>
      </c>
    </row>
    <row r="3798" spans="1:6" x14ac:dyDescent="0.3">
      <c r="A3798" s="141">
        <v>100788</v>
      </c>
      <c r="B3798" s="141" t="s">
        <v>7287</v>
      </c>
      <c r="C3798" s="141" t="s">
        <v>146</v>
      </c>
      <c r="D3798" s="141" t="s">
        <v>81</v>
      </c>
      <c r="E3798" s="142" t="s">
        <v>7288</v>
      </c>
      <c r="F3798" s="142" t="s">
        <v>16474</v>
      </c>
    </row>
    <row r="3799" spans="1:6" x14ac:dyDescent="0.3">
      <c r="A3799" s="141">
        <v>100791</v>
      </c>
      <c r="B3799" s="141" t="s">
        <v>7289</v>
      </c>
      <c r="C3799" s="141" t="s">
        <v>80</v>
      </c>
      <c r="D3799" s="141" t="s">
        <v>81</v>
      </c>
      <c r="E3799" s="142" t="s">
        <v>7290</v>
      </c>
      <c r="F3799" s="142" t="s">
        <v>607</v>
      </c>
    </row>
    <row r="3800" spans="1:6" x14ac:dyDescent="0.3">
      <c r="A3800" s="141">
        <v>100792</v>
      </c>
      <c r="B3800" s="141" t="s">
        <v>7291</v>
      </c>
      <c r="C3800" s="141" t="s">
        <v>80</v>
      </c>
      <c r="D3800" s="141" t="s">
        <v>81</v>
      </c>
      <c r="E3800" s="142" t="s">
        <v>7292</v>
      </c>
      <c r="F3800" s="142" t="s">
        <v>8994</v>
      </c>
    </row>
    <row r="3801" spans="1:6" x14ac:dyDescent="0.3">
      <c r="A3801" s="141">
        <v>100793</v>
      </c>
      <c r="B3801" s="141" t="s">
        <v>7293</v>
      </c>
      <c r="C3801" s="141" t="s">
        <v>80</v>
      </c>
      <c r="D3801" s="141" t="s">
        <v>81</v>
      </c>
      <c r="E3801" s="142" t="s">
        <v>7294</v>
      </c>
      <c r="F3801" s="142" t="s">
        <v>1824</v>
      </c>
    </row>
    <row r="3802" spans="1:6" x14ac:dyDescent="0.3">
      <c r="A3802" s="141">
        <v>100794</v>
      </c>
      <c r="B3802" s="141" t="s">
        <v>7295</v>
      </c>
      <c r="C3802" s="141" t="s">
        <v>80</v>
      </c>
      <c r="D3802" s="141" t="s">
        <v>81</v>
      </c>
      <c r="E3802" s="142" t="s">
        <v>7296</v>
      </c>
      <c r="F3802" s="142" t="s">
        <v>16475</v>
      </c>
    </row>
    <row r="3803" spans="1:6" x14ac:dyDescent="0.3">
      <c r="A3803" s="141">
        <v>100799</v>
      </c>
      <c r="B3803" s="141" t="s">
        <v>7297</v>
      </c>
      <c r="C3803" s="141" t="s">
        <v>80</v>
      </c>
      <c r="D3803" s="141" t="s">
        <v>81</v>
      </c>
      <c r="E3803" s="142" t="s">
        <v>7144</v>
      </c>
      <c r="F3803" s="142" t="s">
        <v>16476</v>
      </c>
    </row>
    <row r="3804" spans="1:6" x14ac:dyDescent="0.3">
      <c r="A3804" s="141">
        <v>100800</v>
      </c>
      <c r="B3804" s="141" t="s">
        <v>7298</v>
      </c>
      <c r="C3804" s="141" t="s">
        <v>80</v>
      </c>
      <c r="D3804" s="141" t="s">
        <v>81</v>
      </c>
      <c r="E3804" s="142" t="s">
        <v>7299</v>
      </c>
      <c r="F3804" s="142" t="s">
        <v>13495</v>
      </c>
    </row>
    <row r="3805" spans="1:6" x14ac:dyDescent="0.3">
      <c r="A3805" s="141">
        <v>100801</v>
      </c>
      <c r="B3805" s="141" t="s">
        <v>7300</v>
      </c>
      <c r="C3805" s="141" t="s">
        <v>80</v>
      </c>
      <c r="D3805" s="141" t="s">
        <v>81</v>
      </c>
      <c r="E3805" s="142" t="s">
        <v>7301</v>
      </c>
      <c r="F3805" s="142" t="s">
        <v>12269</v>
      </c>
    </row>
    <row r="3806" spans="1:6" x14ac:dyDescent="0.3">
      <c r="A3806" s="141">
        <v>100802</v>
      </c>
      <c r="B3806" s="141" t="s">
        <v>7302</v>
      </c>
      <c r="C3806" s="141" t="s">
        <v>80</v>
      </c>
      <c r="D3806" s="141" t="s">
        <v>81</v>
      </c>
      <c r="E3806" s="142" t="s">
        <v>7303</v>
      </c>
      <c r="F3806" s="142" t="s">
        <v>16477</v>
      </c>
    </row>
    <row r="3807" spans="1:6" x14ac:dyDescent="0.3">
      <c r="A3807" s="141">
        <v>100803</v>
      </c>
      <c r="B3807" s="141" t="s">
        <v>7304</v>
      </c>
      <c r="C3807" s="141" t="s">
        <v>80</v>
      </c>
      <c r="D3807" s="141" t="s">
        <v>81</v>
      </c>
      <c r="E3807" s="142" t="s">
        <v>7305</v>
      </c>
      <c r="F3807" s="142" t="s">
        <v>1715</v>
      </c>
    </row>
    <row r="3808" spans="1:6" x14ac:dyDescent="0.3">
      <c r="A3808" s="141">
        <v>100804</v>
      </c>
      <c r="B3808" s="141" t="s">
        <v>7306</v>
      </c>
      <c r="C3808" s="141" t="s">
        <v>80</v>
      </c>
      <c r="D3808" s="141" t="s">
        <v>81</v>
      </c>
      <c r="E3808" s="142" t="s">
        <v>7307</v>
      </c>
      <c r="F3808" s="142" t="s">
        <v>16478</v>
      </c>
    </row>
    <row r="3809" spans="1:6" x14ac:dyDescent="0.3">
      <c r="A3809" s="141">
        <v>100805</v>
      </c>
      <c r="B3809" s="141" t="s">
        <v>7308</v>
      </c>
      <c r="C3809" s="141" t="s">
        <v>80</v>
      </c>
      <c r="D3809" s="141" t="s">
        <v>81</v>
      </c>
      <c r="E3809" s="142" t="s">
        <v>7309</v>
      </c>
      <c r="F3809" s="142" t="s">
        <v>104</v>
      </c>
    </row>
    <row r="3810" spans="1:6" x14ac:dyDescent="0.3">
      <c r="A3810" s="141">
        <v>100806</v>
      </c>
      <c r="B3810" s="141" t="s">
        <v>7310</v>
      </c>
      <c r="C3810" s="141" t="s">
        <v>80</v>
      </c>
      <c r="D3810" s="141" t="s">
        <v>81</v>
      </c>
      <c r="E3810" s="142" t="s">
        <v>7311</v>
      </c>
      <c r="F3810" s="142" t="s">
        <v>16479</v>
      </c>
    </row>
    <row r="3811" spans="1:6" x14ac:dyDescent="0.3">
      <c r="A3811" s="141">
        <v>100807</v>
      </c>
      <c r="B3811" s="141" t="s">
        <v>7312</v>
      </c>
      <c r="C3811" s="141" t="s">
        <v>80</v>
      </c>
      <c r="D3811" s="141" t="s">
        <v>81</v>
      </c>
      <c r="E3811" s="142" t="s">
        <v>7313</v>
      </c>
      <c r="F3811" s="142" t="s">
        <v>7861</v>
      </c>
    </row>
    <row r="3812" spans="1:6" x14ac:dyDescent="0.3">
      <c r="A3812" s="141">
        <v>100808</v>
      </c>
      <c r="B3812" s="141" t="s">
        <v>7314</v>
      </c>
      <c r="C3812" s="141" t="s">
        <v>80</v>
      </c>
      <c r="D3812" s="141" t="s">
        <v>81</v>
      </c>
      <c r="E3812" s="142" t="s">
        <v>7315</v>
      </c>
      <c r="F3812" s="142" t="s">
        <v>16480</v>
      </c>
    </row>
    <row r="3813" spans="1:6" x14ac:dyDescent="0.3">
      <c r="A3813" s="141">
        <v>100809</v>
      </c>
      <c r="B3813" s="141" t="s">
        <v>7316</v>
      </c>
      <c r="C3813" s="141" t="s">
        <v>80</v>
      </c>
      <c r="D3813" s="141" t="s">
        <v>81</v>
      </c>
      <c r="E3813" s="142" t="s">
        <v>7317</v>
      </c>
      <c r="F3813" s="142" t="s">
        <v>1466</v>
      </c>
    </row>
    <row r="3814" spans="1:6" x14ac:dyDescent="0.3">
      <c r="A3814" s="141">
        <v>100810</v>
      </c>
      <c r="B3814" s="141" t="s">
        <v>7318</v>
      </c>
      <c r="C3814" s="141" t="s">
        <v>80</v>
      </c>
      <c r="D3814" s="141" t="s">
        <v>81</v>
      </c>
      <c r="E3814" s="142" t="s">
        <v>7319</v>
      </c>
      <c r="F3814" s="142" t="s">
        <v>16481</v>
      </c>
    </row>
    <row r="3815" spans="1:6" x14ac:dyDescent="0.3">
      <c r="A3815" s="141">
        <v>101918</v>
      </c>
      <c r="B3815" s="141" t="s">
        <v>7320</v>
      </c>
      <c r="C3815" s="141" t="s">
        <v>80</v>
      </c>
      <c r="D3815" s="141" t="s">
        <v>81</v>
      </c>
      <c r="E3815" s="142" t="s">
        <v>7321</v>
      </c>
      <c r="F3815" s="142" t="s">
        <v>16482</v>
      </c>
    </row>
    <row r="3816" spans="1:6" x14ac:dyDescent="0.3">
      <c r="A3816" s="141">
        <v>101919</v>
      </c>
      <c r="B3816" s="141" t="s">
        <v>7322</v>
      </c>
      <c r="C3816" s="141" t="s">
        <v>146</v>
      </c>
      <c r="D3816" s="141" t="s">
        <v>81</v>
      </c>
      <c r="E3816" s="142" t="s">
        <v>7323</v>
      </c>
      <c r="F3816" s="142" t="s">
        <v>16483</v>
      </c>
    </row>
    <row r="3817" spans="1:6" x14ac:dyDescent="0.3">
      <c r="A3817" s="141">
        <v>101920</v>
      </c>
      <c r="B3817" s="141" t="s">
        <v>7324</v>
      </c>
      <c r="C3817" s="141" t="s">
        <v>146</v>
      </c>
      <c r="D3817" s="141" t="s">
        <v>81</v>
      </c>
      <c r="E3817" s="142" t="s">
        <v>7325</v>
      </c>
      <c r="F3817" s="142" t="s">
        <v>1157</v>
      </c>
    </row>
    <row r="3818" spans="1:6" x14ac:dyDescent="0.3">
      <c r="A3818" s="141">
        <v>101921</v>
      </c>
      <c r="B3818" s="141" t="s">
        <v>7326</v>
      </c>
      <c r="C3818" s="141" t="s">
        <v>146</v>
      </c>
      <c r="D3818" s="141" t="s">
        <v>81</v>
      </c>
      <c r="E3818" s="142" t="s">
        <v>7327</v>
      </c>
      <c r="F3818" s="142" t="s">
        <v>16484</v>
      </c>
    </row>
    <row r="3819" spans="1:6" x14ac:dyDescent="0.3">
      <c r="A3819" s="141">
        <v>101922</v>
      </c>
      <c r="B3819" s="141" t="s">
        <v>7328</v>
      </c>
      <c r="C3819" s="141" t="s">
        <v>146</v>
      </c>
      <c r="D3819" s="141" t="s">
        <v>81</v>
      </c>
      <c r="E3819" s="142" t="s">
        <v>7327</v>
      </c>
      <c r="F3819" s="142" t="s">
        <v>16484</v>
      </c>
    </row>
    <row r="3820" spans="1:6" x14ac:dyDescent="0.3">
      <c r="A3820" s="141">
        <v>101923</v>
      </c>
      <c r="B3820" s="141" t="s">
        <v>7329</v>
      </c>
      <c r="C3820" s="141" t="s">
        <v>146</v>
      </c>
      <c r="D3820" s="141" t="s">
        <v>81</v>
      </c>
      <c r="E3820" s="142" t="s">
        <v>7327</v>
      </c>
      <c r="F3820" s="142" t="s">
        <v>16484</v>
      </c>
    </row>
    <row r="3821" spans="1:6" x14ac:dyDescent="0.3">
      <c r="A3821" s="141">
        <v>101924</v>
      </c>
      <c r="B3821" s="141" t="s">
        <v>7330</v>
      </c>
      <c r="C3821" s="141" t="s">
        <v>146</v>
      </c>
      <c r="D3821" s="141" t="s">
        <v>81</v>
      </c>
      <c r="E3821" s="142" t="s">
        <v>7331</v>
      </c>
      <c r="F3821" s="142" t="s">
        <v>16485</v>
      </c>
    </row>
    <row r="3822" spans="1:6" x14ac:dyDescent="0.3">
      <c r="A3822" s="141">
        <v>101925</v>
      </c>
      <c r="B3822" s="141" t="s">
        <v>7332</v>
      </c>
      <c r="C3822" s="141" t="s">
        <v>146</v>
      </c>
      <c r="D3822" s="141" t="s">
        <v>81</v>
      </c>
      <c r="E3822" s="142" t="s">
        <v>7333</v>
      </c>
      <c r="F3822" s="142" t="s">
        <v>16486</v>
      </c>
    </row>
    <row r="3823" spans="1:6" x14ac:dyDescent="0.3">
      <c r="A3823" s="141">
        <v>101926</v>
      </c>
      <c r="B3823" s="141" t="s">
        <v>7334</v>
      </c>
      <c r="C3823" s="141" t="s">
        <v>146</v>
      </c>
      <c r="D3823" s="141" t="s">
        <v>81</v>
      </c>
      <c r="E3823" s="142" t="s">
        <v>7335</v>
      </c>
      <c r="F3823" s="142" t="s">
        <v>16487</v>
      </c>
    </row>
    <row r="3824" spans="1:6" x14ac:dyDescent="0.3">
      <c r="A3824" s="141">
        <v>101927</v>
      </c>
      <c r="B3824" s="141" t="s">
        <v>7336</v>
      </c>
      <c r="C3824" s="141" t="s">
        <v>80</v>
      </c>
      <c r="D3824" s="141" t="s">
        <v>81</v>
      </c>
      <c r="E3824" s="142" t="s">
        <v>7337</v>
      </c>
      <c r="F3824" s="142" t="s">
        <v>16488</v>
      </c>
    </row>
    <row r="3825" spans="1:6" x14ac:dyDescent="0.3">
      <c r="A3825" s="141">
        <v>101928</v>
      </c>
      <c r="B3825" s="141" t="s">
        <v>7338</v>
      </c>
      <c r="C3825" s="141" t="s">
        <v>146</v>
      </c>
      <c r="D3825" s="141" t="s">
        <v>81</v>
      </c>
      <c r="E3825" s="142" t="s">
        <v>7339</v>
      </c>
      <c r="F3825" s="142" t="s">
        <v>16489</v>
      </c>
    </row>
    <row r="3826" spans="1:6" x14ac:dyDescent="0.3">
      <c r="A3826" s="141">
        <v>101929</v>
      </c>
      <c r="B3826" s="141" t="s">
        <v>7340</v>
      </c>
      <c r="C3826" s="141" t="s">
        <v>146</v>
      </c>
      <c r="D3826" s="141" t="s">
        <v>81</v>
      </c>
      <c r="E3826" s="142" t="s">
        <v>7341</v>
      </c>
      <c r="F3826" s="142" t="s">
        <v>16490</v>
      </c>
    </row>
    <row r="3827" spans="1:6" x14ac:dyDescent="0.3">
      <c r="A3827" s="141">
        <v>101930</v>
      </c>
      <c r="B3827" s="141" t="s">
        <v>7342</v>
      </c>
      <c r="C3827" s="141" t="s">
        <v>146</v>
      </c>
      <c r="D3827" s="141" t="s">
        <v>81</v>
      </c>
      <c r="E3827" s="142" t="s">
        <v>7343</v>
      </c>
      <c r="F3827" s="142" t="s">
        <v>16491</v>
      </c>
    </row>
    <row r="3828" spans="1:6" x14ac:dyDescent="0.3">
      <c r="A3828" s="141">
        <v>101931</v>
      </c>
      <c r="B3828" s="141" t="s">
        <v>7344</v>
      </c>
      <c r="C3828" s="141" t="s">
        <v>146</v>
      </c>
      <c r="D3828" s="141" t="s">
        <v>81</v>
      </c>
      <c r="E3828" s="142" t="s">
        <v>7343</v>
      </c>
      <c r="F3828" s="142" t="s">
        <v>16491</v>
      </c>
    </row>
    <row r="3829" spans="1:6" x14ac:dyDescent="0.3">
      <c r="A3829" s="141">
        <v>101932</v>
      </c>
      <c r="B3829" s="141" t="s">
        <v>7345</v>
      </c>
      <c r="C3829" s="141" t="s">
        <v>146</v>
      </c>
      <c r="D3829" s="141" t="s">
        <v>81</v>
      </c>
      <c r="E3829" s="142" t="s">
        <v>7343</v>
      </c>
      <c r="F3829" s="142" t="s">
        <v>16491</v>
      </c>
    </row>
    <row r="3830" spans="1:6" x14ac:dyDescent="0.3">
      <c r="A3830" s="141">
        <v>101933</v>
      </c>
      <c r="B3830" s="141" t="s">
        <v>7346</v>
      </c>
      <c r="C3830" s="141" t="s">
        <v>146</v>
      </c>
      <c r="D3830" s="141" t="s">
        <v>81</v>
      </c>
      <c r="E3830" s="142" t="s">
        <v>7347</v>
      </c>
      <c r="F3830" s="142" t="s">
        <v>16492</v>
      </c>
    </row>
    <row r="3831" spans="1:6" x14ac:dyDescent="0.3">
      <c r="A3831" s="141">
        <v>101934</v>
      </c>
      <c r="B3831" s="141" t="s">
        <v>7348</v>
      </c>
      <c r="C3831" s="141" t="s">
        <v>146</v>
      </c>
      <c r="D3831" s="141" t="s">
        <v>81</v>
      </c>
      <c r="E3831" s="142" t="s">
        <v>7349</v>
      </c>
      <c r="F3831" s="142" t="s">
        <v>16493</v>
      </c>
    </row>
    <row r="3832" spans="1:6" x14ac:dyDescent="0.3">
      <c r="A3832" s="141">
        <v>101935</v>
      </c>
      <c r="B3832" s="141" t="s">
        <v>7350</v>
      </c>
      <c r="C3832" s="141" t="s">
        <v>146</v>
      </c>
      <c r="D3832" s="141" t="s">
        <v>81</v>
      </c>
      <c r="E3832" s="142" t="s">
        <v>7351</v>
      </c>
      <c r="F3832" s="142" t="s">
        <v>16494</v>
      </c>
    </row>
    <row r="3833" spans="1:6" x14ac:dyDescent="0.3">
      <c r="A3833" s="141">
        <v>103802</v>
      </c>
      <c r="B3833" s="141" t="s">
        <v>7352</v>
      </c>
      <c r="C3833" s="141" t="s">
        <v>80</v>
      </c>
      <c r="D3833" s="141" t="s">
        <v>81</v>
      </c>
      <c r="E3833" s="142" t="s">
        <v>7353</v>
      </c>
      <c r="F3833" s="142" t="s">
        <v>12258</v>
      </c>
    </row>
    <row r="3834" spans="1:6" x14ac:dyDescent="0.3">
      <c r="A3834" s="141">
        <v>103803</v>
      </c>
      <c r="B3834" s="141" t="s">
        <v>7354</v>
      </c>
      <c r="C3834" s="141" t="s">
        <v>80</v>
      </c>
      <c r="D3834" s="141" t="s">
        <v>81</v>
      </c>
      <c r="E3834" s="142" t="s">
        <v>7355</v>
      </c>
      <c r="F3834" s="142" t="s">
        <v>16495</v>
      </c>
    </row>
    <row r="3835" spans="1:6" x14ac:dyDescent="0.3">
      <c r="A3835" s="141">
        <v>103804</v>
      </c>
      <c r="B3835" s="141" t="s">
        <v>7356</v>
      </c>
      <c r="C3835" s="141" t="s">
        <v>80</v>
      </c>
      <c r="D3835" s="141" t="s">
        <v>81</v>
      </c>
      <c r="E3835" s="142" t="s">
        <v>7357</v>
      </c>
      <c r="F3835" s="142" t="s">
        <v>16496</v>
      </c>
    </row>
    <row r="3836" spans="1:6" x14ac:dyDescent="0.3">
      <c r="A3836" s="141">
        <v>103835</v>
      </c>
      <c r="B3836" s="141" t="s">
        <v>7358</v>
      </c>
      <c r="C3836" s="141" t="s">
        <v>80</v>
      </c>
      <c r="D3836" s="141" t="s">
        <v>81</v>
      </c>
      <c r="E3836" s="142" t="s">
        <v>7359</v>
      </c>
      <c r="F3836" s="142" t="s">
        <v>16497</v>
      </c>
    </row>
    <row r="3837" spans="1:6" x14ac:dyDescent="0.3">
      <c r="A3837" s="141">
        <v>103836</v>
      </c>
      <c r="B3837" s="141" t="s">
        <v>7360</v>
      </c>
      <c r="C3837" s="141" t="s">
        <v>80</v>
      </c>
      <c r="D3837" s="141" t="s">
        <v>81</v>
      </c>
      <c r="E3837" s="142" t="s">
        <v>7361</v>
      </c>
      <c r="F3837" s="142" t="s">
        <v>16498</v>
      </c>
    </row>
    <row r="3838" spans="1:6" x14ac:dyDescent="0.3">
      <c r="A3838" s="141">
        <v>103837</v>
      </c>
      <c r="B3838" s="141" t="s">
        <v>7362</v>
      </c>
      <c r="C3838" s="141" t="s">
        <v>80</v>
      </c>
      <c r="D3838" s="141" t="s">
        <v>81</v>
      </c>
      <c r="E3838" s="142" t="s">
        <v>7363</v>
      </c>
      <c r="F3838" s="142" t="s">
        <v>16499</v>
      </c>
    </row>
    <row r="3839" spans="1:6" x14ac:dyDescent="0.3">
      <c r="A3839" s="141">
        <v>103868</v>
      </c>
      <c r="B3839" s="141" t="s">
        <v>7364</v>
      </c>
      <c r="C3839" s="141" t="s">
        <v>80</v>
      </c>
      <c r="D3839" s="141" t="s">
        <v>81</v>
      </c>
      <c r="E3839" s="142" t="s">
        <v>7365</v>
      </c>
      <c r="F3839" s="142" t="s">
        <v>16500</v>
      </c>
    </row>
    <row r="3840" spans="1:6" x14ac:dyDescent="0.3">
      <c r="A3840" s="141">
        <v>103869</v>
      </c>
      <c r="B3840" s="141" t="s">
        <v>7366</v>
      </c>
      <c r="C3840" s="141" t="s">
        <v>80</v>
      </c>
      <c r="D3840" s="141" t="s">
        <v>81</v>
      </c>
      <c r="E3840" s="142" t="s">
        <v>7367</v>
      </c>
      <c r="F3840" s="142" t="s">
        <v>16501</v>
      </c>
    </row>
    <row r="3841" spans="1:6" x14ac:dyDescent="0.3">
      <c r="A3841" s="141">
        <v>103870</v>
      </c>
      <c r="B3841" s="141" t="s">
        <v>7368</v>
      </c>
      <c r="C3841" s="141" t="s">
        <v>80</v>
      </c>
      <c r="D3841" s="141" t="s">
        <v>81</v>
      </c>
      <c r="E3841" s="142" t="s">
        <v>7369</v>
      </c>
      <c r="F3841" s="142" t="s">
        <v>16502</v>
      </c>
    </row>
    <row r="3842" spans="1:6" x14ac:dyDescent="0.3">
      <c r="A3842" s="141">
        <v>103871</v>
      </c>
      <c r="B3842" s="141" t="s">
        <v>7370</v>
      </c>
      <c r="C3842" s="141" t="s">
        <v>80</v>
      </c>
      <c r="D3842" s="141" t="s">
        <v>81</v>
      </c>
      <c r="E3842" s="142" t="s">
        <v>7371</v>
      </c>
      <c r="F3842" s="142" t="s">
        <v>16503</v>
      </c>
    </row>
    <row r="3843" spans="1:6" x14ac:dyDescent="0.3">
      <c r="A3843" s="141">
        <v>103872</v>
      </c>
      <c r="B3843" s="141" t="s">
        <v>7372</v>
      </c>
      <c r="C3843" s="141" t="s">
        <v>80</v>
      </c>
      <c r="D3843" s="141" t="s">
        <v>81</v>
      </c>
      <c r="E3843" s="142" t="s">
        <v>7373</v>
      </c>
      <c r="F3843" s="142" t="s">
        <v>16504</v>
      </c>
    </row>
    <row r="3844" spans="1:6" x14ac:dyDescent="0.3">
      <c r="A3844" s="141">
        <v>103873</v>
      </c>
      <c r="B3844" s="141" t="s">
        <v>7374</v>
      </c>
      <c r="C3844" s="141" t="s">
        <v>80</v>
      </c>
      <c r="D3844" s="141" t="s">
        <v>81</v>
      </c>
      <c r="E3844" s="142" t="s">
        <v>5026</v>
      </c>
      <c r="F3844" s="142" t="s">
        <v>16505</v>
      </c>
    </row>
    <row r="3845" spans="1:6" x14ac:dyDescent="0.3">
      <c r="A3845" s="141">
        <v>103978</v>
      </c>
      <c r="B3845" s="141" t="s">
        <v>7375</v>
      </c>
      <c r="C3845" s="141" t="s">
        <v>80</v>
      </c>
      <c r="D3845" s="141" t="s">
        <v>81</v>
      </c>
      <c r="E3845" s="142" t="s">
        <v>7376</v>
      </c>
      <c r="F3845" s="142" t="s">
        <v>14696</v>
      </c>
    </row>
    <row r="3846" spans="1:6" x14ac:dyDescent="0.3">
      <c r="A3846" s="141">
        <v>103979</v>
      </c>
      <c r="B3846" s="141" t="s">
        <v>7377</v>
      </c>
      <c r="C3846" s="141" t="s">
        <v>80</v>
      </c>
      <c r="D3846" s="141" t="s">
        <v>81</v>
      </c>
      <c r="E3846" s="142" t="s">
        <v>7378</v>
      </c>
      <c r="F3846" s="142" t="s">
        <v>8141</v>
      </c>
    </row>
    <row r="3847" spans="1:6" x14ac:dyDescent="0.3">
      <c r="A3847" s="141">
        <v>104021</v>
      </c>
      <c r="B3847" s="141" t="s">
        <v>7379</v>
      </c>
      <c r="C3847" s="141" t="s">
        <v>80</v>
      </c>
      <c r="D3847" s="141" t="s">
        <v>81</v>
      </c>
      <c r="E3847" s="142" t="s">
        <v>7380</v>
      </c>
      <c r="F3847" s="142" t="s">
        <v>16506</v>
      </c>
    </row>
    <row r="3848" spans="1:6" x14ac:dyDescent="0.3">
      <c r="A3848" s="141">
        <v>104166</v>
      </c>
      <c r="B3848" s="141" t="s">
        <v>7381</v>
      </c>
      <c r="C3848" s="141" t="s">
        <v>80</v>
      </c>
      <c r="D3848" s="141" t="s">
        <v>81</v>
      </c>
      <c r="E3848" s="142" t="s">
        <v>7382</v>
      </c>
      <c r="F3848" s="142" t="s">
        <v>16507</v>
      </c>
    </row>
    <row r="3849" spans="1:6" x14ac:dyDescent="0.3">
      <c r="A3849" s="141">
        <v>104194</v>
      </c>
      <c r="B3849" s="141" t="s">
        <v>7383</v>
      </c>
      <c r="C3849" s="141" t="s">
        <v>80</v>
      </c>
      <c r="D3849" s="141" t="s">
        <v>81</v>
      </c>
      <c r="E3849" s="142" t="s">
        <v>6778</v>
      </c>
      <c r="F3849" s="142" t="s">
        <v>9710</v>
      </c>
    </row>
    <row r="3850" spans="1:6" x14ac:dyDescent="0.3">
      <c r="A3850" s="141">
        <v>104195</v>
      </c>
      <c r="B3850" s="141" t="s">
        <v>7384</v>
      </c>
      <c r="C3850" s="141" t="s">
        <v>80</v>
      </c>
      <c r="D3850" s="141" t="s">
        <v>81</v>
      </c>
      <c r="E3850" s="142" t="s">
        <v>1121</v>
      </c>
      <c r="F3850" s="142" t="s">
        <v>16508</v>
      </c>
    </row>
    <row r="3851" spans="1:6" x14ac:dyDescent="0.3">
      <c r="A3851" s="141">
        <v>104315</v>
      </c>
      <c r="B3851" s="141" t="s">
        <v>7385</v>
      </c>
      <c r="C3851" s="141" t="s">
        <v>80</v>
      </c>
      <c r="D3851" s="141" t="s">
        <v>81</v>
      </c>
      <c r="E3851" s="142" t="s">
        <v>7386</v>
      </c>
      <c r="F3851" s="142" t="s">
        <v>16509</v>
      </c>
    </row>
    <row r="3852" spans="1:6" x14ac:dyDescent="0.3">
      <c r="A3852" s="141">
        <v>104316</v>
      </c>
      <c r="B3852" s="141" t="s">
        <v>7387</v>
      </c>
      <c r="C3852" s="141" t="s">
        <v>80</v>
      </c>
      <c r="D3852" s="141" t="s">
        <v>81</v>
      </c>
      <c r="E3852" s="142" t="s">
        <v>7388</v>
      </c>
      <c r="F3852" s="142" t="s">
        <v>16510</v>
      </c>
    </row>
    <row r="3853" spans="1:6" x14ac:dyDescent="0.3">
      <c r="A3853" s="141">
        <v>105138</v>
      </c>
      <c r="B3853" s="141" t="s">
        <v>7389</v>
      </c>
      <c r="C3853" s="141" t="s">
        <v>146</v>
      </c>
      <c r="D3853" s="141" t="s">
        <v>81</v>
      </c>
      <c r="E3853" s="142" t="s">
        <v>7390</v>
      </c>
      <c r="F3853" s="142" t="s">
        <v>16511</v>
      </c>
    </row>
    <row r="3854" spans="1:6" x14ac:dyDescent="0.3">
      <c r="A3854" s="141">
        <v>105139</v>
      </c>
      <c r="B3854" s="141" t="s">
        <v>7391</v>
      </c>
      <c r="C3854" s="141" t="s">
        <v>146</v>
      </c>
      <c r="D3854" s="141" t="s">
        <v>81</v>
      </c>
      <c r="E3854" s="142" t="s">
        <v>7392</v>
      </c>
      <c r="F3854" s="142" t="s">
        <v>16512</v>
      </c>
    </row>
    <row r="3855" spans="1:6" x14ac:dyDescent="0.3">
      <c r="A3855" s="141">
        <v>105140</v>
      </c>
      <c r="B3855" s="141" t="s">
        <v>7393</v>
      </c>
      <c r="C3855" s="141" t="s">
        <v>146</v>
      </c>
      <c r="D3855" s="141" t="s">
        <v>81</v>
      </c>
      <c r="E3855" s="142" t="s">
        <v>7394</v>
      </c>
      <c r="F3855" s="142" t="s">
        <v>16513</v>
      </c>
    </row>
    <row r="3856" spans="1:6" x14ac:dyDescent="0.3">
      <c r="A3856" s="141">
        <v>105141</v>
      </c>
      <c r="B3856" s="141" t="s">
        <v>7395</v>
      </c>
      <c r="C3856" s="141" t="s">
        <v>146</v>
      </c>
      <c r="D3856" s="141" t="s">
        <v>81</v>
      </c>
      <c r="E3856" s="142" t="s">
        <v>7396</v>
      </c>
      <c r="F3856" s="142" t="s">
        <v>7914</v>
      </c>
    </row>
    <row r="3857" spans="1:6" x14ac:dyDescent="0.3">
      <c r="A3857" s="141">
        <v>105142</v>
      </c>
      <c r="B3857" s="141" t="s">
        <v>7397</v>
      </c>
      <c r="C3857" s="141" t="s">
        <v>146</v>
      </c>
      <c r="D3857" s="141" t="s">
        <v>81</v>
      </c>
      <c r="E3857" s="142" t="s">
        <v>7398</v>
      </c>
      <c r="F3857" s="142" t="s">
        <v>2227</v>
      </c>
    </row>
    <row r="3858" spans="1:6" x14ac:dyDescent="0.3">
      <c r="A3858" s="141">
        <v>105143</v>
      </c>
      <c r="B3858" s="141" t="s">
        <v>7399</v>
      </c>
      <c r="C3858" s="141" t="s">
        <v>146</v>
      </c>
      <c r="D3858" s="141" t="s">
        <v>81</v>
      </c>
      <c r="E3858" s="142" t="s">
        <v>7400</v>
      </c>
      <c r="F3858" s="142" t="s">
        <v>7781</v>
      </c>
    </row>
    <row r="3859" spans="1:6" x14ac:dyDescent="0.3">
      <c r="A3859" s="141">
        <v>105144</v>
      </c>
      <c r="B3859" s="141" t="s">
        <v>7401</v>
      </c>
      <c r="C3859" s="141" t="s">
        <v>146</v>
      </c>
      <c r="D3859" s="141" t="s">
        <v>81</v>
      </c>
      <c r="E3859" s="142" t="s">
        <v>7402</v>
      </c>
      <c r="F3859" s="142" t="s">
        <v>9873</v>
      </c>
    </row>
    <row r="3860" spans="1:6" x14ac:dyDescent="0.3">
      <c r="A3860" s="141">
        <v>105145</v>
      </c>
      <c r="B3860" s="141" t="s">
        <v>7403</v>
      </c>
      <c r="C3860" s="141" t="s">
        <v>146</v>
      </c>
      <c r="D3860" s="141" t="s">
        <v>81</v>
      </c>
      <c r="E3860" s="142" t="s">
        <v>5088</v>
      </c>
      <c r="F3860" s="142" t="s">
        <v>16514</v>
      </c>
    </row>
    <row r="3861" spans="1:6" x14ac:dyDescent="0.3">
      <c r="A3861" s="141">
        <v>105153</v>
      </c>
      <c r="B3861" s="141" t="s">
        <v>7404</v>
      </c>
      <c r="C3861" s="141" t="s">
        <v>146</v>
      </c>
      <c r="D3861" s="141" t="s">
        <v>81</v>
      </c>
      <c r="E3861" s="142" t="s">
        <v>7405</v>
      </c>
      <c r="F3861" s="142" t="s">
        <v>12411</v>
      </c>
    </row>
    <row r="3862" spans="1:6" x14ac:dyDescent="0.3">
      <c r="A3862" s="141">
        <v>89358</v>
      </c>
      <c r="B3862" s="141" t="s">
        <v>7406</v>
      </c>
      <c r="C3862" s="141" t="s">
        <v>146</v>
      </c>
      <c r="D3862" s="141" t="s">
        <v>81</v>
      </c>
      <c r="E3862" s="142" t="s">
        <v>7407</v>
      </c>
      <c r="F3862" s="142" t="s">
        <v>5163</v>
      </c>
    </row>
    <row r="3863" spans="1:6" x14ac:dyDescent="0.3">
      <c r="A3863" s="141">
        <v>89359</v>
      </c>
      <c r="B3863" s="141" t="s">
        <v>7408</v>
      </c>
      <c r="C3863" s="141" t="s">
        <v>146</v>
      </c>
      <c r="D3863" s="141" t="s">
        <v>81</v>
      </c>
      <c r="E3863" s="142" t="s">
        <v>2013</v>
      </c>
      <c r="F3863" s="142" t="s">
        <v>3134</v>
      </c>
    </row>
    <row r="3864" spans="1:6" x14ac:dyDescent="0.3">
      <c r="A3864" s="141">
        <v>89360</v>
      </c>
      <c r="B3864" s="141" t="s">
        <v>7409</v>
      </c>
      <c r="C3864" s="141" t="s">
        <v>146</v>
      </c>
      <c r="D3864" s="141" t="s">
        <v>81</v>
      </c>
      <c r="E3864" s="142" t="s">
        <v>217</v>
      </c>
      <c r="F3864" s="142" t="s">
        <v>2448</v>
      </c>
    </row>
    <row r="3865" spans="1:6" x14ac:dyDescent="0.3">
      <c r="A3865" s="141">
        <v>89361</v>
      </c>
      <c r="B3865" s="141" t="s">
        <v>7410</v>
      </c>
      <c r="C3865" s="141" t="s">
        <v>146</v>
      </c>
      <c r="D3865" s="141" t="s">
        <v>81</v>
      </c>
      <c r="E3865" s="142" t="s">
        <v>7411</v>
      </c>
      <c r="F3865" s="142" t="s">
        <v>16005</v>
      </c>
    </row>
    <row r="3866" spans="1:6" x14ac:dyDescent="0.3">
      <c r="A3866" s="141">
        <v>89362</v>
      </c>
      <c r="B3866" s="141" t="s">
        <v>7412</v>
      </c>
      <c r="C3866" s="141" t="s">
        <v>146</v>
      </c>
      <c r="D3866" s="141" t="s">
        <v>81</v>
      </c>
      <c r="E3866" s="142" t="s">
        <v>7413</v>
      </c>
      <c r="F3866" s="142" t="s">
        <v>5790</v>
      </c>
    </row>
    <row r="3867" spans="1:6" x14ac:dyDescent="0.3">
      <c r="A3867" s="141">
        <v>89363</v>
      </c>
      <c r="B3867" s="141" t="s">
        <v>7414</v>
      </c>
      <c r="C3867" s="141" t="s">
        <v>146</v>
      </c>
      <c r="D3867" s="141" t="s">
        <v>81</v>
      </c>
      <c r="E3867" s="142" t="s">
        <v>5723</v>
      </c>
      <c r="F3867" s="142" t="s">
        <v>16515</v>
      </c>
    </row>
    <row r="3868" spans="1:6" x14ac:dyDescent="0.3">
      <c r="A3868" s="141">
        <v>89364</v>
      </c>
      <c r="B3868" s="141" t="s">
        <v>7415</v>
      </c>
      <c r="C3868" s="141" t="s">
        <v>146</v>
      </c>
      <c r="D3868" s="141" t="s">
        <v>81</v>
      </c>
      <c r="E3868" s="142" t="s">
        <v>1269</v>
      </c>
      <c r="F3868" s="142" t="s">
        <v>2471</v>
      </c>
    </row>
    <row r="3869" spans="1:6" x14ac:dyDescent="0.3">
      <c r="A3869" s="141">
        <v>89365</v>
      </c>
      <c r="B3869" s="141" t="s">
        <v>7416</v>
      </c>
      <c r="C3869" s="141" t="s">
        <v>146</v>
      </c>
      <c r="D3869" s="141" t="s">
        <v>81</v>
      </c>
      <c r="E3869" s="142" t="s">
        <v>5798</v>
      </c>
      <c r="F3869" s="142" t="s">
        <v>16516</v>
      </c>
    </row>
    <row r="3870" spans="1:6" x14ac:dyDescent="0.3">
      <c r="A3870" s="141">
        <v>89366</v>
      </c>
      <c r="B3870" s="141" t="s">
        <v>7417</v>
      </c>
      <c r="C3870" s="141" t="s">
        <v>146</v>
      </c>
      <c r="D3870" s="141" t="s">
        <v>81</v>
      </c>
      <c r="E3870" s="142" t="s">
        <v>7418</v>
      </c>
      <c r="F3870" s="142" t="s">
        <v>1715</v>
      </c>
    </row>
    <row r="3871" spans="1:6" x14ac:dyDescent="0.3">
      <c r="A3871" s="141">
        <v>89367</v>
      </c>
      <c r="B3871" s="141" t="s">
        <v>7419</v>
      </c>
      <c r="C3871" s="141" t="s">
        <v>146</v>
      </c>
      <c r="D3871" s="141" t="s">
        <v>81</v>
      </c>
      <c r="E3871" s="142" t="s">
        <v>7420</v>
      </c>
      <c r="F3871" s="142" t="s">
        <v>5803</v>
      </c>
    </row>
    <row r="3872" spans="1:6" x14ac:dyDescent="0.3">
      <c r="A3872" s="141">
        <v>89368</v>
      </c>
      <c r="B3872" s="141" t="s">
        <v>7421</v>
      </c>
      <c r="C3872" s="141" t="s">
        <v>146</v>
      </c>
      <c r="D3872" s="141" t="s">
        <v>81</v>
      </c>
      <c r="E3872" s="142" t="s">
        <v>7422</v>
      </c>
      <c r="F3872" s="142" t="s">
        <v>16517</v>
      </c>
    </row>
    <row r="3873" spans="1:6" x14ac:dyDescent="0.3">
      <c r="A3873" s="141">
        <v>89369</v>
      </c>
      <c r="B3873" s="141" t="s">
        <v>7423</v>
      </c>
      <c r="C3873" s="141" t="s">
        <v>146</v>
      </c>
      <c r="D3873" s="141" t="s">
        <v>81</v>
      </c>
      <c r="E3873" s="142" t="s">
        <v>7424</v>
      </c>
      <c r="F3873" s="142" t="s">
        <v>7845</v>
      </c>
    </row>
    <row r="3874" spans="1:6" x14ac:dyDescent="0.3">
      <c r="A3874" s="141">
        <v>89370</v>
      </c>
      <c r="B3874" s="141" t="s">
        <v>7425</v>
      </c>
      <c r="C3874" s="141" t="s">
        <v>146</v>
      </c>
      <c r="D3874" s="141" t="s">
        <v>81</v>
      </c>
      <c r="E3874" s="142" t="s">
        <v>2352</v>
      </c>
      <c r="F3874" s="142" t="s">
        <v>10423</v>
      </c>
    </row>
    <row r="3875" spans="1:6" x14ac:dyDescent="0.3">
      <c r="A3875" s="141">
        <v>89371</v>
      </c>
      <c r="B3875" s="141" t="s">
        <v>7426</v>
      </c>
      <c r="C3875" s="141" t="s">
        <v>146</v>
      </c>
      <c r="D3875" s="141" t="s">
        <v>81</v>
      </c>
      <c r="E3875" s="142" t="s">
        <v>7427</v>
      </c>
      <c r="F3875" s="142" t="s">
        <v>10896</v>
      </c>
    </row>
    <row r="3876" spans="1:6" x14ac:dyDescent="0.3">
      <c r="A3876" s="141">
        <v>89372</v>
      </c>
      <c r="B3876" s="141" t="s">
        <v>7428</v>
      </c>
      <c r="C3876" s="141" t="s">
        <v>146</v>
      </c>
      <c r="D3876" s="141" t="s">
        <v>81</v>
      </c>
      <c r="E3876" s="142" t="s">
        <v>7429</v>
      </c>
      <c r="F3876" s="142" t="s">
        <v>7886</v>
      </c>
    </row>
    <row r="3877" spans="1:6" x14ac:dyDescent="0.3">
      <c r="A3877" s="141">
        <v>89373</v>
      </c>
      <c r="B3877" s="141" t="s">
        <v>7430</v>
      </c>
      <c r="C3877" s="141" t="s">
        <v>146</v>
      </c>
      <c r="D3877" s="141" t="s">
        <v>81</v>
      </c>
      <c r="E3877" s="142" t="s">
        <v>7431</v>
      </c>
      <c r="F3877" s="142" t="s">
        <v>8891</v>
      </c>
    </row>
    <row r="3878" spans="1:6" x14ac:dyDescent="0.3">
      <c r="A3878" s="141">
        <v>89374</v>
      </c>
      <c r="B3878" s="141" t="s">
        <v>7432</v>
      </c>
      <c r="C3878" s="141" t="s">
        <v>146</v>
      </c>
      <c r="D3878" s="141" t="s">
        <v>81</v>
      </c>
      <c r="E3878" s="142" t="s">
        <v>7433</v>
      </c>
      <c r="F3878" s="142" t="s">
        <v>14827</v>
      </c>
    </row>
    <row r="3879" spans="1:6" x14ac:dyDescent="0.3">
      <c r="A3879" s="141">
        <v>89375</v>
      </c>
      <c r="B3879" s="141" t="s">
        <v>7434</v>
      </c>
      <c r="C3879" s="141" t="s">
        <v>146</v>
      </c>
      <c r="D3879" s="141" t="s">
        <v>81</v>
      </c>
      <c r="E3879" s="142" t="s">
        <v>7435</v>
      </c>
      <c r="F3879" s="142" t="s">
        <v>7532</v>
      </c>
    </row>
    <row r="3880" spans="1:6" x14ac:dyDescent="0.3">
      <c r="A3880" s="141">
        <v>89376</v>
      </c>
      <c r="B3880" s="141" t="s">
        <v>7436</v>
      </c>
      <c r="C3880" s="141" t="s">
        <v>146</v>
      </c>
      <c r="D3880" s="141" t="s">
        <v>81</v>
      </c>
      <c r="E3880" s="142" t="s">
        <v>1325</v>
      </c>
      <c r="F3880" s="142" t="s">
        <v>7141</v>
      </c>
    </row>
    <row r="3881" spans="1:6" x14ac:dyDescent="0.3">
      <c r="A3881" s="141">
        <v>89377</v>
      </c>
      <c r="B3881" s="141" t="s">
        <v>7437</v>
      </c>
      <c r="C3881" s="141" t="s">
        <v>146</v>
      </c>
      <c r="D3881" s="141" t="s">
        <v>81</v>
      </c>
      <c r="E3881" s="142" t="s">
        <v>3134</v>
      </c>
      <c r="F3881" s="142" t="s">
        <v>5730</v>
      </c>
    </row>
    <row r="3882" spans="1:6" x14ac:dyDescent="0.3">
      <c r="A3882" s="141">
        <v>89378</v>
      </c>
      <c r="B3882" s="141" t="s">
        <v>7438</v>
      </c>
      <c r="C3882" s="141" t="s">
        <v>146</v>
      </c>
      <c r="D3882" s="141" t="s">
        <v>81</v>
      </c>
      <c r="E3882" s="142" t="s">
        <v>7439</v>
      </c>
      <c r="F3882" s="142" t="s">
        <v>13412</v>
      </c>
    </row>
    <row r="3883" spans="1:6" x14ac:dyDescent="0.3">
      <c r="A3883" s="141">
        <v>89379</v>
      </c>
      <c r="B3883" s="141" t="s">
        <v>7440</v>
      </c>
      <c r="C3883" s="141" t="s">
        <v>146</v>
      </c>
      <c r="D3883" s="141" t="s">
        <v>81</v>
      </c>
      <c r="E3883" s="142" t="s">
        <v>1991</v>
      </c>
      <c r="F3883" s="142" t="s">
        <v>16518</v>
      </c>
    </row>
    <row r="3884" spans="1:6" x14ac:dyDescent="0.3">
      <c r="A3884" s="141">
        <v>89380</v>
      </c>
      <c r="B3884" s="141" t="s">
        <v>7441</v>
      </c>
      <c r="C3884" s="141" t="s">
        <v>146</v>
      </c>
      <c r="D3884" s="141" t="s">
        <v>81</v>
      </c>
      <c r="E3884" s="142" t="s">
        <v>7442</v>
      </c>
      <c r="F3884" s="142" t="s">
        <v>5723</v>
      </c>
    </row>
    <row r="3885" spans="1:6" x14ac:dyDescent="0.3">
      <c r="A3885" s="141">
        <v>89381</v>
      </c>
      <c r="B3885" s="141" t="s">
        <v>7443</v>
      </c>
      <c r="C3885" s="141" t="s">
        <v>146</v>
      </c>
      <c r="D3885" s="141" t="s">
        <v>81</v>
      </c>
      <c r="E3885" s="142" t="s">
        <v>7444</v>
      </c>
      <c r="F3885" s="142" t="s">
        <v>2017</v>
      </c>
    </row>
    <row r="3886" spans="1:6" x14ac:dyDescent="0.3">
      <c r="A3886" s="141">
        <v>89382</v>
      </c>
      <c r="B3886" s="141" t="s">
        <v>7445</v>
      </c>
      <c r="C3886" s="141" t="s">
        <v>146</v>
      </c>
      <c r="D3886" s="141" t="s">
        <v>81</v>
      </c>
      <c r="E3886" s="142" t="s">
        <v>7446</v>
      </c>
      <c r="F3886" s="142" t="s">
        <v>7584</v>
      </c>
    </row>
    <row r="3887" spans="1:6" x14ac:dyDescent="0.3">
      <c r="A3887" s="141">
        <v>89383</v>
      </c>
      <c r="B3887" s="141" t="s">
        <v>7447</v>
      </c>
      <c r="C3887" s="141" t="s">
        <v>146</v>
      </c>
      <c r="D3887" s="141" t="s">
        <v>81</v>
      </c>
      <c r="E3887" s="142" t="s">
        <v>7448</v>
      </c>
      <c r="F3887" s="142" t="s">
        <v>8640</v>
      </c>
    </row>
    <row r="3888" spans="1:6" x14ac:dyDescent="0.3">
      <c r="A3888" s="141">
        <v>89384</v>
      </c>
      <c r="B3888" s="141" t="s">
        <v>7449</v>
      </c>
      <c r="C3888" s="141" t="s">
        <v>146</v>
      </c>
      <c r="D3888" s="141" t="s">
        <v>81</v>
      </c>
      <c r="E3888" s="142" t="s">
        <v>7450</v>
      </c>
      <c r="F3888" s="142" t="s">
        <v>16519</v>
      </c>
    </row>
    <row r="3889" spans="1:6" x14ac:dyDescent="0.3">
      <c r="A3889" s="141">
        <v>89385</v>
      </c>
      <c r="B3889" s="141" t="s">
        <v>7451</v>
      </c>
      <c r="C3889" s="141" t="s">
        <v>146</v>
      </c>
      <c r="D3889" s="141" t="s">
        <v>81</v>
      </c>
      <c r="E3889" s="142" t="s">
        <v>2673</v>
      </c>
      <c r="F3889" s="142" t="s">
        <v>8816</v>
      </c>
    </row>
    <row r="3890" spans="1:6" x14ac:dyDescent="0.3">
      <c r="A3890" s="141">
        <v>89386</v>
      </c>
      <c r="B3890" s="141" t="s">
        <v>7452</v>
      </c>
      <c r="C3890" s="141" t="s">
        <v>146</v>
      </c>
      <c r="D3890" s="141" t="s">
        <v>81</v>
      </c>
      <c r="E3890" s="142" t="s">
        <v>7453</v>
      </c>
      <c r="F3890" s="142" t="s">
        <v>2813</v>
      </c>
    </row>
    <row r="3891" spans="1:6" x14ac:dyDescent="0.3">
      <c r="A3891" s="141">
        <v>89387</v>
      </c>
      <c r="B3891" s="141" t="s">
        <v>7454</v>
      </c>
      <c r="C3891" s="141" t="s">
        <v>146</v>
      </c>
      <c r="D3891" s="141" t="s">
        <v>81</v>
      </c>
      <c r="E3891" s="142" t="s">
        <v>7455</v>
      </c>
      <c r="F3891" s="142" t="s">
        <v>16520</v>
      </c>
    </row>
    <row r="3892" spans="1:6" x14ac:dyDescent="0.3">
      <c r="A3892" s="141">
        <v>89389</v>
      </c>
      <c r="B3892" s="141" t="s">
        <v>7456</v>
      </c>
      <c r="C3892" s="141" t="s">
        <v>146</v>
      </c>
      <c r="D3892" s="141" t="s">
        <v>81</v>
      </c>
      <c r="E3892" s="142" t="s">
        <v>7457</v>
      </c>
      <c r="F3892" s="142" t="s">
        <v>1079</v>
      </c>
    </row>
    <row r="3893" spans="1:6" x14ac:dyDescent="0.3">
      <c r="A3893" s="141">
        <v>89390</v>
      </c>
      <c r="B3893" s="141" t="s">
        <v>7458</v>
      </c>
      <c r="C3893" s="141" t="s">
        <v>146</v>
      </c>
      <c r="D3893" s="141" t="s">
        <v>81</v>
      </c>
      <c r="E3893" s="142" t="s">
        <v>7459</v>
      </c>
      <c r="F3893" s="142" t="s">
        <v>16521</v>
      </c>
    </row>
    <row r="3894" spans="1:6" x14ac:dyDescent="0.3">
      <c r="A3894" s="141">
        <v>89391</v>
      </c>
      <c r="B3894" s="141" t="s">
        <v>7460</v>
      </c>
      <c r="C3894" s="141" t="s">
        <v>146</v>
      </c>
      <c r="D3894" s="141" t="s">
        <v>81</v>
      </c>
      <c r="E3894" s="142" t="s">
        <v>5094</v>
      </c>
      <c r="F3894" s="142" t="s">
        <v>15691</v>
      </c>
    </row>
    <row r="3895" spans="1:6" x14ac:dyDescent="0.3">
      <c r="A3895" s="141">
        <v>89392</v>
      </c>
      <c r="B3895" s="141" t="s">
        <v>7461</v>
      </c>
      <c r="C3895" s="141" t="s">
        <v>146</v>
      </c>
      <c r="D3895" s="141" t="s">
        <v>81</v>
      </c>
      <c r="E3895" s="142" t="s">
        <v>7462</v>
      </c>
      <c r="F3895" s="142" t="s">
        <v>5844</v>
      </c>
    </row>
    <row r="3896" spans="1:6" x14ac:dyDescent="0.3">
      <c r="A3896" s="141">
        <v>89393</v>
      </c>
      <c r="B3896" s="141" t="s">
        <v>7463</v>
      </c>
      <c r="C3896" s="141" t="s">
        <v>146</v>
      </c>
      <c r="D3896" s="141" t="s">
        <v>81</v>
      </c>
      <c r="E3896" s="142" t="s">
        <v>5800</v>
      </c>
      <c r="F3896" s="142" t="s">
        <v>795</v>
      </c>
    </row>
    <row r="3897" spans="1:6" x14ac:dyDescent="0.3">
      <c r="A3897" s="141">
        <v>89394</v>
      </c>
      <c r="B3897" s="141" t="s">
        <v>7464</v>
      </c>
      <c r="C3897" s="141" t="s">
        <v>146</v>
      </c>
      <c r="D3897" s="141" t="s">
        <v>81</v>
      </c>
      <c r="E3897" s="142" t="s">
        <v>7465</v>
      </c>
      <c r="F3897" s="142" t="s">
        <v>16522</v>
      </c>
    </row>
    <row r="3898" spans="1:6" x14ac:dyDescent="0.3">
      <c r="A3898" s="141">
        <v>89395</v>
      </c>
      <c r="B3898" s="141" t="s">
        <v>7466</v>
      </c>
      <c r="C3898" s="141" t="s">
        <v>146</v>
      </c>
      <c r="D3898" s="141" t="s">
        <v>81</v>
      </c>
      <c r="E3898" s="142" t="s">
        <v>5929</v>
      </c>
      <c r="F3898" s="142" t="s">
        <v>15665</v>
      </c>
    </row>
    <row r="3899" spans="1:6" x14ac:dyDescent="0.3">
      <c r="A3899" s="141">
        <v>89396</v>
      </c>
      <c r="B3899" s="141" t="s">
        <v>7467</v>
      </c>
      <c r="C3899" s="141" t="s">
        <v>146</v>
      </c>
      <c r="D3899" s="141" t="s">
        <v>81</v>
      </c>
      <c r="E3899" s="142" t="s">
        <v>3164</v>
      </c>
      <c r="F3899" s="142" t="s">
        <v>16523</v>
      </c>
    </row>
    <row r="3900" spans="1:6" x14ac:dyDescent="0.3">
      <c r="A3900" s="141">
        <v>89397</v>
      </c>
      <c r="B3900" s="141" t="s">
        <v>7468</v>
      </c>
      <c r="C3900" s="141" t="s">
        <v>146</v>
      </c>
      <c r="D3900" s="141" t="s">
        <v>81</v>
      </c>
      <c r="E3900" s="142" t="s">
        <v>5758</v>
      </c>
      <c r="F3900" s="142" t="s">
        <v>7899</v>
      </c>
    </row>
    <row r="3901" spans="1:6" x14ac:dyDescent="0.3">
      <c r="A3901" s="141">
        <v>89398</v>
      </c>
      <c r="B3901" s="141" t="s">
        <v>7469</v>
      </c>
      <c r="C3901" s="141" t="s">
        <v>146</v>
      </c>
      <c r="D3901" s="141" t="s">
        <v>81</v>
      </c>
      <c r="E3901" s="142" t="s">
        <v>7470</v>
      </c>
      <c r="F3901" s="142" t="s">
        <v>5544</v>
      </c>
    </row>
    <row r="3902" spans="1:6" x14ac:dyDescent="0.3">
      <c r="A3902" s="141">
        <v>89399</v>
      </c>
      <c r="B3902" s="141" t="s">
        <v>7471</v>
      </c>
      <c r="C3902" s="141" t="s">
        <v>146</v>
      </c>
      <c r="D3902" s="141" t="s">
        <v>81</v>
      </c>
      <c r="E3902" s="142" t="s">
        <v>7472</v>
      </c>
      <c r="F3902" s="142" t="s">
        <v>16524</v>
      </c>
    </row>
    <row r="3903" spans="1:6" x14ac:dyDescent="0.3">
      <c r="A3903" s="141">
        <v>89400</v>
      </c>
      <c r="B3903" s="141" t="s">
        <v>7473</v>
      </c>
      <c r="C3903" s="141" t="s">
        <v>146</v>
      </c>
      <c r="D3903" s="141" t="s">
        <v>81</v>
      </c>
      <c r="E3903" s="142" t="s">
        <v>7474</v>
      </c>
      <c r="F3903" s="142" t="s">
        <v>14747</v>
      </c>
    </row>
    <row r="3904" spans="1:6" x14ac:dyDescent="0.3">
      <c r="A3904" s="141">
        <v>89404</v>
      </c>
      <c r="B3904" s="141" t="s">
        <v>7475</v>
      </c>
      <c r="C3904" s="141" t="s">
        <v>146</v>
      </c>
      <c r="D3904" s="141" t="s">
        <v>81</v>
      </c>
      <c r="E3904" s="142" t="s">
        <v>7476</v>
      </c>
      <c r="F3904" s="142" t="s">
        <v>7407</v>
      </c>
    </row>
    <row r="3905" spans="1:6" x14ac:dyDescent="0.3">
      <c r="A3905" s="141">
        <v>89405</v>
      </c>
      <c r="B3905" s="141" t="s">
        <v>7477</v>
      </c>
      <c r="C3905" s="141" t="s">
        <v>146</v>
      </c>
      <c r="D3905" s="141" t="s">
        <v>81</v>
      </c>
      <c r="E3905" s="142" t="s">
        <v>7478</v>
      </c>
      <c r="F3905" s="142" t="s">
        <v>2013</v>
      </c>
    </row>
    <row r="3906" spans="1:6" x14ac:dyDescent="0.3">
      <c r="A3906" s="141">
        <v>89406</v>
      </c>
      <c r="B3906" s="141" t="s">
        <v>7479</v>
      </c>
      <c r="C3906" s="141" t="s">
        <v>146</v>
      </c>
      <c r="D3906" s="141" t="s">
        <v>81</v>
      </c>
      <c r="E3906" s="142" t="s">
        <v>2260</v>
      </c>
      <c r="F3906" s="142" t="s">
        <v>217</v>
      </c>
    </row>
    <row r="3907" spans="1:6" x14ac:dyDescent="0.3">
      <c r="A3907" s="141">
        <v>89407</v>
      </c>
      <c r="B3907" s="141" t="s">
        <v>7480</v>
      </c>
      <c r="C3907" s="141" t="s">
        <v>146</v>
      </c>
      <c r="D3907" s="141" t="s">
        <v>81</v>
      </c>
      <c r="E3907" s="142" t="s">
        <v>5663</v>
      </c>
      <c r="F3907" s="142" t="s">
        <v>7411</v>
      </c>
    </row>
    <row r="3908" spans="1:6" x14ac:dyDescent="0.3">
      <c r="A3908" s="141">
        <v>89408</v>
      </c>
      <c r="B3908" s="141" t="s">
        <v>7481</v>
      </c>
      <c r="C3908" s="141" t="s">
        <v>146</v>
      </c>
      <c r="D3908" s="141" t="s">
        <v>81</v>
      </c>
      <c r="E3908" s="142" t="s">
        <v>7482</v>
      </c>
      <c r="F3908" s="142" t="s">
        <v>14825</v>
      </c>
    </row>
    <row r="3909" spans="1:6" x14ac:dyDescent="0.3">
      <c r="A3909" s="141">
        <v>89409</v>
      </c>
      <c r="B3909" s="141" t="s">
        <v>7483</v>
      </c>
      <c r="C3909" s="141" t="s">
        <v>146</v>
      </c>
      <c r="D3909" s="141" t="s">
        <v>81</v>
      </c>
      <c r="E3909" s="142" t="s">
        <v>5226</v>
      </c>
      <c r="F3909" s="142" t="s">
        <v>2448</v>
      </c>
    </row>
    <row r="3910" spans="1:6" x14ac:dyDescent="0.3">
      <c r="A3910" s="141">
        <v>89410</v>
      </c>
      <c r="B3910" s="141" t="s">
        <v>7484</v>
      </c>
      <c r="C3910" s="141" t="s">
        <v>146</v>
      </c>
      <c r="D3910" s="141" t="s">
        <v>81</v>
      </c>
      <c r="E3910" s="142" t="s">
        <v>7485</v>
      </c>
      <c r="F3910" s="142" t="s">
        <v>7811</v>
      </c>
    </row>
    <row r="3911" spans="1:6" x14ac:dyDescent="0.3">
      <c r="A3911" s="141">
        <v>89411</v>
      </c>
      <c r="B3911" s="141" t="s">
        <v>7486</v>
      </c>
      <c r="C3911" s="141" t="s">
        <v>146</v>
      </c>
      <c r="D3911" s="141" t="s">
        <v>81</v>
      </c>
      <c r="E3911" s="142" t="s">
        <v>5088</v>
      </c>
      <c r="F3911" s="142" t="s">
        <v>16525</v>
      </c>
    </row>
    <row r="3912" spans="1:6" x14ac:dyDescent="0.3">
      <c r="A3912" s="141">
        <v>89412</v>
      </c>
      <c r="B3912" s="141" t="s">
        <v>7487</v>
      </c>
      <c r="C3912" s="141" t="s">
        <v>146</v>
      </c>
      <c r="D3912" s="141" t="s">
        <v>81</v>
      </c>
      <c r="E3912" s="142" t="s">
        <v>7488</v>
      </c>
      <c r="F3912" s="142" t="s">
        <v>7504</v>
      </c>
    </row>
    <row r="3913" spans="1:6" x14ac:dyDescent="0.3">
      <c r="A3913" s="141">
        <v>89413</v>
      </c>
      <c r="B3913" s="141" t="s">
        <v>7489</v>
      </c>
      <c r="C3913" s="141" t="s">
        <v>146</v>
      </c>
      <c r="D3913" s="141" t="s">
        <v>81</v>
      </c>
      <c r="E3913" s="142" t="s">
        <v>7490</v>
      </c>
      <c r="F3913" s="142" t="s">
        <v>7420</v>
      </c>
    </row>
    <row r="3914" spans="1:6" x14ac:dyDescent="0.3">
      <c r="A3914" s="141">
        <v>89414</v>
      </c>
      <c r="B3914" s="141" t="s">
        <v>7491</v>
      </c>
      <c r="C3914" s="141" t="s">
        <v>146</v>
      </c>
      <c r="D3914" s="141" t="s">
        <v>81</v>
      </c>
      <c r="E3914" s="142" t="s">
        <v>7492</v>
      </c>
      <c r="F3914" s="142" t="s">
        <v>7422</v>
      </c>
    </row>
    <row r="3915" spans="1:6" x14ac:dyDescent="0.3">
      <c r="A3915" s="141">
        <v>89415</v>
      </c>
      <c r="B3915" s="141" t="s">
        <v>7493</v>
      </c>
      <c r="C3915" s="141" t="s">
        <v>146</v>
      </c>
      <c r="D3915" s="141" t="s">
        <v>81</v>
      </c>
      <c r="E3915" s="142" t="s">
        <v>7494</v>
      </c>
      <c r="F3915" s="142" t="s">
        <v>7424</v>
      </c>
    </row>
    <row r="3916" spans="1:6" x14ac:dyDescent="0.3">
      <c r="A3916" s="141">
        <v>89416</v>
      </c>
      <c r="B3916" s="141" t="s">
        <v>7495</v>
      </c>
      <c r="C3916" s="141" t="s">
        <v>146</v>
      </c>
      <c r="D3916" s="141" t="s">
        <v>81</v>
      </c>
      <c r="E3916" s="142" t="s">
        <v>7496</v>
      </c>
      <c r="F3916" s="142" t="s">
        <v>2352</v>
      </c>
    </row>
    <row r="3917" spans="1:6" x14ac:dyDescent="0.3">
      <c r="A3917" s="141">
        <v>89417</v>
      </c>
      <c r="B3917" s="141" t="s">
        <v>7497</v>
      </c>
      <c r="C3917" s="141" t="s">
        <v>146</v>
      </c>
      <c r="D3917" s="141" t="s">
        <v>81</v>
      </c>
      <c r="E3917" s="142" t="s">
        <v>7498</v>
      </c>
      <c r="F3917" s="142" t="s">
        <v>6938</v>
      </c>
    </row>
    <row r="3918" spans="1:6" x14ac:dyDescent="0.3">
      <c r="A3918" s="141">
        <v>89418</v>
      </c>
      <c r="B3918" s="141" t="s">
        <v>7499</v>
      </c>
      <c r="C3918" s="141" t="s">
        <v>146</v>
      </c>
      <c r="D3918" s="141" t="s">
        <v>81</v>
      </c>
      <c r="E3918" s="142" t="s">
        <v>7500</v>
      </c>
      <c r="F3918" s="142" t="s">
        <v>16526</v>
      </c>
    </row>
    <row r="3919" spans="1:6" x14ac:dyDescent="0.3">
      <c r="A3919" s="141">
        <v>89419</v>
      </c>
      <c r="B3919" s="141" t="s">
        <v>7501</v>
      </c>
      <c r="C3919" s="141" t="s">
        <v>146</v>
      </c>
      <c r="D3919" s="141" t="s">
        <v>81</v>
      </c>
      <c r="E3919" s="142" t="s">
        <v>7502</v>
      </c>
      <c r="F3919" s="142" t="s">
        <v>7431</v>
      </c>
    </row>
    <row r="3920" spans="1:6" x14ac:dyDescent="0.3">
      <c r="A3920" s="141">
        <v>89421</v>
      </c>
      <c r="B3920" s="141" t="s">
        <v>7503</v>
      </c>
      <c r="C3920" s="141" t="s">
        <v>146</v>
      </c>
      <c r="D3920" s="141" t="s">
        <v>81</v>
      </c>
      <c r="E3920" s="142" t="s">
        <v>7504</v>
      </c>
      <c r="F3920" s="142" t="s">
        <v>16527</v>
      </c>
    </row>
    <row r="3921" spans="1:6" x14ac:dyDescent="0.3">
      <c r="A3921" s="141">
        <v>89423</v>
      </c>
      <c r="B3921" s="141" t="s">
        <v>7505</v>
      </c>
      <c r="C3921" s="141" t="s">
        <v>146</v>
      </c>
      <c r="D3921" s="141" t="s">
        <v>81</v>
      </c>
      <c r="E3921" s="142" t="s">
        <v>7506</v>
      </c>
      <c r="F3921" s="142" t="s">
        <v>16528</v>
      </c>
    </row>
    <row r="3922" spans="1:6" x14ac:dyDescent="0.3">
      <c r="A3922" s="141">
        <v>89424</v>
      </c>
      <c r="B3922" s="141" t="s">
        <v>7507</v>
      </c>
      <c r="C3922" s="141" t="s">
        <v>146</v>
      </c>
      <c r="D3922" s="141" t="s">
        <v>81</v>
      </c>
      <c r="E3922" s="142" t="s">
        <v>7508</v>
      </c>
      <c r="F3922" s="142" t="s">
        <v>10621</v>
      </c>
    </row>
    <row r="3923" spans="1:6" x14ac:dyDescent="0.3">
      <c r="A3923" s="141">
        <v>89425</v>
      </c>
      <c r="B3923" s="141" t="s">
        <v>7509</v>
      </c>
      <c r="C3923" s="141" t="s">
        <v>146</v>
      </c>
      <c r="D3923" s="141" t="s">
        <v>81</v>
      </c>
      <c r="E3923" s="142" t="s">
        <v>781</v>
      </c>
      <c r="F3923" s="142" t="s">
        <v>16529</v>
      </c>
    </row>
    <row r="3924" spans="1:6" x14ac:dyDescent="0.3">
      <c r="A3924" s="141">
        <v>89426</v>
      </c>
      <c r="B3924" s="141" t="s">
        <v>7510</v>
      </c>
      <c r="C3924" s="141" t="s">
        <v>146</v>
      </c>
      <c r="D3924" s="141" t="s">
        <v>81</v>
      </c>
      <c r="E3924" s="142" t="s">
        <v>7506</v>
      </c>
      <c r="F3924" s="142" t="s">
        <v>7442</v>
      </c>
    </row>
    <row r="3925" spans="1:6" x14ac:dyDescent="0.3">
      <c r="A3925" s="141">
        <v>89427</v>
      </c>
      <c r="B3925" s="141" t="s">
        <v>7511</v>
      </c>
      <c r="C3925" s="141" t="s">
        <v>146</v>
      </c>
      <c r="D3925" s="141" t="s">
        <v>81</v>
      </c>
      <c r="E3925" s="142" t="s">
        <v>7512</v>
      </c>
      <c r="F3925" s="142" t="s">
        <v>7444</v>
      </c>
    </row>
    <row r="3926" spans="1:6" x14ac:dyDescent="0.3">
      <c r="A3926" s="141">
        <v>89428</v>
      </c>
      <c r="B3926" s="141" t="s">
        <v>7513</v>
      </c>
      <c r="C3926" s="141" t="s">
        <v>146</v>
      </c>
      <c r="D3926" s="141" t="s">
        <v>81</v>
      </c>
      <c r="E3926" s="142" t="s">
        <v>7514</v>
      </c>
      <c r="F3926" s="142" t="s">
        <v>16530</v>
      </c>
    </row>
    <row r="3927" spans="1:6" x14ac:dyDescent="0.3">
      <c r="A3927" s="141">
        <v>89429</v>
      </c>
      <c r="B3927" s="141" t="s">
        <v>7515</v>
      </c>
      <c r="C3927" s="141" t="s">
        <v>146</v>
      </c>
      <c r="D3927" s="141" t="s">
        <v>81</v>
      </c>
      <c r="E3927" s="142" t="s">
        <v>7516</v>
      </c>
      <c r="F3927" s="142" t="s">
        <v>7448</v>
      </c>
    </row>
    <row r="3928" spans="1:6" x14ac:dyDescent="0.3">
      <c r="A3928" s="141">
        <v>89430</v>
      </c>
      <c r="B3928" s="141" t="s">
        <v>7517</v>
      </c>
      <c r="C3928" s="141" t="s">
        <v>146</v>
      </c>
      <c r="D3928" s="141" t="s">
        <v>81</v>
      </c>
      <c r="E3928" s="142" t="s">
        <v>5872</v>
      </c>
      <c r="F3928" s="142" t="s">
        <v>1231</v>
      </c>
    </row>
    <row r="3929" spans="1:6" x14ac:dyDescent="0.3">
      <c r="A3929" s="141">
        <v>89431</v>
      </c>
      <c r="B3929" s="141" t="s">
        <v>7518</v>
      </c>
      <c r="C3929" s="141" t="s">
        <v>146</v>
      </c>
      <c r="D3929" s="141" t="s">
        <v>81</v>
      </c>
      <c r="E3929" s="142" t="s">
        <v>3880</v>
      </c>
      <c r="F3929" s="142" t="s">
        <v>16531</v>
      </c>
    </row>
    <row r="3930" spans="1:6" x14ac:dyDescent="0.3">
      <c r="A3930" s="141">
        <v>89432</v>
      </c>
      <c r="B3930" s="141" t="s">
        <v>7519</v>
      </c>
      <c r="C3930" s="141" t="s">
        <v>146</v>
      </c>
      <c r="D3930" s="141" t="s">
        <v>81</v>
      </c>
      <c r="E3930" s="142" t="s">
        <v>7520</v>
      </c>
      <c r="F3930" s="142" t="s">
        <v>16532</v>
      </c>
    </row>
    <row r="3931" spans="1:6" x14ac:dyDescent="0.3">
      <c r="A3931" s="141">
        <v>89433</v>
      </c>
      <c r="B3931" s="141" t="s">
        <v>7521</v>
      </c>
      <c r="C3931" s="141" t="s">
        <v>146</v>
      </c>
      <c r="D3931" s="141" t="s">
        <v>81</v>
      </c>
      <c r="E3931" s="142" t="s">
        <v>7522</v>
      </c>
      <c r="F3931" s="142" t="s">
        <v>5756</v>
      </c>
    </row>
    <row r="3932" spans="1:6" x14ac:dyDescent="0.3">
      <c r="A3932" s="141">
        <v>89434</v>
      </c>
      <c r="B3932" s="141" t="s">
        <v>7523</v>
      </c>
      <c r="C3932" s="141" t="s">
        <v>146</v>
      </c>
      <c r="D3932" s="141" t="s">
        <v>81</v>
      </c>
      <c r="E3932" s="142" t="s">
        <v>7524</v>
      </c>
      <c r="F3932" s="142" t="s">
        <v>7457</v>
      </c>
    </row>
    <row r="3933" spans="1:6" x14ac:dyDescent="0.3">
      <c r="A3933" s="141">
        <v>89435</v>
      </c>
      <c r="B3933" s="141" t="s">
        <v>7525</v>
      </c>
      <c r="C3933" s="141" t="s">
        <v>146</v>
      </c>
      <c r="D3933" s="141" t="s">
        <v>81</v>
      </c>
      <c r="E3933" s="142" t="s">
        <v>7526</v>
      </c>
      <c r="F3933" s="142" t="s">
        <v>5705</v>
      </c>
    </row>
    <row r="3934" spans="1:6" x14ac:dyDescent="0.3">
      <c r="A3934" s="141">
        <v>89436</v>
      </c>
      <c r="B3934" s="141" t="s">
        <v>7527</v>
      </c>
      <c r="C3934" s="141" t="s">
        <v>146</v>
      </c>
      <c r="D3934" s="141" t="s">
        <v>81</v>
      </c>
      <c r="E3934" s="142" t="s">
        <v>5721</v>
      </c>
      <c r="F3934" s="142" t="s">
        <v>5094</v>
      </c>
    </row>
    <row r="3935" spans="1:6" x14ac:dyDescent="0.3">
      <c r="A3935" s="141">
        <v>89437</v>
      </c>
      <c r="B3935" s="141" t="s">
        <v>7528</v>
      </c>
      <c r="C3935" s="141" t="s">
        <v>146</v>
      </c>
      <c r="D3935" s="141" t="s">
        <v>81</v>
      </c>
      <c r="E3935" s="142" t="s">
        <v>7529</v>
      </c>
      <c r="F3935" s="142" t="s">
        <v>5713</v>
      </c>
    </row>
    <row r="3936" spans="1:6" x14ac:dyDescent="0.3">
      <c r="A3936" s="141">
        <v>89438</v>
      </c>
      <c r="B3936" s="141" t="s">
        <v>7530</v>
      </c>
      <c r="C3936" s="141" t="s">
        <v>146</v>
      </c>
      <c r="D3936" s="141" t="s">
        <v>81</v>
      </c>
      <c r="E3936" s="142" t="s">
        <v>5088</v>
      </c>
      <c r="F3936" s="142" t="s">
        <v>16533</v>
      </c>
    </row>
    <row r="3937" spans="1:6" x14ac:dyDescent="0.3">
      <c r="A3937" s="141">
        <v>89439</v>
      </c>
      <c r="B3937" s="141" t="s">
        <v>7531</v>
      </c>
      <c r="C3937" s="141" t="s">
        <v>146</v>
      </c>
      <c r="D3937" s="141" t="s">
        <v>81</v>
      </c>
      <c r="E3937" s="142" t="s">
        <v>7532</v>
      </c>
      <c r="F3937" s="142" t="s">
        <v>5539</v>
      </c>
    </row>
    <row r="3938" spans="1:6" x14ac:dyDescent="0.3">
      <c r="A3938" s="141">
        <v>89440</v>
      </c>
      <c r="B3938" s="141" t="s">
        <v>7533</v>
      </c>
      <c r="C3938" s="141" t="s">
        <v>146</v>
      </c>
      <c r="D3938" s="141" t="s">
        <v>81</v>
      </c>
      <c r="E3938" s="142" t="s">
        <v>4584</v>
      </c>
      <c r="F3938" s="142" t="s">
        <v>11418</v>
      </c>
    </row>
    <row r="3939" spans="1:6" x14ac:dyDescent="0.3">
      <c r="A3939" s="141">
        <v>89442</v>
      </c>
      <c r="B3939" s="141" t="s">
        <v>7534</v>
      </c>
      <c r="C3939" s="141" t="s">
        <v>146</v>
      </c>
      <c r="D3939" s="141" t="s">
        <v>81</v>
      </c>
      <c r="E3939" s="142" t="s">
        <v>7535</v>
      </c>
      <c r="F3939" s="142" t="s">
        <v>5758</v>
      </c>
    </row>
    <row r="3940" spans="1:6" x14ac:dyDescent="0.3">
      <c r="A3940" s="141">
        <v>89443</v>
      </c>
      <c r="B3940" s="141" t="s">
        <v>7536</v>
      </c>
      <c r="C3940" s="141" t="s">
        <v>146</v>
      </c>
      <c r="D3940" s="141" t="s">
        <v>81</v>
      </c>
      <c r="E3940" s="142" t="s">
        <v>7537</v>
      </c>
      <c r="F3940" s="142" t="s">
        <v>7470</v>
      </c>
    </row>
    <row r="3941" spans="1:6" x14ac:dyDescent="0.3">
      <c r="A3941" s="141">
        <v>89444</v>
      </c>
      <c r="B3941" s="141" t="s">
        <v>7538</v>
      </c>
      <c r="C3941" s="141" t="s">
        <v>146</v>
      </c>
      <c r="D3941" s="141" t="s">
        <v>81</v>
      </c>
      <c r="E3941" s="142" t="s">
        <v>7539</v>
      </c>
      <c r="F3941" s="142" t="s">
        <v>5411</v>
      </c>
    </row>
    <row r="3942" spans="1:6" x14ac:dyDescent="0.3">
      <c r="A3942" s="141">
        <v>89445</v>
      </c>
      <c r="B3942" s="141" t="s">
        <v>7540</v>
      </c>
      <c r="C3942" s="141" t="s">
        <v>146</v>
      </c>
      <c r="D3942" s="141" t="s">
        <v>81</v>
      </c>
      <c r="E3942" s="142" t="s">
        <v>6693</v>
      </c>
      <c r="F3942" s="142" t="s">
        <v>16440</v>
      </c>
    </row>
    <row r="3943" spans="1:6" x14ac:dyDescent="0.3">
      <c r="A3943" s="141">
        <v>89481</v>
      </c>
      <c r="B3943" s="141" t="s">
        <v>7541</v>
      </c>
      <c r="C3943" s="141" t="s">
        <v>146</v>
      </c>
      <c r="D3943" s="141" t="s">
        <v>81</v>
      </c>
      <c r="E3943" s="142" t="s">
        <v>7542</v>
      </c>
      <c r="F3943" s="142" t="s">
        <v>2366</v>
      </c>
    </row>
    <row r="3944" spans="1:6" x14ac:dyDescent="0.3">
      <c r="A3944" s="141">
        <v>89485</v>
      </c>
      <c r="B3944" s="141" t="s">
        <v>7543</v>
      </c>
      <c r="C3944" s="141" t="s">
        <v>146</v>
      </c>
      <c r="D3944" s="141" t="s">
        <v>81</v>
      </c>
      <c r="E3944" s="142" t="s">
        <v>7544</v>
      </c>
      <c r="F3944" s="142" t="s">
        <v>16534</v>
      </c>
    </row>
    <row r="3945" spans="1:6" x14ac:dyDescent="0.3">
      <c r="A3945" s="141">
        <v>89489</v>
      </c>
      <c r="B3945" s="141" t="s">
        <v>7545</v>
      </c>
      <c r="C3945" s="141" t="s">
        <v>146</v>
      </c>
      <c r="D3945" s="141" t="s">
        <v>81</v>
      </c>
      <c r="E3945" s="142" t="s">
        <v>7546</v>
      </c>
      <c r="F3945" s="142" t="s">
        <v>2278</v>
      </c>
    </row>
    <row r="3946" spans="1:6" x14ac:dyDescent="0.3">
      <c r="A3946" s="141">
        <v>89490</v>
      </c>
      <c r="B3946" s="141" t="s">
        <v>7547</v>
      </c>
      <c r="C3946" s="141" t="s">
        <v>146</v>
      </c>
      <c r="D3946" s="141" t="s">
        <v>81</v>
      </c>
      <c r="E3946" s="142" t="s">
        <v>7548</v>
      </c>
      <c r="F3946" s="142" t="s">
        <v>7546</v>
      </c>
    </row>
    <row r="3947" spans="1:6" x14ac:dyDescent="0.3">
      <c r="A3947" s="141">
        <v>89492</v>
      </c>
      <c r="B3947" s="141" t="s">
        <v>7549</v>
      </c>
      <c r="C3947" s="141" t="s">
        <v>146</v>
      </c>
      <c r="D3947" s="141" t="s">
        <v>81</v>
      </c>
      <c r="E3947" s="142" t="s">
        <v>976</v>
      </c>
      <c r="F3947" s="142" t="s">
        <v>11815</v>
      </c>
    </row>
    <row r="3948" spans="1:6" x14ac:dyDescent="0.3">
      <c r="A3948" s="141">
        <v>89493</v>
      </c>
      <c r="B3948" s="141" t="s">
        <v>7550</v>
      </c>
      <c r="C3948" s="141" t="s">
        <v>146</v>
      </c>
      <c r="D3948" s="141" t="s">
        <v>81</v>
      </c>
      <c r="E3948" s="142" t="s">
        <v>7551</v>
      </c>
      <c r="F3948" s="142" t="s">
        <v>539</v>
      </c>
    </row>
    <row r="3949" spans="1:6" x14ac:dyDescent="0.3">
      <c r="A3949" s="141">
        <v>89494</v>
      </c>
      <c r="B3949" s="141" t="s">
        <v>7552</v>
      </c>
      <c r="C3949" s="141" t="s">
        <v>146</v>
      </c>
      <c r="D3949" s="141" t="s">
        <v>81</v>
      </c>
      <c r="E3949" s="142" t="s">
        <v>5224</v>
      </c>
      <c r="F3949" s="142" t="s">
        <v>16535</v>
      </c>
    </row>
    <row r="3950" spans="1:6" x14ac:dyDescent="0.3">
      <c r="A3950" s="141">
        <v>89496</v>
      </c>
      <c r="B3950" s="141" t="s">
        <v>7553</v>
      </c>
      <c r="C3950" s="141" t="s">
        <v>146</v>
      </c>
      <c r="D3950" s="141" t="s">
        <v>81</v>
      </c>
      <c r="E3950" s="142" t="s">
        <v>5076</v>
      </c>
      <c r="F3950" s="142" t="s">
        <v>11799</v>
      </c>
    </row>
    <row r="3951" spans="1:6" x14ac:dyDescent="0.3">
      <c r="A3951" s="141">
        <v>89497</v>
      </c>
      <c r="B3951" s="141" t="s">
        <v>7554</v>
      </c>
      <c r="C3951" s="141" t="s">
        <v>146</v>
      </c>
      <c r="D3951" s="141" t="s">
        <v>81</v>
      </c>
      <c r="E3951" s="142" t="s">
        <v>7555</v>
      </c>
      <c r="F3951" s="142" t="s">
        <v>16536</v>
      </c>
    </row>
    <row r="3952" spans="1:6" x14ac:dyDescent="0.3">
      <c r="A3952" s="141">
        <v>89498</v>
      </c>
      <c r="B3952" s="141" t="s">
        <v>7556</v>
      </c>
      <c r="C3952" s="141" t="s">
        <v>146</v>
      </c>
      <c r="D3952" s="141" t="s">
        <v>81</v>
      </c>
      <c r="E3952" s="142" t="s">
        <v>7557</v>
      </c>
      <c r="F3952" s="142" t="s">
        <v>7728</v>
      </c>
    </row>
    <row r="3953" spans="1:6" x14ac:dyDescent="0.3">
      <c r="A3953" s="141">
        <v>89499</v>
      </c>
      <c r="B3953" s="141" t="s">
        <v>7558</v>
      </c>
      <c r="C3953" s="141" t="s">
        <v>146</v>
      </c>
      <c r="D3953" s="141" t="s">
        <v>81</v>
      </c>
      <c r="E3953" s="142" t="s">
        <v>2539</v>
      </c>
      <c r="F3953" s="142" t="s">
        <v>16537</v>
      </c>
    </row>
    <row r="3954" spans="1:6" x14ac:dyDescent="0.3">
      <c r="A3954" s="141">
        <v>89500</v>
      </c>
      <c r="B3954" s="141" t="s">
        <v>7559</v>
      </c>
      <c r="C3954" s="141" t="s">
        <v>146</v>
      </c>
      <c r="D3954" s="141" t="s">
        <v>81</v>
      </c>
      <c r="E3954" s="142" t="s">
        <v>1181</v>
      </c>
      <c r="F3954" s="142" t="s">
        <v>16538</v>
      </c>
    </row>
    <row r="3955" spans="1:6" x14ac:dyDescent="0.3">
      <c r="A3955" s="141">
        <v>89501</v>
      </c>
      <c r="B3955" s="141" t="s">
        <v>7560</v>
      </c>
      <c r="C3955" s="141" t="s">
        <v>146</v>
      </c>
      <c r="D3955" s="141" t="s">
        <v>81</v>
      </c>
      <c r="E3955" s="142" t="s">
        <v>7561</v>
      </c>
      <c r="F3955" s="142" t="s">
        <v>4578</v>
      </c>
    </row>
    <row r="3956" spans="1:6" x14ac:dyDescent="0.3">
      <c r="A3956" s="141">
        <v>89502</v>
      </c>
      <c r="B3956" s="141" t="s">
        <v>7562</v>
      </c>
      <c r="C3956" s="141" t="s">
        <v>146</v>
      </c>
      <c r="D3956" s="141" t="s">
        <v>81</v>
      </c>
      <c r="E3956" s="142" t="s">
        <v>2677</v>
      </c>
      <c r="F3956" s="142" t="s">
        <v>15564</v>
      </c>
    </row>
    <row r="3957" spans="1:6" x14ac:dyDescent="0.3">
      <c r="A3957" s="141">
        <v>89503</v>
      </c>
      <c r="B3957" s="141" t="s">
        <v>7563</v>
      </c>
      <c r="C3957" s="141" t="s">
        <v>146</v>
      </c>
      <c r="D3957" s="141" t="s">
        <v>81</v>
      </c>
      <c r="E3957" s="142" t="s">
        <v>1963</v>
      </c>
      <c r="F3957" s="142" t="s">
        <v>4841</v>
      </c>
    </row>
    <row r="3958" spans="1:6" x14ac:dyDescent="0.3">
      <c r="A3958" s="141">
        <v>89504</v>
      </c>
      <c r="B3958" s="141" t="s">
        <v>7564</v>
      </c>
      <c r="C3958" s="141" t="s">
        <v>146</v>
      </c>
      <c r="D3958" s="141" t="s">
        <v>81</v>
      </c>
      <c r="E3958" s="142" t="s">
        <v>7565</v>
      </c>
      <c r="F3958" s="142" t="s">
        <v>16539</v>
      </c>
    </row>
    <row r="3959" spans="1:6" x14ac:dyDescent="0.3">
      <c r="A3959" s="141">
        <v>89505</v>
      </c>
      <c r="B3959" s="141" t="s">
        <v>7566</v>
      </c>
      <c r="C3959" s="141" t="s">
        <v>146</v>
      </c>
      <c r="D3959" s="141" t="s">
        <v>81</v>
      </c>
      <c r="E3959" s="142" t="s">
        <v>7567</v>
      </c>
      <c r="F3959" s="142" t="s">
        <v>16540</v>
      </c>
    </row>
    <row r="3960" spans="1:6" x14ac:dyDescent="0.3">
      <c r="A3960" s="141">
        <v>89506</v>
      </c>
      <c r="B3960" s="141" t="s">
        <v>7568</v>
      </c>
      <c r="C3960" s="141" t="s">
        <v>146</v>
      </c>
      <c r="D3960" s="141" t="s">
        <v>81</v>
      </c>
      <c r="E3960" s="142" t="s">
        <v>7569</v>
      </c>
      <c r="F3960" s="142" t="s">
        <v>16541</v>
      </c>
    </row>
    <row r="3961" spans="1:6" x14ac:dyDescent="0.3">
      <c r="A3961" s="141">
        <v>89507</v>
      </c>
      <c r="B3961" s="141" t="s">
        <v>7570</v>
      </c>
      <c r="C3961" s="141" t="s">
        <v>146</v>
      </c>
      <c r="D3961" s="141" t="s">
        <v>81</v>
      </c>
      <c r="E3961" s="142" t="s">
        <v>7571</v>
      </c>
      <c r="F3961" s="142" t="s">
        <v>14512</v>
      </c>
    </row>
    <row r="3962" spans="1:6" x14ac:dyDescent="0.3">
      <c r="A3962" s="141">
        <v>89510</v>
      </c>
      <c r="B3962" s="141" t="s">
        <v>7572</v>
      </c>
      <c r="C3962" s="141" t="s">
        <v>146</v>
      </c>
      <c r="D3962" s="141" t="s">
        <v>81</v>
      </c>
      <c r="E3962" s="142" t="s">
        <v>7573</v>
      </c>
      <c r="F3962" s="142" t="s">
        <v>16542</v>
      </c>
    </row>
    <row r="3963" spans="1:6" x14ac:dyDescent="0.3">
      <c r="A3963" s="141">
        <v>89513</v>
      </c>
      <c r="B3963" s="141" t="s">
        <v>7574</v>
      </c>
      <c r="C3963" s="141" t="s">
        <v>146</v>
      </c>
      <c r="D3963" s="141" t="s">
        <v>81</v>
      </c>
      <c r="E3963" s="142" t="s">
        <v>7575</v>
      </c>
      <c r="F3963" s="142" t="s">
        <v>1283</v>
      </c>
    </row>
    <row r="3964" spans="1:6" x14ac:dyDescent="0.3">
      <c r="A3964" s="141">
        <v>89514</v>
      </c>
      <c r="B3964" s="141" t="s">
        <v>7576</v>
      </c>
      <c r="C3964" s="141" t="s">
        <v>146</v>
      </c>
      <c r="D3964" s="141" t="s">
        <v>81</v>
      </c>
      <c r="E3964" s="142" t="s">
        <v>5105</v>
      </c>
      <c r="F3964" s="142" t="s">
        <v>16543</v>
      </c>
    </row>
    <row r="3965" spans="1:6" x14ac:dyDescent="0.3">
      <c r="A3965" s="141">
        <v>89515</v>
      </c>
      <c r="B3965" s="141" t="s">
        <v>7577</v>
      </c>
      <c r="C3965" s="141" t="s">
        <v>146</v>
      </c>
      <c r="D3965" s="141" t="s">
        <v>81</v>
      </c>
      <c r="E3965" s="142" t="s">
        <v>7578</v>
      </c>
      <c r="F3965" s="142" t="s">
        <v>16544</v>
      </c>
    </row>
    <row r="3966" spans="1:6" x14ac:dyDescent="0.3">
      <c r="A3966" s="141">
        <v>89516</v>
      </c>
      <c r="B3966" s="141" t="s">
        <v>7579</v>
      </c>
      <c r="C3966" s="141" t="s">
        <v>146</v>
      </c>
      <c r="D3966" s="141" t="s">
        <v>81</v>
      </c>
      <c r="E3966" s="142" t="s">
        <v>7580</v>
      </c>
      <c r="F3966" s="142" t="s">
        <v>16545</v>
      </c>
    </row>
    <row r="3967" spans="1:6" x14ac:dyDescent="0.3">
      <c r="A3967" s="141">
        <v>89517</v>
      </c>
      <c r="B3967" s="141" t="s">
        <v>7581</v>
      </c>
      <c r="C3967" s="141" t="s">
        <v>146</v>
      </c>
      <c r="D3967" s="141" t="s">
        <v>81</v>
      </c>
      <c r="E3967" s="142" t="s">
        <v>7582</v>
      </c>
      <c r="F3967" s="142" t="s">
        <v>16546</v>
      </c>
    </row>
    <row r="3968" spans="1:6" x14ac:dyDescent="0.3">
      <c r="A3968" s="141">
        <v>89518</v>
      </c>
      <c r="B3968" s="141" t="s">
        <v>7583</v>
      </c>
      <c r="C3968" s="141" t="s">
        <v>146</v>
      </c>
      <c r="D3968" s="141" t="s">
        <v>81</v>
      </c>
      <c r="E3968" s="142" t="s">
        <v>7584</v>
      </c>
      <c r="F3968" s="142" t="s">
        <v>16547</v>
      </c>
    </row>
    <row r="3969" spans="1:6" x14ac:dyDescent="0.3">
      <c r="A3969" s="141">
        <v>89519</v>
      </c>
      <c r="B3969" s="141" t="s">
        <v>7585</v>
      </c>
      <c r="C3969" s="141" t="s">
        <v>146</v>
      </c>
      <c r="D3969" s="141" t="s">
        <v>81</v>
      </c>
      <c r="E3969" s="142" t="s">
        <v>7586</v>
      </c>
      <c r="F3969" s="142" t="s">
        <v>6219</v>
      </c>
    </row>
    <row r="3970" spans="1:6" x14ac:dyDescent="0.3">
      <c r="A3970" s="141">
        <v>89520</v>
      </c>
      <c r="B3970" s="141" t="s">
        <v>7587</v>
      </c>
      <c r="C3970" s="141" t="s">
        <v>146</v>
      </c>
      <c r="D3970" s="141" t="s">
        <v>81</v>
      </c>
      <c r="E3970" s="142" t="s">
        <v>605</v>
      </c>
      <c r="F3970" s="142" t="s">
        <v>16548</v>
      </c>
    </row>
    <row r="3971" spans="1:6" x14ac:dyDescent="0.3">
      <c r="A3971" s="141">
        <v>89521</v>
      </c>
      <c r="B3971" s="141" t="s">
        <v>7588</v>
      </c>
      <c r="C3971" s="141" t="s">
        <v>146</v>
      </c>
      <c r="D3971" s="141" t="s">
        <v>81</v>
      </c>
      <c r="E3971" s="142" t="s">
        <v>7589</v>
      </c>
      <c r="F3971" s="142" t="s">
        <v>16549</v>
      </c>
    </row>
    <row r="3972" spans="1:6" x14ac:dyDescent="0.3">
      <c r="A3972" s="141">
        <v>89522</v>
      </c>
      <c r="B3972" s="141" t="s">
        <v>7590</v>
      </c>
      <c r="C3972" s="141" t="s">
        <v>146</v>
      </c>
      <c r="D3972" s="141" t="s">
        <v>81</v>
      </c>
      <c r="E3972" s="142" t="s">
        <v>7591</v>
      </c>
      <c r="F3972" s="142" t="s">
        <v>8837</v>
      </c>
    </row>
    <row r="3973" spans="1:6" x14ac:dyDescent="0.3">
      <c r="A3973" s="141">
        <v>89523</v>
      </c>
      <c r="B3973" s="141" t="s">
        <v>7592</v>
      </c>
      <c r="C3973" s="141" t="s">
        <v>146</v>
      </c>
      <c r="D3973" s="141" t="s">
        <v>81</v>
      </c>
      <c r="E3973" s="142" t="s">
        <v>7593</v>
      </c>
      <c r="F3973" s="142" t="s">
        <v>16550</v>
      </c>
    </row>
    <row r="3974" spans="1:6" x14ac:dyDescent="0.3">
      <c r="A3974" s="141">
        <v>89524</v>
      </c>
      <c r="B3974" s="141" t="s">
        <v>7594</v>
      </c>
      <c r="C3974" s="141" t="s">
        <v>146</v>
      </c>
      <c r="D3974" s="141" t="s">
        <v>81</v>
      </c>
      <c r="E3974" s="142" t="s">
        <v>7595</v>
      </c>
      <c r="F3974" s="142" t="s">
        <v>8473</v>
      </c>
    </row>
    <row r="3975" spans="1:6" x14ac:dyDescent="0.3">
      <c r="A3975" s="141">
        <v>89525</v>
      </c>
      <c r="B3975" s="141" t="s">
        <v>7596</v>
      </c>
      <c r="C3975" s="141" t="s">
        <v>146</v>
      </c>
      <c r="D3975" s="141" t="s">
        <v>81</v>
      </c>
      <c r="E3975" s="142" t="s">
        <v>7597</v>
      </c>
      <c r="F3975" s="142" t="s">
        <v>11074</v>
      </c>
    </row>
    <row r="3976" spans="1:6" x14ac:dyDescent="0.3">
      <c r="A3976" s="141">
        <v>89526</v>
      </c>
      <c r="B3976" s="141" t="s">
        <v>7598</v>
      </c>
      <c r="C3976" s="141" t="s">
        <v>146</v>
      </c>
      <c r="D3976" s="141" t="s">
        <v>81</v>
      </c>
      <c r="E3976" s="142" t="s">
        <v>1740</v>
      </c>
      <c r="F3976" s="142" t="s">
        <v>2350</v>
      </c>
    </row>
    <row r="3977" spans="1:6" x14ac:dyDescent="0.3">
      <c r="A3977" s="141">
        <v>89527</v>
      </c>
      <c r="B3977" s="141" t="s">
        <v>7599</v>
      </c>
      <c r="C3977" s="141" t="s">
        <v>146</v>
      </c>
      <c r="D3977" s="141" t="s">
        <v>81</v>
      </c>
      <c r="E3977" s="142" t="s">
        <v>7600</v>
      </c>
      <c r="F3977" s="142" t="s">
        <v>14055</v>
      </c>
    </row>
    <row r="3978" spans="1:6" x14ac:dyDescent="0.3">
      <c r="A3978" s="141">
        <v>89528</v>
      </c>
      <c r="B3978" s="141" t="s">
        <v>7601</v>
      </c>
      <c r="C3978" s="141" t="s">
        <v>146</v>
      </c>
      <c r="D3978" s="141" t="s">
        <v>81</v>
      </c>
      <c r="E3978" s="142" t="s">
        <v>1526</v>
      </c>
      <c r="F3978" s="142" t="s">
        <v>16551</v>
      </c>
    </row>
    <row r="3979" spans="1:6" x14ac:dyDescent="0.3">
      <c r="A3979" s="141">
        <v>89529</v>
      </c>
      <c r="B3979" s="141" t="s">
        <v>7602</v>
      </c>
      <c r="C3979" s="141" t="s">
        <v>146</v>
      </c>
      <c r="D3979" s="141" t="s">
        <v>81</v>
      </c>
      <c r="E3979" s="142" t="s">
        <v>7603</v>
      </c>
      <c r="F3979" s="142" t="s">
        <v>10234</v>
      </c>
    </row>
    <row r="3980" spans="1:6" x14ac:dyDescent="0.3">
      <c r="A3980" s="141">
        <v>89530</v>
      </c>
      <c r="B3980" s="141" t="s">
        <v>7604</v>
      </c>
      <c r="C3980" s="141" t="s">
        <v>146</v>
      </c>
      <c r="D3980" s="141" t="s">
        <v>81</v>
      </c>
      <c r="E3980" s="142" t="s">
        <v>7500</v>
      </c>
      <c r="F3980" s="142" t="s">
        <v>16552</v>
      </c>
    </row>
    <row r="3981" spans="1:6" x14ac:dyDescent="0.3">
      <c r="A3981" s="141">
        <v>89531</v>
      </c>
      <c r="B3981" s="141" t="s">
        <v>7605</v>
      </c>
      <c r="C3981" s="141" t="s">
        <v>146</v>
      </c>
      <c r="D3981" s="141" t="s">
        <v>81</v>
      </c>
      <c r="E3981" s="142" t="s">
        <v>7606</v>
      </c>
      <c r="F3981" s="142" t="s">
        <v>14587</v>
      </c>
    </row>
    <row r="3982" spans="1:6" x14ac:dyDescent="0.3">
      <c r="A3982" s="141">
        <v>89532</v>
      </c>
      <c r="B3982" s="141" t="s">
        <v>7607</v>
      </c>
      <c r="C3982" s="141" t="s">
        <v>146</v>
      </c>
      <c r="D3982" s="141" t="s">
        <v>81</v>
      </c>
      <c r="E3982" s="142" t="s">
        <v>7608</v>
      </c>
      <c r="F3982" s="142" t="s">
        <v>16553</v>
      </c>
    </row>
    <row r="3983" spans="1:6" x14ac:dyDescent="0.3">
      <c r="A3983" s="141">
        <v>89535</v>
      </c>
      <c r="B3983" s="141" t="s">
        <v>7609</v>
      </c>
      <c r="C3983" s="141" t="s">
        <v>146</v>
      </c>
      <c r="D3983" s="141" t="s">
        <v>81</v>
      </c>
      <c r="E3983" s="142" t="s">
        <v>7610</v>
      </c>
      <c r="F3983" s="142" t="s">
        <v>229</v>
      </c>
    </row>
    <row r="3984" spans="1:6" x14ac:dyDescent="0.3">
      <c r="A3984" s="141">
        <v>89536</v>
      </c>
      <c r="B3984" s="141" t="s">
        <v>7611</v>
      </c>
      <c r="C3984" s="141" t="s">
        <v>146</v>
      </c>
      <c r="D3984" s="141" t="s">
        <v>81</v>
      </c>
      <c r="E3984" s="142" t="s">
        <v>7612</v>
      </c>
      <c r="F3984" s="142" t="s">
        <v>9567</v>
      </c>
    </row>
    <row r="3985" spans="1:6" x14ac:dyDescent="0.3">
      <c r="A3985" s="141">
        <v>89540</v>
      </c>
      <c r="B3985" s="141" t="s">
        <v>7613</v>
      </c>
      <c r="C3985" s="141" t="s">
        <v>146</v>
      </c>
      <c r="D3985" s="141" t="s">
        <v>81</v>
      </c>
      <c r="E3985" s="142" t="s">
        <v>7614</v>
      </c>
      <c r="F3985" s="142" t="s">
        <v>5726</v>
      </c>
    </row>
    <row r="3986" spans="1:6" x14ac:dyDescent="0.3">
      <c r="A3986" s="141">
        <v>89541</v>
      </c>
      <c r="B3986" s="141" t="s">
        <v>7615</v>
      </c>
      <c r="C3986" s="141" t="s">
        <v>146</v>
      </c>
      <c r="D3986" s="141" t="s">
        <v>81</v>
      </c>
      <c r="E3986" s="142" t="s">
        <v>7616</v>
      </c>
      <c r="F3986" s="142" t="s">
        <v>2186</v>
      </c>
    </row>
    <row r="3987" spans="1:6" x14ac:dyDescent="0.3">
      <c r="A3987" s="141">
        <v>89542</v>
      </c>
      <c r="B3987" s="141" t="s">
        <v>7617</v>
      </c>
      <c r="C3987" s="141" t="s">
        <v>146</v>
      </c>
      <c r="D3987" s="141" t="s">
        <v>81</v>
      </c>
      <c r="E3987" s="142" t="s">
        <v>7618</v>
      </c>
      <c r="F3987" s="142" t="s">
        <v>16554</v>
      </c>
    </row>
    <row r="3988" spans="1:6" x14ac:dyDescent="0.3">
      <c r="A3988" s="141">
        <v>89544</v>
      </c>
      <c r="B3988" s="141" t="s">
        <v>7619</v>
      </c>
      <c r="C3988" s="141" t="s">
        <v>146</v>
      </c>
      <c r="D3988" s="141" t="s">
        <v>81</v>
      </c>
      <c r="E3988" s="142" t="s">
        <v>2237</v>
      </c>
      <c r="F3988" s="142" t="s">
        <v>10892</v>
      </c>
    </row>
    <row r="3989" spans="1:6" x14ac:dyDescent="0.3">
      <c r="A3989" s="141">
        <v>89545</v>
      </c>
      <c r="B3989" s="141" t="s">
        <v>7620</v>
      </c>
      <c r="C3989" s="141" t="s">
        <v>146</v>
      </c>
      <c r="D3989" s="141" t="s">
        <v>81</v>
      </c>
      <c r="E3989" s="142" t="s">
        <v>7621</v>
      </c>
      <c r="F3989" s="142" t="s">
        <v>16555</v>
      </c>
    </row>
    <row r="3990" spans="1:6" x14ac:dyDescent="0.3">
      <c r="A3990" s="141">
        <v>89546</v>
      </c>
      <c r="B3990" s="141" t="s">
        <v>7622</v>
      </c>
      <c r="C3990" s="141" t="s">
        <v>146</v>
      </c>
      <c r="D3990" s="141" t="s">
        <v>81</v>
      </c>
      <c r="E3990" s="142" t="s">
        <v>5553</v>
      </c>
      <c r="F3990" s="142" t="s">
        <v>16556</v>
      </c>
    </row>
    <row r="3991" spans="1:6" x14ac:dyDescent="0.3">
      <c r="A3991" s="141">
        <v>89547</v>
      </c>
      <c r="B3991" s="141" t="s">
        <v>7623</v>
      </c>
      <c r="C3991" s="141" t="s">
        <v>146</v>
      </c>
      <c r="D3991" s="141" t="s">
        <v>81</v>
      </c>
      <c r="E3991" s="142" t="s">
        <v>609</v>
      </c>
      <c r="F3991" s="142" t="s">
        <v>16557</v>
      </c>
    </row>
    <row r="3992" spans="1:6" x14ac:dyDescent="0.3">
      <c r="A3992" s="141">
        <v>89548</v>
      </c>
      <c r="B3992" s="141" t="s">
        <v>7624</v>
      </c>
      <c r="C3992" s="141" t="s">
        <v>146</v>
      </c>
      <c r="D3992" s="141" t="s">
        <v>81</v>
      </c>
      <c r="E3992" s="142" t="s">
        <v>7625</v>
      </c>
      <c r="F3992" s="142" t="s">
        <v>16558</v>
      </c>
    </row>
    <row r="3993" spans="1:6" x14ac:dyDescent="0.3">
      <c r="A3993" s="141">
        <v>89549</v>
      </c>
      <c r="B3993" s="141" t="s">
        <v>7626</v>
      </c>
      <c r="C3993" s="141" t="s">
        <v>146</v>
      </c>
      <c r="D3993" s="141" t="s">
        <v>81</v>
      </c>
      <c r="E3993" s="142" t="s">
        <v>6337</v>
      </c>
      <c r="F3993" s="142" t="s">
        <v>132</v>
      </c>
    </row>
    <row r="3994" spans="1:6" x14ac:dyDescent="0.3">
      <c r="A3994" s="141">
        <v>89550</v>
      </c>
      <c r="B3994" s="141" t="s">
        <v>7627</v>
      </c>
      <c r="C3994" s="141" t="s">
        <v>146</v>
      </c>
      <c r="D3994" s="141" t="s">
        <v>81</v>
      </c>
      <c r="E3994" s="142" t="s">
        <v>7628</v>
      </c>
      <c r="F3994" s="142" t="s">
        <v>357</v>
      </c>
    </row>
    <row r="3995" spans="1:6" x14ac:dyDescent="0.3">
      <c r="A3995" s="141">
        <v>89551</v>
      </c>
      <c r="B3995" s="141" t="s">
        <v>7629</v>
      </c>
      <c r="C3995" s="141" t="s">
        <v>146</v>
      </c>
      <c r="D3995" s="141" t="s">
        <v>81</v>
      </c>
      <c r="E3995" s="142" t="s">
        <v>7630</v>
      </c>
      <c r="F3995" s="142" t="s">
        <v>16559</v>
      </c>
    </row>
    <row r="3996" spans="1:6" x14ac:dyDescent="0.3">
      <c r="A3996" s="141">
        <v>89552</v>
      </c>
      <c r="B3996" s="141" t="s">
        <v>7631</v>
      </c>
      <c r="C3996" s="141" t="s">
        <v>146</v>
      </c>
      <c r="D3996" s="141" t="s">
        <v>81</v>
      </c>
      <c r="E3996" s="142" t="s">
        <v>5812</v>
      </c>
      <c r="F3996" s="142" t="s">
        <v>9649</v>
      </c>
    </row>
    <row r="3997" spans="1:6" x14ac:dyDescent="0.3">
      <c r="A3997" s="141">
        <v>89553</v>
      </c>
      <c r="B3997" s="141" t="s">
        <v>7632</v>
      </c>
      <c r="C3997" s="141" t="s">
        <v>146</v>
      </c>
      <c r="D3997" s="141" t="s">
        <v>81</v>
      </c>
      <c r="E3997" s="142" t="s">
        <v>7633</v>
      </c>
      <c r="F3997" s="142" t="s">
        <v>16560</v>
      </c>
    </row>
    <row r="3998" spans="1:6" x14ac:dyDescent="0.3">
      <c r="A3998" s="141">
        <v>89554</v>
      </c>
      <c r="B3998" s="141" t="s">
        <v>7634</v>
      </c>
      <c r="C3998" s="141" t="s">
        <v>146</v>
      </c>
      <c r="D3998" s="141" t="s">
        <v>81</v>
      </c>
      <c r="E3998" s="142" t="s">
        <v>7635</v>
      </c>
      <c r="F3998" s="142" t="s">
        <v>2854</v>
      </c>
    </row>
    <row r="3999" spans="1:6" x14ac:dyDescent="0.3">
      <c r="A3999" s="141">
        <v>89555</v>
      </c>
      <c r="B3999" s="141" t="s">
        <v>7636</v>
      </c>
      <c r="C3999" s="141" t="s">
        <v>146</v>
      </c>
      <c r="D3999" s="141" t="s">
        <v>81</v>
      </c>
      <c r="E3999" s="142" t="s">
        <v>7637</v>
      </c>
      <c r="F3999" s="142" t="s">
        <v>1167</v>
      </c>
    </row>
    <row r="4000" spans="1:6" x14ac:dyDescent="0.3">
      <c r="A4000" s="141">
        <v>89556</v>
      </c>
      <c r="B4000" s="141" t="s">
        <v>7638</v>
      </c>
      <c r="C4000" s="141" t="s">
        <v>146</v>
      </c>
      <c r="D4000" s="141" t="s">
        <v>81</v>
      </c>
      <c r="E4000" s="142" t="s">
        <v>7639</v>
      </c>
      <c r="F4000" s="142" t="s">
        <v>12091</v>
      </c>
    </row>
    <row r="4001" spans="1:6" x14ac:dyDescent="0.3">
      <c r="A4001" s="141">
        <v>89557</v>
      </c>
      <c r="B4001" s="141" t="s">
        <v>7640</v>
      </c>
      <c r="C4001" s="141" t="s">
        <v>146</v>
      </c>
      <c r="D4001" s="141" t="s">
        <v>81</v>
      </c>
      <c r="E4001" s="142" t="s">
        <v>7641</v>
      </c>
      <c r="F4001" s="142" t="s">
        <v>16561</v>
      </c>
    </row>
    <row r="4002" spans="1:6" x14ac:dyDescent="0.3">
      <c r="A4002" s="141">
        <v>89558</v>
      </c>
      <c r="B4002" s="141" t="s">
        <v>7642</v>
      </c>
      <c r="C4002" s="141" t="s">
        <v>146</v>
      </c>
      <c r="D4002" s="141" t="s">
        <v>81</v>
      </c>
      <c r="E4002" s="142" t="s">
        <v>2260</v>
      </c>
      <c r="F4002" s="142" t="s">
        <v>5155</v>
      </c>
    </row>
    <row r="4003" spans="1:6" x14ac:dyDescent="0.3">
      <c r="A4003" s="141">
        <v>89559</v>
      </c>
      <c r="B4003" s="141" t="s">
        <v>7643</v>
      </c>
      <c r="C4003" s="141" t="s">
        <v>146</v>
      </c>
      <c r="D4003" s="141" t="s">
        <v>81</v>
      </c>
      <c r="E4003" s="142" t="s">
        <v>7644</v>
      </c>
      <c r="F4003" s="142" t="s">
        <v>16562</v>
      </c>
    </row>
    <row r="4004" spans="1:6" x14ac:dyDescent="0.3">
      <c r="A4004" s="141">
        <v>89560</v>
      </c>
      <c r="B4004" s="141" t="s">
        <v>7645</v>
      </c>
      <c r="C4004" s="141" t="s">
        <v>146</v>
      </c>
      <c r="D4004" s="141" t="s">
        <v>81</v>
      </c>
      <c r="E4004" s="142" t="s">
        <v>5454</v>
      </c>
      <c r="F4004" s="142" t="s">
        <v>16563</v>
      </c>
    </row>
    <row r="4005" spans="1:6" x14ac:dyDescent="0.3">
      <c r="A4005" s="141">
        <v>89561</v>
      </c>
      <c r="B4005" s="141" t="s">
        <v>7646</v>
      </c>
      <c r="C4005" s="141" t="s">
        <v>146</v>
      </c>
      <c r="D4005" s="141" t="s">
        <v>81</v>
      </c>
      <c r="E4005" s="142" t="s">
        <v>94</v>
      </c>
      <c r="F4005" s="142" t="s">
        <v>5803</v>
      </c>
    </row>
    <row r="4006" spans="1:6" x14ac:dyDescent="0.3">
      <c r="A4006" s="141">
        <v>89562</v>
      </c>
      <c r="B4006" s="141" t="s">
        <v>7647</v>
      </c>
      <c r="C4006" s="141" t="s">
        <v>146</v>
      </c>
      <c r="D4006" s="141" t="s">
        <v>81</v>
      </c>
      <c r="E4006" s="142" t="s">
        <v>5051</v>
      </c>
      <c r="F4006" s="142" t="s">
        <v>16564</v>
      </c>
    </row>
    <row r="4007" spans="1:6" x14ac:dyDescent="0.3">
      <c r="A4007" s="141">
        <v>89563</v>
      </c>
      <c r="B4007" s="141" t="s">
        <v>7648</v>
      </c>
      <c r="C4007" s="141" t="s">
        <v>146</v>
      </c>
      <c r="D4007" s="141" t="s">
        <v>81</v>
      </c>
      <c r="E4007" s="142" t="s">
        <v>2219</v>
      </c>
      <c r="F4007" s="142" t="s">
        <v>16565</v>
      </c>
    </row>
    <row r="4008" spans="1:6" x14ac:dyDescent="0.3">
      <c r="A4008" s="141">
        <v>89564</v>
      </c>
      <c r="B4008" s="141" t="s">
        <v>7649</v>
      </c>
      <c r="C4008" s="141" t="s">
        <v>146</v>
      </c>
      <c r="D4008" s="141" t="s">
        <v>81</v>
      </c>
      <c r="E4008" s="142" t="s">
        <v>7650</v>
      </c>
      <c r="F4008" s="142" t="s">
        <v>16566</v>
      </c>
    </row>
    <row r="4009" spans="1:6" x14ac:dyDescent="0.3">
      <c r="A4009" s="141">
        <v>89565</v>
      </c>
      <c r="B4009" s="141" t="s">
        <v>7651</v>
      </c>
      <c r="C4009" s="141" t="s">
        <v>146</v>
      </c>
      <c r="D4009" s="141" t="s">
        <v>81</v>
      </c>
      <c r="E4009" s="142" t="s">
        <v>7652</v>
      </c>
      <c r="F4009" s="142" t="s">
        <v>16567</v>
      </c>
    </row>
    <row r="4010" spans="1:6" x14ac:dyDescent="0.3">
      <c r="A4010" s="141">
        <v>89566</v>
      </c>
      <c r="B4010" s="141" t="s">
        <v>7653</v>
      </c>
      <c r="C4010" s="141" t="s">
        <v>146</v>
      </c>
      <c r="D4010" s="141" t="s">
        <v>81</v>
      </c>
      <c r="E4010" s="142" t="s">
        <v>7654</v>
      </c>
      <c r="F4010" s="142" t="s">
        <v>13225</v>
      </c>
    </row>
    <row r="4011" spans="1:6" x14ac:dyDescent="0.3">
      <c r="A4011" s="141">
        <v>89567</v>
      </c>
      <c r="B4011" s="141" t="s">
        <v>7655</v>
      </c>
      <c r="C4011" s="141" t="s">
        <v>146</v>
      </c>
      <c r="D4011" s="141" t="s">
        <v>81</v>
      </c>
      <c r="E4011" s="142" t="s">
        <v>7656</v>
      </c>
      <c r="F4011" s="142" t="s">
        <v>16568</v>
      </c>
    </row>
    <row r="4012" spans="1:6" x14ac:dyDescent="0.3">
      <c r="A4012" s="141">
        <v>89568</v>
      </c>
      <c r="B4012" s="141" t="s">
        <v>7657</v>
      </c>
      <c r="C4012" s="141" t="s">
        <v>146</v>
      </c>
      <c r="D4012" s="141" t="s">
        <v>81</v>
      </c>
      <c r="E4012" s="142" t="s">
        <v>5444</v>
      </c>
      <c r="F4012" s="142" t="s">
        <v>16569</v>
      </c>
    </row>
    <row r="4013" spans="1:6" x14ac:dyDescent="0.3">
      <c r="A4013" s="141">
        <v>89569</v>
      </c>
      <c r="B4013" s="141" t="s">
        <v>7658</v>
      </c>
      <c r="C4013" s="141" t="s">
        <v>146</v>
      </c>
      <c r="D4013" s="141" t="s">
        <v>81</v>
      </c>
      <c r="E4013" s="142" t="s">
        <v>7659</v>
      </c>
      <c r="F4013" s="142" t="s">
        <v>14203</v>
      </c>
    </row>
    <row r="4014" spans="1:6" x14ac:dyDescent="0.3">
      <c r="A4014" s="141">
        <v>89570</v>
      </c>
      <c r="B4014" s="141" t="s">
        <v>7660</v>
      </c>
      <c r="C4014" s="141" t="s">
        <v>146</v>
      </c>
      <c r="D4014" s="141" t="s">
        <v>81</v>
      </c>
      <c r="E4014" s="142" t="s">
        <v>7661</v>
      </c>
      <c r="F4014" s="142" t="s">
        <v>2256</v>
      </c>
    </row>
    <row r="4015" spans="1:6" x14ac:dyDescent="0.3">
      <c r="A4015" s="141">
        <v>89571</v>
      </c>
      <c r="B4015" s="141" t="s">
        <v>7662</v>
      </c>
      <c r="C4015" s="141" t="s">
        <v>146</v>
      </c>
      <c r="D4015" s="141" t="s">
        <v>81</v>
      </c>
      <c r="E4015" s="142" t="s">
        <v>7663</v>
      </c>
      <c r="F4015" s="142" t="s">
        <v>16570</v>
      </c>
    </row>
    <row r="4016" spans="1:6" x14ac:dyDescent="0.3">
      <c r="A4016" s="141">
        <v>89572</v>
      </c>
      <c r="B4016" s="141" t="s">
        <v>7664</v>
      </c>
      <c r="C4016" s="141" t="s">
        <v>146</v>
      </c>
      <c r="D4016" s="141" t="s">
        <v>81</v>
      </c>
      <c r="E4016" s="142" t="s">
        <v>7665</v>
      </c>
      <c r="F4016" s="142" t="s">
        <v>16293</v>
      </c>
    </row>
    <row r="4017" spans="1:6" x14ac:dyDescent="0.3">
      <c r="A4017" s="141">
        <v>89573</v>
      </c>
      <c r="B4017" s="141" t="s">
        <v>7666</v>
      </c>
      <c r="C4017" s="141" t="s">
        <v>146</v>
      </c>
      <c r="D4017" s="141" t="s">
        <v>81</v>
      </c>
      <c r="E4017" s="142" t="s">
        <v>4311</v>
      </c>
      <c r="F4017" s="142" t="s">
        <v>16571</v>
      </c>
    </row>
    <row r="4018" spans="1:6" x14ac:dyDescent="0.3">
      <c r="A4018" s="141">
        <v>89574</v>
      </c>
      <c r="B4018" s="141" t="s">
        <v>7667</v>
      </c>
      <c r="C4018" s="141" t="s">
        <v>146</v>
      </c>
      <c r="D4018" s="141" t="s">
        <v>81</v>
      </c>
      <c r="E4018" s="142" t="s">
        <v>7668</v>
      </c>
      <c r="F4018" s="142" t="s">
        <v>16572</v>
      </c>
    </row>
    <row r="4019" spans="1:6" x14ac:dyDescent="0.3">
      <c r="A4019" s="141">
        <v>89575</v>
      </c>
      <c r="B4019" s="141" t="s">
        <v>7669</v>
      </c>
      <c r="C4019" s="141" t="s">
        <v>146</v>
      </c>
      <c r="D4019" s="141" t="s">
        <v>81</v>
      </c>
      <c r="E4019" s="142" t="s">
        <v>7670</v>
      </c>
      <c r="F4019" s="142" t="s">
        <v>16573</v>
      </c>
    </row>
    <row r="4020" spans="1:6" x14ac:dyDescent="0.3">
      <c r="A4020" s="141">
        <v>89577</v>
      </c>
      <c r="B4020" s="141" t="s">
        <v>7671</v>
      </c>
      <c r="C4020" s="141" t="s">
        <v>146</v>
      </c>
      <c r="D4020" s="141" t="s">
        <v>81</v>
      </c>
      <c r="E4020" s="142" t="s">
        <v>7672</v>
      </c>
      <c r="F4020" s="142" t="s">
        <v>8961</v>
      </c>
    </row>
    <row r="4021" spans="1:6" x14ac:dyDescent="0.3">
      <c r="A4021" s="141">
        <v>89579</v>
      </c>
      <c r="B4021" s="141" t="s">
        <v>7673</v>
      </c>
      <c r="C4021" s="141" t="s">
        <v>146</v>
      </c>
      <c r="D4021" s="141" t="s">
        <v>81</v>
      </c>
      <c r="E4021" s="142" t="s">
        <v>3132</v>
      </c>
      <c r="F4021" s="142" t="s">
        <v>2406</v>
      </c>
    </row>
    <row r="4022" spans="1:6" x14ac:dyDescent="0.3">
      <c r="A4022" s="141">
        <v>89581</v>
      </c>
      <c r="B4022" s="141" t="s">
        <v>7674</v>
      </c>
      <c r="C4022" s="141" t="s">
        <v>146</v>
      </c>
      <c r="D4022" s="141" t="s">
        <v>81</v>
      </c>
      <c r="E4022" s="142" t="s">
        <v>7675</v>
      </c>
      <c r="F4022" s="142" t="s">
        <v>16574</v>
      </c>
    </row>
    <row r="4023" spans="1:6" x14ac:dyDescent="0.3">
      <c r="A4023" s="141">
        <v>89582</v>
      </c>
      <c r="B4023" s="141" t="s">
        <v>7676</v>
      </c>
      <c r="C4023" s="141" t="s">
        <v>146</v>
      </c>
      <c r="D4023" s="141" t="s">
        <v>81</v>
      </c>
      <c r="E4023" s="142" t="s">
        <v>7677</v>
      </c>
      <c r="F4023" s="142" t="s">
        <v>16575</v>
      </c>
    </row>
    <row r="4024" spans="1:6" x14ac:dyDescent="0.3">
      <c r="A4024" s="141">
        <v>89583</v>
      </c>
      <c r="B4024" s="141" t="s">
        <v>7678</v>
      </c>
      <c r="C4024" s="141" t="s">
        <v>146</v>
      </c>
      <c r="D4024" s="141" t="s">
        <v>81</v>
      </c>
      <c r="E4024" s="142" t="s">
        <v>7679</v>
      </c>
      <c r="F4024" s="142" t="s">
        <v>16576</v>
      </c>
    </row>
    <row r="4025" spans="1:6" x14ac:dyDescent="0.3">
      <c r="A4025" s="141">
        <v>89584</v>
      </c>
      <c r="B4025" s="141" t="s">
        <v>7680</v>
      </c>
      <c r="C4025" s="141" t="s">
        <v>146</v>
      </c>
      <c r="D4025" s="141" t="s">
        <v>81</v>
      </c>
      <c r="E4025" s="142" t="s">
        <v>7681</v>
      </c>
      <c r="F4025" s="142" t="s">
        <v>14736</v>
      </c>
    </row>
    <row r="4026" spans="1:6" x14ac:dyDescent="0.3">
      <c r="A4026" s="141">
        <v>89585</v>
      </c>
      <c r="B4026" s="141" t="s">
        <v>7682</v>
      </c>
      <c r="C4026" s="141" t="s">
        <v>146</v>
      </c>
      <c r="D4026" s="141" t="s">
        <v>81</v>
      </c>
      <c r="E4026" s="142" t="s">
        <v>7683</v>
      </c>
      <c r="F4026" s="142" t="s">
        <v>16577</v>
      </c>
    </row>
    <row r="4027" spans="1:6" x14ac:dyDescent="0.3">
      <c r="A4027" s="141">
        <v>89587</v>
      </c>
      <c r="B4027" s="141" t="s">
        <v>7684</v>
      </c>
      <c r="C4027" s="141" t="s">
        <v>146</v>
      </c>
      <c r="D4027" s="141" t="s">
        <v>81</v>
      </c>
      <c r="E4027" s="142" t="s">
        <v>7685</v>
      </c>
      <c r="F4027" s="142" t="s">
        <v>6082</v>
      </c>
    </row>
    <row r="4028" spans="1:6" x14ac:dyDescent="0.3">
      <c r="A4028" s="141">
        <v>89590</v>
      </c>
      <c r="B4028" s="141" t="s">
        <v>7686</v>
      </c>
      <c r="C4028" s="141" t="s">
        <v>146</v>
      </c>
      <c r="D4028" s="141" t="s">
        <v>81</v>
      </c>
      <c r="E4028" s="142" t="s">
        <v>7687</v>
      </c>
      <c r="F4028" s="142" t="s">
        <v>16578</v>
      </c>
    </row>
    <row r="4029" spans="1:6" x14ac:dyDescent="0.3">
      <c r="A4029" s="141">
        <v>89591</v>
      </c>
      <c r="B4029" s="141" t="s">
        <v>7688</v>
      </c>
      <c r="C4029" s="141" t="s">
        <v>146</v>
      </c>
      <c r="D4029" s="141" t="s">
        <v>81</v>
      </c>
      <c r="E4029" s="142" t="s">
        <v>7689</v>
      </c>
      <c r="F4029" s="142" t="s">
        <v>824</v>
      </c>
    </row>
    <row r="4030" spans="1:6" x14ac:dyDescent="0.3">
      <c r="A4030" s="141">
        <v>89592</v>
      </c>
      <c r="B4030" s="141" t="s">
        <v>7690</v>
      </c>
      <c r="C4030" s="141" t="s">
        <v>146</v>
      </c>
      <c r="D4030" s="141" t="s">
        <v>81</v>
      </c>
      <c r="E4030" s="142" t="s">
        <v>7691</v>
      </c>
      <c r="F4030" s="142" t="s">
        <v>16579</v>
      </c>
    </row>
    <row r="4031" spans="1:6" x14ac:dyDescent="0.3">
      <c r="A4031" s="141">
        <v>89593</v>
      </c>
      <c r="B4031" s="141" t="s">
        <v>7692</v>
      </c>
      <c r="C4031" s="141" t="s">
        <v>146</v>
      </c>
      <c r="D4031" s="141" t="s">
        <v>81</v>
      </c>
      <c r="E4031" s="142" t="s">
        <v>7693</v>
      </c>
      <c r="F4031" s="142" t="s">
        <v>9264</v>
      </c>
    </row>
    <row r="4032" spans="1:6" x14ac:dyDescent="0.3">
      <c r="A4032" s="141">
        <v>89594</v>
      </c>
      <c r="B4032" s="141" t="s">
        <v>7694</v>
      </c>
      <c r="C4032" s="141" t="s">
        <v>146</v>
      </c>
      <c r="D4032" s="141" t="s">
        <v>81</v>
      </c>
      <c r="E4032" s="142" t="s">
        <v>7695</v>
      </c>
      <c r="F4032" s="142" t="s">
        <v>16580</v>
      </c>
    </row>
    <row r="4033" spans="1:6" x14ac:dyDescent="0.3">
      <c r="A4033" s="141">
        <v>89595</v>
      </c>
      <c r="B4033" s="141" t="s">
        <v>7696</v>
      </c>
      <c r="C4033" s="141" t="s">
        <v>146</v>
      </c>
      <c r="D4033" s="141" t="s">
        <v>81</v>
      </c>
      <c r="E4033" s="142" t="s">
        <v>211</v>
      </c>
      <c r="F4033" s="142" t="s">
        <v>16581</v>
      </c>
    </row>
    <row r="4034" spans="1:6" x14ac:dyDescent="0.3">
      <c r="A4034" s="141">
        <v>89596</v>
      </c>
      <c r="B4034" s="141" t="s">
        <v>7697</v>
      </c>
      <c r="C4034" s="141" t="s">
        <v>146</v>
      </c>
      <c r="D4034" s="141" t="s">
        <v>81</v>
      </c>
      <c r="E4034" s="142" t="s">
        <v>7433</v>
      </c>
      <c r="F4034" s="142" t="s">
        <v>16582</v>
      </c>
    </row>
    <row r="4035" spans="1:6" x14ac:dyDescent="0.3">
      <c r="A4035" s="141">
        <v>89597</v>
      </c>
      <c r="B4035" s="141" t="s">
        <v>7698</v>
      </c>
      <c r="C4035" s="141" t="s">
        <v>146</v>
      </c>
      <c r="D4035" s="141" t="s">
        <v>81</v>
      </c>
      <c r="E4035" s="142" t="s">
        <v>7699</v>
      </c>
      <c r="F4035" s="142" t="s">
        <v>7173</v>
      </c>
    </row>
    <row r="4036" spans="1:6" x14ac:dyDescent="0.3">
      <c r="A4036" s="141">
        <v>89598</v>
      </c>
      <c r="B4036" s="141" t="s">
        <v>7700</v>
      </c>
      <c r="C4036" s="141" t="s">
        <v>146</v>
      </c>
      <c r="D4036" s="141" t="s">
        <v>81</v>
      </c>
      <c r="E4036" s="142" t="s">
        <v>7701</v>
      </c>
      <c r="F4036" s="142" t="s">
        <v>16583</v>
      </c>
    </row>
    <row r="4037" spans="1:6" x14ac:dyDescent="0.3">
      <c r="A4037" s="141">
        <v>89599</v>
      </c>
      <c r="B4037" s="141" t="s">
        <v>7702</v>
      </c>
      <c r="C4037" s="141" t="s">
        <v>146</v>
      </c>
      <c r="D4037" s="141" t="s">
        <v>81</v>
      </c>
      <c r="E4037" s="142" t="s">
        <v>7703</v>
      </c>
      <c r="F4037" s="142" t="s">
        <v>16584</v>
      </c>
    </row>
    <row r="4038" spans="1:6" x14ac:dyDescent="0.3">
      <c r="A4038" s="141">
        <v>89600</v>
      </c>
      <c r="B4038" s="141" t="s">
        <v>7704</v>
      </c>
      <c r="C4038" s="141" t="s">
        <v>146</v>
      </c>
      <c r="D4038" s="141" t="s">
        <v>81</v>
      </c>
      <c r="E4038" s="142" t="s">
        <v>7705</v>
      </c>
      <c r="F4038" s="142" t="s">
        <v>6050</v>
      </c>
    </row>
    <row r="4039" spans="1:6" x14ac:dyDescent="0.3">
      <c r="A4039" s="141">
        <v>89605</v>
      </c>
      <c r="B4039" s="141" t="s">
        <v>7706</v>
      </c>
      <c r="C4039" s="141" t="s">
        <v>146</v>
      </c>
      <c r="D4039" s="141" t="s">
        <v>81</v>
      </c>
      <c r="E4039" s="142" t="s">
        <v>7707</v>
      </c>
      <c r="F4039" s="142" t="s">
        <v>16585</v>
      </c>
    </row>
    <row r="4040" spans="1:6" x14ac:dyDescent="0.3">
      <c r="A4040" s="141">
        <v>89609</v>
      </c>
      <c r="B4040" s="141" t="s">
        <v>7708</v>
      </c>
      <c r="C4040" s="141" t="s">
        <v>146</v>
      </c>
      <c r="D4040" s="141" t="s">
        <v>81</v>
      </c>
      <c r="E4040" s="142" t="s">
        <v>7709</v>
      </c>
      <c r="F4040" s="142" t="s">
        <v>16586</v>
      </c>
    </row>
    <row r="4041" spans="1:6" x14ac:dyDescent="0.3">
      <c r="A4041" s="141">
        <v>89610</v>
      </c>
      <c r="B4041" s="141" t="s">
        <v>7710</v>
      </c>
      <c r="C4041" s="141" t="s">
        <v>146</v>
      </c>
      <c r="D4041" s="141" t="s">
        <v>81</v>
      </c>
      <c r="E4041" s="142" t="s">
        <v>7144</v>
      </c>
      <c r="F4041" s="142" t="s">
        <v>16587</v>
      </c>
    </row>
    <row r="4042" spans="1:6" x14ac:dyDescent="0.3">
      <c r="A4042" s="141">
        <v>89611</v>
      </c>
      <c r="B4042" s="141" t="s">
        <v>7711</v>
      </c>
      <c r="C4042" s="141" t="s">
        <v>146</v>
      </c>
      <c r="D4042" s="141" t="s">
        <v>81</v>
      </c>
      <c r="E4042" s="142" t="s">
        <v>7712</v>
      </c>
      <c r="F4042" s="142" t="s">
        <v>6251</v>
      </c>
    </row>
    <row r="4043" spans="1:6" x14ac:dyDescent="0.3">
      <c r="A4043" s="141">
        <v>89612</v>
      </c>
      <c r="B4043" s="141" t="s">
        <v>7713</v>
      </c>
      <c r="C4043" s="141" t="s">
        <v>146</v>
      </c>
      <c r="D4043" s="141" t="s">
        <v>81</v>
      </c>
      <c r="E4043" s="142" t="s">
        <v>7714</v>
      </c>
      <c r="F4043" s="142" t="s">
        <v>16588</v>
      </c>
    </row>
    <row r="4044" spans="1:6" x14ac:dyDescent="0.3">
      <c r="A4044" s="141">
        <v>89613</v>
      </c>
      <c r="B4044" s="141" t="s">
        <v>7715</v>
      </c>
      <c r="C4044" s="141" t="s">
        <v>146</v>
      </c>
      <c r="D4044" s="141" t="s">
        <v>81</v>
      </c>
      <c r="E4044" s="142" t="s">
        <v>7716</v>
      </c>
      <c r="F4044" s="142" t="s">
        <v>14683</v>
      </c>
    </row>
    <row r="4045" spans="1:6" x14ac:dyDescent="0.3">
      <c r="A4045" s="141">
        <v>89614</v>
      </c>
      <c r="B4045" s="141" t="s">
        <v>7717</v>
      </c>
      <c r="C4045" s="141" t="s">
        <v>146</v>
      </c>
      <c r="D4045" s="141" t="s">
        <v>81</v>
      </c>
      <c r="E4045" s="142" t="s">
        <v>7718</v>
      </c>
      <c r="F4045" s="142" t="s">
        <v>16589</v>
      </c>
    </row>
    <row r="4046" spans="1:6" x14ac:dyDescent="0.3">
      <c r="A4046" s="141">
        <v>89615</v>
      </c>
      <c r="B4046" s="141" t="s">
        <v>7719</v>
      </c>
      <c r="C4046" s="141" t="s">
        <v>146</v>
      </c>
      <c r="D4046" s="141" t="s">
        <v>81</v>
      </c>
      <c r="E4046" s="142" t="s">
        <v>7720</v>
      </c>
      <c r="F4046" s="142" t="s">
        <v>16590</v>
      </c>
    </row>
    <row r="4047" spans="1:6" x14ac:dyDescent="0.3">
      <c r="A4047" s="141">
        <v>89616</v>
      </c>
      <c r="B4047" s="141" t="s">
        <v>7721</v>
      </c>
      <c r="C4047" s="141" t="s">
        <v>146</v>
      </c>
      <c r="D4047" s="141" t="s">
        <v>81</v>
      </c>
      <c r="E4047" s="142" t="s">
        <v>7722</v>
      </c>
      <c r="F4047" s="142" t="s">
        <v>16591</v>
      </c>
    </row>
    <row r="4048" spans="1:6" x14ac:dyDescent="0.3">
      <c r="A4048" s="141">
        <v>89617</v>
      </c>
      <c r="B4048" s="141" t="s">
        <v>7723</v>
      </c>
      <c r="C4048" s="141" t="s">
        <v>146</v>
      </c>
      <c r="D4048" s="141" t="s">
        <v>81</v>
      </c>
      <c r="E4048" s="142" t="s">
        <v>7724</v>
      </c>
      <c r="F4048" s="142" t="s">
        <v>16559</v>
      </c>
    </row>
    <row r="4049" spans="1:6" x14ac:dyDescent="0.3">
      <c r="A4049" s="141">
        <v>89620</v>
      </c>
      <c r="B4049" s="141" t="s">
        <v>7725</v>
      </c>
      <c r="C4049" s="141" t="s">
        <v>146</v>
      </c>
      <c r="D4049" s="141" t="s">
        <v>81</v>
      </c>
      <c r="E4049" s="142" t="s">
        <v>7726</v>
      </c>
      <c r="F4049" s="142" t="s">
        <v>15786</v>
      </c>
    </row>
    <row r="4050" spans="1:6" x14ac:dyDescent="0.3">
      <c r="A4050" s="141">
        <v>89622</v>
      </c>
      <c r="B4050" s="141" t="s">
        <v>7727</v>
      </c>
      <c r="C4050" s="141" t="s">
        <v>146</v>
      </c>
      <c r="D4050" s="141" t="s">
        <v>81</v>
      </c>
      <c r="E4050" s="142" t="s">
        <v>7728</v>
      </c>
      <c r="F4050" s="142" t="s">
        <v>16592</v>
      </c>
    </row>
    <row r="4051" spans="1:6" x14ac:dyDescent="0.3">
      <c r="A4051" s="141">
        <v>89623</v>
      </c>
      <c r="B4051" s="141" t="s">
        <v>7729</v>
      </c>
      <c r="C4051" s="141" t="s">
        <v>146</v>
      </c>
      <c r="D4051" s="141" t="s">
        <v>81</v>
      </c>
      <c r="E4051" s="142" t="s">
        <v>7730</v>
      </c>
      <c r="F4051" s="142" t="s">
        <v>16585</v>
      </c>
    </row>
    <row r="4052" spans="1:6" x14ac:dyDescent="0.3">
      <c r="A4052" s="141">
        <v>89624</v>
      </c>
      <c r="B4052" s="141" t="s">
        <v>7731</v>
      </c>
      <c r="C4052" s="141" t="s">
        <v>146</v>
      </c>
      <c r="D4052" s="141" t="s">
        <v>81</v>
      </c>
      <c r="E4052" s="142" t="s">
        <v>1715</v>
      </c>
      <c r="F4052" s="142" t="s">
        <v>2311</v>
      </c>
    </row>
    <row r="4053" spans="1:6" x14ac:dyDescent="0.3">
      <c r="A4053" s="141">
        <v>89625</v>
      </c>
      <c r="B4053" s="141" t="s">
        <v>7732</v>
      </c>
      <c r="C4053" s="141" t="s">
        <v>146</v>
      </c>
      <c r="D4053" s="141" t="s">
        <v>81</v>
      </c>
      <c r="E4053" s="142" t="s">
        <v>7733</v>
      </c>
      <c r="F4053" s="142" t="s">
        <v>221</v>
      </c>
    </row>
    <row r="4054" spans="1:6" x14ac:dyDescent="0.3">
      <c r="A4054" s="141">
        <v>89626</v>
      </c>
      <c r="B4054" s="141" t="s">
        <v>7734</v>
      </c>
      <c r="C4054" s="141" t="s">
        <v>146</v>
      </c>
      <c r="D4054" s="141" t="s">
        <v>81</v>
      </c>
      <c r="E4054" s="142" t="s">
        <v>1560</v>
      </c>
      <c r="F4054" s="142" t="s">
        <v>7712</v>
      </c>
    </row>
    <row r="4055" spans="1:6" x14ac:dyDescent="0.3">
      <c r="A4055" s="141">
        <v>89627</v>
      </c>
      <c r="B4055" s="141" t="s">
        <v>7735</v>
      </c>
      <c r="C4055" s="141" t="s">
        <v>146</v>
      </c>
      <c r="D4055" s="141" t="s">
        <v>81</v>
      </c>
      <c r="E4055" s="142" t="s">
        <v>6693</v>
      </c>
      <c r="F4055" s="142" t="s">
        <v>8502</v>
      </c>
    </row>
    <row r="4056" spans="1:6" x14ac:dyDescent="0.3">
      <c r="A4056" s="141">
        <v>89628</v>
      </c>
      <c r="B4056" s="141" t="s">
        <v>7736</v>
      </c>
      <c r="C4056" s="141" t="s">
        <v>146</v>
      </c>
      <c r="D4056" s="141" t="s">
        <v>81</v>
      </c>
      <c r="E4056" s="142" t="s">
        <v>7737</v>
      </c>
      <c r="F4056" s="142" t="s">
        <v>8410</v>
      </c>
    </row>
    <row r="4057" spans="1:6" x14ac:dyDescent="0.3">
      <c r="A4057" s="141">
        <v>89629</v>
      </c>
      <c r="B4057" s="141" t="s">
        <v>7738</v>
      </c>
      <c r="C4057" s="141" t="s">
        <v>146</v>
      </c>
      <c r="D4057" s="141" t="s">
        <v>81</v>
      </c>
      <c r="E4057" s="142" t="s">
        <v>1829</v>
      </c>
      <c r="F4057" s="142" t="s">
        <v>15545</v>
      </c>
    </row>
    <row r="4058" spans="1:6" x14ac:dyDescent="0.3">
      <c r="A4058" s="141">
        <v>89630</v>
      </c>
      <c r="B4058" s="141" t="s">
        <v>7739</v>
      </c>
      <c r="C4058" s="141" t="s">
        <v>146</v>
      </c>
      <c r="D4058" s="141" t="s">
        <v>81</v>
      </c>
      <c r="E4058" s="142" t="s">
        <v>7740</v>
      </c>
      <c r="F4058" s="142" t="s">
        <v>16593</v>
      </c>
    </row>
    <row r="4059" spans="1:6" x14ac:dyDescent="0.3">
      <c r="A4059" s="141">
        <v>89631</v>
      </c>
      <c r="B4059" s="141" t="s">
        <v>7741</v>
      </c>
      <c r="C4059" s="141" t="s">
        <v>146</v>
      </c>
      <c r="D4059" s="141" t="s">
        <v>81</v>
      </c>
      <c r="E4059" s="142" t="s">
        <v>7742</v>
      </c>
      <c r="F4059" s="142" t="s">
        <v>13088</v>
      </c>
    </row>
    <row r="4060" spans="1:6" x14ac:dyDescent="0.3">
      <c r="A4060" s="141">
        <v>89632</v>
      </c>
      <c r="B4060" s="141" t="s">
        <v>7743</v>
      </c>
      <c r="C4060" s="141" t="s">
        <v>146</v>
      </c>
      <c r="D4060" s="141" t="s">
        <v>81</v>
      </c>
      <c r="E4060" s="142" t="s">
        <v>7744</v>
      </c>
      <c r="F4060" s="142" t="s">
        <v>16594</v>
      </c>
    </row>
    <row r="4061" spans="1:6" x14ac:dyDescent="0.3">
      <c r="A4061" s="141">
        <v>89637</v>
      </c>
      <c r="B4061" s="141" t="s">
        <v>7745</v>
      </c>
      <c r="C4061" s="141" t="s">
        <v>146</v>
      </c>
      <c r="D4061" s="141" t="s">
        <v>81</v>
      </c>
      <c r="E4061" s="142" t="s">
        <v>7746</v>
      </c>
      <c r="F4061" s="142" t="s">
        <v>799</v>
      </c>
    </row>
    <row r="4062" spans="1:6" x14ac:dyDescent="0.3">
      <c r="A4062" s="141">
        <v>89638</v>
      </c>
      <c r="B4062" s="141" t="s">
        <v>7747</v>
      </c>
      <c r="C4062" s="141" t="s">
        <v>146</v>
      </c>
      <c r="D4062" s="141" t="s">
        <v>81</v>
      </c>
      <c r="E4062" s="142" t="s">
        <v>7748</v>
      </c>
      <c r="F4062" s="142" t="s">
        <v>4584</v>
      </c>
    </row>
    <row r="4063" spans="1:6" x14ac:dyDescent="0.3">
      <c r="A4063" s="141">
        <v>89639</v>
      </c>
      <c r="B4063" s="141" t="s">
        <v>7749</v>
      </c>
      <c r="C4063" s="141" t="s">
        <v>146</v>
      </c>
      <c r="D4063" s="141" t="s">
        <v>81</v>
      </c>
      <c r="E4063" s="142" t="s">
        <v>7490</v>
      </c>
      <c r="F4063" s="142" t="s">
        <v>16595</v>
      </c>
    </row>
    <row r="4064" spans="1:6" x14ac:dyDescent="0.3">
      <c r="A4064" s="141">
        <v>89640</v>
      </c>
      <c r="B4064" s="141" t="s">
        <v>7750</v>
      </c>
      <c r="C4064" s="141" t="s">
        <v>146</v>
      </c>
      <c r="D4064" s="141" t="s">
        <v>81</v>
      </c>
      <c r="E4064" s="142" t="s">
        <v>7751</v>
      </c>
      <c r="F4064" s="142" t="s">
        <v>2341</v>
      </c>
    </row>
    <row r="4065" spans="1:6" x14ac:dyDescent="0.3">
      <c r="A4065" s="141">
        <v>89641</v>
      </c>
      <c r="B4065" s="141" t="s">
        <v>7752</v>
      </c>
      <c r="C4065" s="141" t="s">
        <v>146</v>
      </c>
      <c r="D4065" s="141" t="s">
        <v>81</v>
      </c>
      <c r="E4065" s="142" t="s">
        <v>7753</v>
      </c>
      <c r="F4065" s="142" t="s">
        <v>10995</v>
      </c>
    </row>
    <row r="4066" spans="1:6" x14ac:dyDescent="0.3">
      <c r="A4066" s="141">
        <v>89642</v>
      </c>
      <c r="B4066" s="141" t="s">
        <v>7754</v>
      </c>
      <c r="C4066" s="141" t="s">
        <v>146</v>
      </c>
      <c r="D4066" s="141" t="s">
        <v>81</v>
      </c>
      <c r="E4066" s="142" t="s">
        <v>7755</v>
      </c>
      <c r="F4066" s="142" t="s">
        <v>2241</v>
      </c>
    </row>
    <row r="4067" spans="1:6" x14ac:dyDescent="0.3">
      <c r="A4067" s="141">
        <v>89643</v>
      </c>
      <c r="B4067" s="141" t="s">
        <v>7756</v>
      </c>
      <c r="C4067" s="141" t="s">
        <v>146</v>
      </c>
      <c r="D4067" s="141" t="s">
        <v>81</v>
      </c>
      <c r="E4067" s="142" t="s">
        <v>6791</v>
      </c>
      <c r="F4067" s="142" t="s">
        <v>5551</v>
      </c>
    </row>
    <row r="4068" spans="1:6" x14ac:dyDescent="0.3">
      <c r="A4068" s="141">
        <v>89644</v>
      </c>
      <c r="B4068" s="141" t="s">
        <v>7757</v>
      </c>
      <c r="C4068" s="141" t="s">
        <v>146</v>
      </c>
      <c r="D4068" s="141" t="s">
        <v>81</v>
      </c>
      <c r="E4068" s="142" t="s">
        <v>7758</v>
      </c>
      <c r="F4068" s="142" t="s">
        <v>4017</v>
      </c>
    </row>
    <row r="4069" spans="1:6" x14ac:dyDescent="0.3">
      <c r="A4069" s="141">
        <v>89645</v>
      </c>
      <c r="B4069" s="141" t="s">
        <v>7759</v>
      </c>
      <c r="C4069" s="141" t="s">
        <v>146</v>
      </c>
      <c r="D4069" s="141" t="s">
        <v>81</v>
      </c>
      <c r="E4069" s="142" t="s">
        <v>7760</v>
      </c>
      <c r="F4069" s="142" t="s">
        <v>13484</v>
      </c>
    </row>
    <row r="4070" spans="1:6" x14ac:dyDescent="0.3">
      <c r="A4070" s="141">
        <v>89646</v>
      </c>
      <c r="B4070" s="141" t="s">
        <v>7761</v>
      </c>
      <c r="C4070" s="141" t="s">
        <v>146</v>
      </c>
      <c r="D4070" s="141" t="s">
        <v>81</v>
      </c>
      <c r="E4070" s="142" t="s">
        <v>6681</v>
      </c>
      <c r="F4070" s="142" t="s">
        <v>16006</v>
      </c>
    </row>
    <row r="4071" spans="1:6" x14ac:dyDescent="0.3">
      <c r="A4071" s="141">
        <v>89647</v>
      </c>
      <c r="B4071" s="141" t="s">
        <v>7762</v>
      </c>
      <c r="C4071" s="141" t="s">
        <v>146</v>
      </c>
      <c r="D4071" s="141" t="s">
        <v>81</v>
      </c>
      <c r="E4071" s="142" t="s">
        <v>7763</v>
      </c>
      <c r="F4071" s="142" t="s">
        <v>8953</v>
      </c>
    </row>
    <row r="4072" spans="1:6" x14ac:dyDescent="0.3">
      <c r="A4072" s="141">
        <v>89648</v>
      </c>
      <c r="B4072" s="141" t="s">
        <v>7764</v>
      </c>
      <c r="C4072" s="141" t="s">
        <v>146</v>
      </c>
      <c r="D4072" s="141" t="s">
        <v>81</v>
      </c>
      <c r="E4072" s="142" t="s">
        <v>7765</v>
      </c>
      <c r="F4072" s="142" t="s">
        <v>5418</v>
      </c>
    </row>
    <row r="4073" spans="1:6" x14ac:dyDescent="0.3">
      <c r="A4073" s="141">
        <v>89649</v>
      </c>
      <c r="B4073" s="141" t="s">
        <v>7766</v>
      </c>
      <c r="C4073" s="141" t="s">
        <v>146</v>
      </c>
      <c r="D4073" s="141" t="s">
        <v>81</v>
      </c>
      <c r="E4073" s="142" t="s">
        <v>7767</v>
      </c>
      <c r="F4073" s="142" t="s">
        <v>16596</v>
      </c>
    </row>
    <row r="4074" spans="1:6" x14ac:dyDescent="0.3">
      <c r="A4074" s="141">
        <v>89650</v>
      </c>
      <c r="B4074" s="141" t="s">
        <v>7768</v>
      </c>
      <c r="C4074" s="141" t="s">
        <v>146</v>
      </c>
      <c r="D4074" s="141" t="s">
        <v>81</v>
      </c>
      <c r="E4074" s="142" t="s">
        <v>3243</v>
      </c>
      <c r="F4074" s="142" t="s">
        <v>12254</v>
      </c>
    </row>
    <row r="4075" spans="1:6" x14ac:dyDescent="0.3">
      <c r="A4075" s="141">
        <v>89651</v>
      </c>
      <c r="B4075" s="141" t="s">
        <v>7769</v>
      </c>
      <c r="C4075" s="141" t="s">
        <v>146</v>
      </c>
      <c r="D4075" s="141" t="s">
        <v>81</v>
      </c>
      <c r="E4075" s="142" t="s">
        <v>7431</v>
      </c>
      <c r="F4075" s="142" t="s">
        <v>2292</v>
      </c>
    </row>
    <row r="4076" spans="1:6" x14ac:dyDescent="0.3">
      <c r="A4076" s="141">
        <v>89652</v>
      </c>
      <c r="B4076" s="141" t="s">
        <v>7770</v>
      </c>
      <c r="C4076" s="141" t="s">
        <v>146</v>
      </c>
      <c r="D4076" s="141" t="s">
        <v>81</v>
      </c>
      <c r="E4076" s="142" t="s">
        <v>5049</v>
      </c>
      <c r="F4076" s="142" t="s">
        <v>6789</v>
      </c>
    </row>
    <row r="4077" spans="1:6" x14ac:dyDescent="0.3">
      <c r="A4077" s="141">
        <v>89653</v>
      </c>
      <c r="B4077" s="141" t="s">
        <v>7771</v>
      </c>
      <c r="C4077" s="141" t="s">
        <v>146</v>
      </c>
      <c r="D4077" s="141" t="s">
        <v>81</v>
      </c>
      <c r="E4077" s="142" t="s">
        <v>7772</v>
      </c>
      <c r="F4077" s="142" t="s">
        <v>10808</v>
      </c>
    </row>
    <row r="4078" spans="1:6" x14ac:dyDescent="0.3">
      <c r="A4078" s="141">
        <v>89654</v>
      </c>
      <c r="B4078" s="141" t="s">
        <v>7773</v>
      </c>
      <c r="C4078" s="141" t="s">
        <v>146</v>
      </c>
      <c r="D4078" s="141" t="s">
        <v>81</v>
      </c>
      <c r="E4078" s="142" t="s">
        <v>7774</v>
      </c>
      <c r="F4078" s="142" t="s">
        <v>16597</v>
      </c>
    </row>
    <row r="4079" spans="1:6" x14ac:dyDescent="0.3">
      <c r="A4079" s="141">
        <v>89655</v>
      </c>
      <c r="B4079" s="141" t="s">
        <v>7775</v>
      </c>
      <c r="C4079" s="141" t="s">
        <v>146</v>
      </c>
      <c r="D4079" s="141" t="s">
        <v>81</v>
      </c>
      <c r="E4079" s="142" t="s">
        <v>7776</v>
      </c>
      <c r="F4079" s="142" t="s">
        <v>2872</v>
      </c>
    </row>
    <row r="4080" spans="1:6" x14ac:dyDescent="0.3">
      <c r="A4080" s="141">
        <v>89656</v>
      </c>
      <c r="B4080" s="141" t="s">
        <v>7777</v>
      </c>
      <c r="C4080" s="141" t="s">
        <v>146</v>
      </c>
      <c r="D4080" s="141" t="s">
        <v>81</v>
      </c>
      <c r="E4080" s="142" t="s">
        <v>7778</v>
      </c>
      <c r="F4080" s="142" t="s">
        <v>16598</v>
      </c>
    </row>
    <row r="4081" spans="1:6" x14ac:dyDescent="0.3">
      <c r="A4081" s="141">
        <v>89657</v>
      </c>
      <c r="B4081" s="141" t="s">
        <v>7779</v>
      </c>
      <c r="C4081" s="141" t="s">
        <v>146</v>
      </c>
      <c r="D4081" s="141" t="s">
        <v>81</v>
      </c>
      <c r="E4081" s="142" t="s">
        <v>7561</v>
      </c>
      <c r="F4081" s="142" t="s">
        <v>16599</v>
      </c>
    </row>
    <row r="4082" spans="1:6" x14ac:dyDescent="0.3">
      <c r="A4082" s="141">
        <v>89658</v>
      </c>
      <c r="B4082" s="141" t="s">
        <v>7780</v>
      </c>
      <c r="C4082" s="141" t="s">
        <v>146</v>
      </c>
      <c r="D4082" s="141" t="s">
        <v>81</v>
      </c>
      <c r="E4082" s="142" t="s">
        <v>7781</v>
      </c>
      <c r="F4082" s="142" t="s">
        <v>2303</v>
      </c>
    </row>
    <row r="4083" spans="1:6" x14ac:dyDescent="0.3">
      <c r="A4083" s="141">
        <v>89659</v>
      </c>
      <c r="B4083" s="141" t="s">
        <v>7782</v>
      </c>
      <c r="C4083" s="141" t="s">
        <v>146</v>
      </c>
      <c r="D4083" s="141" t="s">
        <v>81</v>
      </c>
      <c r="E4083" s="142" t="s">
        <v>7783</v>
      </c>
      <c r="F4083" s="142" t="s">
        <v>16600</v>
      </c>
    </row>
    <row r="4084" spans="1:6" x14ac:dyDescent="0.3">
      <c r="A4084" s="141">
        <v>89660</v>
      </c>
      <c r="B4084" s="141" t="s">
        <v>7784</v>
      </c>
      <c r="C4084" s="141" t="s">
        <v>146</v>
      </c>
      <c r="D4084" s="141" t="s">
        <v>81</v>
      </c>
      <c r="E4084" s="142" t="s">
        <v>5132</v>
      </c>
      <c r="F4084" s="142" t="s">
        <v>7661</v>
      </c>
    </row>
    <row r="4085" spans="1:6" x14ac:dyDescent="0.3">
      <c r="A4085" s="141">
        <v>89661</v>
      </c>
      <c r="B4085" s="141" t="s">
        <v>7785</v>
      </c>
      <c r="C4085" s="141" t="s">
        <v>146</v>
      </c>
      <c r="D4085" s="141" t="s">
        <v>81</v>
      </c>
      <c r="E4085" s="142" t="s">
        <v>7786</v>
      </c>
      <c r="F4085" s="142" t="s">
        <v>3405</v>
      </c>
    </row>
    <row r="4086" spans="1:6" x14ac:dyDescent="0.3">
      <c r="A4086" s="141">
        <v>89662</v>
      </c>
      <c r="B4086" s="141" t="s">
        <v>7787</v>
      </c>
      <c r="C4086" s="141" t="s">
        <v>146</v>
      </c>
      <c r="D4086" s="141" t="s">
        <v>81</v>
      </c>
      <c r="E4086" s="142" t="s">
        <v>7788</v>
      </c>
      <c r="F4086" s="142" t="s">
        <v>2003</v>
      </c>
    </row>
    <row r="4087" spans="1:6" x14ac:dyDescent="0.3">
      <c r="A4087" s="141">
        <v>89663</v>
      </c>
      <c r="B4087" s="141" t="s">
        <v>7789</v>
      </c>
      <c r="C4087" s="141" t="s">
        <v>146</v>
      </c>
      <c r="D4087" s="141" t="s">
        <v>81</v>
      </c>
      <c r="E4087" s="142" t="s">
        <v>6899</v>
      </c>
      <c r="F4087" s="142" t="s">
        <v>16601</v>
      </c>
    </row>
    <row r="4088" spans="1:6" x14ac:dyDescent="0.3">
      <c r="A4088" s="141">
        <v>89664</v>
      </c>
      <c r="B4088" s="141" t="s">
        <v>7790</v>
      </c>
      <c r="C4088" s="141" t="s">
        <v>146</v>
      </c>
      <c r="D4088" s="141" t="s">
        <v>81</v>
      </c>
      <c r="E4088" s="142" t="s">
        <v>4074</v>
      </c>
      <c r="F4088" s="142" t="s">
        <v>16602</v>
      </c>
    </row>
    <row r="4089" spans="1:6" x14ac:dyDescent="0.3">
      <c r="A4089" s="141">
        <v>89666</v>
      </c>
      <c r="B4089" s="141" t="s">
        <v>7791</v>
      </c>
      <c r="C4089" s="141" t="s">
        <v>146</v>
      </c>
      <c r="D4089" s="141" t="s">
        <v>81</v>
      </c>
      <c r="E4089" s="142" t="s">
        <v>5180</v>
      </c>
      <c r="F4089" s="142" t="s">
        <v>976</v>
      </c>
    </row>
    <row r="4090" spans="1:6" x14ac:dyDescent="0.3">
      <c r="A4090" s="141">
        <v>89667</v>
      </c>
      <c r="B4090" s="141" t="s">
        <v>7792</v>
      </c>
      <c r="C4090" s="141" t="s">
        <v>146</v>
      </c>
      <c r="D4090" s="141" t="s">
        <v>81</v>
      </c>
      <c r="E4090" s="142" t="s">
        <v>7793</v>
      </c>
      <c r="F4090" s="142" t="s">
        <v>16603</v>
      </c>
    </row>
    <row r="4091" spans="1:6" x14ac:dyDescent="0.3">
      <c r="A4091" s="141">
        <v>89668</v>
      </c>
      <c r="B4091" s="141" t="s">
        <v>7794</v>
      </c>
      <c r="C4091" s="141" t="s">
        <v>146</v>
      </c>
      <c r="D4091" s="141" t="s">
        <v>81</v>
      </c>
      <c r="E4091" s="142" t="s">
        <v>7795</v>
      </c>
      <c r="F4091" s="142" t="s">
        <v>16604</v>
      </c>
    </row>
    <row r="4092" spans="1:6" x14ac:dyDescent="0.3">
      <c r="A4092" s="141">
        <v>89669</v>
      </c>
      <c r="B4092" s="141" t="s">
        <v>7796</v>
      </c>
      <c r="C4092" s="141" t="s">
        <v>146</v>
      </c>
      <c r="D4092" s="141" t="s">
        <v>81</v>
      </c>
      <c r="E4092" s="142" t="s">
        <v>3040</v>
      </c>
      <c r="F4092" s="142" t="s">
        <v>14014</v>
      </c>
    </row>
    <row r="4093" spans="1:6" x14ac:dyDescent="0.3">
      <c r="A4093" s="141">
        <v>89670</v>
      </c>
      <c r="B4093" s="141" t="s">
        <v>7797</v>
      </c>
      <c r="C4093" s="141" t="s">
        <v>146</v>
      </c>
      <c r="D4093" s="141" t="s">
        <v>81</v>
      </c>
      <c r="E4093" s="142" t="s">
        <v>7753</v>
      </c>
      <c r="F4093" s="142" t="s">
        <v>11667</v>
      </c>
    </row>
    <row r="4094" spans="1:6" x14ac:dyDescent="0.3">
      <c r="A4094" s="141">
        <v>89671</v>
      </c>
      <c r="B4094" s="141" t="s">
        <v>7798</v>
      </c>
      <c r="C4094" s="141" t="s">
        <v>146</v>
      </c>
      <c r="D4094" s="141" t="s">
        <v>81</v>
      </c>
      <c r="E4094" s="142" t="s">
        <v>7681</v>
      </c>
      <c r="F4094" s="142" t="s">
        <v>16605</v>
      </c>
    </row>
    <row r="4095" spans="1:6" x14ac:dyDescent="0.3">
      <c r="A4095" s="141">
        <v>89672</v>
      </c>
      <c r="B4095" s="141" t="s">
        <v>7799</v>
      </c>
      <c r="C4095" s="141" t="s">
        <v>146</v>
      </c>
      <c r="D4095" s="141" t="s">
        <v>81</v>
      </c>
      <c r="E4095" s="142" t="s">
        <v>7800</v>
      </c>
      <c r="F4095" s="142" t="s">
        <v>16606</v>
      </c>
    </row>
    <row r="4096" spans="1:6" x14ac:dyDescent="0.3">
      <c r="A4096" s="141">
        <v>89673</v>
      </c>
      <c r="B4096" s="141" t="s">
        <v>7801</v>
      </c>
      <c r="C4096" s="141" t="s">
        <v>146</v>
      </c>
      <c r="D4096" s="141" t="s">
        <v>81</v>
      </c>
      <c r="E4096" s="142" t="s">
        <v>7802</v>
      </c>
      <c r="F4096" s="142" t="s">
        <v>16607</v>
      </c>
    </row>
    <row r="4097" spans="1:6" x14ac:dyDescent="0.3">
      <c r="A4097" s="141">
        <v>89674</v>
      </c>
      <c r="B4097" s="141" t="s">
        <v>7803</v>
      </c>
      <c r="C4097" s="141" t="s">
        <v>146</v>
      </c>
      <c r="D4097" s="141" t="s">
        <v>81</v>
      </c>
      <c r="E4097" s="142" t="s">
        <v>2525</v>
      </c>
      <c r="F4097" s="142" t="s">
        <v>16561</v>
      </c>
    </row>
    <row r="4098" spans="1:6" x14ac:dyDescent="0.3">
      <c r="A4098" s="141">
        <v>89675</v>
      </c>
      <c r="B4098" s="141" t="s">
        <v>7804</v>
      </c>
      <c r="C4098" s="141" t="s">
        <v>146</v>
      </c>
      <c r="D4098" s="141" t="s">
        <v>81</v>
      </c>
      <c r="E4098" s="142" t="s">
        <v>7805</v>
      </c>
      <c r="F4098" s="142" t="s">
        <v>16608</v>
      </c>
    </row>
    <row r="4099" spans="1:6" x14ac:dyDescent="0.3">
      <c r="A4099" s="141">
        <v>89676</v>
      </c>
      <c r="B4099" s="141" t="s">
        <v>7806</v>
      </c>
      <c r="C4099" s="141" t="s">
        <v>146</v>
      </c>
      <c r="D4099" s="141" t="s">
        <v>81</v>
      </c>
      <c r="E4099" s="142" t="s">
        <v>7807</v>
      </c>
      <c r="F4099" s="142" t="s">
        <v>2402</v>
      </c>
    </row>
    <row r="4100" spans="1:6" x14ac:dyDescent="0.3">
      <c r="A4100" s="141">
        <v>89677</v>
      </c>
      <c r="B4100" s="141" t="s">
        <v>7808</v>
      </c>
      <c r="C4100" s="141" t="s">
        <v>146</v>
      </c>
      <c r="D4100" s="141" t="s">
        <v>81</v>
      </c>
      <c r="E4100" s="142" t="s">
        <v>7809</v>
      </c>
      <c r="F4100" s="142" t="s">
        <v>16609</v>
      </c>
    </row>
    <row r="4101" spans="1:6" x14ac:dyDescent="0.3">
      <c r="A4101" s="141">
        <v>89678</v>
      </c>
      <c r="B4101" s="141" t="s">
        <v>7810</v>
      </c>
      <c r="C4101" s="141" t="s">
        <v>146</v>
      </c>
      <c r="D4101" s="141" t="s">
        <v>81</v>
      </c>
      <c r="E4101" s="142" t="s">
        <v>7811</v>
      </c>
      <c r="F4101" s="142" t="s">
        <v>9258</v>
      </c>
    </row>
    <row r="4102" spans="1:6" x14ac:dyDescent="0.3">
      <c r="A4102" s="141">
        <v>89679</v>
      </c>
      <c r="B4102" s="141" t="s">
        <v>7812</v>
      </c>
      <c r="C4102" s="141" t="s">
        <v>146</v>
      </c>
      <c r="D4102" s="141" t="s">
        <v>81</v>
      </c>
      <c r="E4102" s="142" t="s">
        <v>7813</v>
      </c>
      <c r="F4102" s="142" t="s">
        <v>16610</v>
      </c>
    </row>
    <row r="4103" spans="1:6" x14ac:dyDescent="0.3">
      <c r="A4103" s="141">
        <v>89680</v>
      </c>
      <c r="B4103" s="141" t="s">
        <v>7814</v>
      </c>
      <c r="C4103" s="141" t="s">
        <v>146</v>
      </c>
      <c r="D4103" s="141" t="s">
        <v>81</v>
      </c>
      <c r="E4103" s="142" t="s">
        <v>7815</v>
      </c>
      <c r="F4103" s="142" t="s">
        <v>16611</v>
      </c>
    </row>
    <row r="4104" spans="1:6" x14ac:dyDescent="0.3">
      <c r="A4104" s="141">
        <v>89681</v>
      </c>
      <c r="B4104" s="141" t="s">
        <v>7816</v>
      </c>
      <c r="C4104" s="141" t="s">
        <v>146</v>
      </c>
      <c r="D4104" s="141" t="s">
        <v>81</v>
      </c>
      <c r="E4104" s="142" t="s">
        <v>7817</v>
      </c>
      <c r="F4104" s="142" t="s">
        <v>16612</v>
      </c>
    </row>
    <row r="4105" spans="1:6" x14ac:dyDescent="0.3">
      <c r="A4105" s="141">
        <v>89682</v>
      </c>
      <c r="B4105" s="141" t="s">
        <v>7818</v>
      </c>
      <c r="C4105" s="141" t="s">
        <v>146</v>
      </c>
      <c r="D4105" s="141" t="s">
        <v>81</v>
      </c>
      <c r="E4105" s="142" t="s">
        <v>6344</v>
      </c>
      <c r="F4105" s="142" t="s">
        <v>16613</v>
      </c>
    </row>
    <row r="4106" spans="1:6" x14ac:dyDescent="0.3">
      <c r="A4106" s="141">
        <v>89683</v>
      </c>
      <c r="B4106" s="141" t="s">
        <v>7819</v>
      </c>
      <c r="C4106" s="141" t="s">
        <v>146</v>
      </c>
      <c r="D4106" s="141" t="s">
        <v>81</v>
      </c>
      <c r="E4106" s="142" t="s">
        <v>7820</v>
      </c>
      <c r="F4106" s="142" t="s">
        <v>16614</v>
      </c>
    </row>
    <row r="4107" spans="1:6" x14ac:dyDescent="0.3">
      <c r="A4107" s="141">
        <v>89684</v>
      </c>
      <c r="B4107" s="141" t="s">
        <v>7821</v>
      </c>
      <c r="C4107" s="141" t="s">
        <v>146</v>
      </c>
      <c r="D4107" s="141" t="s">
        <v>81</v>
      </c>
      <c r="E4107" s="142" t="s">
        <v>7822</v>
      </c>
      <c r="F4107" s="142" t="s">
        <v>16615</v>
      </c>
    </row>
    <row r="4108" spans="1:6" x14ac:dyDescent="0.3">
      <c r="A4108" s="141">
        <v>89685</v>
      </c>
      <c r="B4108" s="141" t="s">
        <v>7823</v>
      </c>
      <c r="C4108" s="141" t="s">
        <v>146</v>
      </c>
      <c r="D4108" s="141" t="s">
        <v>81</v>
      </c>
      <c r="E4108" s="142" t="s">
        <v>7824</v>
      </c>
      <c r="F4108" s="142" t="s">
        <v>16616</v>
      </c>
    </row>
    <row r="4109" spans="1:6" x14ac:dyDescent="0.3">
      <c r="A4109" s="141">
        <v>89686</v>
      </c>
      <c r="B4109" s="141" t="s">
        <v>7825</v>
      </c>
      <c r="C4109" s="141" t="s">
        <v>146</v>
      </c>
      <c r="D4109" s="141" t="s">
        <v>81</v>
      </c>
      <c r="E4109" s="142" t="s">
        <v>7826</v>
      </c>
      <c r="F4109" s="142" t="s">
        <v>4359</v>
      </c>
    </row>
    <row r="4110" spans="1:6" x14ac:dyDescent="0.3">
      <c r="A4110" s="141">
        <v>89687</v>
      </c>
      <c r="B4110" s="141" t="s">
        <v>7827</v>
      </c>
      <c r="C4110" s="141" t="s">
        <v>146</v>
      </c>
      <c r="D4110" s="141" t="s">
        <v>81</v>
      </c>
      <c r="E4110" s="142" t="s">
        <v>7828</v>
      </c>
      <c r="F4110" s="142" t="s">
        <v>2982</v>
      </c>
    </row>
    <row r="4111" spans="1:6" x14ac:dyDescent="0.3">
      <c r="A4111" s="141">
        <v>89689</v>
      </c>
      <c r="B4111" s="141" t="s">
        <v>7829</v>
      </c>
      <c r="C4111" s="141" t="s">
        <v>146</v>
      </c>
      <c r="D4111" s="141" t="s">
        <v>81</v>
      </c>
      <c r="E4111" s="142" t="s">
        <v>7830</v>
      </c>
      <c r="F4111" s="142" t="s">
        <v>16617</v>
      </c>
    </row>
    <row r="4112" spans="1:6" x14ac:dyDescent="0.3">
      <c r="A4112" s="141">
        <v>89690</v>
      </c>
      <c r="B4112" s="141" t="s">
        <v>7831</v>
      </c>
      <c r="C4112" s="141" t="s">
        <v>146</v>
      </c>
      <c r="D4112" s="141" t="s">
        <v>81</v>
      </c>
      <c r="E4112" s="142" t="s">
        <v>7832</v>
      </c>
      <c r="F4112" s="142" t="s">
        <v>16618</v>
      </c>
    </row>
    <row r="4113" spans="1:6" x14ac:dyDescent="0.3">
      <c r="A4113" s="141">
        <v>89691</v>
      </c>
      <c r="B4113" s="141" t="s">
        <v>7833</v>
      </c>
      <c r="C4113" s="141" t="s">
        <v>146</v>
      </c>
      <c r="D4113" s="141" t="s">
        <v>81</v>
      </c>
      <c r="E4113" s="142" t="s">
        <v>7834</v>
      </c>
      <c r="F4113" s="142" t="s">
        <v>16619</v>
      </c>
    </row>
    <row r="4114" spans="1:6" x14ac:dyDescent="0.3">
      <c r="A4114" s="141">
        <v>89692</v>
      </c>
      <c r="B4114" s="141" t="s">
        <v>7835</v>
      </c>
      <c r="C4114" s="141" t="s">
        <v>146</v>
      </c>
      <c r="D4114" s="141" t="s">
        <v>81</v>
      </c>
      <c r="E4114" s="142" t="s">
        <v>7836</v>
      </c>
      <c r="F4114" s="142" t="s">
        <v>16620</v>
      </c>
    </row>
    <row r="4115" spans="1:6" x14ac:dyDescent="0.3">
      <c r="A4115" s="141">
        <v>89693</v>
      </c>
      <c r="B4115" s="141" t="s">
        <v>7837</v>
      </c>
      <c r="C4115" s="141" t="s">
        <v>146</v>
      </c>
      <c r="D4115" s="141" t="s">
        <v>81</v>
      </c>
      <c r="E4115" s="142" t="s">
        <v>7838</v>
      </c>
      <c r="F4115" s="142" t="s">
        <v>16621</v>
      </c>
    </row>
    <row r="4116" spans="1:6" x14ac:dyDescent="0.3">
      <c r="A4116" s="141">
        <v>89694</v>
      </c>
      <c r="B4116" s="141" t="s">
        <v>7839</v>
      </c>
      <c r="C4116" s="141" t="s">
        <v>146</v>
      </c>
      <c r="D4116" s="141" t="s">
        <v>81</v>
      </c>
      <c r="E4116" s="142" t="s">
        <v>7840</v>
      </c>
      <c r="F4116" s="142" t="s">
        <v>8953</v>
      </c>
    </row>
    <row r="4117" spans="1:6" x14ac:dyDescent="0.3">
      <c r="A4117" s="141">
        <v>89695</v>
      </c>
      <c r="B4117" s="141" t="s">
        <v>7841</v>
      </c>
      <c r="C4117" s="141" t="s">
        <v>146</v>
      </c>
      <c r="D4117" s="141" t="s">
        <v>81</v>
      </c>
      <c r="E4117" s="142" t="s">
        <v>4064</v>
      </c>
      <c r="F4117" s="142" t="s">
        <v>16622</v>
      </c>
    </row>
    <row r="4118" spans="1:6" x14ac:dyDescent="0.3">
      <c r="A4118" s="141">
        <v>89696</v>
      </c>
      <c r="B4118" s="141" t="s">
        <v>7842</v>
      </c>
      <c r="C4118" s="141" t="s">
        <v>146</v>
      </c>
      <c r="D4118" s="141" t="s">
        <v>81</v>
      </c>
      <c r="E4118" s="142" t="s">
        <v>7843</v>
      </c>
      <c r="F4118" s="142" t="s">
        <v>11316</v>
      </c>
    </row>
    <row r="4119" spans="1:6" x14ac:dyDescent="0.3">
      <c r="A4119" s="141">
        <v>89697</v>
      </c>
      <c r="B4119" s="141" t="s">
        <v>7844</v>
      </c>
      <c r="C4119" s="141" t="s">
        <v>146</v>
      </c>
      <c r="D4119" s="141" t="s">
        <v>81</v>
      </c>
      <c r="E4119" s="142" t="s">
        <v>7845</v>
      </c>
      <c r="F4119" s="142" t="s">
        <v>9432</v>
      </c>
    </row>
    <row r="4120" spans="1:6" x14ac:dyDescent="0.3">
      <c r="A4120" s="141">
        <v>89698</v>
      </c>
      <c r="B4120" s="141" t="s">
        <v>7846</v>
      </c>
      <c r="C4120" s="141" t="s">
        <v>146</v>
      </c>
      <c r="D4120" s="141" t="s">
        <v>81</v>
      </c>
      <c r="E4120" s="142" t="s">
        <v>7847</v>
      </c>
      <c r="F4120" s="142" t="s">
        <v>16623</v>
      </c>
    </row>
    <row r="4121" spans="1:6" x14ac:dyDescent="0.3">
      <c r="A4121" s="141">
        <v>89699</v>
      </c>
      <c r="B4121" s="141" t="s">
        <v>7848</v>
      </c>
      <c r="C4121" s="141" t="s">
        <v>146</v>
      </c>
      <c r="D4121" s="141" t="s">
        <v>81</v>
      </c>
      <c r="E4121" s="142" t="s">
        <v>7849</v>
      </c>
      <c r="F4121" s="142" t="s">
        <v>16624</v>
      </c>
    </row>
    <row r="4122" spans="1:6" x14ac:dyDescent="0.3">
      <c r="A4122" s="141">
        <v>89700</v>
      </c>
      <c r="B4122" s="141" t="s">
        <v>7850</v>
      </c>
      <c r="C4122" s="141" t="s">
        <v>146</v>
      </c>
      <c r="D4122" s="141" t="s">
        <v>81</v>
      </c>
      <c r="E4122" s="142" t="s">
        <v>7851</v>
      </c>
      <c r="F4122" s="142" t="s">
        <v>16625</v>
      </c>
    </row>
    <row r="4123" spans="1:6" x14ac:dyDescent="0.3">
      <c r="A4123" s="141">
        <v>89701</v>
      </c>
      <c r="B4123" s="141" t="s">
        <v>7852</v>
      </c>
      <c r="C4123" s="141" t="s">
        <v>146</v>
      </c>
      <c r="D4123" s="141" t="s">
        <v>81</v>
      </c>
      <c r="E4123" s="142" t="s">
        <v>7853</v>
      </c>
      <c r="F4123" s="142" t="s">
        <v>16626</v>
      </c>
    </row>
    <row r="4124" spans="1:6" x14ac:dyDescent="0.3">
      <c r="A4124" s="141">
        <v>89702</v>
      </c>
      <c r="B4124" s="141" t="s">
        <v>7854</v>
      </c>
      <c r="C4124" s="141" t="s">
        <v>146</v>
      </c>
      <c r="D4124" s="141" t="s">
        <v>81</v>
      </c>
      <c r="E4124" s="142" t="s">
        <v>7855</v>
      </c>
      <c r="F4124" s="142" t="s">
        <v>16478</v>
      </c>
    </row>
    <row r="4125" spans="1:6" x14ac:dyDescent="0.3">
      <c r="A4125" s="141">
        <v>89703</v>
      </c>
      <c r="B4125" s="141" t="s">
        <v>7856</v>
      </c>
      <c r="C4125" s="141" t="s">
        <v>146</v>
      </c>
      <c r="D4125" s="141" t="s">
        <v>81</v>
      </c>
      <c r="E4125" s="142" t="s">
        <v>7857</v>
      </c>
      <c r="F4125" s="142" t="s">
        <v>830</v>
      </c>
    </row>
    <row r="4126" spans="1:6" x14ac:dyDescent="0.3">
      <c r="A4126" s="141">
        <v>89704</v>
      </c>
      <c r="B4126" s="141" t="s">
        <v>7858</v>
      </c>
      <c r="C4126" s="141" t="s">
        <v>146</v>
      </c>
      <c r="D4126" s="141" t="s">
        <v>81</v>
      </c>
      <c r="E4126" s="142" t="s">
        <v>7859</v>
      </c>
      <c r="F4126" s="142" t="s">
        <v>16627</v>
      </c>
    </row>
    <row r="4127" spans="1:6" x14ac:dyDescent="0.3">
      <c r="A4127" s="141">
        <v>89705</v>
      </c>
      <c r="B4127" s="141" t="s">
        <v>7860</v>
      </c>
      <c r="C4127" s="141" t="s">
        <v>146</v>
      </c>
      <c r="D4127" s="141" t="s">
        <v>81</v>
      </c>
      <c r="E4127" s="142" t="s">
        <v>7861</v>
      </c>
      <c r="F4127" s="142" t="s">
        <v>13506</v>
      </c>
    </row>
    <row r="4128" spans="1:6" x14ac:dyDescent="0.3">
      <c r="A4128" s="141">
        <v>89706</v>
      </c>
      <c r="B4128" s="141" t="s">
        <v>7862</v>
      </c>
      <c r="C4128" s="141" t="s">
        <v>146</v>
      </c>
      <c r="D4128" s="141" t="s">
        <v>81</v>
      </c>
      <c r="E4128" s="142" t="s">
        <v>7863</v>
      </c>
      <c r="F4128" s="142" t="s">
        <v>12315</v>
      </c>
    </row>
    <row r="4129" spans="1:6" x14ac:dyDescent="0.3">
      <c r="A4129" s="141">
        <v>89718</v>
      </c>
      <c r="B4129" s="141" t="s">
        <v>7864</v>
      </c>
      <c r="C4129" s="141" t="s">
        <v>80</v>
      </c>
      <c r="D4129" s="141" t="s">
        <v>81</v>
      </c>
      <c r="E4129" s="142" t="s">
        <v>7865</v>
      </c>
      <c r="F4129" s="142" t="s">
        <v>16628</v>
      </c>
    </row>
    <row r="4130" spans="1:6" x14ac:dyDescent="0.3">
      <c r="A4130" s="141">
        <v>89719</v>
      </c>
      <c r="B4130" s="141" t="s">
        <v>7866</v>
      </c>
      <c r="C4130" s="141" t="s">
        <v>146</v>
      </c>
      <c r="D4130" s="141" t="s">
        <v>81</v>
      </c>
      <c r="E4130" s="142" t="s">
        <v>777</v>
      </c>
      <c r="F4130" s="142" t="s">
        <v>15910</v>
      </c>
    </row>
    <row r="4131" spans="1:6" x14ac:dyDescent="0.3">
      <c r="A4131" s="141">
        <v>89720</v>
      </c>
      <c r="B4131" s="141" t="s">
        <v>7867</v>
      </c>
      <c r="C4131" s="141" t="s">
        <v>146</v>
      </c>
      <c r="D4131" s="141" t="s">
        <v>81</v>
      </c>
      <c r="E4131" s="142" t="s">
        <v>7868</v>
      </c>
      <c r="F4131" s="142" t="s">
        <v>8305</v>
      </c>
    </row>
    <row r="4132" spans="1:6" x14ac:dyDescent="0.3">
      <c r="A4132" s="141">
        <v>89721</v>
      </c>
      <c r="B4132" s="141" t="s">
        <v>7869</v>
      </c>
      <c r="C4132" s="141" t="s">
        <v>146</v>
      </c>
      <c r="D4132" s="141" t="s">
        <v>81</v>
      </c>
      <c r="E4132" s="142" t="s">
        <v>7870</v>
      </c>
      <c r="F4132" s="142" t="s">
        <v>781</v>
      </c>
    </row>
    <row r="4133" spans="1:6" x14ac:dyDescent="0.3">
      <c r="A4133" s="141">
        <v>89723</v>
      </c>
      <c r="B4133" s="141" t="s">
        <v>7871</v>
      </c>
      <c r="C4133" s="141" t="s">
        <v>146</v>
      </c>
      <c r="D4133" s="141" t="s">
        <v>81</v>
      </c>
      <c r="E4133" s="142" t="s">
        <v>7872</v>
      </c>
      <c r="F4133" s="142" t="s">
        <v>16629</v>
      </c>
    </row>
    <row r="4134" spans="1:6" x14ac:dyDescent="0.3">
      <c r="A4134" s="141">
        <v>89724</v>
      </c>
      <c r="B4134" s="141" t="s">
        <v>7873</v>
      </c>
      <c r="C4134" s="141" t="s">
        <v>146</v>
      </c>
      <c r="D4134" s="141" t="s">
        <v>81</v>
      </c>
      <c r="E4134" s="142" t="s">
        <v>7874</v>
      </c>
      <c r="F4134" s="142" t="s">
        <v>10979</v>
      </c>
    </row>
    <row r="4135" spans="1:6" x14ac:dyDescent="0.3">
      <c r="A4135" s="141">
        <v>89725</v>
      </c>
      <c r="B4135" s="141" t="s">
        <v>7875</v>
      </c>
      <c r="C4135" s="141" t="s">
        <v>146</v>
      </c>
      <c r="D4135" s="141" t="s">
        <v>81</v>
      </c>
      <c r="E4135" s="142" t="s">
        <v>7876</v>
      </c>
      <c r="F4135" s="142" t="s">
        <v>5840</v>
      </c>
    </row>
    <row r="4136" spans="1:6" x14ac:dyDescent="0.3">
      <c r="A4136" s="141">
        <v>89726</v>
      </c>
      <c r="B4136" s="141" t="s">
        <v>7877</v>
      </c>
      <c r="C4136" s="141" t="s">
        <v>146</v>
      </c>
      <c r="D4136" s="141" t="s">
        <v>81</v>
      </c>
      <c r="E4136" s="142" t="s">
        <v>7878</v>
      </c>
      <c r="F4136" s="142" t="s">
        <v>16533</v>
      </c>
    </row>
    <row r="4137" spans="1:6" x14ac:dyDescent="0.3">
      <c r="A4137" s="141">
        <v>89727</v>
      </c>
      <c r="B4137" s="141" t="s">
        <v>7879</v>
      </c>
      <c r="C4137" s="141" t="s">
        <v>146</v>
      </c>
      <c r="D4137" s="141" t="s">
        <v>81</v>
      </c>
      <c r="E4137" s="142" t="s">
        <v>7880</v>
      </c>
      <c r="F4137" s="142" t="s">
        <v>6052</v>
      </c>
    </row>
    <row r="4138" spans="1:6" x14ac:dyDescent="0.3">
      <c r="A4138" s="141">
        <v>89728</v>
      </c>
      <c r="B4138" s="141" t="s">
        <v>7881</v>
      </c>
      <c r="C4138" s="141" t="s">
        <v>146</v>
      </c>
      <c r="D4138" s="141" t="s">
        <v>81</v>
      </c>
      <c r="E4138" s="142" t="s">
        <v>7882</v>
      </c>
      <c r="F4138" s="142" t="s">
        <v>8647</v>
      </c>
    </row>
    <row r="4139" spans="1:6" x14ac:dyDescent="0.3">
      <c r="A4139" s="141">
        <v>89729</v>
      </c>
      <c r="B4139" s="141" t="s">
        <v>7883</v>
      </c>
      <c r="C4139" s="141" t="s">
        <v>146</v>
      </c>
      <c r="D4139" s="141" t="s">
        <v>81</v>
      </c>
      <c r="E4139" s="142" t="s">
        <v>7884</v>
      </c>
      <c r="F4139" s="142" t="s">
        <v>6522</v>
      </c>
    </row>
    <row r="4140" spans="1:6" x14ac:dyDescent="0.3">
      <c r="A4140" s="141">
        <v>89730</v>
      </c>
      <c r="B4140" s="141" t="s">
        <v>7885</v>
      </c>
      <c r="C4140" s="141" t="s">
        <v>146</v>
      </c>
      <c r="D4140" s="141" t="s">
        <v>81</v>
      </c>
      <c r="E4140" s="142" t="s">
        <v>7886</v>
      </c>
      <c r="F4140" s="142" t="s">
        <v>16630</v>
      </c>
    </row>
    <row r="4141" spans="1:6" x14ac:dyDescent="0.3">
      <c r="A4141" s="141">
        <v>89731</v>
      </c>
      <c r="B4141" s="141" t="s">
        <v>7887</v>
      </c>
      <c r="C4141" s="141" t="s">
        <v>146</v>
      </c>
      <c r="D4141" s="141" t="s">
        <v>81</v>
      </c>
      <c r="E4141" s="142" t="s">
        <v>7233</v>
      </c>
      <c r="F4141" s="142" t="s">
        <v>16631</v>
      </c>
    </row>
    <row r="4142" spans="1:6" x14ac:dyDescent="0.3">
      <c r="A4142" s="141">
        <v>89732</v>
      </c>
      <c r="B4142" s="141" t="s">
        <v>7888</v>
      </c>
      <c r="C4142" s="141" t="s">
        <v>146</v>
      </c>
      <c r="D4142" s="141" t="s">
        <v>81</v>
      </c>
      <c r="E4142" s="142" t="s">
        <v>7889</v>
      </c>
      <c r="F4142" s="142" t="s">
        <v>2641</v>
      </c>
    </row>
    <row r="4143" spans="1:6" x14ac:dyDescent="0.3">
      <c r="A4143" s="141">
        <v>89733</v>
      </c>
      <c r="B4143" s="141" t="s">
        <v>7890</v>
      </c>
      <c r="C4143" s="141" t="s">
        <v>146</v>
      </c>
      <c r="D4143" s="141" t="s">
        <v>81</v>
      </c>
      <c r="E4143" s="142" t="s">
        <v>7891</v>
      </c>
      <c r="F4143" s="142" t="s">
        <v>13758</v>
      </c>
    </row>
    <row r="4144" spans="1:6" x14ac:dyDescent="0.3">
      <c r="A4144" s="141">
        <v>89734</v>
      </c>
      <c r="B4144" s="141" t="s">
        <v>7892</v>
      </c>
      <c r="C4144" s="141" t="s">
        <v>146</v>
      </c>
      <c r="D4144" s="141" t="s">
        <v>81</v>
      </c>
      <c r="E4144" s="142" t="s">
        <v>2404</v>
      </c>
      <c r="F4144" s="142" t="s">
        <v>15967</v>
      </c>
    </row>
    <row r="4145" spans="1:6" x14ac:dyDescent="0.3">
      <c r="A4145" s="141">
        <v>89735</v>
      </c>
      <c r="B4145" s="141" t="s">
        <v>7893</v>
      </c>
      <c r="C4145" s="141" t="s">
        <v>146</v>
      </c>
      <c r="D4145" s="141" t="s">
        <v>81</v>
      </c>
      <c r="E4145" s="142" t="s">
        <v>7894</v>
      </c>
      <c r="F4145" s="142" t="s">
        <v>7635</v>
      </c>
    </row>
    <row r="4146" spans="1:6" x14ac:dyDescent="0.3">
      <c r="A4146" s="141">
        <v>89736</v>
      </c>
      <c r="B4146" s="141" t="s">
        <v>7895</v>
      </c>
      <c r="C4146" s="141" t="s">
        <v>146</v>
      </c>
      <c r="D4146" s="141" t="s">
        <v>81</v>
      </c>
      <c r="E4146" s="142" t="s">
        <v>5886</v>
      </c>
      <c r="F4146" s="142" t="s">
        <v>14171</v>
      </c>
    </row>
    <row r="4147" spans="1:6" x14ac:dyDescent="0.3">
      <c r="A4147" s="141">
        <v>89737</v>
      </c>
      <c r="B4147" s="141" t="s">
        <v>7896</v>
      </c>
      <c r="C4147" s="141" t="s">
        <v>146</v>
      </c>
      <c r="D4147" s="141" t="s">
        <v>81</v>
      </c>
      <c r="E4147" s="142" t="s">
        <v>7897</v>
      </c>
      <c r="F4147" s="142" t="s">
        <v>16632</v>
      </c>
    </row>
    <row r="4148" spans="1:6" x14ac:dyDescent="0.3">
      <c r="A4148" s="141">
        <v>89738</v>
      </c>
      <c r="B4148" s="141" t="s">
        <v>7898</v>
      </c>
      <c r="C4148" s="141" t="s">
        <v>146</v>
      </c>
      <c r="D4148" s="141" t="s">
        <v>81</v>
      </c>
      <c r="E4148" s="142" t="s">
        <v>7899</v>
      </c>
      <c r="F4148" s="142" t="s">
        <v>5805</v>
      </c>
    </row>
    <row r="4149" spans="1:6" x14ac:dyDescent="0.3">
      <c r="A4149" s="141">
        <v>89739</v>
      </c>
      <c r="B4149" s="141" t="s">
        <v>7900</v>
      </c>
      <c r="C4149" s="141" t="s">
        <v>146</v>
      </c>
      <c r="D4149" s="141" t="s">
        <v>81</v>
      </c>
      <c r="E4149" s="142" t="s">
        <v>7901</v>
      </c>
      <c r="F4149" s="142" t="s">
        <v>16633</v>
      </c>
    </row>
    <row r="4150" spans="1:6" x14ac:dyDescent="0.3">
      <c r="A4150" s="141">
        <v>89740</v>
      </c>
      <c r="B4150" s="141" t="s">
        <v>7902</v>
      </c>
      <c r="C4150" s="141" t="s">
        <v>146</v>
      </c>
      <c r="D4150" s="141" t="s">
        <v>81</v>
      </c>
      <c r="E4150" s="142" t="s">
        <v>7903</v>
      </c>
      <c r="F4150" s="142" t="s">
        <v>5132</v>
      </c>
    </row>
    <row r="4151" spans="1:6" x14ac:dyDescent="0.3">
      <c r="A4151" s="141">
        <v>89741</v>
      </c>
      <c r="B4151" s="141" t="s">
        <v>7904</v>
      </c>
      <c r="C4151" s="141" t="s">
        <v>146</v>
      </c>
      <c r="D4151" s="141" t="s">
        <v>81</v>
      </c>
      <c r="E4151" s="142" t="s">
        <v>5995</v>
      </c>
      <c r="F4151" s="142" t="s">
        <v>16634</v>
      </c>
    </row>
    <row r="4152" spans="1:6" x14ac:dyDescent="0.3">
      <c r="A4152" s="141">
        <v>89742</v>
      </c>
      <c r="B4152" s="141" t="s">
        <v>7905</v>
      </c>
      <c r="C4152" s="141" t="s">
        <v>146</v>
      </c>
      <c r="D4152" s="141" t="s">
        <v>81</v>
      </c>
      <c r="E4152" s="142" t="s">
        <v>7906</v>
      </c>
      <c r="F4152" s="142" t="s">
        <v>16635</v>
      </c>
    </row>
    <row r="4153" spans="1:6" x14ac:dyDescent="0.3">
      <c r="A4153" s="141">
        <v>89743</v>
      </c>
      <c r="B4153" s="141" t="s">
        <v>7907</v>
      </c>
      <c r="C4153" s="141" t="s">
        <v>146</v>
      </c>
      <c r="D4153" s="141" t="s">
        <v>81</v>
      </c>
      <c r="E4153" s="142" t="s">
        <v>7908</v>
      </c>
      <c r="F4153" s="142" t="s">
        <v>16636</v>
      </c>
    </row>
    <row r="4154" spans="1:6" x14ac:dyDescent="0.3">
      <c r="A4154" s="141">
        <v>89744</v>
      </c>
      <c r="B4154" s="141" t="s">
        <v>7909</v>
      </c>
      <c r="C4154" s="141" t="s">
        <v>146</v>
      </c>
      <c r="D4154" s="141" t="s">
        <v>81</v>
      </c>
      <c r="E4154" s="142" t="s">
        <v>7910</v>
      </c>
      <c r="F4154" s="142" t="s">
        <v>16637</v>
      </c>
    </row>
    <row r="4155" spans="1:6" x14ac:dyDescent="0.3">
      <c r="A4155" s="141">
        <v>89746</v>
      </c>
      <c r="B4155" s="141" t="s">
        <v>7911</v>
      </c>
      <c r="C4155" s="141" t="s">
        <v>146</v>
      </c>
      <c r="D4155" s="141" t="s">
        <v>81</v>
      </c>
      <c r="E4155" s="142" t="s">
        <v>7912</v>
      </c>
      <c r="F4155" s="142" t="s">
        <v>8147</v>
      </c>
    </row>
    <row r="4156" spans="1:6" x14ac:dyDescent="0.3">
      <c r="A4156" s="141">
        <v>89747</v>
      </c>
      <c r="B4156" s="141" t="s">
        <v>7913</v>
      </c>
      <c r="C4156" s="141" t="s">
        <v>146</v>
      </c>
      <c r="D4156" s="141" t="s">
        <v>81</v>
      </c>
      <c r="E4156" s="142" t="s">
        <v>7914</v>
      </c>
      <c r="F4156" s="142" t="s">
        <v>1081</v>
      </c>
    </row>
    <row r="4157" spans="1:6" x14ac:dyDescent="0.3">
      <c r="A4157" s="141">
        <v>89748</v>
      </c>
      <c r="B4157" s="141" t="s">
        <v>7915</v>
      </c>
      <c r="C4157" s="141" t="s">
        <v>146</v>
      </c>
      <c r="D4157" s="141" t="s">
        <v>81</v>
      </c>
      <c r="E4157" s="142" t="s">
        <v>7916</v>
      </c>
      <c r="F4157" s="142" t="s">
        <v>16638</v>
      </c>
    </row>
    <row r="4158" spans="1:6" x14ac:dyDescent="0.3">
      <c r="A4158" s="141">
        <v>89749</v>
      </c>
      <c r="B4158" s="141" t="s">
        <v>7917</v>
      </c>
      <c r="C4158" s="141" t="s">
        <v>146</v>
      </c>
      <c r="D4158" s="141" t="s">
        <v>81</v>
      </c>
      <c r="E4158" s="142" t="s">
        <v>7918</v>
      </c>
      <c r="F4158" s="142" t="s">
        <v>16639</v>
      </c>
    </row>
    <row r="4159" spans="1:6" x14ac:dyDescent="0.3">
      <c r="A4159" s="141">
        <v>89750</v>
      </c>
      <c r="B4159" s="141" t="s">
        <v>7919</v>
      </c>
      <c r="C4159" s="141" t="s">
        <v>146</v>
      </c>
      <c r="D4159" s="141" t="s">
        <v>81</v>
      </c>
      <c r="E4159" s="142" t="s">
        <v>7920</v>
      </c>
      <c r="F4159" s="142" t="s">
        <v>16060</v>
      </c>
    </row>
    <row r="4160" spans="1:6" x14ac:dyDescent="0.3">
      <c r="A4160" s="141">
        <v>89752</v>
      </c>
      <c r="B4160" s="141" t="s">
        <v>7921</v>
      </c>
      <c r="C4160" s="141" t="s">
        <v>146</v>
      </c>
      <c r="D4160" s="141" t="s">
        <v>81</v>
      </c>
      <c r="E4160" s="142" t="s">
        <v>7922</v>
      </c>
      <c r="F4160" s="142" t="s">
        <v>2623</v>
      </c>
    </row>
    <row r="4161" spans="1:6" x14ac:dyDescent="0.3">
      <c r="A4161" s="141">
        <v>89753</v>
      </c>
      <c r="B4161" s="141" t="s">
        <v>7923</v>
      </c>
      <c r="C4161" s="141" t="s">
        <v>146</v>
      </c>
      <c r="D4161" s="141" t="s">
        <v>81</v>
      </c>
      <c r="E4161" s="142" t="s">
        <v>5206</v>
      </c>
      <c r="F4161" s="142" t="s">
        <v>15696</v>
      </c>
    </row>
    <row r="4162" spans="1:6" x14ac:dyDescent="0.3">
      <c r="A4162" s="141">
        <v>89754</v>
      </c>
      <c r="B4162" s="141" t="s">
        <v>7924</v>
      </c>
      <c r="C4162" s="141" t="s">
        <v>146</v>
      </c>
      <c r="D4162" s="141" t="s">
        <v>81</v>
      </c>
      <c r="E4162" s="142" t="s">
        <v>7925</v>
      </c>
      <c r="F4162" s="142" t="s">
        <v>16640</v>
      </c>
    </row>
    <row r="4163" spans="1:6" x14ac:dyDescent="0.3">
      <c r="A4163" s="141">
        <v>89755</v>
      </c>
      <c r="B4163" s="141" t="s">
        <v>7926</v>
      </c>
      <c r="C4163" s="141" t="s">
        <v>146</v>
      </c>
      <c r="D4163" s="141" t="s">
        <v>81</v>
      </c>
      <c r="E4163" s="142" t="s">
        <v>5756</v>
      </c>
      <c r="F4163" s="142" t="s">
        <v>15910</v>
      </c>
    </row>
    <row r="4164" spans="1:6" x14ac:dyDescent="0.3">
      <c r="A4164" s="141">
        <v>89756</v>
      </c>
      <c r="B4164" s="141" t="s">
        <v>7927</v>
      </c>
      <c r="C4164" s="141" t="s">
        <v>146</v>
      </c>
      <c r="D4164" s="141" t="s">
        <v>81</v>
      </c>
      <c r="E4164" s="142" t="s">
        <v>7928</v>
      </c>
      <c r="F4164" s="142" t="s">
        <v>14185</v>
      </c>
    </row>
    <row r="4165" spans="1:6" x14ac:dyDescent="0.3">
      <c r="A4165" s="141">
        <v>89757</v>
      </c>
      <c r="B4165" s="141" t="s">
        <v>7929</v>
      </c>
      <c r="C4165" s="141" t="s">
        <v>146</v>
      </c>
      <c r="D4165" s="141" t="s">
        <v>81</v>
      </c>
      <c r="E4165" s="142" t="s">
        <v>6899</v>
      </c>
      <c r="F4165" s="142" t="s">
        <v>10489</v>
      </c>
    </row>
    <row r="4166" spans="1:6" x14ac:dyDescent="0.3">
      <c r="A4166" s="141">
        <v>89758</v>
      </c>
      <c r="B4166" s="141" t="s">
        <v>7930</v>
      </c>
      <c r="C4166" s="141" t="s">
        <v>146</v>
      </c>
      <c r="D4166" s="141" t="s">
        <v>81</v>
      </c>
      <c r="E4166" s="142" t="s">
        <v>7931</v>
      </c>
      <c r="F4166" s="142" t="s">
        <v>13909</v>
      </c>
    </row>
    <row r="4167" spans="1:6" x14ac:dyDescent="0.3">
      <c r="A4167" s="141">
        <v>89759</v>
      </c>
      <c r="B4167" s="141" t="s">
        <v>7932</v>
      </c>
      <c r="C4167" s="141" t="s">
        <v>146</v>
      </c>
      <c r="D4167" s="141" t="s">
        <v>81</v>
      </c>
      <c r="E4167" s="142" t="s">
        <v>2557</v>
      </c>
      <c r="F4167" s="142" t="s">
        <v>7811</v>
      </c>
    </row>
    <row r="4168" spans="1:6" x14ac:dyDescent="0.3">
      <c r="A4168" s="141">
        <v>89760</v>
      </c>
      <c r="B4168" s="141" t="s">
        <v>7933</v>
      </c>
      <c r="C4168" s="141" t="s">
        <v>146</v>
      </c>
      <c r="D4168" s="141" t="s">
        <v>81</v>
      </c>
      <c r="E4168" s="142" t="s">
        <v>7934</v>
      </c>
      <c r="F4168" s="142" t="s">
        <v>13054</v>
      </c>
    </row>
    <row r="4169" spans="1:6" x14ac:dyDescent="0.3">
      <c r="A4169" s="141">
        <v>89761</v>
      </c>
      <c r="B4169" s="141" t="s">
        <v>7935</v>
      </c>
      <c r="C4169" s="141" t="s">
        <v>146</v>
      </c>
      <c r="D4169" s="141" t="s">
        <v>81</v>
      </c>
      <c r="E4169" s="142" t="s">
        <v>407</v>
      </c>
      <c r="F4169" s="142" t="s">
        <v>321</v>
      </c>
    </row>
    <row r="4170" spans="1:6" x14ac:dyDescent="0.3">
      <c r="A4170" s="141">
        <v>89762</v>
      </c>
      <c r="B4170" s="141" t="s">
        <v>7936</v>
      </c>
      <c r="C4170" s="141" t="s">
        <v>146</v>
      </c>
      <c r="D4170" s="141" t="s">
        <v>81</v>
      </c>
      <c r="E4170" s="142" t="s">
        <v>2082</v>
      </c>
      <c r="F4170" s="142" t="s">
        <v>16641</v>
      </c>
    </row>
    <row r="4171" spans="1:6" x14ac:dyDescent="0.3">
      <c r="A4171" s="141">
        <v>89763</v>
      </c>
      <c r="B4171" s="141" t="s">
        <v>7937</v>
      </c>
      <c r="C4171" s="141" t="s">
        <v>146</v>
      </c>
      <c r="D4171" s="141" t="s">
        <v>81</v>
      </c>
      <c r="E4171" s="142" t="s">
        <v>7938</v>
      </c>
      <c r="F4171" s="142" t="s">
        <v>16022</v>
      </c>
    </row>
    <row r="4172" spans="1:6" x14ac:dyDescent="0.3">
      <c r="A4172" s="141">
        <v>89764</v>
      </c>
      <c r="B4172" s="141" t="s">
        <v>7939</v>
      </c>
      <c r="C4172" s="141" t="s">
        <v>146</v>
      </c>
      <c r="D4172" s="141" t="s">
        <v>81</v>
      </c>
      <c r="E4172" s="142" t="s">
        <v>7940</v>
      </c>
      <c r="F4172" s="142" t="s">
        <v>5448</v>
      </c>
    </row>
    <row r="4173" spans="1:6" x14ac:dyDescent="0.3">
      <c r="A4173" s="141">
        <v>89765</v>
      </c>
      <c r="B4173" s="141" t="s">
        <v>7941</v>
      </c>
      <c r="C4173" s="141" t="s">
        <v>146</v>
      </c>
      <c r="D4173" s="141" t="s">
        <v>81</v>
      </c>
      <c r="E4173" s="142" t="s">
        <v>7942</v>
      </c>
      <c r="F4173" s="142" t="s">
        <v>15402</v>
      </c>
    </row>
    <row r="4174" spans="1:6" x14ac:dyDescent="0.3">
      <c r="A4174" s="141">
        <v>89767</v>
      </c>
      <c r="B4174" s="141" t="s">
        <v>7943</v>
      </c>
      <c r="C4174" s="141" t="s">
        <v>146</v>
      </c>
      <c r="D4174" s="141" t="s">
        <v>81</v>
      </c>
      <c r="E4174" s="142" t="s">
        <v>7944</v>
      </c>
      <c r="F4174" s="142" t="s">
        <v>221</v>
      </c>
    </row>
    <row r="4175" spans="1:6" x14ac:dyDescent="0.3">
      <c r="A4175" s="141">
        <v>89768</v>
      </c>
      <c r="B4175" s="141" t="s">
        <v>7945</v>
      </c>
      <c r="C4175" s="141" t="s">
        <v>146</v>
      </c>
      <c r="D4175" s="141" t="s">
        <v>81</v>
      </c>
      <c r="E4175" s="142" t="s">
        <v>6683</v>
      </c>
      <c r="F4175" s="142" t="s">
        <v>15215</v>
      </c>
    </row>
    <row r="4176" spans="1:6" x14ac:dyDescent="0.3">
      <c r="A4176" s="141">
        <v>89769</v>
      </c>
      <c r="B4176" s="141" t="s">
        <v>7946</v>
      </c>
      <c r="C4176" s="141" t="s">
        <v>146</v>
      </c>
      <c r="D4176" s="141" t="s">
        <v>81</v>
      </c>
      <c r="E4176" s="142" t="s">
        <v>7947</v>
      </c>
      <c r="F4176" s="142" t="s">
        <v>16642</v>
      </c>
    </row>
    <row r="4177" spans="1:6" x14ac:dyDescent="0.3">
      <c r="A4177" s="141">
        <v>89772</v>
      </c>
      <c r="B4177" s="141" t="s">
        <v>7948</v>
      </c>
      <c r="C4177" s="141" t="s">
        <v>80</v>
      </c>
      <c r="D4177" s="141" t="s">
        <v>81</v>
      </c>
      <c r="E4177" s="142" t="s">
        <v>7949</v>
      </c>
      <c r="F4177" s="142" t="s">
        <v>16643</v>
      </c>
    </row>
    <row r="4178" spans="1:6" x14ac:dyDescent="0.3">
      <c r="A4178" s="141">
        <v>89774</v>
      </c>
      <c r="B4178" s="141" t="s">
        <v>7950</v>
      </c>
      <c r="C4178" s="141" t="s">
        <v>146</v>
      </c>
      <c r="D4178" s="141" t="s">
        <v>81</v>
      </c>
      <c r="E4178" s="142" t="s">
        <v>7184</v>
      </c>
      <c r="F4178" s="142" t="s">
        <v>10692</v>
      </c>
    </row>
    <row r="4179" spans="1:6" x14ac:dyDescent="0.3">
      <c r="A4179" s="141">
        <v>89776</v>
      </c>
      <c r="B4179" s="141" t="s">
        <v>7951</v>
      </c>
      <c r="C4179" s="141" t="s">
        <v>146</v>
      </c>
      <c r="D4179" s="141" t="s">
        <v>81</v>
      </c>
      <c r="E4179" s="142" t="s">
        <v>7952</v>
      </c>
      <c r="F4179" s="142" t="s">
        <v>16465</v>
      </c>
    </row>
    <row r="4180" spans="1:6" x14ac:dyDescent="0.3">
      <c r="A4180" s="141">
        <v>89777</v>
      </c>
      <c r="B4180" s="141" t="s">
        <v>7953</v>
      </c>
      <c r="C4180" s="141" t="s">
        <v>146</v>
      </c>
      <c r="D4180" s="141" t="s">
        <v>81</v>
      </c>
      <c r="E4180" s="142" t="s">
        <v>7954</v>
      </c>
      <c r="F4180" s="142" t="s">
        <v>5968</v>
      </c>
    </row>
    <row r="4181" spans="1:6" x14ac:dyDescent="0.3">
      <c r="A4181" s="141">
        <v>89778</v>
      </c>
      <c r="B4181" s="141" t="s">
        <v>7955</v>
      </c>
      <c r="C4181" s="141" t="s">
        <v>146</v>
      </c>
      <c r="D4181" s="141" t="s">
        <v>81</v>
      </c>
      <c r="E4181" s="142" t="s">
        <v>5764</v>
      </c>
      <c r="F4181" s="142" t="s">
        <v>15916</v>
      </c>
    </row>
    <row r="4182" spans="1:6" x14ac:dyDescent="0.3">
      <c r="A4182" s="141">
        <v>89779</v>
      </c>
      <c r="B4182" s="141" t="s">
        <v>7956</v>
      </c>
      <c r="C4182" s="141" t="s">
        <v>146</v>
      </c>
      <c r="D4182" s="141" t="s">
        <v>81</v>
      </c>
      <c r="E4182" s="142" t="s">
        <v>709</v>
      </c>
      <c r="F4182" s="142" t="s">
        <v>16644</v>
      </c>
    </row>
    <row r="4183" spans="1:6" x14ac:dyDescent="0.3">
      <c r="A4183" s="141">
        <v>89780</v>
      </c>
      <c r="B4183" s="141" t="s">
        <v>7957</v>
      </c>
      <c r="C4183" s="141" t="s">
        <v>146</v>
      </c>
      <c r="D4183" s="141" t="s">
        <v>81</v>
      </c>
      <c r="E4183" s="142" t="s">
        <v>7901</v>
      </c>
      <c r="F4183" s="142" t="s">
        <v>10813</v>
      </c>
    </row>
    <row r="4184" spans="1:6" x14ac:dyDescent="0.3">
      <c r="A4184" s="141">
        <v>89781</v>
      </c>
      <c r="B4184" s="141" t="s">
        <v>7958</v>
      </c>
      <c r="C4184" s="141" t="s">
        <v>146</v>
      </c>
      <c r="D4184" s="141" t="s">
        <v>81</v>
      </c>
      <c r="E4184" s="142" t="s">
        <v>7959</v>
      </c>
      <c r="F4184" s="142" t="s">
        <v>16645</v>
      </c>
    </row>
    <row r="4185" spans="1:6" x14ac:dyDescent="0.3">
      <c r="A4185" s="141">
        <v>89782</v>
      </c>
      <c r="B4185" s="141" t="s">
        <v>7960</v>
      </c>
      <c r="C4185" s="141" t="s">
        <v>146</v>
      </c>
      <c r="D4185" s="141" t="s">
        <v>81</v>
      </c>
      <c r="E4185" s="142" t="s">
        <v>7961</v>
      </c>
      <c r="F4185" s="142" t="s">
        <v>16646</v>
      </c>
    </row>
    <row r="4186" spans="1:6" x14ac:dyDescent="0.3">
      <c r="A4186" s="141">
        <v>89783</v>
      </c>
      <c r="B4186" s="141" t="s">
        <v>7962</v>
      </c>
      <c r="C4186" s="141" t="s">
        <v>146</v>
      </c>
      <c r="D4186" s="141" t="s">
        <v>81</v>
      </c>
      <c r="E4186" s="142" t="s">
        <v>7963</v>
      </c>
      <c r="F4186" s="142" t="s">
        <v>14249</v>
      </c>
    </row>
    <row r="4187" spans="1:6" x14ac:dyDescent="0.3">
      <c r="A4187" s="141">
        <v>89784</v>
      </c>
      <c r="B4187" s="141" t="s">
        <v>7964</v>
      </c>
      <c r="C4187" s="141" t="s">
        <v>146</v>
      </c>
      <c r="D4187" s="141" t="s">
        <v>81</v>
      </c>
      <c r="E4187" s="142" t="s">
        <v>7965</v>
      </c>
      <c r="F4187" s="142" t="s">
        <v>9019</v>
      </c>
    </row>
    <row r="4188" spans="1:6" x14ac:dyDescent="0.3">
      <c r="A4188" s="141">
        <v>89785</v>
      </c>
      <c r="B4188" s="141" t="s">
        <v>7966</v>
      </c>
      <c r="C4188" s="141" t="s">
        <v>146</v>
      </c>
      <c r="D4188" s="141" t="s">
        <v>81</v>
      </c>
      <c r="E4188" s="142" t="s">
        <v>7967</v>
      </c>
      <c r="F4188" s="142" t="s">
        <v>13676</v>
      </c>
    </row>
    <row r="4189" spans="1:6" x14ac:dyDescent="0.3">
      <c r="A4189" s="141">
        <v>89786</v>
      </c>
      <c r="B4189" s="141" t="s">
        <v>7968</v>
      </c>
      <c r="C4189" s="141" t="s">
        <v>146</v>
      </c>
      <c r="D4189" s="141" t="s">
        <v>81</v>
      </c>
      <c r="E4189" s="142" t="s">
        <v>4790</v>
      </c>
      <c r="F4189" s="142" t="s">
        <v>8017</v>
      </c>
    </row>
    <row r="4190" spans="1:6" x14ac:dyDescent="0.3">
      <c r="A4190" s="141">
        <v>89787</v>
      </c>
      <c r="B4190" s="141" t="s">
        <v>7969</v>
      </c>
      <c r="C4190" s="141" t="s">
        <v>146</v>
      </c>
      <c r="D4190" s="141" t="s">
        <v>81</v>
      </c>
      <c r="E4190" s="142" t="s">
        <v>7970</v>
      </c>
      <c r="F4190" s="142" t="s">
        <v>16647</v>
      </c>
    </row>
    <row r="4191" spans="1:6" x14ac:dyDescent="0.3">
      <c r="A4191" s="141">
        <v>89788</v>
      </c>
      <c r="B4191" s="141" t="s">
        <v>7971</v>
      </c>
      <c r="C4191" s="141" t="s">
        <v>146</v>
      </c>
      <c r="D4191" s="141" t="s">
        <v>81</v>
      </c>
      <c r="E4191" s="142" t="s">
        <v>7972</v>
      </c>
      <c r="F4191" s="142" t="s">
        <v>8367</v>
      </c>
    </row>
    <row r="4192" spans="1:6" x14ac:dyDescent="0.3">
      <c r="A4192" s="141">
        <v>89789</v>
      </c>
      <c r="B4192" s="141" t="s">
        <v>7973</v>
      </c>
      <c r="C4192" s="141" t="s">
        <v>146</v>
      </c>
      <c r="D4192" s="141" t="s">
        <v>81</v>
      </c>
      <c r="E4192" s="142" t="s">
        <v>7974</v>
      </c>
      <c r="F4192" s="142" t="s">
        <v>16648</v>
      </c>
    </row>
    <row r="4193" spans="1:6" x14ac:dyDescent="0.3">
      <c r="A4193" s="141">
        <v>89790</v>
      </c>
      <c r="B4193" s="141" t="s">
        <v>7975</v>
      </c>
      <c r="C4193" s="141" t="s">
        <v>146</v>
      </c>
      <c r="D4193" s="141" t="s">
        <v>81</v>
      </c>
      <c r="E4193" s="142" t="s">
        <v>7976</v>
      </c>
      <c r="F4193" s="142" t="s">
        <v>16649</v>
      </c>
    </row>
    <row r="4194" spans="1:6" x14ac:dyDescent="0.3">
      <c r="A4194" s="141">
        <v>89791</v>
      </c>
      <c r="B4194" s="141" t="s">
        <v>7977</v>
      </c>
      <c r="C4194" s="141" t="s">
        <v>146</v>
      </c>
      <c r="D4194" s="141" t="s">
        <v>81</v>
      </c>
      <c r="E4194" s="142" t="s">
        <v>7978</v>
      </c>
      <c r="F4194" s="142" t="s">
        <v>16650</v>
      </c>
    </row>
    <row r="4195" spans="1:6" x14ac:dyDescent="0.3">
      <c r="A4195" s="141">
        <v>89792</v>
      </c>
      <c r="B4195" s="141" t="s">
        <v>7979</v>
      </c>
      <c r="C4195" s="141" t="s">
        <v>146</v>
      </c>
      <c r="D4195" s="141" t="s">
        <v>81</v>
      </c>
      <c r="E4195" s="142" t="s">
        <v>7980</v>
      </c>
      <c r="F4195" s="142" t="s">
        <v>14244</v>
      </c>
    </row>
    <row r="4196" spans="1:6" x14ac:dyDescent="0.3">
      <c r="A4196" s="141">
        <v>89793</v>
      </c>
      <c r="B4196" s="141" t="s">
        <v>7981</v>
      </c>
      <c r="C4196" s="141" t="s">
        <v>146</v>
      </c>
      <c r="D4196" s="141" t="s">
        <v>81</v>
      </c>
      <c r="E4196" s="142" t="s">
        <v>7982</v>
      </c>
      <c r="F4196" s="142" t="s">
        <v>16651</v>
      </c>
    </row>
    <row r="4197" spans="1:6" x14ac:dyDescent="0.3">
      <c r="A4197" s="141">
        <v>89794</v>
      </c>
      <c r="B4197" s="141" t="s">
        <v>7983</v>
      </c>
      <c r="C4197" s="141" t="s">
        <v>146</v>
      </c>
      <c r="D4197" s="141" t="s">
        <v>81</v>
      </c>
      <c r="E4197" s="142" t="s">
        <v>7984</v>
      </c>
      <c r="F4197" s="142" t="s">
        <v>16652</v>
      </c>
    </row>
    <row r="4198" spans="1:6" x14ac:dyDescent="0.3">
      <c r="A4198" s="141">
        <v>89795</v>
      </c>
      <c r="B4198" s="141" t="s">
        <v>7985</v>
      </c>
      <c r="C4198" s="141" t="s">
        <v>146</v>
      </c>
      <c r="D4198" s="141" t="s">
        <v>81</v>
      </c>
      <c r="E4198" s="142" t="s">
        <v>7986</v>
      </c>
      <c r="F4198" s="142" t="s">
        <v>14346</v>
      </c>
    </row>
    <row r="4199" spans="1:6" x14ac:dyDescent="0.3">
      <c r="A4199" s="141">
        <v>89796</v>
      </c>
      <c r="B4199" s="141" t="s">
        <v>7987</v>
      </c>
      <c r="C4199" s="141" t="s">
        <v>146</v>
      </c>
      <c r="D4199" s="141" t="s">
        <v>81</v>
      </c>
      <c r="E4199" s="142" t="s">
        <v>7988</v>
      </c>
      <c r="F4199" s="142" t="s">
        <v>16653</v>
      </c>
    </row>
    <row r="4200" spans="1:6" x14ac:dyDescent="0.3">
      <c r="A4200" s="141">
        <v>89797</v>
      </c>
      <c r="B4200" s="141" t="s">
        <v>7989</v>
      </c>
      <c r="C4200" s="141" t="s">
        <v>146</v>
      </c>
      <c r="D4200" s="141" t="s">
        <v>81</v>
      </c>
      <c r="E4200" s="142" t="s">
        <v>7990</v>
      </c>
      <c r="F4200" s="142" t="s">
        <v>16654</v>
      </c>
    </row>
    <row r="4201" spans="1:6" x14ac:dyDescent="0.3">
      <c r="A4201" s="141">
        <v>89801</v>
      </c>
      <c r="B4201" s="141" t="s">
        <v>7991</v>
      </c>
      <c r="C4201" s="141" t="s">
        <v>146</v>
      </c>
      <c r="D4201" s="141" t="s">
        <v>81</v>
      </c>
      <c r="E4201" s="142" t="s">
        <v>7992</v>
      </c>
      <c r="F4201" s="142" t="s">
        <v>2527</v>
      </c>
    </row>
    <row r="4202" spans="1:6" x14ac:dyDescent="0.3">
      <c r="A4202" s="141">
        <v>89802</v>
      </c>
      <c r="B4202" s="141" t="s">
        <v>7993</v>
      </c>
      <c r="C4202" s="141" t="s">
        <v>146</v>
      </c>
      <c r="D4202" s="141" t="s">
        <v>81</v>
      </c>
      <c r="E4202" s="142" t="s">
        <v>1257</v>
      </c>
      <c r="F4202" s="142" t="s">
        <v>2493</v>
      </c>
    </row>
    <row r="4203" spans="1:6" x14ac:dyDescent="0.3">
      <c r="A4203" s="141">
        <v>89803</v>
      </c>
      <c r="B4203" s="141" t="s">
        <v>7994</v>
      </c>
      <c r="C4203" s="141" t="s">
        <v>146</v>
      </c>
      <c r="D4203" s="141" t="s">
        <v>81</v>
      </c>
      <c r="E4203" s="142" t="s">
        <v>7995</v>
      </c>
      <c r="F4203" s="142" t="s">
        <v>16655</v>
      </c>
    </row>
    <row r="4204" spans="1:6" x14ac:dyDescent="0.3">
      <c r="A4204" s="141">
        <v>89804</v>
      </c>
      <c r="B4204" s="141" t="s">
        <v>7996</v>
      </c>
      <c r="C4204" s="141" t="s">
        <v>146</v>
      </c>
      <c r="D4204" s="141" t="s">
        <v>81</v>
      </c>
      <c r="E4204" s="142" t="s">
        <v>5426</v>
      </c>
      <c r="F4204" s="142" t="s">
        <v>487</v>
      </c>
    </row>
    <row r="4205" spans="1:6" x14ac:dyDescent="0.3">
      <c r="A4205" s="141">
        <v>89805</v>
      </c>
      <c r="B4205" s="141" t="s">
        <v>7997</v>
      </c>
      <c r="C4205" s="141" t="s">
        <v>146</v>
      </c>
      <c r="D4205" s="141" t="s">
        <v>81</v>
      </c>
      <c r="E4205" s="142" t="s">
        <v>7254</v>
      </c>
      <c r="F4205" s="142" t="s">
        <v>16656</v>
      </c>
    </row>
    <row r="4206" spans="1:6" x14ac:dyDescent="0.3">
      <c r="A4206" s="141">
        <v>89806</v>
      </c>
      <c r="B4206" s="141" t="s">
        <v>7998</v>
      </c>
      <c r="C4206" s="141" t="s">
        <v>146</v>
      </c>
      <c r="D4206" s="141" t="s">
        <v>81</v>
      </c>
      <c r="E4206" s="142" t="s">
        <v>1948</v>
      </c>
      <c r="F4206" s="142" t="s">
        <v>16657</v>
      </c>
    </row>
    <row r="4207" spans="1:6" x14ac:dyDescent="0.3">
      <c r="A4207" s="141">
        <v>89807</v>
      </c>
      <c r="B4207" s="141" t="s">
        <v>7999</v>
      </c>
      <c r="C4207" s="141" t="s">
        <v>146</v>
      </c>
      <c r="D4207" s="141" t="s">
        <v>81</v>
      </c>
      <c r="E4207" s="142" t="s">
        <v>8000</v>
      </c>
      <c r="F4207" s="142" t="s">
        <v>4790</v>
      </c>
    </row>
    <row r="4208" spans="1:6" x14ac:dyDescent="0.3">
      <c r="A4208" s="141">
        <v>89808</v>
      </c>
      <c r="B4208" s="141" t="s">
        <v>8001</v>
      </c>
      <c r="C4208" s="141" t="s">
        <v>146</v>
      </c>
      <c r="D4208" s="141" t="s">
        <v>81</v>
      </c>
      <c r="E4208" s="142" t="s">
        <v>8002</v>
      </c>
      <c r="F4208" s="142" t="s">
        <v>16658</v>
      </c>
    </row>
    <row r="4209" spans="1:6" x14ac:dyDescent="0.3">
      <c r="A4209" s="141">
        <v>89809</v>
      </c>
      <c r="B4209" s="141" t="s">
        <v>8003</v>
      </c>
      <c r="C4209" s="141" t="s">
        <v>146</v>
      </c>
      <c r="D4209" s="141" t="s">
        <v>81</v>
      </c>
      <c r="E4209" s="142" t="s">
        <v>8004</v>
      </c>
      <c r="F4209" s="142" t="s">
        <v>15410</v>
      </c>
    </row>
    <row r="4210" spans="1:6" x14ac:dyDescent="0.3">
      <c r="A4210" s="141">
        <v>89810</v>
      </c>
      <c r="B4210" s="141" t="s">
        <v>8005</v>
      </c>
      <c r="C4210" s="141" t="s">
        <v>146</v>
      </c>
      <c r="D4210" s="141" t="s">
        <v>81</v>
      </c>
      <c r="E4210" s="142" t="s">
        <v>8006</v>
      </c>
      <c r="F4210" s="142" t="s">
        <v>16659</v>
      </c>
    </row>
    <row r="4211" spans="1:6" x14ac:dyDescent="0.3">
      <c r="A4211" s="141">
        <v>89811</v>
      </c>
      <c r="B4211" s="141" t="s">
        <v>8007</v>
      </c>
      <c r="C4211" s="141" t="s">
        <v>146</v>
      </c>
      <c r="D4211" s="141" t="s">
        <v>81</v>
      </c>
      <c r="E4211" s="142" t="s">
        <v>8008</v>
      </c>
      <c r="F4211" s="142" t="s">
        <v>16660</v>
      </c>
    </row>
    <row r="4212" spans="1:6" x14ac:dyDescent="0.3">
      <c r="A4212" s="141">
        <v>89812</v>
      </c>
      <c r="B4212" s="141" t="s">
        <v>8009</v>
      </c>
      <c r="C4212" s="141" t="s">
        <v>146</v>
      </c>
      <c r="D4212" s="141" t="s">
        <v>81</v>
      </c>
      <c r="E4212" s="142" t="s">
        <v>237</v>
      </c>
      <c r="F4212" s="142" t="s">
        <v>16661</v>
      </c>
    </row>
    <row r="4213" spans="1:6" x14ac:dyDescent="0.3">
      <c r="A4213" s="141">
        <v>89813</v>
      </c>
      <c r="B4213" s="141" t="s">
        <v>8010</v>
      </c>
      <c r="C4213" s="141" t="s">
        <v>146</v>
      </c>
      <c r="D4213" s="141" t="s">
        <v>81</v>
      </c>
      <c r="E4213" s="142" t="s">
        <v>8011</v>
      </c>
      <c r="F4213" s="142" t="s">
        <v>16662</v>
      </c>
    </row>
    <row r="4214" spans="1:6" x14ac:dyDescent="0.3">
      <c r="A4214" s="141">
        <v>89814</v>
      </c>
      <c r="B4214" s="141" t="s">
        <v>8012</v>
      </c>
      <c r="C4214" s="141" t="s">
        <v>146</v>
      </c>
      <c r="D4214" s="141" t="s">
        <v>81</v>
      </c>
      <c r="E4214" s="142" t="s">
        <v>8013</v>
      </c>
      <c r="F4214" s="142" t="s">
        <v>5830</v>
      </c>
    </row>
    <row r="4215" spans="1:6" x14ac:dyDescent="0.3">
      <c r="A4215" s="141">
        <v>89815</v>
      </c>
      <c r="B4215" s="141" t="s">
        <v>8014</v>
      </c>
      <c r="C4215" s="141" t="s">
        <v>146</v>
      </c>
      <c r="D4215" s="141" t="s">
        <v>81</v>
      </c>
      <c r="E4215" s="142" t="s">
        <v>8015</v>
      </c>
      <c r="F4215" s="142" t="s">
        <v>16663</v>
      </c>
    </row>
    <row r="4216" spans="1:6" x14ac:dyDescent="0.3">
      <c r="A4216" s="141">
        <v>89816</v>
      </c>
      <c r="B4216" s="141" t="s">
        <v>8016</v>
      </c>
      <c r="C4216" s="141" t="s">
        <v>146</v>
      </c>
      <c r="D4216" s="141" t="s">
        <v>81</v>
      </c>
      <c r="E4216" s="142" t="s">
        <v>8017</v>
      </c>
      <c r="F4216" s="142" t="s">
        <v>16664</v>
      </c>
    </row>
    <row r="4217" spans="1:6" x14ac:dyDescent="0.3">
      <c r="A4217" s="141">
        <v>89817</v>
      </c>
      <c r="B4217" s="141" t="s">
        <v>8018</v>
      </c>
      <c r="C4217" s="141" t="s">
        <v>146</v>
      </c>
      <c r="D4217" s="141" t="s">
        <v>81</v>
      </c>
      <c r="E4217" s="142" t="s">
        <v>8019</v>
      </c>
      <c r="F4217" s="142" t="s">
        <v>16665</v>
      </c>
    </row>
    <row r="4218" spans="1:6" x14ac:dyDescent="0.3">
      <c r="A4218" s="141">
        <v>89818</v>
      </c>
      <c r="B4218" s="141" t="s">
        <v>8020</v>
      </c>
      <c r="C4218" s="141" t="s">
        <v>146</v>
      </c>
      <c r="D4218" s="141" t="s">
        <v>81</v>
      </c>
      <c r="E4218" s="142" t="s">
        <v>8021</v>
      </c>
      <c r="F4218" s="142" t="s">
        <v>7828</v>
      </c>
    </row>
    <row r="4219" spans="1:6" x14ac:dyDescent="0.3">
      <c r="A4219" s="141">
        <v>89819</v>
      </c>
      <c r="B4219" s="141" t="s">
        <v>8022</v>
      </c>
      <c r="C4219" s="141" t="s">
        <v>146</v>
      </c>
      <c r="D4219" s="141" t="s">
        <v>81</v>
      </c>
      <c r="E4219" s="142" t="s">
        <v>8023</v>
      </c>
      <c r="F4219" s="142" t="s">
        <v>10760</v>
      </c>
    </row>
    <row r="4220" spans="1:6" x14ac:dyDescent="0.3">
      <c r="A4220" s="141">
        <v>89821</v>
      </c>
      <c r="B4220" s="141" t="s">
        <v>8024</v>
      </c>
      <c r="C4220" s="141" t="s">
        <v>146</v>
      </c>
      <c r="D4220" s="141" t="s">
        <v>81</v>
      </c>
      <c r="E4220" s="142" t="s">
        <v>8025</v>
      </c>
      <c r="F4220" s="142" t="s">
        <v>13474</v>
      </c>
    </row>
    <row r="4221" spans="1:6" x14ac:dyDescent="0.3">
      <c r="A4221" s="141">
        <v>89822</v>
      </c>
      <c r="B4221" s="141" t="s">
        <v>8026</v>
      </c>
      <c r="C4221" s="141" t="s">
        <v>146</v>
      </c>
      <c r="D4221" s="141" t="s">
        <v>81</v>
      </c>
      <c r="E4221" s="142" t="s">
        <v>7236</v>
      </c>
      <c r="F4221" s="142" t="s">
        <v>8695</v>
      </c>
    </row>
    <row r="4222" spans="1:6" x14ac:dyDescent="0.3">
      <c r="A4222" s="141">
        <v>89823</v>
      </c>
      <c r="B4222" s="141" t="s">
        <v>8027</v>
      </c>
      <c r="C4222" s="141" t="s">
        <v>146</v>
      </c>
      <c r="D4222" s="141" t="s">
        <v>81</v>
      </c>
      <c r="E4222" s="142" t="s">
        <v>8028</v>
      </c>
      <c r="F4222" s="142" t="s">
        <v>16607</v>
      </c>
    </row>
    <row r="4223" spans="1:6" x14ac:dyDescent="0.3">
      <c r="A4223" s="141">
        <v>89824</v>
      </c>
      <c r="B4223" s="141" t="s">
        <v>8029</v>
      </c>
      <c r="C4223" s="141" t="s">
        <v>146</v>
      </c>
      <c r="D4223" s="141" t="s">
        <v>81</v>
      </c>
      <c r="E4223" s="142" t="s">
        <v>8030</v>
      </c>
      <c r="F4223" s="142" t="s">
        <v>16666</v>
      </c>
    </row>
    <row r="4224" spans="1:6" x14ac:dyDescent="0.3">
      <c r="A4224" s="141">
        <v>89825</v>
      </c>
      <c r="B4224" s="141" t="s">
        <v>8031</v>
      </c>
      <c r="C4224" s="141" t="s">
        <v>146</v>
      </c>
      <c r="D4224" s="141" t="s">
        <v>81</v>
      </c>
      <c r="E4224" s="142" t="s">
        <v>8032</v>
      </c>
      <c r="F4224" s="142" t="s">
        <v>10768</v>
      </c>
    </row>
    <row r="4225" spans="1:6" x14ac:dyDescent="0.3">
      <c r="A4225" s="141">
        <v>89826</v>
      </c>
      <c r="B4225" s="141" t="s">
        <v>8033</v>
      </c>
      <c r="C4225" s="141" t="s">
        <v>146</v>
      </c>
      <c r="D4225" s="141" t="s">
        <v>81</v>
      </c>
      <c r="E4225" s="142" t="s">
        <v>8034</v>
      </c>
      <c r="F4225" s="142" t="s">
        <v>16667</v>
      </c>
    </row>
    <row r="4226" spans="1:6" x14ac:dyDescent="0.3">
      <c r="A4226" s="141">
        <v>89827</v>
      </c>
      <c r="B4226" s="141" t="s">
        <v>8035</v>
      </c>
      <c r="C4226" s="141" t="s">
        <v>146</v>
      </c>
      <c r="D4226" s="141" t="s">
        <v>81</v>
      </c>
      <c r="E4226" s="142" t="s">
        <v>7984</v>
      </c>
      <c r="F4226" s="142" t="s">
        <v>16668</v>
      </c>
    </row>
    <row r="4227" spans="1:6" x14ac:dyDescent="0.3">
      <c r="A4227" s="141">
        <v>89828</v>
      </c>
      <c r="B4227" s="141" t="s">
        <v>8036</v>
      </c>
      <c r="C4227" s="141" t="s">
        <v>146</v>
      </c>
      <c r="D4227" s="141" t="s">
        <v>81</v>
      </c>
      <c r="E4227" s="142" t="s">
        <v>8037</v>
      </c>
      <c r="F4227" s="142" t="s">
        <v>16669</v>
      </c>
    </row>
    <row r="4228" spans="1:6" x14ac:dyDescent="0.3">
      <c r="A4228" s="141">
        <v>89829</v>
      </c>
      <c r="B4228" s="141" t="s">
        <v>8038</v>
      </c>
      <c r="C4228" s="141" t="s">
        <v>146</v>
      </c>
      <c r="D4228" s="141" t="s">
        <v>81</v>
      </c>
      <c r="E4228" s="142" t="s">
        <v>8039</v>
      </c>
      <c r="F4228" s="142" t="s">
        <v>2107</v>
      </c>
    </row>
    <row r="4229" spans="1:6" x14ac:dyDescent="0.3">
      <c r="A4229" s="141">
        <v>89830</v>
      </c>
      <c r="B4229" s="141" t="s">
        <v>8040</v>
      </c>
      <c r="C4229" s="141" t="s">
        <v>146</v>
      </c>
      <c r="D4229" s="141" t="s">
        <v>81</v>
      </c>
      <c r="E4229" s="142" t="s">
        <v>8041</v>
      </c>
      <c r="F4229" s="142" t="s">
        <v>16670</v>
      </c>
    </row>
    <row r="4230" spans="1:6" x14ac:dyDescent="0.3">
      <c r="A4230" s="141">
        <v>89831</v>
      </c>
      <c r="B4230" s="141" t="s">
        <v>8042</v>
      </c>
      <c r="C4230" s="141" t="s">
        <v>146</v>
      </c>
      <c r="D4230" s="141" t="s">
        <v>81</v>
      </c>
      <c r="E4230" s="142" t="s">
        <v>8043</v>
      </c>
      <c r="F4230" s="142" t="s">
        <v>16671</v>
      </c>
    </row>
    <row r="4231" spans="1:6" x14ac:dyDescent="0.3">
      <c r="A4231" s="141">
        <v>89832</v>
      </c>
      <c r="B4231" s="141" t="s">
        <v>8044</v>
      </c>
      <c r="C4231" s="141" t="s">
        <v>146</v>
      </c>
      <c r="D4231" s="141" t="s">
        <v>81</v>
      </c>
      <c r="E4231" s="142" t="s">
        <v>8045</v>
      </c>
      <c r="F4231" s="142" t="s">
        <v>16672</v>
      </c>
    </row>
    <row r="4232" spans="1:6" x14ac:dyDescent="0.3">
      <c r="A4232" s="141">
        <v>89833</v>
      </c>
      <c r="B4232" s="141" t="s">
        <v>8046</v>
      </c>
      <c r="C4232" s="141" t="s">
        <v>146</v>
      </c>
      <c r="D4232" s="141" t="s">
        <v>81</v>
      </c>
      <c r="E4232" s="142" t="s">
        <v>8047</v>
      </c>
      <c r="F4232" s="142" t="s">
        <v>16673</v>
      </c>
    </row>
    <row r="4233" spans="1:6" x14ac:dyDescent="0.3">
      <c r="A4233" s="141">
        <v>89834</v>
      </c>
      <c r="B4233" s="141" t="s">
        <v>8048</v>
      </c>
      <c r="C4233" s="141" t="s">
        <v>146</v>
      </c>
      <c r="D4233" s="141" t="s">
        <v>81</v>
      </c>
      <c r="E4233" s="142" t="s">
        <v>6972</v>
      </c>
      <c r="F4233" s="142" t="s">
        <v>16674</v>
      </c>
    </row>
    <row r="4234" spans="1:6" x14ac:dyDescent="0.3">
      <c r="A4234" s="141">
        <v>89835</v>
      </c>
      <c r="B4234" s="141" t="s">
        <v>8049</v>
      </c>
      <c r="C4234" s="141" t="s">
        <v>146</v>
      </c>
      <c r="D4234" s="141" t="s">
        <v>81</v>
      </c>
      <c r="E4234" s="142" t="s">
        <v>6962</v>
      </c>
      <c r="F4234" s="142" t="s">
        <v>16675</v>
      </c>
    </row>
    <row r="4235" spans="1:6" x14ac:dyDescent="0.3">
      <c r="A4235" s="141">
        <v>89836</v>
      </c>
      <c r="B4235" s="141" t="s">
        <v>8050</v>
      </c>
      <c r="C4235" s="141" t="s">
        <v>146</v>
      </c>
      <c r="D4235" s="141" t="s">
        <v>81</v>
      </c>
      <c r="E4235" s="142" t="s">
        <v>8051</v>
      </c>
      <c r="F4235" s="142" t="s">
        <v>16676</v>
      </c>
    </row>
    <row r="4236" spans="1:6" x14ac:dyDescent="0.3">
      <c r="A4236" s="141">
        <v>89837</v>
      </c>
      <c r="B4236" s="141" t="s">
        <v>8052</v>
      </c>
      <c r="C4236" s="141" t="s">
        <v>146</v>
      </c>
      <c r="D4236" s="141" t="s">
        <v>81</v>
      </c>
      <c r="E4236" s="142" t="s">
        <v>8053</v>
      </c>
      <c r="F4236" s="142" t="s">
        <v>5491</v>
      </c>
    </row>
    <row r="4237" spans="1:6" x14ac:dyDescent="0.3">
      <c r="A4237" s="141">
        <v>89838</v>
      </c>
      <c r="B4237" s="141" t="s">
        <v>8054</v>
      </c>
      <c r="C4237" s="141" t="s">
        <v>146</v>
      </c>
      <c r="D4237" s="141" t="s">
        <v>81</v>
      </c>
      <c r="E4237" s="142" t="s">
        <v>8055</v>
      </c>
      <c r="F4237" s="142" t="s">
        <v>16677</v>
      </c>
    </row>
    <row r="4238" spans="1:6" x14ac:dyDescent="0.3">
      <c r="A4238" s="141">
        <v>89839</v>
      </c>
      <c r="B4238" s="141" t="s">
        <v>8056</v>
      </c>
      <c r="C4238" s="141" t="s">
        <v>146</v>
      </c>
      <c r="D4238" s="141" t="s">
        <v>81</v>
      </c>
      <c r="E4238" s="142" t="s">
        <v>8057</v>
      </c>
      <c r="F4238" s="142" t="s">
        <v>16678</v>
      </c>
    </row>
    <row r="4239" spans="1:6" x14ac:dyDescent="0.3">
      <c r="A4239" s="141">
        <v>89840</v>
      </c>
      <c r="B4239" s="141" t="s">
        <v>8058</v>
      </c>
      <c r="C4239" s="141" t="s">
        <v>146</v>
      </c>
      <c r="D4239" s="141" t="s">
        <v>81</v>
      </c>
      <c r="E4239" s="142" t="s">
        <v>8059</v>
      </c>
      <c r="F4239" s="142" t="s">
        <v>11512</v>
      </c>
    </row>
    <row r="4240" spans="1:6" x14ac:dyDescent="0.3">
      <c r="A4240" s="141">
        <v>89841</v>
      </c>
      <c r="B4240" s="141" t="s">
        <v>8060</v>
      </c>
      <c r="C4240" s="141" t="s">
        <v>146</v>
      </c>
      <c r="D4240" s="141" t="s">
        <v>81</v>
      </c>
      <c r="E4240" s="142" t="s">
        <v>8061</v>
      </c>
      <c r="F4240" s="142" t="s">
        <v>16679</v>
      </c>
    </row>
    <row r="4241" spans="1:6" x14ac:dyDescent="0.3">
      <c r="A4241" s="141">
        <v>89842</v>
      </c>
      <c r="B4241" s="141" t="s">
        <v>8062</v>
      </c>
      <c r="C4241" s="141" t="s">
        <v>146</v>
      </c>
      <c r="D4241" s="141" t="s">
        <v>81</v>
      </c>
      <c r="E4241" s="142" t="s">
        <v>1967</v>
      </c>
      <c r="F4241" s="142" t="s">
        <v>16680</v>
      </c>
    </row>
    <row r="4242" spans="1:6" x14ac:dyDescent="0.3">
      <c r="A4242" s="141">
        <v>89844</v>
      </c>
      <c r="B4242" s="141" t="s">
        <v>8063</v>
      </c>
      <c r="C4242" s="141" t="s">
        <v>146</v>
      </c>
      <c r="D4242" s="141" t="s">
        <v>81</v>
      </c>
      <c r="E4242" s="142" t="s">
        <v>8064</v>
      </c>
      <c r="F4242" s="142" t="s">
        <v>16681</v>
      </c>
    </row>
    <row r="4243" spans="1:6" x14ac:dyDescent="0.3">
      <c r="A4243" s="141">
        <v>89845</v>
      </c>
      <c r="B4243" s="141" t="s">
        <v>8065</v>
      </c>
      <c r="C4243" s="141" t="s">
        <v>146</v>
      </c>
      <c r="D4243" s="141" t="s">
        <v>81</v>
      </c>
      <c r="E4243" s="142" t="s">
        <v>8066</v>
      </c>
      <c r="F4243" s="142" t="s">
        <v>16682</v>
      </c>
    </row>
    <row r="4244" spans="1:6" x14ac:dyDescent="0.3">
      <c r="A4244" s="141">
        <v>89846</v>
      </c>
      <c r="B4244" s="141" t="s">
        <v>8067</v>
      </c>
      <c r="C4244" s="141" t="s">
        <v>146</v>
      </c>
      <c r="D4244" s="141" t="s">
        <v>81</v>
      </c>
      <c r="E4244" s="142" t="s">
        <v>8068</v>
      </c>
      <c r="F4244" s="142" t="s">
        <v>16683</v>
      </c>
    </row>
    <row r="4245" spans="1:6" x14ac:dyDescent="0.3">
      <c r="A4245" s="141">
        <v>89847</v>
      </c>
      <c r="B4245" s="141" t="s">
        <v>8069</v>
      </c>
      <c r="C4245" s="141" t="s">
        <v>146</v>
      </c>
      <c r="D4245" s="141" t="s">
        <v>81</v>
      </c>
      <c r="E4245" s="142" t="s">
        <v>8070</v>
      </c>
      <c r="F4245" s="142" t="s">
        <v>16684</v>
      </c>
    </row>
    <row r="4246" spans="1:6" x14ac:dyDescent="0.3">
      <c r="A4246" s="141">
        <v>89850</v>
      </c>
      <c r="B4246" s="141" t="s">
        <v>8071</v>
      </c>
      <c r="C4246" s="141" t="s">
        <v>146</v>
      </c>
      <c r="D4246" s="141" t="s">
        <v>81</v>
      </c>
      <c r="E4246" s="142" t="s">
        <v>8072</v>
      </c>
      <c r="F4246" s="142" t="s">
        <v>8914</v>
      </c>
    </row>
    <row r="4247" spans="1:6" x14ac:dyDescent="0.3">
      <c r="A4247" s="141">
        <v>89851</v>
      </c>
      <c r="B4247" s="141" t="s">
        <v>8073</v>
      </c>
      <c r="C4247" s="141" t="s">
        <v>146</v>
      </c>
      <c r="D4247" s="141" t="s">
        <v>81</v>
      </c>
      <c r="E4247" s="142" t="s">
        <v>8074</v>
      </c>
      <c r="F4247" s="142" t="s">
        <v>9304</v>
      </c>
    </row>
    <row r="4248" spans="1:6" x14ac:dyDescent="0.3">
      <c r="A4248" s="141">
        <v>89852</v>
      </c>
      <c r="B4248" s="141" t="s">
        <v>8075</v>
      </c>
      <c r="C4248" s="141" t="s">
        <v>146</v>
      </c>
      <c r="D4248" s="141" t="s">
        <v>81</v>
      </c>
      <c r="E4248" s="142" t="s">
        <v>8076</v>
      </c>
      <c r="F4248" s="142" t="s">
        <v>16685</v>
      </c>
    </row>
    <row r="4249" spans="1:6" x14ac:dyDescent="0.3">
      <c r="A4249" s="141">
        <v>89853</v>
      </c>
      <c r="B4249" s="141" t="s">
        <v>8077</v>
      </c>
      <c r="C4249" s="141" t="s">
        <v>146</v>
      </c>
      <c r="D4249" s="141" t="s">
        <v>81</v>
      </c>
      <c r="E4249" s="142" t="s">
        <v>8078</v>
      </c>
      <c r="F4249" s="142" t="s">
        <v>16090</v>
      </c>
    </row>
    <row r="4250" spans="1:6" x14ac:dyDescent="0.3">
      <c r="A4250" s="141">
        <v>89854</v>
      </c>
      <c r="B4250" s="141" t="s">
        <v>8079</v>
      </c>
      <c r="C4250" s="141" t="s">
        <v>146</v>
      </c>
      <c r="D4250" s="141" t="s">
        <v>81</v>
      </c>
      <c r="E4250" s="142" t="s">
        <v>8080</v>
      </c>
      <c r="F4250" s="142" t="s">
        <v>16686</v>
      </c>
    </row>
    <row r="4251" spans="1:6" x14ac:dyDescent="0.3">
      <c r="A4251" s="141">
        <v>89855</v>
      </c>
      <c r="B4251" s="141" t="s">
        <v>8081</v>
      </c>
      <c r="C4251" s="141" t="s">
        <v>146</v>
      </c>
      <c r="D4251" s="141" t="s">
        <v>81</v>
      </c>
      <c r="E4251" s="142" t="s">
        <v>8082</v>
      </c>
      <c r="F4251" s="142" t="s">
        <v>6490</v>
      </c>
    </row>
    <row r="4252" spans="1:6" x14ac:dyDescent="0.3">
      <c r="A4252" s="141">
        <v>89856</v>
      </c>
      <c r="B4252" s="141" t="s">
        <v>8083</v>
      </c>
      <c r="C4252" s="141" t="s">
        <v>146</v>
      </c>
      <c r="D4252" s="141" t="s">
        <v>81</v>
      </c>
      <c r="E4252" s="142" t="s">
        <v>8084</v>
      </c>
      <c r="F4252" s="142" t="s">
        <v>7778</v>
      </c>
    </row>
    <row r="4253" spans="1:6" x14ac:dyDescent="0.3">
      <c r="A4253" s="141">
        <v>89857</v>
      </c>
      <c r="B4253" s="141" t="s">
        <v>8085</v>
      </c>
      <c r="C4253" s="141" t="s">
        <v>146</v>
      </c>
      <c r="D4253" s="141" t="s">
        <v>81</v>
      </c>
      <c r="E4253" s="142" t="s">
        <v>3357</v>
      </c>
      <c r="F4253" s="142" t="s">
        <v>16687</v>
      </c>
    </row>
    <row r="4254" spans="1:6" x14ac:dyDescent="0.3">
      <c r="A4254" s="141">
        <v>89860</v>
      </c>
      <c r="B4254" s="141" t="s">
        <v>8086</v>
      </c>
      <c r="C4254" s="141" t="s">
        <v>146</v>
      </c>
      <c r="D4254" s="141" t="s">
        <v>81</v>
      </c>
      <c r="E4254" s="142" t="s">
        <v>8087</v>
      </c>
      <c r="F4254" s="142" t="s">
        <v>16688</v>
      </c>
    </row>
    <row r="4255" spans="1:6" x14ac:dyDescent="0.3">
      <c r="A4255" s="141">
        <v>89861</v>
      </c>
      <c r="B4255" s="141" t="s">
        <v>8088</v>
      </c>
      <c r="C4255" s="141" t="s">
        <v>146</v>
      </c>
      <c r="D4255" s="141" t="s">
        <v>81</v>
      </c>
      <c r="E4255" s="142" t="s">
        <v>6304</v>
      </c>
      <c r="F4255" s="142" t="s">
        <v>9891</v>
      </c>
    </row>
    <row r="4256" spans="1:6" x14ac:dyDescent="0.3">
      <c r="A4256" s="141">
        <v>89866</v>
      </c>
      <c r="B4256" s="141" t="s">
        <v>8089</v>
      </c>
      <c r="C4256" s="141" t="s">
        <v>146</v>
      </c>
      <c r="D4256" s="141" t="s">
        <v>81</v>
      </c>
      <c r="E4256" s="142" t="s">
        <v>7249</v>
      </c>
      <c r="F4256" s="142" t="s">
        <v>16347</v>
      </c>
    </row>
    <row r="4257" spans="1:6" x14ac:dyDescent="0.3">
      <c r="A4257" s="141">
        <v>89867</v>
      </c>
      <c r="B4257" s="141" t="s">
        <v>8090</v>
      </c>
      <c r="C4257" s="141" t="s">
        <v>146</v>
      </c>
      <c r="D4257" s="141" t="s">
        <v>81</v>
      </c>
      <c r="E4257" s="142" t="s">
        <v>5749</v>
      </c>
      <c r="F4257" s="142" t="s">
        <v>3369</v>
      </c>
    </row>
    <row r="4258" spans="1:6" x14ac:dyDescent="0.3">
      <c r="A4258" s="141">
        <v>89868</v>
      </c>
      <c r="B4258" s="141" t="s">
        <v>8091</v>
      </c>
      <c r="C4258" s="141" t="s">
        <v>146</v>
      </c>
      <c r="D4258" s="141" t="s">
        <v>81</v>
      </c>
      <c r="E4258" s="142" t="s">
        <v>7498</v>
      </c>
      <c r="F4258" s="142" t="s">
        <v>10985</v>
      </c>
    </row>
    <row r="4259" spans="1:6" x14ac:dyDescent="0.3">
      <c r="A4259" s="141">
        <v>89869</v>
      </c>
      <c r="B4259" s="141" t="s">
        <v>8092</v>
      </c>
      <c r="C4259" s="141" t="s">
        <v>146</v>
      </c>
      <c r="D4259" s="141" t="s">
        <v>81</v>
      </c>
      <c r="E4259" s="142" t="s">
        <v>7524</v>
      </c>
      <c r="F4259" s="142" t="s">
        <v>12676</v>
      </c>
    </row>
    <row r="4260" spans="1:6" x14ac:dyDescent="0.3">
      <c r="A4260" s="141">
        <v>89979</v>
      </c>
      <c r="B4260" s="141" t="s">
        <v>8093</v>
      </c>
      <c r="C4260" s="141" t="s">
        <v>146</v>
      </c>
      <c r="D4260" s="141" t="s">
        <v>81</v>
      </c>
      <c r="E4260" s="142" t="s">
        <v>8094</v>
      </c>
      <c r="F4260" s="142" t="s">
        <v>16689</v>
      </c>
    </row>
    <row r="4261" spans="1:6" x14ac:dyDescent="0.3">
      <c r="A4261" s="141">
        <v>89981</v>
      </c>
      <c r="B4261" s="141" t="s">
        <v>8095</v>
      </c>
      <c r="C4261" s="141" t="s">
        <v>146</v>
      </c>
      <c r="D4261" s="141" t="s">
        <v>81</v>
      </c>
      <c r="E4261" s="142" t="s">
        <v>8096</v>
      </c>
      <c r="F4261" s="142" t="s">
        <v>16458</v>
      </c>
    </row>
    <row r="4262" spans="1:6" x14ac:dyDescent="0.3">
      <c r="A4262" s="141">
        <v>90373</v>
      </c>
      <c r="B4262" s="141" t="s">
        <v>8097</v>
      </c>
      <c r="C4262" s="141" t="s">
        <v>146</v>
      </c>
      <c r="D4262" s="141" t="s">
        <v>81</v>
      </c>
      <c r="E4262" s="142" t="s">
        <v>8098</v>
      </c>
      <c r="F4262" s="142" t="s">
        <v>16690</v>
      </c>
    </row>
    <row r="4263" spans="1:6" x14ac:dyDescent="0.3">
      <c r="A4263" s="141">
        <v>90374</v>
      </c>
      <c r="B4263" s="141" t="s">
        <v>8099</v>
      </c>
      <c r="C4263" s="141" t="s">
        <v>146</v>
      </c>
      <c r="D4263" s="141" t="s">
        <v>81</v>
      </c>
      <c r="E4263" s="142" t="s">
        <v>8100</v>
      </c>
      <c r="F4263" s="142" t="s">
        <v>16691</v>
      </c>
    </row>
    <row r="4264" spans="1:6" x14ac:dyDescent="0.3">
      <c r="A4264" s="141">
        <v>92287</v>
      </c>
      <c r="B4264" s="141" t="s">
        <v>8101</v>
      </c>
      <c r="C4264" s="141" t="s">
        <v>146</v>
      </c>
      <c r="D4264" s="141" t="s">
        <v>81</v>
      </c>
      <c r="E4264" s="142" t="s">
        <v>8102</v>
      </c>
      <c r="F4264" s="142" t="s">
        <v>16692</v>
      </c>
    </row>
    <row r="4265" spans="1:6" x14ac:dyDescent="0.3">
      <c r="A4265" s="141">
        <v>92288</v>
      </c>
      <c r="B4265" s="141" t="s">
        <v>8103</v>
      </c>
      <c r="C4265" s="141" t="s">
        <v>146</v>
      </c>
      <c r="D4265" s="141" t="s">
        <v>81</v>
      </c>
      <c r="E4265" s="142" t="s">
        <v>8104</v>
      </c>
      <c r="F4265" s="142" t="s">
        <v>16693</v>
      </c>
    </row>
    <row r="4266" spans="1:6" x14ac:dyDescent="0.3">
      <c r="A4266" s="141">
        <v>92289</v>
      </c>
      <c r="B4266" s="141" t="s">
        <v>8105</v>
      </c>
      <c r="C4266" s="141" t="s">
        <v>146</v>
      </c>
      <c r="D4266" s="141" t="s">
        <v>81</v>
      </c>
      <c r="E4266" s="142" t="s">
        <v>8106</v>
      </c>
      <c r="F4266" s="142" t="s">
        <v>16694</v>
      </c>
    </row>
    <row r="4267" spans="1:6" x14ac:dyDescent="0.3">
      <c r="A4267" s="141">
        <v>92290</v>
      </c>
      <c r="B4267" s="141" t="s">
        <v>8107</v>
      </c>
      <c r="C4267" s="141" t="s">
        <v>146</v>
      </c>
      <c r="D4267" s="141" t="s">
        <v>81</v>
      </c>
      <c r="E4267" s="142" t="s">
        <v>8108</v>
      </c>
      <c r="F4267" s="142" t="s">
        <v>16695</v>
      </c>
    </row>
    <row r="4268" spans="1:6" x14ac:dyDescent="0.3">
      <c r="A4268" s="141">
        <v>92291</v>
      </c>
      <c r="B4268" s="141" t="s">
        <v>8109</v>
      </c>
      <c r="C4268" s="141" t="s">
        <v>146</v>
      </c>
      <c r="D4268" s="141" t="s">
        <v>81</v>
      </c>
      <c r="E4268" s="142" t="s">
        <v>8110</v>
      </c>
      <c r="F4268" s="142" t="s">
        <v>16696</v>
      </c>
    </row>
    <row r="4269" spans="1:6" x14ac:dyDescent="0.3">
      <c r="A4269" s="141">
        <v>92292</v>
      </c>
      <c r="B4269" s="141" t="s">
        <v>8111</v>
      </c>
      <c r="C4269" s="141" t="s">
        <v>146</v>
      </c>
      <c r="D4269" s="141" t="s">
        <v>81</v>
      </c>
      <c r="E4269" s="142" t="s">
        <v>8112</v>
      </c>
      <c r="F4269" s="142" t="s">
        <v>12812</v>
      </c>
    </row>
    <row r="4270" spans="1:6" x14ac:dyDescent="0.3">
      <c r="A4270" s="141">
        <v>92293</v>
      </c>
      <c r="B4270" s="141" t="s">
        <v>8113</v>
      </c>
      <c r="C4270" s="141" t="s">
        <v>146</v>
      </c>
      <c r="D4270" s="141" t="s">
        <v>81</v>
      </c>
      <c r="E4270" s="142" t="s">
        <v>8114</v>
      </c>
      <c r="F4270" s="142" t="s">
        <v>12055</v>
      </c>
    </row>
    <row r="4271" spans="1:6" x14ac:dyDescent="0.3">
      <c r="A4271" s="141">
        <v>92294</v>
      </c>
      <c r="B4271" s="141" t="s">
        <v>8115</v>
      </c>
      <c r="C4271" s="141" t="s">
        <v>146</v>
      </c>
      <c r="D4271" s="141" t="s">
        <v>81</v>
      </c>
      <c r="E4271" s="142" t="s">
        <v>8116</v>
      </c>
      <c r="F4271" s="142" t="s">
        <v>16453</v>
      </c>
    </row>
    <row r="4272" spans="1:6" x14ac:dyDescent="0.3">
      <c r="A4272" s="141">
        <v>92295</v>
      </c>
      <c r="B4272" s="141" t="s">
        <v>8117</v>
      </c>
      <c r="C4272" s="141" t="s">
        <v>146</v>
      </c>
      <c r="D4272" s="141" t="s">
        <v>81</v>
      </c>
      <c r="E4272" s="142" t="s">
        <v>8118</v>
      </c>
      <c r="F4272" s="142" t="s">
        <v>16697</v>
      </c>
    </row>
    <row r="4273" spans="1:6" x14ac:dyDescent="0.3">
      <c r="A4273" s="141">
        <v>92296</v>
      </c>
      <c r="B4273" s="141" t="s">
        <v>8119</v>
      </c>
      <c r="C4273" s="141" t="s">
        <v>146</v>
      </c>
      <c r="D4273" s="141" t="s">
        <v>81</v>
      </c>
      <c r="E4273" s="142" t="s">
        <v>8120</v>
      </c>
      <c r="F4273" s="142" t="s">
        <v>8314</v>
      </c>
    </row>
    <row r="4274" spans="1:6" x14ac:dyDescent="0.3">
      <c r="A4274" s="141">
        <v>92297</v>
      </c>
      <c r="B4274" s="141" t="s">
        <v>8121</v>
      </c>
      <c r="C4274" s="141" t="s">
        <v>146</v>
      </c>
      <c r="D4274" s="141" t="s">
        <v>81</v>
      </c>
      <c r="E4274" s="142" t="s">
        <v>8122</v>
      </c>
      <c r="F4274" s="142" t="s">
        <v>10200</v>
      </c>
    </row>
    <row r="4275" spans="1:6" x14ac:dyDescent="0.3">
      <c r="A4275" s="141">
        <v>92298</v>
      </c>
      <c r="B4275" s="141" t="s">
        <v>8123</v>
      </c>
      <c r="C4275" s="141" t="s">
        <v>146</v>
      </c>
      <c r="D4275" s="141" t="s">
        <v>81</v>
      </c>
      <c r="E4275" s="142" t="s">
        <v>8124</v>
      </c>
      <c r="F4275" s="142" t="s">
        <v>16698</v>
      </c>
    </row>
    <row r="4276" spans="1:6" x14ac:dyDescent="0.3">
      <c r="A4276" s="141">
        <v>92299</v>
      </c>
      <c r="B4276" s="141" t="s">
        <v>8125</v>
      </c>
      <c r="C4276" s="141" t="s">
        <v>146</v>
      </c>
      <c r="D4276" s="141" t="s">
        <v>81</v>
      </c>
      <c r="E4276" s="142" t="s">
        <v>8126</v>
      </c>
      <c r="F4276" s="142" t="s">
        <v>1959</v>
      </c>
    </row>
    <row r="4277" spans="1:6" x14ac:dyDescent="0.3">
      <c r="A4277" s="141">
        <v>92300</v>
      </c>
      <c r="B4277" s="141" t="s">
        <v>8127</v>
      </c>
      <c r="C4277" s="141" t="s">
        <v>146</v>
      </c>
      <c r="D4277" s="141" t="s">
        <v>81</v>
      </c>
      <c r="E4277" s="142" t="s">
        <v>5677</v>
      </c>
      <c r="F4277" s="142" t="s">
        <v>16699</v>
      </c>
    </row>
    <row r="4278" spans="1:6" x14ac:dyDescent="0.3">
      <c r="A4278" s="141">
        <v>92301</v>
      </c>
      <c r="B4278" s="141" t="s">
        <v>8128</v>
      </c>
      <c r="C4278" s="141" t="s">
        <v>146</v>
      </c>
      <c r="D4278" s="141" t="s">
        <v>81</v>
      </c>
      <c r="E4278" s="142" t="s">
        <v>8129</v>
      </c>
      <c r="F4278" s="142" t="s">
        <v>16700</v>
      </c>
    </row>
    <row r="4279" spans="1:6" x14ac:dyDescent="0.3">
      <c r="A4279" s="141">
        <v>92302</v>
      </c>
      <c r="B4279" s="141" t="s">
        <v>8130</v>
      </c>
      <c r="C4279" s="141" t="s">
        <v>146</v>
      </c>
      <c r="D4279" s="141" t="s">
        <v>81</v>
      </c>
      <c r="E4279" s="142" t="s">
        <v>8131</v>
      </c>
      <c r="F4279" s="142" t="s">
        <v>16701</v>
      </c>
    </row>
    <row r="4280" spans="1:6" x14ac:dyDescent="0.3">
      <c r="A4280" s="141">
        <v>92303</v>
      </c>
      <c r="B4280" s="141" t="s">
        <v>8132</v>
      </c>
      <c r="C4280" s="141" t="s">
        <v>146</v>
      </c>
      <c r="D4280" s="141" t="s">
        <v>81</v>
      </c>
      <c r="E4280" s="142" t="s">
        <v>8133</v>
      </c>
      <c r="F4280" s="142" t="s">
        <v>16702</v>
      </c>
    </row>
    <row r="4281" spans="1:6" x14ac:dyDescent="0.3">
      <c r="A4281" s="141">
        <v>92304</v>
      </c>
      <c r="B4281" s="141" t="s">
        <v>8134</v>
      </c>
      <c r="C4281" s="141" t="s">
        <v>146</v>
      </c>
      <c r="D4281" s="141" t="s">
        <v>81</v>
      </c>
      <c r="E4281" s="142" t="s">
        <v>8135</v>
      </c>
      <c r="F4281" s="142" t="s">
        <v>16703</v>
      </c>
    </row>
    <row r="4282" spans="1:6" x14ac:dyDescent="0.3">
      <c r="A4282" s="141">
        <v>92311</v>
      </c>
      <c r="B4282" s="141" t="s">
        <v>8136</v>
      </c>
      <c r="C4282" s="141" t="s">
        <v>146</v>
      </c>
      <c r="D4282" s="141" t="s">
        <v>81</v>
      </c>
      <c r="E4282" s="142" t="s">
        <v>8137</v>
      </c>
      <c r="F4282" s="142" t="s">
        <v>14420</v>
      </c>
    </row>
    <row r="4283" spans="1:6" x14ac:dyDescent="0.3">
      <c r="A4283" s="141">
        <v>92312</v>
      </c>
      <c r="B4283" s="141" t="s">
        <v>8138</v>
      </c>
      <c r="C4283" s="141" t="s">
        <v>146</v>
      </c>
      <c r="D4283" s="141" t="s">
        <v>81</v>
      </c>
      <c r="E4283" s="142" t="s">
        <v>8139</v>
      </c>
      <c r="F4283" s="142" t="s">
        <v>16611</v>
      </c>
    </row>
    <row r="4284" spans="1:6" x14ac:dyDescent="0.3">
      <c r="A4284" s="141">
        <v>92313</v>
      </c>
      <c r="B4284" s="141" t="s">
        <v>8140</v>
      </c>
      <c r="C4284" s="141" t="s">
        <v>146</v>
      </c>
      <c r="D4284" s="141" t="s">
        <v>81</v>
      </c>
      <c r="E4284" s="142" t="s">
        <v>8141</v>
      </c>
      <c r="F4284" s="142" t="s">
        <v>16704</v>
      </c>
    </row>
    <row r="4285" spans="1:6" x14ac:dyDescent="0.3">
      <c r="A4285" s="141">
        <v>92314</v>
      </c>
      <c r="B4285" s="141" t="s">
        <v>8142</v>
      </c>
      <c r="C4285" s="141" t="s">
        <v>146</v>
      </c>
      <c r="D4285" s="141" t="s">
        <v>81</v>
      </c>
      <c r="E4285" s="142" t="s">
        <v>2330</v>
      </c>
      <c r="F4285" s="142" t="s">
        <v>16705</v>
      </c>
    </row>
    <row r="4286" spans="1:6" x14ac:dyDescent="0.3">
      <c r="A4286" s="141">
        <v>92315</v>
      </c>
      <c r="B4286" s="141" t="s">
        <v>8143</v>
      </c>
      <c r="C4286" s="141" t="s">
        <v>146</v>
      </c>
      <c r="D4286" s="141" t="s">
        <v>81</v>
      </c>
      <c r="E4286" s="142" t="s">
        <v>4582</v>
      </c>
      <c r="F4286" s="142" t="s">
        <v>16706</v>
      </c>
    </row>
    <row r="4287" spans="1:6" x14ac:dyDescent="0.3">
      <c r="A4287" s="141">
        <v>92316</v>
      </c>
      <c r="B4287" s="141" t="s">
        <v>8144</v>
      </c>
      <c r="C4287" s="141" t="s">
        <v>146</v>
      </c>
      <c r="D4287" s="141" t="s">
        <v>81</v>
      </c>
      <c r="E4287" s="142" t="s">
        <v>2084</v>
      </c>
      <c r="F4287" s="142" t="s">
        <v>15903</v>
      </c>
    </row>
    <row r="4288" spans="1:6" x14ac:dyDescent="0.3">
      <c r="A4288" s="141">
        <v>92317</v>
      </c>
      <c r="B4288" s="141" t="s">
        <v>8145</v>
      </c>
      <c r="C4288" s="141" t="s">
        <v>146</v>
      </c>
      <c r="D4288" s="141" t="s">
        <v>81</v>
      </c>
      <c r="E4288" s="142" t="s">
        <v>6951</v>
      </c>
      <c r="F4288" s="142" t="s">
        <v>2290</v>
      </c>
    </row>
    <row r="4289" spans="1:6" x14ac:dyDescent="0.3">
      <c r="A4289" s="141">
        <v>92318</v>
      </c>
      <c r="B4289" s="141" t="s">
        <v>8146</v>
      </c>
      <c r="C4289" s="141" t="s">
        <v>146</v>
      </c>
      <c r="D4289" s="141" t="s">
        <v>81</v>
      </c>
      <c r="E4289" s="142" t="s">
        <v>8147</v>
      </c>
      <c r="F4289" s="142" t="s">
        <v>16659</v>
      </c>
    </row>
    <row r="4290" spans="1:6" x14ac:dyDescent="0.3">
      <c r="A4290" s="141">
        <v>92319</v>
      </c>
      <c r="B4290" s="141" t="s">
        <v>8148</v>
      </c>
      <c r="C4290" s="141" t="s">
        <v>146</v>
      </c>
      <c r="D4290" s="141" t="s">
        <v>81</v>
      </c>
      <c r="E4290" s="142" t="s">
        <v>8149</v>
      </c>
      <c r="F4290" s="142" t="s">
        <v>16707</v>
      </c>
    </row>
    <row r="4291" spans="1:6" x14ac:dyDescent="0.3">
      <c r="A4291" s="141">
        <v>92326</v>
      </c>
      <c r="B4291" s="141" t="s">
        <v>8150</v>
      </c>
      <c r="C4291" s="141" t="s">
        <v>146</v>
      </c>
      <c r="D4291" s="141" t="s">
        <v>81</v>
      </c>
      <c r="E4291" s="142" t="s">
        <v>8151</v>
      </c>
      <c r="F4291" s="142" t="s">
        <v>8158</v>
      </c>
    </row>
    <row r="4292" spans="1:6" x14ac:dyDescent="0.3">
      <c r="A4292" s="141">
        <v>92327</v>
      </c>
      <c r="B4292" s="141" t="s">
        <v>8152</v>
      </c>
      <c r="C4292" s="141" t="s">
        <v>146</v>
      </c>
      <c r="D4292" s="141" t="s">
        <v>81</v>
      </c>
      <c r="E4292" s="142" t="s">
        <v>6944</v>
      </c>
      <c r="F4292" s="142" t="s">
        <v>16708</v>
      </c>
    </row>
    <row r="4293" spans="1:6" x14ac:dyDescent="0.3">
      <c r="A4293" s="141">
        <v>92328</v>
      </c>
      <c r="B4293" s="141" t="s">
        <v>8153</v>
      </c>
      <c r="C4293" s="141" t="s">
        <v>146</v>
      </c>
      <c r="D4293" s="141" t="s">
        <v>81</v>
      </c>
      <c r="E4293" s="142" t="s">
        <v>8154</v>
      </c>
      <c r="F4293" s="142" t="s">
        <v>16709</v>
      </c>
    </row>
    <row r="4294" spans="1:6" x14ac:dyDescent="0.3">
      <c r="A4294" s="141">
        <v>92329</v>
      </c>
      <c r="B4294" s="141" t="s">
        <v>8155</v>
      </c>
      <c r="C4294" s="141" t="s">
        <v>146</v>
      </c>
      <c r="D4294" s="141" t="s">
        <v>81</v>
      </c>
      <c r="E4294" s="142" t="s">
        <v>8156</v>
      </c>
      <c r="F4294" s="142" t="s">
        <v>7442</v>
      </c>
    </row>
    <row r="4295" spans="1:6" x14ac:dyDescent="0.3">
      <c r="A4295" s="141">
        <v>92330</v>
      </c>
      <c r="B4295" s="141" t="s">
        <v>8157</v>
      </c>
      <c r="C4295" s="141" t="s">
        <v>146</v>
      </c>
      <c r="D4295" s="141" t="s">
        <v>81</v>
      </c>
      <c r="E4295" s="142" t="s">
        <v>8158</v>
      </c>
      <c r="F4295" s="142" t="s">
        <v>16710</v>
      </c>
    </row>
    <row r="4296" spans="1:6" x14ac:dyDescent="0.3">
      <c r="A4296" s="141">
        <v>92331</v>
      </c>
      <c r="B4296" s="141" t="s">
        <v>8159</v>
      </c>
      <c r="C4296" s="141" t="s">
        <v>146</v>
      </c>
      <c r="D4296" s="141" t="s">
        <v>81</v>
      </c>
      <c r="E4296" s="142" t="s">
        <v>8160</v>
      </c>
      <c r="F4296" s="142" t="s">
        <v>581</v>
      </c>
    </row>
    <row r="4297" spans="1:6" x14ac:dyDescent="0.3">
      <c r="A4297" s="141">
        <v>92332</v>
      </c>
      <c r="B4297" s="141" t="s">
        <v>8161</v>
      </c>
      <c r="C4297" s="141" t="s">
        <v>146</v>
      </c>
      <c r="D4297" s="141" t="s">
        <v>81</v>
      </c>
      <c r="E4297" s="142" t="s">
        <v>5782</v>
      </c>
      <c r="F4297" s="142" t="s">
        <v>16711</v>
      </c>
    </row>
    <row r="4298" spans="1:6" x14ac:dyDescent="0.3">
      <c r="A4298" s="141">
        <v>92333</v>
      </c>
      <c r="B4298" s="141" t="s">
        <v>8162</v>
      </c>
      <c r="C4298" s="141" t="s">
        <v>146</v>
      </c>
      <c r="D4298" s="141" t="s">
        <v>81</v>
      </c>
      <c r="E4298" s="142" t="s">
        <v>8163</v>
      </c>
      <c r="F4298" s="142" t="s">
        <v>16712</v>
      </c>
    </row>
    <row r="4299" spans="1:6" x14ac:dyDescent="0.3">
      <c r="A4299" s="141">
        <v>92334</v>
      </c>
      <c r="B4299" s="141" t="s">
        <v>8164</v>
      </c>
      <c r="C4299" s="141" t="s">
        <v>146</v>
      </c>
      <c r="D4299" s="141" t="s">
        <v>81</v>
      </c>
      <c r="E4299" s="142" t="s">
        <v>8165</v>
      </c>
      <c r="F4299" s="142" t="s">
        <v>16713</v>
      </c>
    </row>
    <row r="4300" spans="1:6" x14ac:dyDescent="0.3">
      <c r="A4300" s="141">
        <v>92344</v>
      </c>
      <c r="B4300" s="141" t="s">
        <v>8166</v>
      </c>
      <c r="C4300" s="141" t="s">
        <v>146</v>
      </c>
      <c r="D4300" s="141" t="s">
        <v>81</v>
      </c>
      <c r="E4300" s="142" t="s">
        <v>8167</v>
      </c>
      <c r="F4300" s="142" t="s">
        <v>16714</v>
      </c>
    </row>
    <row r="4301" spans="1:6" x14ac:dyDescent="0.3">
      <c r="A4301" s="141">
        <v>92345</v>
      </c>
      <c r="B4301" s="141" t="s">
        <v>8168</v>
      </c>
      <c r="C4301" s="141" t="s">
        <v>146</v>
      </c>
      <c r="D4301" s="141" t="s">
        <v>81</v>
      </c>
      <c r="E4301" s="142" t="s">
        <v>8169</v>
      </c>
      <c r="F4301" s="142" t="s">
        <v>1460</v>
      </c>
    </row>
    <row r="4302" spans="1:6" x14ac:dyDescent="0.3">
      <c r="A4302" s="141">
        <v>92346</v>
      </c>
      <c r="B4302" s="141" t="s">
        <v>8170</v>
      </c>
      <c r="C4302" s="141" t="s">
        <v>146</v>
      </c>
      <c r="D4302" s="141" t="s">
        <v>81</v>
      </c>
      <c r="E4302" s="142" t="s">
        <v>8171</v>
      </c>
      <c r="F4302" s="142" t="s">
        <v>16715</v>
      </c>
    </row>
    <row r="4303" spans="1:6" x14ac:dyDescent="0.3">
      <c r="A4303" s="141">
        <v>92347</v>
      </c>
      <c r="B4303" s="141" t="s">
        <v>8172</v>
      </c>
      <c r="C4303" s="141" t="s">
        <v>146</v>
      </c>
      <c r="D4303" s="141" t="s">
        <v>81</v>
      </c>
      <c r="E4303" s="142" t="s">
        <v>8173</v>
      </c>
      <c r="F4303" s="142" t="s">
        <v>16168</v>
      </c>
    </row>
    <row r="4304" spans="1:6" x14ac:dyDescent="0.3">
      <c r="A4304" s="141">
        <v>92348</v>
      </c>
      <c r="B4304" s="141" t="s">
        <v>8174</v>
      </c>
      <c r="C4304" s="141" t="s">
        <v>146</v>
      </c>
      <c r="D4304" s="141" t="s">
        <v>81</v>
      </c>
      <c r="E4304" s="142" t="s">
        <v>8175</v>
      </c>
      <c r="F4304" s="142" t="s">
        <v>16716</v>
      </c>
    </row>
    <row r="4305" spans="1:6" x14ac:dyDescent="0.3">
      <c r="A4305" s="141">
        <v>92349</v>
      </c>
      <c r="B4305" s="141" t="s">
        <v>8176</v>
      </c>
      <c r="C4305" s="141" t="s">
        <v>146</v>
      </c>
      <c r="D4305" s="141" t="s">
        <v>81</v>
      </c>
      <c r="E4305" s="142" t="s">
        <v>8177</v>
      </c>
      <c r="F4305" s="142" t="s">
        <v>16717</v>
      </c>
    </row>
    <row r="4306" spans="1:6" x14ac:dyDescent="0.3">
      <c r="A4306" s="141">
        <v>92350</v>
      </c>
      <c r="B4306" s="141" t="s">
        <v>8178</v>
      </c>
      <c r="C4306" s="141" t="s">
        <v>146</v>
      </c>
      <c r="D4306" s="141" t="s">
        <v>81</v>
      </c>
      <c r="E4306" s="142" t="s">
        <v>8179</v>
      </c>
      <c r="F4306" s="142" t="s">
        <v>16718</v>
      </c>
    </row>
    <row r="4307" spans="1:6" x14ac:dyDescent="0.3">
      <c r="A4307" s="141">
        <v>92351</v>
      </c>
      <c r="B4307" s="141" t="s">
        <v>8180</v>
      </c>
      <c r="C4307" s="141" t="s">
        <v>146</v>
      </c>
      <c r="D4307" s="141" t="s">
        <v>81</v>
      </c>
      <c r="E4307" s="142" t="s">
        <v>8181</v>
      </c>
      <c r="F4307" s="142" t="s">
        <v>16719</v>
      </c>
    </row>
    <row r="4308" spans="1:6" x14ac:dyDescent="0.3">
      <c r="A4308" s="141">
        <v>92352</v>
      </c>
      <c r="B4308" s="141" t="s">
        <v>8182</v>
      </c>
      <c r="C4308" s="141" t="s">
        <v>146</v>
      </c>
      <c r="D4308" s="141" t="s">
        <v>81</v>
      </c>
      <c r="E4308" s="142" t="s">
        <v>8183</v>
      </c>
      <c r="F4308" s="142" t="s">
        <v>16720</v>
      </c>
    </row>
    <row r="4309" spans="1:6" x14ac:dyDescent="0.3">
      <c r="A4309" s="141">
        <v>92353</v>
      </c>
      <c r="B4309" s="141" t="s">
        <v>8184</v>
      </c>
      <c r="C4309" s="141" t="s">
        <v>146</v>
      </c>
      <c r="D4309" s="141" t="s">
        <v>81</v>
      </c>
      <c r="E4309" s="142" t="s">
        <v>8185</v>
      </c>
      <c r="F4309" s="142" t="s">
        <v>16721</v>
      </c>
    </row>
    <row r="4310" spans="1:6" x14ac:dyDescent="0.3">
      <c r="A4310" s="141">
        <v>92354</v>
      </c>
      <c r="B4310" s="141" t="s">
        <v>8186</v>
      </c>
      <c r="C4310" s="141" t="s">
        <v>146</v>
      </c>
      <c r="D4310" s="141" t="s">
        <v>81</v>
      </c>
      <c r="E4310" s="142" t="s">
        <v>8187</v>
      </c>
      <c r="F4310" s="142" t="s">
        <v>16722</v>
      </c>
    </row>
    <row r="4311" spans="1:6" x14ac:dyDescent="0.3">
      <c r="A4311" s="141">
        <v>92355</v>
      </c>
      <c r="B4311" s="141" t="s">
        <v>8188</v>
      </c>
      <c r="C4311" s="141" t="s">
        <v>146</v>
      </c>
      <c r="D4311" s="141" t="s">
        <v>81</v>
      </c>
      <c r="E4311" s="142" t="s">
        <v>8189</v>
      </c>
      <c r="F4311" s="142" t="s">
        <v>16723</v>
      </c>
    </row>
    <row r="4312" spans="1:6" x14ac:dyDescent="0.3">
      <c r="A4312" s="141">
        <v>92356</v>
      </c>
      <c r="B4312" s="141" t="s">
        <v>8190</v>
      </c>
      <c r="C4312" s="141" t="s">
        <v>146</v>
      </c>
      <c r="D4312" s="141" t="s">
        <v>81</v>
      </c>
      <c r="E4312" s="142" t="s">
        <v>8191</v>
      </c>
      <c r="F4312" s="142" t="s">
        <v>16724</v>
      </c>
    </row>
    <row r="4313" spans="1:6" x14ac:dyDescent="0.3">
      <c r="A4313" s="141">
        <v>92357</v>
      </c>
      <c r="B4313" s="141" t="s">
        <v>8192</v>
      </c>
      <c r="C4313" s="141" t="s">
        <v>146</v>
      </c>
      <c r="D4313" s="141" t="s">
        <v>81</v>
      </c>
      <c r="E4313" s="142" t="s">
        <v>8193</v>
      </c>
      <c r="F4313" s="142" t="s">
        <v>16725</v>
      </c>
    </row>
    <row r="4314" spans="1:6" x14ac:dyDescent="0.3">
      <c r="A4314" s="141">
        <v>92358</v>
      </c>
      <c r="B4314" s="141" t="s">
        <v>8194</v>
      </c>
      <c r="C4314" s="141" t="s">
        <v>146</v>
      </c>
      <c r="D4314" s="141" t="s">
        <v>81</v>
      </c>
      <c r="E4314" s="142" t="s">
        <v>8195</v>
      </c>
      <c r="F4314" s="142" t="s">
        <v>16726</v>
      </c>
    </row>
    <row r="4315" spans="1:6" x14ac:dyDescent="0.3">
      <c r="A4315" s="141">
        <v>92369</v>
      </c>
      <c r="B4315" s="141" t="s">
        <v>8196</v>
      </c>
      <c r="C4315" s="141" t="s">
        <v>146</v>
      </c>
      <c r="D4315" s="141" t="s">
        <v>81</v>
      </c>
      <c r="E4315" s="142" t="s">
        <v>8197</v>
      </c>
      <c r="F4315" s="142" t="s">
        <v>2038</v>
      </c>
    </row>
    <row r="4316" spans="1:6" x14ac:dyDescent="0.3">
      <c r="A4316" s="141">
        <v>92370</v>
      </c>
      <c r="B4316" s="141" t="s">
        <v>8198</v>
      </c>
      <c r="C4316" s="141" t="s">
        <v>146</v>
      </c>
      <c r="D4316" s="141" t="s">
        <v>81</v>
      </c>
      <c r="E4316" s="142" t="s">
        <v>2970</v>
      </c>
      <c r="F4316" s="142" t="s">
        <v>3415</v>
      </c>
    </row>
    <row r="4317" spans="1:6" x14ac:dyDescent="0.3">
      <c r="A4317" s="141">
        <v>92371</v>
      </c>
      <c r="B4317" s="141" t="s">
        <v>8199</v>
      </c>
      <c r="C4317" s="141" t="s">
        <v>146</v>
      </c>
      <c r="D4317" s="141" t="s">
        <v>81</v>
      </c>
      <c r="E4317" s="142" t="s">
        <v>8200</v>
      </c>
      <c r="F4317" s="142" t="s">
        <v>6655</v>
      </c>
    </row>
    <row r="4318" spans="1:6" x14ac:dyDescent="0.3">
      <c r="A4318" s="141">
        <v>92372</v>
      </c>
      <c r="B4318" s="141" t="s">
        <v>8201</v>
      </c>
      <c r="C4318" s="141" t="s">
        <v>146</v>
      </c>
      <c r="D4318" s="141" t="s">
        <v>81</v>
      </c>
      <c r="E4318" s="142" t="s">
        <v>8202</v>
      </c>
      <c r="F4318" s="142" t="s">
        <v>16727</v>
      </c>
    </row>
    <row r="4319" spans="1:6" x14ac:dyDescent="0.3">
      <c r="A4319" s="141">
        <v>92373</v>
      </c>
      <c r="B4319" s="141" t="s">
        <v>8203</v>
      </c>
      <c r="C4319" s="141" t="s">
        <v>146</v>
      </c>
      <c r="D4319" s="141" t="s">
        <v>81</v>
      </c>
      <c r="E4319" s="142" t="s">
        <v>8204</v>
      </c>
      <c r="F4319" s="142" t="s">
        <v>16728</v>
      </c>
    </row>
    <row r="4320" spans="1:6" x14ac:dyDescent="0.3">
      <c r="A4320" s="141">
        <v>92374</v>
      </c>
      <c r="B4320" s="141" t="s">
        <v>8205</v>
      </c>
      <c r="C4320" s="141" t="s">
        <v>146</v>
      </c>
      <c r="D4320" s="141" t="s">
        <v>81</v>
      </c>
      <c r="E4320" s="142" t="s">
        <v>8206</v>
      </c>
      <c r="F4320" s="142" t="s">
        <v>16729</v>
      </c>
    </row>
    <row r="4321" spans="1:6" x14ac:dyDescent="0.3">
      <c r="A4321" s="141">
        <v>92375</v>
      </c>
      <c r="B4321" s="141" t="s">
        <v>8207</v>
      </c>
      <c r="C4321" s="141" t="s">
        <v>146</v>
      </c>
      <c r="D4321" s="141" t="s">
        <v>81</v>
      </c>
      <c r="E4321" s="142" t="s">
        <v>3845</v>
      </c>
      <c r="F4321" s="142" t="s">
        <v>16730</v>
      </c>
    </row>
    <row r="4322" spans="1:6" x14ac:dyDescent="0.3">
      <c r="A4322" s="141">
        <v>92376</v>
      </c>
      <c r="B4322" s="141" t="s">
        <v>8208</v>
      </c>
      <c r="C4322" s="141" t="s">
        <v>146</v>
      </c>
      <c r="D4322" s="141" t="s">
        <v>81</v>
      </c>
      <c r="E4322" s="142" t="s">
        <v>4792</v>
      </c>
      <c r="F4322" s="142" t="s">
        <v>16731</v>
      </c>
    </row>
    <row r="4323" spans="1:6" x14ac:dyDescent="0.3">
      <c r="A4323" s="141">
        <v>92377</v>
      </c>
      <c r="B4323" s="141" t="s">
        <v>8209</v>
      </c>
      <c r="C4323" s="141" t="s">
        <v>146</v>
      </c>
      <c r="D4323" s="141" t="s">
        <v>81</v>
      </c>
      <c r="E4323" s="142" t="s">
        <v>8210</v>
      </c>
      <c r="F4323" s="142" t="s">
        <v>12403</v>
      </c>
    </row>
    <row r="4324" spans="1:6" x14ac:dyDescent="0.3">
      <c r="A4324" s="141">
        <v>92378</v>
      </c>
      <c r="B4324" s="141" t="s">
        <v>8211</v>
      </c>
      <c r="C4324" s="141" t="s">
        <v>146</v>
      </c>
      <c r="D4324" s="141" t="s">
        <v>81</v>
      </c>
      <c r="E4324" s="142" t="s">
        <v>8212</v>
      </c>
      <c r="F4324" s="142" t="s">
        <v>16732</v>
      </c>
    </row>
    <row r="4325" spans="1:6" x14ac:dyDescent="0.3">
      <c r="A4325" s="141">
        <v>92379</v>
      </c>
      <c r="B4325" s="141" t="s">
        <v>8213</v>
      </c>
      <c r="C4325" s="141" t="s">
        <v>146</v>
      </c>
      <c r="D4325" s="141" t="s">
        <v>81</v>
      </c>
      <c r="E4325" s="142" t="s">
        <v>8214</v>
      </c>
      <c r="F4325" s="142" t="s">
        <v>16733</v>
      </c>
    </row>
    <row r="4326" spans="1:6" x14ac:dyDescent="0.3">
      <c r="A4326" s="141">
        <v>92380</v>
      </c>
      <c r="B4326" s="141" t="s">
        <v>8215</v>
      </c>
      <c r="C4326" s="141" t="s">
        <v>146</v>
      </c>
      <c r="D4326" s="141" t="s">
        <v>81</v>
      </c>
      <c r="E4326" s="142" t="s">
        <v>8216</v>
      </c>
      <c r="F4326" s="142" t="s">
        <v>16734</v>
      </c>
    </row>
    <row r="4327" spans="1:6" x14ac:dyDescent="0.3">
      <c r="A4327" s="141">
        <v>92381</v>
      </c>
      <c r="B4327" s="141" t="s">
        <v>8217</v>
      </c>
      <c r="C4327" s="141" t="s">
        <v>146</v>
      </c>
      <c r="D4327" s="141" t="s">
        <v>81</v>
      </c>
      <c r="E4327" s="142" t="s">
        <v>8218</v>
      </c>
      <c r="F4327" s="142" t="s">
        <v>16735</v>
      </c>
    </row>
    <row r="4328" spans="1:6" x14ac:dyDescent="0.3">
      <c r="A4328" s="141">
        <v>92382</v>
      </c>
      <c r="B4328" s="141" t="s">
        <v>8219</v>
      </c>
      <c r="C4328" s="141" t="s">
        <v>146</v>
      </c>
      <c r="D4328" s="141" t="s">
        <v>81</v>
      </c>
      <c r="E4328" s="142" t="s">
        <v>8220</v>
      </c>
      <c r="F4328" s="142" t="s">
        <v>16736</v>
      </c>
    </row>
    <row r="4329" spans="1:6" x14ac:dyDescent="0.3">
      <c r="A4329" s="141">
        <v>92383</v>
      </c>
      <c r="B4329" s="141" t="s">
        <v>8221</v>
      </c>
      <c r="C4329" s="141" t="s">
        <v>146</v>
      </c>
      <c r="D4329" s="141" t="s">
        <v>81</v>
      </c>
      <c r="E4329" s="142" t="s">
        <v>8222</v>
      </c>
      <c r="F4329" s="142" t="s">
        <v>12068</v>
      </c>
    </row>
    <row r="4330" spans="1:6" x14ac:dyDescent="0.3">
      <c r="A4330" s="141">
        <v>92384</v>
      </c>
      <c r="B4330" s="141" t="s">
        <v>8223</v>
      </c>
      <c r="C4330" s="141" t="s">
        <v>146</v>
      </c>
      <c r="D4330" s="141" t="s">
        <v>81</v>
      </c>
      <c r="E4330" s="142" t="s">
        <v>8224</v>
      </c>
      <c r="F4330" s="142" t="s">
        <v>16737</v>
      </c>
    </row>
    <row r="4331" spans="1:6" x14ac:dyDescent="0.3">
      <c r="A4331" s="141">
        <v>92385</v>
      </c>
      <c r="B4331" s="141" t="s">
        <v>8225</v>
      </c>
      <c r="C4331" s="141" t="s">
        <v>146</v>
      </c>
      <c r="D4331" s="141" t="s">
        <v>81</v>
      </c>
      <c r="E4331" s="142" t="s">
        <v>2737</v>
      </c>
      <c r="F4331" s="142" t="s">
        <v>12182</v>
      </c>
    </row>
    <row r="4332" spans="1:6" x14ac:dyDescent="0.3">
      <c r="A4332" s="141">
        <v>92386</v>
      </c>
      <c r="B4332" s="141" t="s">
        <v>8226</v>
      </c>
      <c r="C4332" s="141" t="s">
        <v>146</v>
      </c>
      <c r="D4332" s="141" t="s">
        <v>81</v>
      </c>
      <c r="E4332" s="142" t="s">
        <v>8227</v>
      </c>
      <c r="F4332" s="142" t="s">
        <v>16738</v>
      </c>
    </row>
    <row r="4333" spans="1:6" x14ac:dyDescent="0.3">
      <c r="A4333" s="141">
        <v>92387</v>
      </c>
      <c r="B4333" s="141" t="s">
        <v>8228</v>
      </c>
      <c r="C4333" s="141" t="s">
        <v>146</v>
      </c>
      <c r="D4333" s="141" t="s">
        <v>81</v>
      </c>
      <c r="E4333" s="142" t="s">
        <v>8229</v>
      </c>
      <c r="F4333" s="142" t="s">
        <v>16739</v>
      </c>
    </row>
    <row r="4334" spans="1:6" x14ac:dyDescent="0.3">
      <c r="A4334" s="141">
        <v>92388</v>
      </c>
      <c r="B4334" s="141" t="s">
        <v>8230</v>
      </c>
      <c r="C4334" s="141" t="s">
        <v>146</v>
      </c>
      <c r="D4334" s="141" t="s">
        <v>81</v>
      </c>
      <c r="E4334" s="142" t="s">
        <v>8231</v>
      </c>
      <c r="F4334" s="142" t="s">
        <v>16740</v>
      </c>
    </row>
    <row r="4335" spans="1:6" x14ac:dyDescent="0.3">
      <c r="A4335" s="141">
        <v>92389</v>
      </c>
      <c r="B4335" s="141" t="s">
        <v>8232</v>
      </c>
      <c r="C4335" s="141" t="s">
        <v>146</v>
      </c>
      <c r="D4335" s="141" t="s">
        <v>81</v>
      </c>
      <c r="E4335" s="142" t="s">
        <v>8233</v>
      </c>
      <c r="F4335" s="142" t="s">
        <v>16741</v>
      </c>
    </row>
    <row r="4336" spans="1:6" x14ac:dyDescent="0.3">
      <c r="A4336" s="141">
        <v>92390</v>
      </c>
      <c r="B4336" s="141" t="s">
        <v>8234</v>
      </c>
      <c r="C4336" s="141" t="s">
        <v>146</v>
      </c>
      <c r="D4336" s="141" t="s">
        <v>81</v>
      </c>
      <c r="E4336" s="142" t="s">
        <v>8235</v>
      </c>
      <c r="F4336" s="142" t="s">
        <v>16742</v>
      </c>
    </row>
    <row r="4337" spans="1:6" x14ac:dyDescent="0.3">
      <c r="A4337" s="141">
        <v>92635</v>
      </c>
      <c r="B4337" s="141" t="s">
        <v>8236</v>
      </c>
      <c r="C4337" s="141" t="s">
        <v>146</v>
      </c>
      <c r="D4337" s="141" t="s">
        <v>81</v>
      </c>
      <c r="E4337" s="142" t="s">
        <v>8237</v>
      </c>
      <c r="F4337" s="142" t="s">
        <v>16743</v>
      </c>
    </row>
    <row r="4338" spans="1:6" x14ac:dyDescent="0.3">
      <c r="A4338" s="141">
        <v>92636</v>
      </c>
      <c r="B4338" s="141" t="s">
        <v>8238</v>
      </c>
      <c r="C4338" s="141" t="s">
        <v>146</v>
      </c>
      <c r="D4338" s="141" t="s">
        <v>81</v>
      </c>
      <c r="E4338" s="142" t="s">
        <v>8239</v>
      </c>
      <c r="F4338" s="142" t="s">
        <v>16744</v>
      </c>
    </row>
    <row r="4339" spans="1:6" x14ac:dyDescent="0.3">
      <c r="A4339" s="141">
        <v>92637</v>
      </c>
      <c r="B4339" s="141" t="s">
        <v>8240</v>
      </c>
      <c r="C4339" s="141" t="s">
        <v>146</v>
      </c>
      <c r="D4339" s="141" t="s">
        <v>81</v>
      </c>
      <c r="E4339" s="142" t="s">
        <v>8241</v>
      </c>
      <c r="F4339" s="142" t="s">
        <v>677</v>
      </c>
    </row>
    <row r="4340" spans="1:6" x14ac:dyDescent="0.3">
      <c r="A4340" s="141">
        <v>92638</v>
      </c>
      <c r="B4340" s="141" t="s">
        <v>8242</v>
      </c>
      <c r="C4340" s="141" t="s">
        <v>146</v>
      </c>
      <c r="D4340" s="141" t="s">
        <v>81</v>
      </c>
      <c r="E4340" s="142" t="s">
        <v>1048</v>
      </c>
      <c r="F4340" s="142" t="s">
        <v>16745</v>
      </c>
    </row>
    <row r="4341" spans="1:6" x14ac:dyDescent="0.3">
      <c r="A4341" s="141">
        <v>92639</v>
      </c>
      <c r="B4341" s="141" t="s">
        <v>8243</v>
      </c>
      <c r="C4341" s="141" t="s">
        <v>146</v>
      </c>
      <c r="D4341" s="141" t="s">
        <v>81</v>
      </c>
      <c r="E4341" s="142" t="s">
        <v>8244</v>
      </c>
      <c r="F4341" s="142" t="s">
        <v>16746</v>
      </c>
    </row>
    <row r="4342" spans="1:6" x14ac:dyDescent="0.3">
      <c r="A4342" s="141">
        <v>92640</v>
      </c>
      <c r="B4342" s="141" t="s">
        <v>8245</v>
      </c>
      <c r="C4342" s="141" t="s">
        <v>146</v>
      </c>
      <c r="D4342" s="141" t="s">
        <v>81</v>
      </c>
      <c r="E4342" s="142" t="s">
        <v>8246</v>
      </c>
      <c r="F4342" s="142" t="s">
        <v>16747</v>
      </c>
    </row>
    <row r="4343" spans="1:6" x14ac:dyDescent="0.3">
      <c r="A4343" s="141">
        <v>92642</v>
      </c>
      <c r="B4343" s="141" t="s">
        <v>8247</v>
      </c>
      <c r="C4343" s="141" t="s">
        <v>146</v>
      </c>
      <c r="D4343" s="141" t="s">
        <v>81</v>
      </c>
      <c r="E4343" s="142" t="s">
        <v>8248</v>
      </c>
      <c r="F4343" s="142" t="s">
        <v>16748</v>
      </c>
    </row>
    <row r="4344" spans="1:6" x14ac:dyDescent="0.3">
      <c r="A4344" s="141">
        <v>92644</v>
      </c>
      <c r="B4344" s="141" t="s">
        <v>8249</v>
      </c>
      <c r="C4344" s="141" t="s">
        <v>146</v>
      </c>
      <c r="D4344" s="141" t="s">
        <v>81</v>
      </c>
      <c r="E4344" s="142" t="s">
        <v>8250</v>
      </c>
      <c r="F4344" s="142" t="s">
        <v>16749</v>
      </c>
    </row>
    <row r="4345" spans="1:6" x14ac:dyDescent="0.3">
      <c r="A4345" s="141">
        <v>92657</v>
      </c>
      <c r="B4345" s="141" t="s">
        <v>8251</v>
      </c>
      <c r="C4345" s="141" t="s">
        <v>146</v>
      </c>
      <c r="D4345" s="141" t="s">
        <v>81</v>
      </c>
      <c r="E4345" s="142" t="s">
        <v>8252</v>
      </c>
      <c r="F4345" s="142" t="s">
        <v>16750</v>
      </c>
    </row>
    <row r="4346" spans="1:6" x14ac:dyDescent="0.3">
      <c r="A4346" s="141">
        <v>92658</v>
      </c>
      <c r="B4346" s="141" t="s">
        <v>8253</v>
      </c>
      <c r="C4346" s="141" t="s">
        <v>146</v>
      </c>
      <c r="D4346" s="141" t="s">
        <v>81</v>
      </c>
      <c r="E4346" s="142" t="s">
        <v>8254</v>
      </c>
      <c r="F4346" s="142" t="s">
        <v>14211</v>
      </c>
    </row>
    <row r="4347" spans="1:6" x14ac:dyDescent="0.3">
      <c r="A4347" s="141">
        <v>92659</v>
      </c>
      <c r="B4347" s="141" t="s">
        <v>8255</v>
      </c>
      <c r="C4347" s="141" t="s">
        <v>146</v>
      </c>
      <c r="D4347" s="141" t="s">
        <v>81</v>
      </c>
      <c r="E4347" s="142" t="s">
        <v>8256</v>
      </c>
      <c r="F4347" s="142" t="s">
        <v>16751</v>
      </c>
    </row>
    <row r="4348" spans="1:6" x14ac:dyDescent="0.3">
      <c r="A4348" s="141">
        <v>92660</v>
      </c>
      <c r="B4348" s="141" t="s">
        <v>8257</v>
      </c>
      <c r="C4348" s="141" t="s">
        <v>146</v>
      </c>
      <c r="D4348" s="141" t="s">
        <v>81</v>
      </c>
      <c r="E4348" s="142" t="s">
        <v>8258</v>
      </c>
      <c r="F4348" s="142" t="s">
        <v>159</v>
      </c>
    </row>
    <row r="4349" spans="1:6" x14ac:dyDescent="0.3">
      <c r="A4349" s="141">
        <v>92661</v>
      </c>
      <c r="B4349" s="141" t="s">
        <v>8259</v>
      </c>
      <c r="C4349" s="141" t="s">
        <v>146</v>
      </c>
      <c r="D4349" s="141" t="s">
        <v>81</v>
      </c>
      <c r="E4349" s="142" t="s">
        <v>8260</v>
      </c>
      <c r="F4349" s="142" t="s">
        <v>16752</v>
      </c>
    </row>
    <row r="4350" spans="1:6" x14ac:dyDescent="0.3">
      <c r="A4350" s="141">
        <v>92662</v>
      </c>
      <c r="B4350" s="141" t="s">
        <v>8261</v>
      </c>
      <c r="C4350" s="141" t="s">
        <v>146</v>
      </c>
      <c r="D4350" s="141" t="s">
        <v>81</v>
      </c>
      <c r="E4350" s="142" t="s">
        <v>8262</v>
      </c>
      <c r="F4350" s="142" t="s">
        <v>5353</v>
      </c>
    </row>
    <row r="4351" spans="1:6" x14ac:dyDescent="0.3">
      <c r="A4351" s="141">
        <v>92663</v>
      </c>
      <c r="B4351" s="141" t="s">
        <v>8263</v>
      </c>
      <c r="C4351" s="141" t="s">
        <v>146</v>
      </c>
      <c r="D4351" s="141" t="s">
        <v>81</v>
      </c>
      <c r="E4351" s="142" t="s">
        <v>8264</v>
      </c>
      <c r="F4351" s="142" t="s">
        <v>16753</v>
      </c>
    </row>
    <row r="4352" spans="1:6" x14ac:dyDescent="0.3">
      <c r="A4352" s="141">
        <v>92664</v>
      </c>
      <c r="B4352" s="141" t="s">
        <v>8265</v>
      </c>
      <c r="C4352" s="141" t="s">
        <v>146</v>
      </c>
      <c r="D4352" s="141" t="s">
        <v>81</v>
      </c>
      <c r="E4352" s="142" t="s">
        <v>8266</v>
      </c>
      <c r="F4352" s="142" t="s">
        <v>16754</v>
      </c>
    </row>
    <row r="4353" spans="1:6" x14ac:dyDescent="0.3">
      <c r="A4353" s="141">
        <v>92665</v>
      </c>
      <c r="B4353" s="141" t="s">
        <v>8267</v>
      </c>
      <c r="C4353" s="141" t="s">
        <v>146</v>
      </c>
      <c r="D4353" s="141" t="s">
        <v>81</v>
      </c>
      <c r="E4353" s="142" t="s">
        <v>8268</v>
      </c>
      <c r="F4353" s="142" t="s">
        <v>16755</v>
      </c>
    </row>
    <row r="4354" spans="1:6" x14ac:dyDescent="0.3">
      <c r="A4354" s="141">
        <v>92666</v>
      </c>
      <c r="B4354" s="141" t="s">
        <v>8269</v>
      </c>
      <c r="C4354" s="141" t="s">
        <v>146</v>
      </c>
      <c r="D4354" s="141" t="s">
        <v>81</v>
      </c>
      <c r="E4354" s="142" t="s">
        <v>8270</v>
      </c>
      <c r="F4354" s="142" t="s">
        <v>16756</v>
      </c>
    </row>
    <row r="4355" spans="1:6" x14ac:dyDescent="0.3">
      <c r="A4355" s="141">
        <v>92667</v>
      </c>
      <c r="B4355" s="141" t="s">
        <v>8271</v>
      </c>
      <c r="C4355" s="141" t="s">
        <v>146</v>
      </c>
      <c r="D4355" s="141" t="s">
        <v>81</v>
      </c>
      <c r="E4355" s="142" t="s">
        <v>8272</v>
      </c>
      <c r="F4355" s="142" t="s">
        <v>16757</v>
      </c>
    </row>
    <row r="4356" spans="1:6" x14ac:dyDescent="0.3">
      <c r="A4356" s="141">
        <v>92668</v>
      </c>
      <c r="B4356" s="141" t="s">
        <v>8273</v>
      </c>
      <c r="C4356" s="141" t="s">
        <v>146</v>
      </c>
      <c r="D4356" s="141" t="s">
        <v>81</v>
      </c>
      <c r="E4356" s="142" t="s">
        <v>8274</v>
      </c>
      <c r="F4356" s="142" t="s">
        <v>16758</v>
      </c>
    </row>
    <row r="4357" spans="1:6" x14ac:dyDescent="0.3">
      <c r="A4357" s="141">
        <v>92669</v>
      </c>
      <c r="B4357" s="141" t="s">
        <v>8275</v>
      </c>
      <c r="C4357" s="141" t="s">
        <v>146</v>
      </c>
      <c r="D4357" s="141" t="s">
        <v>81</v>
      </c>
      <c r="E4357" s="142" t="s">
        <v>337</v>
      </c>
      <c r="F4357" s="142" t="s">
        <v>16759</v>
      </c>
    </row>
    <row r="4358" spans="1:6" x14ac:dyDescent="0.3">
      <c r="A4358" s="141">
        <v>92670</v>
      </c>
      <c r="B4358" s="141" t="s">
        <v>8276</v>
      </c>
      <c r="C4358" s="141" t="s">
        <v>146</v>
      </c>
      <c r="D4358" s="141" t="s">
        <v>81</v>
      </c>
      <c r="E4358" s="142" t="s">
        <v>144</v>
      </c>
      <c r="F4358" s="142" t="s">
        <v>14784</v>
      </c>
    </row>
    <row r="4359" spans="1:6" x14ac:dyDescent="0.3">
      <c r="A4359" s="141">
        <v>92671</v>
      </c>
      <c r="B4359" s="141" t="s">
        <v>8277</v>
      </c>
      <c r="C4359" s="141" t="s">
        <v>146</v>
      </c>
      <c r="D4359" s="141" t="s">
        <v>81</v>
      </c>
      <c r="E4359" s="142" t="s">
        <v>6637</v>
      </c>
      <c r="F4359" s="142" t="s">
        <v>16760</v>
      </c>
    </row>
    <row r="4360" spans="1:6" x14ac:dyDescent="0.3">
      <c r="A4360" s="141">
        <v>92672</v>
      </c>
      <c r="B4360" s="141" t="s">
        <v>8278</v>
      </c>
      <c r="C4360" s="141" t="s">
        <v>146</v>
      </c>
      <c r="D4360" s="141" t="s">
        <v>81</v>
      </c>
      <c r="E4360" s="142" t="s">
        <v>8279</v>
      </c>
      <c r="F4360" s="142" t="s">
        <v>16761</v>
      </c>
    </row>
    <row r="4361" spans="1:6" x14ac:dyDescent="0.3">
      <c r="A4361" s="141">
        <v>92673</v>
      </c>
      <c r="B4361" s="141" t="s">
        <v>8280</v>
      </c>
      <c r="C4361" s="141" t="s">
        <v>146</v>
      </c>
      <c r="D4361" s="141" t="s">
        <v>81</v>
      </c>
      <c r="E4361" s="142" t="s">
        <v>8281</v>
      </c>
      <c r="F4361" s="142" t="s">
        <v>16762</v>
      </c>
    </row>
    <row r="4362" spans="1:6" x14ac:dyDescent="0.3">
      <c r="A4362" s="141">
        <v>92674</v>
      </c>
      <c r="B4362" s="141" t="s">
        <v>8282</v>
      </c>
      <c r="C4362" s="141" t="s">
        <v>146</v>
      </c>
      <c r="D4362" s="141" t="s">
        <v>81</v>
      </c>
      <c r="E4362" s="142" t="s">
        <v>8283</v>
      </c>
      <c r="F4362" s="142" t="s">
        <v>16763</v>
      </c>
    </row>
    <row r="4363" spans="1:6" x14ac:dyDescent="0.3">
      <c r="A4363" s="141">
        <v>92675</v>
      </c>
      <c r="B4363" s="141" t="s">
        <v>8284</v>
      </c>
      <c r="C4363" s="141" t="s">
        <v>146</v>
      </c>
      <c r="D4363" s="141" t="s">
        <v>81</v>
      </c>
      <c r="E4363" s="142" t="s">
        <v>8285</v>
      </c>
      <c r="F4363" s="142" t="s">
        <v>12483</v>
      </c>
    </row>
    <row r="4364" spans="1:6" x14ac:dyDescent="0.3">
      <c r="A4364" s="141">
        <v>92676</v>
      </c>
      <c r="B4364" s="141" t="s">
        <v>8286</v>
      </c>
      <c r="C4364" s="141" t="s">
        <v>146</v>
      </c>
      <c r="D4364" s="141" t="s">
        <v>81</v>
      </c>
      <c r="E4364" s="142" t="s">
        <v>5608</v>
      </c>
      <c r="F4364" s="142" t="s">
        <v>2868</v>
      </c>
    </row>
    <row r="4365" spans="1:6" x14ac:dyDescent="0.3">
      <c r="A4365" s="141">
        <v>92677</v>
      </c>
      <c r="B4365" s="141" t="s">
        <v>8287</v>
      </c>
      <c r="C4365" s="141" t="s">
        <v>146</v>
      </c>
      <c r="D4365" s="141" t="s">
        <v>81</v>
      </c>
      <c r="E4365" s="142" t="s">
        <v>1127</v>
      </c>
      <c r="F4365" s="142" t="s">
        <v>16393</v>
      </c>
    </row>
    <row r="4366" spans="1:6" x14ac:dyDescent="0.3">
      <c r="A4366" s="141">
        <v>92678</v>
      </c>
      <c r="B4366" s="141" t="s">
        <v>8288</v>
      </c>
      <c r="C4366" s="141" t="s">
        <v>146</v>
      </c>
      <c r="D4366" s="141" t="s">
        <v>81</v>
      </c>
      <c r="E4366" s="142" t="s">
        <v>8289</v>
      </c>
      <c r="F4366" s="142" t="s">
        <v>16764</v>
      </c>
    </row>
    <row r="4367" spans="1:6" x14ac:dyDescent="0.3">
      <c r="A4367" s="141">
        <v>92679</v>
      </c>
      <c r="B4367" s="141" t="s">
        <v>8290</v>
      </c>
      <c r="C4367" s="141" t="s">
        <v>146</v>
      </c>
      <c r="D4367" s="141" t="s">
        <v>81</v>
      </c>
      <c r="E4367" s="142" t="s">
        <v>8291</v>
      </c>
      <c r="F4367" s="142" t="s">
        <v>16765</v>
      </c>
    </row>
    <row r="4368" spans="1:6" x14ac:dyDescent="0.3">
      <c r="A4368" s="141">
        <v>92680</v>
      </c>
      <c r="B4368" s="141" t="s">
        <v>8292</v>
      </c>
      <c r="C4368" s="141" t="s">
        <v>146</v>
      </c>
      <c r="D4368" s="141" t="s">
        <v>81</v>
      </c>
      <c r="E4368" s="142" t="s">
        <v>8293</v>
      </c>
      <c r="F4368" s="142" t="s">
        <v>16766</v>
      </c>
    </row>
    <row r="4369" spans="1:6" x14ac:dyDescent="0.3">
      <c r="A4369" s="141">
        <v>92681</v>
      </c>
      <c r="B4369" s="141" t="s">
        <v>8294</v>
      </c>
      <c r="C4369" s="141" t="s">
        <v>146</v>
      </c>
      <c r="D4369" s="141" t="s">
        <v>81</v>
      </c>
      <c r="E4369" s="142" t="s">
        <v>8295</v>
      </c>
      <c r="F4369" s="142" t="s">
        <v>16767</v>
      </c>
    </row>
    <row r="4370" spans="1:6" x14ac:dyDescent="0.3">
      <c r="A4370" s="141">
        <v>92682</v>
      </c>
      <c r="B4370" s="141" t="s">
        <v>8296</v>
      </c>
      <c r="C4370" s="141" t="s">
        <v>146</v>
      </c>
      <c r="D4370" s="141" t="s">
        <v>81</v>
      </c>
      <c r="E4370" s="142" t="s">
        <v>6986</v>
      </c>
      <c r="F4370" s="142" t="s">
        <v>14641</v>
      </c>
    </row>
    <row r="4371" spans="1:6" x14ac:dyDescent="0.3">
      <c r="A4371" s="141">
        <v>92683</v>
      </c>
      <c r="B4371" s="141" t="s">
        <v>8297</v>
      </c>
      <c r="C4371" s="141" t="s">
        <v>146</v>
      </c>
      <c r="D4371" s="141" t="s">
        <v>81</v>
      </c>
      <c r="E4371" s="142" t="s">
        <v>8298</v>
      </c>
      <c r="F4371" s="142" t="s">
        <v>6283</v>
      </c>
    </row>
    <row r="4372" spans="1:6" x14ac:dyDescent="0.3">
      <c r="A4372" s="141">
        <v>92684</v>
      </c>
      <c r="B4372" s="141" t="s">
        <v>8299</v>
      </c>
      <c r="C4372" s="141" t="s">
        <v>146</v>
      </c>
      <c r="D4372" s="141" t="s">
        <v>81</v>
      </c>
      <c r="E4372" s="142" t="s">
        <v>8300</v>
      </c>
      <c r="F4372" s="142" t="s">
        <v>16768</v>
      </c>
    </row>
    <row r="4373" spans="1:6" x14ac:dyDescent="0.3">
      <c r="A4373" s="141">
        <v>92685</v>
      </c>
      <c r="B4373" s="141" t="s">
        <v>8301</v>
      </c>
      <c r="C4373" s="141" t="s">
        <v>146</v>
      </c>
      <c r="D4373" s="141" t="s">
        <v>81</v>
      </c>
      <c r="E4373" s="142" t="s">
        <v>8302</v>
      </c>
      <c r="F4373" s="142" t="s">
        <v>16769</v>
      </c>
    </row>
    <row r="4374" spans="1:6" x14ac:dyDescent="0.3">
      <c r="A4374" s="141">
        <v>92686</v>
      </c>
      <c r="B4374" s="141" t="s">
        <v>8303</v>
      </c>
      <c r="C4374" s="141" t="s">
        <v>146</v>
      </c>
      <c r="D4374" s="141" t="s">
        <v>81</v>
      </c>
      <c r="E4374" s="142" t="s">
        <v>4502</v>
      </c>
      <c r="F4374" s="142" t="s">
        <v>16770</v>
      </c>
    </row>
    <row r="4375" spans="1:6" x14ac:dyDescent="0.3">
      <c r="A4375" s="141">
        <v>92692</v>
      </c>
      <c r="B4375" s="141" t="s">
        <v>8304</v>
      </c>
      <c r="C4375" s="141" t="s">
        <v>146</v>
      </c>
      <c r="D4375" s="141" t="s">
        <v>81</v>
      </c>
      <c r="E4375" s="142" t="s">
        <v>8305</v>
      </c>
      <c r="F4375" s="142" t="s">
        <v>16771</v>
      </c>
    </row>
    <row r="4376" spans="1:6" x14ac:dyDescent="0.3">
      <c r="A4376" s="141">
        <v>92693</v>
      </c>
      <c r="B4376" s="141" t="s">
        <v>8306</v>
      </c>
      <c r="C4376" s="141" t="s">
        <v>146</v>
      </c>
      <c r="D4376" s="141" t="s">
        <v>81</v>
      </c>
      <c r="E4376" s="142" t="s">
        <v>8307</v>
      </c>
      <c r="F4376" s="142" t="s">
        <v>16772</v>
      </c>
    </row>
    <row r="4377" spans="1:6" x14ac:dyDescent="0.3">
      <c r="A4377" s="141">
        <v>92694</v>
      </c>
      <c r="B4377" s="141" t="s">
        <v>8308</v>
      </c>
      <c r="C4377" s="141" t="s">
        <v>146</v>
      </c>
      <c r="D4377" s="141" t="s">
        <v>81</v>
      </c>
      <c r="E4377" s="142" t="s">
        <v>8309</v>
      </c>
      <c r="F4377" s="142" t="s">
        <v>16773</v>
      </c>
    </row>
    <row r="4378" spans="1:6" x14ac:dyDescent="0.3">
      <c r="A4378" s="141">
        <v>92695</v>
      </c>
      <c r="B4378" s="141" t="s">
        <v>8310</v>
      </c>
      <c r="C4378" s="141" t="s">
        <v>146</v>
      </c>
      <c r="D4378" s="141" t="s">
        <v>81</v>
      </c>
      <c r="E4378" s="142" t="s">
        <v>5968</v>
      </c>
      <c r="F4378" s="142" t="s">
        <v>13696</v>
      </c>
    </row>
    <row r="4379" spans="1:6" x14ac:dyDescent="0.3">
      <c r="A4379" s="141">
        <v>92696</v>
      </c>
      <c r="B4379" s="141" t="s">
        <v>8311</v>
      </c>
      <c r="C4379" s="141" t="s">
        <v>146</v>
      </c>
      <c r="D4379" s="141" t="s">
        <v>81</v>
      </c>
      <c r="E4379" s="142" t="s">
        <v>8312</v>
      </c>
      <c r="F4379" s="142" t="s">
        <v>16774</v>
      </c>
    </row>
    <row r="4380" spans="1:6" x14ac:dyDescent="0.3">
      <c r="A4380" s="141">
        <v>92697</v>
      </c>
      <c r="B4380" s="141" t="s">
        <v>8313</v>
      </c>
      <c r="C4380" s="141" t="s">
        <v>146</v>
      </c>
      <c r="D4380" s="141" t="s">
        <v>81</v>
      </c>
      <c r="E4380" s="142" t="s">
        <v>8314</v>
      </c>
      <c r="F4380" s="142" t="s">
        <v>16775</v>
      </c>
    </row>
    <row r="4381" spans="1:6" x14ac:dyDescent="0.3">
      <c r="A4381" s="141">
        <v>92698</v>
      </c>
      <c r="B4381" s="141" t="s">
        <v>8315</v>
      </c>
      <c r="C4381" s="141" t="s">
        <v>146</v>
      </c>
      <c r="D4381" s="141" t="s">
        <v>81</v>
      </c>
      <c r="E4381" s="142" t="s">
        <v>8023</v>
      </c>
      <c r="F4381" s="142" t="s">
        <v>8309</v>
      </c>
    </row>
    <row r="4382" spans="1:6" x14ac:dyDescent="0.3">
      <c r="A4382" s="141">
        <v>92699</v>
      </c>
      <c r="B4382" s="141" t="s">
        <v>8316</v>
      </c>
      <c r="C4382" s="141" t="s">
        <v>146</v>
      </c>
      <c r="D4382" s="141" t="s">
        <v>81</v>
      </c>
      <c r="E4382" s="142" t="s">
        <v>8317</v>
      </c>
      <c r="F4382" s="142" t="s">
        <v>8160</v>
      </c>
    </row>
    <row r="4383" spans="1:6" x14ac:dyDescent="0.3">
      <c r="A4383" s="141">
        <v>92700</v>
      </c>
      <c r="B4383" s="141" t="s">
        <v>8318</v>
      </c>
      <c r="C4383" s="141" t="s">
        <v>146</v>
      </c>
      <c r="D4383" s="141" t="s">
        <v>81</v>
      </c>
      <c r="E4383" s="142" t="s">
        <v>8319</v>
      </c>
      <c r="F4383" s="142" t="s">
        <v>16776</v>
      </c>
    </row>
    <row r="4384" spans="1:6" x14ac:dyDescent="0.3">
      <c r="A4384" s="141">
        <v>92701</v>
      </c>
      <c r="B4384" s="141" t="s">
        <v>8320</v>
      </c>
      <c r="C4384" s="141" t="s">
        <v>146</v>
      </c>
      <c r="D4384" s="141" t="s">
        <v>81</v>
      </c>
      <c r="E4384" s="142" t="s">
        <v>8321</v>
      </c>
      <c r="F4384" s="142" t="s">
        <v>16777</v>
      </c>
    </row>
    <row r="4385" spans="1:6" x14ac:dyDescent="0.3">
      <c r="A4385" s="141">
        <v>92702</v>
      </c>
      <c r="B4385" s="141" t="s">
        <v>8322</v>
      </c>
      <c r="C4385" s="141" t="s">
        <v>146</v>
      </c>
      <c r="D4385" s="141" t="s">
        <v>81</v>
      </c>
      <c r="E4385" s="142" t="s">
        <v>8323</v>
      </c>
      <c r="F4385" s="142" t="s">
        <v>16778</v>
      </c>
    </row>
    <row r="4386" spans="1:6" x14ac:dyDescent="0.3">
      <c r="A4386" s="141">
        <v>92703</v>
      </c>
      <c r="B4386" s="141" t="s">
        <v>8324</v>
      </c>
      <c r="C4386" s="141" t="s">
        <v>146</v>
      </c>
      <c r="D4386" s="141" t="s">
        <v>81</v>
      </c>
      <c r="E4386" s="142" t="s">
        <v>968</v>
      </c>
      <c r="F4386" s="142" t="s">
        <v>6661</v>
      </c>
    </row>
    <row r="4387" spans="1:6" x14ac:dyDescent="0.3">
      <c r="A4387" s="141">
        <v>92704</v>
      </c>
      <c r="B4387" s="141" t="s">
        <v>8325</v>
      </c>
      <c r="C4387" s="141" t="s">
        <v>146</v>
      </c>
      <c r="D4387" s="141" t="s">
        <v>81</v>
      </c>
      <c r="E4387" s="142" t="s">
        <v>8326</v>
      </c>
      <c r="F4387" s="142" t="s">
        <v>16779</v>
      </c>
    </row>
    <row r="4388" spans="1:6" x14ac:dyDescent="0.3">
      <c r="A4388" s="141">
        <v>92705</v>
      </c>
      <c r="B4388" s="141" t="s">
        <v>8327</v>
      </c>
      <c r="C4388" s="141" t="s">
        <v>146</v>
      </c>
      <c r="D4388" s="141" t="s">
        <v>81</v>
      </c>
      <c r="E4388" s="142" t="s">
        <v>8328</v>
      </c>
      <c r="F4388" s="142" t="s">
        <v>16008</v>
      </c>
    </row>
    <row r="4389" spans="1:6" x14ac:dyDescent="0.3">
      <c r="A4389" s="141">
        <v>92706</v>
      </c>
      <c r="B4389" s="141" t="s">
        <v>8329</v>
      </c>
      <c r="C4389" s="141" t="s">
        <v>146</v>
      </c>
      <c r="D4389" s="141" t="s">
        <v>81</v>
      </c>
      <c r="E4389" s="142" t="s">
        <v>8330</v>
      </c>
      <c r="F4389" s="142" t="s">
        <v>16780</v>
      </c>
    </row>
    <row r="4390" spans="1:6" x14ac:dyDescent="0.3">
      <c r="A4390" s="141">
        <v>92889</v>
      </c>
      <c r="B4390" s="141" t="s">
        <v>8331</v>
      </c>
      <c r="C4390" s="141" t="s">
        <v>146</v>
      </c>
      <c r="D4390" s="141" t="s">
        <v>81</v>
      </c>
      <c r="E4390" s="142" t="s">
        <v>8332</v>
      </c>
      <c r="F4390" s="142" t="s">
        <v>16781</v>
      </c>
    </row>
    <row r="4391" spans="1:6" x14ac:dyDescent="0.3">
      <c r="A4391" s="141">
        <v>92890</v>
      </c>
      <c r="B4391" s="141" t="s">
        <v>8333</v>
      </c>
      <c r="C4391" s="141" t="s">
        <v>146</v>
      </c>
      <c r="D4391" s="141" t="s">
        <v>81</v>
      </c>
      <c r="E4391" s="142" t="s">
        <v>8248</v>
      </c>
      <c r="F4391" s="142" t="s">
        <v>16782</v>
      </c>
    </row>
    <row r="4392" spans="1:6" x14ac:dyDescent="0.3">
      <c r="A4392" s="141">
        <v>92891</v>
      </c>
      <c r="B4392" s="141" t="s">
        <v>8334</v>
      </c>
      <c r="C4392" s="141" t="s">
        <v>146</v>
      </c>
      <c r="D4392" s="141" t="s">
        <v>81</v>
      </c>
      <c r="E4392" s="142" t="s">
        <v>8335</v>
      </c>
      <c r="F4392" s="142" t="s">
        <v>16783</v>
      </c>
    </row>
    <row r="4393" spans="1:6" x14ac:dyDescent="0.3">
      <c r="A4393" s="141">
        <v>92892</v>
      </c>
      <c r="B4393" s="141" t="s">
        <v>8336</v>
      </c>
      <c r="C4393" s="141" t="s">
        <v>146</v>
      </c>
      <c r="D4393" s="141" t="s">
        <v>81</v>
      </c>
      <c r="E4393" s="142" t="s">
        <v>8337</v>
      </c>
      <c r="F4393" s="142" t="s">
        <v>16784</v>
      </c>
    </row>
    <row r="4394" spans="1:6" x14ac:dyDescent="0.3">
      <c r="A4394" s="141">
        <v>92893</v>
      </c>
      <c r="B4394" s="141" t="s">
        <v>8338</v>
      </c>
      <c r="C4394" s="141" t="s">
        <v>146</v>
      </c>
      <c r="D4394" s="141" t="s">
        <v>81</v>
      </c>
      <c r="E4394" s="142" t="s">
        <v>8339</v>
      </c>
      <c r="F4394" s="142" t="s">
        <v>16785</v>
      </c>
    </row>
    <row r="4395" spans="1:6" x14ac:dyDescent="0.3">
      <c r="A4395" s="141">
        <v>92894</v>
      </c>
      <c r="B4395" s="141" t="s">
        <v>8340</v>
      </c>
      <c r="C4395" s="141" t="s">
        <v>146</v>
      </c>
      <c r="D4395" s="141" t="s">
        <v>81</v>
      </c>
      <c r="E4395" s="142" t="s">
        <v>8341</v>
      </c>
      <c r="F4395" s="142" t="s">
        <v>16786</v>
      </c>
    </row>
    <row r="4396" spans="1:6" x14ac:dyDescent="0.3">
      <c r="A4396" s="141">
        <v>92895</v>
      </c>
      <c r="B4396" s="141" t="s">
        <v>8342</v>
      </c>
      <c r="C4396" s="141" t="s">
        <v>146</v>
      </c>
      <c r="D4396" s="141" t="s">
        <v>81</v>
      </c>
      <c r="E4396" s="142" t="s">
        <v>8343</v>
      </c>
      <c r="F4396" s="142" t="s">
        <v>16787</v>
      </c>
    </row>
    <row r="4397" spans="1:6" x14ac:dyDescent="0.3">
      <c r="A4397" s="141">
        <v>92896</v>
      </c>
      <c r="B4397" s="141" t="s">
        <v>8344</v>
      </c>
      <c r="C4397" s="141" t="s">
        <v>146</v>
      </c>
      <c r="D4397" s="141" t="s">
        <v>81</v>
      </c>
      <c r="E4397" s="142" t="s">
        <v>8345</v>
      </c>
      <c r="F4397" s="142" t="s">
        <v>16788</v>
      </c>
    </row>
    <row r="4398" spans="1:6" x14ac:dyDescent="0.3">
      <c r="A4398" s="141">
        <v>92897</v>
      </c>
      <c r="B4398" s="141" t="s">
        <v>8346</v>
      </c>
      <c r="C4398" s="141" t="s">
        <v>146</v>
      </c>
      <c r="D4398" s="141" t="s">
        <v>81</v>
      </c>
      <c r="E4398" s="142" t="s">
        <v>8347</v>
      </c>
      <c r="F4398" s="142" t="s">
        <v>16789</v>
      </c>
    </row>
    <row r="4399" spans="1:6" x14ac:dyDescent="0.3">
      <c r="A4399" s="141">
        <v>92898</v>
      </c>
      <c r="B4399" s="141" t="s">
        <v>8348</v>
      </c>
      <c r="C4399" s="141" t="s">
        <v>146</v>
      </c>
      <c r="D4399" s="141" t="s">
        <v>81</v>
      </c>
      <c r="E4399" s="142" t="s">
        <v>8349</v>
      </c>
      <c r="F4399" s="142" t="s">
        <v>16790</v>
      </c>
    </row>
    <row r="4400" spans="1:6" x14ac:dyDescent="0.3">
      <c r="A4400" s="141">
        <v>92899</v>
      </c>
      <c r="B4400" s="141" t="s">
        <v>8350</v>
      </c>
      <c r="C4400" s="141" t="s">
        <v>146</v>
      </c>
      <c r="D4400" s="141" t="s">
        <v>81</v>
      </c>
      <c r="E4400" s="142" t="s">
        <v>8351</v>
      </c>
      <c r="F4400" s="142" t="s">
        <v>16791</v>
      </c>
    </row>
    <row r="4401" spans="1:6" x14ac:dyDescent="0.3">
      <c r="A4401" s="141">
        <v>92900</v>
      </c>
      <c r="B4401" s="141" t="s">
        <v>8352</v>
      </c>
      <c r="C4401" s="141" t="s">
        <v>146</v>
      </c>
      <c r="D4401" s="141" t="s">
        <v>81</v>
      </c>
      <c r="E4401" s="142" t="s">
        <v>8353</v>
      </c>
      <c r="F4401" s="142" t="s">
        <v>16792</v>
      </c>
    </row>
    <row r="4402" spans="1:6" x14ac:dyDescent="0.3">
      <c r="A4402" s="141">
        <v>92901</v>
      </c>
      <c r="B4402" s="141" t="s">
        <v>8354</v>
      </c>
      <c r="C4402" s="141" t="s">
        <v>146</v>
      </c>
      <c r="D4402" s="141" t="s">
        <v>81</v>
      </c>
      <c r="E4402" s="142" t="s">
        <v>8355</v>
      </c>
      <c r="F4402" s="142" t="s">
        <v>16793</v>
      </c>
    </row>
    <row r="4403" spans="1:6" x14ac:dyDescent="0.3">
      <c r="A4403" s="141">
        <v>92902</v>
      </c>
      <c r="B4403" s="141" t="s">
        <v>8356</v>
      </c>
      <c r="C4403" s="141" t="s">
        <v>146</v>
      </c>
      <c r="D4403" s="141" t="s">
        <v>81</v>
      </c>
      <c r="E4403" s="142" t="s">
        <v>8357</v>
      </c>
      <c r="F4403" s="142" t="s">
        <v>16794</v>
      </c>
    </row>
    <row r="4404" spans="1:6" x14ac:dyDescent="0.3">
      <c r="A4404" s="141">
        <v>92903</v>
      </c>
      <c r="B4404" s="141" t="s">
        <v>8358</v>
      </c>
      <c r="C4404" s="141" t="s">
        <v>146</v>
      </c>
      <c r="D4404" s="141" t="s">
        <v>81</v>
      </c>
      <c r="E4404" s="142" t="s">
        <v>8359</v>
      </c>
      <c r="F4404" s="142" t="s">
        <v>16795</v>
      </c>
    </row>
    <row r="4405" spans="1:6" x14ac:dyDescent="0.3">
      <c r="A4405" s="141">
        <v>92904</v>
      </c>
      <c r="B4405" s="141" t="s">
        <v>8360</v>
      </c>
      <c r="C4405" s="141" t="s">
        <v>146</v>
      </c>
      <c r="D4405" s="141" t="s">
        <v>81</v>
      </c>
      <c r="E4405" s="142" t="s">
        <v>8361</v>
      </c>
      <c r="F4405" s="142" t="s">
        <v>16796</v>
      </c>
    </row>
    <row r="4406" spans="1:6" x14ac:dyDescent="0.3">
      <c r="A4406" s="141">
        <v>92905</v>
      </c>
      <c r="B4406" s="141" t="s">
        <v>8362</v>
      </c>
      <c r="C4406" s="141" t="s">
        <v>146</v>
      </c>
      <c r="D4406" s="141" t="s">
        <v>81</v>
      </c>
      <c r="E4406" s="142" t="s">
        <v>8363</v>
      </c>
      <c r="F4406" s="142" t="s">
        <v>3389</v>
      </c>
    </row>
    <row r="4407" spans="1:6" x14ac:dyDescent="0.3">
      <c r="A4407" s="141">
        <v>92906</v>
      </c>
      <c r="B4407" s="141" t="s">
        <v>8364</v>
      </c>
      <c r="C4407" s="141" t="s">
        <v>146</v>
      </c>
      <c r="D4407" s="141" t="s">
        <v>81</v>
      </c>
      <c r="E4407" s="142" t="s">
        <v>8365</v>
      </c>
      <c r="F4407" s="142" t="s">
        <v>16797</v>
      </c>
    </row>
    <row r="4408" spans="1:6" x14ac:dyDescent="0.3">
      <c r="A4408" s="141">
        <v>92907</v>
      </c>
      <c r="B4408" s="141" t="s">
        <v>8366</v>
      </c>
      <c r="C4408" s="141" t="s">
        <v>146</v>
      </c>
      <c r="D4408" s="141" t="s">
        <v>81</v>
      </c>
      <c r="E4408" s="142" t="s">
        <v>8367</v>
      </c>
      <c r="F4408" s="142" t="s">
        <v>16798</v>
      </c>
    </row>
    <row r="4409" spans="1:6" x14ac:dyDescent="0.3">
      <c r="A4409" s="141">
        <v>92908</v>
      </c>
      <c r="B4409" s="141" t="s">
        <v>8368</v>
      </c>
      <c r="C4409" s="141" t="s">
        <v>146</v>
      </c>
      <c r="D4409" s="141" t="s">
        <v>81</v>
      </c>
      <c r="E4409" s="142" t="s">
        <v>8367</v>
      </c>
      <c r="F4409" s="142" t="s">
        <v>16798</v>
      </c>
    </row>
    <row r="4410" spans="1:6" x14ac:dyDescent="0.3">
      <c r="A4410" s="141">
        <v>92909</v>
      </c>
      <c r="B4410" s="141" t="s">
        <v>8369</v>
      </c>
      <c r="C4410" s="141" t="s">
        <v>146</v>
      </c>
      <c r="D4410" s="141" t="s">
        <v>81</v>
      </c>
      <c r="E4410" s="142" t="s">
        <v>8367</v>
      </c>
      <c r="F4410" s="142" t="s">
        <v>16798</v>
      </c>
    </row>
    <row r="4411" spans="1:6" x14ac:dyDescent="0.3">
      <c r="A4411" s="141">
        <v>92910</v>
      </c>
      <c r="B4411" s="141" t="s">
        <v>8370</v>
      </c>
      <c r="C4411" s="141" t="s">
        <v>146</v>
      </c>
      <c r="D4411" s="141" t="s">
        <v>81</v>
      </c>
      <c r="E4411" s="142" t="s">
        <v>8371</v>
      </c>
      <c r="F4411" s="142" t="s">
        <v>16799</v>
      </c>
    </row>
    <row r="4412" spans="1:6" x14ac:dyDescent="0.3">
      <c r="A4412" s="141">
        <v>92911</v>
      </c>
      <c r="B4412" s="141" t="s">
        <v>8372</v>
      </c>
      <c r="C4412" s="141" t="s">
        <v>146</v>
      </c>
      <c r="D4412" s="141" t="s">
        <v>81</v>
      </c>
      <c r="E4412" s="142" t="s">
        <v>8371</v>
      </c>
      <c r="F4412" s="142" t="s">
        <v>16799</v>
      </c>
    </row>
    <row r="4413" spans="1:6" x14ac:dyDescent="0.3">
      <c r="A4413" s="141">
        <v>92912</v>
      </c>
      <c r="B4413" s="141" t="s">
        <v>8373</v>
      </c>
      <c r="C4413" s="141" t="s">
        <v>146</v>
      </c>
      <c r="D4413" s="141" t="s">
        <v>81</v>
      </c>
      <c r="E4413" s="142" t="s">
        <v>8374</v>
      </c>
      <c r="F4413" s="142" t="s">
        <v>16800</v>
      </c>
    </row>
    <row r="4414" spans="1:6" x14ac:dyDescent="0.3">
      <c r="A4414" s="141">
        <v>92913</v>
      </c>
      <c r="B4414" s="141" t="s">
        <v>8375</v>
      </c>
      <c r="C4414" s="141" t="s">
        <v>146</v>
      </c>
      <c r="D4414" s="141" t="s">
        <v>81</v>
      </c>
      <c r="E4414" s="142" t="s">
        <v>8376</v>
      </c>
      <c r="F4414" s="142" t="s">
        <v>16801</v>
      </c>
    </row>
    <row r="4415" spans="1:6" x14ac:dyDescent="0.3">
      <c r="A4415" s="141">
        <v>92914</v>
      </c>
      <c r="B4415" s="141" t="s">
        <v>8377</v>
      </c>
      <c r="C4415" s="141" t="s">
        <v>146</v>
      </c>
      <c r="D4415" s="141" t="s">
        <v>81</v>
      </c>
      <c r="E4415" s="142" t="s">
        <v>8376</v>
      </c>
      <c r="F4415" s="142" t="s">
        <v>16801</v>
      </c>
    </row>
    <row r="4416" spans="1:6" x14ac:dyDescent="0.3">
      <c r="A4416" s="141">
        <v>92918</v>
      </c>
      <c r="B4416" s="141" t="s">
        <v>8378</v>
      </c>
      <c r="C4416" s="141" t="s">
        <v>146</v>
      </c>
      <c r="D4416" s="141" t="s">
        <v>81</v>
      </c>
      <c r="E4416" s="142" t="s">
        <v>8379</v>
      </c>
      <c r="F4416" s="142" t="s">
        <v>16802</v>
      </c>
    </row>
    <row r="4417" spans="1:6" x14ac:dyDescent="0.3">
      <c r="A4417" s="141">
        <v>92920</v>
      </c>
      <c r="B4417" s="141" t="s">
        <v>8380</v>
      </c>
      <c r="C4417" s="141" t="s">
        <v>146</v>
      </c>
      <c r="D4417" s="141" t="s">
        <v>81</v>
      </c>
      <c r="E4417" s="142" t="s">
        <v>8381</v>
      </c>
      <c r="F4417" s="142" t="s">
        <v>16803</v>
      </c>
    </row>
    <row r="4418" spans="1:6" x14ac:dyDescent="0.3">
      <c r="A4418" s="141">
        <v>92925</v>
      </c>
      <c r="B4418" s="141" t="s">
        <v>8382</v>
      </c>
      <c r="C4418" s="141" t="s">
        <v>146</v>
      </c>
      <c r="D4418" s="141" t="s">
        <v>81</v>
      </c>
      <c r="E4418" s="142" t="s">
        <v>8383</v>
      </c>
      <c r="F4418" s="142" t="s">
        <v>16804</v>
      </c>
    </row>
    <row r="4419" spans="1:6" x14ac:dyDescent="0.3">
      <c r="A4419" s="141">
        <v>92926</v>
      </c>
      <c r="B4419" s="141" t="s">
        <v>8384</v>
      </c>
      <c r="C4419" s="141" t="s">
        <v>146</v>
      </c>
      <c r="D4419" s="141" t="s">
        <v>81</v>
      </c>
      <c r="E4419" s="142" t="s">
        <v>8385</v>
      </c>
      <c r="F4419" s="142" t="s">
        <v>16805</v>
      </c>
    </row>
    <row r="4420" spans="1:6" x14ac:dyDescent="0.3">
      <c r="A4420" s="141">
        <v>92927</v>
      </c>
      <c r="B4420" s="141" t="s">
        <v>8386</v>
      </c>
      <c r="C4420" s="141" t="s">
        <v>146</v>
      </c>
      <c r="D4420" s="141" t="s">
        <v>81</v>
      </c>
      <c r="E4420" s="142" t="s">
        <v>8385</v>
      </c>
      <c r="F4420" s="142" t="s">
        <v>16805</v>
      </c>
    </row>
    <row r="4421" spans="1:6" x14ac:dyDescent="0.3">
      <c r="A4421" s="141">
        <v>92928</v>
      </c>
      <c r="B4421" s="141" t="s">
        <v>8387</v>
      </c>
      <c r="C4421" s="141" t="s">
        <v>146</v>
      </c>
      <c r="D4421" s="141" t="s">
        <v>81</v>
      </c>
      <c r="E4421" s="142" t="s">
        <v>8388</v>
      </c>
      <c r="F4421" s="142" t="s">
        <v>14018</v>
      </c>
    </row>
    <row r="4422" spans="1:6" x14ac:dyDescent="0.3">
      <c r="A4422" s="141">
        <v>92929</v>
      </c>
      <c r="B4422" s="141" t="s">
        <v>8389</v>
      </c>
      <c r="C4422" s="141" t="s">
        <v>146</v>
      </c>
      <c r="D4422" s="141" t="s">
        <v>81</v>
      </c>
      <c r="E4422" s="142" t="s">
        <v>8388</v>
      </c>
      <c r="F4422" s="142" t="s">
        <v>14018</v>
      </c>
    </row>
    <row r="4423" spans="1:6" x14ac:dyDescent="0.3">
      <c r="A4423" s="141">
        <v>92930</v>
      </c>
      <c r="B4423" s="141" t="s">
        <v>8390</v>
      </c>
      <c r="C4423" s="141" t="s">
        <v>146</v>
      </c>
      <c r="D4423" s="141" t="s">
        <v>81</v>
      </c>
      <c r="E4423" s="142" t="s">
        <v>8388</v>
      </c>
      <c r="F4423" s="142" t="s">
        <v>14018</v>
      </c>
    </row>
    <row r="4424" spans="1:6" x14ac:dyDescent="0.3">
      <c r="A4424" s="141">
        <v>92931</v>
      </c>
      <c r="B4424" s="141" t="s">
        <v>8391</v>
      </c>
      <c r="C4424" s="141" t="s">
        <v>146</v>
      </c>
      <c r="D4424" s="141" t="s">
        <v>81</v>
      </c>
      <c r="E4424" s="142" t="s">
        <v>8392</v>
      </c>
      <c r="F4424" s="142" t="s">
        <v>16806</v>
      </c>
    </row>
    <row r="4425" spans="1:6" x14ac:dyDescent="0.3">
      <c r="A4425" s="141">
        <v>92932</v>
      </c>
      <c r="B4425" s="141" t="s">
        <v>8393</v>
      </c>
      <c r="C4425" s="141" t="s">
        <v>146</v>
      </c>
      <c r="D4425" s="141" t="s">
        <v>81</v>
      </c>
      <c r="E4425" s="142" t="s">
        <v>8392</v>
      </c>
      <c r="F4425" s="142" t="s">
        <v>16806</v>
      </c>
    </row>
    <row r="4426" spans="1:6" x14ac:dyDescent="0.3">
      <c r="A4426" s="141">
        <v>92933</v>
      </c>
      <c r="B4426" s="141" t="s">
        <v>8394</v>
      </c>
      <c r="C4426" s="141" t="s">
        <v>146</v>
      </c>
      <c r="D4426" s="141" t="s">
        <v>81</v>
      </c>
      <c r="E4426" s="142" t="s">
        <v>8392</v>
      </c>
      <c r="F4426" s="142" t="s">
        <v>16806</v>
      </c>
    </row>
    <row r="4427" spans="1:6" x14ac:dyDescent="0.3">
      <c r="A4427" s="141">
        <v>92934</v>
      </c>
      <c r="B4427" s="141" t="s">
        <v>8395</v>
      </c>
      <c r="C4427" s="141" t="s">
        <v>146</v>
      </c>
      <c r="D4427" s="141" t="s">
        <v>81</v>
      </c>
      <c r="E4427" s="142" t="s">
        <v>8396</v>
      </c>
      <c r="F4427" s="142" t="s">
        <v>16807</v>
      </c>
    </row>
    <row r="4428" spans="1:6" x14ac:dyDescent="0.3">
      <c r="A4428" s="141">
        <v>92935</v>
      </c>
      <c r="B4428" s="141" t="s">
        <v>8397</v>
      </c>
      <c r="C4428" s="141" t="s">
        <v>146</v>
      </c>
      <c r="D4428" s="141" t="s">
        <v>81</v>
      </c>
      <c r="E4428" s="142" t="s">
        <v>8396</v>
      </c>
      <c r="F4428" s="142" t="s">
        <v>16807</v>
      </c>
    </row>
    <row r="4429" spans="1:6" x14ac:dyDescent="0.3">
      <c r="A4429" s="141">
        <v>92936</v>
      </c>
      <c r="B4429" s="141" t="s">
        <v>8398</v>
      </c>
      <c r="C4429" s="141" t="s">
        <v>146</v>
      </c>
      <c r="D4429" s="141" t="s">
        <v>81</v>
      </c>
      <c r="E4429" s="142" t="s">
        <v>8399</v>
      </c>
      <c r="F4429" s="142" t="s">
        <v>16808</v>
      </c>
    </row>
    <row r="4430" spans="1:6" x14ac:dyDescent="0.3">
      <c r="A4430" s="141">
        <v>92937</v>
      </c>
      <c r="B4430" s="141" t="s">
        <v>8400</v>
      </c>
      <c r="C4430" s="141" t="s">
        <v>146</v>
      </c>
      <c r="D4430" s="141" t="s">
        <v>81</v>
      </c>
      <c r="E4430" s="142" t="s">
        <v>8399</v>
      </c>
      <c r="F4430" s="142" t="s">
        <v>16808</v>
      </c>
    </row>
    <row r="4431" spans="1:6" x14ac:dyDescent="0.3">
      <c r="A4431" s="141">
        <v>92938</v>
      </c>
      <c r="B4431" s="141" t="s">
        <v>8401</v>
      </c>
      <c r="C4431" s="141" t="s">
        <v>146</v>
      </c>
      <c r="D4431" s="141" t="s">
        <v>81</v>
      </c>
      <c r="E4431" s="142" t="s">
        <v>8402</v>
      </c>
      <c r="F4431" s="142" t="s">
        <v>16809</v>
      </c>
    </row>
    <row r="4432" spans="1:6" x14ac:dyDescent="0.3">
      <c r="A4432" s="141">
        <v>92939</v>
      </c>
      <c r="B4432" s="141" t="s">
        <v>8403</v>
      </c>
      <c r="C4432" s="141" t="s">
        <v>146</v>
      </c>
      <c r="D4432" s="141" t="s">
        <v>81</v>
      </c>
      <c r="E4432" s="142" t="s">
        <v>5978</v>
      </c>
      <c r="F4432" s="142" t="s">
        <v>16810</v>
      </c>
    </row>
    <row r="4433" spans="1:6" x14ac:dyDescent="0.3">
      <c r="A4433" s="141">
        <v>92940</v>
      </c>
      <c r="B4433" s="141" t="s">
        <v>8404</v>
      </c>
      <c r="C4433" s="141" t="s">
        <v>146</v>
      </c>
      <c r="D4433" s="141" t="s">
        <v>81</v>
      </c>
      <c r="E4433" s="142" t="s">
        <v>8405</v>
      </c>
      <c r="F4433" s="142" t="s">
        <v>7317</v>
      </c>
    </row>
    <row r="4434" spans="1:6" x14ac:dyDescent="0.3">
      <c r="A4434" s="141">
        <v>92941</v>
      </c>
      <c r="B4434" s="141" t="s">
        <v>8406</v>
      </c>
      <c r="C4434" s="141" t="s">
        <v>146</v>
      </c>
      <c r="D4434" s="141" t="s">
        <v>81</v>
      </c>
      <c r="E4434" s="142" t="s">
        <v>8407</v>
      </c>
      <c r="F4434" s="142" t="s">
        <v>9905</v>
      </c>
    </row>
    <row r="4435" spans="1:6" x14ac:dyDescent="0.3">
      <c r="A4435" s="141">
        <v>92942</v>
      </c>
      <c r="B4435" s="141" t="s">
        <v>8408</v>
      </c>
      <c r="C4435" s="141" t="s">
        <v>146</v>
      </c>
      <c r="D4435" s="141" t="s">
        <v>81</v>
      </c>
      <c r="E4435" s="142" t="s">
        <v>8407</v>
      </c>
      <c r="F4435" s="142" t="s">
        <v>9905</v>
      </c>
    </row>
    <row r="4436" spans="1:6" x14ac:dyDescent="0.3">
      <c r="A4436" s="141">
        <v>92943</v>
      </c>
      <c r="B4436" s="141" t="s">
        <v>8409</v>
      </c>
      <c r="C4436" s="141" t="s">
        <v>146</v>
      </c>
      <c r="D4436" s="141" t="s">
        <v>81</v>
      </c>
      <c r="E4436" s="142" t="s">
        <v>8410</v>
      </c>
      <c r="F4436" s="142" t="s">
        <v>16166</v>
      </c>
    </row>
    <row r="4437" spans="1:6" x14ac:dyDescent="0.3">
      <c r="A4437" s="141">
        <v>92944</v>
      </c>
      <c r="B4437" s="141" t="s">
        <v>8411</v>
      </c>
      <c r="C4437" s="141" t="s">
        <v>146</v>
      </c>
      <c r="D4437" s="141" t="s">
        <v>81</v>
      </c>
      <c r="E4437" s="142" t="s">
        <v>8410</v>
      </c>
      <c r="F4437" s="142" t="s">
        <v>16166</v>
      </c>
    </row>
    <row r="4438" spans="1:6" x14ac:dyDescent="0.3">
      <c r="A4438" s="141">
        <v>92945</v>
      </c>
      <c r="B4438" s="141" t="s">
        <v>8412</v>
      </c>
      <c r="C4438" s="141" t="s">
        <v>146</v>
      </c>
      <c r="D4438" s="141" t="s">
        <v>81</v>
      </c>
      <c r="E4438" s="142" t="s">
        <v>8410</v>
      </c>
      <c r="F4438" s="142" t="s">
        <v>16166</v>
      </c>
    </row>
    <row r="4439" spans="1:6" x14ac:dyDescent="0.3">
      <c r="A4439" s="141">
        <v>92946</v>
      </c>
      <c r="B4439" s="141" t="s">
        <v>8413</v>
      </c>
      <c r="C4439" s="141" t="s">
        <v>146</v>
      </c>
      <c r="D4439" s="141" t="s">
        <v>81</v>
      </c>
      <c r="E4439" s="142" t="s">
        <v>8414</v>
      </c>
      <c r="F4439" s="142" t="s">
        <v>10200</v>
      </c>
    </row>
    <row r="4440" spans="1:6" x14ac:dyDescent="0.3">
      <c r="A4440" s="141">
        <v>92947</v>
      </c>
      <c r="B4440" s="141" t="s">
        <v>8415</v>
      </c>
      <c r="C4440" s="141" t="s">
        <v>146</v>
      </c>
      <c r="D4440" s="141" t="s">
        <v>81</v>
      </c>
      <c r="E4440" s="142" t="s">
        <v>8414</v>
      </c>
      <c r="F4440" s="142" t="s">
        <v>10200</v>
      </c>
    </row>
    <row r="4441" spans="1:6" x14ac:dyDescent="0.3">
      <c r="A4441" s="141">
        <v>92948</v>
      </c>
      <c r="B4441" s="141" t="s">
        <v>8416</v>
      </c>
      <c r="C4441" s="141" t="s">
        <v>146</v>
      </c>
      <c r="D4441" s="141" t="s">
        <v>81</v>
      </c>
      <c r="E4441" s="142" t="s">
        <v>8414</v>
      </c>
      <c r="F4441" s="142" t="s">
        <v>10200</v>
      </c>
    </row>
    <row r="4442" spans="1:6" x14ac:dyDescent="0.3">
      <c r="A4442" s="141">
        <v>92949</v>
      </c>
      <c r="B4442" s="141" t="s">
        <v>8417</v>
      </c>
      <c r="C4442" s="141" t="s">
        <v>146</v>
      </c>
      <c r="D4442" s="141" t="s">
        <v>81</v>
      </c>
      <c r="E4442" s="142" t="s">
        <v>8418</v>
      </c>
      <c r="F4442" s="142" t="s">
        <v>16811</v>
      </c>
    </row>
    <row r="4443" spans="1:6" x14ac:dyDescent="0.3">
      <c r="A4443" s="141">
        <v>92950</v>
      </c>
      <c r="B4443" s="141" t="s">
        <v>8419</v>
      </c>
      <c r="C4443" s="141" t="s">
        <v>146</v>
      </c>
      <c r="D4443" s="141" t="s">
        <v>81</v>
      </c>
      <c r="E4443" s="142" t="s">
        <v>8418</v>
      </c>
      <c r="F4443" s="142" t="s">
        <v>16811</v>
      </c>
    </row>
    <row r="4444" spans="1:6" x14ac:dyDescent="0.3">
      <c r="A4444" s="141">
        <v>92951</v>
      </c>
      <c r="B4444" s="141" t="s">
        <v>8420</v>
      </c>
      <c r="C4444" s="141" t="s">
        <v>146</v>
      </c>
      <c r="D4444" s="141" t="s">
        <v>81</v>
      </c>
      <c r="E4444" s="142" t="s">
        <v>8421</v>
      </c>
      <c r="F4444" s="142" t="s">
        <v>2541</v>
      </c>
    </row>
    <row r="4445" spans="1:6" x14ac:dyDescent="0.3">
      <c r="A4445" s="141">
        <v>92952</v>
      </c>
      <c r="B4445" s="141" t="s">
        <v>8422</v>
      </c>
      <c r="C4445" s="141" t="s">
        <v>146</v>
      </c>
      <c r="D4445" s="141" t="s">
        <v>81</v>
      </c>
      <c r="E4445" s="142" t="s">
        <v>8421</v>
      </c>
      <c r="F4445" s="142" t="s">
        <v>2541</v>
      </c>
    </row>
    <row r="4446" spans="1:6" x14ac:dyDescent="0.3">
      <c r="A4446" s="141">
        <v>92953</v>
      </c>
      <c r="B4446" s="141" t="s">
        <v>8423</v>
      </c>
      <c r="C4446" s="141" t="s">
        <v>146</v>
      </c>
      <c r="D4446" s="141" t="s">
        <v>81</v>
      </c>
      <c r="E4446" s="142" t="s">
        <v>8424</v>
      </c>
      <c r="F4446" s="142" t="s">
        <v>16812</v>
      </c>
    </row>
    <row r="4447" spans="1:6" x14ac:dyDescent="0.3">
      <c r="A4447" s="141">
        <v>93050</v>
      </c>
      <c r="B4447" s="141" t="s">
        <v>8425</v>
      </c>
      <c r="C4447" s="141" t="s">
        <v>146</v>
      </c>
      <c r="D4447" s="141" t="s">
        <v>81</v>
      </c>
      <c r="E4447" s="142" t="s">
        <v>8426</v>
      </c>
      <c r="F4447" s="142" t="s">
        <v>2557</v>
      </c>
    </row>
    <row r="4448" spans="1:6" x14ac:dyDescent="0.3">
      <c r="A4448" s="141">
        <v>93052</v>
      </c>
      <c r="B4448" s="141" t="s">
        <v>8427</v>
      </c>
      <c r="C4448" s="141" t="s">
        <v>146</v>
      </c>
      <c r="D4448" s="141" t="s">
        <v>81</v>
      </c>
      <c r="E4448" s="142" t="s">
        <v>8428</v>
      </c>
      <c r="F4448" s="142" t="s">
        <v>16813</v>
      </c>
    </row>
    <row r="4449" spans="1:6" x14ac:dyDescent="0.3">
      <c r="A4449" s="141">
        <v>93054</v>
      </c>
      <c r="B4449" s="141" t="s">
        <v>8429</v>
      </c>
      <c r="C4449" s="141" t="s">
        <v>146</v>
      </c>
      <c r="D4449" s="141" t="s">
        <v>81</v>
      </c>
      <c r="E4449" s="142" t="s">
        <v>7625</v>
      </c>
      <c r="F4449" s="142" t="s">
        <v>14422</v>
      </c>
    </row>
    <row r="4450" spans="1:6" x14ac:dyDescent="0.3">
      <c r="A4450" s="141">
        <v>93055</v>
      </c>
      <c r="B4450" s="141" t="s">
        <v>8430</v>
      </c>
      <c r="C4450" s="141" t="s">
        <v>146</v>
      </c>
      <c r="D4450" s="141" t="s">
        <v>81</v>
      </c>
      <c r="E4450" s="142" t="s">
        <v>8431</v>
      </c>
      <c r="F4450" s="142" t="s">
        <v>16261</v>
      </c>
    </row>
    <row r="4451" spans="1:6" x14ac:dyDescent="0.3">
      <c r="A4451" s="141">
        <v>93056</v>
      </c>
      <c r="B4451" s="141" t="s">
        <v>8432</v>
      </c>
      <c r="C4451" s="141" t="s">
        <v>146</v>
      </c>
      <c r="D4451" s="141" t="s">
        <v>81</v>
      </c>
      <c r="E4451" s="142" t="s">
        <v>8116</v>
      </c>
      <c r="F4451" s="142" t="s">
        <v>16453</v>
      </c>
    </row>
    <row r="4452" spans="1:6" x14ac:dyDescent="0.3">
      <c r="A4452" s="141">
        <v>93057</v>
      </c>
      <c r="B4452" s="141" t="s">
        <v>8433</v>
      </c>
      <c r="C4452" s="141" t="s">
        <v>146</v>
      </c>
      <c r="D4452" s="141" t="s">
        <v>81</v>
      </c>
      <c r="E4452" s="142" t="s">
        <v>8434</v>
      </c>
      <c r="F4452" s="142" t="s">
        <v>16814</v>
      </c>
    </row>
    <row r="4453" spans="1:6" x14ac:dyDescent="0.3">
      <c r="A4453" s="141">
        <v>93058</v>
      </c>
      <c r="B4453" s="141" t="s">
        <v>8435</v>
      </c>
      <c r="C4453" s="141" t="s">
        <v>146</v>
      </c>
      <c r="D4453" s="141" t="s">
        <v>81</v>
      </c>
      <c r="E4453" s="142" t="s">
        <v>8436</v>
      </c>
      <c r="F4453" s="142" t="s">
        <v>16815</v>
      </c>
    </row>
    <row r="4454" spans="1:6" x14ac:dyDescent="0.3">
      <c r="A4454" s="141">
        <v>93059</v>
      </c>
      <c r="B4454" s="141" t="s">
        <v>8437</v>
      </c>
      <c r="C4454" s="141" t="s">
        <v>146</v>
      </c>
      <c r="D4454" s="141" t="s">
        <v>81</v>
      </c>
      <c r="E4454" s="142" t="s">
        <v>8438</v>
      </c>
      <c r="F4454" s="142" t="s">
        <v>8678</v>
      </c>
    </row>
    <row r="4455" spans="1:6" x14ac:dyDescent="0.3">
      <c r="A4455" s="141">
        <v>93060</v>
      </c>
      <c r="B4455" s="141" t="s">
        <v>8439</v>
      </c>
      <c r="C4455" s="141" t="s">
        <v>146</v>
      </c>
      <c r="D4455" s="141" t="s">
        <v>81</v>
      </c>
      <c r="E4455" s="142" t="s">
        <v>8440</v>
      </c>
      <c r="F4455" s="142" t="s">
        <v>16816</v>
      </c>
    </row>
    <row r="4456" spans="1:6" x14ac:dyDescent="0.3">
      <c r="A4456" s="141">
        <v>93061</v>
      </c>
      <c r="B4456" s="141" t="s">
        <v>8441</v>
      </c>
      <c r="C4456" s="141" t="s">
        <v>146</v>
      </c>
      <c r="D4456" s="141" t="s">
        <v>81</v>
      </c>
      <c r="E4456" s="142" t="s">
        <v>8442</v>
      </c>
      <c r="F4456" s="142" t="s">
        <v>16817</v>
      </c>
    </row>
    <row r="4457" spans="1:6" x14ac:dyDescent="0.3">
      <c r="A4457" s="141">
        <v>93062</v>
      </c>
      <c r="B4457" s="141" t="s">
        <v>8443</v>
      </c>
      <c r="C4457" s="141" t="s">
        <v>146</v>
      </c>
      <c r="D4457" s="141" t="s">
        <v>81</v>
      </c>
      <c r="E4457" s="142" t="s">
        <v>8444</v>
      </c>
      <c r="F4457" s="142" t="s">
        <v>16818</v>
      </c>
    </row>
    <row r="4458" spans="1:6" x14ac:dyDescent="0.3">
      <c r="A4458" s="141">
        <v>93063</v>
      </c>
      <c r="B4458" s="141" t="s">
        <v>8445</v>
      </c>
      <c r="C4458" s="141" t="s">
        <v>146</v>
      </c>
      <c r="D4458" s="141" t="s">
        <v>81</v>
      </c>
      <c r="E4458" s="142" t="s">
        <v>8446</v>
      </c>
      <c r="F4458" s="142" t="s">
        <v>16819</v>
      </c>
    </row>
    <row r="4459" spans="1:6" x14ac:dyDescent="0.3">
      <c r="A4459" s="141">
        <v>93064</v>
      </c>
      <c r="B4459" s="141" t="s">
        <v>8447</v>
      </c>
      <c r="C4459" s="141" t="s">
        <v>146</v>
      </c>
      <c r="D4459" s="141" t="s">
        <v>81</v>
      </c>
      <c r="E4459" s="142" t="s">
        <v>8448</v>
      </c>
      <c r="F4459" s="142" t="s">
        <v>16820</v>
      </c>
    </row>
    <row r="4460" spans="1:6" x14ac:dyDescent="0.3">
      <c r="A4460" s="141">
        <v>93065</v>
      </c>
      <c r="B4460" s="141" t="s">
        <v>8449</v>
      </c>
      <c r="C4460" s="141" t="s">
        <v>146</v>
      </c>
      <c r="D4460" s="141" t="s">
        <v>81</v>
      </c>
      <c r="E4460" s="142" t="s">
        <v>509</v>
      </c>
      <c r="F4460" s="142" t="s">
        <v>16821</v>
      </c>
    </row>
    <row r="4461" spans="1:6" x14ac:dyDescent="0.3">
      <c r="A4461" s="141">
        <v>93066</v>
      </c>
      <c r="B4461" s="141" t="s">
        <v>8450</v>
      </c>
      <c r="C4461" s="141" t="s">
        <v>146</v>
      </c>
      <c r="D4461" s="141" t="s">
        <v>81</v>
      </c>
      <c r="E4461" s="142" t="s">
        <v>8451</v>
      </c>
      <c r="F4461" s="142" t="s">
        <v>16822</v>
      </c>
    </row>
    <row r="4462" spans="1:6" x14ac:dyDescent="0.3">
      <c r="A4462" s="141">
        <v>93067</v>
      </c>
      <c r="B4462" s="141" t="s">
        <v>8452</v>
      </c>
      <c r="C4462" s="141" t="s">
        <v>146</v>
      </c>
      <c r="D4462" s="141" t="s">
        <v>81</v>
      </c>
      <c r="E4462" s="142" t="s">
        <v>8453</v>
      </c>
      <c r="F4462" s="142" t="s">
        <v>16823</v>
      </c>
    </row>
    <row r="4463" spans="1:6" x14ac:dyDescent="0.3">
      <c r="A4463" s="141">
        <v>93068</v>
      </c>
      <c r="B4463" s="141" t="s">
        <v>8454</v>
      </c>
      <c r="C4463" s="141" t="s">
        <v>146</v>
      </c>
      <c r="D4463" s="141" t="s">
        <v>81</v>
      </c>
      <c r="E4463" s="142" t="s">
        <v>8455</v>
      </c>
      <c r="F4463" s="142" t="s">
        <v>16824</v>
      </c>
    </row>
    <row r="4464" spans="1:6" x14ac:dyDescent="0.3">
      <c r="A4464" s="141">
        <v>93069</v>
      </c>
      <c r="B4464" s="141" t="s">
        <v>8456</v>
      </c>
      <c r="C4464" s="141" t="s">
        <v>146</v>
      </c>
      <c r="D4464" s="141" t="s">
        <v>81</v>
      </c>
      <c r="E4464" s="142" t="s">
        <v>8457</v>
      </c>
      <c r="F4464" s="142" t="s">
        <v>16825</v>
      </c>
    </row>
    <row r="4465" spans="1:6" x14ac:dyDescent="0.3">
      <c r="A4465" s="141">
        <v>93070</v>
      </c>
      <c r="B4465" s="141" t="s">
        <v>8458</v>
      </c>
      <c r="C4465" s="141" t="s">
        <v>146</v>
      </c>
      <c r="D4465" s="141" t="s">
        <v>81</v>
      </c>
      <c r="E4465" s="142" t="s">
        <v>8124</v>
      </c>
      <c r="F4465" s="142" t="s">
        <v>16698</v>
      </c>
    </row>
    <row r="4466" spans="1:6" x14ac:dyDescent="0.3">
      <c r="A4466" s="141">
        <v>93071</v>
      </c>
      <c r="B4466" s="141" t="s">
        <v>8459</v>
      </c>
      <c r="C4466" s="141" t="s">
        <v>146</v>
      </c>
      <c r="D4466" s="141" t="s">
        <v>81</v>
      </c>
      <c r="E4466" s="142" t="s">
        <v>8460</v>
      </c>
      <c r="F4466" s="142" t="s">
        <v>16826</v>
      </c>
    </row>
    <row r="4467" spans="1:6" x14ac:dyDescent="0.3">
      <c r="A4467" s="141">
        <v>93072</v>
      </c>
      <c r="B4467" s="141" t="s">
        <v>8461</v>
      </c>
      <c r="C4467" s="141" t="s">
        <v>146</v>
      </c>
      <c r="D4467" s="141" t="s">
        <v>81</v>
      </c>
      <c r="E4467" s="142" t="s">
        <v>8462</v>
      </c>
      <c r="F4467" s="142" t="s">
        <v>16827</v>
      </c>
    </row>
    <row r="4468" spans="1:6" x14ac:dyDescent="0.3">
      <c r="A4468" s="141">
        <v>93074</v>
      </c>
      <c r="B4468" s="141" t="s">
        <v>8463</v>
      </c>
      <c r="C4468" s="141" t="s">
        <v>146</v>
      </c>
      <c r="D4468" s="141" t="s">
        <v>81</v>
      </c>
      <c r="E4468" s="142" t="s">
        <v>7535</v>
      </c>
      <c r="F4468" s="142" t="s">
        <v>13071</v>
      </c>
    </row>
    <row r="4469" spans="1:6" x14ac:dyDescent="0.3">
      <c r="A4469" s="141">
        <v>93075</v>
      </c>
      <c r="B4469" s="141" t="s">
        <v>8464</v>
      </c>
      <c r="C4469" s="141" t="s">
        <v>146</v>
      </c>
      <c r="D4469" s="141" t="s">
        <v>81</v>
      </c>
      <c r="E4469" s="142" t="s">
        <v>8465</v>
      </c>
      <c r="F4469" s="142" t="s">
        <v>16828</v>
      </c>
    </row>
    <row r="4470" spans="1:6" x14ac:dyDescent="0.3">
      <c r="A4470" s="141">
        <v>93076</v>
      </c>
      <c r="B4470" s="141" t="s">
        <v>8466</v>
      </c>
      <c r="C4470" s="141" t="s">
        <v>146</v>
      </c>
      <c r="D4470" s="141" t="s">
        <v>81</v>
      </c>
      <c r="E4470" s="142" t="s">
        <v>8467</v>
      </c>
      <c r="F4470" s="142" t="s">
        <v>16829</v>
      </c>
    </row>
    <row r="4471" spans="1:6" x14ac:dyDescent="0.3">
      <c r="A4471" s="141">
        <v>93077</v>
      </c>
      <c r="B4471" s="141" t="s">
        <v>8468</v>
      </c>
      <c r="C4471" s="141" t="s">
        <v>146</v>
      </c>
      <c r="D4471" s="141" t="s">
        <v>81</v>
      </c>
      <c r="E4471" s="142" t="s">
        <v>8469</v>
      </c>
      <c r="F4471" s="142" t="s">
        <v>16830</v>
      </c>
    </row>
    <row r="4472" spans="1:6" x14ac:dyDescent="0.3">
      <c r="A4472" s="141">
        <v>93078</v>
      </c>
      <c r="B4472" s="141" t="s">
        <v>8470</v>
      </c>
      <c r="C4472" s="141" t="s">
        <v>146</v>
      </c>
      <c r="D4472" s="141" t="s">
        <v>81</v>
      </c>
      <c r="E4472" s="142" t="s">
        <v>8471</v>
      </c>
      <c r="F4472" s="142" t="s">
        <v>13100</v>
      </c>
    </row>
    <row r="4473" spans="1:6" x14ac:dyDescent="0.3">
      <c r="A4473" s="141">
        <v>93079</v>
      </c>
      <c r="B4473" s="141" t="s">
        <v>8472</v>
      </c>
      <c r="C4473" s="141" t="s">
        <v>146</v>
      </c>
      <c r="D4473" s="141" t="s">
        <v>81</v>
      </c>
      <c r="E4473" s="142" t="s">
        <v>8473</v>
      </c>
      <c r="F4473" s="142" t="s">
        <v>8254</v>
      </c>
    </row>
    <row r="4474" spans="1:6" x14ac:dyDescent="0.3">
      <c r="A4474" s="141">
        <v>93080</v>
      </c>
      <c r="B4474" s="141" t="s">
        <v>8474</v>
      </c>
      <c r="C4474" s="141" t="s">
        <v>146</v>
      </c>
      <c r="D4474" s="141" t="s">
        <v>81</v>
      </c>
      <c r="E4474" s="142" t="s">
        <v>5663</v>
      </c>
      <c r="F4474" s="142" t="s">
        <v>5210</v>
      </c>
    </row>
    <row r="4475" spans="1:6" x14ac:dyDescent="0.3">
      <c r="A4475" s="141">
        <v>93081</v>
      </c>
      <c r="B4475" s="141" t="s">
        <v>8475</v>
      </c>
      <c r="C4475" s="141" t="s">
        <v>146</v>
      </c>
      <c r="D4475" s="141" t="s">
        <v>81</v>
      </c>
      <c r="E4475" s="142" t="s">
        <v>8476</v>
      </c>
      <c r="F4475" s="142" t="s">
        <v>6693</v>
      </c>
    </row>
    <row r="4476" spans="1:6" x14ac:dyDescent="0.3">
      <c r="A4476" s="141">
        <v>93082</v>
      </c>
      <c r="B4476" s="141" t="s">
        <v>8477</v>
      </c>
      <c r="C4476" s="141" t="s">
        <v>146</v>
      </c>
      <c r="D4476" s="141" t="s">
        <v>81</v>
      </c>
      <c r="E4476" s="142" t="s">
        <v>8478</v>
      </c>
      <c r="F4476" s="142" t="s">
        <v>10782</v>
      </c>
    </row>
    <row r="4477" spans="1:6" x14ac:dyDescent="0.3">
      <c r="A4477" s="141">
        <v>93083</v>
      </c>
      <c r="B4477" s="141" t="s">
        <v>8479</v>
      </c>
      <c r="C4477" s="141" t="s">
        <v>146</v>
      </c>
      <c r="D4477" s="141" t="s">
        <v>81</v>
      </c>
      <c r="E4477" s="142" t="s">
        <v>8480</v>
      </c>
      <c r="F4477" s="142" t="s">
        <v>16831</v>
      </c>
    </row>
    <row r="4478" spans="1:6" x14ac:dyDescent="0.3">
      <c r="A4478" s="141">
        <v>93084</v>
      </c>
      <c r="B4478" s="141" t="s">
        <v>8481</v>
      </c>
      <c r="C4478" s="141" t="s">
        <v>146</v>
      </c>
      <c r="D4478" s="141" t="s">
        <v>81</v>
      </c>
      <c r="E4478" s="142" t="s">
        <v>8482</v>
      </c>
      <c r="F4478" s="142" t="s">
        <v>5541</v>
      </c>
    </row>
    <row r="4479" spans="1:6" x14ac:dyDescent="0.3">
      <c r="A4479" s="141">
        <v>93085</v>
      </c>
      <c r="B4479" s="141" t="s">
        <v>8483</v>
      </c>
      <c r="C4479" s="141" t="s">
        <v>146</v>
      </c>
      <c r="D4479" s="141" t="s">
        <v>81</v>
      </c>
      <c r="E4479" s="142" t="s">
        <v>8484</v>
      </c>
      <c r="F4479" s="142" t="s">
        <v>1715</v>
      </c>
    </row>
    <row r="4480" spans="1:6" x14ac:dyDescent="0.3">
      <c r="A4480" s="141">
        <v>93086</v>
      </c>
      <c r="B4480" s="141" t="s">
        <v>8485</v>
      </c>
      <c r="C4480" s="141" t="s">
        <v>146</v>
      </c>
      <c r="D4480" s="141" t="s">
        <v>81</v>
      </c>
      <c r="E4480" s="142" t="s">
        <v>8486</v>
      </c>
      <c r="F4480" s="142" t="s">
        <v>16832</v>
      </c>
    </row>
    <row r="4481" spans="1:6" x14ac:dyDescent="0.3">
      <c r="A4481" s="141">
        <v>93087</v>
      </c>
      <c r="B4481" s="141" t="s">
        <v>8487</v>
      </c>
      <c r="C4481" s="141" t="s">
        <v>146</v>
      </c>
      <c r="D4481" s="141" t="s">
        <v>81</v>
      </c>
      <c r="E4481" s="142" t="s">
        <v>8488</v>
      </c>
      <c r="F4481" s="142" t="s">
        <v>5834</v>
      </c>
    </row>
    <row r="4482" spans="1:6" x14ac:dyDescent="0.3">
      <c r="A4482" s="141">
        <v>93088</v>
      </c>
      <c r="B4482" s="141" t="s">
        <v>8489</v>
      </c>
      <c r="C4482" s="141" t="s">
        <v>146</v>
      </c>
      <c r="D4482" s="141" t="s">
        <v>81</v>
      </c>
      <c r="E4482" s="142" t="s">
        <v>8490</v>
      </c>
      <c r="F4482" s="142" t="s">
        <v>10456</v>
      </c>
    </row>
    <row r="4483" spans="1:6" x14ac:dyDescent="0.3">
      <c r="A4483" s="141">
        <v>93089</v>
      </c>
      <c r="B4483" s="141" t="s">
        <v>8491</v>
      </c>
      <c r="C4483" s="141" t="s">
        <v>146</v>
      </c>
      <c r="D4483" s="141" t="s">
        <v>81</v>
      </c>
      <c r="E4483" s="142" t="s">
        <v>6273</v>
      </c>
      <c r="F4483" s="142" t="s">
        <v>16833</v>
      </c>
    </row>
    <row r="4484" spans="1:6" x14ac:dyDescent="0.3">
      <c r="A4484" s="141">
        <v>93090</v>
      </c>
      <c r="B4484" s="141" t="s">
        <v>8492</v>
      </c>
      <c r="C4484" s="141" t="s">
        <v>146</v>
      </c>
      <c r="D4484" s="141" t="s">
        <v>81</v>
      </c>
      <c r="E4484" s="142" t="s">
        <v>2084</v>
      </c>
      <c r="F4484" s="142" t="s">
        <v>15903</v>
      </c>
    </row>
    <row r="4485" spans="1:6" x14ac:dyDescent="0.3">
      <c r="A4485" s="141">
        <v>93091</v>
      </c>
      <c r="B4485" s="141" t="s">
        <v>8493</v>
      </c>
      <c r="C4485" s="141" t="s">
        <v>146</v>
      </c>
      <c r="D4485" s="141" t="s">
        <v>81</v>
      </c>
      <c r="E4485" s="142" t="s">
        <v>8494</v>
      </c>
      <c r="F4485" s="142" t="s">
        <v>7144</v>
      </c>
    </row>
    <row r="4486" spans="1:6" x14ac:dyDescent="0.3">
      <c r="A4486" s="141">
        <v>93092</v>
      </c>
      <c r="B4486" s="141" t="s">
        <v>8495</v>
      </c>
      <c r="C4486" s="141" t="s">
        <v>146</v>
      </c>
      <c r="D4486" s="141" t="s">
        <v>81</v>
      </c>
      <c r="E4486" s="142" t="s">
        <v>8496</v>
      </c>
      <c r="F4486" s="142" t="s">
        <v>16834</v>
      </c>
    </row>
    <row r="4487" spans="1:6" x14ac:dyDescent="0.3">
      <c r="A4487" s="141">
        <v>93093</v>
      </c>
      <c r="B4487" s="141" t="s">
        <v>8497</v>
      </c>
      <c r="C4487" s="141" t="s">
        <v>146</v>
      </c>
      <c r="D4487" s="141" t="s">
        <v>81</v>
      </c>
      <c r="E4487" s="142" t="s">
        <v>8498</v>
      </c>
      <c r="F4487" s="142" t="s">
        <v>15216</v>
      </c>
    </row>
    <row r="4488" spans="1:6" x14ac:dyDescent="0.3">
      <c r="A4488" s="141">
        <v>93094</v>
      </c>
      <c r="B4488" s="141" t="s">
        <v>8499</v>
      </c>
      <c r="C4488" s="141" t="s">
        <v>146</v>
      </c>
      <c r="D4488" s="141" t="s">
        <v>81</v>
      </c>
      <c r="E4488" s="142" t="s">
        <v>1847</v>
      </c>
      <c r="F4488" s="142" t="s">
        <v>16835</v>
      </c>
    </row>
    <row r="4489" spans="1:6" x14ac:dyDescent="0.3">
      <c r="A4489" s="141">
        <v>93097</v>
      </c>
      <c r="B4489" s="141" t="s">
        <v>8500</v>
      </c>
      <c r="C4489" s="141" t="s">
        <v>146</v>
      </c>
      <c r="D4489" s="141" t="s">
        <v>81</v>
      </c>
      <c r="E4489" s="142" t="s">
        <v>7584</v>
      </c>
      <c r="F4489" s="142" t="s">
        <v>16836</v>
      </c>
    </row>
    <row r="4490" spans="1:6" x14ac:dyDescent="0.3">
      <c r="A4490" s="141">
        <v>93098</v>
      </c>
      <c r="B4490" s="141" t="s">
        <v>8501</v>
      </c>
      <c r="C4490" s="141" t="s">
        <v>146</v>
      </c>
      <c r="D4490" s="141" t="s">
        <v>81</v>
      </c>
      <c r="E4490" s="142" t="s">
        <v>8502</v>
      </c>
      <c r="F4490" s="142" t="s">
        <v>7699</v>
      </c>
    </row>
    <row r="4491" spans="1:6" x14ac:dyDescent="0.3">
      <c r="A4491" s="141">
        <v>93099</v>
      </c>
      <c r="B4491" s="141" t="s">
        <v>8503</v>
      </c>
      <c r="C4491" s="141" t="s">
        <v>146</v>
      </c>
      <c r="D4491" s="141" t="s">
        <v>81</v>
      </c>
      <c r="E4491" s="142" t="s">
        <v>8504</v>
      </c>
      <c r="F4491" s="142" t="s">
        <v>16837</v>
      </c>
    </row>
    <row r="4492" spans="1:6" x14ac:dyDescent="0.3">
      <c r="A4492" s="141">
        <v>93100</v>
      </c>
      <c r="B4492" s="141" t="s">
        <v>8505</v>
      </c>
      <c r="C4492" s="141" t="s">
        <v>146</v>
      </c>
      <c r="D4492" s="141" t="s">
        <v>81</v>
      </c>
      <c r="E4492" s="142" t="s">
        <v>3243</v>
      </c>
      <c r="F4492" s="142" t="s">
        <v>10489</v>
      </c>
    </row>
    <row r="4493" spans="1:6" x14ac:dyDescent="0.3">
      <c r="A4493" s="141">
        <v>93101</v>
      </c>
      <c r="B4493" s="141" t="s">
        <v>8506</v>
      </c>
      <c r="C4493" s="141" t="s">
        <v>146</v>
      </c>
      <c r="D4493" s="141" t="s">
        <v>81</v>
      </c>
      <c r="E4493" s="142" t="s">
        <v>8507</v>
      </c>
      <c r="F4493" s="142" t="s">
        <v>16838</v>
      </c>
    </row>
    <row r="4494" spans="1:6" x14ac:dyDescent="0.3">
      <c r="A4494" s="141">
        <v>93102</v>
      </c>
      <c r="B4494" s="141" t="s">
        <v>8508</v>
      </c>
      <c r="C4494" s="141" t="s">
        <v>146</v>
      </c>
      <c r="D4494" s="141" t="s">
        <v>81</v>
      </c>
      <c r="E4494" s="142" t="s">
        <v>8509</v>
      </c>
      <c r="F4494" s="142" t="s">
        <v>15142</v>
      </c>
    </row>
    <row r="4495" spans="1:6" x14ac:dyDescent="0.3">
      <c r="A4495" s="141">
        <v>93103</v>
      </c>
      <c r="B4495" s="141" t="s">
        <v>8510</v>
      </c>
      <c r="C4495" s="141" t="s">
        <v>146</v>
      </c>
      <c r="D4495" s="141" t="s">
        <v>81</v>
      </c>
      <c r="E4495" s="142" t="s">
        <v>8511</v>
      </c>
      <c r="F4495" s="142" t="s">
        <v>5098</v>
      </c>
    </row>
    <row r="4496" spans="1:6" x14ac:dyDescent="0.3">
      <c r="A4496" s="141">
        <v>93104</v>
      </c>
      <c r="B4496" s="141" t="s">
        <v>8512</v>
      </c>
      <c r="C4496" s="141" t="s">
        <v>146</v>
      </c>
      <c r="D4496" s="141" t="s">
        <v>81</v>
      </c>
      <c r="E4496" s="142" t="s">
        <v>7730</v>
      </c>
      <c r="F4496" s="142" t="s">
        <v>10820</v>
      </c>
    </row>
    <row r="4497" spans="1:6" x14ac:dyDescent="0.3">
      <c r="A4497" s="141">
        <v>93105</v>
      </c>
      <c r="B4497" s="141" t="s">
        <v>8513</v>
      </c>
      <c r="C4497" s="141" t="s">
        <v>146</v>
      </c>
      <c r="D4497" s="141" t="s">
        <v>81</v>
      </c>
      <c r="E4497" s="142" t="s">
        <v>8514</v>
      </c>
      <c r="F4497" s="142" t="s">
        <v>13758</v>
      </c>
    </row>
    <row r="4498" spans="1:6" x14ac:dyDescent="0.3">
      <c r="A4498" s="141">
        <v>93106</v>
      </c>
      <c r="B4498" s="141" t="s">
        <v>8515</v>
      </c>
      <c r="C4498" s="141" t="s">
        <v>146</v>
      </c>
      <c r="D4498" s="141" t="s">
        <v>81</v>
      </c>
      <c r="E4498" s="142" t="s">
        <v>8516</v>
      </c>
      <c r="F4498" s="142" t="s">
        <v>16839</v>
      </c>
    </row>
    <row r="4499" spans="1:6" x14ac:dyDescent="0.3">
      <c r="A4499" s="141">
        <v>93107</v>
      </c>
      <c r="B4499" s="141" t="s">
        <v>8517</v>
      </c>
      <c r="C4499" s="141" t="s">
        <v>146</v>
      </c>
      <c r="D4499" s="141" t="s">
        <v>81</v>
      </c>
      <c r="E4499" s="142" t="s">
        <v>8518</v>
      </c>
      <c r="F4499" s="142" t="s">
        <v>2311</v>
      </c>
    </row>
    <row r="4500" spans="1:6" x14ac:dyDescent="0.3">
      <c r="A4500" s="141">
        <v>93108</v>
      </c>
      <c r="B4500" s="141" t="s">
        <v>8519</v>
      </c>
      <c r="C4500" s="141" t="s">
        <v>146</v>
      </c>
      <c r="D4500" s="141" t="s">
        <v>81</v>
      </c>
      <c r="E4500" s="142" t="s">
        <v>7492</v>
      </c>
      <c r="F4500" s="142" t="s">
        <v>10470</v>
      </c>
    </row>
    <row r="4501" spans="1:6" x14ac:dyDescent="0.3">
      <c r="A4501" s="141">
        <v>93109</v>
      </c>
      <c r="B4501" s="141" t="s">
        <v>8520</v>
      </c>
      <c r="C4501" s="141" t="s">
        <v>146</v>
      </c>
      <c r="D4501" s="141" t="s">
        <v>81</v>
      </c>
      <c r="E4501" s="142" t="s">
        <v>8521</v>
      </c>
      <c r="F4501" s="142" t="s">
        <v>16840</v>
      </c>
    </row>
    <row r="4502" spans="1:6" x14ac:dyDescent="0.3">
      <c r="A4502" s="141">
        <v>93110</v>
      </c>
      <c r="B4502" s="141" t="s">
        <v>8522</v>
      </c>
      <c r="C4502" s="141" t="s">
        <v>146</v>
      </c>
      <c r="D4502" s="141" t="s">
        <v>81</v>
      </c>
      <c r="E4502" s="142" t="s">
        <v>8523</v>
      </c>
      <c r="F4502" s="142" t="s">
        <v>16841</v>
      </c>
    </row>
    <row r="4503" spans="1:6" x14ac:dyDescent="0.3">
      <c r="A4503" s="141">
        <v>93111</v>
      </c>
      <c r="B4503" s="141" t="s">
        <v>8524</v>
      </c>
      <c r="C4503" s="141" t="s">
        <v>146</v>
      </c>
      <c r="D4503" s="141" t="s">
        <v>81</v>
      </c>
      <c r="E4503" s="142" t="s">
        <v>2933</v>
      </c>
      <c r="F4503" s="142" t="s">
        <v>15782</v>
      </c>
    </row>
    <row r="4504" spans="1:6" x14ac:dyDescent="0.3">
      <c r="A4504" s="141">
        <v>93112</v>
      </c>
      <c r="B4504" s="141" t="s">
        <v>8525</v>
      </c>
      <c r="C4504" s="141" t="s">
        <v>146</v>
      </c>
      <c r="D4504" s="141" t="s">
        <v>81</v>
      </c>
      <c r="E4504" s="142" t="s">
        <v>8526</v>
      </c>
      <c r="F4504" s="142" t="s">
        <v>14361</v>
      </c>
    </row>
    <row r="4505" spans="1:6" x14ac:dyDescent="0.3">
      <c r="A4505" s="141">
        <v>93113</v>
      </c>
      <c r="B4505" s="141" t="s">
        <v>8527</v>
      </c>
      <c r="C4505" s="141" t="s">
        <v>146</v>
      </c>
      <c r="D4505" s="141" t="s">
        <v>81</v>
      </c>
      <c r="E4505" s="142" t="s">
        <v>8160</v>
      </c>
      <c r="F4505" s="142" t="s">
        <v>581</v>
      </c>
    </row>
    <row r="4506" spans="1:6" x14ac:dyDescent="0.3">
      <c r="A4506" s="141">
        <v>93114</v>
      </c>
      <c r="B4506" s="141" t="s">
        <v>8528</v>
      </c>
      <c r="C4506" s="141" t="s">
        <v>146</v>
      </c>
      <c r="D4506" s="141" t="s">
        <v>81</v>
      </c>
      <c r="E4506" s="142" t="s">
        <v>8529</v>
      </c>
      <c r="F4506" s="142" t="s">
        <v>16842</v>
      </c>
    </row>
    <row r="4507" spans="1:6" x14ac:dyDescent="0.3">
      <c r="A4507" s="141">
        <v>93115</v>
      </c>
      <c r="B4507" s="141" t="s">
        <v>8530</v>
      </c>
      <c r="C4507" s="141" t="s">
        <v>146</v>
      </c>
      <c r="D4507" s="141" t="s">
        <v>81</v>
      </c>
      <c r="E4507" s="142" t="s">
        <v>8531</v>
      </c>
      <c r="F4507" s="142" t="s">
        <v>16843</v>
      </c>
    </row>
    <row r="4508" spans="1:6" x14ac:dyDescent="0.3">
      <c r="A4508" s="141">
        <v>93116</v>
      </c>
      <c r="B4508" s="141" t="s">
        <v>8532</v>
      </c>
      <c r="C4508" s="141" t="s">
        <v>146</v>
      </c>
      <c r="D4508" s="141" t="s">
        <v>81</v>
      </c>
      <c r="E4508" s="142" t="s">
        <v>8533</v>
      </c>
      <c r="F4508" s="142" t="s">
        <v>16844</v>
      </c>
    </row>
    <row r="4509" spans="1:6" x14ac:dyDescent="0.3">
      <c r="A4509" s="141">
        <v>93117</v>
      </c>
      <c r="B4509" s="141" t="s">
        <v>8534</v>
      </c>
      <c r="C4509" s="141" t="s">
        <v>146</v>
      </c>
      <c r="D4509" s="141" t="s">
        <v>81</v>
      </c>
      <c r="E4509" s="142" t="s">
        <v>8535</v>
      </c>
      <c r="F4509" s="142" t="s">
        <v>16845</v>
      </c>
    </row>
    <row r="4510" spans="1:6" x14ac:dyDescent="0.3">
      <c r="A4510" s="141">
        <v>93118</v>
      </c>
      <c r="B4510" s="141" t="s">
        <v>8536</v>
      </c>
      <c r="C4510" s="141" t="s">
        <v>146</v>
      </c>
      <c r="D4510" s="141" t="s">
        <v>81</v>
      </c>
      <c r="E4510" s="142" t="s">
        <v>8537</v>
      </c>
      <c r="F4510" s="142" t="s">
        <v>16846</v>
      </c>
    </row>
    <row r="4511" spans="1:6" x14ac:dyDescent="0.3">
      <c r="A4511" s="141">
        <v>93119</v>
      </c>
      <c r="B4511" s="141" t="s">
        <v>8538</v>
      </c>
      <c r="C4511" s="141" t="s">
        <v>146</v>
      </c>
      <c r="D4511" s="141" t="s">
        <v>81</v>
      </c>
      <c r="E4511" s="142" t="s">
        <v>5182</v>
      </c>
      <c r="F4511" s="142" t="s">
        <v>4064</v>
      </c>
    </row>
    <row r="4512" spans="1:6" x14ac:dyDescent="0.3">
      <c r="A4512" s="141">
        <v>93120</v>
      </c>
      <c r="B4512" s="141" t="s">
        <v>8539</v>
      </c>
      <c r="C4512" s="141" t="s">
        <v>146</v>
      </c>
      <c r="D4512" s="141" t="s">
        <v>81</v>
      </c>
      <c r="E4512" s="142" t="s">
        <v>136</v>
      </c>
      <c r="F4512" s="142" t="s">
        <v>16847</v>
      </c>
    </row>
    <row r="4513" spans="1:6" x14ac:dyDescent="0.3">
      <c r="A4513" s="141">
        <v>93121</v>
      </c>
      <c r="B4513" s="141" t="s">
        <v>8540</v>
      </c>
      <c r="C4513" s="141" t="s">
        <v>146</v>
      </c>
      <c r="D4513" s="141" t="s">
        <v>81</v>
      </c>
      <c r="E4513" s="142" t="s">
        <v>5444</v>
      </c>
      <c r="F4513" s="142" t="s">
        <v>16848</v>
      </c>
    </row>
    <row r="4514" spans="1:6" x14ac:dyDescent="0.3">
      <c r="A4514" s="141">
        <v>93122</v>
      </c>
      <c r="B4514" s="141" t="s">
        <v>8541</v>
      </c>
      <c r="C4514" s="141" t="s">
        <v>146</v>
      </c>
      <c r="D4514" s="141" t="s">
        <v>81</v>
      </c>
      <c r="E4514" s="142" t="s">
        <v>8542</v>
      </c>
      <c r="F4514" s="142" t="s">
        <v>7861</v>
      </c>
    </row>
    <row r="4515" spans="1:6" x14ac:dyDescent="0.3">
      <c r="A4515" s="141">
        <v>93123</v>
      </c>
      <c r="B4515" s="141" t="s">
        <v>8543</v>
      </c>
      <c r="C4515" s="141" t="s">
        <v>146</v>
      </c>
      <c r="D4515" s="141" t="s">
        <v>81</v>
      </c>
      <c r="E4515" s="142" t="s">
        <v>8544</v>
      </c>
      <c r="F4515" s="142" t="s">
        <v>16849</v>
      </c>
    </row>
    <row r="4516" spans="1:6" x14ac:dyDescent="0.3">
      <c r="A4516" s="141">
        <v>93124</v>
      </c>
      <c r="B4516" s="141" t="s">
        <v>8545</v>
      </c>
      <c r="C4516" s="141" t="s">
        <v>146</v>
      </c>
      <c r="D4516" s="141" t="s">
        <v>81</v>
      </c>
      <c r="E4516" s="142" t="s">
        <v>8546</v>
      </c>
      <c r="F4516" s="142" t="s">
        <v>16850</v>
      </c>
    </row>
    <row r="4517" spans="1:6" x14ac:dyDescent="0.3">
      <c r="A4517" s="141">
        <v>93125</v>
      </c>
      <c r="B4517" s="141" t="s">
        <v>8547</v>
      </c>
      <c r="C4517" s="141" t="s">
        <v>146</v>
      </c>
      <c r="D4517" s="141" t="s">
        <v>81</v>
      </c>
      <c r="E4517" s="142" t="s">
        <v>8548</v>
      </c>
      <c r="F4517" s="142" t="s">
        <v>16851</v>
      </c>
    </row>
    <row r="4518" spans="1:6" x14ac:dyDescent="0.3">
      <c r="A4518" s="141">
        <v>93126</v>
      </c>
      <c r="B4518" s="141" t="s">
        <v>8549</v>
      </c>
      <c r="C4518" s="141" t="s">
        <v>146</v>
      </c>
      <c r="D4518" s="141" t="s">
        <v>81</v>
      </c>
      <c r="E4518" s="142" t="s">
        <v>8550</v>
      </c>
      <c r="F4518" s="142" t="s">
        <v>16852</v>
      </c>
    </row>
    <row r="4519" spans="1:6" x14ac:dyDescent="0.3">
      <c r="A4519" s="141">
        <v>93133</v>
      </c>
      <c r="B4519" s="141" t="s">
        <v>8551</v>
      </c>
      <c r="C4519" s="141" t="s">
        <v>146</v>
      </c>
      <c r="D4519" s="141" t="s">
        <v>81</v>
      </c>
      <c r="E4519" s="142" t="s">
        <v>4441</v>
      </c>
      <c r="F4519" s="142" t="s">
        <v>16853</v>
      </c>
    </row>
    <row r="4520" spans="1:6" x14ac:dyDescent="0.3">
      <c r="A4520" s="141">
        <v>94465</v>
      </c>
      <c r="B4520" s="141" t="s">
        <v>8552</v>
      </c>
      <c r="C4520" s="141" t="s">
        <v>146</v>
      </c>
      <c r="D4520" s="141" t="s">
        <v>81</v>
      </c>
      <c r="E4520" s="142" t="s">
        <v>8553</v>
      </c>
      <c r="F4520" s="142" t="s">
        <v>16854</v>
      </c>
    </row>
    <row r="4521" spans="1:6" x14ac:dyDescent="0.3">
      <c r="A4521" s="141">
        <v>94466</v>
      </c>
      <c r="B4521" s="141" t="s">
        <v>8554</v>
      </c>
      <c r="C4521" s="141" t="s">
        <v>146</v>
      </c>
      <c r="D4521" s="141" t="s">
        <v>81</v>
      </c>
      <c r="E4521" s="142" t="s">
        <v>8555</v>
      </c>
      <c r="F4521" s="142" t="s">
        <v>16855</v>
      </c>
    </row>
    <row r="4522" spans="1:6" x14ac:dyDescent="0.3">
      <c r="A4522" s="141">
        <v>94467</v>
      </c>
      <c r="B4522" s="141" t="s">
        <v>8556</v>
      </c>
      <c r="C4522" s="141" t="s">
        <v>146</v>
      </c>
      <c r="D4522" s="141" t="s">
        <v>81</v>
      </c>
      <c r="E4522" s="142" t="s">
        <v>8557</v>
      </c>
      <c r="F4522" s="142" t="s">
        <v>16856</v>
      </c>
    </row>
    <row r="4523" spans="1:6" x14ac:dyDescent="0.3">
      <c r="A4523" s="141">
        <v>94468</v>
      </c>
      <c r="B4523" s="141" t="s">
        <v>8558</v>
      </c>
      <c r="C4523" s="141" t="s">
        <v>146</v>
      </c>
      <c r="D4523" s="141" t="s">
        <v>81</v>
      </c>
      <c r="E4523" s="142" t="s">
        <v>8559</v>
      </c>
      <c r="F4523" s="142" t="s">
        <v>16857</v>
      </c>
    </row>
    <row r="4524" spans="1:6" x14ac:dyDescent="0.3">
      <c r="A4524" s="141">
        <v>94469</v>
      </c>
      <c r="B4524" s="141" t="s">
        <v>8560</v>
      </c>
      <c r="C4524" s="141" t="s">
        <v>146</v>
      </c>
      <c r="D4524" s="141" t="s">
        <v>81</v>
      </c>
      <c r="E4524" s="142" t="s">
        <v>8561</v>
      </c>
      <c r="F4524" s="142" t="s">
        <v>16858</v>
      </c>
    </row>
    <row r="4525" spans="1:6" x14ac:dyDescent="0.3">
      <c r="A4525" s="141">
        <v>94470</v>
      </c>
      <c r="B4525" s="141" t="s">
        <v>8562</v>
      </c>
      <c r="C4525" s="141" t="s">
        <v>146</v>
      </c>
      <c r="D4525" s="141" t="s">
        <v>81</v>
      </c>
      <c r="E4525" s="142" t="s">
        <v>8563</v>
      </c>
      <c r="F4525" s="142" t="s">
        <v>16859</v>
      </c>
    </row>
    <row r="4526" spans="1:6" x14ac:dyDescent="0.3">
      <c r="A4526" s="141">
        <v>94471</v>
      </c>
      <c r="B4526" s="141" t="s">
        <v>8564</v>
      </c>
      <c r="C4526" s="141" t="s">
        <v>146</v>
      </c>
      <c r="D4526" s="141" t="s">
        <v>81</v>
      </c>
      <c r="E4526" s="142" t="s">
        <v>8565</v>
      </c>
      <c r="F4526" s="142" t="s">
        <v>16860</v>
      </c>
    </row>
    <row r="4527" spans="1:6" x14ac:dyDescent="0.3">
      <c r="A4527" s="141">
        <v>94472</v>
      </c>
      <c r="B4527" s="141" t="s">
        <v>8566</v>
      </c>
      <c r="C4527" s="141" t="s">
        <v>146</v>
      </c>
      <c r="D4527" s="141" t="s">
        <v>81</v>
      </c>
      <c r="E4527" s="142" t="s">
        <v>1038</v>
      </c>
      <c r="F4527" s="142" t="s">
        <v>16861</v>
      </c>
    </row>
    <row r="4528" spans="1:6" x14ac:dyDescent="0.3">
      <c r="A4528" s="141">
        <v>94473</v>
      </c>
      <c r="B4528" s="141" t="s">
        <v>8567</v>
      </c>
      <c r="C4528" s="141" t="s">
        <v>146</v>
      </c>
      <c r="D4528" s="141" t="s">
        <v>81</v>
      </c>
      <c r="E4528" s="142" t="s">
        <v>8568</v>
      </c>
      <c r="F4528" s="142" t="s">
        <v>16862</v>
      </c>
    </row>
    <row r="4529" spans="1:6" x14ac:dyDescent="0.3">
      <c r="A4529" s="141">
        <v>94474</v>
      </c>
      <c r="B4529" s="141" t="s">
        <v>8569</v>
      </c>
      <c r="C4529" s="141" t="s">
        <v>146</v>
      </c>
      <c r="D4529" s="141" t="s">
        <v>81</v>
      </c>
      <c r="E4529" s="142" t="s">
        <v>8570</v>
      </c>
      <c r="F4529" s="142" t="s">
        <v>16863</v>
      </c>
    </row>
    <row r="4530" spans="1:6" x14ac:dyDescent="0.3">
      <c r="A4530" s="141">
        <v>94475</v>
      </c>
      <c r="B4530" s="141" t="s">
        <v>8571</v>
      </c>
      <c r="C4530" s="141" t="s">
        <v>146</v>
      </c>
      <c r="D4530" s="141" t="s">
        <v>81</v>
      </c>
      <c r="E4530" s="142" t="s">
        <v>8572</v>
      </c>
      <c r="F4530" s="142" t="s">
        <v>16864</v>
      </c>
    </row>
    <row r="4531" spans="1:6" x14ac:dyDescent="0.3">
      <c r="A4531" s="141">
        <v>94476</v>
      </c>
      <c r="B4531" s="141" t="s">
        <v>8573</v>
      </c>
      <c r="C4531" s="141" t="s">
        <v>146</v>
      </c>
      <c r="D4531" s="141" t="s">
        <v>81</v>
      </c>
      <c r="E4531" s="142" t="s">
        <v>8574</v>
      </c>
      <c r="F4531" s="142" t="s">
        <v>16865</v>
      </c>
    </row>
    <row r="4532" spans="1:6" x14ac:dyDescent="0.3">
      <c r="A4532" s="141">
        <v>94477</v>
      </c>
      <c r="B4532" s="141" t="s">
        <v>8575</v>
      </c>
      <c r="C4532" s="141" t="s">
        <v>146</v>
      </c>
      <c r="D4532" s="141" t="s">
        <v>81</v>
      </c>
      <c r="E4532" s="142" t="s">
        <v>8576</v>
      </c>
      <c r="F4532" s="142" t="s">
        <v>16866</v>
      </c>
    </row>
    <row r="4533" spans="1:6" x14ac:dyDescent="0.3">
      <c r="A4533" s="141">
        <v>94478</v>
      </c>
      <c r="B4533" s="141" t="s">
        <v>8577</v>
      </c>
      <c r="C4533" s="141" t="s">
        <v>146</v>
      </c>
      <c r="D4533" s="141" t="s">
        <v>81</v>
      </c>
      <c r="E4533" s="142" t="s">
        <v>8578</v>
      </c>
      <c r="F4533" s="142" t="s">
        <v>16867</v>
      </c>
    </row>
    <row r="4534" spans="1:6" x14ac:dyDescent="0.3">
      <c r="A4534" s="141">
        <v>94479</v>
      </c>
      <c r="B4534" s="141" t="s">
        <v>8579</v>
      </c>
      <c r="C4534" s="141" t="s">
        <v>146</v>
      </c>
      <c r="D4534" s="141" t="s">
        <v>81</v>
      </c>
      <c r="E4534" s="142" t="s">
        <v>8580</v>
      </c>
      <c r="F4534" s="142" t="s">
        <v>16868</v>
      </c>
    </row>
    <row r="4535" spans="1:6" x14ac:dyDescent="0.3">
      <c r="A4535" s="141">
        <v>94606</v>
      </c>
      <c r="B4535" s="141" t="s">
        <v>8581</v>
      </c>
      <c r="C4535" s="141" t="s">
        <v>146</v>
      </c>
      <c r="D4535" s="141" t="s">
        <v>81</v>
      </c>
      <c r="E4535" s="142" t="s">
        <v>8582</v>
      </c>
      <c r="F4535" s="142" t="s">
        <v>4536</v>
      </c>
    </row>
    <row r="4536" spans="1:6" x14ac:dyDescent="0.3">
      <c r="A4536" s="141">
        <v>94608</v>
      </c>
      <c r="B4536" s="141" t="s">
        <v>8583</v>
      </c>
      <c r="C4536" s="141" t="s">
        <v>146</v>
      </c>
      <c r="D4536" s="141" t="s">
        <v>81</v>
      </c>
      <c r="E4536" s="142" t="s">
        <v>8584</v>
      </c>
      <c r="F4536" s="142" t="s">
        <v>16869</v>
      </c>
    </row>
    <row r="4537" spans="1:6" x14ac:dyDescent="0.3">
      <c r="A4537" s="141">
        <v>94610</v>
      </c>
      <c r="B4537" s="141" t="s">
        <v>8585</v>
      </c>
      <c r="C4537" s="141" t="s">
        <v>146</v>
      </c>
      <c r="D4537" s="141" t="s">
        <v>81</v>
      </c>
      <c r="E4537" s="142" t="s">
        <v>8586</v>
      </c>
      <c r="F4537" s="142" t="s">
        <v>16870</v>
      </c>
    </row>
    <row r="4538" spans="1:6" x14ac:dyDescent="0.3">
      <c r="A4538" s="141">
        <v>94612</v>
      </c>
      <c r="B4538" s="141" t="s">
        <v>8587</v>
      </c>
      <c r="C4538" s="141" t="s">
        <v>146</v>
      </c>
      <c r="D4538" s="141" t="s">
        <v>81</v>
      </c>
      <c r="E4538" s="142" t="s">
        <v>8588</v>
      </c>
      <c r="F4538" s="142" t="s">
        <v>16871</v>
      </c>
    </row>
    <row r="4539" spans="1:6" x14ac:dyDescent="0.3">
      <c r="A4539" s="141">
        <v>94614</v>
      </c>
      <c r="B4539" s="141" t="s">
        <v>8589</v>
      </c>
      <c r="C4539" s="141" t="s">
        <v>146</v>
      </c>
      <c r="D4539" s="141" t="s">
        <v>81</v>
      </c>
      <c r="E4539" s="142" t="s">
        <v>8590</v>
      </c>
      <c r="F4539" s="142" t="s">
        <v>16872</v>
      </c>
    </row>
    <row r="4540" spans="1:6" x14ac:dyDescent="0.3">
      <c r="A4540" s="141">
        <v>94615</v>
      </c>
      <c r="B4540" s="141" t="s">
        <v>8591</v>
      </c>
      <c r="C4540" s="141" t="s">
        <v>146</v>
      </c>
      <c r="D4540" s="141" t="s">
        <v>81</v>
      </c>
      <c r="E4540" s="142" t="s">
        <v>8592</v>
      </c>
      <c r="F4540" s="142" t="s">
        <v>16873</v>
      </c>
    </row>
    <row r="4541" spans="1:6" x14ac:dyDescent="0.3">
      <c r="A4541" s="141">
        <v>94616</v>
      </c>
      <c r="B4541" s="141" t="s">
        <v>8593</v>
      </c>
      <c r="C4541" s="141" t="s">
        <v>146</v>
      </c>
      <c r="D4541" s="141" t="s">
        <v>81</v>
      </c>
      <c r="E4541" s="142" t="s">
        <v>8594</v>
      </c>
      <c r="F4541" s="142" t="s">
        <v>16874</v>
      </c>
    </row>
    <row r="4542" spans="1:6" x14ac:dyDescent="0.3">
      <c r="A4542" s="141">
        <v>94617</v>
      </c>
      <c r="B4542" s="141" t="s">
        <v>8595</v>
      </c>
      <c r="C4542" s="141" t="s">
        <v>146</v>
      </c>
      <c r="D4542" s="141" t="s">
        <v>81</v>
      </c>
      <c r="E4542" s="142" t="s">
        <v>8596</v>
      </c>
      <c r="F4542" s="142" t="s">
        <v>16875</v>
      </c>
    </row>
    <row r="4543" spans="1:6" x14ac:dyDescent="0.3">
      <c r="A4543" s="141">
        <v>94618</v>
      </c>
      <c r="B4543" s="141" t="s">
        <v>8597</v>
      </c>
      <c r="C4543" s="141" t="s">
        <v>146</v>
      </c>
      <c r="D4543" s="141" t="s">
        <v>81</v>
      </c>
      <c r="E4543" s="142" t="s">
        <v>8598</v>
      </c>
      <c r="F4543" s="142" t="s">
        <v>16876</v>
      </c>
    </row>
    <row r="4544" spans="1:6" x14ac:dyDescent="0.3">
      <c r="A4544" s="141">
        <v>94620</v>
      </c>
      <c r="B4544" s="141" t="s">
        <v>8599</v>
      </c>
      <c r="C4544" s="141" t="s">
        <v>146</v>
      </c>
      <c r="D4544" s="141" t="s">
        <v>81</v>
      </c>
      <c r="E4544" s="142" t="s">
        <v>8600</v>
      </c>
      <c r="F4544" s="142" t="s">
        <v>16877</v>
      </c>
    </row>
    <row r="4545" spans="1:6" x14ac:dyDescent="0.3">
      <c r="A4545" s="141">
        <v>94622</v>
      </c>
      <c r="B4545" s="141" t="s">
        <v>8601</v>
      </c>
      <c r="C4545" s="141" t="s">
        <v>146</v>
      </c>
      <c r="D4545" s="141" t="s">
        <v>81</v>
      </c>
      <c r="E4545" s="142" t="s">
        <v>8602</v>
      </c>
      <c r="F4545" s="142" t="s">
        <v>16878</v>
      </c>
    </row>
    <row r="4546" spans="1:6" x14ac:dyDescent="0.3">
      <c r="A4546" s="141">
        <v>94623</v>
      </c>
      <c r="B4546" s="141" t="s">
        <v>8603</v>
      </c>
      <c r="C4546" s="141" t="s">
        <v>146</v>
      </c>
      <c r="D4546" s="141" t="s">
        <v>81</v>
      </c>
      <c r="E4546" s="142" t="s">
        <v>8604</v>
      </c>
      <c r="F4546" s="142" t="s">
        <v>16879</v>
      </c>
    </row>
    <row r="4547" spans="1:6" x14ac:dyDescent="0.3">
      <c r="A4547" s="141">
        <v>94624</v>
      </c>
      <c r="B4547" s="141" t="s">
        <v>8605</v>
      </c>
      <c r="C4547" s="141" t="s">
        <v>146</v>
      </c>
      <c r="D4547" s="141" t="s">
        <v>81</v>
      </c>
      <c r="E4547" s="142" t="s">
        <v>8606</v>
      </c>
      <c r="F4547" s="142" t="s">
        <v>16880</v>
      </c>
    </row>
    <row r="4548" spans="1:6" x14ac:dyDescent="0.3">
      <c r="A4548" s="141">
        <v>94625</v>
      </c>
      <c r="B4548" s="141" t="s">
        <v>8607</v>
      </c>
      <c r="C4548" s="141" t="s">
        <v>146</v>
      </c>
      <c r="D4548" s="141" t="s">
        <v>81</v>
      </c>
      <c r="E4548" s="142" t="s">
        <v>8608</v>
      </c>
      <c r="F4548" s="142" t="s">
        <v>16881</v>
      </c>
    </row>
    <row r="4549" spans="1:6" x14ac:dyDescent="0.3">
      <c r="A4549" s="141">
        <v>94656</v>
      </c>
      <c r="B4549" s="141" t="s">
        <v>8609</v>
      </c>
      <c r="C4549" s="141" t="s">
        <v>146</v>
      </c>
      <c r="D4549" s="141" t="s">
        <v>81</v>
      </c>
      <c r="E4549" s="142" t="s">
        <v>8610</v>
      </c>
      <c r="F4549" s="142" t="s">
        <v>477</v>
      </c>
    </row>
    <row r="4550" spans="1:6" x14ac:dyDescent="0.3">
      <c r="A4550" s="141">
        <v>94657</v>
      </c>
      <c r="B4550" s="141" t="s">
        <v>8611</v>
      </c>
      <c r="C4550" s="141" t="s">
        <v>146</v>
      </c>
      <c r="D4550" s="141" t="s">
        <v>81</v>
      </c>
      <c r="E4550" s="142" t="s">
        <v>2325</v>
      </c>
      <c r="F4550" s="142" t="s">
        <v>13396</v>
      </c>
    </row>
    <row r="4551" spans="1:6" x14ac:dyDescent="0.3">
      <c r="A4551" s="141">
        <v>94658</v>
      </c>
      <c r="B4551" s="141" t="s">
        <v>8612</v>
      </c>
      <c r="C4551" s="141" t="s">
        <v>146</v>
      </c>
      <c r="D4551" s="141" t="s">
        <v>81</v>
      </c>
      <c r="E4551" s="142" t="s">
        <v>6800</v>
      </c>
      <c r="F4551" s="142" t="s">
        <v>14324</v>
      </c>
    </row>
    <row r="4552" spans="1:6" x14ac:dyDescent="0.3">
      <c r="A4552" s="141">
        <v>94659</v>
      </c>
      <c r="B4552" s="141" t="s">
        <v>8613</v>
      </c>
      <c r="C4552" s="141" t="s">
        <v>146</v>
      </c>
      <c r="D4552" s="141" t="s">
        <v>81</v>
      </c>
      <c r="E4552" s="142" t="s">
        <v>2637</v>
      </c>
      <c r="F4552" s="142" t="s">
        <v>16882</v>
      </c>
    </row>
    <row r="4553" spans="1:6" x14ac:dyDescent="0.3">
      <c r="A4553" s="141">
        <v>94660</v>
      </c>
      <c r="B4553" s="141" t="s">
        <v>8614</v>
      </c>
      <c r="C4553" s="141" t="s">
        <v>146</v>
      </c>
      <c r="D4553" s="141" t="s">
        <v>81</v>
      </c>
      <c r="E4553" s="142" t="s">
        <v>8615</v>
      </c>
      <c r="F4553" s="142" t="s">
        <v>16559</v>
      </c>
    </row>
    <row r="4554" spans="1:6" x14ac:dyDescent="0.3">
      <c r="A4554" s="141">
        <v>94661</v>
      </c>
      <c r="B4554" s="141" t="s">
        <v>8616</v>
      </c>
      <c r="C4554" s="141" t="s">
        <v>146</v>
      </c>
      <c r="D4554" s="141" t="s">
        <v>81</v>
      </c>
      <c r="E4554" s="142" t="s">
        <v>5146</v>
      </c>
      <c r="F4554" s="142" t="s">
        <v>5189</v>
      </c>
    </row>
    <row r="4555" spans="1:6" x14ac:dyDescent="0.3">
      <c r="A4555" s="141">
        <v>94662</v>
      </c>
      <c r="B4555" s="141" t="s">
        <v>8617</v>
      </c>
      <c r="C4555" s="141" t="s">
        <v>146</v>
      </c>
      <c r="D4555" s="141" t="s">
        <v>81</v>
      </c>
      <c r="E4555" s="142" t="s">
        <v>8618</v>
      </c>
      <c r="F4555" s="142" t="s">
        <v>16883</v>
      </c>
    </row>
    <row r="4556" spans="1:6" x14ac:dyDescent="0.3">
      <c r="A4556" s="141">
        <v>94663</v>
      </c>
      <c r="B4556" s="141" t="s">
        <v>8619</v>
      </c>
      <c r="C4556" s="141" t="s">
        <v>146</v>
      </c>
      <c r="D4556" s="141" t="s">
        <v>81</v>
      </c>
      <c r="E4556" s="142" t="s">
        <v>8620</v>
      </c>
      <c r="F4556" s="142" t="s">
        <v>15666</v>
      </c>
    </row>
    <row r="4557" spans="1:6" x14ac:dyDescent="0.3">
      <c r="A4557" s="141">
        <v>94664</v>
      </c>
      <c r="B4557" s="141" t="s">
        <v>8621</v>
      </c>
      <c r="C4557" s="141" t="s">
        <v>146</v>
      </c>
      <c r="D4557" s="141" t="s">
        <v>81</v>
      </c>
      <c r="E4557" s="142" t="s">
        <v>8622</v>
      </c>
      <c r="F4557" s="142" t="s">
        <v>14025</v>
      </c>
    </row>
    <row r="4558" spans="1:6" x14ac:dyDescent="0.3">
      <c r="A4558" s="141">
        <v>94665</v>
      </c>
      <c r="B4558" s="141" t="s">
        <v>8623</v>
      </c>
      <c r="C4558" s="141" t="s">
        <v>146</v>
      </c>
      <c r="D4558" s="141" t="s">
        <v>81</v>
      </c>
      <c r="E4558" s="142" t="s">
        <v>8624</v>
      </c>
      <c r="F4558" s="142" t="s">
        <v>16884</v>
      </c>
    </row>
    <row r="4559" spans="1:6" x14ac:dyDescent="0.3">
      <c r="A4559" s="141">
        <v>94666</v>
      </c>
      <c r="B4559" s="141" t="s">
        <v>8625</v>
      </c>
      <c r="C4559" s="141" t="s">
        <v>146</v>
      </c>
      <c r="D4559" s="141" t="s">
        <v>81</v>
      </c>
      <c r="E4559" s="142" t="s">
        <v>8626</v>
      </c>
      <c r="F4559" s="142" t="s">
        <v>16885</v>
      </c>
    </row>
    <row r="4560" spans="1:6" x14ac:dyDescent="0.3">
      <c r="A4560" s="141">
        <v>94667</v>
      </c>
      <c r="B4560" s="141" t="s">
        <v>8627</v>
      </c>
      <c r="C4560" s="141" t="s">
        <v>146</v>
      </c>
      <c r="D4560" s="141" t="s">
        <v>81</v>
      </c>
      <c r="E4560" s="142" t="s">
        <v>8628</v>
      </c>
      <c r="F4560" s="142" t="s">
        <v>16886</v>
      </c>
    </row>
    <row r="4561" spans="1:6" x14ac:dyDescent="0.3">
      <c r="A4561" s="141">
        <v>94668</v>
      </c>
      <c r="B4561" s="141" t="s">
        <v>8629</v>
      </c>
      <c r="C4561" s="141" t="s">
        <v>146</v>
      </c>
      <c r="D4561" s="141" t="s">
        <v>81</v>
      </c>
      <c r="E4561" s="142" t="s">
        <v>159</v>
      </c>
      <c r="F4561" s="142" t="s">
        <v>16887</v>
      </c>
    </row>
    <row r="4562" spans="1:6" x14ac:dyDescent="0.3">
      <c r="A4562" s="141">
        <v>94669</v>
      </c>
      <c r="B4562" s="141" t="s">
        <v>8630</v>
      </c>
      <c r="C4562" s="141" t="s">
        <v>146</v>
      </c>
      <c r="D4562" s="141" t="s">
        <v>81</v>
      </c>
      <c r="E4562" s="142" t="s">
        <v>6637</v>
      </c>
      <c r="F4562" s="142" t="s">
        <v>7043</v>
      </c>
    </row>
    <row r="4563" spans="1:6" x14ac:dyDescent="0.3">
      <c r="A4563" s="141">
        <v>94670</v>
      </c>
      <c r="B4563" s="141" t="s">
        <v>8631</v>
      </c>
      <c r="C4563" s="141" t="s">
        <v>146</v>
      </c>
      <c r="D4563" s="141" t="s">
        <v>81</v>
      </c>
      <c r="E4563" s="142" t="s">
        <v>8632</v>
      </c>
      <c r="F4563" s="142" t="s">
        <v>16888</v>
      </c>
    </row>
    <row r="4564" spans="1:6" x14ac:dyDescent="0.3">
      <c r="A4564" s="141">
        <v>94671</v>
      </c>
      <c r="B4564" s="141" t="s">
        <v>8633</v>
      </c>
      <c r="C4564" s="141" t="s">
        <v>146</v>
      </c>
      <c r="D4564" s="141" t="s">
        <v>81</v>
      </c>
      <c r="E4564" s="142" t="s">
        <v>8634</v>
      </c>
      <c r="F4564" s="142" t="s">
        <v>16889</v>
      </c>
    </row>
    <row r="4565" spans="1:6" x14ac:dyDescent="0.3">
      <c r="A4565" s="141">
        <v>94672</v>
      </c>
      <c r="B4565" s="141" t="s">
        <v>8635</v>
      </c>
      <c r="C4565" s="141" t="s">
        <v>146</v>
      </c>
      <c r="D4565" s="141" t="s">
        <v>81</v>
      </c>
      <c r="E4565" s="142" t="s">
        <v>8636</v>
      </c>
      <c r="F4565" s="142" t="s">
        <v>1961</v>
      </c>
    </row>
    <row r="4566" spans="1:6" x14ac:dyDescent="0.3">
      <c r="A4566" s="141">
        <v>94673</v>
      </c>
      <c r="B4566" s="141" t="s">
        <v>8637</v>
      </c>
      <c r="C4566" s="141" t="s">
        <v>146</v>
      </c>
      <c r="D4566" s="141" t="s">
        <v>81</v>
      </c>
      <c r="E4566" s="142" t="s">
        <v>8638</v>
      </c>
      <c r="F4566" s="142" t="s">
        <v>9544</v>
      </c>
    </row>
    <row r="4567" spans="1:6" x14ac:dyDescent="0.3">
      <c r="A4567" s="141">
        <v>94674</v>
      </c>
      <c r="B4567" s="141" t="s">
        <v>8639</v>
      </c>
      <c r="C4567" s="141" t="s">
        <v>146</v>
      </c>
      <c r="D4567" s="141" t="s">
        <v>81</v>
      </c>
      <c r="E4567" s="142" t="s">
        <v>8640</v>
      </c>
      <c r="F4567" s="142" t="s">
        <v>15680</v>
      </c>
    </row>
    <row r="4568" spans="1:6" x14ac:dyDescent="0.3">
      <c r="A4568" s="141">
        <v>94675</v>
      </c>
      <c r="B4568" s="141" t="s">
        <v>8641</v>
      </c>
      <c r="C4568" s="141" t="s">
        <v>146</v>
      </c>
      <c r="D4568" s="141" t="s">
        <v>81</v>
      </c>
      <c r="E4568" s="142" t="s">
        <v>5128</v>
      </c>
      <c r="F4568" s="142" t="s">
        <v>4520</v>
      </c>
    </row>
    <row r="4569" spans="1:6" x14ac:dyDescent="0.3">
      <c r="A4569" s="141">
        <v>94676</v>
      </c>
      <c r="B4569" s="141" t="s">
        <v>8642</v>
      </c>
      <c r="C4569" s="141" t="s">
        <v>146</v>
      </c>
      <c r="D4569" s="141" t="s">
        <v>81</v>
      </c>
      <c r="E4569" s="142" t="s">
        <v>8643</v>
      </c>
      <c r="F4569" s="142" t="s">
        <v>16890</v>
      </c>
    </row>
    <row r="4570" spans="1:6" x14ac:dyDescent="0.3">
      <c r="A4570" s="141">
        <v>94677</v>
      </c>
      <c r="B4570" s="141" t="s">
        <v>8644</v>
      </c>
      <c r="C4570" s="141" t="s">
        <v>146</v>
      </c>
      <c r="D4570" s="141" t="s">
        <v>81</v>
      </c>
      <c r="E4570" s="142" t="s">
        <v>8645</v>
      </c>
      <c r="F4570" s="142" t="s">
        <v>16891</v>
      </c>
    </row>
    <row r="4571" spans="1:6" x14ac:dyDescent="0.3">
      <c r="A4571" s="141">
        <v>94678</v>
      </c>
      <c r="B4571" s="141" t="s">
        <v>8646</v>
      </c>
      <c r="C4571" s="141" t="s">
        <v>146</v>
      </c>
      <c r="D4571" s="141" t="s">
        <v>81</v>
      </c>
      <c r="E4571" s="142" t="s">
        <v>8647</v>
      </c>
      <c r="F4571" s="142" t="s">
        <v>15838</v>
      </c>
    </row>
    <row r="4572" spans="1:6" x14ac:dyDescent="0.3">
      <c r="A4572" s="141">
        <v>94679</v>
      </c>
      <c r="B4572" s="141" t="s">
        <v>8648</v>
      </c>
      <c r="C4572" s="141" t="s">
        <v>146</v>
      </c>
      <c r="D4572" s="141" t="s">
        <v>81</v>
      </c>
      <c r="E4572" s="142" t="s">
        <v>2629</v>
      </c>
      <c r="F4572" s="142" t="s">
        <v>9477</v>
      </c>
    </row>
    <row r="4573" spans="1:6" x14ac:dyDescent="0.3">
      <c r="A4573" s="141">
        <v>94680</v>
      </c>
      <c r="B4573" s="141" t="s">
        <v>8649</v>
      </c>
      <c r="C4573" s="141" t="s">
        <v>146</v>
      </c>
      <c r="D4573" s="141" t="s">
        <v>81</v>
      </c>
      <c r="E4573" s="142" t="s">
        <v>8650</v>
      </c>
      <c r="F4573" s="142" t="s">
        <v>16464</v>
      </c>
    </row>
    <row r="4574" spans="1:6" x14ac:dyDescent="0.3">
      <c r="A4574" s="141">
        <v>94681</v>
      </c>
      <c r="B4574" s="141" t="s">
        <v>8651</v>
      </c>
      <c r="C4574" s="141" t="s">
        <v>146</v>
      </c>
      <c r="D4574" s="141" t="s">
        <v>81</v>
      </c>
      <c r="E4574" s="142" t="s">
        <v>8652</v>
      </c>
      <c r="F4574" s="142" t="s">
        <v>12010</v>
      </c>
    </row>
    <row r="4575" spans="1:6" x14ac:dyDescent="0.3">
      <c r="A4575" s="141">
        <v>94682</v>
      </c>
      <c r="B4575" s="141" t="s">
        <v>8653</v>
      </c>
      <c r="C4575" s="141" t="s">
        <v>146</v>
      </c>
      <c r="D4575" s="141" t="s">
        <v>81</v>
      </c>
      <c r="E4575" s="142" t="s">
        <v>8654</v>
      </c>
      <c r="F4575" s="142" t="s">
        <v>16892</v>
      </c>
    </row>
    <row r="4576" spans="1:6" x14ac:dyDescent="0.3">
      <c r="A4576" s="141">
        <v>94683</v>
      </c>
      <c r="B4576" s="141" t="s">
        <v>8655</v>
      </c>
      <c r="C4576" s="141" t="s">
        <v>146</v>
      </c>
      <c r="D4576" s="141" t="s">
        <v>81</v>
      </c>
      <c r="E4576" s="142" t="s">
        <v>8656</v>
      </c>
      <c r="F4576" s="142" t="s">
        <v>16893</v>
      </c>
    </row>
    <row r="4577" spans="1:6" x14ac:dyDescent="0.3">
      <c r="A4577" s="141">
        <v>94684</v>
      </c>
      <c r="B4577" s="141" t="s">
        <v>8657</v>
      </c>
      <c r="C4577" s="141" t="s">
        <v>146</v>
      </c>
      <c r="D4577" s="141" t="s">
        <v>81</v>
      </c>
      <c r="E4577" s="142" t="s">
        <v>8658</v>
      </c>
      <c r="F4577" s="142" t="s">
        <v>16894</v>
      </c>
    </row>
    <row r="4578" spans="1:6" x14ac:dyDescent="0.3">
      <c r="A4578" s="141">
        <v>94685</v>
      </c>
      <c r="B4578" s="141" t="s">
        <v>8659</v>
      </c>
      <c r="C4578" s="141" t="s">
        <v>146</v>
      </c>
      <c r="D4578" s="141" t="s">
        <v>81</v>
      </c>
      <c r="E4578" s="142" t="s">
        <v>8660</v>
      </c>
      <c r="F4578" s="142" t="s">
        <v>16895</v>
      </c>
    </row>
    <row r="4579" spans="1:6" x14ac:dyDescent="0.3">
      <c r="A4579" s="141">
        <v>94686</v>
      </c>
      <c r="B4579" s="141" t="s">
        <v>8661</v>
      </c>
      <c r="C4579" s="141" t="s">
        <v>146</v>
      </c>
      <c r="D4579" s="141" t="s">
        <v>81</v>
      </c>
      <c r="E4579" s="142" t="s">
        <v>8662</v>
      </c>
      <c r="F4579" s="142" t="s">
        <v>16896</v>
      </c>
    </row>
    <row r="4580" spans="1:6" x14ac:dyDescent="0.3">
      <c r="A4580" s="141">
        <v>94687</v>
      </c>
      <c r="B4580" s="141" t="s">
        <v>8663</v>
      </c>
      <c r="C4580" s="141" t="s">
        <v>146</v>
      </c>
      <c r="D4580" s="141" t="s">
        <v>81</v>
      </c>
      <c r="E4580" s="142" t="s">
        <v>8664</v>
      </c>
      <c r="F4580" s="142" t="s">
        <v>16897</v>
      </c>
    </row>
    <row r="4581" spans="1:6" x14ac:dyDescent="0.3">
      <c r="A4581" s="141">
        <v>94688</v>
      </c>
      <c r="B4581" s="141" t="s">
        <v>8665</v>
      </c>
      <c r="C4581" s="141" t="s">
        <v>146</v>
      </c>
      <c r="D4581" s="141" t="s">
        <v>81</v>
      </c>
      <c r="E4581" s="142" t="s">
        <v>8666</v>
      </c>
      <c r="F4581" s="142" t="s">
        <v>86</v>
      </c>
    </row>
    <row r="4582" spans="1:6" x14ac:dyDescent="0.3">
      <c r="A4582" s="141">
        <v>94689</v>
      </c>
      <c r="B4582" s="141" t="s">
        <v>8667</v>
      </c>
      <c r="C4582" s="141" t="s">
        <v>146</v>
      </c>
      <c r="D4582" s="141" t="s">
        <v>81</v>
      </c>
      <c r="E4582" s="142" t="s">
        <v>5101</v>
      </c>
      <c r="F4582" s="142" t="s">
        <v>5149</v>
      </c>
    </row>
    <row r="4583" spans="1:6" x14ac:dyDescent="0.3">
      <c r="A4583" s="141">
        <v>94690</v>
      </c>
      <c r="B4583" s="141" t="s">
        <v>8668</v>
      </c>
      <c r="C4583" s="141" t="s">
        <v>146</v>
      </c>
      <c r="D4583" s="141" t="s">
        <v>81</v>
      </c>
      <c r="E4583" s="142" t="s">
        <v>8669</v>
      </c>
      <c r="F4583" s="142" t="s">
        <v>6069</v>
      </c>
    </row>
    <row r="4584" spans="1:6" x14ac:dyDescent="0.3">
      <c r="A4584" s="141">
        <v>94691</v>
      </c>
      <c r="B4584" s="141" t="s">
        <v>8670</v>
      </c>
      <c r="C4584" s="141" t="s">
        <v>146</v>
      </c>
      <c r="D4584" s="141" t="s">
        <v>81</v>
      </c>
      <c r="E4584" s="142" t="s">
        <v>8671</v>
      </c>
      <c r="F4584" s="142" t="s">
        <v>15834</v>
      </c>
    </row>
    <row r="4585" spans="1:6" x14ac:dyDescent="0.3">
      <c r="A4585" s="141">
        <v>94692</v>
      </c>
      <c r="B4585" s="141" t="s">
        <v>8672</v>
      </c>
      <c r="C4585" s="141" t="s">
        <v>146</v>
      </c>
      <c r="D4585" s="141" t="s">
        <v>81</v>
      </c>
      <c r="E4585" s="142" t="s">
        <v>6966</v>
      </c>
      <c r="F4585" s="142" t="s">
        <v>9582</v>
      </c>
    </row>
    <row r="4586" spans="1:6" x14ac:dyDescent="0.3">
      <c r="A4586" s="141">
        <v>94693</v>
      </c>
      <c r="B4586" s="141" t="s">
        <v>8673</v>
      </c>
      <c r="C4586" s="141" t="s">
        <v>146</v>
      </c>
      <c r="D4586" s="141" t="s">
        <v>81</v>
      </c>
      <c r="E4586" s="142" t="s">
        <v>8674</v>
      </c>
      <c r="F4586" s="142" t="s">
        <v>16898</v>
      </c>
    </row>
    <row r="4587" spans="1:6" x14ac:dyDescent="0.3">
      <c r="A4587" s="141">
        <v>94694</v>
      </c>
      <c r="B4587" s="141" t="s">
        <v>8675</v>
      </c>
      <c r="C4587" s="141" t="s">
        <v>146</v>
      </c>
      <c r="D4587" s="141" t="s">
        <v>81</v>
      </c>
      <c r="E4587" s="142" t="s">
        <v>8676</v>
      </c>
      <c r="F4587" s="142" t="s">
        <v>16899</v>
      </c>
    </row>
    <row r="4588" spans="1:6" x14ac:dyDescent="0.3">
      <c r="A4588" s="141">
        <v>94695</v>
      </c>
      <c r="B4588" s="141" t="s">
        <v>8677</v>
      </c>
      <c r="C4588" s="141" t="s">
        <v>146</v>
      </c>
      <c r="D4588" s="141" t="s">
        <v>81</v>
      </c>
      <c r="E4588" s="142" t="s">
        <v>8678</v>
      </c>
      <c r="F4588" s="142" t="s">
        <v>16900</v>
      </c>
    </row>
    <row r="4589" spans="1:6" x14ac:dyDescent="0.3">
      <c r="A4589" s="141">
        <v>94696</v>
      </c>
      <c r="B4589" s="141" t="s">
        <v>8679</v>
      </c>
      <c r="C4589" s="141" t="s">
        <v>146</v>
      </c>
      <c r="D4589" s="141" t="s">
        <v>81</v>
      </c>
      <c r="E4589" s="142" t="s">
        <v>8680</v>
      </c>
      <c r="F4589" s="142" t="s">
        <v>16415</v>
      </c>
    </row>
    <row r="4590" spans="1:6" x14ac:dyDescent="0.3">
      <c r="A4590" s="141">
        <v>94697</v>
      </c>
      <c r="B4590" s="141" t="s">
        <v>8681</v>
      </c>
      <c r="C4590" s="141" t="s">
        <v>146</v>
      </c>
      <c r="D4590" s="141" t="s">
        <v>81</v>
      </c>
      <c r="E4590" s="142" t="s">
        <v>8682</v>
      </c>
      <c r="F4590" s="142" t="s">
        <v>16901</v>
      </c>
    </row>
    <row r="4591" spans="1:6" x14ac:dyDescent="0.3">
      <c r="A4591" s="141">
        <v>94698</v>
      </c>
      <c r="B4591" s="141" t="s">
        <v>8683</v>
      </c>
      <c r="C4591" s="141" t="s">
        <v>146</v>
      </c>
      <c r="D4591" s="141" t="s">
        <v>81</v>
      </c>
      <c r="E4591" s="142" t="s">
        <v>8684</v>
      </c>
      <c r="F4591" s="142" t="s">
        <v>16902</v>
      </c>
    </row>
    <row r="4592" spans="1:6" x14ac:dyDescent="0.3">
      <c r="A4592" s="141">
        <v>94699</v>
      </c>
      <c r="B4592" s="141" t="s">
        <v>8685</v>
      </c>
      <c r="C4592" s="141" t="s">
        <v>146</v>
      </c>
      <c r="D4592" s="141" t="s">
        <v>81</v>
      </c>
      <c r="E4592" s="142" t="s">
        <v>8686</v>
      </c>
      <c r="F4592" s="142" t="s">
        <v>16903</v>
      </c>
    </row>
    <row r="4593" spans="1:6" x14ac:dyDescent="0.3">
      <c r="A4593" s="141">
        <v>94700</v>
      </c>
      <c r="B4593" s="141" t="s">
        <v>8687</v>
      </c>
      <c r="C4593" s="141" t="s">
        <v>146</v>
      </c>
      <c r="D4593" s="141" t="s">
        <v>81</v>
      </c>
      <c r="E4593" s="142" t="s">
        <v>8688</v>
      </c>
      <c r="F4593" s="142" t="s">
        <v>16904</v>
      </c>
    </row>
    <row r="4594" spans="1:6" x14ac:dyDescent="0.3">
      <c r="A4594" s="141">
        <v>94701</v>
      </c>
      <c r="B4594" s="141" t="s">
        <v>8689</v>
      </c>
      <c r="C4594" s="141" t="s">
        <v>146</v>
      </c>
      <c r="D4594" s="141" t="s">
        <v>81</v>
      </c>
      <c r="E4594" s="142" t="s">
        <v>8690</v>
      </c>
      <c r="F4594" s="142" t="s">
        <v>16905</v>
      </c>
    </row>
    <row r="4595" spans="1:6" x14ac:dyDescent="0.3">
      <c r="A4595" s="141">
        <v>94702</v>
      </c>
      <c r="B4595" s="141" t="s">
        <v>8691</v>
      </c>
      <c r="C4595" s="141" t="s">
        <v>146</v>
      </c>
      <c r="D4595" s="141" t="s">
        <v>81</v>
      </c>
      <c r="E4595" s="142" t="s">
        <v>8692</v>
      </c>
      <c r="F4595" s="142" t="s">
        <v>16906</v>
      </c>
    </row>
    <row r="4596" spans="1:6" x14ac:dyDescent="0.3">
      <c r="A4596" s="141">
        <v>94703</v>
      </c>
      <c r="B4596" s="141" t="s">
        <v>8693</v>
      </c>
      <c r="C4596" s="141" t="s">
        <v>146</v>
      </c>
      <c r="D4596" s="141" t="s">
        <v>81</v>
      </c>
      <c r="E4596" s="142" t="s">
        <v>2996</v>
      </c>
      <c r="F4596" s="142" t="s">
        <v>16907</v>
      </c>
    </row>
    <row r="4597" spans="1:6" x14ac:dyDescent="0.3">
      <c r="A4597" s="141">
        <v>94704</v>
      </c>
      <c r="B4597" s="141" t="s">
        <v>8694</v>
      </c>
      <c r="C4597" s="141" t="s">
        <v>146</v>
      </c>
      <c r="D4597" s="141" t="s">
        <v>81</v>
      </c>
      <c r="E4597" s="142" t="s">
        <v>8695</v>
      </c>
      <c r="F4597" s="142" t="s">
        <v>6059</v>
      </c>
    </row>
    <row r="4598" spans="1:6" x14ac:dyDescent="0.3">
      <c r="A4598" s="141">
        <v>94705</v>
      </c>
      <c r="B4598" s="141" t="s">
        <v>8696</v>
      </c>
      <c r="C4598" s="141" t="s">
        <v>146</v>
      </c>
      <c r="D4598" s="141" t="s">
        <v>81</v>
      </c>
      <c r="E4598" s="142" t="s">
        <v>8697</v>
      </c>
      <c r="F4598" s="142" t="s">
        <v>16908</v>
      </c>
    </row>
    <row r="4599" spans="1:6" x14ac:dyDescent="0.3">
      <c r="A4599" s="141">
        <v>94706</v>
      </c>
      <c r="B4599" s="141" t="s">
        <v>8698</v>
      </c>
      <c r="C4599" s="141" t="s">
        <v>146</v>
      </c>
      <c r="D4599" s="141" t="s">
        <v>81</v>
      </c>
      <c r="E4599" s="142" t="s">
        <v>2465</v>
      </c>
      <c r="F4599" s="142" t="s">
        <v>8914</v>
      </c>
    </row>
    <row r="4600" spans="1:6" x14ac:dyDescent="0.3">
      <c r="A4600" s="141">
        <v>94707</v>
      </c>
      <c r="B4600" s="141" t="s">
        <v>8699</v>
      </c>
      <c r="C4600" s="141" t="s">
        <v>146</v>
      </c>
      <c r="D4600" s="141" t="s">
        <v>81</v>
      </c>
      <c r="E4600" s="142" t="s">
        <v>8700</v>
      </c>
      <c r="F4600" s="142" t="s">
        <v>8784</v>
      </c>
    </row>
    <row r="4601" spans="1:6" x14ac:dyDescent="0.3">
      <c r="A4601" s="141">
        <v>94713</v>
      </c>
      <c r="B4601" s="141" t="s">
        <v>8701</v>
      </c>
      <c r="C4601" s="141" t="s">
        <v>146</v>
      </c>
      <c r="D4601" s="141" t="s">
        <v>81</v>
      </c>
      <c r="E4601" s="142" t="s">
        <v>8702</v>
      </c>
      <c r="F4601" s="142" t="s">
        <v>16909</v>
      </c>
    </row>
    <row r="4602" spans="1:6" x14ac:dyDescent="0.3">
      <c r="A4602" s="141">
        <v>94714</v>
      </c>
      <c r="B4602" s="141" t="s">
        <v>8703</v>
      </c>
      <c r="C4602" s="141" t="s">
        <v>146</v>
      </c>
      <c r="D4602" s="141" t="s">
        <v>81</v>
      </c>
      <c r="E4602" s="142" t="s">
        <v>8704</v>
      </c>
      <c r="F4602" s="142" t="s">
        <v>16910</v>
      </c>
    </row>
    <row r="4603" spans="1:6" x14ac:dyDescent="0.3">
      <c r="A4603" s="141">
        <v>94715</v>
      </c>
      <c r="B4603" s="141" t="s">
        <v>8705</v>
      </c>
      <c r="C4603" s="141" t="s">
        <v>146</v>
      </c>
      <c r="D4603" s="141" t="s">
        <v>81</v>
      </c>
      <c r="E4603" s="142" t="s">
        <v>8706</v>
      </c>
      <c r="F4603" s="142" t="s">
        <v>16911</v>
      </c>
    </row>
    <row r="4604" spans="1:6" x14ac:dyDescent="0.3">
      <c r="A4604" s="141">
        <v>94724</v>
      </c>
      <c r="B4604" s="141" t="s">
        <v>8707</v>
      </c>
      <c r="C4604" s="141" t="s">
        <v>146</v>
      </c>
      <c r="D4604" s="141" t="s">
        <v>81</v>
      </c>
      <c r="E4604" s="142" t="s">
        <v>8708</v>
      </c>
      <c r="F4604" s="142" t="s">
        <v>16912</v>
      </c>
    </row>
    <row r="4605" spans="1:6" x14ac:dyDescent="0.3">
      <c r="A4605" s="141">
        <v>94725</v>
      </c>
      <c r="B4605" s="141" t="s">
        <v>8709</v>
      </c>
      <c r="C4605" s="141" t="s">
        <v>146</v>
      </c>
      <c r="D4605" s="141" t="s">
        <v>81</v>
      </c>
      <c r="E4605" s="142" t="s">
        <v>8710</v>
      </c>
      <c r="F4605" s="142" t="s">
        <v>9800</v>
      </c>
    </row>
    <row r="4606" spans="1:6" x14ac:dyDescent="0.3">
      <c r="A4606" s="141">
        <v>94726</v>
      </c>
      <c r="B4606" s="141" t="s">
        <v>8711</v>
      </c>
      <c r="C4606" s="141" t="s">
        <v>146</v>
      </c>
      <c r="D4606" s="141" t="s">
        <v>81</v>
      </c>
      <c r="E4606" s="142" t="s">
        <v>8712</v>
      </c>
      <c r="F4606" s="142" t="s">
        <v>463</v>
      </c>
    </row>
    <row r="4607" spans="1:6" x14ac:dyDescent="0.3">
      <c r="A4607" s="141">
        <v>94727</v>
      </c>
      <c r="B4607" s="141" t="s">
        <v>8713</v>
      </c>
      <c r="C4607" s="141" t="s">
        <v>146</v>
      </c>
      <c r="D4607" s="141" t="s">
        <v>81</v>
      </c>
      <c r="E4607" s="142" t="s">
        <v>8714</v>
      </c>
      <c r="F4607" s="142" t="s">
        <v>10320</v>
      </c>
    </row>
    <row r="4608" spans="1:6" x14ac:dyDescent="0.3">
      <c r="A4608" s="141">
        <v>94728</v>
      </c>
      <c r="B4608" s="141" t="s">
        <v>8715</v>
      </c>
      <c r="C4608" s="141" t="s">
        <v>146</v>
      </c>
      <c r="D4608" s="141" t="s">
        <v>81</v>
      </c>
      <c r="E4608" s="142" t="s">
        <v>8716</v>
      </c>
      <c r="F4608" s="142" t="s">
        <v>16004</v>
      </c>
    </row>
    <row r="4609" spans="1:6" x14ac:dyDescent="0.3">
      <c r="A4609" s="141">
        <v>94729</v>
      </c>
      <c r="B4609" s="141" t="s">
        <v>8717</v>
      </c>
      <c r="C4609" s="141" t="s">
        <v>146</v>
      </c>
      <c r="D4609" s="141" t="s">
        <v>81</v>
      </c>
      <c r="E4609" s="142" t="s">
        <v>7392</v>
      </c>
      <c r="F4609" s="142" t="s">
        <v>8752</v>
      </c>
    </row>
    <row r="4610" spans="1:6" x14ac:dyDescent="0.3">
      <c r="A4610" s="141">
        <v>94730</v>
      </c>
      <c r="B4610" s="141" t="s">
        <v>8718</v>
      </c>
      <c r="C4610" s="141" t="s">
        <v>146</v>
      </c>
      <c r="D4610" s="141" t="s">
        <v>81</v>
      </c>
      <c r="E4610" s="142" t="s">
        <v>8719</v>
      </c>
      <c r="F4610" s="142" t="s">
        <v>16913</v>
      </c>
    </row>
    <row r="4611" spans="1:6" x14ac:dyDescent="0.3">
      <c r="A4611" s="141">
        <v>94731</v>
      </c>
      <c r="B4611" s="141" t="s">
        <v>8720</v>
      </c>
      <c r="C4611" s="141" t="s">
        <v>146</v>
      </c>
      <c r="D4611" s="141" t="s">
        <v>81</v>
      </c>
      <c r="E4611" s="142" t="s">
        <v>1596</v>
      </c>
      <c r="F4611" s="142" t="s">
        <v>16912</v>
      </c>
    </row>
    <row r="4612" spans="1:6" x14ac:dyDescent="0.3">
      <c r="A4612" s="141">
        <v>94732</v>
      </c>
      <c r="B4612" s="141" t="s">
        <v>8721</v>
      </c>
      <c r="C4612" s="141" t="s">
        <v>146</v>
      </c>
      <c r="D4612" s="141" t="s">
        <v>81</v>
      </c>
      <c r="E4612" s="142" t="s">
        <v>8722</v>
      </c>
      <c r="F4612" s="142" t="s">
        <v>16914</v>
      </c>
    </row>
    <row r="4613" spans="1:6" x14ac:dyDescent="0.3">
      <c r="A4613" s="141">
        <v>94733</v>
      </c>
      <c r="B4613" s="141" t="s">
        <v>8723</v>
      </c>
      <c r="C4613" s="141" t="s">
        <v>146</v>
      </c>
      <c r="D4613" s="141" t="s">
        <v>81</v>
      </c>
      <c r="E4613" s="142" t="s">
        <v>8724</v>
      </c>
      <c r="F4613" s="142" t="s">
        <v>8770</v>
      </c>
    </row>
    <row r="4614" spans="1:6" x14ac:dyDescent="0.3">
      <c r="A4614" s="141">
        <v>94734</v>
      </c>
      <c r="B4614" s="141" t="s">
        <v>8725</v>
      </c>
      <c r="C4614" s="141" t="s">
        <v>146</v>
      </c>
      <c r="D4614" s="141" t="s">
        <v>81</v>
      </c>
      <c r="E4614" s="142" t="s">
        <v>8726</v>
      </c>
      <c r="F4614" s="142" t="s">
        <v>16915</v>
      </c>
    </row>
    <row r="4615" spans="1:6" x14ac:dyDescent="0.3">
      <c r="A4615" s="141">
        <v>94736</v>
      </c>
      <c r="B4615" s="141" t="s">
        <v>8727</v>
      </c>
      <c r="C4615" s="141" t="s">
        <v>146</v>
      </c>
      <c r="D4615" s="141" t="s">
        <v>81</v>
      </c>
      <c r="E4615" s="142" t="s">
        <v>8728</v>
      </c>
      <c r="F4615" s="142" t="s">
        <v>16916</v>
      </c>
    </row>
    <row r="4616" spans="1:6" x14ac:dyDescent="0.3">
      <c r="A4616" s="141">
        <v>94737</v>
      </c>
      <c r="B4616" s="141" t="s">
        <v>8729</v>
      </c>
      <c r="C4616" s="141" t="s">
        <v>146</v>
      </c>
      <c r="D4616" s="141" t="s">
        <v>81</v>
      </c>
      <c r="E4616" s="142" t="s">
        <v>8730</v>
      </c>
      <c r="F4616" s="142" t="s">
        <v>16917</v>
      </c>
    </row>
    <row r="4617" spans="1:6" x14ac:dyDescent="0.3">
      <c r="A4617" s="141">
        <v>94738</v>
      </c>
      <c r="B4617" s="141" t="s">
        <v>8731</v>
      </c>
      <c r="C4617" s="141" t="s">
        <v>146</v>
      </c>
      <c r="D4617" s="141" t="s">
        <v>81</v>
      </c>
      <c r="E4617" s="142" t="s">
        <v>8732</v>
      </c>
      <c r="F4617" s="142" t="s">
        <v>16918</v>
      </c>
    </row>
    <row r="4618" spans="1:6" x14ac:dyDescent="0.3">
      <c r="A4618" s="141">
        <v>94739</v>
      </c>
      <c r="B4618" s="141" t="s">
        <v>8733</v>
      </c>
      <c r="C4618" s="141" t="s">
        <v>146</v>
      </c>
      <c r="D4618" s="141" t="s">
        <v>81</v>
      </c>
      <c r="E4618" s="142" t="s">
        <v>8734</v>
      </c>
      <c r="F4618" s="142" t="s">
        <v>16919</v>
      </c>
    </row>
    <row r="4619" spans="1:6" x14ac:dyDescent="0.3">
      <c r="A4619" s="141">
        <v>94740</v>
      </c>
      <c r="B4619" s="141" t="s">
        <v>8735</v>
      </c>
      <c r="C4619" s="141" t="s">
        <v>146</v>
      </c>
      <c r="D4619" s="141" t="s">
        <v>81</v>
      </c>
      <c r="E4619" s="142" t="s">
        <v>5778</v>
      </c>
      <c r="F4619" s="142" t="s">
        <v>5900</v>
      </c>
    </row>
    <row r="4620" spans="1:6" x14ac:dyDescent="0.3">
      <c r="A4620" s="141">
        <v>94741</v>
      </c>
      <c r="B4620" s="141" t="s">
        <v>8736</v>
      </c>
      <c r="C4620" s="141" t="s">
        <v>146</v>
      </c>
      <c r="D4620" s="141" t="s">
        <v>81</v>
      </c>
      <c r="E4620" s="142" t="s">
        <v>8737</v>
      </c>
      <c r="F4620" s="142" t="s">
        <v>16920</v>
      </c>
    </row>
    <row r="4621" spans="1:6" x14ac:dyDescent="0.3">
      <c r="A4621" s="141">
        <v>94742</v>
      </c>
      <c r="B4621" s="141" t="s">
        <v>8738</v>
      </c>
      <c r="C4621" s="141" t="s">
        <v>146</v>
      </c>
      <c r="D4621" s="141" t="s">
        <v>81</v>
      </c>
      <c r="E4621" s="142" t="s">
        <v>8739</v>
      </c>
      <c r="F4621" s="142" t="s">
        <v>8484</v>
      </c>
    </row>
    <row r="4622" spans="1:6" x14ac:dyDescent="0.3">
      <c r="A4622" s="141">
        <v>94743</v>
      </c>
      <c r="B4622" s="141" t="s">
        <v>8740</v>
      </c>
      <c r="C4622" s="141" t="s">
        <v>146</v>
      </c>
      <c r="D4622" s="141" t="s">
        <v>81</v>
      </c>
      <c r="E4622" s="142" t="s">
        <v>5782</v>
      </c>
      <c r="F4622" s="142" t="s">
        <v>16921</v>
      </c>
    </row>
    <row r="4623" spans="1:6" x14ac:dyDescent="0.3">
      <c r="A4623" s="141">
        <v>94744</v>
      </c>
      <c r="B4623" s="141" t="s">
        <v>8741</v>
      </c>
      <c r="C4623" s="141" t="s">
        <v>146</v>
      </c>
      <c r="D4623" s="141" t="s">
        <v>81</v>
      </c>
      <c r="E4623" s="142" t="s">
        <v>5896</v>
      </c>
      <c r="F4623" s="142" t="s">
        <v>16922</v>
      </c>
    </row>
    <row r="4624" spans="1:6" x14ac:dyDescent="0.3">
      <c r="A4624" s="141">
        <v>94746</v>
      </c>
      <c r="B4624" s="141" t="s">
        <v>8742</v>
      </c>
      <c r="C4624" s="141" t="s">
        <v>146</v>
      </c>
      <c r="D4624" s="141" t="s">
        <v>81</v>
      </c>
      <c r="E4624" s="142" t="s">
        <v>4032</v>
      </c>
      <c r="F4624" s="142" t="s">
        <v>9248</v>
      </c>
    </row>
    <row r="4625" spans="1:6" x14ac:dyDescent="0.3">
      <c r="A4625" s="141">
        <v>94748</v>
      </c>
      <c r="B4625" s="141" t="s">
        <v>8743</v>
      </c>
      <c r="C4625" s="141" t="s">
        <v>146</v>
      </c>
      <c r="D4625" s="141" t="s">
        <v>81</v>
      </c>
      <c r="E4625" s="142" t="s">
        <v>2095</v>
      </c>
      <c r="F4625" s="142" t="s">
        <v>16923</v>
      </c>
    </row>
    <row r="4626" spans="1:6" x14ac:dyDescent="0.3">
      <c r="A4626" s="141">
        <v>94750</v>
      </c>
      <c r="B4626" s="141" t="s">
        <v>8744</v>
      </c>
      <c r="C4626" s="141" t="s">
        <v>146</v>
      </c>
      <c r="D4626" s="141" t="s">
        <v>81</v>
      </c>
      <c r="E4626" s="142" t="s">
        <v>8745</v>
      </c>
      <c r="F4626" s="142" t="s">
        <v>16924</v>
      </c>
    </row>
    <row r="4627" spans="1:6" x14ac:dyDescent="0.3">
      <c r="A4627" s="141">
        <v>94752</v>
      </c>
      <c r="B4627" s="141" t="s">
        <v>8746</v>
      </c>
      <c r="C4627" s="141" t="s">
        <v>146</v>
      </c>
      <c r="D4627" s="141" t="s">
        <v>81</v>
      </c>
      <c r="E4627" s="142" t="s">
        <v>8747</v>
      </c>
      <c r="F4627" s="142" t="s">
        <v>16925</v>
      </c>
    </row>
    <row r="4628" spans="1:6" x14ac:dyDescent="0.3">
      <c r="A4628" s="141">
        <v>94754</v>
      </c>
      <c r="B4628" s="141" t="s">
        <v>8748</v>
      </c>
      <c r="C4628" s="141" t="s">
        <v>146</v>
      </c>
      <c r="D4628" s="141" t="s">
        <v>81</v>
      </c>
      <c r="E4628" s="142" t="s">
        <v>8749</v>
      </c>
      <c r="F4628" s="142" t="s">
        <v>16926</v>
      </c>
    </row>
    <row r="4629" spans="1:6" x14ac:dyDescent="0.3">
      <c r="A4629" s="141">
        <v>94756</v>
      </c>
      <c r="B4629" s="141" t="s">
        <v>8750</v>
      </c>
      <c r="C4629" s="141" t="s">
        <v>146</v>
      </c>
      <c r="D4629" s="141" t="s">
        <v>81</v>
      </c>
      <c r="E4629" s="142" t="s">
        <v>5212</v>
      </c>
      <c r="F4629" s="142" t="s">
        <v>5049</v>
      </c>
    </row>
    <row r="4630" spans="1:6" x14ac:dyDescent="0.3">
      <c r="A4630" s="141">
        <v>94757</v>
      </c>
      <c r="B4630" s="141" t="s">
        <v>8751</v>
      </c>
      <c r="C4630" s="141" t="s">
        <v>146</v>
      </c>
      <c r="D4630" s="141" t="s">
        <v>81</v>
      </c>
      <c r="E4630" s="142" t="s">
        <v>8752</v>
      </c>
      <c r="F4630" s="142" t="s">
        <v>16927</v>
      </c>
    </row>
    <row r="4631" spans="1:6" x14ac:dyDescent="0.3">
      <c r="A4631" s="141">
        <v>94758</v>
      </c>
      <c r="B4631" s="141" t="s">
        <v>8753</v>
      </c>
      <c r="C4631" s="141" t="s">
        <v>146</v>
      </c>
      <c r="D4631" s="141" t="s">
        <v>81</v>
      </c>
      <c r="E4631" s="142" t="s">
        <v>8754</v>
      </c>
      <c r="F4631" s="142" t="s">
        <v>16928</v>
      </c>
    </row>
    <row r="4632" spans="1:6" x14ac:dyDescent="0.3">
      <c r="A4632" s="141">
        <v>94759</v>
      </c>
      <c r="B4632" s="141" t="s">
        <v>8755</v>
      </c>
      <c r="C4632" s="141" t="s">
        <v>146</v>
      </c>
      <c r="D4632" s="141" t="s">
        <v>81</v>
      </c>
      <c r="E4632" s="142" t="s">
        <v>8756</v>
      </c>
      <c r="F4632" s="142" t="s">
        <v>2500</v>
      </c>
    </row>
    <row r="4633" spans="1:6" x14ac:dyDescent="0.3">
      <c r="A4633" s="141">
        <v>94760</v>
      </c>
      <c r="B4633" s="141" t="s">
        <v>8757</v>
      </c>
      <c r="C4633" s="141" t="s">
        <v>146</v>
      </c>
      <c r="D4633" s="141" t="s">
        <v>81</v>
      </c>
      <c r="E4633" s="142" t="s">
        <v>8758</v>
      </c>
      <c r="F4633" s="142" t="s">
        <v>16929</v>
      </c>
    </row>
    <row r="4634" spans="1:6" x14ac:dyDescent="0.3">
      <c r="A4634" s="141">
        <v>94761</v>
      </c>
      <c r="B4634" s="141" t="s">
        <v>8759</v>
      </c>
      <c r="C4634" s="141" t="s">
        <v>146</v>
      </c>
      <c r="D4634" s="141" t="s">
        <v>81</v>
      </c>
      <c r="E4634" s="142" t="s">
        <v>8760</v>
      </c>
      <c r="F4634" s="142" t="s">
        <v>16930</v>
      </c>
    </row>
    <row r="4635" spans="1:6" x14ac:dyDescent="0.3">
      <c r="A4635" s="141">
        <v>94762</v>
      </c>
      <c r="B4635" s="141" t="s">
        <v>8761</v>
      </c>
      <c r="C4635" s="141" t="s">
        <v>146</v>
      </c>
      <c r="D4635" s="141" t="s">
        <v>81</v>
      </c>
      <c r="E4635" s="142" t="s">
        <v>8762</v>
      </c>
      <c r="F4635" s="142" t="s">
        <v>16931</v>
      </c>
    </row>
    <row r="4636" spans="1:6" x14ac:dyDescent="0.3">
      <c r="A4636" s="141">
        <v>94763</v>
      </c>
      <c r="B4636" s="141" t="s">
        <v>8763</v>
      </c>
      <c r="C4636" s="141" t="s">
        <v>146</v>
      </c>
      <c r="D4636" s="141" t="s">
        <v>81</v>
      </c>
      <c r="E4636" s="142" t="s">
        <v>8764</v>
      </c>
      <c r="F4636" s="142" t="s">
        <v>16932</v>
      </c>
    </row>
    <row r="4637" spans="1:6" x14ac:dyDescent="0.3">
      <c r="A4637" s="141">
        <v>94764</v>
      </c>
      <c r="B4637" s="141" t="s">
        <v>8765</v>
      </c>
      <c r="C4637" s="141" t="s">
        <v>146</v>
      </c>
      <c r="D4637" s="141" t="s">
        <v>81</v>
      </c>
      <c r="E4637" s="142" t="s">
        <v>8766</v>
      </c>
      <c r="F4637" s="142" t="s">
        <v>16933</v>
      </c>
    </row>
    <row r="4638" spans="1:6" x14ac:dyDescent="0.3">
      <c r="A4638" s="141">
        <v>94765</v>
      </c>
      <c r="B4638" s="141" t="s">
        <v>8767</v>
      </c>
      <c r="C4638" s="141" t="s">
        <v>146</v>
      </c>
      <c r="D4638" s="141" t="s">
        <v>81</v>
      </c>
      <c r="E4638" s="142" t="s">
        <v>8768</v>
      </c>
      <c r="F4638" s="142" t="s">
        <v>16934</v>
      </c>
    </row>
    <row r="4639" spans="1:6" x14ac:dyDescent="0.3">
      <c r="A4639" s="141">
        <v>94766</v>
      </c>
      <c r="B4639" s="141" t="s">
        <v>8769</v>
      </c>
      <c r="C4639" s="141" t="s">
        <v>146</v>
      </c>
      <c r="D4639" s="141" t="s">
        <v>81</v>
      </c>
      <c r="E4639" s="142" t="s">
        <v>8770</v>
      </c>
      <c r="F4639" s="142" t="s">
        <v>16935</v>
      </c>
    </row>
    <row r="4640" spans="1:6" x14ac:dyDescent="0.3">
      <c r="A4640" s="141">
        <v>94767</v>
      </c>
      <c r="B4640" s="141" t="s">
        <v>8771</v>
      </c>
      <c r="C4640" s="141" t="s">
        <v>146</v>
      </c>
      <c r="D4640" s="141" t="s">
        <v>81</v>
      </c>
      <c r="E4640" s="142" t="s">
        <v>8772</v>
      </c>
      <c r="F4640" s="142" t="s">
        <v>588</v>
      </c>
    </row>
    <row r="4641" spans="1:6" x14ac:dyDescent="0.3">
      <c r="A4641" s="141">
        <v>94768</v>
      </c>
      <c r="B4641" s="141" t="s">
        <v>8773</v>
      </c>
      <c r="C4641" s="141" t="s">
        <v>146</v>
      </c>
      <c r="D4641" s="141" t="s">
        <v>81</v>
      </c>
      <c r="E4641" s="142" t="s">
        <v>972</v>
      </c>
      <c r="F4641" s="142" t="s">
        <v>16936</v>
      </c>
    </row>
    <row r="4642" spans="1:6" x14ac:dyDescent="0.3">
      <c r="A4642" s="141">
        <v>94769</v>
      </c>
      <c r="B4642" s="141" t="s">
        <v>8774</v>
      </c>
      <c r="C4642" s="141" t="s">
        <v>146</v>
      </c>
      <c r="D4642" s="141" t="s">
        <v>81</v>
      </c>
      <c r="E4642" s="142" t="s">
        <v>8775</v>
      </c>
      <c r="F4642" s="142" t="s">
        <v>16937</v>
      </c>
    </row>
    <row r="4643" spans="1:6" x14ac:dyDescent="0.3">
      <c r="A4643" s="141">
        <v>94783</v>
      </c>
      <c r="B4643" s="141" t="s">
        <v>8776</v>
      </c>
      <c r="C4643" s="141" t="s">
        <v>146</v>
      </c>
      <c r="D4643" s="141" t="s">
        <v>81</v>
      </c>
      <c r="E4643" s="142" t="s">
        <v>8777</v>
      </c>
      <c r="F4643" s="142" t="s">
        <v>8861</v>
      </c>
    </row>
    <row r="4644" spans="1:6" x14ac:dyDescent="0.3">
      <c r="A4644" s="141">
        <v>94863</v>
      </c>
      <c r="B4644" s="141" t="s">
        <v>8778</v>
      </c>
      <c r="C4644" s="141" t="s">
        <v>146</v>
      </c>
      <c r="D4644" s="141" t="s">
        <v>81</v>
      </c>
      <c r="E4644" s="142" t="s">
        <v>8779</v>
      </c>
      <c r="F4644" s="142" t="s">
        <v>16938</v>
      </c>
    </row>
    <row r="4645" spans="1:6" x14ac:dyDescent="0.3">
      <c r="A4645" s="141">
        <v>95237</v>
      </c>
      <c r="B4645" s="141" t="s">
        <v>8780</v>
      </c>
      <c r="C4645" s="141" t="s">
        <v>146</v>
      </c>
      <c r="D4645" s="141" t="s">
        <v>81</v>
      </c>
      <c r="E4645" s="142" t="s">
        <v>239</v>
      </c>
      <c r="F4645" s="142" t="s">
        <v>8094</v>
      </c>
    </row>
    <row r="4646" spans="1:6" x14ac:dyDescent="0.3">
      <c r="A4646" s="141">
        <v>95693</v>
      </c>
      <c r="B4646" s="141" t="s">
        <v>8781</v>
      </c>
      <c r="C4646" s="141" t="s">
        <v>146</v>
      </c>
      <c r="D4646" s="141" t="s">
        <v>81</v>
      </c>
      <c r="E4646" s="142" t="s">
        <v>8782</v>
      </c>
      <c r="F4646" s="142" t="s">
        <v>16939</v>
      </c>
    </row>
    <row r="4647" spans="1:6" x14ac:dyDescent="0.3">
      <c r="A4647" s="141">
        <v>95694</v>
      </c>
      <c r="B4647" s="141" t="s">
        <v>8783</v>
      </c>
      <c r="C4647" s="141" t="s">
        <v>146</v>
      </c>
      <c r="D4647" s="141" t="s">
        <v>81</v>
      </c>
      <c r="E4647" s="142" t="s">
        <v>8784</v>
      </c>
      <c r="F4647" s="142" t="s">
        <v>16940</v>
      </c>
    </row>
    <row r="4648" spans="1:6" x14ac:dyDescent="0.3">
      <c r="A4648" s="141">
        <v>95695</v>
      </c>
      <c r="B4648" s="141" t="s">
        <v>8785</v>
      </c>
      <c r="C4648" s="141" t="s">
        <v>146</v>
      </c>
      <c r="D4648" s="141" t="s">
        <v>81</v>
      </c>
      <c r="E4648" s="142" t="s">
        <v>8786</v>
      </c>
      <c r="F4648" s="142" t="s">
        <v>16941</v>
      </c>
    </row>
    <row r="4649" spans="1:6" x14ac:dyDescent="0.3">
      <c r="A4649" s="141">
        <v>95696</v>
      </c>
      <c r="B4649" s="141" t="s">
        <v>8787</v>
      </c>
      <c r="C4649" s="141" t="s">
        <v>146</v>
      </c>
      <c r="D4649" s="141" t="s">
        <v>81</v>
      </c>
      <c r="E4649" s="142" t="s">
        <v>8788</v>
      </c>
      <c r="F4649" s="142" t="s">
        <v>16942</v>
      </c>
    </row>
    <row r="4650" spans="1:6" x14ac:dyDescent="0.3">
      <c r="A4650" s="141">
        <v>96637</v>
      </c>
      <c r="B4650" s="141" t="s">
        <v>8789</v>
      </c>
      <c r="C4650" s="141" t="s">
        <v>146</v>
      </c>
      <c r="D4650" s="141" t="s">
        <v>81</v>
      </c>
      <c r="E4650" s="142" t="s">
        <v>8790</v>
      </c>
      <c r="F4650" s="142" t="s">
        <v>9296</v>
      </c>
    </row>
    <row r="4651" spans="1:6" x14ac:dyDescent="0.3">
      <c r="A4651" s="141">
        <v>96638</v>
      </c>
      <c r="B4651" s="141" t="s">
        <v>8791</v>
      </c>
      <c r="C4651" s="141" t="s">
        <v>146</v>
      </c>
      <c r="D4651" s="141" t="s">
        <v>81</v>
      </c>
      <c r="E4651" s="142" t="s">
        <v>7424</v>
      </c>
      <c r="F4651" s="142" t="s">
        <v>16943</v>
      </c>
    </row>
    <row r="4652" spans="1:6" x14ac:dyDescent="0.3">
      <c r="A4652" s="141">
        <v>96639</v>
      </c>
      <c r="B4652" s="141" t="s">
        <v>8792</v>
      </c>
      <c r="C4652" s="141" t="s">
        <v>146</v>
      </c>
      <c r="D4652" s="141" t="s">
        <v>81</v>
      </c>
      <c r="E4652" s="142" t="s">
        <v>793</v>
      </c>
      <c r="F4652" s="142" t="s">
        <v>16944</v>
      </c>
    </row>
    <row r="4653" spans="1:6" x14ac:dyDescent="0.3">
      <c r="A4653" s="141">
        <v>96640</v>
      </c>
      <c r="B4653" s="141" t="s">
        <v>8793</v>
      </c>
      <c r="C4653" s="141" t="s">
        <v>146</v>
      </c>
      <c r="D4653" s="141" t="s">
        <v>81</v>
      </c>
      <c r="E4653" s="142" t="s">
        <v>8794</v>
      </c>
      <c r="F4653" s="142" t="s">
        <v>5844</v>
      </c>
    </row>
    <row r="4654" spans="1:6" x14ac:dyDescent="0.3">
      <c r="A4654" s="141">
        <v>96641</v>
      </c>
      <c r="B4654" s="141" t="s">
        <v>8795</v>
      </c>
      <c r="C4654" s="141" t="s">
        <v>146</v>
      </c>
      <c r="D4654" s="141" t="s">
        <v>81</v>
      </c>
      <c r="E4654" s="142" t="s">
        <v>8796</v>
      </c>
      <c r="F4654" s="142" t="s">
        <v>16945</v>
      </c>
    </row>
    <row r="4655" spans="1:6" x14ac:dyDescent="0.3">
      <c r="A4655" s="141">
        <v>96642</v>
      </c>
      <c r="B4655" s="141" t="s">
        <v>8797</v>
      </c>
      <c r="C4655" s="141" t="s">
        <v>146</v>
      </c>
      <c r="D4655" s="141" t="s">
        <v>81</v>
      </c>
      <c r="E4655" s="142" t="s">
        <v>8798</v>
      </c>
      <c r="F4655" s="142" t="s">
        <v>621</v>
      </c>
    </row>
    <row r="4656" spans="1:6" x14ac:dyDescent="0.3">
      <c r="A4656" s="141">
        <v>96643</v>
      </c>
      <c r="B4656" s="141" t="s">
        <v>8799</v>
      </c>
      <c r="C4656" s="141" t="s">
        <v>146</v>
      </c>
      <c r="D4656" s="141" t="s">
        <v>81</v>
      </c>
      <c r="E4656" s="142" t="s">
        <v>7986</v>
      </c>
      <c r="F4656" s="142" t="s">
        <v>16946</v>
      </c>
    </row>
    <row r="4657" spans="1:6" x14ac:dyDescent="0.3">
      <c r="A4657" s="141">
        <v>96650</v>
      </c>
      <c r="B4657" s="141" t="s">
        <v>8800</v>
      </c>
      <c r="C4657" s="141" t="s">
        <v>146</v>
      </c>
      <c r="D4657" s="141" t="s">
        <v>81</v>
      </c>
      <c r="E4657" s="142" t="s">
        <v>8801</v>
      </c>
      <c r="F4657" s="142" t="s">
        <v>16528</v>
      </c>
    </row>
    <row r="4658" spans="1:6" x14ac:dyDescent="0.3">
      <c r="A4658" s="141">
        <v>96651</v>
      </c>
      <c r="B4658" s="141" t="s">
        <v>8802</v>
      </c>
      <c r="C4658" s="141" t="s">
        <v>146</v>
      </c>
      <c r="D4658" s="141" t="s">
        <v>81</v>
      </c>
      <c r="E4658" s="142" t="s">
        <v>7614</v>
      </c>
      <c r="F4658" s="142" t="s">
        <v>15696</v>
      </c>
    </row>
    <row r="4659" spans="1:6" x14ac:dyDescent="0.3">
      <c r="A4659" s="141">
        <v>96652</v>
      </c>
      <c r="B4659" s="141" t="s">
        <v>8803</v>
      </c>
      <c r="C4659" s="141" t="s">
        <v>146</v>
      </c>
      <c r="D4659" s="141" t="s">
        <v>81</v>
      </c>
      <c r="E4659" s="142" t="s">
        <v>5730</v>
      </c>
      <c r="F4659" s="142" t="s">
        <v>13117</v>
      </c>
    </row>
    <row r="4660" spans="1:6" x14ac:dyDescent="0.3">
      <c r="A4660" s="141">
        <v>96653</v>
      </c>
      <c r="B4660" s="141" t="s">
        <v>8804</v>
      </c>
      <c r="C4660" s="141" t="s">
        <v>146</v>
      </c>
      <c r="D4660" s="141" t="s">
        <v>81</v>
      </c>
      <c r="E4660" s="142" t="s">
        <v>8805</v>
      </c>
      <c r="F4660" s="142" t="s">
        <v>801</v>
      </c>
    </row>
    <row r="4661" spans="1:6" x14ac:dyDescent="0.3">
      <c r="A4661" s="141">
        <v>96654</v>
      </c>
      <c r="B4661" s="141" t="s">
        <v>8806</v>
      </c>
      <c r="C4661" s="141" t="s">
        <v>146</v>
      </c>
      <c r="D4661" s="141" t="s">
        <v>81</v>
      </c>
      <c r="E4661" s="142" t="s">
        <v>8807</v>
      </c>
      <c r="F4661" s="142" t="s">
        <v>5735</v>
      </c>
    </row>
    <row r="4662" spans="1:6" x14ac:dyDescent="0.3">
      <c r="A4662" s="141">
        <v>96655</v>
      </c>
      <c r="B4662" s="141" t="s">
        <v>8808</v>
      </c>
      <c r="C4662" s="141" t="s">
        <v>146</v>
      </c>
      <c r="D4662" s="141" t="s">
        <v>81</v>
      </c>
      <c r="E4662" s="142" t="s">
        <v>2941</v>
      </c>
      <c r="F4662" s="142" t="s">
        <v>15836</v>
      </c>
    </row>
    <row r="4663" spans="1:6" x14ac:dyDescent="0.3">
      <c r="A4663" s="141">
        <v>96656</v>
      </c>
      <c r="B4663" s="141" t="s">
        <v>8809</v>
      </c>
      <c r="C4663" s="141" t="s">
        <v>146</v>
      </c>
      <c r="D4663" s="141" t="s">
        <v>81</v>
      </c>
      <c r="E4663" s="142" t="s">
        <v>8810</v>
      </c>
      <c r="F4663" s="142" t="s">
        <v>16947</v>
      </c>
    </row>
    <row r="4664" spans="1:6" x14ac:dyDescent="0.3">
      <c r="A4664" s="141">
        <v>96657</v>
      </c>
      <c r="B4664" s="141" t="s">
        <v>8811</v>
      </c>
      <c r="C4664" s="141" t="s">
        <v>146</v>
      </c>
      <c r="D4664" s="141" t="s">
        <v>81</v>
      </c>
      <c r="E4664" s="142" t="s">
        <v>8812</v>
      </c>
      <c r="F4664" s="142" t="s">
        <v>16656</v>
      </c>
    </row>
    <row r="4665" spans="1:6" x14ac:dyDescent="0.3">
      <c r="A4665" s="141">
        <v>96658</v>
      </c>
      <c r="B4665" s="141" t="s">
        <v>8813</v>
      </c>
      <c r="C4665" s="141" t="s">
        <v>146</v>
      </c>
      <c r="D4665" s="141" t="s">
        <v>81</v>
      </c>
      <c r="E4665" s="142" t="s">
        <v>8814</v>
      </c>
      <c r="F4665" s="142" t="s">
        <v>16948</v>
      </c>
    </row>
    <row r="4666" spans="1:6" x14ac:dyDescent="0.3">
      <c r="A4666" s="141">
        <v>96659</v>
      </c>
      <c r="B4666" s="141" t="s">
        <v>8815</v>
      </c>
      <c r="C4666" s="141" t="s">
        <v>146</v>
      </c>
      <c r="D4666" s="141" t="s">
        <v>81</v>
      </c>
      <c r="E4666" s="142" t="s">
        <v>8816</v>
      </c>
      <c r="F4666" s="142" t="s">
        <v>9401</v>
      </c>
    </row>
    <row r="4667" spans="1:6" x14ac:dyDescent="0.3">
      <c r="A4667" s="141">
        <v>96660</v>
      </c>
      <c r="B4667" s="141" t="s">
        <v>8817</v>
      </c>
      <c r="C4667" s="141" t="s">
        <v>146</v>
      </c>
      <c r="D4667" s="141" t="s">
        <v>81</v>
      </c>
      <c r="E4667" s="142" t="s">
        <v>8015</v>
      </c>
      <c r="F4667" s="142" t="s">
        <v>6674</v>
      </c>
    </row>
    <row r="4668" spans="1:6" x14ac:dyDescent="0.3">
      <c r="A4668" s="141">
        <v>96661</v>
      </c>
      <c r="B4668" s="141" t="s">
        <v>8818</v>
      </c>
      <c r="C4668" s="141" t="s">
        <v>146</v>
      </c>
      <c r="D4668" s="141" t="s">
        <v>81</v>
      </c>
      <c r="E4668" s="142" t="s">
        <v>8819</v>
      </c>
      <c r="F4668" s="142" t="s">
        <v>13691</v>
      </c>
    </row>
    <row r="4669" spans="1:6" x14ac:dyDescent="0.3">
      <c r="A4669" s="141">
        <v>96662</v>
      </c>
      <c r="B4669" s="141" t="s">
        <v>8820</v>
      </c>
      <c r="C4669" s="141" t="s">
        <v>146</v>
      </c>
      <c r="D4669" s="141" t="s">
        <v>81</v>
      </c>
      <c r="E4669" s="142" t="s">
        <v>5116</v>
      </c>
      <c r="F4669" s="142" t="s">
        <v>5788</v>
      </c>
    </row>
    <row r="4670" spans="1:6" x14ac:dyDescent="0.3">
      <c r="A4670" s="141">
        <v>96663</v>
      </c>
      <c r="B4670" s="141" t="s">
        <v>8821</v>
      </c>
      <c r="C4670" s="141" t="s">
        <v>146</v>
      </c>
      <c r="D4670" s="141" t="s">
        <v>81</v>
      </c>
      <c r="E4670" s="142" t="s">
        <v>7753</v>
      </c>
      <c r="F4670" s="142" t="s">
        <v>16547</v>
      </c>
    </row>
    <row r="4671" spans="1:6" x14ac:dyDescent="0.3">
      <c r="A4671" s="141">
        <v>96664</v>
      </c>
      <c r="B4671" s="141" t="s">
        <v>8822</v>
      </c>
      <c r="C4671" s="141" t="s">
        <v>146</v>
      </c>
      <c r="D4671" s="141" t="s">
        <v>81</v>
      </c>
      <c r="E4671" s="142" t="s">
        <v>8739</v>
      </c>
      <c r="F4671" s="142" t="s">
        <v>7305</v>
      </c>
    </row>
    <row r="4672" spans="1:6" x14ac:dyDescent="0.3">
      <c r="A4672" s="141">
        <v>96665</v>
      </c>
      <c r="B4672" s="141" t="s">
        <v>8823</v>
      </c>
      <c r="C4672" s="141" t="s">
        <v>146</v>
      </c>
      <c r="D4672" s="141" t="s">
        <v>81</v>
      </c>
      <c r="E4672" s="142" t="s">
        <v>7444</v>
      </c>
      <c r="F4672" s="142" t="s">
        <v>16949</v>
      </c>
    </row>
    <row r="4673" spans="1:6" x14ac:dyDescent="0.3">
      <c r="A4673" s="141">
        <v>96666</v>
      </c>
      <c r="B4673" s="141" t="s">
        <v>8824</v>
      </c>
      <c r="C4673" s="141" t="s">
        <v>146</v>
      </c>
      <c r="D4673" s="141" t="s">
        <v>81</v>
      </c>
      <c r="E4673" s="142" t="s">
        <v>8307</v>
      </c>
      <c r="F4673" s="142" t="s">
        <v>16950</v>
      </c>
    </row>
    <row r="4674" spans="1:6" x14ac:dyDescent="0.3">
      <c r="A4674" s="141">
        <v>96667</v>
      </c>
      <c r="B4674" s="141" t="s">
        <v>8825</v>
      </c>
      <c r="C4674" s="141" t="s">
        <v>146</v>
      </c>
      <c r="D4674" s="141" t="s">
        <v>81</v>
      </c>
      <c r="E4674" s="142" t="s">
        <v>8826</v>
      </c>
      <c r="F4674" s="142" t="s">
        <v>16951</v>
      </c>
    </row>
    <row r="4675" spans="1:6" x14ac:dyDescent="0.3">
      <c r="A4675" s="141">
        <v>96684</v>
      </c>
      <c r="B4675" s="141" t="s">
        <v>8827</v>
      </c>
      <c r="C4675" s="141" t="s">
        <v>146</v>
      </c>
      <c r="D4675" s="141" t="s">
        <v>81</v>
      </c>
      <c r="E4675" s="142" t="s">
        <v>7748</v>
      </c>
      <c r="F4675" s="142" t="s">
        <v>5733</v>
      </c>
    </row>
    <row r="4676" spans="1:6" x14ac:dyDescent="0.3">
      <c r="A4676" s="141">
        <v>96685</v>
      </c>
      <c r="B4676" s="141" t="s">
        <v>8828</v>
      </c>
      <c r="C4676" s="141" t="s">
        <v>146</v>
      </c>
      <c r="D4676" s="141" t="s">
        <v>81</v>
      </c>
      <c r="E4676" s="142" t="s">
        <v>8829</v>
      </c>
      <c r="F4676" s="142" t="s">
        <v>16952</v>
      </c>
    </row>
    <row r="4677" spans="1:6" x14ac:dyDescent="0.3">
      <c r="A4677" s="141">
        <v>96686</v>
      </c>
      <c r="B4677" s="141" t="s">
        <v>8830</v>
      </c>
      <c r="C4677" s="141" t="s">
        <v>146</v>
      </c>
      <c r="D4677" s="141" t="s">
        <v>81</v>
      </c>
      <c r="E4677" s="142" t="s">
        <v>8831</v>
      </c>
      <c r="F4677" s="142" t="s">
        <v>8674</v>
      </c>
    </row>
    <row r="4678" spans="1:6" x14ac:dyDescent="0.3">
      <c r="A4678" s="141">
        <v>96687</v>
      </c>
      <c r="B4678" s="141" t="s">
        <v>8832</v>
      </c>
      <c r="C4678" s="141" t="s">
        <v>146</v>
      </c>
      <c r="D4678" s="141" t="s">
        <v>81</v>
      </c>
      <c r="E4678" s="142" t="s">
        <v>2296</v>
      </c>
      <c r="F4678" s="142" t="s">
        <v>14354</v>
      </c>
    </row>
    <row r="4679" spans="1:6" x14ac:dyDescent="0.3">
      <c r="A4679" s="141">
        <v>96688</v>
      </c>
      <c r="B4679" s="141" t="s">
        <v>8833</v>
      </c>
      <c r="C4679" s="141" t="s">
        <v>146</v>
      </c>
      <c r="D4679" s="141" t="s">
        <v>81</v>
      </c>
      <c r="E4679" s="142" t="s">
        <v>8834</v>
      </c>
      <c r="F4679" s="142" t="s">
        <v>16953</v>
      </c>
    </row>
    <row r="4680" spans="1:6" x14ac:dyDescent="0.3">
      <c r="A4680" s="141">
        <v>96689</v>
      </c>
      <c r="B4680" s="141" t="s">
        <v>8835</v>
      </c>
      <c r="C4680" s="141" t="s">
        <v>146</v>
      </c>
      <c r="D4680" s="141" t="s">
        <v>81</v>
      </c>
      <c r="E4680" s="142" t="s">
        <v>3221</v>
      </c>
      <c r="F4680" s="142" t="s">
        <v>16954</v>
      </c>
    </row>
    <row r="4681" spans="1:6" x14ac:dyDescent="0.3">
      <c r="A4681" s="141">
        <v>96690</v>
      </c>
      <c r="B4681" s="141" t="s">
        <v>8836</v>
      </c>
      <c r="C4681" s="141" t="s">
        <v>146</v>
      </c>
      <c r="D4681" s="141" t="s">
        <v>81</v>
      </c>
      <c r="E4681" s="142" t="s">
        <v>8837</v>
      </c>
      <c r="F4681" s="142" t="s">
        <v>16955</v>
      </c>
    </row>
    <row r="4682" spans="1:6" x14ac:dyDescent="0.3">
      <c r="A4682" s="141">
        <v>96691</v>
      </c>
      <c r="B4682" s="141" t="s">
        <v>8838</v>
      </c>
      <c r="C4682" s="141" t="s">
        <v>146</v>
      </c>
      <c r="D4682" s="141" t="s">
        <v>81</v>
      </c>
      <c r="E4682" s="142" t="s">
        <v>8839</v>
      </c>
      <c r="F4682" s="142" t="s">
        <v>16956</v>
      </c>
    </row>
    <row r="4683" spans="1:6" x14ac:dyDescent="0.3">
      <c r="A4683" s="141">
        <v>96692</v>
      </c>
      <c r="B4683" s="141" t="s">
        <v>8840</v>
      </c>
      <c r="C4683" s="141" t="s">
        <v>146</v>
      </c>
      <c r="D4683" s="141" t="s">
        <v>81</v>
      </c>
      <c r="E4683" s="142" t="s">
        <v>8841</v>
      </c>
      <c r="F4683" s="142" t="s">
        <v>2038</v>
      </c>
    </row>
    <row r="4684" spans="1:6" x14ac:dyDescent="0.3">
      <c r="A4684" s="141">
        <v>96693</v>
      </c>
      <c r="B4684" s="141" t="s">
        <v>8842</v>
      </c>
      <c r="C4684" s="141" t="s">
        <v>146</v>
      </c>
      <c r="D4684" s="141" t="s">
        <v>81</v>
      </c>
      <c r="E4684" s="142" t="s">
        <v>8843</v>
      </c>
      <c r="F4684" s="142" t="s">
        <v>8535</v>
      </c>
    </row>
    <row r="4685" spans="1:6" x14ac:dyDescent="0.3">
      <c r="A4685" s="141">
        <v>96694</v>
      </c>
      <c r="B4685" s="141" t="s">
        <v>8844</v>
      </c>
      <c r="C4685" s="141" t="s">
        <v>146</v>
      </c>
      <c r="D4685" s="141" t="s">
        <v>81</v>
      </c>
      <c r="E4685" s="142" t="s">
        <v>8845</v>
      </c>
      <c r="F4685" s="142" t="s">
        <v>4660</v>
      </c>
    </row>
    <row r="4686" spans="1:6" x14ac:dyDescent="0.3">
      <c r="A4686" s="141">
        <v>96695</v>
      </c>
      <c r="B4686" s="141" t="s">
        <v>8846</v>
      </c>
      <c r="C4686" s="141" t="s">
        <v>146</v>
      </c>
      <c r="D4686" s="141" t="s">
        <v>81</v>
      </c>
      <c r="E4686" s="142" t="s">
        <v>6207</v>
      </c>
      <c r="F4686" s="142" t="s">
        <v>16957</v>
      </c>
    </row>
    <row r="4687" spans="1:6" x14ac:dyDescent="0.3">
      <c r="A4687" s="141">
        <v>96696</v>
      </c>
      <c r="B4687" s="141" t="s">
        <v>8847</v>
      </c>
      <c r="C4687" s="141" t="s">
        <v>146</v>
      </c>
      <c r="D4687" s="141" t="s">
        <v>81</v>
      </c>
      <c r="E4687" s="142" t="s">
        <v>8848</v>
      </c>
      <c r="F4687" s="142" t="s">
        <v>16958</v>
      </c>
    </row>
    <row r="4688" spans="1:6" x14ac:dyDescent="0.3">
      <c r="A4688" s="141">
        <v>96697</v>
      </c>
      <c r="B4688" s="141" t="s">
        <v>8849</v>
      </c>
      <c r="C4688" s="141" t="s">
        <v>146</v>
      </c>
      <c r="D4688" s="141" t="s">
        <v>81</v>
      </c>
      <c r="E4688" s="142" t="s">
        <v>8850</v>
      </c>
      <c r="F4688" s="142" t="s">
        <v>16959</v>
      </c>
    </row>
    <row r="4689" spans="1:6" x14ac:dyDescent="0.3">
      <c r="A4689" s="141">
        <v>96698</v>
      </c>
      <c r="B4689" s="141" t="s">
        <v>8851</v>
      </c>
      <c r="C4689" s="141" t="s">
        <v>146</v>
      </c>
      <c r="D4689" s="141" t="s">
        <v>81</v>
      </c>
      <c r="E4689" s="142" t="s">
        <v>1530</v>
      </c>
      <c r="F4689" s="142" t="s">
        <v>8801</v>
      </c>
    </row>
    <row r="4690" spans="1:6" x14ac:dyDescent="0.3">
      <c r="A4690" s="141">
        <v>96699</v>
      </c>
      <c r="B4690" s="141" t="s">
        <v>8852</v>
      </c>
      <c r="C4690" s="141" t="s">
        <v>146</v>
      </c>
      <c r="D4690" s="141" t="s">
        <v>81</v>
      </c>
      <c r="E4690" s="142" t="s">
        <v>8853</v>
      </c>
      <c r="F4690" s="142" t="s">
        <v>12285</v>
      </c>
    </row>
    <row r="4691" spans="1:6" x14ac:dyDescent="0.3">
      <c r="A4691" s="141">
        <v>96700</v>
      </c>
      <c r="B4691" s="141" t="s">
        <v>8854</v>
      </c>
      <c r="C4691" s="141" t="s">
        <v>146</v>
      </c>
      <c r="D4691" s="141" t="s">
        <v>81</v>
      </c>
      <c r="E4691" s="142" t="s">
        <v>8855</v>
      </c>
      <c r="F4691" s="142" t="s">
        <v>5890</v>
      </c>
    </row>
    <row r="4692" spans="1:6" x14ac:dyDescent="0.3">
      <c r="A4692" s="141">
        <v>96701</v>
      </c>
      <c r="B4692" s="141" t="s">
        <v>8856</v>
      </c>
      <c r="C4692" s="141" t="s">
        <v>146</v>
      </c>
      <c r="D4692" s="141" t="s">
        <v>81</v>
      </c>
      <c r="E4692" s="142" t="s">
        <v>8857</v>
      </c>
      <c r="F4692" s="142" t="s">
        <v>15695</v>
      </c>
    </row>
    <row r="4693" spans="1:6" x14ac:dyDescent="0.3">
      <c r="A4693" s="141">
        <v>96702</v>
      </c>
      <c r="B4693" s="141" t="s">
        <v>8858</v>
      </c>
      <c r="C4693" s="141" t="s">
        <v>146</v>
      </c>
      <c r="D4693" s="141" t="s">
        <v>81</v>
      </c>
      <c r="E4693" s="142" t="s">
        <v>8859</v>
      </c>
      <c r="F4693" s="142" t="s">
        <v>1269</v>
      </c>
    </row>
    <row r="4694" spans="1:6" x14ac:dyDescent="0.3">
      <c r="A4694" s="141">
        <v>96703</v>
      </c>
      <c r="B4694" s="141" t="s">
        <v>8860</v>
      </c>
      <c r="C4694" s="141" t="s">
        <v>146</v>
      </c>
      <c r="D4694" s="141" t="s">
        <v>81</v>
      </c>
      <c r="E4694" s="142" t="s">
        <v>8861</v>
      </c>
      <c r="F4694" s="142" t="s">
        <v>5426</v>
      </c>
    </row>
    <row r="4695" spans="1:6" x14ac:dyDescent="0.3">
      <c r="A4695" s="141">
        <v>96704</v>
      </c>
      <c r="B4695" s="141" t="s">
        <v>8862</v>
      </c>
      <c r="C4695" s="141" t="s">
        <v>146</v>
      </c>
      <c r="D4695" s="141" t="s">
        <v>81</v>
      </c>
      <c r="E4695" s="142" t="s">
        <v>575</v>
      </c>
      <c r="F4695" s="142" t="s">
        <v>9242</v>
      </c>
    </row>
    <row r="4696" spans="1:6" x14ac:dyDescent="0.3">
      <c r="A4696" s="141">
        <v>96705</v>
      </c>
      <c r="B4696" s="141" t="s">
        <v>8863</v>
      </c>
      <c r="C4696" s="141" t="s">
        <v>146</v>
      </c>
      <c r="D4696" s="141" t="s">
        <v>81</v>
      </c>
      <c r="E4696" s="142" t="s">
        <v>2998</v>
      </c>
      <c r="F4696" s="142" t="s">
        <v>16960</v>
      </c>
    </row>
    <row r="4697" spans="1:6" x14ac:dyDescent="0.3">
      <c r="A4697" s="141">
        <v>96706</v>
      </c>
      <c r="B4697" s="141" t="s">
        <v>8864</v>
      </c>
      <c r="C4697" s="141" t="s">
        <v>146</v>
      </c>
      <c r="D4697" s="141" t="s">
        <v>81</v>
      </c>
      <c r="E4697" s="142" t="s">
        <v>8865</v>
      </c>
      <c r="F4697" s="142" t="s">
        <v>16961</v>
      </c>
    </row>
    <row r="4698" spans="1:6" x14ac:dyDescent="0.3">
      <c r="A4698" s="141">
        <v>96707</v>
      </c>
      <c r="B4698" s="141" t="s">
        <v>8866</v>
      </c>
      <c r="C4698" s="141" t="s">
        <v>146</v>
      </c>
      <c r="D4698" s="141" t="s">
        <v>81</v>
      </c>
      <c r="E4698" s="142" t="s">
        <v>8867</v>
      </c>
      <c r="F4698" s="142" t="s">
        <v>16962</v>
      </c>
    </row>
    <row r="4699" spans="1:6" x14ac:dyDescent="0.3">
      <c r="A4699" s="141">
        <v>96708</v>
      </c>
      <c r="B4699" s="141" t="s">
        <v>8868</v>
      </c>
      <c r="C4699" s="141" t="s">
        <v>146</v>
      </c>
      <c r="D4699" s="141" t="s">
        <v>81</v>
      </c>
      <c r="E4699" s="142" t="s">
        <v>8869</v>
      </c>
      <c r="F4699" s="142" t="s">
        <v>16963</v>
      </c>
    </row>
    <row r="4700" spans="1:6" x14ac:dyDescent="0.3">
      <c r="A4700" s="141">
        <v>96709</v>
      </c>
      <c r="B4700" s="141" t="s">
        <v>8870</v>
      </c>
      <c r="C4700" s="141" t="s">
        <v>146</v>
      </c>
      <c r="D4700" s="141" t="s">
        <v>81</v>
      </c>
      <c r="E4700" s="142" t="s">
        <v>8871</v>
      </c>
      <c r="F4700" s="142" t="s">
        <v>16964</v>
      </c>
    </row>
    <row r="4701" spans="1:6" x14ac:dyDescent="0.3">
      <c r="A4701" s="141">
        <v>96710</v>
      </c>
      <c r="B4701" s="141" t="s">
        <v>8872</v>
      </c>
      <c r="C4701" s="141" t="s">
        <v>146</v>
      </c>
      <c r="D4701" s="141" t="s">
        <v>81</v>
      </c>
      <c r="E4701" s="142" t="s">
        <v>8873</v>
      </c>
      <c r="F4701" s="142" t="s">
        <v>11827</v>
      </c>
    </row>
    <row r="4702" spans="1:6" x14ac:dyDescent="0.3">
      <c r="A4702" s="141">
        <v>96711</v>
      </c>
      <c r="B4702" s="141" t="s">
        <v>8874</v>
      </c>
      <c r="C4702" s="141" t="s">
        <v>146</v>
      </c>
      <c r="D4702" s="141" t="s">
        <v>81</v>
      </c>
      <c r="E4702" s="142" t="s">
        <v>7897</v>
      </c>
      <c r="F4702" s="142" t="s">
        <v>7880</v>
      </c>
    </row>
    <row r="4703" spans="1:6" x14ac:dyDescent="0.3">
      <c r="A4703" s="141">
        <v>96712</v>
      </c>
      <c r="B4703" s="141" t="s">
        <v>8875</v>
      </c>
      <c r="C4703" s="141" t="s">
        <v>146</v>
      </c>
      <c r="D4703" s="141" t="s">
        <v>81</v>
      </c>
      <c r="E4703" s="142" t="s">
        <v>8442</v>
      </c>
      <c r="F4703" s="142" t="s">
        <v>16965</v>
      </c>
    </row>
    <row r="4704" spans="1:6" x14ac:dyDescent="0.3">
      <c r="A4704" s="141">
        <v>96713</v>
      </c>
      <c r="B4704" s="141" t="s">
        <v>8876</v>
      </c>
      <c r="C4704" s="141" t="s">
        <v>146</v>
      </c>
      <c r="D4704" s="141" t="s">
        <v>81</v>
      </c>
      <c r="E4704" s="142" t="s">
        <v>8877</v>
      </c>
      <c r="F4704" s="142" t="s">
        <v>16966</v>
      </c>
    </row>
    <row r="4705" spans="1:6" x14ac:dyDescent="0.3">
      <c r="A4705" s="141">
        <v>96714</v>
      </c>
      <c r="B4705" s="141" t="s">
        <v>8878</v>
      </c>
      <c r="C4705" s="141" t="s">
        <v>146</v>
      </c>
      <c r="D4705" s="141" t="s">
        <v>81</v>
      </c>
      <c r="E4705" s="142" t="s">
        <v>4825</v>
      </c>
      <c r="F4705" s="142" t="s">
        <v>7663</v>
      </c>
    </row>
    <row r="4706" spans="1:6" x14ac:dyDescent="0.3">
      <c r="A4706" s="141">
        <v>96715</v>
      </c>
      <c r="B4706" s="141" t="s">
        <v>8879</v>
      </c>
      <c r="C4706" s="141" t="s">
        <v>146</v>
      </c>
      <c r="D4706" s="141" t="s">
        <v>81</v>
      </c>
      <c r="E4706" s="142" t="s">
        <v>8880</v>
      </c>
      <c r="F4706" s="142" t="s">
        <v>16967</v>
      </c>
    </row>
    <row r="4707" spans="1:6" x14ac:dyDescent="0.3">
      <c r="A4707" s="141">
        <v>96716</v>
      </c>
      <c r="B4707" s="141" t="s">
        <v>8881</v>
      </c>
      <c r="C4707" s="141" t="s">
        <v>146</v>
      </c>
      <c r="D4707" s="141" t="s">
        <v>81</v>
      </c>
      <c r="E4707" s="142" t="s">
        <v>8882</v>
      </c>
      <c r="F4707" s="142" t="s">
        <v>15879</v>
      </c>
    </row>
    <row r="4708" spans="1:6" x14ac:dyDescent="0.3">
      <c r="A4708" s="141">
        <v>96717</v>
      </c>
      <c r="B4708" s="141" t="s">
        <v>8883</v>
      </c>
      <c r="C4708" s="141" t="s">
        <v>146</v>
      </c>
      <c r="D4708" s="141" t="s">
        <v>81</v>
      </c>
      <c r="E4708" s="142" t="s">
        <v>8884</v>
      </c>
      <c r="F4708" s="142" t="s">
        <v>16968</v>
      </c>
    </row>
    <row r="4709" spans="1:6" x14ac:dyDescent="0.3">
      <c r="A4709" s="141">
        <v>96736</v>
      </c>
      <c r="B4709" s="141" t="s">
        <v>8885</v>
      </c>
      <c r="C4709" s="141" t="s">
        <v>146</v>
      </c>
      <c r="D4709" s="141" t="s">
        <v>81</v>
      </c>
      <c r="E4709" s="142" t="s">
        <v>2637</v>
      </c>
      <c r="F4709" s="142" t="s">
        <v>13532</v>
      </c>
    </row>
    <row r="4710" spans="1:6" x14ac:dyDescent="0.3">
      <c r="A4710" s="141">
        <v>96737</v>
      </c>
      <c r="B4710" s="141" t="s">
        <v>8886</v>
      </c>
      <c r="C4710" s="141" t="s">
        <v>146</v>
      </c>
      <c r="D4710" s="141" t="s">
        <v>81</v>
      </c>
      <c r="E4710" s="142" t="s">
        <v>8887</v>
      </c>
      <c r="F4710" s="142" t="s">
        <v>8810</v>
      </c>
    </row>
    <row r="4711" spans="1:6" x14ac:dyDescent="0.3">
      <c r="A4711" s="141">
        <v>96738</v>
      </c>
      <c r="B4711" s="141" t="s">
        <v>8888</v>
      </c>
      <c r="C4711" s="141" t="s">
        <v>146</v>
      </c>
      <c r="D4711" s="141" t="s">
        <v>81</v>
      </c>
      <c r="E4711" s="142" t="s">
        <v>8889</v>
      </c>
      <c r="F4711" s="142" t="s">
        <v>8951</v>
      </c>
    </row>
    <row r="4712" spans="1:6" x14ac:dyDescent="0.3">
      <c r="A4712" s="141">
        <v>96739</v>
      </c>
      <c r="B4712" s="141" t="s">
        <v>8890</v>
      </c>
      <c r="C4712" s="141" t="s">
        <v>146</v>
      </c>
      <c r="D4712" s="141" t="s">
        <v>81</v>
      </c>
      <c r="E4712" s="142" t="s">
        <v>8891</v>
      </c>
      <c r="F4712" s="142" t="s">
        <v>7407</v>
      </c>
    </row>
    <row r="4713" spans="1:6" x14ac:dyDescent="0.3">
      <c r="A4713" s="141">
        <v>96740</v>
      </c>
      <c r="B4713" s="141" t="s">
        <v>8892</v>
      </c>
      <c r="C4713" s="141" t="s">
        <v>146</v>
      </c>
      <c r="D4713" s="141" t="s">
        <v>81</v>
      </c>
      <c r="E4713" s="142" t="s">
        <v>8893</v>
      </c>
      <c r="F4713" s="142" t="s">
        <v>16001</v>
      </c>
    </row>
    <row r="4714" spans="1:6" x14ac:dyDescent="0.3">
      <c r="A4714" s="141">
        <v>96741</v>
      </c>
      <c r="B4714" s="141" t="s">
        <v>8894</v>
      </c>
      <c r="C4714" s="141" t="s">
        <v>146</v>
      </c>
      <c r="D4714" s="141" t="s">
        <v>81</v>
      </c>
      <c r="E4714" s="142" t="s">
        <v>8895</v>
      </c>
      <c r="F4714" s="142" t="s">
        <v>16969</v>
      </c>
    </row>
    <row r="4715" spans="1:6" x14ac:dyDescent="0.3">
      <c r="A4715" s="141">
        <v>96742</v>
      </c>
      <c r="B4715" s="141" t="s">
        <v>8896</v>
      </c>
      <c r="C4715" s="141" t="s">
        <v>146</v>
      </c>
      <c r="D4715" s="141" t="s">
        <v>81</v>
      </c>
      <c r="E4715" s="142" t="s">
        <v>7392</v>
      </c>
      <c r="F4715" s="142" t="s">
        <v>16970</v>
      </c>
    </row>
    <row r="4716" spans="1:6" x14ac:dyDescent="0.3">
      <c r="A4716" s="141">
        <v>96743</v>
      </c>
      <c r="B4716" s="141" t="s">
        <v>8897</v>
      </c>
      <c r="C4716" s="141" t="s">
        <v>146</v>
      </c>
      <c r="D4716" s="141" t="s">
        <v>81</v>
      </c>
      <c r="E4716" s="142" t="s">
        <v>8898</v>
      </c>
      <c r="F4716" s="142" t="s">
        <v>16256</v>
      </c>
    </row>
    <row r="4717" spans="1:6" x14ac:dyDescent="0.3">
      <c r="A4717" s="141">
        <v>96744</v>
      </c>
      <c r="B4717" s="141" t="s">
        <v>8899</v>
      </c>
      <c r="C4717" s="141" t="s">
        <v>146</v>
      </c>
      <c r="D4717" s="141" t="s">
        <v>81</v>
      </c>
      <c r="E4717" s="142" t="s">
        <v>8900</v>
      </c>
      <c r="F4717" s="142" t="s">
        <v>16971</v>
      </c>
    </row>
    <row r="4718" spans="1:6" x14ac:dyDescent="0.3">
      <c r="A4718" s="141">
        <v>96745</v>
      </c>
      <c r="B4718" s="141" t="s">
        <v>8901</v>
      </c>
      <c r="C4718" s="141" t="s">
        <v>146</v>
      </c>
      <c r="D4718" s="141" t="s">
        <v>81</v>
      </c>
      <c r="E4718" s="142" t="s">
        <v>8902</v>
      </c>
      <c r="F4718" s="142" t="s">
        <v>16972</v>
      </c>
    </row>
    <row r="4719" spans="1:6" x14ac:dyDescent="0.3">
      <c r="A4719" s="141">
        <v>96746</v>
      </c>
      <c r="B4719" s="141" t="s">
        <v>8903</v>
      </c>
      <c r="C4719" s="141" t="s">
        <v>146</v>
      </c>
      <c r="D4719" s="141" t="s">
        <v>81</v>
      </c>
      <c r="E4719" s="142" t="s">
        <v>8904</v>
      </c>
      <c r="F4719" s="142" t="s">
        <v>16015</v>
      </c>
    </row>
    <row r="4720" spans="1:6" x14ac:dyDescent="0.3">
      <c r="A4720" s="141">
        <v>96747</v>
      </c>
      <c r="B4720" s="141" t="s">
        <v>8905</v>
      </c>
      <c r="C4720" s="141" t="s">
        <v>146</v>
      </c>
      <c r="D4720" s="141" t="s">
        <v>81</v>
      </c>
      <c r="E4720" s="142" t="s">
        <v>8906</v>
      </c>
      <c r="F4720" s="142" t="s">
        <v>9811</v>
      </c>
    </row>
    <row r="4721" spans="1:6" x14ac:dyDescent="0.3">
      <c r="A4721" s="141">
        <v>96748</v>
      </c>
      <c r="B4721" s="141" t="s">
        <v>8907</v>
      </c>
      <c r="C4721" s="141" t="s">
        <v>146</v>
      </c>
      <c r="D4721" s="141" t="s">
        <v>81</v>
      </c>
      <c r="E4721" s="142" t="s">
        <v>8908</v>
      </c>
      <c r="F4721" s="142" t="s">
        <v>8801</v>
      </c>
    </row>
    <row r="4722" spans="1:6" x14ac:dyDescent="0.3">
      <c r="A4722" s="141">
        <v>96749</v>
      </c>
      <c r="B4722" s="141" t="s">
        <v>8909</v>
      </c>
      <c r="C4722" s="141" t="s">
        <v>146</v>
      </c>
      <c r="D4722" s="141" t="s">
        <v>81</v>
      </c>
      <c r="E4722" s="142" t="s">
        <v>5130</v>
      </c>
      <c r="F4722" s="142" t="s">
        <v>1420</v>
      </c>
    </row>
    <row r="4723" spans="1:6" x14ac:dyDescent="0.3">
      <c r="A4723" s="141">
        <v>96750</v>
      </c>
      <c r="B4723" s="141" t="s">
        <v>8910</v>
      </c>
      <c r="C4723" s="141" t="s">
        <v>146</v>
      </c>
      <c r="D4723" s="141" t="s">
        <v>81</v>
      </c>
      <c r="E4723" s="142" t="s">
        <v>8911</v>
      </c>
      <c r="F4723" s="142" t="s">
        <v>16973</v>
      </c>
    </row>
    <row r="4724" spans="1:6" x14ac:dyDescent="0.3">
      <c r="A4724" s="141">
        <v>96751</v>
      </c>
      <c r="B4724" s="141" t="s">
        <v>8912</v>
      </c>
      <c r="C4724" s="141" t="s">
        <v>146</v>
      </c>
      <c r="D4724" s="141" t="s">
        <v>81</v>
      </c>
      <c r="E4724" s="142" t="s">
        <v>7462</v>
      </c>
      <c r="F4724" s="142" t="s">
        <v>7965</v>
      </c>
    </row>
    <row r="4725" spans="1:6" x14ac:dyDescent="0.3">
      <c r="A4725" s="141">
        <v>96752</v>
      </c>
      <c r="B4725" s="141" t="s">
        <v>8913</v>
      </c>
      <c r="C4725" s="141" t="s">
        <v>146</v>
      </c>
      <c r="D4725" s="141" t="s">
        <v>81</v>
      </c>
      <c r="E4725" s="142" t="s">
        <v>8914</v>
      </c>
      <c r="F4725" s="142" t="s">
        <v>16974</v>
      </c>
    </row>
    <row r="4726" spans="1:6" x14ac:dyDescent="0.3">
      <c r="A4726" s="141">
        <v>96753</v>
      </c>
      <c r="B4726" s="141" t="s">
        <v>8915</v>
      </c>
      <c r="C4726" s="141" t="s">
        <v>146</v>
      </c>
      <c r="D4726" s="141" t="s">
        <v>81</v>
      </c>
      <c r="E4726" s="142" t="s">
        <v>8916</v>
      </c>
      <c r="F4726" s="142" t="s">
        <v>16975</v>
      </c>
    </row>
    <row r="4727" spans="1:6" x14ac:dyDescent="0.3">
      <c r="A4727" s="141">
        <v>96754</v>
      </c>
      <c r="B4727" s="141" t="s">
        <v>8917</v>
      </c>
      <c r="C4727" s="141" t="s">
        <v>146</v>
      </c>
      <c r="D4727" s="141" t="s">
        <v>81</v>
      </c>
      <c r="E4727" s="142" t="s">
        <v>8918</v>
      </c>
      <c r="F4727" s="142" t="s">
        <v>16976</v>
      </c>
    </row>
    <row r="4728" spans="1:6" x14ac:dyDescent="0.3">
      <c r="A4728" s="141">
        <v>96755</v>
      </c>
      <c r="B4728" s="141" t="s">
        <v>8919</v>
      </c>
      <c r="C4728" s="141" t="s">
        <v>146</v>
      </c>
      <c r="D4728" s="141" t="s">
        <v>81</v>
      </c>
      <c r="E4728" s="142" t="s">
        <v>8920</v>
      </c>
      <c r="F4728" s="142" t="s">
        <v>16977</v>
      </c>
    </row>
    <row r="4729" spans="1:6" x14ac:dyDescent="0.3">
      <c r="A4729" s="141">
        <v>96758</v>
      </c>
      <c r="B4729" s="141" t="s">
        <v>8921</v>
      </c>
      <c r="C4729" s="141" t="s">
        <v>146</v>
      </c>
      <c r="D4729" s="141" t="s">
        <v>81</v>
      </c>
      <c r="E4729" s="142" t="s">
        <v>7186</v>
      </c>
      <c r="F4729" s="142" t="s">
        <v>14741</v>
      </c>
    </row>
    <row r="4730" spans="1:6" x14ac:dyDescent="0.3">
      <c r="A4730" s="141">
        <v>96759</v>
      </c>
      <c r="B4730" s="141" t="s">
        <v>8922</v>
      </c>
      <c r="C4730" s="141" t="s">
        <v>146</v>
      </c>
      <c r="D4730" s="141" t="s">
        <v>81</v>
      </c>
      <c r="E4730" s="142" t="s">
        <v>8923</v>
      </c>
      <c r="F4730" s="142" t="s">
        <v>13733</v>
      </c>
    </row>
    <row r="4731" spans="1:6" x14ac:dyDescent="0.3">
      <c r="A4731" s="141">
        <v>96760</v>
      </c>
      <c r="B4731" s="141" t="s">
        <v>8924</v>
      </c>
      <c r="C4731" s="141" t="s">
        <v>146</v>
      </c>
      <c r="D4731" s="141" t="s">
        <v>81</v>
      </c>
      <c r="E4731" s="142" t="s">
        <v>8925</v>
      </c>
      <c r="F4731" s="142" t="s">
        <v>16978</v>
      </c>
    </row>
    <row r="4732" spans="1:6" x14ac:dyDescent="0.3">
      <c r="A4732" s="141">
        <v>96761</v>
      </c>
      <c r="B4732" s="141" t="s">
        <v>8926</v>
      </c>
      <c r="C4732" s="141" t="s">
        <v>146</v>
      </c>
      <c r="D4732" s="141" t="s">
        <v>81</v>
      </c>
      <c r="E4732" s="142" t="s">
        <v>8927</v>
      </c>
      <c r="F4732" s="142" t="s">
        <v>16979</v>
      </c>
    </row>
    <row r="4733" spans="1:6" x14ac:dyDescent="0.3">
      <c r="A4733" s="141">
        <v>96762</v>
      </c>
      <c r="B4733" s="141" t="s">
        <v>8928</v>
      </c>
      <c r="C4733" s="141" t="s">
        <v>146</v>
      </c>
      <c r="D4733" s="141" t="s">
        <v>81</v>
      </c>
      <c r="E4733" s="142" t="s">
        <v>8929</v>
      </c>
      <c r="F4733" s="142" t="s">
        <v>16980</v>
      </c>
    </row>
    <row r="4734" spans="1:6" x14ac:dyDescent="0.3">
      <c r="A4734" s="141">
        <v>96763</v>
      </c>
      <c r="B4734" s="141" t="s">
        <v>8930</v>
      </c>
      <c r="C4734" s="141" t="s">
        <v>146</v>
      </c>
      <c r="D4734" s="141" t="s">
        <v>81</v>
      </c>
      <c r="E4734" s="142" t="s">
        <v>8931</v>
      </c>
      <c r="F4734" s="142" t="s">
        <v>16981</v>
      </c>
    </row>
    <row r="4735" spans="1:6" x14ac:dyDescent="0.3">
      <c r="A4735" s="141">
        <v>96764</v>
      </c>
      <c r="B4735" s="141" t="s">
        <v>8932</v>
      </c>
      <c r="C4735" s="141" t="s">
        <v>146</v>
      </c>
      <c r="D4735" s="141" t="s">
        <v>81</v>
      </c>
      <c r="E4735" s="142" t="s">
        <v>8933</v>
      </c>
      <c r="F4735" s="142" t="s">
        <v>16982</v>
      </c>
    </row>
    <row r="4736" spans="1:6" x14ac:dyDescent="0.3">
      <c r="A4736" s="141">
        <v>96802</v>
      </c>
      <c r="B4736" s="141" t="s">
        <v>8934</v>
      </c>
      <c r="C4736" s="141" t="s">
        <v>146</v>
      </c>
      <c r="D4736" s="141" t="s">
        <v>81</v>
      </c>
      <c r="E4736" s="142" t="s">
        <v>8935</v>
      </c>
      <c r="F4736" s="142" t="s">
        <v>16983</v>
      </c>
    </row>
    <row r="4737" spans="1:6" x14ac:dyDescent="0.3">
      <c r="A4737" s="141">
        <v>96803</v>
      </c>
      <c r="B4737" s="141" t="s">
        <v>8936</v>
      </c>
      <c r="C4737" s="141" t="s">
        <v>146</v>
      </c>
      <c r="D4737" s="141" t="s">
        <v>81</v>
      </c>
      <c r="E4737" s="142" t="s">
        <v>8937</v>
      </c>
      <c r="F4737" s="142" t="s">
        <v>16984</v>
      </c>
    </row>
    <row r="4738" spans="1:6" x14ac:dyDescent="0.3">
      <c r="A4738" s="141">
        <v>96804</v>
      </c>
      <c r="B4738" s="141" t="s">
        <v>8938</v>
      </c>
      <c r="C4738" s="141" t="s">
        <v>146</v>
      </c>
      <c r="D4738" s="141" t="s">
        <v>81</v>
      </c>
      <c r="E4738" s="142" t="s">
        <v>8939</v>
      </c>
      <c r="F4738" s="142" t="s">
        <v>16985</v>
      </c>
    </row>
    <row r="4739" spans="1:6" x14ac:dyDescent="0.3">
      <c r="A4739" s="141">
        <v>96805</v>
      </c>
      <c r="B4739" s="141" t="s">
        <v>8940</v>
      </c>
      <c r="C4739" s="141" t="s">
        <v>146</v>
      </c>
      <c r="D4739" s="141" t="s">
        <v>81</v>
      </c>
      <c r="E4739" s="142" t="s">
        <v>8941</v>
      </c>
      <c r="F4739" s="142" t="s">
        <v>15596</v>
      </c>
    </row>
    <row r="4740" spans="1:6" x14ac:dyDescent="0.3">
      <c r="A4740" s="141">
        <v>96806</v>
      </c>
      <c r="B4740" s="141" t="s">
        <v>8942</v>
      </c>
      <c r="C4740" s="141" t="s">
        <v>146</v>
      </c>
      <c r="D4740" s="141" t="s">
        <v>81</v>
      </c>
      <c r="E4740" s="142" t="s">
        <v>8943</v>
      </c>
      <c r="F4740" s="142" t="s">
        <v>9331</v>
      </c>
    </row>
    <row r="4741" spans="1:6" x14ac:dyDescent="0.3">
      <c r="A4741" s="141">
        <v>96807</v>
      </c>
      <c r="B4741" s="141" t="s">
        <v>8944</v>
      </c>
      <c r="C4741" s="141" t="s">
        <v>146</v>
      </c>
      <c r="D4741" s="141" t="s">
        <v>81</v>
      </c>
      <c r="E4741" s="142" t="s">
        <v>8945</v>
      </c>
      <c r="F4741" s="142" t="s">
        <v>16986</v>
      </c>
    </row>
    <row r="4742" spans="1:6" x14ac:dyDescent="0.3">
      <c r="A4742" s="141">
        <v>96808</v>
      </c>
      <c r="B4742" s="141" t="s">
        <v>8946</v>
      </c>
      <c r="C4742" s="141" t="s">
        <v>146</v>
      </c>
      <c r="D4742" s="141" t="s">
        <v>81</v>
      </c>
      <c r="E4742" s="142" t="s">
        <v>8947</v>
      </c>
      <c r="F4742" s="142" t="s">
        <v>15929</v>
      </c>
    </row>
    <row r="4743" spans="1:6" x14ac:dyDescent="0.3">
      <c r="A4743" s="141">
        <v>96809</v>
      </c>
      <c r="B4743" s="141" t="s">
        <v>8948</v>
      </c>
      <c r="C4743" s="141" t="s">
        <v>146</v>
      </c>
      <c r="D4743" s="141" t="s">
        <v>81</v>
      </c>
      <c r="E4743" s="142" t="s">
        <v>8949</v>
      </c>
      <c r="F4743" s="142" t="s">
        <v>16987</v>
      </c>
    </row>
    <row r="4744" spans="1:6" x14ac:dyDescent="0.3">
      <c r="A4744" s="141">
        <v>96810</v>
      </c>
      <c r="B4744" s="141" t="s">
        <v>8950</v>
      </c>
      <c r="C4744" s="141" t="s">
        <v>146</v>
      </c>
      <c r="D4744" s="141" t="s">
        <v>81</v>
      </c>
      <c r="E4744" s="142" t="s">
        <v>8951</v>
      </c>
      <c r="F4744" s="142" t="s">
        <v>134</v>
      </c>
    </row>
    <row r="4745" spans="1:6" x14ac:dyDescent="0.3">
      <c r="A4745" s="141">
        <v>96811</v>
      </c>
      <c r="B4745" s="141" t="s">
        <v>8952</v>
      </c>
      <c r="C4745" s="141" t="s">
        <v>146</v>
      </c>
      <c r="D4745" s="141" t="s">
        <v>81</v>
      </c>
      <c r="E4745" s="142" t="s">
        <v>8953</v>
      </c>
      <c r="F4745" s="142" t="s">
        <v>16691</v>
      </c>
    </row>
    <row r="4746" spans="1:6" x14ac:dyDescent="0.3">
      <c r="A4746" s="141">
        <v>96812</v>
      </c>
      <c r="B4746" s="141" t="s">
        <v>8954</v>
      </c>
      <c r="C4746" s="141" t="s">
        <v>146</v>
      </c>
      <c r="D4746" s="141" t="s">
        <v>81</v>
      </c>
      <c r="E4746" s="142" t="s">
        <v>8955</v>
      </c>
      <c r="F4746" s="142" t="s">
        <v>2939</v>
      </c>
    </row>
    <row r="4747" spans="1:6" x14ac:dyDescent="0.3">
      <c r="A4747" s="141">
        <v>96813</v>
      </c>
      <c r="B4747" s="141" t="s">
        <v>8956</v>
      </c>
      <c r="C4747" s="141" t="s">
        <v>146</v>
      </c>
      <c r="D4747" s="141" t="s">
        <v>81</v>
      </c>
      <c r="E4747" s="142" t="s">
        <v>8957</v>
      </c>
      <c r="F4747" s="142" t="s">
        <v>8514</v>
      </c>
    </row>
    <row r="4748" spans="1:6" x14ac:dyDescent="0.3">
      <c r="A4748" s="141">
        <v>96814</v>
      </c>
      <c r="B4748" s="141" t="s">
        <v>8958</v>
      </c>
      <c r="C4748" s="141" t="s">
        <v>146</v>
      </c>
      <c r="D4748" s="141" t="s">
        <v>81</v>
      </c>
      <c r="E4748" s="142" t="s">
        <v>8959</v>
      </c>
      <c r="F4748" s="142" t="s">
        <v>5215</v>
      </c>
    </row>
    <row r="4749" spans="1:6" x14ac:dyDescent="0.3">
      <c r="A4749" s="141">
        <v>96815</v>
      </c>
      <c r="B4749" s="141" t="s">
        <v>8960</v>
      </c>
      <c r="C4749" s="141" t="s">
        <v>146</v>
      </c>
      <c r="D4749" s="141" t="s">
        <v>81</v>
      </c>
      <c r="E4749" s="142" t="s">
        <v>8961</v>
      </c>
      <c r="F4749" s="142" t="s">
        <v>16988</v>
      </c>
    </row>
    <row r="4750" spans="1:6" x14ac:dyDescent="0.3">
      <c r="A4750" s="141">
        <v>96816</v>
      </c>
      <c r="B4750" s="141" t="s">
        <v>8962</v>
      </c>
      <c r="C4750" s="141" t="s">
        <v>146</v>
      </c>
      <c r="D4750" s="141" t="s">
        <v>81</v>
      </c>
      <c r="E4750" s="142" t="s">
        <v>8309</v>
      </c>
      <c r="F4750" s="142" t="s">
        <v>7635</v>
      </c>
    </row>
    <row r="4751" spans="1:6" x14ac:dyDescent="0.3">
      <c r="A4751" s="141">
        <v>96817</v>
      </c>
      <c r="B4751" s="141" t="s">
        <v>8963</v>
      </c>
      <c r="C4751" s="141" t="s">
        <v>146</v>
      </c>
      <c r="D4751" s="141" t="s">
        <v>81</v>
      </c>
      <c r="E4751" s="142" t="s">
        <v>8964</v>
      </c>
      <c r="F4751" s="142" t="s">
        <v>16575</v>
      </c>
    </row>
    <row r="4752" spans="1:6" x14ac:dyDescent="0.3">
      <c r="A4752" s="141">
        <v>96818</v>
      </c>
      <c r="B4752" s="141" t="s">
        <v>8965</v>
      </c>
      <c r="C4752" s="141" t="s">
        <v>146</v>
      </c>
      <c r="D4752" s="141" t="s">
        <v>81</v>
      </c>
      <c r="E4752" s="142" t="s">
        <v>8966</v>
      </c>
      <c r="F4752" s="142" t="s">
        <v>15941</v>
      </c>
    </row>
    <row r="4753" spans="1:6" x14ac:dyDescent="0.3">
      <c r="A4753" s="141">
        <v>96819</v>
      </c>
      <c r="B4753" s="141" t="s">
        <v>8967</v>
      </c>
      <c r="C4753" s="141" t="s">
        <v>146</v>
      </c>
      <c r="D4753" s="141" t="s">
        <v>81</v>
      </c>
      <c r="E4753" s="142" t="s">
        <v>8968</v>
      </c>
      <c r="F4753" s="142" t="s">
        <v>9726</v>
      </c>
    </row>
    <row r="4754" spans="1:6" x14ac:dyDescent="0.3">
      <c r="A4754" s="141">
        <v>96820</v>
      </c>
      <c r="B4754" s="141" t="s">
        <v>8969</v>
      </c>
      <c r="C4754" s="141" t="s">
        <v>146</v>
      </c>
      <c r="D4754" s="141" t="s">
        <v>81</v>
      </c>
      <c r="E4754" s="142" t="s">
        <v>7628</v>
      </c>
      <c r="F4754" s="142" t="s">
        <v>12310</v>
      </c>
    </row>
    <row r="4755" spans="1:6" x14ac:dyDescent="0.3">
      <c r="A4755" s="141">
        <v>96821</v>
      </c>
      <c r="B4755" s="141" t="s">
        <v>8970</v>
      </c>
      <c r="C4755" s="141" t="s">
        <v>146</v>
      </c>
      <c r="D4755" s="141" t="s">
        <v>81</v>
      </c>
      <c r="E4755" s="142" t="s">
        <v>5448</v>
      </c>
      <c r="F4755" s="142" t="s">
        <v>16989</v>
      </c>
    </row>
    <row r="4756" spans="1:6" x14ac:dyDescent="0.3">
      <c r="A4756" s="141">
        <v>96822</v>
      </c>
      <c r="B4756" s="141" t="s">
        <v>8971</v>
      </c>
      <c r="C4756" s="141" t="s">
        <v>146</v>
      </c>
      <c r="D4756" s="141" t="s">
        <v>81</v>
      </c>
      <c r="E4756" s="142" t="s">
        <v>8972</v>
      </c>
      <c r="F4756" s="142" t="s">
        <v>16990</v>
      </c>
    </row>
    <row r="4757" spans="1:6" x14ac:dyDescent="0.3">
      <c r="A4757" s="141">
        <v>96823</v>
      </c>
      <c r="B4757" s="141" t="s">
        <v>8973</v>
      </c>
      <c r="C4757" s="141" t="s">
        <v>146</v>
      </c>
      <c r="D4757" s="141" t="s">
        <v>81</v>
      </c>
      <c r="E4757" s="142" t="s">
        <v>5790</v>
      </c>
      <c r="F4757" s="142" t="s">
        <v>799</v>
      </c>
    </row>
    <row r="4758" spans="1:6" x14ac:dyDescent="0.3">
      <c r="A4758" s="141">
        <v>96824</v>
      </c>
      <c r="B4758" s="141" t="s">
        <v>8974</v>
      </c>
      <c r="C4758" s="141" t="s">
        <v>146</v>
      </c>
      <c r="D4758" s="141" t="s">
        <v>81</v>
      </c>
      <c r="E4758" s="142" t="s">
        <v>8975</v>
      </c>
      <c r="F4758" s="142" t="s">
        <v>16991</v>
      </c>
    </row>
    <row r="4759" spans="1:6" x14ac:dyDescent="0.3">
      <c r="A4759" s="141">
        <v>96826</v>
      </c>
      <c r="B4759" s="141" t="s">
        <v>8976</v>
      </c>
      <c r="C4759" s="141" t="s">
        <v>146</v>
      </c>
      <c r="D4759" s="141" t="s">
        <v>81</v>
      </c>
      <c r="E4759" s="142" t="s">
        <v>5167</v>
      </c>
      <c r="F4759" s="142" t="s">
        <v>15960</v>
      </c>
    </row>
    <row r="4760" spans="1:6" x14ac:dyDescent="0.3">
      <c r="A4760" s="141">
        <v>96827</v>
      </c>
      <c r="B4760" s="141" t="s">
        <v>8977</v>
      </c>
      <c r="C4760" s="141" t="s">
        <v>146</v>
      </c>
      <c r="D4760" s="141" t="s">
        <v>81</v>
      </c>
      <c r="E4760" s="142" t="s">
        <v>8978</v>
      </c>
      <c r="F4760" s="142" t="s">
        <v>9656</v>
      </c>
    </row>
    <row r="4761" spans="1:6" x14ac:dyDescent="0.3">
      <c r="A4761" s="141">
        <v>96828</v>
      </c>
      <c r="B4761" s="141" t="s">
        <v>8979</v>
      </c>
      <c r="C4761" s="141" t="s">
        <v>146</v>
      </c>
      <c r="D4761" s="141" t="s">
        <v>81</v>
      </c>
      <c r="E4761" s="142" t="s">
        <v>8980</v>
      </c>
      <c r="F4761" s="142" t="s">
        <v>405</v>
      </c>
    </row>
    <row r="4762" spans="1:6" x14ac:dyDescent="0.3">
      <c r="A4762" s="141">
        <v>96829</v>
      </c>
      <c r="B4762" s="141" t="s">
        <v>8981</v>
      </c>
      <c r="C4762" s="141" t="s">
        <v>146</v>
      </c>
      <c r="D4762" s="141" t="s">
        <v>81</v>
      </c>
      <c r="E4762" s="142" t="s">
        <v>2296</v>
      </c>
      <c r="F4762" s="142" t="s">
        <v>16992</v>
      </c>
    </row>
    <row r="4763" spans="1:6" x14ac:dyDescent="0.3">
      <c r="A4763" s="141">
        <v>96830</v>
      </c>
      <c r="B4763" s="141" t="s">
        <v>8982</v>
      </c>
      <c r="C4763" s="141" t="s">
        <v>146</v>
      </c>
      <c r="D4763" s="141" t="s">
        <v>81</v>
      </c>
      <c r="E4763" s="142" t="s">
        <v>8983</v>
      </c>
      <c r="F4763" s="142" t="s">
        <v>16629</v>
      </c>
    </row>
    <row r="4764" spans="1:6" x14ac:dyDescent="0.3">
      <c r="A4764" s="141">
        <v>96832</v>
      </c>
      <c r="B4764" s="141" t="s">
        <v>8984</v>
      </c>
      <c r="C4764" s="141" t="s">
        <v>146</v>
      </c>
      <c r="D4764" s="141" t="s">
        <v>81</v>
      </c>
      <c r="E4764" s="142" t="s">
        <v>8147</v>
      </c>
      <c r="F4764" s="142" t="s">
        <v>4550</v>
      </c>
    </row>
    <row r="4765" spans="1:6" x14ac:dyDescent="0.3">
      <c r="A4765" s="141">
        <v>96833</v>
      </c>
      <c r="B4765" s="141" t="s">
        <v>8985</v>
      </c>
      <c r="C4765" s="141" t="s">
        <v>146</v>
      </c>
      <c r="D4765" s="141" t="s">
        <v>81</v>
      </c>
      <c r="E4765" s="142" t="s">
        <v>8986</v>
      </c>
      <c r="F4765" s="142" t="s">
        <v>7394</v>
      </c>
    </row>
    <row r="4766" spans="1:6" x14ac:dyDescent="0.3">
      <c r="A4766" s="141">
        <v>96834</v>
      </c>
      <c r="B4766" s="141" t="s">
        <v>8987</v>
      </c>
      <c r="C4766" s="141" t="s">
        <v>146</v>
      </c>
      <c r="D4766" s="141" t="s">
        <v>81</v>
      </c>
      <c r="E4766" s="142" t="s">
        <v>8988</v>
      </c>
      <c r="F4766" s="142" t="s">
        <v>16637</v>
      </c>
    </row>
    <row r="4767" spans="1:6" x14ac:dyDescent="0.3">
      <c r="A4767" s="141">
        <v>96836</v>
      </c>
      <c r="B4767" s="141" t="s">
        <v>8989</v>
      </c>
      <c r="C4767" s="141" t="s">
        <v>146</v>
      </c>
      <c r="D4767" s="141" t="s">
        <v>81</v>
      </c>
      <c r="E4767" s="142" t="s">
        <v>8990</v>
      </c>
      <c r="F4767" s="142" t="s">
        <v>16993</v>
      </c>
    </row>
    <row r="4768" spans="1:6" x14ac:dyDescent="0.3">
      <c r="A4768" s="141">
        <v>96837</v>
      </c>
      <c r="B4768" s="141" t="s">
        <v>8991</v>
      </c>
      <c r="C4768" s="141" t="s">
        <v>146</v>
      </c>
      <c r="D4768" s="141" t="s">
        <v>81</v>
      </c>
      <c r="E4768" s="142" t="s">
        <v>8992</v>
      </c>
      <c r="F4768" s="142" t="s">
        <v>5424</v>
      </c>
    </row>
    <row r="4769" spans="1:6" x14ac:dyDescent="0.3">
      <c r="A4769" s="141">
        <v>96838</v>
      </c>
      <c r="B4769" s="141" t="s">
        <v>8993</v>
      </c>
      <c r="C4769" s="141" t="s">
        <v>146</v>
      </c>
      <c r="D4769" s="141" t="s">
        <v>81</v>
      </c>
      <c r="E4769" s="142" t="s">
        <v>8994</v>
      </c>
      <c r="F4769" s="142" t="s">
        <v>9360</v>
      </c>
    </row>
    <row r="4770" spans="1:6" x14ac:dyDescent="0.3">
      <c r="A4770" s="141">
        <v>96839</v>
      </c>
      <c r="B4770" s="141" t="s">
        <v>8995</v>
      </c>
      <c r="C4770" s="141" t="s">
        <v>146</v>
      </c>
      <c r="D4770" s="141" t="s">
        <v>81</v>
      </c>
      <c r="E4770" s="142" t="s">
        <v>8996</v>
      </c>
      <c r="F4770" s="142" t="s">
        <v>16994</v>
      </c>
    </row>
    <row r="4771" spans="1:6" x14ac:dyDescent="0.3">
      <c r="A4771" s="141">
        <v>96840</v>
      </c>
      <c r="B4771" s="141" t="s">
        <v>8997</v>
      </c>
      <c r="C4771" s="141" t="s">
        <v>146</v>
      </c>
      <c r="D4771" s="141" t="s">
        <v>81</v>
      </c>
      <c r="E4771" s="142" t="s">
        <v>2078</v>
      </c>
      <c r="F4771" s="142" t="s">
        <v>14539</v>
      </c>
    </row>
    <row r="4772" spans="1:6" x14ac:dyDescent="0.3">
      <c r="A4772" s="141">
        <v>96841</v>
      </c>
      <c r="B4772" s="141" t="s">
        <v>8998</v>
      </c>
      <c r="C4772" s="141" t="s">
        <v>146</v>
      </c>
      <c r="D4772" s="141" t="s">
        <v>81</v>
      </c>
      <c r="E4772" s="142" t="s">
        <v>8999</v>
      </c>
      <c r="F4772" s="142" t="s">
        <v>16995</v>
      </c>
    </row>
    <row r="4773" spans="1:6" x14ac:dyDescent="0.3">
      <c r="A4773" s="141">
        <v>96842</v>
      </c>
      <c r="B4773" s="141" t="s">
        <v>9000</v>
      </c>
      <c r="C4773" s="141" t="s">
        <v>146</v>
      </c>
      <c r="D4773" s="141" t="s">
        <v>81</v>
      </c>
      <c r="E4773" s="142" t="s">
        <v>9001</v>
      </c>
      <c r="F4773" s="142" t="s">
        <v>2346</v>
      </c>
    </row>
    <row r="4774" spans="1:6" x14ac:dyDescent="0.3">
      <c r="A4774" s="141">
        <v>96843</v>
      </c>
      <c r="B4774" s="141" t="s">
        <v>9002</v>
      </c>
      <c r="C4774" s="141" t="s">
        <v>146</v>
      </c>
      <c r="D4774" s="141" t="s">
        <v>81</v>
      </c>
      <c r="E4774" s="142" t="s">
        <v>9003</v>
      </c>
      <c r="F4774" s="142" t="s">
        <v>1012</v>
      </c>
    </row>
    <row r="4775" spans="1:6" x14ac:dyDescent="0.3">
      <c r="A4775" s="141">
        <v>96844</v>
      </c>
      <c r="B4775" s="141" t="s">
        <v>9004</v>
      </c>
      <c r="C4775" s="141" t="s">
        <v>146</v>
      </c>
      <c r="D4775" s="141" t="s">
        <v>81</v>
      </c>
      <c r="E4775" s="142" t="s">
        <v>9005</v>
      </c>
      <c r="F4775" s="142" t="s">
        <v>657</v>
      </c>
    </row>
    <row r="4776" spans="1:6" x14ac:dyDescent="0.3">
      <c r="A4776" s="141">
        <v>96845</v>
      </c>
      <c r="B4776" s="141" t="s">
        <v>9006</v>
      </c>
      <c r="C4776" s="141" t="s">
        <v>146</v>
      </c>
      <c r="D4776" s="141" t="s">
        <v>81</v>
      </c>
      <c r="E4776" s="142" t="s">
        <v>9007</v>
      </c>
      <c r="F4776" s="142" t="s">
        <v>16672</v>
      </c>
    </row>
    <row r="4777" spans="1:6" x14ac:dyDescent="0.3">
      <c r="A4777" s="141">
        <v>96846</v>
      </c>
      <c r="B4777" s="141" t="s">
        <v>9008</v>
      </c>
      <c r="C4777" s="141" t="s">
        <v>146</v>
      </c>
      <c r="D4777" s="141" t="s">
        <v>81</v>
      </c>
      <c r="E4777" s="142" t="s">
        <v>9009</v>
      </c>
      <c r="F4777" s="142" t="s">
        <v>16996</v>
      </c>
    </row>
    <row r="4778" spans="1:6" x14ac:dyDescent="0.3">
      <c r="A4778" s="141">
        <v>96847</v>
      </c>
      <c r="B4778" s="141" t="s">
        <v>9010</v>
      </c>
      <c r="C4778" s="141" t="s">
        <v>146</v>
      </c>
      <c r="D4778" s="141" t="s">
        <v>81</v>
      </c>
      <c r="E4778" s="142" t="s">
        <v>9011</v>
      </c>
      <c r="F4778" s="142" t="s">
        <v>3832</v>
      </c>
    </row>
    <row r="4779" spans="1:6" x14ac:dyDescent="0.3">
      <c r="A4779" s="141">
        <v>96848</v>
      </c>
      <c r="B4779" s="141" t="s">
        <v>9012</v>
      </c>
      <c r="C4779" s="141" t="s">
        <v>146</v>
      </c>
      <c r="D4779" s="141" t="s">
        <v>81</v>
      </c>
      <c r="E4779" s="142" t="s">
        <v>9013</v>
      </c>
      <c r="F4779" s="142" t="s">
        <v>4030</v>
      </c>
    </row>
    <row r="4780" spans="1:6" x14ac:dyDescent="0.3">
      <c r="A4780" s="141">
        <v>96849</v>
      </c>
      <c r="B4780" s="141" t="s">
        <v>9014</v>
      </c>
      <c r="C4780" s="141" t="s">
        <v>146</v>
      </c>
      <c r="D4780" s="141" t="s">
        <v>81</v>
      </c>
      <c r="E4780" s="142" t="s">
        <v>8116</v>
      </c>
      <c r="F4780" s="142" t="s">
        <v>16997</v>
      </c>
    </row>
    <row r="4781" spans="1:6" x14ac:dyDescent="0.3">
      <c r="A4781" s="141">
        <v>96850</v>
      </c>
      <c r="B4781" s="141" t="s">
        <v>9015</v>
      </c>
      <c r="C4781" s="141" t="s">
        <v>146</v>
      </c>
      <c r="D4781" s="141" t="s">
        <v>81</v>
      </c>
      <c r="E4781" s="142" t="s">
        <v>9016</v>
      </c>
      <c r="F4781" s="142" t="s">
        <v>5997</v>
      </c>
    </row>
    <row r="4782" spans="1:6" x14ac:dyDescent="0.3">
      <c r="A4782" s="141">
        <v>96852</v>
      </c>
      <c r="B4782" s="141" t="s">
        <v>9017</v>
      </c>
      <c r="C4782" s="141" t="s">
        <v>146</v>
      </c>
      <c r="D4782" s="141" t="s">
        <v>81</v>
      </c>
      <c r="E4782" s="142" t="s">
        <v>649</v>
      </c>
      <c r="F4782" s="142" t="s">
        <v>8139</v>
      </c>
    </row>
    <row r="4783" spans="1:6" x14ac:dyDescent="0.3">
      <c r="A4783" s="141">
        <v>96853</v>
      </c>
      <c r="B4783" s="141" t="s">
        <v>9018</v>
      </c>
      <c r="C4783" s="141" t="s">
        <v>146</v>
      </c>
      <c r="D4783" s="141" t="s">
        <v>81</v>
      </c>
      <c r="E4783" s="142" t="s">
        <v>9019</v>
      </c>
      <c r="F4783" s="142" t="s">
        <v>16998</v>
      </c>
    </row>
    <row r="4784" spans="1:6" x14ac:dyDescent="0.3">
      <c r="A4784" s="141">
        <v>96854</v>
      </c>
      <c r="B4784" s="141" t="s">
        <v>9020</v>
      </c>
      <c r="C4784" s="141" t="s">
        <v>146</v>
      </c>
      <c r="D4784" s="141" t="s">
        <v>81</v>
      </c>
      <c r="E4784" s="142" t="s">
        <v>9021</v>
      </c>
      <c r="F4784" s="142" t="s">
        <v>3828</v>
      </c>
    </row>
    <row r="4785" spans="1:6" x14ac:dyDescent="0.3">
      <c r="A4785" s="141">
        <v>96855</v>
      </c>
      <c r="B4785" s="141" t="s">
        <v>9022</v>
      </c>
      <c r="C4785" s="141" t="s">
        <v>146</v>
      </c>
      <c r="D4785" s="141" t="s">
        <v>81</v>
      </c>
      <c r="E4785" s="142" t="s">
        <v>5970</v>
      </c>
      <c r="F4785" s="142" t="s">
        <v>16565</v>
      </c>
    </row>
    <row r="4786" spans="1:6" x14ac:dyDescent="0.3">
      <c r="A4786" s="141">
        <v>96856</v>
      </c>
      <c r="B4786" s="141" t="s">
        <v>9023</v>
      </c>
      <c r="C4786" s="141" t="s">
        <v>146</v>
      </c>
      <c r="D4786" s="141" t="s">
        <v>81</v>
      </c>
      <c r="E4786" s="142" t="s">
        <v>9024</v>
      </c>
      <c r="F4786" s="142" t="s">
        <v>16999</v>
      </c>
    </row>
    <row r="4787" spans="1:6" x14ac:dyDescent="0.3">
      <c r="A4787" s="141">
        <v>96860</v>
      </c>
      <c r="B4787" s="141" t="s">
        <v>9025</v>
      </c>
      <c r="C4787" s="141" t="s">
        <v>146</v>
      </c>
      <c r="D4787" s="141" t="s">
        <v>81</v>
      </c>
      <c r="E4787" s="142" t="s">
        <v>8473</v>
      </c>
      <c r="F4787" s="142" t="s">
        <v>15999</v>
      </c>
    </row>
    <row r="4788" spans="1:6" x14ac:dyDescent="0.3">
      <c r="A4788" s="141">
        <v>96861</v>
      </c>
      <c r="B4788" s="141" t="s">
        <v>9026</v>
      </c>
      <c r="C4788" s="141" t="s">
        <v>146</v>
      </c>
      <c r="D4788" s="141" t="s">
        <v>81</v>
      </c>
      <c r="E4788" s="142" t="s">
        <v>245</v>
      </c>
      <c r="F4788" s="142" t="s">
        <v>14465</v>
      </c>
    </row>
    <row r="4789" spans="1:6" x14ac:dyDescent="0.3">
      <c r="A4789" s="141">
        <v>96862</v>
      </c>
      <c r="B4789" s="141" t="s">
        <v>9027</v>
      </c>
      <c r="C4789" s="141" t="s">
        <v>146</v>
      </c>
      <c r="D4789" s="141" t="s">
        <v>81</v>
      </c>
      <c r="E4789" s="142" t="s">
        <v>9028</v>
      </c>
      <c r="F4789" s="142" t="s">
        <v>17000</v>
      </c>
    </row>
    <row r="4790" spans="1:6" x14ac:dyDescent="0.3">
      <c r="A4790" s="141">
        <v>96863</v>
      </c>
      <c r="B4790" s="141" t="s">
        <v>9029</v>
      </c>
      <c r="C4790" s="141" t="s">
        <v>146</v>
      </c>
      <c r="D4790" s="141" t="s">
        <v>81</v>
      </c>
      <c r="E4790" s="142" t="s">
        <v>9030</v>
      </c>
      <c r="F4790" s="142" t="s">
        <v>17001</v>
      </c>
    </row>
    <row r="4791" spans="1:6" x14ac:dyDescent="0.3">
      <c r="A4791" s="141">
        <v>96864</v>
      </c>
      <c r="B4791" s="141" t="s">
        <v>9031</v>
      </c>
      <c r="C4791" s="141" t="s">
        <v>146</v>
      </c>
      <c r="D4791" s="141" t="s">
        <v>81</v>
      </c>
      <c r="E4791" s="142" t="s">
        <v>966</v>
      </c>
      <c r="F4791" s="142" t="s">
        <v>7319</v>
      </c>
    </row>
    <row r="4792" spans="1:6" x14ac:dyDescent="0.3">
      <c r="A4792" s="141">
        <v>96865</v>
      </c>
      <c r="B4792" s="141" t="s">
        <v>9032</v>
      </c>
      <c r="C4792" s="141" t="s">
        <v>146</v>
      </c>
      <c r="D4792" s="141" t="s">
        <v>81</v>
      </c>
      <c r="E4792" s="142" t="s">
        <v>6176</v>
      </c>
      <c r="F4792" s="142" t="s">
        <v>17002</v>
      </c>
    </row>
    <row r="4793" spans="1:6" x14ac:dyDescent="0.3">
      <c r="A4793" s="141">
        <v>96866</v>
      </c>
      <c r="B4793" s="141" t="s">
        <v>9033</v>
      </c>
      <c r="C4793" s="141" t="s">
        <v>146</v>
      </c>
      <c r="D4793" s="141" t="s">
        <v>81</v>
      </c>
      <c r="E4793" s="142" t="s">
        <v>9034</v>
      </c>
      <c r="F4793" s="142" t="s">
        <v>17003</v>
      </c>
    </row>
    <row r="4794" spans="1:6" x14ac:dyDescent="0.3">
      <c r="A4794" s="141">
        <v>96868</v>
      </c>
      <c r="B4794" s="141" t="s">
        <v>9035</v>
      </c>
      <c r="C4794" s="141" t="s">
        <v>146</v>
      </c>
      <c r="D4794" s="141" t="s">
        <v>81</v>
      </c>
      <c r="E4794" s="142" t="s">
        <v>9036</v>
      </c>
      <c r="F4794" s="142" t="s">
        <v>8084</v>
      </c>
    </row>
    <row r="4795" spans="1:6" x14ac:dyDescent="0.3">
      <c r="A4795" s="141">
        <v>96869</v>
      </c>
      <c r="B4795" s="141" t="s">
        <v>9037</v>
      </c>
      <c r="C4795" s="141" t="s">
        <v>146</v>
      </c>
      <c r="D4795" s="141" t="s">
        <v>81</v>
      </c>
      <c r="E4795" s="142" t="s">
        <v>7012</v>
      </c>
      <c r="F4795" s="142" t="s">
        <v>17004</v>
      </c>
    </row>
    <row r="4796" spans="1:6" x14ac:dyDescent="0.3">
      <c r="A4796" s="141">
        <v>96870</v>
      </c>
      <c r="B4796" s="141" t="s">
        <v>9038</v>
      </c>
      <c r="C4796" s="141" t="s">
        <v>146</v>
      </c>
      <c r="D4796" s="141" t="s">
        <v>81</v>
      </c>
      <c r="E4796" s="142" t="s">
        <v>9039</v>
      </c>
      <c r="F4796" s="142" t="s">
        <v>7654</v>
      </c>
    </row>
    <row r="4797" spans="1:6" x14ac:dyDescent="0.3">
      <c r="A4797" s="141">
        <v>96871</v>
      </c>
      <c r="B4797" s="141" t="s">
        <v>9040</v>
      </c>
      <c r="C4797" s="141" t="s">
        <v>146</v>
      </c>
      <c r="D4797" s="141" t="s">
        <v>81</v>
      </c>
      <c r="E4797" s="142" t="s">
        <v>9041</v>
      </c>
      <c r="F4797" s="142" t="s">
        <v>16467</v>
      </c>
    </row>
    <row r="4798" spans="1:6" x14ac:dyDescent="0.3">
      <c r="A4798" s="141">
        <v>96872</v>
      </c>
      <c r="B4798" s="141" t="s">
        <v>9042</v>
      </c>
      <c r="C4798" s="141" t="s">
        <v>146</v>
      </c>
      <c r="D4798" s="141" t="s">
        <v>81</v>
      </c>
      <c r="E4798" s="142" t="s">
        <v>1818</v>
      </c>
      <c r="F4798" s="142" t="s">
        <v>17005</v>
      </c>
    </row>
    <row r="4799" spans="1:6" x14ac:dyDescent="0.3">
      <c r="A4799" s="141">
        <v>96873</v>
      </c>
      <c r="B4799" s="141" t="s">
        <v>9043</v>
      </c>
      <c r="C4799" s="141" t="s">
        <v>146</v>
      </c>
      <c r="D4799" s="141" t="s">
        <v>81</v>
      </c>
      <c r="E4799" s="142" t="s">
        <v>9044</v>
      </c>
      <c r="F4799" s="142" t="s">
        <v>17006</v>
      </c>
    </row>
    <row r="4800" spans="1:6" x14ac:dyDescent="0.3">
      <c r="A4800" s="141">
        <v>96874</v>
      </c>
      <c r="B4800" s="141" t="s">
        <v>9045</v>
      </c>
      <c r="C4800" s="141" t="s">
        <v>146</v>
      </c>
      <c r="D4800" s="141" t="s">
        <v>81</v>
      </c>
      <c r="E4800" s="142" t="s">
        <v>9046</v>
      </c>
      <c r="F4800" s="142" t="s">
        <v>3007</v>
      </c>
    </row>
    <row r="4801" spans="1:6" x14ac:dyDescent="0.3">
      <c r="A4801" s="141">
        <v>96875</v>
      </c>
      <c r="B4801" s="141" t="s">
        <v>9047</v>
      </c>
      <c r="C4801" s="141" t="s">
        <v>146</v>
      </c>
      <c r="D4801" s="141" t="s">
        <v>81</v>
      </c>
      <c r="E4801" s="142" t="s">
        <v>9048</v>
      </c>
      <c r="F4801" s="142" t="s">
        <v>17007</v>
      </c>
    </row>
    <row r="4802" spans="1:6" x14ac:dyDescent="0.3">
      <c r="A4802" s="141">
        <v>96876</v>
      </c>
      <c r="B4802" s="141" t="s">
        <v>9049</v>
      </c>
      <c r="C4802" s="141" t="s">
        <v>146</v>
      </c>
      <c r="D4802" s="141" t="s">
        <v>81</v>
      </c>
      <c r="E4802" s="142" t="s">
        <v>9050</v>
      </c>
      <c r="F4802" s="142" t="s">
        <v>17008</v>
      </c>
    </row>
    <row r="4803" spans="1:6" x14ac:dyDescent="0.3">
      <c r="A4803" s="141">
        <v>96878</v>
      </c>
      <c r="B4803" s="141" t="s">
        <v>9051</v>
      </c>
      <c r="C4803" s="141" t="s">
        <v>146</v>
      </c>
      <c r="D4803" s="141" t="s">
        <v>81</v>
      </c>
      <c r="E4803" s="142" t="s">
        <v>9052</v>
      </c>
      <c r="F4803" s="142" t="s">
        <v>17009</v>
      </c>
    </row>
    <row r="4804" spans="1:6" x14ac:dyDescent="0.3">
      <c r="A4804" s="141">
        <v>96879</v>
      </c>
      <c r="B4804" s="141" t="s">
        <v>9053</v>
      </c>
      <c r="C4804" s="141" t="s">
        <v>146</v>
      </c>
      <c r="D4804" s="141" t="s">
        <v>81</v>
      </c>
      <c r="E4804" s="142" t="s">
        <v>9054</v>
      </c>
      <c r="F4804" s="142" t="s">
        <v>17010</v>
      </c>
    </row>
    <row r="4805" spans="1:6" x14ac:dyDescent="0.3">
      <c r="A4805" s="141">
        <v>96881</v>
      </c>
      <c r="B4805" s="141" t="s">
        <v>9055</v>
      </c>
      <c r="C4805" s="141" t="s">
        <v>146</v>
      </c>
      <c r="D4805" s="141" t="s">
        <v>81</v>
      </c>
      <c r="E4805" s="142" t="s">
        <v>9056</v>
      </c>
      <c r="F4805" s="142" t="s">
        <v>17011</v>
      </c>
    </row>
    <row r="4806" spans="1:6" x14ac:dyDescent="0.3">
      <c r="A4806" s="141">
        <v>97430</v>
      </c>
      <c r="B4806" s="141" t="s">
        <v>9057</v>
      </c>
      <c r="C4806" s="141" t="s">
        <v>146</v>
      </c>
      <c r="D4806" s="141" t="s">
        <v>81</v>
      </c>
      <c r="E4806" s="142" t="s">
        <v>9058</v>
      </c>
      <c r="F4806" s="142" t="s">
        <v>16603</v>
      </c>
    </row>
    <row r="4807" spans="1:6" x14ac:dyDescent="0.3">
      <c r="A4807" s="141">
        <v>97431</v>
      </c>
      <c r="B4807" s="141" t="s">
        <v>9059</v>
      </c>
      <c r="C4807" s="141" t="s">
        <v>146</v>
      </c>
      <c r="D4807" s="141" t="s">
        <v>81</v>
      </c>
      <c r="E4807" s="142" t="s">
        <v>9060</v>
      </c>
      <c r="F4807" s="142" t="s">
        <v>17012</v>
      </c>
    </row>
    <row r="4808" spans="1:6" x14ac:dyDescent="0.3">
      <c r="A4808" s="141">
        <v>97432</v>
      </c>
      <c r="B4808" s="141" t="s">
        <v>9061</v>
      </c>
      <c r="C4808" s="141" t="s">
        <v>146</v>
      </c>
      <c r="D4808" s="141" t="s">
        <v>81</v>
      </c>
      <c r="E4808" s="142" t="s">
        <v>9062</v>
      </c>
      <c r="F4808" s="142" t="s">
        <v>17013</v>
      </c>
    </row>
    <row r="4809" spans="1:6" x14ac:dyDescent="0.3">
      <c r="A4809" s="141">
        <v>97433</v>
      </c>
      <c r="B4809" s="141" t="s">
        <v>9063</v>
      </c>
      <c r="C4809" s="141" t="s">
        <v>146</v>
      </c>
      <c r="D4809" s="141" t="s">
        <v>81</v>
      </c>
      <c r="E4809" s="142" t="s">
        <v>6201</v>
      </c>
      <c r="F4809" s="142" t="s">
        <v>13772</v>
      </c>
    </row>
    <row r="4810" spans="1:6" x14ac:dyDescent="0.3">
      <c r="A4810" s="141">
        <v>97434</v>
      </c>
      <c r="B4810" s="141" t="s">
        <v>9064</v>
      </c>
      <c r="C4810" s="141" t="s">
        <v>146</v>
      </c>
      <c r="D4810" s="141" t="s">
        <v>81</v>
      </c>
      <c r="E4810" s="142" t="s">
        <v>9065</v>
      </c>
      <c r="F4810" s="142" t="s">
        <v>17014</v>
      </c>
    </row>
    <row r="4811" spans="1:6" x14ac:dyDescent="0.3">
      <c r="A4811" s="141">
        <v>97435</v>
      </c>
      <c r="B4811" s="141" t="s">
        <v>9066</v>
      </c>
      <c r="C4811" s="141" t="s">
        <v>146</v>
      </c>
      <c r="D4811" s="141" t="s">
        <v>81</v>
      </c>
      <c r="E4811" s="142" t="s">
        <v>9067</v>
      </c>
      <c r="F4811" s="142" t="s">
        <v>17015</v>
      </c>
    </row>
    <row r="4812" spans="1:6" x14ac:dyDescent="0.3">
      <c r="A4812" s="141">
        <v>97436</v>
      </c>
      <c r="B4812" s="141" t="s">
        <v>9068</v>
      </c>
      <c r="C4812" s="141" t="s">
        <v>146</v>
      </c>
      <c r="D4812" s="141" t="s">
        <v>81</v>
      </c>
      <c r="E4812" s="142" t="s">
        <v>9069</v>
      </c>
      <c r="F4812" s="142" t="s">
        <v>17016</v>
      </c>
    </row>
    <row r="4813" spans="1:6" x14ac:dyDescent="0.3">
      <c r="A4813" s="141">
        <v>97437</v>
      </c>
      <c r="B4813" s="141" t="s">
        <v>9070</v>
      </c>
      <c r="C4813" s="141" t="s">
        <v>146</v>
      </c>
      <c r="D4813" s="141" t="s">
        <v>81</v>
      </c>
      <c r="E4813" s="142" t="s">
        <v>9071</v>
      </c>
      <c r="F4813" s="142" t="s">
        <v>17017</v>
      </c>
    </row>
    <row r="4814" spans="1:6" x14ac:dyDescent="0.3">
      <c r="A4814" s="141">
        <v>97438</v>
      </c>
      <c r="B4814" s="141" t="s">
        <v>9072</v>
      </c>
      <c r="C4814" s="141" t="s">
        <v>146</v>
      </c>
      <c r="D4814" s="141" t="s">
        <v>81</v>
      </c>
      <c r="E4814" s="142" t="s">
        <v>9073</v>
      </c>
      <c r="F4814" s="142" t="s">
        <v>17018</v>
      </c>
    </row>
    <row r="4815" spans="1:6" x14ac:dyDescent="0.3">
      <c r="A4815" s="141">
        <v>97439</v>
      </c>
      <c r="B4815" s="141" t="s">
        <v>9074</v>
      </c>
      <c r="C4815" s="141" t="s">
        <v>146</v>
      </c>
      <c r="D4815" s="141" t="s">
        <v>81</v>
      </c>
      <c r="E4815" s="142" t="s">
        <v>9075</v>
      </c>
      <c r="F4815" s="142" t="s">
        <v>17019</v>
      </c>
    </row>
    <row r="4816" spans="1:6" x14ac:dyDescent="0.3">
      <c r="A4816" s="141">
        <v>97440</v>
      </c>
      <c r="B4816" s="141" t="s">
        <v>9076</v>
      </c>
      <c r="C4816" s="141" t="s">
        <v>146</v>
      </c>
      <c r="D4816" s="141" t="s">
        <v>81</v>
      </c>
      <c r="E4816" s="142" t="s">
        <v>9077</v>
      </c>
      <c r="F4816" s="142" t="s">
        <v>17020</v>
      </c>
    </row>
    <row r="4817" spans="1:6" x14ac:dyDescent="0.3">
      <c r="A4817" s="141">
        <v>97442</v>
      </c>
      <c r="B4817" s="141" t="s">
        <v>9078</v>
      </c>
      <c r="C4817" s="141" t="s">
        <v>146</v>
      </c>
      <c r="D4817" s="141" t="s">
        <v>81</v>
      </c>
      <c r="E4817" s="142" t="s">
        <v>9079</v>
      </c>
      <c r="F4817" s="142" t="s">
        <v>17021</v>
      </c>
    </row>
    <row r="4818" spans="1:6" x14ac:dyDescent="0.3">
      <c r="A4818" s="141">
        <v>97443</v>
      </c>
      <c r="B4818" s="141" t="s">
        <v>9080</v>
      </c>
      <c r="C4818" s="141" t="s">
        <v>146</v>
      </c>
      <c r="D4818" s="141" t="s">
        <v>81</v>
      </c>
      <c r="E4818" s="142" t="s">
        <v>9081</v>
      </c>
      <c r="F4818" s="142" t="s">
        <v>17022</v>
      </c>
    </row>
    <row r="4819" spans="1:6" x14ac:dyDescent="0.3">
      <c r="A4819" s="141">
        <v>97444</v>
      </c>
      <c r="B4819" s="141" t="s">
        <v>9082</v>
      </c>
      <c r="C4819" s="141" t="s">
        <v>146</v>
      </c>
      <c r="D4819" s="141" t="s">
        <v>81</v>
      </c>
      <c r="E4819" s="142" t="s">
        <v>9083</v>
      </c>
      <c r="F4819" s="142" t="s">
        <v>11649</v>
      </c>
    </row>
    <row r="4820" spans="1:6" x14ac:dyDescent="0.3">
      <c r="A4820" s="141">
        <v>97446</v>
      </c>
      <c r="B4820" s="141" t="s">
        <v>9084</v>
      </c>
      <c r="C4820" s="141" t="s">
        <v>146</v>
      </c>
      <c r="D4820" s="141" t="s">
        <v>81</v>
      </c>
      <c r="E4820" s="142" t="s">
        <v>9085</v>
      </c>
      <c r="F4820" s="142" t="s">
        <v>17023</v>
      </c>
    </row>
    <row r="4821" spans="1:6" x14ac:dyDescent="0.3">
      <c r="A4821" s="141">
        <v>97447</v>
      </c>
      <c r="B4821" s="141" t="s">
        <v>9086</v>
      </c>
      <c r="C4821" s="141" t="s">
        <v>146</v>
      </c>
      <c r="D4821" s="141" t="s">
        <v>81</v>
      </c>
      <c r="E4821" s="142" t="s">
        <v>9085</v>
      </c>
      <c r="F4821" s="142" t="s">
        <v>17023</v>
      </c>
    </row>
    <row r="4822" spans="1:6" x14ac:dyDescent="0.3">
      <c r="A4822" s="141">
        <v>97449</v>
      </c>
      <c r="B4822" s="141" t="s">
        <v>9087</v>
      </c>
      <c r="C4822" s="141" t="s">
        <v>146</v>
      </c>
      <c r="D4822" s="141" t="s">
        <v>81</v>
      </c>
      <c r="E4822" s="142" t="s">
        <v>9088</v>
      </c>
      <c r="F4822" s="142" t="s">
        <v>17024</v>
      </c>
    </row>
    <row r="4823" spans="1:6" x14ac:dyDescent="0.3">
      <c r="A4823" s="141">
        <v>97450</v>
      </c>
      <c r="B4823" s="141" t="s">
        <v>9089</v>
      </c>
      <c r="C4823" s="141" t="s">
        <v>146</v>
      </c>
      <c r="D4823" s="141" t="s">
        <v>81</v>
      </c>
      <c r="E4823" s="142" t="s">
        <v>9090</v>
      </c>
      <c r="F4823" s="142" t="s">
        <v>17025</v>
      </c>
    </row>
    <row r="4824" spans="1:6" x14ac:dyDescent="0.3">
      <c r="A4824" s="141">
        <v>97452</v>
      </c>
      <c r="B4824" s="141" t="s">
        <v>9091</v>
      </c>
      <c r="C4824" s="141" t="s">
        <v>146</v>
      </c>
      <c r="D4824" s="141" t="s">
        <v>81</v>
      </c>
      <c r="E4824" s="142" t="s">
        <v>9092</v>
      </c>
      <c r="F4824" s="142" t="s">
        <v>17026</v>
      </c>
    </row>
    <row r="4825" spans="1:6" x14ac:dyDescent="0.3">
      <c r="A4825" s="141">
        <v>97453</v>
      </c>
      <c r="B4825" s="141" t="s">
        <v>9093</v>
      </c>
      <c r="C4825" s="141" t="s">
        <v>146</v>
      </c>
      <c r="D4825" s="141" t="s">
        <v>81</v>
      </c>
      <c r="E4825" s="142" t="s">
        <v>9094</v>
      </c>
      <c r="F4825" s="142" t="s">
        <v>17027</v>
      </c>
    </row>
    <row r="4826" spans="1:6" x14ac:dyDescent="0.3">
      <c r="A4826" s="141">
        <v>97454</v>
      </c>
      <c r="B4826" s="141" t="s">
        <v>9095</v>
      </c>
      <c r="C4826" s="141" t="s">
        <v>146</v>
      </c>
      <c r="D4826" s="141" t="s">
        <v>81</v>
      </c>
      <c r="E4826" s="142" t="s">
        <v>9096</v>
      </c>
      <c r="F4826" s="142" t="s">
        <v>17028</v>
      </c>
    </row>
    <row r="4827" spans="1:6" x14ac:dyDescent="0.3">
      <c r="A4827" s="141">
        <v>97455</v>
      </c>
      <c r="B4827" s="141" t="s">
        <v>9097</v>
      </c>
      <c r="C4827" s="141" t="s">
        <v>146</v>
      </c>
      <c r="D4827" s="141" t="s">
        <v>81</v>
      </c>
      <c r="E4827" s="142" t="s">
        <v>9098</v>
      </c>
      <c r="F4827" s="142" t="s">
        <v>17029</v>
      </c>
    </row>
    <row r="4828" spans="1:6" x14ac:dyDescent="0.3">
      <c r="A4828" s="141">
        <v>97456</v>
      </c>
      <c r="B4828" s="141" t="s">
        <v>9099</v>
      </c>
      <c r="C4828" s="141" t="s">
        <v>146</v>
      </c>
      <c r="D4828" s="141" t="s">
        <v>81</v>
      </c>
      <c r="E4828" s="142" t="s">
        <v>9100</v>
      </c>
      <c r="F4828" s="142" t="s">
        <v>17030</v>
      </c>
    </row>
    <row r="4829" spans="1:6" x14ac:dyDescent="0.3">
      <c r="A4829" s="141">
        <v>97457</v>
      </c>
      <c r="B4829" s="141" t="s">
        <v>9101</v>
      </c>
      <c r="C4829" s="141" t="s">
        <v>146</v>
      </c>
      <c r="D4829" s="141" t="s">
        <v>81</v>
      </c>
      <c r="E4829" s="142" t="s">
        <v>9102</v>
      </c>
      <c r="F4829" s="142" t="s">
        <v>17031</v>
      </c>
    </row>
    <row r="4830" spans="1:6" x14ac:dyDescent="0.3">
      <c r="A4830" s="141">
        <v>97458</v>
      </c>
      <c r="B4830" s="141" t="s">
        <v>9103</v>
      </c>
      <c r="C4830" s="141" t="s">
        <v>146</v>
      </c>
      <c r="D4830" s="141" t="s">
        <v>81</v>
      </c>
      <c r="E4830" s="142" t="s">
        <v>9104</v>
      </c>
      <c r="F4830" s="142" t="s">
        <v>17032</v>
      </c>
    </row>
    <row r="4831" spans="1:6" x14ac:dyDescent="0.3">
      <c r="A4831" s="141">
        <v>97459</v>
      </c>
      <c r="B4831" s="141" t="s">
        <v>9105</v>
      </c>
      <c r="C4831" s="141" t="s">
        <v>146</v>
      </c>
      <c r="D4831" s="141" t="s">
        <v>81</v>
      </c>
      <c r="E4831" s="142" t="s">
        <v>9106</v>
      </c>
      <c r="F4831" s="142" t="s">
        <v>17033</v>
      </c>
    </row>
    <row r="4832" spans="1:6" x14ac:dyDescent="0.3">
      <c r="A4832" s="141">
        <v>97460</v>
      </c>
      <c r="B4832" s="141" t="s">
        <v>9107</v>
      </c>
      <c r="C4832" s="141" t="s">
        <v>146</v>
      </c>
      <c r="D4832" s="141" t="s">
        <v>81</v>
      </c>
      <c r="E4832" s="142" t="s">
        <v>9108</v>
      </c>
      <c r="F4832" s="142" t="s">
        <v>17034</v>
      </c>
    </row>
    <row r="4833" spans="1:6" x14ac:dyDescent="0.3">
      <c r="A4833" s="141">
        <v>97461</v>
      </c>
      <c r="B4833" s="141" t="s">
        <v>9109</v>
      </c>
      <c r="C4833" s="141" t="s">
        <v>146</v>
      </c>
      <c r="D4833" s="141" t="s">
        <v>81</v>
      </c>
      <c r="E4833" s="142" t="s">
        <v>3849</v>
      </c>
      <c r="F4833" s="142" t="s">
        <v>8000</v>
      </c>
    </row>
    <row r="4834" spans="1:6" x14ac:dyDescent="0.3">
      <c r="A4834" s="141">
        <v>97462</v>
      </c>
      <c r="B4834" s="141" t="s">
        <v>9110</v>
      </c>
      <c r="C4834" s="141" t="s">
        <v>146</v>
      </c>
      <c r="D4834" s="141" t="s">
        <v>81</v>
      </c>
      <c r="E4834" s="142" t="s">
        <v>9111</v>
      </c>
      <c r="F4834" s="142" t="s">
        <v>463</v>
      </c>
    </row>
    <row r="4835" spans="1:6" x14ac:dyDescent="0.3">
      <c r="A4835" s="141">
        <v>97464</v>
      </c>
      <c r="B4835" s="141" t="s">
        <v>9112</v>
      </c>
      <c r="C4835" s="141" t="s">
        <v>146</v>
      </c>
      <c r="D4835" s="141" t="s">
        <v>81</v>
      </c>
      <c r="E4835" s="142" t="s">
        <v>9113</v>
      </c>
      <c r="F4835" s="142" t="s">
        <v>14732</v>
      </c>
    </row>
    <row r="4836" spans="1:6" x14ac:dyDescent="0.3">
      <c r="A4836" s="141">
        <v>97465</v>
      </c>
      <c r="B4836" s="141" t="s">
        <v>9114</v>
      </c>
      <c r="C4836" s="141" t="s">
        <v>146</v>
      </c>
      <c r="D4836" s="141" t="s">
        <v>81</v>
      </c>
      <c r="E4836" s="142" t="s">
        <v>9115</v>
      </c>
      <c r="F4836" s="142" t="s">
        <v>4804</v>
      </c>
    </row>
    <row r="4837" spans="1:6" x14ac:dyDescent="0.3">
      <c r="A4837" s="141">
        <v>97467</v>
      </c>
      <c r="B4837" s="141" t="s">
        <v>9116</v>
      </c>
      <c r="C4837" s="141" t="s">
        <v>146</v>
      </c>
      <c r="D4837" s="141" t="s">
        <v>81</v>
      </c>
      <c r="E4837" s="142" t="s">
        <v>9117</v>
      </c>
      <c r="F4837" s="142" t="s">
        <v>6269</v>
      </c>
    </row>
    <row r="4838" spans="1:6" x14ac:dyDescent="0.3">
      <c r="A4838" s="141">
        <v>97468</v>
      </c>
      <c r="B4838" s="141" t="s">
        <v>9118</v>
      </c>
      <c r="C4838" s="141" t="s">
        <v>146</v>
      </c>
      <c r="D4838" s="141" t="s">
        <v>81</v>
      </c>
      <c r="E4838" s="142" t="s">
        <v>8559</v>
      </c>
      <c r="F4838" s="142" t="s">
        <v>17035</v>
      </c>
    </row>
    <row r="4839" spans="1:6" x14ac:dyDescent="0.3">
      <c r="A4839" s="141">
        <v>97470</v>
      </c>
      <c r="B4839" s="141" t="s">
        <v>9119</v>
      </c>
      <c r="C4839" s="141" t="s">
        <v>146</v>
      </c>
      <c r="D4839" s="141" t="s">
        <v>81</v>
      </c>
      <c r="E4839" s="142" t="s">
        <v>1048</v>
      </c>
      <c r="F4839" s="142" t="s">
        <v>17036</v>
      </c>
    </row>
    <row r="4840" spans="1:6" x14ac:dyDescent="0.3">
      <c r="A4840" s="141">
        <v>97471</v>
      </c>
      <c r="B4840" s="141" t="s">
        <v>9120</v>
      </c>
      <c r="C4840" s="141" t="s">
        <v>146</v>
      </c>
      <c r="D4840" s="141" t="s">
        <v>81</v>
      </c>
      <c r="E4840" s="142" t="s">
        <v>9121</v>
      </c>
      <c r="F4840" s="142" t="s">
        <v>3235</v>
      </c>
    </row>
    <row r="4841" spans="1:6" x14ac:dyDescent="0.3">
      <c r="A4841" s="141">
        <v>97474</v>
      </c>
      <c r="B4841" s="141" t="s">
        <v>9122</v>
      </c>
      <c r="C4841" s="141" t="s">
        <v>146</v>
      </c>
      <c r="D4841" s="141" t="s">
        <v>81</v>
      </c>
      <c r="E4841" s="142" t="s">
        <v>9123</v>
      </c>
      <c r="F4841" s="142" t="s">
        <v>17037</v>
      </c>
    </row>
    <row r="4842" spans="1:6" x14ac:dyDescent="0.3">
      <c r="A4842" s="141">
        <v>97475</v>
      </c>
      <c r="B4842" s="141" t="s">
        <v>9124</v>
      </c>
      <c r="C4842" s="141" t="s">
        <v>146</v>
      </c>
      <c r="D4842" s="141" t="s">
        <v>81</v>
      </c>
      <c r="E4842" s="142" t="s">
        <v>9125</v>
      </c>
      <c r="F4842" s="142" t="s">
        <v>17038</v>
      </c>
    </row>
    <row r="4843" spans="1:6" x14ac:dyDescent="0.3">
      <c r="A4843" s="141">
        <v>97477</v>
      </c>
      <c r="B4843" s="141" t="s">
        <v>9126</v>
      </c>
      <c r="C4843" s="141" t="s">
        <v>146</v>
      </c>
      <c r="D4843" s="141" t="s">
        <v>81</v>
      </c>
      <c r="E4843" s="142" t="s">
        <v>9127</v>
      </c>
      <c r="F4843" s="142" t="s">
        <v>17039</v>
      </c>
    </row>
    <row r="4844" spans="1:6" x14ac:dyDescent="0.3">
      <c r="A4844" s="141">
        <v>97478</v>
      </c>
      <c r="B4844" s="141" t="s">
        <v>9128</v>
      </c>
      <c r="C4844" s="141" t="s">
        <v>146</v>
      </c>
      <c r="D4844" s="141" t="s">
        <v>81</v>
      </c>
      <c r="E4844" s="142" t="s">
        <v>9129</v>
      </c>
      <c r="F4844" s="142" t="s">
        <v>17040</v>
      </c>
    </row>
    <row r="4845" spans="1:6" x14ac:dyDescent="0.3">
      <c r="A4845" s="141">
        <v>97479</v>
      </c>
      <c r="B4845" s="141" t="s">
        <v>9130</v>
      </c>
      <c r="C4845" s="141" t="s">
        <v>146</v>
      </c>
      <c r="D4845" s="141" t="s">
        <v>81</v>
      </c>
      <c r="E4845" s="142" t="s">
        <v>9131</v>
      </c>
      <c r="F4845" s="142" t="s">
        <v>17041</v>
      </c>
    </row>
    <row r="4846" spans="1:6" x14ac:dyDescent="0.3">
      <c r="A4846" s="141">
        <v>97480</v>
      </c>
      <c r="B4846" s="141" t="s">
        <v>9132</v>
      </c>
      <c r="C4846" s="141" t="s">
        <v>146</v>
      </c>
      <c r="D4846" s="141" t="s">
        <v>81</v>
      </c>
      <c r="E4846" s="142" t="s">
        <v>9131</v>
      </c>
      <c r="F4846" s="142" t="s">
        <v>17041</v>
      </c>
    </row>
    <row r="4847" spans="1:6" x14ac:dyDescent="0.3">
      <c r="A4847" s="141">
        <v>97481</v>
      </c>
      <c r="B4847" s="141" t="s">
        <v>9133</v>
      </c>
      <c r="C4847" s="141" t="s">
        <v>146</v>
      </c>
      <c r="D4847" s="141" t="s">
        <v>81</v>
      </c>
      <c r="E4847" s="142" t="s">
        <v>9134</v>
      </c>
      <c r="F4847" s="142" t="s">
        <v>17042</v>
      </c>
    </row>
    <row r="4848" spans="1:6" x14ac:dyDescent="0.3">
      <c r="A4848" s="141">
        <v>97482</v>
      </c>
      <c r="B4848" s="141" t="s">
        <v>9135</v>
      </c>
      <c r="C4848" s="141" t="s">
        <v>146</v>
      </c>
      <c r="D4848" s="141" t="s">
        <v>81</v>
      </c>
      <c r="E4848" s="142" t="s">
        <v>9134</v>
      </c>
      <c r="F4848" s="142" t="s">
        <v>17042</v>
      </c>
    </row>
    <row r="4849" spans="1:6" x14ac:dyDescent="0.3">
      <c r="A4849" s="141">
        <v>97483</v>
      </c>
      <c r="B4849" s="141" t="s">
        <v>9136</v>
      </c>
      <c r="C4849" s="141" t="s">
        <v>146</v>
      </c>
      <c r="D4849" s="141" t="s">
        <v>81</v>
      </c>
      <c r="E4849" s="142" t="s">
        <v>9137</v>
      </c>
      <c r="F4849" s="142" t="s">
        <v>17043</v>
      </c>
    </row>
    <row r="4850" spans="1:6" x14ac:dyDescent="0.3">
      <c r="A4850" s="141">
        <v>97484</v>
      </c>
      <c r="B4850" s="141" t="s">
        <v>9138</v>
      </c>
      <c r="C4850" s="141" t="s">
        <v>146</v>
      </c>
      <c r="D4850" s="141" t="s">
        <v>81</v>
      </c>
      <c r="E4850" s="142" t="s">
        <v>9137</v>
      </c>
      <c r="F4850" s="142" t="s">
        <v>17043</v>
      </c>
    </row>
    <row r="4851" spans="1:6" x14ac:dyDescent="0.3">
      <c r="A4851" s="141">
        <v>97485</v>
      </c>
      <c r="B4851" s="141" t="s">
        <v>9139</v>
      </c>
      <c r="C4851" s="141" t="s">
        <v>146</v>
      </c>
      <c r="D4851" s="141" t="s">
        <v>81</v>
      </c>
      <c r="E4851" s="142" t="s">
        <v>9140</v>
      </c>
      <c r="F4851" s="142" t="s">
        <v>17044</v>
      </c>
    </row>
    <row r="4852" spans="1:6" x14ac:dyDescent="0.3">
      <c r="A4852" s="141">
        <v>97486</v>
      </c>
      <c r="B4852" s="141" t="s">
        <v>9141</v>
      </c>
      <c r="C4852" s="141" t="s">
        <v>146</v>
      </c>
      <c r="D4852" s="141" t="s">
        <v>81</v>
      </c>
      <c r="E4852" s="142" t="s">
        <v>9142</v>
      </c>
      <c r="F4852" s="142" t="s">
        <v>17045</v>
      </c>
    </row>
    <row r="4853" spans="1:6" x14ac:dyDescent="0.3">
      <c r="A4853" s="141">
        <v>97487</v>
      </c>
      <c r="B4853" s="141" t="s">
        <v>9143</v>
      </c>
      <c r="C4853" s="141" t="s">
        <v>146</v>
      </c>
      <c r="D4853" s="141" t="s">
        <v>81</v>
      </c>
      <c r="E4853" s="142" t="s">
        <v>9144</v>
      </c>
      <c r="F4853" s="142" t="s">
        <v>17046</v>
      </c>
    </row>
    <row r="4854" spans="1:6" x14ac:dyDescent="0.3">
      <c r="A4854" s="141">
        <v>97488</v>
      </c>
      <c r="B4854" s="141" t="s">
        <v>9145</v>
      </c>
      <c r="C4854" s="141" t="s">
        <v>146</v>
      </c>
      <c r="D4854" s="141" t="s">
        <v>81</v>
      </c>
      <c r="E4854" s="142" t="s">
        <v>9146</v>
      </c>
      <c r="F4854" s="142" t="s">
        <v>17047</v>
      </c>
    </row>
    <row r="4855" spans="1:6" x14ac:dyDescent="0.3">
      <c r="A4855" s="141">
        <v>97489</v>
      </c>
      <c r="B4855" s="141" t="s">
        <v>9147</v>
      </c>
      <c r="C4855" s="141" t="s">
        <v>146</v>
      </c>
      <c r="D4855" s="141" t="s">
        <v>81</v>
      </c>
      <c r="E4855" s="142" t="s">
        <v>9148</v>
      </c>
      <c r="F4855" s="142" t="s">
        <v>17048</v>
      </c>
    </row>
    <row r="4856" spans="1:6" x14ac:dyDescent="0.3">
      <c r="A4856" s="141">
        <v>97490</v>
      </c>
      <c r="B4856" s="141" t="s">
        <v>9149</v>
      </c>
      <c r="C4856" s="141" t="s">
        <v>146</v>
      </c>
      <c r="D4856" s="141" t="s">
        <v>81</v>
      </c>
      <c r="E4856" s="142" t="s">
        <v>9150</v>
      </c>
      <c r="F4856" s="142" t="s">
        <v>3140</v>
      </c>
    </row>
    <row r="4857" spans="1:6" x14ac:dyDescent="0.3">
      <c r="A4857" s="141">
        <v>97491</v>
      </c>
      <c r="B4857" s="141" t="s">
        <v>9151</v>
      </c>
      <c r="C4857" s="141" t="s">
        <v>146</v>
      </c>
      <c r="D4857" s="141" t="s">
        <v>81</v>
      </c>
      <c r="E4857" s="142" t="s">
        <v>9152</v>
      </c>
      <c r="F4857" s="142" t="s">
        <v>17049</v>
      </c>
    </row>
    <row r="4858" spans="1:6" x14ac:dyDescent="0.3">
      <c r="A4858" s="141">
        <v>97492</v>
      </c>
      <c r="B4858" s="141" t="s">
        <v>9153</v>
      </c>
      <c r="C4858" s="141" t="s">
        <v>146</v>
      </c>
      <c r="D4858" s="141" t="s">
        <v>81</v>
      </c>
      <c r="E4858" s="142" t="s">
        <v>9154</v>
      </c>
      <c r="F4858" s="142" t="s">
        <v>17050</v>
      </c>
    </row>
    <row r="4859" spans="1:6" x14ac:dyDescent="0.3">
      <c r="A4859" s="141">
        <v>97493</v>
      </c>
      <c r="B4859" s="141" t="s">
        <v>9155</v>
      </c>
      <c r="C4859" s="141" t="s">
        <v>146</v>
      </c>
      <c r="D4859" s="141" t="s">
        <v>81</v>
      </c>
      <c r="E4859" s="142" t="s">
        <v>9156</v>
      </c>
      <c r="F4859" s="142" t="s">
        <v>17051</v>
      </c>
    </row>
    <row r="4860" spans="1:6" x14ac:dyDescent="0.3">
      <c r="A4860" s="141">
        <v>97494</v>
      </c>
      <c r="B4860" s="141" t="s">
        <v>9157</v>
      </c>
      <c r="C4860" s="141" t="s">
        <v>146</v>
      </c>
      <c r="D4860" s="141" t="s">
        <v>81</v>
      </c>
      <c r="E4860" s="142" t="s">
        <v>9158</v>
      </c>
      <c r="F4860" s="142" t="s">
        <v>17052</v>
      </c>
    </row>
    <row r="4861" spans="1:6" x14ac:dyDescent="0.3">
      <c r="A4861" s="141">
        <v>97495</v>
      </c>
      <c r="B4861" s="141" t="s">
        <v>9159</v>
      </c>
      <c r="C4861" s="141" t="s">
        <v>146</v>
      </c>
      <c r="D4861" s="141" t="s">
        <v>81</v>
      </c>
      <c r="E4861" s="142" t="s">
        <v>9160</v>
      </c>
      <c r="F4861" s="142" t="s">
        <v>17053</v>
      </c>
    </row>
    <row r="4862" spans="1:6" x14ac:dyDescent="0.3">
      <c r="A4862" s="141">
        <v>97496</v>
      </c>
      <c r="B4862" s="141" t="s">
        <v>9161</v>
      </c>
      <c r="C4862" s="141" t="s">
        <v>146</v>
      </c>
      <c r="D4862" s="141" t="s">
        <v>81</v>
      </c>
      <c r="E4862" s="142" t="s">
        <v>9162</v>
      </c>
      <c r="F4862" s="142" t="s">
        <v>17054</v>
      </c>
    </row>
    <row r="4863" spans="1:6" x14ac:dyDescent="0.3">
      <c r="A4863" s="141">
        <v>97499</v>
      </c>
      <c r="B4863" s="141" t="s">
        <v>9163</v>
      </c>
      <c r="C4863" s="141" t="s">
        <v>146</v>
      </c>
      <c r="D4863" s="141" t="s">
        <v>81</v>
      </c>
      <c r="E4863" s="142" t="s">
        <v>9164</v>
      </c>
      <c r="F4863" s="142" t="s">
        <v>2044</v>
      </c>
    </row>
    <row r="4864" spans="1:6" x14ac:dyDescent="0.3">
      <c r="A4864" s="141">
        <v>97500</v>
      </c>
      <c r="B4864" s="141" t="s">
        <v>9165</v>
      </c>
      <c r="C4864" s="141" t="s">
        <v>146</v>
      </c>
      <c r="D4864" s="141" t="s">
        <v>81</v>
      </c>
      <c r="E4864" s="142" t="s">
        <v>9166</v>
      </c>
      <c r="F4864" s="142" t="s">
        <v>13709</v>
      </c>
    </row>
    <row r="4865" spans="1:6" x14ac:dyDescent="0.3">
      <c r="A4865" s="141">
        <v>97502</v>
      </c>
      <c r="B4865" s="141" t="s">
        <v>9167</v>
      </c>
      <c r="C4865" s="141" t="s">
        <v>146</v>
      </c>
      <c r="D4865" s="141" t="s">
        <v>81</v>
      </c>
      <c r="E4865" s="142" t="s">
        <v>9168</v>
      </c>
      <c r="F4865" s="142" t="s">
        <v>7159</v>
      </c>
    </row>
    <row r="4866" spans="1:6" x14ac:dyDescent="0.3">
      <c r="A4866" s="141">
        <v>97503</v>
      </c>
      <c r="B4866" s="141" t="s">
        <v>9169</v>
      </c>
      <c r="C4866" s="141" t="s">
        <v>146</v>
      </c>
      <c r="D4866" s="141" t="s">
        <v>81</v>
      </c>
      <c r="E4866" s="142" t="s">
        <v>9170</v>
      </c>
      <c r="F4866" s="142" t="s">
        <v>16845</v>
      </c>
    </row>
    <row r="4867" spans="1:6" x14ac:dyDescent="0.3">
      <c r="A4867" s="141">
        <v>97505</v>
      </c>
      <c r="B4867" s="141" t="s">
        <v>9171</v>
      </c>
      <c r="C4867" s="141" t="s">
        <v>146</v>
      </c>
      <c r="D4867" s="141" t="s">
        <v>81</v>
      </c>
      <c r="E4867" s="142" t="s">
        <v>9172</v>
      </c>
      <c r="F4867" s="142" t="s">
        <v>17055</v>
      </c>
    </row>
    <row r="4868" spans="1:6" x14ac:dyDescent="0.3">
      <c r="A4868" s="141">
        <v>97506</v>
      </c>
      <c r="B4868" s="141" t="s">
        <v>9173</v>
      </c>
      <c r="C4868" s="141" t="s">
        <v>146</v>
      </c>
      <c r="D4868" s="141" t="s">
        <v>81</v>
      </c>
      <c r="E4868" s="142" t="s">
        <v>9174</v>
      </c>
      <c r="F4868" s="142" t="s">
        <v>17056</v>
      </c>
    </row>
    <row r="4869" spans="1:6" x14ac:dyDescent="0.3">
      <c r="A4869" s="141">
        <v>97508</v>
      </c>
      <c r="B4869" s="141" t="s">
        <v>9175</v>
      </c>
      <c r="C4869" s="141" t="s">
        <v>146</v>
      </c>
      <c r="D4869" s="141" t="s">
        <v>81</v>
      </c>
      <c r="E4869" s="142" t="s">
        <v>9176</v>
      </c>
      <c r="F4869" s="142" t="s">
        <v>17057</v>
      </c>
    </row>
    <row r="4870" spans="1:6" x14ac:dyDescent="0.3">
      <c r="A4870" s="141">
        <v>97509</v>
      </c>
      <c r="B4870" s="141" t="s">
        <v>9177</v>
      </c>
      <c r="C4870" s="141" t="s">
        <v>146</v>
      </c>
      <c r="D4870" s="141" t="s">
        <v>81</v>
      </c>
      <c r="E4870" s="142" t="s">
        <v>9178</v>
      </c>
      <c r="F4870" s="142" t="s">
        <v>17058</v>
      </c>
    </row>
    <row r="4871" spans="1:6" x14ac:dyDescent="0.3">
      <c r="A4871" s="141">
        <v>97511</v>
      </c>
      <c r="B4871" s="141" t="s">
        <v>9179</v>
      </c>
      <c r="C4871" s="141" t="s">
        <v>146</v>
      </c>
      <c r="D4871" s="141" t="s">
        <v>81</v>
      </c>
      <c r="E4871" s="142" t="s">
        <v>9180</v>
      </c>
      <c r="F4871" s="142" t="s">
        <v>17059</v>
      </c>
    </row>
    <row r="4872" spans="1:6" x14ac:dyDescent="0.3">
      <c r="A4872" s="141">
        <v>97512</v>
      </c>
      <c r="B4872" s="141" t="s">
        <v>9181</v>
      </c>
      <c r="C4872" s="141" t="s">
        <v>146</v>
      </c>
      <c r="D4872" s="141" t="s">
        <v>81</v>
      </c>
      <c r="E4872" s="142" t="s">
        <v>9182</v>
      </c>
      <c r="F4872" s="142" t="s">
        <v>17060</v>
      </c>
    </row>
    <row r="4873" spans="1:6" x14ac:dyDescent="0.3">
      <c r="A4873" s="141">
        <v>97514</v>
      </c>
      <c r="B4873" s="141" t="s">
        <v>9183</v>
      </c>
      <c r="C4873" s="141" t="s">
        <v>146</v>
      </c>
      <c r="D4873" s="141" t="s">
        <v>81</v>
      </c>
      <c r="E4873" s="142" t="s">
        <v>9184</v>
      </c>
      <c r="F4873" s="142" t="s">
        <v>17061</v>
      </c>
    </row>
    <row r="4874" spans="1:6" x14ac:dyDescent="0.3">
      <c r="A4874" s="141">
        <v>97515</v>
      </c>
      <c r="B4874" s="141" t="s">
        <v>9185</v>
      </c>
      <c r="C4874" s="141" t="s">
        <v>146</v>
      </c>
      <c r="D4874" s="141" t="s">
        <v>81</v>
      </c>
      <c r="E4874" s="142" t="s">
        <v>8706</v>
      </c>
      <c r="F4874" s="142" t="s">
        <v>17062</v>
      </c>
    </row>
    <row r="4875" spans="1:6" x14ac:dyDescent="0.3">
      <c r="A4875" s="141">
        <v>97517</v>
      </c>
      <c r="B4875" s="141" t="s">
        <v>9186</v>
      </c>
      <c r="C4875" s="141" t="s">
        <v>146</v>
      </c>
      <c r="D4875" s="141" t="s">
        <v>81</v>
      </c>
      <c r="E4875" s="142" t="s">
        <v>9187</v>
      </c>
      <c r="F4875" s="142" t="s">
        <v>17063</v>
      </c>
    </row>
    <row r="4876" spans="1:6" x14ac:dyDescent="0.3">
      <c r="A4876" s="141">
        <v>97518</v>
      </c>
      <c r="B4876" s="141" t="s">
        <v>9188</v>
      </c>
      <c r="C4876" s="141" t="s">
        <v>146</v>
      </c>
      <c r="D4876" s="141" t="s">
        <v>81</v>
      </c>
      <c r="E4876" s="142" t="s">
        <v>9187</v>
      </c>
      <c r="F4876" s="142" t="s">
        <v>17063</v>
      </c>
    </row>
    <row r="4877" spans="1:6" x14ac:dyDescent="0.3">
      <c r="A4877" s="141">
        <v>97519</v>
      </c>
      <c r="B4877" s="141" t="s">
        <v>9189</v>
      </c>
      <c r="C4877" s="141" t="s">
        <v>146</v>
      </c>
      <c r="D4877" s="141" t="s">
        <v>81</v>
      </c>
      <c r="E4877" s="142" t="s">
        <v>9190</v>
      </c>
      <c r="F4877" s="142" t="s">
        <v>17064</v>
      </c>
    </row>
    <row r="4878" spans="1:6" x14ac:dyDescent="0.3">
      <c r="A4878" s="141">
        <v>97520</v>
      </c>
      <c r="B4878" s="141" t="s">
        <v>9191</v>
      </c>
      <c r="C4878" s="141" t="s">
        <v>146</v>
      </c>
      <c r="D4878" s="141" t="s">
        <v>81</v>
      </c>
      <c r="E4878" s="142" t="s">
        <v>9190</v>
      </c>
      <c r="F4878" s="142" t="s">
        <v>17064</v>
      </c>
    </row>
    <row r="4879" spans="1:6" x14ac:dyDescent="0.3">
      <c r="A4879" s="141">
        <v>97521</v>
      </c>
      <c r="B4879" s="141" t="s">
        <v>9192</v>
      </c>
      <c r="C4879" s="141" t="s">
        <v>146</v>
      </c>
      <c r="D4879" s="141" t="s">
        <v>81</v>
      </c>
      <c r="E4879" s="142" t="s">
        <v>9193</v>
      </c>
      <c r="F4879" s="142" t="s">
        <v>17065</v>
      </c>
    </row>
    <row r="4880" spans="1:6" x14ac:dyDescent="0.3">
      <c r="A4880" s="141">
        <v>97522</v>
      </c>
      <c r="B4880" s="141" t="s">
        <v>9194</v>
      </c>
      <c r="C4880" s="141" t="s">
        <v>146</v>
      </c>
      <c r="D4880" s="141" t="s">
        <v>81</v>
      </c>
      <c r="E4880" s="142" t="s">
        <v>9193</v>
      </c>
      <c r="F4880" s="142" t="s">
        <v>17065</v>
      </c>
    </row>
    <row r="4881" spans="1:6" x14ac:dyDescent="0.3">
      <c r="A4881" s="141">
        <v>97523</v>
      </c>
      <c r="B4881" s="141" t="s">
        <v>9195</v>
      </c>
      <c r="C4881" s="141" t="s">
        <v>146</v>
      </c>
      <c r="D4881" s="141" t="s">
        <v>81</v>
      </c>
      <c r="E4881" s="142" t="s">
        <v>9196</v>
      </c>
      <c r="F4881" s="142" t="s">
        <v>17066</v>
      </c>
    </row>
    <row r="4882" spans="1:6" x14ac:dyDescent="0.3">
      <c r="A4882" s="141">
        <v>97524</v>
      </c>
      <c r="B4882" s="141" t="s">
        <v>9197</v>
      </c>
      <c r="C4882" s="141" t="s">
        <v>146</v>
      </c>
      <c r="D4882" s="141" t="s">
        <v>81</v>
      </c>
      <c r="E4882" s="142" t="s">
        <v>9198</v>
      </c>
      <c r="F4882" s="142" t="s">
        <v>17067</v>
      </c>
    </row>
    <row r="4883" spans="1:6" x14ac:dyDescent="0.3">
      <c r="A4883" s="141">
        <v>97525</v>
      </c>
      <c r="B4883" s="141" t="s">
        <v>9199</v>
      </c>
      <c r="C4883" s="141" t="s">
        <v>146</v>
      </c>
      <c r="D4883" s="141" t="s">
        <v>81</v>
      </c>
      <c r="E4883" s="142" t="s">
        <v>9200</v>
      </c>
      <c r="F4883" s="142" t="s">
        <v>17068</v>
      </c>
    </row>
    <row r="4884" spans="1:6" x14ac:dyDescent="0.3">
      <c r="A4884" s="141">
        <v>97526</v>
      </c>
      <c r="B4884" s="141" t="s">
        <v>9201</v>
      </c>
      <c r="C4884" s="141" t="s">
        <v>146</v>
      </c>
      <c r="D4884" s="141" t="s">
        <v>81</v>
      </c>
      <c r="E4884" s="142" t="s">
        <v>9202</v>
      </c>
      <c r="F4884" s="142" t="s">
        <v>17069</v>
      </c>
    </row>
    <row r="4885" spans="1:6" x14ac:dyDescent="0.3">
      <c r="A4885" s="141">
        <v>97527</v>
      </c>
      <c r="B4885" s="141" t="s">
        <v>9203</v>
      </c>
      <c r="C4885" s="141" t="s">
        <v>146</v>
      </c>
      <c r="D4885" s="141" t="s">
        <v>81</v>
      </c>
      <c r="E4885" s="142" t="s">
        <v>9204</v>
      </c>
      <c r="F4885" s="142" t="s">
        <v>17070</v>
      </c>
    </row>
    <row r="4886" spans="1:6" x14ac:dyDescent="0.3">
      <c r="A4886" s="141">
        <v>97528</v>
      </c>
      <c r="B4886" s="141" t="s">
        <v>9205</v>
      </c>
      <c r="C4886" s="141" t="s">
        <v>146</v>
      </c>
      <c r="D4886" s="141" t="s">
        <v>81</v>
      </c>
      <c r="E4886" s="142" t="s">
        <v>9206</v>
      </c>
      <c r="F4886" s="142" t="s">
        <v>17071</v>
      </c>
    </row>
    <row r="4887" spans="1:6" x14ac:dyDescent="0.3">
      <c r="A4887" s="141">
        <v>97529</v>
      </c>
      <c r="B4887" s="141" t="s">
        <v>9207</v>
      </c>
      <c r="C4887" s="141" t="s">
        <v>146</v>
      </c>
      <c r="D4887" s="141" t="s">
        <v>81</v>
      </c>
      <c r="E4887" s="142" t="s">
        <v>9208</v>
      </c>
      <c r="F4887" s="142" t="s">
        <v>17072</v>
      </c>
    </row>
    <row r="4888" spans="1:6" x14ac:dyDescent="0.3">
      <c r="A4888" s="141">
        <v>97530</v>
      </c>
      <c r="B4888" s="141" t="s">
        <v>9209</v>
      </c>
      <c r="C4888" s="141" t="s">
        <v>146</v>
      </c>
      <c r="D4888" s="141" t="s">
        <v>81</v>
      </c>
      <c r="E4888" s="142" t="s">
        <v>9210</v>
      </c>
      <c r="F4888" s="142" t="s">
        <v>17073</v>
      </c>
    </row>
    <row r="4889" spans="1:6" x14ac:dyDescent="0.3">
      <c r="A4889" s="141">
        <v>97531</v>
      </c>
      <c r="B4889" s="141" t="s">
        <v>9211</v>
      </c>
      <c r="C4889" s="141" t="s">
        <v>146</v>
      </c>
      <c r="D4889" s="141" t="s">
        <v>81</v>
      </c>
      <c r="E4889" s="142" t="s">
        <v>9212</v>
      </c>
      <c r="F4889" s="142" t="s">
        <v>9714</v>
      </c>
    </row>
    <row r="4890" spans="1:6" x14ac:dyDescent="0.3">
      <c r="A4890" s="141">
        <v>97532</v>
      </c>
      <c r="B4890" s="141" t="s">
        <v>9213</v>
      </c>
      <c r="C4890" s="141" t="s">
        <v>146</v>
      </c>
      <c r="D4890" s="141" t="s">
        <v>81</v>
      </c>
      <c r="E4890" s="142" t="s">
        <v>9214</v>
      </c>
      <c r="F4890" s="142" t="s">
        <v>17074</v>
      </c>
    </row>
    <row r="4891" spans="1:6" x14ac:dyDescent="0.3">
      <c r="A4891" s="141">
        <v>97533</v>
      </c>
      <c r="B4891" s="141" t="s">
        <v>9215</v>
      </c>
      <c r="C4891" s="141" t="s">
        <v>146</v>
      </c>
      <c r="D4891" s="141" t="s">
        <v>81</v>
      </c>
      <c r="E4891" s="142" t="s">
        <v>9216</v>
      </c>
      <c r="F4891" s="142" t="s">
        <v>17075</v>
      </c>
    </row>
    <row r="4892" spans="1:6" x14ac:dyDescent="0.3">
      <c r="A4892" s="141">
        <v>97534</v>
      </c>
      <c r="B4892" s="141" t="s">
        <v>9217</v>
      </c>
      <c r="C4892" s="141" t="s">
        <v>146</v>
      </c>
      <c r="D4892" s="141" t="s">
        <v>81</v>
      </c>
      <c r="E4892" s="142" t="s">
        <v>9218</v>
      </c>
      <c r="F4892" s="142" t="s">
        <v>17076</v>
      </c>
    </row>
    <row r="4893" spans="1:6" x14ac:dyDescent="0.3">
      <c r="A4893" s="141">
        <v>97537</v>
      </c>
      <c r="B4893" s="141" t="s">
        <v>9219</v>
      </c>
      <c r="C4893" s="141" t="s">
        <v>146</v>
      </c>
      <c r="D4893" s="141" t="s">
        <v>81</v>
      </c>
      <c r="E4893" s="142" t="s">
        <v>136</v>
      </c>
      <c r="F4893" s="142" t="s">
        <v>17077</v>
      </c>
    </row>
    <row r="4894" spans="1:6" x14ac:dyDescent="0.3">
      <c r="A4894" s="141">
        <v>97540</v>
      </c>
      <c r="B4894" s="141" t="s">
        <v>9220</v>
      </c>
      <c r="C4894" s="141" t="s">
        <v>146</v>
      </c>
      <c r="D4894" s="141" t="s">
        <v>81</v>
      </c>
      <c r="E4894" s="142" t="s">
        <v>9221</v>
      </c>
      <c r="F4894" s="142" t="s">
        <v>17078</v>
      </c>
    </row>
    <row r="4895" spans="1:6" x14ac:dyDescent="0.3">
      <c r="A4895" s="141">
        <v>97541</v>
      </c>
      <c r="B4895" s="141" t="s">
        <v>9222</v>
      </c>
      <c r="C4895" s="141" t="s">
        <v>146</v>
      </c>
      <c r="D4895" s="141" t="s">
        <v>81</v>
      </c>
      <c r="E4895" s="142" t="s">
        <v>6251</v>
      </c>
      <c r="F4895" s="142" t="s">
        <v>8712</v>
      </c>
    </row>
    <row r="4896" spans="1:6" x14ac:dyDescent="0.3">
      <c r="A4896" s="141">
        <v>97543</v>
      </c>
      <c r="B4896" s="141" t="s">
        <v>9223</v>
      </c>
      <c r="C4896" s="141" t="s">
        <v>146</v>
      </c>
      <c r="D4896" s="141" t="s">
        <v>81</v>
      </c>
      <c r="E4896" s="142" t="s">
        <v>9224</v>
      </c>
      <c r="F4896" s="142" t="s">
        <v>17079</v>
      </c>
    </row>
    <row r="4897" spans="1:6" x14ac:dyDescent="0.3">
      <c r="A4897" s="141">
        <v>97544</v>
      </c>
      <c r="B4897" s="141" t="s">
        <v>9225</v>
      </c>
      <c r="C4897" s="141" t="s">
        <v>146</v>
      </c>
      <c r="D4897" s="141" t="s">
        <v>81</v>
      </c>
      <c r="E4897" s="142" t="s">
        <v>7365</v>
      </c>
      <c r="F4897" s="142" t="s">
        <v>17080</v>
      </c>
    </row>
    <row r="4898" spans="1:6" x14ac:dyDescent="0.3">
      <c r="A4898" s="141">
        <v>97546</v>
      </c>
      <c r="B4898" s="141" t="s">
        <v>9226</v>
      </c>
      <c r="C4898" s="141" t="s">
        <v>146</v>
      </c>
      <c r="D4898" s="141" t="s">
        <v>81</v>
      </c>
      <c r="E4898" s="142" t="s">
        <v>6260</v>
      </c>
      <c r="F4898" s="142" t="s">
        <v>17081</v>
      </c>
    </row>
    <row r="4899" spans="1:6" x14ac:dyDescent="0.3">
      <c r="A4899" s="141">
        <v>97547</v>
      </c>
      <c r="B4899" s="141" t="s">
        <v>9227</v>
      </c>
      <c r="C4899" s="141" t="s">
        <v>146</v>
      </c>
      <c r="D4899" s="141" t="s">
        <v>81</v>
      </c>
      <c r="E4899" s="142" t="s">
        <v>6260</v>
      </c>
      <c r="F4899" s="142" t="s">
        <v>17081</v>
      </c>
    </row>
    <row r="4900" spans="1:6" x14ac:dyDescent="0.3">
      <c r="A4900" s="141">
        <v>97548</v>
      </c>
      <c r="B4900" s="141" t="s">
        <v>9228</v>
      </c>
      <c r="C4900" s="141" t="s">
        <v>146</v>
      </c>
      <c r="D4900" s="141" t="s">
        <v>81</v>
      </c>
      <c r="E4900" s="142" t="s">
        <v>9229</v>
      </c>
      <c r="F4900" s="142" t="s">
        <v>2598</v>
      </c>
    </row>
    <row r="4901" spans="1:6" x14ac:dyDescent="0.3">
      <c r="A4901" s="141">
        <v>97549</v>
      </c>
      <c r="B4901" s="141" t="s">
        <v>9230</v>
      </c>
      <c r="C4901" s="141" t="s">
        <v>146</v>
      </c>
      <c r="D4901" s="141" t="s">
        <v>81</v>
      </c>
      <c r="E4901" s="142" t="s">
        <v>9229</v>
      </c>
      <c r="F4901" s="142" t="s">
        <v>2598</v>
      </c>
    </row>
    <row r="4902" spans="1:6" x14ac:dyDescent="0.3">
      <c r="A4902" s="141">
        <v>97550</v>
      </c>
      <c r="B4902" s="141" t="s">
        <v>9231</v>
      </c>
      <c r="C4902" s="141" t="s">
        <v>146</v>
      </c>
      <c r="D4902" s="141" t="s">
        <v>81</v>
      </c>
      <c r="E4902" s="142" t="s">
        <v>9232</v>
      </c>
      <c r="F4902" s="142" t="s">
        <v>17082</v>
      </c>
    </row>
    <row r="4903" spans="1:6" x14ac:dyDescent="0.3">
      <c r="A4903" s="141">
        <v>97551</v>
      </c>
      <c r="B4903" s="141" t="s">
        <v>9233</v>
      </c>
      <c r="C4903" s="141" t="s">
        <v>146</v>
      </c>
      <c r="D4903" s="141" t="s">
        <v>81</v>
      </c>
      <c r="E4903" s="142" t="s">
        <v>9232</v>
      </c>
      <c r="F4903" s="142" t="s">
        <v>17082</v>
      </c>
    </row>
    <row r="4904" spans="1:6" x14ac:dyDescent="0.3">
      <c r="A4904" s="141">
        <v>97552</v>
      </c>
      <c r="B4904" s="141" t="s">
        <v>9234</v>
      </c>
      <c r="C4904" s="141" t="s">
        <v>146</v>
      </c>
      <c r="D4904" s="141" t="s">
        <v>81</v>
      </c>
      <c r="E4904" s="142" t="s">
        <v>1748</v>
      </c>
      <c r="F4904" s="142" t="s">
        <v>4525</v>
      </c>
    </row>
    <row r="4905" spans="1:6" x14ac:dyDescent="0.3">
      <c r="A4905" s="141">
        <v>97553</v>
      </c>
      <c r="B4905" s="141" t="s">
        <v>9235</v>
      </c>
      <c r="C4905" s="141" t="s">
        <v>146</v>
      </c>
      <c r="D4905" s="141" t="s">
        <v>81</v>
      </c>
      <c r="E4905" s="142" t="s">
        <v>9236</v>
      </c>
      <c r="F4905" s="142" t="s">
        <v>17083</v>
      </c>
    </row>
    <row r="4906" spans="1:6" x14ac:dyDescent="0.3">
      <c r="A4906" s="141">
        <v>97554</v>
      </c>
      <c r="B4906" s="141" t="s">
        <v>9237</v>
      </c>
      <c r="C4906" s="141" t="s">
        <v>146</v>
      </c>
      <c r="D4906" s="141" t="s">
        <v>81</v>
      </c>
      <c r="E4906" s="142" t="s">
        <v>9238</v>
      </c>
      <c r="F4906" s="142" t="s">
        <v>4355</v>
      </c>
    </row>
    <row r="4907" spans="1:6" x14ac:dyDescent="0.3">
      <c r="A4907" s="141">
        <v>98602</v>
      </c>
      <c r="B4907" s="141" t="s">
        <v>9239</v>
      </c>
      <c r="C4907" s="141" t="s">
        <v>146</v>
      </c>
      <c r="D4907" s="141" t="s">
        <v>81</v>
      </c>
      <c r="E4907" s="142" t="s">
        <v>9240</v>
      </c>
      <c r="F4907" s="142" t="s">
        <v>6337</v>
      </c>
    </row>
    <row r="4908" spans="1:6" x14ac:dyDescent="0.3">
      <c r="A4908" s="141">
        <v>103805</v>
      </c>
      <c r="B4908" s="141" t="s">
        <v>9241</v>
      </c>
      <c r="C4908" s="141" t="s">
        <v>146</v>
      </c>
      <c r="D4908" s="141" t="s">
        <v>81</v>
      </c>
      <c r="E4908" s="142" t="s">
        <v>9242</v>
      </c>
      <c r="F4908" s="142" t="s">
        <v>11664</v>
      </c>
    </row>
    <row r="4909" spans="1:6" x14ac:dyDescent="0.3">
      <c r="A4909" s="141">
        <v>103806</v>
      </c>
      <c r="B4909" s="141" t="s">
        <v>9243</v>
      </c>
      <c r="C4909" s="141" t="s">
        <v>146</v>
      </c>
      <c r="D4909" s="141" t="s">
        <v>81</v>
      </c>
      <c r="E4909" s="142" t="s">
        <v>2084</v>
      </c>
      <c r="F4909" s="142" t="s">
        <v>10595</v>
      </c>
    </row>
    <row r="4910" spans="1:6" x14ac:dyDescent="0.3">
      <c r="A4910" s="141">
        <v>103807</v>
      </c>
      <c r="B4910" s="141" t="s">
        <v>9244</v>
      </c>
      <c r="C4910" s="141" t="s">
        <v>146</v>
      </c>
      <c r="D4910" s="141" t="s">
        <v>81</v>
      </c>
      <c r="E4910" s="142" t="s">
        <v>9245</v>
      </c>
      <c r="F4910" s="142" t="s">
        <v>14042</v>
      </c>
    </row>
    <row r="4911" spans="1:6" x14ac:dyDescent="0.3">
      <c r="A4911" s="141">
        <v>103808</v>
      </c>
      <c r="B4911" s="141" t="s">
        <v>9246</v>
      </c>
      <c r="C4911" s="141" t="s">
        <v>146</v>
      </c>
      <c r="D4911" s="141" t="s">
        <v>81</v>
      </c>
      <c r="E4911" s="142" t="s">
        <v>8321</v>
      </c>
      <c r="F4911" s="142" t="s">
        <v>16069</v>
      </c>
    </row>
    <row r="4912" spans="1:6" x14ac:dyDescent="0.3">
      <c r="A4912" s="141">
        <v>103809</v>
      </c>
      <c r="B4912" s="141" t="s">
        <v>9247</v>
      </c>
      <c r="C4912" s="141" t="s">
        <v>146</v>
      </c>
      <c r="D4912" s="141" t="s">
        <v>81</v>
      </c>
      <c r="E4912" s="142" t="s">
        <v>9248</v>
      </c>
      <c r="F4912" s="142" t="s">
        <v>9030</v>
      </c>
    </row>
    <row r="4913" spans="1:6" x14ac:dyDescent="0.3">
      <c r="A4913" s="141">
        <v>103810</v>
      </c>
      <c r="B4913" s="141" t="s">
        <v>9249</v>
      </c>
      <c r="C4913" s="141" t="s">
        <v>146</v>
      </c>
      <c r="D4913" s="141" t="s">
        <v>81</v>
      </c>
      <c r="E4913" s="142" t="s">
        <v>9250</v>
      </c>
      <c r="F4913" s="142" t="s">
        <v>17084</v>
      </c>
    </row>
    <row r="4914" spans="1:6" x14ac:dyDescent="0.3">
      <c r="A4914" s="141">
        <v>103811</v>
      </c>
      <c r="B4914" s="141" t="s">
        <v>9251</v>
      </c>
      <c r="C4914" s="141" t="s">
        <v>146</v>
      </c>
      <c r="D4914" s="141" t="s">
        <v>81</v>
      </c>
      <c r="E4914" s="142" t="s">
        <v>9252</v>
      </c>
      <c r="F4914" s="142" t="s">
        <v>1878</v>
      </c>
    </row>
    <row r="4915" spans="1:6" x14ac:dyDescent="0.3">
      <c r="A4915" s="141">
        <v>103812</v>
      </c>
      <c r="B4915" s="141" t="s">
        <v>9253</v>
      </c>
      <c r="C4915" s="141" t="s">
        <v>146</v>
      </c>
      <c r="D4915" s="141" t="s">
        <v>81</v>
      </c>
      <c r="E4915" s="142" t="s">
        <v>9254</v>
      </c>
      <c r="F4915" s="142" t="s">
        <v>17085</v>
      </c>
    </row>
    <row r="4916" spans="1:6" x14ac:dyDescent="0.3">
      <c r="A4916" s="141">
        <v>103813</v>
      </c>
      <c r="B4916" s="141" t="s">
        <v>9255</v>
      </c>
      <c r="C4916" s="141" t="s">
        <v>146</v>
      </c>
      <c r="D4916" s="141" t="s">
        <v>81</v>
      </c>
      <c r="E4916" s="142" t="s">
        <v>8385</v>
      </c>
      <c r="F4916" s="142" t="s">
        <v>17086</v>
      </c>
    </row>
    <row r="4917" spans="1:6" x14ac:dyDescent="0.3">
      <c r="A4917" s="141">
        <v>103814</v>
      </c>
      <c r="B4917" s="141" t="s">
        <v>9256</v>
      </c>
      <c r="C4917" s="141" t="s">
        <v>146</v>
      </c>
      <c r="D4917" s="141" t="s">
        <v>81</v>
      </c>
      <c r="E4917" s="142" t="s">
        <v>5537</v>
      </c>
      <c r="F4917" s="142" t="s">
        <v>5929</v>
      </c>
    </row>
    <row r="4918" spans="1:6" x14ac:dyDescent="0.3">
      <c r="A4918" s="141">
        <v>103815</v>
      </c>
      <c r="B4918" s="141" t="s">
        <v>9257</v>
      </c>
      <c r="C4918" s="141" t="s">
        <v>146</v>
      </c>
      <c r="D4918" s="141" t="s">
        <v>81</v>
      </c>
      <c r="E4918" s="142" t="s">
        <v>9258</v>
      </c>
      <c r="F4918" s="142" t="s">
        <v>17087</v>
      </c>
    </row>
    <row r="4919" spans="1:6" x14ac:dyDescent="0.3">
      <c r="A4919" s="141">
        <v>103816</v>
      </c>
      <c r="B4919" s="141" t="s">
        <v>9259</v>
      </c>
      <c r="C4919" s="141" t="s">
        <v>146</v>
      </c>
      <c r="D4919" s="141" t="s">
        <v>81</v>
      </c>
      <c r="E4919" s="142" t="s">
        <v>319</v>
      </c>
      <c r="F4919" s="142" t="s">
        <v>138</v>
      </c>
    </row>
    <row r="4920" spans="1:6" x14ac:dyDescent="0.3">
      <c r="A4920" s="141">
        <v>103817</v>
      </c>
      <c r="B4920" s="141" t="s">
        <v>9260</v>
      </c>
      <c r="C4920" s="141" t="s">
        <v>146</v>
      </c>
      <c r="D4920" s="141" t="s">
        <v>81</v>
      </c>
      <c r="E4920" s="142" t="s">
        <v>9261</v>
      </c>
      <c r="F4920" s="142" t="s">
        <v>17088</v>
      </c>
    </row>
    <row r="4921" spans="1:6" x14ac:dyDescent="0.3">
      <c r="A4921" s="141">
        <v>103818</v>
      </c>
      <c r="B4921" s="141" t="s">
        <v>9262</v>
      </c>
      <c r="C4921" s="141" t="s">
        <v>146</v>
      </c>
      <c r="D4921" s="141" t="s">
        <v>81</v>
      </c>
      <c r="E4921" s="142" t="s">
        <v>7459</v>
      </c>
      <c r="F4921" s="142" t="s">
        <v>17089</v>
      </c>
    </row>
    <row r="4922" spans="1:6" x14ac:dyDescent="0.3">
      <c r="A4922" s="141">
        <v>103819</v>
      </c>
      <c r="B4922" s="141" t="s">
        <v>9263</v>
      </c>
      <c r="C4922" s="141" t="s">
        <v>146</v>
      </c>
      <c r="D4922" s="141" t="s">
        <v>81</v>
      </c>
      <c r="E4922" s="142" t="s">
        <v>9264</v>
      </c>
      <c r="F4922" s="142" t="s">
        <v>10456</v>
      </c>
    </row>
    <row r="4923" spans="1:6" x14ac:dyDescent="0.3">
      <c r="A4923" s="141">
        <v>103820</v>
      </c>
      <c r="B4923" s="141" t="s">
        <v>9265</v>
      </c>
      <c r="C4923" s="141" t="s">
        <v>146</v>
      </c>
      <c r="D4923" s="141" t="s">
        <v>81</v>
      </c>
      <c r="E4923" s="142" t="s">
        <v>9266</v>
      </c>
      <c r="F4923" s="142" t="s">
        <v>5906</v>
      </c>
    </row>
    <row r="4924" spans="1:6" x14ac:dyDescent="0.3">
      <c r="A4924" s="141">
        <v>103821</v>
      </c>
      <c r="B4924" s="141" t="s">
        <v>9267</v>
      </c>
      <c r="C4924" s="141" t="s">
        <v>146</v>
      </c>
      <c r="D4924" s="141" t="s">
        <v>81</v>
      </c>
      <c r="E4924" s="142" t="s">
        <v>9268</v>
      </c>
      <c r="F4924" s="142" t="s">
        <v>17090</v>
      </c>
    </row>
    <row r="4925" spans="1:6" x14ac:dyDescent="0.3">
      <c r="A4925" s="141">
        <v>103822</v>
      </c>
      <c r="B4925" s="141" t="s">
        <v>9269</v>
      </c>
      <c r="C4925" s="141" t="s">
        <v>146</v>
      </c>
      <c r="D4925" s="141" t="s">
        <v>81</v>
      </c>
      <c r="E4925" s="142" t="s">
        <v>9270</v>
      </c>
      <c r="F4925" s="142" t="s">
        <v>17091</v>
      </c>
    </row>
    <row r="4926" spans="1:6" x14ac:dyDescent="0.3">
      <c r="A4926" s="141">
        <v>103823</v>
      </c>
      <c r="B4926" s="141" t="s">
        <v>9271</v>
      </c>
      <c r="C4926" s="141" t="s">
        <v>146</v>
      </c>
      <c r="D4926" s="141" t="s">
        <v>81</v>
      </c>
      <c r="E4926" s="142" t="s">
        <v>9272</v>
      </c>
      <c r="F4926" s="142" t="s">
        <v>17092</v>
      </c>
    </row>
    <row r="4927" spans="1:6" x14ac:dyDescent="0.3">
      <c r="A4927" s="141">
        <v>103824</v>
      </c>
      <c r="B4927" s="141" t="s">
        <v>9273</v>
      </c>
      <c r="C4927" s="141" t="s">
        <v>146</v>
      </c>
      <c r="D4927" s="141" t="s">
        <v>81</v>
      </c>
      <c r="E4927" s="142" t="s">
        <v>9274</v>
      </c>
      <c r="F4927" s="142" t="s">
        <v>17093</v>
      </c>
    </row>
    <row r="4928" spans="1:6" x14ac:dyDescent="0.3">
      <c r="A4928" s="141">
        <v>103825</v>
      </c>
      <c r="B4928" s="141" t="s">
        <v>9275</v>
      </c>
      <c r="C4928" s="141" t="s">
        <v>146</v>
      </c>
      <c r="D4928" s="141" t="s">
        <v>81</v>
      </c>
      <c r="E4928" s="142" t="s">
        <v>8898</v>
      </c>
      <c r="F4928" s="142" t="s">
        <v>6899</v>
      </c>
    </row>
    <row r="4929" spans="1:6" x14ac:dyDescent="0.3">
      <c r="A4929" s="141">
        <v>103826</v>
      </c>
      <c r="B4929" s="141" t="s">
        <v>9276</v>
      </c>
      <c r="C4929" s="141" t="s">
        <v>146</v>
      </c>
      <c r="D4929" s="141" t="s">
        <v>81</v>
      </c>
      <c r="E4929" s="142" t="s">
        <v>9277</v>
      </c>
      <c r="F4929" s="142" t="s">
        <v>16712</v>
      </c>
    </row>
    <row r="4930" spans="1:6" x14ac:dyDescent="0.3">
      <c r="A4930" s="141">
        <v>103827</v>
      </c>
      <c r="B4930" s="141" t="s">
        <v>9278</v>
      </c>
      <c r="C4930" s="141" t="s">
        <v>146</v>
      </c>
      <c r="D4930" s="141" t="s">
        <v>81</v>
      </c>
      <c r="E4930" s="142" t="s">
        <v>9277</v>
      </c>
      <c r="F4930" s="142" t="s">
        <v>16712</v>
      </c>
    </row>
    <row r="4931" spans="1:6" x14ac:dyDescent="0.3">
      <c r="A4931" s="141">
        <v>103828</v>
      </c>
      <c r="B4931" s="141" t="s">
        <v>9279</v>
      </c>
      <c r="C4931" s="141" t="s">
        <v>146</v>
      </c>
      <c r="D4931" s="141" t="s">
        <v>81</v>
      </c>
      <c r="E4931" s="142" t="s">
        <v>9280</v>
      </c>
      <c r="F4931" s="142" t="s">
        <v>17094</v>
      </c>
    </row>
    <row r="4932" spans="1:6" x14ac:dyDescent="0.3">
      <c r="A4932" s="141">
        <v>103829</v>
      </c>
      <c r="B4932" s="141" t="s">
        <v>9281</v>
      </c>
      <c r="C4932" s="141" t="s">
        <v>146</v>
      </c>
      <c r="D4932" s="141" t="s">
        <v>81</v>
      </c>
      <c r="E4932" s="142" t="s">
        <v>9282</v>
      </c>
      <c r="F4932" s="142" t="s">
        <v>17095</v>
      </c>
    </row>
    <row r="4933" spans="1:6" x14ac:dyDescent="0.3">
      <c r="A4933" s="141">
        <v>103830</v>
      </c>
      <c r="B4933" s="141" t="s">
        <v>9283</v>
      </c>
      <c r="C4933" s="141" t="s">
        <v>146</v>
      </c>
      <c r="D4933" s="141" t="s">
        <v>81</v>
      </c>
      <c r="E4933" s="142" t="s">
        <v>9284</v>
      </c>
      <c r="F4933" s="142" t="s">
        <v>17096</v>
      </c>
    </row>
    <row r="4934" spans="1:6" x14ac:dyDescent="0.3">
      <c r="A4934" s="141">
        <v>103831</v>
      </c>
      <c r="B4934" s="141" t="s">
        <v>9285</v>
      </c>
      <c r="C4934" s="141" t="s">
        <v>146</v>
      </c>
      <c r="D4934" s="141" t="s">
        <v>81</v>
      </c>
      <c r="E4934" s="142" t="s">
        <v>9286</v>
      </c>
      <c r="F4934" s="142" t="s">
        <v>16563</v>
      </c>
    </row>
    <row r="4935" spans="1:6" x14ac:dyDescent="0.3">
      <c r="A4935" s="141">
        <v>103832</v>
      </c>
      <c r="B4935" s="141" t="s">
        <v>9287</v>
      </c>
      <c r="C4935" s="141" t="s">
        <v>146</v>
      </c>
      <c r="D4935" s="141" t="s">
        <v>81</v>
      </c>
      <c r="E4935" s="142" t="s">
        <v>9288</v>
      </c>
      <c r="F4935" s="142" t="s">
        <v>14671</v>
      </c>
    </row>
    <row r="4936" spans="1:6" x14ac:dyDescent="0.3">
      <c r="A4936" s="141">
        <v>103833</v>
      </c>
      <c r="B4936" s="141" t="s">
        <v>9289</v>
      </c>
      <c r="C4936" s="141" t="s">
        <v>146</v>
      </c>
      <c r="D4936" s="141" t="s">
        <v>81</v>
      </c>
      <c r="E4936" s="142" t="s">
        <v>9290</v>
      </c>
      <c r="F4936" s="142" t="s">
        <v>17097</v>
      </c>
    </row>
    <row r="4937" spans="1:6" x14ac:dyDescent="0.3">
      <c r="A4937" s="141">
        <v>103834</v>
      </c>
      <c r="B4937" s="141" t="s">
        <v>9291</v>
      </c>
      <c r="C4937" s="141" t="s">
        <v>146</v>
      </c>
      <c r="D4937" s="141" t="s">
        <v>81</v>
      </c>
      <c r="E4937" s="142" t="s">
        <v>9292</v>
      </c>
      <c r="F4937" s="142" t="s">
        <v>11614</v>
      </c>
    </row>
    <row r="4938" spans="1:6" x14ac:dyDescent="0.3">
      <c r="A4938" s="141">
        <v>103838</v>
      </c>
      <c r="B4938" s="141" t="s">
        <v>9293</v>
      </c>
      <c r="C4938" s="141" t="s">
        <v>146</v>
      </c>
      <c r="D4938" s="141" t="s">
        <v>81</v>
      </c>
      <c r="E4938" s="142" t="s">
        <v>9294</v>
      </c>
      <c r="F4938" s="142" t="s">
        <v>17098</v>
      </c>
    </row>
    <row r="4939" spans="1:6" x14ac:dyDescent="0.3">
      <c r="A4939" s="141">
        <v>103839</v>
      </c>
      <c r="B4939" s="141" t="s">
        <v>9295</v>
      </c>
      <c r="C4939" s="141" t="s">
        <v>146</v>
      </c>
      <c r="D4939" s="141" t="s">
        <v>81</v>
      </c>
      <c r="E4939" s="142" t="s">
        <v>9296</v>
      </c>
      <c r="F4939" s="142" t="s">
        <v>15836</v>
      </c>
    </row>
    <row r="4940" spans="1:6" x14ac:dyDescent="0.3">
      <c r="A4940" s="141">
        <v>103840</v>
      </c>
      <c r="B4940" s="141" t="s">
        <v>9297</v>
      </c>
      <c r="C4940" s="141" t="s">
        <v>146</v>
      </c>
      <c r="D4940" s="141" t="s">
        <v>81</v>
      </c>
      <c r="E4940" s="142" t="s">
        <v>9298</v>
      </c>
      <c r="F4940" s="142" t="s">
        <v>8968</v>
      </c>
    </row>
    <row r="4941" spans="1:6" x14ac:dyDescent="0.3">
      <c r="A4941" s="141">
        <v>103841</v>
      </c>
      <c r="B4941" s="141" t="s">
        <v>9299</v>
      </c>
      <c r="C4941" s="141" t="s">
        <v>146</v>
      </c>
      <c r="D4941" s="141" t="s">
        <v>81</v>
      </c>
      <c r="E4941" s="142" t="s">
        <v>3241</v>
      </c>
      <c r="F4941" s="142" t="s">
        <v>9441</v>
      </c>
    </row>
    <row r="4942" spans="1:6" x14ac:dyDescent="0.3">
      <c r="A4942" s="141">
        <v>103842</v>
      </c>
      <c r="B4942" s="141" t="s">
        <v>9300</v>
      </c>
      <c r="C4942" s="141" t="s">
        <v>146</v>
      </c>
      <c r="D4942" s="141" t="s">
        <v>81</v>
      </c>
      <c r="E4942" s="142" t="s">
        <v>9301</v>
      </c>
      <c r="F4942" s="142" t="s">
        <v>11346</v>
      </c>
    </row>
    <row r="4943" spans="1:6" x14ac:dyDescent="0.3">
      <c r="A4943" s="141">
        <v>103843</v>
      </c>
      <c r="B4943" s="141" t="s">
        <v>9302</v>
      </c>
      <c r="C4943" s="141" t="s">
        <v>146</v>
      </c>
      <c r="D4943" s="141" t="s">
        <v>81</v>
      </c>
      <c r="E4943" s="142" t="s">
        <v>104</v>
      </c>
      <c r="F4943" s="142" t="s">
        <v>17099</v>
      </c>
    </row>
    <row r="4944" spans="1:6" x14ac:dyDescent="0.3">
      <c r="A4944" s="141">
        <v>103844</v>
      </c>
      <c r="B4944" s="141" t="s">
        <v>9303</v>
      </c>
      <c r="C4944" s="141" t="s">
        <v>146</v>
      </c>
      <c r="D4944" s="141" t="s">
        <v>81</v>
      </c>
      <c r="E4944" s="142" t="s">
        <v>9304</v>
      </c>
      <c r="F4944" s="142" t="s">
        <v>1136</v>
      </c>
    </row>
    <row r="4945" spans="1:6" x14ac:dyDescent="0.3">
      <c r="A4945" s="141">
        <v>103845</v>
      </c>
      <c r="B4945" s="141" t="s">
        <v>9305</v>
      </c>
      <c r="C4945" s="141" t="s">
        <v>146</v>
      </c>
      <c r="D4945" s="141" t="s">
        <v>81</v>
      </c>
      <c r="E4945" s="142" t="s">
        <v>411</v>
      </c>
      <c r="F4945" s="142" t="s">
        <v>17100</v>
      </c>
    </row>
    <row r="4946" spans="1:6" x14ac:dyDescent="0.3">
      <c r="A4946" s="141">
        <v>103846</v>
      </c>
      <c r="B4946" s="141" t="s">
        <v>9306</v>
      </c>
      <c r="C4946" s="141" t="s">
        <v>146</v>
      </c>
      <c r="D4946" s="141" t="s">
        <v>81</v>
      </c>
      <c r="E4946" s="142" t="s">
        <v>9307</v>
      </c>
      <c r="F4946" s="142" t="s">
        <v>8431</v>
      </c>
    </row>
    <row r="4947" spans="1:6" x14ac:dyDescent="0.3">
      <c r="A4947" s="141">
        <v>103847</v>
      </c>
      <c r="B4947" s="141" t="s">
        <v>9308</v>
      </c>
      <c r="C4947" s="141" t="s">
        <v>146</v>
      </c>
      <c r="D4947" s="141" t="s">
        <v>81</v>
      </c>
      <c r="E4947" s="142" t="s">
        <v>5049</v>
      </c>
      <c r="F4947" s="142" t="s">
        <v>15834</v>
      </c>
    </row>
    <row r="4948" spans="1:6" x14ac:dyDescent="0.3">
      <c r="A4948" s="141">
        <v>103848</v>
      </c>
      <c r="B4948" s="141" t="s">
        <v>9309</v>
      </c>
      <c r="C4948" s="141" t="s">
        <v>146</v>
      </c>
      <c r="D4948" s="141" t="s">
        <v>81</v>
      </c>
      <c r="E4948" s="142" t="s">
        <v>5125</v>
      </c>
      <c r="F4948" s="142" t="s">
        <v>17101</v>
      </c>
    </row>
    <row r="4949" spans="1:6" x14ac:dyDescent="0.3">
      <c r="A4949" s="141">
        <v>103849</v>
      </c>
      <c r="B4949" s="141" t="s">
        <v>9310</v>
      </c>
      <c r="C4949" s="141" t="s">
        <v>146</v>
      </c>
      <c r="D4949" s="141" t="s">
        <v>81</v>
      </c>
      <c r="E4949" s="142" t="s">
        <v>9311</v>
      </c>
      <c r="F4949" s="142" t="s">
        <v>13691</v>
      </c>
    </row>
    <row r="4950" spans="1:6" x14ac:dyDescent="0.3">
      <c r="A4950" s="141">
        <v>103850</v>
      </c>
      <c r="B4950" s="141" t="s">
        <v>9312</v>
      </c>
      <c r="C4950" s="141" t="s">
        <v>146</v>
      </c>
      <c r="D4950" s="141" t="s">
        <v>81</v>
      </c>
      <c r="E4950" s="142" t="s">
        <v>9313</v>
      </c>
      <c r="F4950" s="142" t="s">
        <v>17102</v>
      </c>
    </row>
    <row r="4951" spans="1:6" x14ac:dyDescent="0.3">
      <c r="A4951" s="141">
        <v>103851</v>
      </c>
      <c r="B4951" s="141" t="s">
        <v>9314</v>
      </c>
      <c r="C4951" s="141" t="s">
        <v>146</v>
      </c>
      <c r="D4951" s="141" t="s">
        <v>81</v>
      </c>
      <c r="E4951" s="142" t="s">
        <v>9315</v>
      </c>
      <c r="F4951" s="142" t="s">
        <v>17103</v>
      </c>
    </row>
    <row r="4952" spans="1:6" x14ac:dyDescent="0.3">
      <c r="A4952" s="141">
        <v>103852</v>
      </c>
      <c r="B4952" s="141" t="s">
        <v>9316</v>
      </c>
      <c r="C4952" s="141" t="s">
        <v>146</v>
      </c>
      <c r="D4952" s="141" t="s">
        <v>81</v>
      </c>
      <c r="E4952" s="142" t="s">
        <v>9317</v>
      </c>
      <c r="F4952" s="142" t="s">
        <v>17104</v>
      </c>
    </row>
    <row r="4953" spans="1:6" x14ac:dyDescent="0.3">
      <c r="A4953" s="141">
        <v>103853</v>
      </c>
      <c r="B4953" s="141" t="s">
        <v>9318</v>
      </c>
      <c r="C4953" s="141" t="s">
        <v>146</v>
      </c>
      <c r="D4953" s="141" t="s">
        <v>81</v>
      </c>
      <c r="E4953" s="142" t="s">
        <v>1167</v>
      </c>
      <c r="F4953" s="142" t="s">
        <v>5774</v>
      </c>
    </row>
    <row r="4954" spans="1:6" x14ac:dyDescent="0.3">
      <c r="A4954" s="141">
        <v>103854</v>
      </c>
      <c r="B4954" s="141" t="s">
        <v>9319</v>
      </c>
      <c r="C4954" s="141" t="s">
        <v>146</v>
      </c>
      <c r="D4954" s="141" t="s">
        <v>81</v>
      </c>
      <c r="E4954" s="142" t="s">
        <v>9320</v>
      </c>
      <c r="F4954" s="142" t="s">
        <v>17105</v>
      </c>
    </row>
    <row r="4955" spans="1:6" x14ac:dyDescent="0.3">
      <c r="A4955" s="141">
        <v>103855</v>
      </c>
      <c r="B4955" s="141" t="s">
        <v>9321</v>
      </c>
      <c r="C4955" s="141" t="s">
        <v>146</v>
      </c>
      <c r="D4955" s="141" t="s">
        <v>81</v>
      </c>
      <c r="E4955" s="142" t="s">
        <v>3397</v>
      </c>
      <c r="F4955" s="142" t="s">
        <v>12132</v>
      </c>
    </row>
    <row r="4956" spans="1:6" x14ac:dyDescent="0.3">
      <c r="A4956" s="141">
        <v>103856</v>
      </c>
      <c r="B4956" s="141" t="s">
        <v>9322</v>
      </c>
      <c r="C4956" s="141" t="s">
        <v>146</v>
      </c>
      <c r="D4956" s="141" t="s">
        <v>81</v>
      </c>
      <c r="E4956" s="142" t="s">
        <v>6791</v>
      </c>
      <c r="F4956" s="142" t="s">
        <v>17106</v>
      </c>
    </row>
    <row r="4957" spans="1:6" x14ac:dyDescent="0.3">
      <c r="A4957" s="141">
        <v>103857</v>
      </c>
      <c r="B4957" s="141" t="s">
        <v>9323</v>
      </c>
      <c r="C4957" s="141" t="s">
        <v>146</v>
      </c>
      <c r="D4957" s="141" t="s">
        <v>81</v>
      </c>
      <c r="E4957" s="142" t="s">
        <v>9324</v>
      </c>
      <c r="F4957" s="142" t="s">
        <v>9571</v>
      </c>
    </row>
    <row r="4958" spans="1:6" x14ac:dyDescent="0.3">
      <c r="A4958" s="141">
        <v>103858</v>
      </c>
      <c r="B4958" s="141" t="s">
        <v>9325</v>
      </c>
      <c r="C4958" s="141" t="s">
        <v>146</v>
      </c>
      <c r="D4958" s="141" t="s">
        <v>81</v>
      </c>
      <c r="E4958" s="142" t="s">
        <v>9326</v>
      </c>
      <c r="F4958" s="142" t="s">
        <v>12280</v>
      </c>
    </row>
    <row r="4959" spans="1:6" x14ac:dyDescent="0.3">
      <c r="A4959" s="141">
        <v>103859</v>
      </c>
      <c r="B4959" s="141" t="s">
        <v>9327</v>
      </c>
      <c r="C4959" s="141" t="s">
        <v>146</v>
      </c>
      <c r="D4959" s="141" t="s">
        <v>81</v>
      </c>
      <c r="E4959" s="142" t="s">
        <v>9328</v>
      </c>
      <c r="F4959" s="142" t="s">
        <v>2060</v>
      </c>
    </row>
    <row r="4960" spans="1:6" x14ac:dyDescent="0.3">
      <c r="A4960" s="141">
        <v>103860</v>
      </c>
      <c r="B4960" s="141" t="s">
        <v>9329</v>
      </c>
      <c r="C4960" s="141" t="s">
        <v>146</v>
      </c>
      <c r="D4960" s="141" t="s">
        <v>81</v>
      </c>
      <c r="E4960" s="142" t="s">
        <v>9328</v>
      </c>
      <c r="F4960" s="142" t="s">
        <v>2060</v>
      </c>
    </row>
    <row r="4961" spans="1:6" x14ac:dyDescent="0.3">
      <c r="A4961" s="141">
        <v>103861</v>
      </c>
      <c r="B4961" s="141" t="s">
        <v>9330</v>
      </c>
      <c r="C4961" s="141" t="s">
        <v>146</v>
      </c>
      <c r="D4961" s="141" t="s">
        <v>81</v>
      </c>
      <c r="E4961" s="142" t="s">
        <v>9331</v>
      </c>
      <c r="F4961" s="142" t="s">
        <v>17107</v>
      </c>
    </row>
    <row r="4962" spans="1:6" x14ac:dyDescent="0.3">
      <c r="A4962" s="141">
        <v>103862</v>
      </c>
      <c r="B4962" s="141" t="s">
        <v>9332</v>
      </c>
      <c r="C4962" s="141" t="s">
        <v>146</v>
      </c>
      <c r="D4962" s="141" t="s">
        <v>81</v>
      </c>
      <c r="E4962" s="142" t="s">
        <v>9333</v>
      </c>
      <c r="F4962" s="142" t="s">
        <v>17108</v>
      </c>
    </row>
    <row r="4963" spans="1:6" x14ac:dyDescent="0.3">
      <c r="A4963" s="141">
        <v>103863</v>
      </c>
      <c r="B4963" s="141" t="s">
        <v>9334</v>
      </c>
      <c r="C4963" s="141" t="s">
        <v>146</v>
      </c>
      <c r="D4963" s="141" t="s">
        <v>81</v>
      </c>
      <c r="E4963" s="142" t="s">
        <v>894</v>
      </c>
      <c r="F4963" s="142" t="s">
        <v>157</v>
      </c>
    </row>
    <row r="4964" spans="1:6" x14ac:dyDescent="0.3">
      <c r="A4964" s="141">
        <v>103864</v>
      </c>
      <c r="B4964" s="141" t="s">
        <v>9335</v>
      </c>
      <c r="C4964" s="141" t="s">
        <v>146</v>
      </c>
      <c r="D4964" s="141" t="s">
        <v>81</v>
      </c>
      <c r="E4964" s="142" t="s">
        <v>9336</v>
      </c>
      <c r="F4964" s="142" t="s">
        <v>10182</v>
      </c>
    </row>
    <row r="4965" spans="1:6" x14ac:dyDescent="0.3">
      <c r="A4965" s="141">
        <v>103865</v>
      </c>
      <c r="B4965" s="141" t="s">
        <v>9337</v>
      </c>
      <c r="C4965" s="141" t="s">
        <v>146</v>
      </c>
      <c r="D4965" s="141" t="s">
        <v>81</v>
      </c>
      <c r="E4965" s="142" t="s">
        <v>2078</v>
      </c>
      <c r="F4965" s="142" t="s">
        <v>8893</v>
      </c>
    </row>
    <row r="4966" spans="1:6" x14ac:dyDescent="0.3">
      <c r="A4966" s="141">
        <v>103866</v>
      </c>
      <c r="B4966" s="141" t="s">
        <v>9338</v>
      </c>
      <c r="C4966" s="141" t="s">
        <v>146</v>
      </c>
      <c r="D4966" s="141" t="s">
        <v>81</v>
      </c>
      <c r="E4966" s="142" t="s">
        <v>9339</v>
      </c>
      <c r="F4966" s="142" t="s">
        <v>17109</v>
      </c>
    </row>
    <row r="4967" spans="1:6" x14ac:dyDescent="0.3">
      <c r="A4967" s="141">
        <v>103867</v>
      </c>
      <c r="B4967" s="141" t="s">
        <v>9340</v>
      </c>
      <c r="C4967" s="141" t="s">
        <v>146</v>
      </c>
      <c r="D4967" s="141" t="s">
        <v>81</v>
      </c>
      <c r="E4967" s="142" t="s">
        <v>9341</v>
      </c>
      <c r="F4967" s="142" t="s">
        <v>968</v>
      </c>
    </row>
    <row r="4968" spans="1:6" x14ac:dyDescent="0.3">
      <c r="A4968" s="141">
        <v>103874</v>
      </c>
      <c r="B4968" s="141" t="s">
        <v>9342</v>
      </c>
      <c r="C4968" s="141" t="s">
        <v>146</v>
      </c>
      <c r="D4968" s="141" t="s">
        <v>81</v>
      </c>
      <c r="E4968" s="142" t="s">
        <v>8955</v>
      </c>
      <c r="F4968" s="142" t="s">
        <v>17110</v>
      </c>
    </row>
    <row r="4969" spans="1:6" x14ac:dyDescent="0.3">
      <c r="A4969" s="141">
        <v>103875</v>
      </c>
      <c r="B4969" s="141" t="s">
        <v>9343</v>
      </c>
      <c r="C4969" s="141" t="s">
        <v>146</v>
      </c>
      <c r="D4969" s="141" t="s">
        <v>81</v>
      </c>
      <c r="E4969" s="142" t="s">
        <v>5782</v>
      </c>
      <c r="F4969" s="142" t="s">
        <v>16640</v>
      </c>
    </row>
    <row r="4970" spans="1:6" x14ac:dyDescent="0.3">
      <c r="A4970" s="141">
        <v>103876</v>
      </c>
      <c r="B4970" s="141" t="s">
        <v>9344</v>
      </c>
      <c r="C4970" s="141" t="s">
        <v>146</v>
      </c>
      <c r="D4970" s="141" t="s">
        <v>81</v>
      </c>
      <c r="E4970" s="142" t="s">
        <v>9345</v>
      </c>
      <c r="F4970" s="142" t="s">
        <v>4429</v>
      </c>
    </row>
    <row r="4971" spans="1:6" x14ac:dyDescent="0.3">
      <c r="A4971" s="141">
        <v>103877</v>
      </c>
      <c r="B4971" s="141" t="s">
        <v>9346</v>
      </c>
      <c r="C4971" s="141" t="s">
        <v>146</v>
      </c>
      <c r="D4971" s="141" t="s">
        <v>81</v>
      </c>
      <c r="E4971" s="142" t="s">
        <v>9347</v>
      </c>
      <c r="F4971" s="142" t="s">
        <v>17111</v>
      </c>
    </row>
    <row r="4972" spans="1:6" x14ac:dyDescent="0.3">
      <c r="A4972" s="141">
        <v>103878</v>
      </c>
      <c r="B4972" s="141" t="s">
        <v>9348</v>
      </c>
      <c r="C4972" s="141" t="s">
        <v>146</v>
      </c>
      <c r="D4972" s="141" t="s">
        <v>81</v>
      </c>
      <c r="E4972" s="142" t="s">
        <v>9349</v>
      </c>
      <c r="F4972" s="142" t="s">
        <v>17112</v>
      </c>
    </row>
    <row r="4973" spans="1:6" x14ac:dyDescent="0.3">
      <c r="A4973" s="141">
        <v>103879</v>
      </c>
      <c r="B4973" s="141" t="s">
        <v>9350</v>
      </c>
      <c r="C4973" s="141" t="s">
        <v>146</v>
      </c>
      <c r="D4973" s="141" t="s">
        <v>81</v>
      </c>
      <c r="E4973" s="142" t="s">
        <v>9351</v>
      </c>
      <c r="F4973" s="142" t="s">
        <v>13706</v>
      </c>
    </row>
    <row r="4974" spans="1:6" x14ac:dyDescent="0.3">
      <c r="A4974" s="141">
        <v>103880</v>
      </c>
      <c r="B4974" s="141" t="s">
        <v>9352</v>
      </c>
      <c r="C4974" s="141" t="s">
        <v>146</v>
      </c>
      <c r="D4974" s="141" t="s">
        <v>81</v>
      </c>
      <c r="E4974" s="142" t="s">
        <v>1861</v>
      </c>
      <c r="F4974" s="142" t="s">
        <v>17113</v>
      </c>
    </row>
    <row r="4975" spans="1:6" x14ac:dyDescent="0.3">
      <c r="A4975" s="141">
        <v>103881</v>
      </c>
      <c r="B4975" s="141" t="s">
        <v>9353</v>
      </c>
      <c r="C4975" s="141" t="s">
        <v>146</v>
      </c>
      <c r="D4975" s="141" t="s">
        <v>81</v>
      </c>
      <c r="E4975" s="142" t="s">
        <v>9354</v>
      </c>
      <c r="F4975" s="142" t="s">
        <v>16887</v>
      </c>
    </row>
    <row r="4976" spans="1:6" x14ac:dyDescent="0.3">
      <c r="A4976" s="141">
        <v>103882</v>
      </c>
      <c r="B4976" s="141" t="s">
        <v>9355</v>
      </c>
      <c r="C4976" s="141" t="s">
        <v>146</v>
      </c>
      <c r="D4976" s="141" t="s">
        <v>81</v>
      </c>
      <c r="E4976" s="142" t="s">
        <v>3836</v>
      </c>
      <c r="F4976" s="142" t="s">
        <v>17114</v>
      </c>
    </row>
    <row r="4977" spans="1:6" x14ac:dyDescent="0.3">
      <c r="A4977" s="141">
        <v>103883</v>
      </c>
      <c r="B4977" s="141" t="s">
        <v>9356</v>
      </c>
      <c r="C4977" s="141" t="s">
        <v>146</v>
      </c>
      <c r="D4977" s="141" t="s">
        <v>81</v>
      </c>
      <c r="E4977" s="142" t="s">
        <v>9357</v>
      </c>
      <c r="F4977" s="142" t="s">
        <v>17087</v>
      </c>
    </row>
    <row r="4978" spans="1:6" x14ac:dyDescent="0.3">
      <c r="A4978" s="141">
        <v>103884</v>
      </c>
      <c r="B4978" s="141" t="s">
        <v>9358</v>
      </c>
      <c r="C4978" s="141" t="s">
        <v>146</v>
      </c>
      <c r="D4978" s="141" t="s">
        <v>81</v>
      </c>
      <c r="E4978" s="142" t="s">
        <v>6071</v>
      </c>
      <c r="F4978" s="142" t="s">
        <v>17115</v>
      </c>
    </row>
    <row r="4979" spans="1:6" x14ac:dyDescent="0.3">
      <c r="A4979" s="141">
        <v>103885</v>
      </c>
      <c r="B4979" s="141" t="s">
        <v>9359</v>
      </c>
      <c r="C4979" s="141" t="s">
        <v>146</v>
      </c>
      <c r="D4979" s="141" t="s">
        <v>81</v>
      </c>
      <c r="E4979" s="142" t="s">
        <v>9360</v>
      </c>
      <c r="F4979" s="142" t="s">
        <v>17116</v>
      </c>
    </row>
    <row r="4980" spans="1:6" x14ac:dyDescent="0.3">
      <c r="A4980" s="141">
        <v>103886</v>
      </c>
      <c r="B4980" s="141" t="s">
        <v>9361</v>
      </c>
      <c r="C4980" s="141" t="s">
        <v>146</v>
      </c>
      <c r="D4980" s="141" t="s">
        <v>81</v>
      </c>
      <c r="E4980" s="142" t="s">
        <v>9362</v>
      </c>
      <c r="F4980" s="142" t="s">
        <v>17117</v>
      </c>
    </row>
    <row r="4981" spans="1:6" x14ac:dyDescent="0.3">
      <c r="A4981" s="141">
        <v>103887</v>
      </c>
      <c r="B4981" s="141" t="s">
        <v>9363</v>
      </c>
      <c r="C4981" s="141" t="s">
        <v>146</v>
      </c>
      <c r="D4981" s="141" t="s">
        <v>81</v>
      </c>
      <c r="E4981" s="142" t="s">
        <v>7459</v>
      </c>
      <c r="F4981" s="142" t="s">
        <v>5816</v>
      </c>
    </row>
    <row r="4982" spans="1:6" x14ac:dyDescent="0.3">
      <c r="A4982" s="141">
        <v>103888</v>
      </c>
      <c r="B4982" s="141" t="s">
        <v>9364</v>
      </c>
      <c r="C4982" s="141" t="s">
        <v>146</v>
      </c>
      <c r="D4982" s="141" t="s">
        <v>81</v>
      </c>
      <c r="E4982" s="142" t="s">
        <v>9365</v>
      </c>
      <c r="F4982" s="142" t="s">
        <v>7470</v>
      </c>
    </row>
    <row r="4983" spans="1:6" x14ac:dyDescent="0.3">
      <c r="A4983" s="141">
        <v>103889</v>
      </c>
      <c r="B4983" s="141" t="s">
        <v>9366</v>
      </c>
      <c r="C4983" s="141" t="s">
        <v>146</v>
      </c>
      <c r="D4983" s="141" t="s">
        <v>81</v>
      </c>
      <c r="E4983" s="142" t="s">
        <v>6693</v>
      </c>
      <c r="F4983" s="142" t="s">
        <v>17118</v>
      </c>
    </row>
    <row r="4984" spans="1:6" x14ac:dyDescent="0.3">
      <c r="A4984" s="141">
        <v>103890</v>
      </c>
      <c r="B4984" s="141" t="s">
        <v>9367</v>
      </c>
      <c r="C4984" s="141" t="s">
        <v>146</v>
      </c>
      <c r="D4984" s="141" t="s">
        <v>81</v>
      </c>
      <c r="E4984" s="142" t="s">
        <v>9368</v>
      </c>
      <c r="F4984" s="142" t="s">
        <v>17119</v>
      </c>
    </row>
    <row r="4985" spans="1:6" x14ac:dyDescent="0.3">
      <c r="A4985" s="141">
        <v>103891</v>
      </c>
      <c r="B4985" s="141" t="s">
        <v>9369</v>
      </c>
      <c r="C4985" s="141" t="s">
        <v>146</v>
      </c>
      <c r="D4985" s="141" t="s">
        <v>81</v>
      </c>
      <c r="E4985" s="142" t="s">
        <v>9370</v>
      </c>
      <c r="F4985" s="142" t="s">
        <v>17120</v>
      </c>
    </row>
    <row r="4986" spans="1:6" x14ac:dyDescent="0.3">
      <c r="A4986" s="141">
        <v>103892</v>
      </c>
      <c r="B4986" s="141" t="s">
        <v>9371</v>
      </c>
      <c r="C4986" s="141" t="s">
        <v>146</v>
      </c>
      <c r="D4986" s="141" t="s">
        <v>81</v>
      </c>
      <c r="E4986" s="142" t="s">
        <v>9372</v>
      </c>
      <c r="F4986" s="142" t="s">
        <v>15842</v>
      </c>
    </row>
    <row r="4987" spans="1:6" x14ac:dyDescent="0.3">
      <c r="A4987" s="141">
        <v>103893</v>
      </c>
      <c r="B4987" s="141" t="s">
        <v>9373</v>
      </c>
      <c r="C4987" s="141" t="s">
        <v>146</v>
      </c>
      <c r="D4987" s="141" t="s">
        <v>81</v>
      </c>
      <c r="E4987" s="142" t="s">
        <v>9374</v>
      </c>
      <c r="F4987" s="142" t="s">
        <v>5424</v>
      </c>
    </row>
    <row r="4988" spans="1:6" x14ac:dyDescent="0.3">
      <c r="A4988" s="141">
        <v>103894</v>
      </c>
      <c r="B4988" s="141" t="s">
        <v>9375</v>
      </c>
      <c r="C4988" s="141" t="s">
        <v>146</v>
      </c>
      <c r="D4988" s="141" t="s">
        <v>81</v>
      </c>
      <c r="E4988" s="142" t="s">
        <v>9376</v>
      </c>
      <c r="F4988" s="142" t="s">
        <v>2957</v>
      </c>
    </row>
    <row r="4989" spans="1:6" x14ac:dyDescent="0.3">
      <c r="A4989" s="141">
        <v>103895</v>
      </c>
      <c r="B4989" s="141" t="s">
        <v>9377</v>
      </c>
      <c r="C4989" s="141" t="s">
        <v>146</v>
      </c>
      <c r="D4989" s="141" t="s">
        <v>81</v>
      </c>
      <c r="E4989" s="142" t="s">
        <v>7299</v>
      </c>
      <c r="F4989" s="142" t="s">
        <v>4066</v>
      </c>
    </row>
    <row r="4990" spans="1:6" x14ac:dyDescent="0.3">
      <c r="A4990" s="141">
        <v>103896</v>
      </c>
      <c r="B4990" s="141" t="s">
        <v>9378</v>
      </c>
      <c r="C4990" s="141" t="s">
        <v>146</v>
      </c>
      <c r="D4990" s="141" t="s">
        <v>81</v>
      </c>
      <c r="E4990" s="142" t="s">
        <v>7299</v>
      </c>
      <c r="F4990" s="142" t="s">
        <v>4066</v>
      </c>
    </row>
    <row r="4991" spans="1:6" x14ac:dyDescent="0.3">
      <c r="A4991" s="141">
        <v>103897</v>
      </c>
      <c r="B4991" s="141" t="s">
        <v>9379</v>
      </c>
      <c r="C4991" s="141" t="s">
        <v>146</v>
      </c>
      <c r="D4991" s="141" t="s">
        <v>81</v>
      </c>
      <c r="E4991" s="142" t="s">
        <v>9380</v>
      </c>
      <c r="F4991" s="142" t="s">
        <v>9176</v>
      </c>
    </row>
    <row r="4992" spans="1:6" x14ac:dyDescent="0.3">
      <c r="A4992" s="141">
        <v>103898</v>
      </c>
      <c r="B4992" s="141" t="s">
        <v>9381</v>
      </c>
      <c r="C4992" s="141" t="s">
        <v>146</v>
      </c>
      <c r="D4992" s="141" t="s">
        <v>81</v>
      </c>
      <c r="E4992" s="142" t="s">
        <v>9382</v>
      </c>
      <c r="F4992" s="142" t="s">
        <v>17121</v>
      </c>
    </row>
    <row r="4993" spans="1:6" x14ac:dyDescent="0.3">
      <c r="A4993" s="141">
        <v>103899</v>
      </c>
      <c r="B4993" s="141" t="s">
        <v>9383</v>
      </c>
      <c r="C4993" s="141" t="s">
        <v>146</v>
      </c>
      <c r="D4993" s="141" t="s">
        <v>81</v>
      </c>
      <c r="E4993" s="142" t="s">
        <v>3040</v>
      </c>
      <c r="F4993" s="142" t="s">
        <v>17122</v>
      </c>
    </row>
    <row r="4994" spans="1:6" x14ac:dyDescent="0.3">
      <c r="A4994" s="141">
        <v>103900</v>
      </c>
      <c r="B4994" s="141" t="s">
        <v>9384</v>
      </c>
      <c r="C4994" s="141" t="s">
        <v>146</v>
      </c>
      <c r="D4994" s="141" t="s">
        <v>81</v>
      </c>
      <c r="E4994" s="142" t="s">
        <v>9385</v>
      </c>
      <c r="F4994" s="142" t="s">
        <v>205</v>
      </c>
    </row>
    <row r="4995" spans="1:6" x14ac:dyDescent="0.3">
      <c r="A4995" s="141">
        <v>103901</v>
      </c>
      <c r="B4995" s="141" t="s">
        <v>9386</v>
      </c>
      <c r="C4995" s="141" t="s">
        <v>146</v>
      </c>
      <c r="D4995" s="141" t="s">
        <v>81</v>
      </c>
      <c r="E4995" s="142" t="s">
        <v>7967</v>
      </c>
      <c r="F4995" s="142" t="s">
        <v>17123</v>
      </c>
    </row>
    <row r="4996" spans="1:6" x14ac:dyDescent="0.3">
      <c r="A4996" s="141">
        <v>103902</v>
      </c>
      <c r="B4996" s="141" t="s">
        <v>9387</v>
      </c>
      <c r="C4996" s="141" t="s">
        <v>146</v>
      </c>
      <c r="D4996" s="141" t="s">
        <v>81</v>
      </c>
      <c r="E4996" s="142" t="s">
        <v>9388</v>
      </c>
      <c r="F4996" s="142" t="s">
        <v>17124</v>
      </c>
    </row>
    <row r="4997" spans="1:6" x14ac:dyDescent="0.3">
      <c r="A4997" s="141">
        <v>103903</v>
      </c>
      <c r="B4997" s="141" t="s">
        <v>9389</v>
      </c>
      <c r="C4997" s="141" t="s">
        <v>146</v>
      </c>
      <c r="D4997" s="141" t="s">
        <v>81</v>
      </c>
      <c r="E4997" s="142" t="s">
        <v>9390</v>
      </c>
      <c r="F4997" s="142" t="s">
        <v>17125</v>
      </c>
    </row>
    <row r="4998" spans="1:6" x14ac:dyDescent="0.3">
      <c r="A4998" s="141">
        <v>103947</v>
      </c>
      <c r="B4998" s="141" t="s">
        <v>9391</v>
      </c>
      <c r="C4998" s="141" t="s">
        <v>146</v>
      </c>
      <c r="D4998" s="141" t="s">
        <v>81</v>
      </c>
      <c r="E4998" s="142" t="s">
        <v>9392</v>
      </c>
      <c r="F4998" s="142" t="s">
        <v>17126</v>
      </c>
    </row>
    <row r="4999" spans="1:6" x14ac:dyDescent="0.3">
      <c r="A4999" s="141">
        <v>103948</v>
      </c>
      <c r="B4999" s="141" t="s">
        <v>9393</v>
      </c>
      <c r="C4999" s="141" t="s">
        <v>146</v>
      </c>
      <c r="D4999" s="141" t="s">
        <v>81</v>
      </c>
      <c r="E4999" s="142" t="s">
        <v>2230</v>
      </c>
      <c r="F4999" s="142" t="s">
        <v>10435</v>
      </c>
    </row>
    <row r="5000" spans="1:6" x14ac:dyDescent="0.3">
      <c r="A5000" s="141">
        <v>103949</v>
      </c>
      <c r="B5000" s="141" t="s">
        <v>9394</v>
      </c>
      <c r="C5000" s="141" t="s">
        <v>146</v>
      </c>
      <c r="D5000" s="141" t="s">
        <v>81</v>
      </c>
      <c r="E5000" s="142" t="s">
        <v>7903</v>
      </c>
      <c r="F5000" s="142" t="s">
        <v>16564</v>
      </c>
    </row>
    <row r="5001" spans="1:6" x14ac:dyDescent="0.3">
      <c r="A5001" s="141">
        <v>103950</v>
      </c>
      <c r="B5001" s="141" t="s">
        <v>9395</v>
      </c>
      <c r="C5001" s="141" t="s">
        <v>146</v>
      </c>
      <c r="D5001" s="141" t="s">
        <v>81</v>
      </c>
      <c r="E5001" s="142" t="s">
        <v>2406</v>
      </c>
      <c r="F5001" s="142" t="s">
        <v>5072</v>
      </c>
    </row>
    <row r="5002" spans="1:6" x14ac:dyDescent="0.3">
      <c r="A5002" s="141">
        <v>103951</v>
      </c>
      <c r="B5002" s="141" t="s">
        <v>9396</v>
      </c>
      <c r="C5002" s="141" t="s">
        <v>146</v>
      </c>
      <c r="D5002" s="141" t="s">
        <v>81</v>
      </c>
      <c r="E5002" s="142" t="s">
        <v>9397</v>
      </c>
      <c r="F5002" s="142" t="s">
        <v>10827</v>
      </c>
    </row>
    <row r="5003" spans="1:6" x14ac:dyDescent="0.3">
      <c r="A5003" s="141">
        <v>103952</v>
      </c>
      <c r="B5003" s="141" t="s">
        <v>9398</v>
      </c>
      <c r="C5003" s="141" t="s">
        <v>146</v>
      </c>
      <c r="D5003" s="141" t="s">
        <v>81</v>
      </c>
      <c r="E5003" s="142" t="s">
        <v>431</v>
      </c>
      <c r="F5003" s="142" t="s">
        <v>9392</v>
      </c>
    </row>
    <row r="5004" spans="1:6" x14ac:dyDescent="0.3">
      <c r="A5004" s="141">
        <v>103953</v>
      </c>
      <c r="B5004" s="141" t="s">
        <v>9399</v>
      </c>
      <c r="C5004" s="141" t="s">
        <v>146</v>
      </c>
      <c r="D5004" s="141" t="s">
        <v>81</v>
      </c>
      <c r="E5004" s="142" t="s">
        <v>1478</v>
      </c>
      <c r="F5004" s="142" t="s">
        <v>2230</v>
      </c>
    </row>
    <row r="5005" spans="1:6" x14ac:dyDescent="0.3">
      <c r="A5005" s="141">
        <v>103954</v>
      </c>
      <c r="B5005" s="141" t="s">
        <v>9400</v>
      </c>
      <c r="C5005" s="141" t="s">
        <v>146</v>
      </c>
      <c r="D5005" s="141" t="s">
        <v>81</v>
      </c>
      <c r="E5005" s="142" t="s">
        <v>9401</v>
      </c>
      <c r="F5005" s="142" t="s">
        <v>7400</v>
      </c>
    </row>
    <row r="5006" spans="1:6" x14ac:dyDescent="0.3">
      <c r="A5006" s="141">
        <v>103955</v>
      </c>
      <c r="B5006" s="141" t="s">
        <v>9402</v>
      </c>
      <c r="C5006" s="141" t="s">
        <v>146</v>
      </c>
      <c r="D5006" s="141" t="s">
        <v>81</v>
      </c>
      <c r="E5006" s="142" t="s">
        <v>9403</v>
      </c>
      <c r="F5006" s="142" t="s">
        <v>2406</v>
      </c>
    </row>
    <row r="5007" spans="1:6" x14ac:dyDescent="0.3">
      <c r="A5007" s="141">
        <v>103956</v>
      </c>
      <c r="B5007" s="141" t="s">
        <v>9404</v>
      </c>
      <c r="C5007" s="141" t="s">
        <v>146</v>
      </c>
      <c r="D5007" s="141" t="s">
        <v>81</v>
      </c>
      <c r="E5007" s="142" t="s">
        <v>9405</v>
      </c>
      <c r="F5007" s="142" t="s">
        <v>5904</v>
      </c>
    </row>
    <row r="5008" spans="1:6" x14ac:dyDescent="0.3">
      <c r="A5008" s="141">
        <v>103957</v>
      </c>
      <c r="B5008" s="141" t="s">
        <v>9406</v>
      </c>
      <c r="C5008" s="141" t="s">
        <v>146</v>
      </c>
      <c r="D5008" s="141" t="s">
        <v>81</v>
      </c>
      <c r="E5008" s="142" t="s">
        <v>5665</v>
      </c>
      <c r="F5008" s="142" t="s">
        <v>10584</v>
      </c>
    </row>
    <row r="5009" spans="1:6" x14ac:dyDescent="0.3">
      <c r="A5009" s="141">
        <v>103958</v>
      </c>
      <c r="B5009" s="141" t="s">
        <v>9407</v>
      </c>
      <c r="C5009" s="141" t="s">
        <v>146</v>
      </c>
      <c r="D5009" s="141" t="s">
        <v>81</v>
      </c>
      <c r="E5009" s="142" t="s">
        <v>8511</v>
      </c>
      <c r="F5009" s="142" t="s">
        <v>217</v>
      </c>
    </row>
    <row r="5010" spans="1:6" x14ac:dyDescent="0.3">
      <c r="A5010" s="141">
        <v>103959</v>
      </c>
      <c r="B5010" s="141" t="s">
        <v>9408</v>
      </c>
      <c r="C5010" s="141" t="s">
        <v>146</v>
      </c>
      <c r="D5010" s="141" t="s">
        <v>81</v>
      </c>
      <c r="E5010" s="142" t="s">
        <v>7561</v>
      </c>
      <c r="F5010" s="142" t="s">
        <v>17127</v>
      </c>
    </row>
    <row r="5011" spans="1:6" x14ac:dyDescent="0.3">
      <c r="A5011" s="141">
        <v>103962</v>
      </c>
      <c r="B5011" s="141" t="s">
        <v>9409</v>
      </c>
      <c r="C5011" s="141" t="s">
        <v>146</v>
      </c>
      <c r="D5011" s="141" t="s">
        <v>81</v>
      </c>
      <c r="E5011" s="142" t="s">
        <v>431</v>
      </c>
      <c r="F5011" s="142" t="s">
        <v>8710</v>
      </c>
    </row>
    <row r="5012" spans="1:6" x14ac:dyDescent="0.3">
      <c r="A5012" s="141">
        <v>103964</v>
      </c>
      <c r="B5012" s="141" t="s">
        <v>9410</v>
      </c>
      <c r="C5012" s="141" t="s">
        <v>146</v>
      </c>
      <c r="D5012" s="141" t="s">
        <v>81</v>
      </c>
      <c r="E5012" s="142" t="s">
        <v>9411</v>
      </c>
      <c r="F5012" s="142" t="s">
        <v>17128</v>
      </c>
    </row>
    <row r="5013" spans="1:6" x14ac:dyDescent="0.3">
      <c r="A5013" s="141">
        <v>103966</v>
      </c>
      <c r="B5013" s="141" t="s">
        <v>9412</v>
      </c>
      <c r="C5013" s="141" t="s">
        <v>146</v>
      </c>
      <c r="D5013" s="141" t="s">
        <v>81</v>
      </c>
      <c r="E5013" s="142" t="s">
        <v>5146</v>
      </c>
      <c r="F5013" s="142" t="s">
        <v>11013</v>
      </c>
    </row>
    <row r="5014" spans="1:6" x14ac:dyDescent="0.3">
      <c r="A5014" s="141">
        <v>103967</v>
      </c>
      <c r="B5014" s="141" t="s">
        <v>9413</v>
      </c>
      <c r="C5014" s="141" t="s">
        <v>146</v>
      </c>
      <c r="D5014" s="141" t="s">
        <v>81</v>
      </c>
      <c r="E5014" s="142" t="s">
        <v>5088</v>
      </c>
      <c r="F5014" s="142" t="s">
        <v>185</v>
      </c>
    </row>
    <row r="5015" spans="1:6" x14ac:dyDescent="0.3">
      <c r="A5015" s="141">
        <v>103968</v>
      </c>
      <c r="B5015" s="141" t="s">
        <v>9414</v>
      </c>
      <c r="C5015" s="141" t="s">
        <v>146</v>
      </c>
      <c r="D5015" s="141" t="s">
        <v>81</v>
      </c>
      <c r="E5015" s="142" t="s">
        <v>9415</v>
      </c>
      <c r="F5015" s="142" t="s">
        <v>16548</v>
      </c>
    </row>
    <row r="5016" spans="1:6" x14ac:dyDescent="0.3">
      <c r="A5016" s="141">
        <v>103969</v>
      </c>
      <c r="B5016" s="141" t="s">
        <v>9416</v>
      </c>
      <c r="C5016" s="141" t="s">
        <v>146</v>
      </c>
      <c r="D5016" s="141" t="s">
        <v>81</v>
      </c>
      <c r="E5016" s="142" t="s">
        <v>1977</v>
      </c>
      <c r="F5016" s="142" t="s">
        <v>7465</v>
      </c>
    </row>
    <row r="5017" spans="1:6" x14ac:dyDescent="0.3">
      <c r="A5017" s="141">
        <v>103971</v>
      </c>
      <c r="B5017" s="141" t="s">
        <v>9417</v>
      </c>
      <c r="C5017" s="141" t="s">
        <v>146</v>
      </c>
      <c r="D5017" s="141" t="s">
        <v>81</v>
      </c>
      <c r="E5017" s="142" t="s">
        <v>9418</v>
      </c>
      <c r="F5017" s="142" t="s">
        <v>12285</v>
      </c>
    </row>
    <row r="5018" spans="1:6" x14ac:dyDescent="0.3">
      <c r="A5018" s="141">
        <v>103972</v>
      </c>
      <c r="B5018" s="141" t="s">
        <v>9419</v>
      </c>
      <c r="C5018" s="141" t="s">
        <v>146</v>
      </c>
      <c r="D5018" s="141" t="s">
        <v>81</v>
      </c>
      <c r="E5018" s="142" t="s">
        <v>9420</v>
      </c>
      <c r="F5018" s="142" t="s">
        <v>17129</v>
      </c>
    </row>
    <row r="5019" spans="1:6" x14ac:dyDescent="0.3">
      <c r="A5019" s="141">
        <v>103974</v>
      </c>
      <c r="B5019" s="141" t="s">
        <v>9421</v>
      </c>
      <c r="C5019" s="141" t="s">
        <v>146</v>
      </c>
      <c r="D5019" s="141" t="s">
        <v>81</v>
      </c>
      <c r="E5019" s="142" t="s">
        <v>7411</v>
      </c>
      <c r="F5019" s="142" t="s">
        <v>13288</v>
      </c>
    </row>
    <row r="5020" spans="1:6" x14ac:dyDescent="0.3">
      <c r="A5020" s="141">
        <v>103975</v>
      </c>
      <c r="B5020" s="141" t="s">
        <v>9422</v>
      </c>
      <c r="C5020" s="141" t="s">
        <v>146</v>
      </c>
      <c r="D5020" s="141" t="s">
        <v>81</v>
      </c>
      <c r="E5020" s="142" t="s">
        <v>2241</v>
      </c>
      <c r="F5020" s="142" t="s">
        <v>8975</v>
      </c>
    </row>
    <row r="5021" spans="1:6" x14ac:dyDescent="0.3">
      <c r="A5021" s="141">
        <v>103976</v>
      </c>
      <c r="B5021" s="141" t="s">
        <v>9423</v>
      </c>
      <c r="C5021" s="141" t="s">
        <v>146</v>
      </c>
      <c r="D5021" s="141" t="s">
        <v>81</v>
      </c>
      <c r="E5021" s="142" t="s">
        <v>8160</v>
      </c>
      <c r="F5021" s="142" t="s">
        <v>14711</v>
      </c>
    </row>
    <row r="5022" spans="1:6" x14ac:dyDescent="0.3">
      <c r="A5022" s="141">
        <v>103980</v>
      </c>
      <c r="B5022" s="141" t="s">
        <v>9424</v>
      </c>
      <c r="C5022" s="141" t="s">
        <v>146</v>
      </c>
      <c r="D5022" s="141" t="s">
        <v>81</v>
      </c>
      <c r="E5022" s="142" t="s">
        <v>4064</v>
      </c>
      <c r="F5022" s="142" t="s">
        <v>17130</v>
      </c>
    </row>
    <row r="5023" spans="1:6" x14ac:dyDescent="0.3">
      <c r="A5023" s="141">
        <v>103981</v>
      </c>
      <c r="B5023" s="141" t="s">
        <v>9425</v>
      </c>
      <c r="C5023" s="141" t="s">
        <v>146</v>
      </c>
      <c r="D5023" s="141" t="s">
        <v>81</v>
      </c>
      <c r="E5023" s="142" t="s">
        <v>9426</v>
      </c>
      <c r="F5023" s="142" t="s">
        <v>7175</v>
      </c>
    </row>
    <row r="5024" spans="1:6" x14ac:dyDescent="0.3">
      <c r="A5024" s="141">
        <v>103982</v>
      </c>
      <c r="B5024" s="141" t="s">
        <v>9427</v>
      </c>
      <c r="C5024" s="141" t="s">
        <v>146</v>
      </c>
      <c r="D5024" s="141" t="s">
        <v>81</v>
      </c>
      <c r="E5024" s="142" t="s">
        <v>9428</v>
      </c>
      <c r="F5024" s="142" t="s">
        <v>10465</v>
      </c>
    </row>
    <row r="5025" spans="1:6" x14ac:dyDescent="0.3">
      <c r="A5025" s="141">
        <v>103983</v>
      </c>
      <c r="B5025" s="141" t="s">
        <v>9429</v>
      </c>
      <c r="C5025" s="141" t="s">
        <v>146</v>
      </c>
      <c r="D5025" s="141" t="s">
        <v>81</v>
      </c>
      <c r="E5025" s="142" t="s">
        <v>9430</v>
      </c>
      <c r="F5025" s="142" t="s">
        <v>17131</v>
      </c>
    </row>
    <row r="5026" spans="1:6" x14ac:dyDescent="0.3">
      <c r="A5026" s="141">
        <v>103984</v>
      </c>
      <c r="B5026" s="141" t="s">
        <v>9431</v>
      </c>
      <c r="C5026" s="141" t="s">
        <v>146</v>
      </c>
      <c r="D5026" s="141" t="s">
        <v>81</v>
      </c>
      <c r="E5026" s="142" t="s">
        <v>9432</v>
      </c>
      <c r="F5026" s="142" t="s">
        <v>6778</v>
      </c>
    </row>
    <row r="5027" spans="1:6" x14ac:dyDescent="0.3">
      <c r="A5027" s="141">
        <v>103985</v>
      </c>
      <c r="B5027" s="141" t="s">
        <v>9433</v>
      </c>
      <c r="C5027" s="141" t="s">
        <v>146</v>
      </c>
      <c r="D5027" s="141" t="s">
        <v>81</v>
      </c>
      <c r="E5027" s="142" t="s">
        <v>6918</v>
      </c>
      <c r="F5027" s="142" t="s">
        <v>17132</v>
      </c>
    </row>
    <row r="5028" spans="1:6" x14ac:dyDescent="0.3">
      <c r="A5028" s="141">
        <v>103986</v>
      </c>
      <c r="B5028" s="141" t="s">
        <v>9434</v>
      </c>
      <c r="C5028" s="141" t="s">
        <v>146</v>
      </c>
      <c r="D5028" s="141" t="s">
        <v>81</v>
      </c>
      <c r="E5028" s="142" t="s">
        <v>9435</v>
      </c>
      <c r="F5028" s="142" t="s">
        <v>17133</v>
      </c>
    </row>
    <row r="5029" spans="1:6" x14ac:dyDescent="0.3">
      <c r="A5029" s="141">
        <v>103987</v>
      </c>
      <c r="B5029" s="141" t="s">
        <v>9436</v>
      </c>
      <c r="C5029" s="141" t="s">
        <v>146</v>
      </c>
      <c r="D5029" s="141" t="s">
        <v>81</v>
      </c>
      <c r="E5029" s="142" t="s">
        <v>9437</v>
      </c>
      <c r="F5029" s="142" t="s">
        <v>17134</v>
      </c>
    </row>
    <row r="5030" spans="1:6" x14ac:dyDescent="0.3">
      <c r="A5030" s="141">
        <v>103988</v>
      </c>
      <c r="B5030" s="141" t="s">
        <v>9438</v>
      </c>
      <c r="C5030" s="141" t="s">
        <v>146</v>
      </c>
      <c r="D5030" s="141" t="s">
        <v>81</v>
      </c>
      <c r="E5030" s="142" t="s">
        <v>9439</v>
      </c>
      <c r="F5030" s="142" t="s">
        <v>17135</v>
      </c>
    </row>
    <row r="5031" spans="1:6" x14ac:dyDescent="0.3">
      <c r="A5031" s="141">
        <v>103990</v>
      </c>
      <c r="B5031" s="141" t="s">
        <v>9440</v>
      </c>
      <c r="C5031" s="141" t="s">
        <v>146</v>
      </c>
      <c r="D5031" s="141" t="s">
        <v>81</v>
      </c>
      <c r="E5031" s="142" t="s">
        <v>9441</v>
      </c>
      <c r="F5031" s="142" t="s">
        <v>17136</v>
      </c>
    </row>
    <row r="5032" spans="1:6" x14ac:dyDescent="0.3">
      <c r="A5032" s="141">
        <v>103991</v>
      </c>
      <c r="B5032" s="141" t="s">
        <v>9442</v>
      </c>
      <c r="C5032" s="141" t="s">
        <v>146</v>
      </c>
      <c r="D5032" s="141" t="s">
        <v>81</v>
      </c>
      <c r="E5032" s="142" t="s">
        <v>7772</v>
      </c>
      <c r="F5032" s="142" t="s">
        <v>5557</v>
      </c>
    </row>
    <row r="5033" spans="1:6" x14ac:dyDescent="0.3">
      <c r="A5033" s="141">
        <v>103992</v>
      </c>
      <c r="B5033" s="141" t="s">
        <v>9443</v>
      </c>
      <c r="C5033" s="141" t="s">
        <v>146</v>
      </c>
      <c r="D5033" s="141" t="s">
        <v>81</v>
      </c>
      <c r="E5033" s="142" t="s">
        <v>7457</v>
      </c>
      <c r="F5033" s="142" t="s">
        <v>6825</v>
      </c>
    </row>
    <row r="5034" spans="1:6" x14ac:dyDescent="0.3">
      <c r="A5034" s="141">
        <v>103993</v>
      </c>
      <c r="B5034" s="141" t="s">
        <v>9444</v>
      </c>
      <c r="C5034" s="141" t="s">
        <v>146</v>
      </c>
      <c r="D5034" s="141" t="s">
        <v>81</v>
      </c>
      <c r="E5034" s="142" t="s">
        <v>5226</v>
      </c>
      <c r="F5034" s="142" t="s">
        <v>7874</v>
      </c>
    </row>
    <row r="5035" spans="1:6" x14ac:dyDescent="0.3">
      <c r="A5035" s="141">
        <v>103994</v>
      </c>
      <c r="B5035" s="141" t="s">
        <v>9445</v>
      </c>
      <c r="C5035" s="141" t="s">
        <v>146</v>
      </c>
      <c r="D5035" s="141" t="s">
        <v>81</v>
      </c>
      <c r="E5035" s="142" t="s">
        <v>8137</v>
      </c>
      <c r="F5035" s="142" t="s">
        <v>14183</v>
      </c>
    </row>
    <row r="5036" spans="1:6" x14ac:dyDescent="0.3">
      <c r="A5036" s="141">
        <v>103995</v>
      </c>
      <c r="B5036" s="141" t="s">
        <v>9446</v>
      </c>
      <c r="C5036" s="141" t="s">
        <v>146</v>
      </c>
      <c r="D5036" s="141" t="s">
        <v>81</v>
      </c>
      <c r="E5036" s="142" t="s">
        <v>6169</v>
      </c>
      <c r="F5036" s="142" t="s">
        <v>17137</v>
      </c>
    </row>
    <row r="5037" spans="1:6" x14ac:dyDescent="0.3">
      <c r="A5037" s="141">
        <v>103996</v>
      </c>
      <c r="B5037" s="141" t="s">
        <v>9447</v>
      </c>
      <c r="C5037" s="141" t="s">
        <v>146</v>
      </c>
      <c r="D5037" s="141" t="s">
        <v>81</v>
      </c>
      <c r="E5037" s="142" t="s">
        <v>9448</v>
      </c>
      <c r="F5037" s="142" t="s">
        <v>8000</v>
      </c>
    </row>
    <row r="5038" spans="1:6" x14ac:dyDescent="0.3">
      <c r="A5038" s="141">
        <v>103997</v>
      </c>
      <c r="B5038" s="141" t="s">
        <v>9449</v>
      </c>
      <c r="C5038" s="141" t="s">
        <v>146</v>
      </c>
      <c r="D5038" s="141" t="s">
        <v>81</v>
      </c>
      <c r="E5038" s="142" t="s">
        <v>9450</v>
      </c>
      <c r="F5038" s="142" t="s">
        <v>17138</v>
      </c>
    </row>
    <row r="5039" spans="1:6" x14ac:dyDescent="0.3">
      <c r="A5039" s="141">
        <v>103998</v>
      </c>
      <c r="B5039" s="141" t="s">
        <v>9451</v>
      </c>
      <c r="C5039" s="141" t="s">
        <v>146</v>
      </c>
      <c r="D5039" s="141" t="s">
        <v>81</v>
      </c>
      <c r="E5039" s="142" t="s">
        <v>9452</v>
      </c>
      <c r="F5039" s="142" t="s">
        <v>16547</v>
      </c>
    </row>
    <row r="5040" spans="1:6" x14ac:dyDescent="0.3">
      <c r="A5040" s="141">
        <v>103999</v>
      </c>
      <c r="B5040" s="141" t="s">
        <v>9453</v>
      </c>
      <c r="C5040" s="141" t="s">
        <v>146</v>
      </c>
      <c r="D5040" s="141" t="s">
        <v>81</v>
      </c>
      <c r="E5040" s="142" t="s">
        <v>8829</v>
      </c>
      <c r="F5040" s="142" t="s">
        <v>16949</v>
      </c>
    </row>
    <row r="5041" spans="1:6" x14ac:dyDescent="0.3">
      <c r="A5041" s="141">
        <v>104000</v>
      </c>
      <c r="B5041" s="141" t="s">
        <v>9454</v>
      </c>
      <c r="C5041" s="141" t="s">
        <v>146</v>
      </c>
      <c r="D5041" s="141" t="s">
        <v>81</v>
      </c>
      <c r="E5041" s="142" t="s">
        <v>9455</v>
      </c>
      <c r="F5041" s="142" t="s">
        <v>16818</v>
      </c>
    </row>
    <row r="5042" spans="1:6" x14ac:dyDescent="0.3">
      <c r="A5042" s="141">
        <v>104001</v>
      </c>
      <c r="B5042" s="141" t="s">
        <v>9456</v>
      </c>
      <c r="C5042" s="141" t="s">
        <v>146</v>
      </c>
      <c r="D5042" s="141" t="s">
        <v>81</v>
      </c>
      <c r="E5042" s="142" t="s">
        <v>9457</v>
      </c>
      <c r="F5042" s="142" t="s">
        <v>14183</v>
      </c>
    </row>
    <row r="5043" spans="1:6" x14ac:dyDescent="0.3">
      <c r="A5043" s="141">
        <v>104002</v>
      </c>
      <c r="B5043" s="141" t="s">
        <v>9458</v>
      </c>
      <c r="C5043" s="141" t="s">
        <v>146</v>
      </c>
      <c r="D5043" s="141" t="s">
        <v>81</v>
      </c>
      <c r="E5043" s="142" t="s">
        <v>8674</v>
      </c>
      <c r="F5043" s="142" t="s">
        <v>17139</v>
      </c>
    </row>
    <row r="5044" spans="1:6" x14ac:dyDescent="0.3">
      <c r="A5044" s="141">
        <v>104003</v>
      </c>
      <c r="B5044" s="141" t="s">
        <v>9459</v>
      </c>
      <c r="C5044" s="141" t="s">
        <v>146</v>
      </c>
      <c r="D5044" s="141" t="s">
        <v>81</v>
      </c>
      <c r="E5044" s="142" t="s">
        <v>7753</v>
      </c>
      <c r="F5044" s="142" t="s">
        <v>9397</v>
      </c>
    </row>
    <row r="5045" spans="1:6" x14ac:dyDescent="0.3">
      <c r="A5045" s="141">
        <v>104004</v>
      </c>
      <c r="B5045" s="141" t="s">
        <v>9460</v>
      </c>
      <c r="C5045" s="141" t="s">
        <v>146</v>
      </c>
      <c r="D5045" s="141" t="s">
        <v>81</v>
      </c>
      <c r="E5045" s="142" t="s">
        <v>9461</v>
      </c>
      <c r="F5045" s="142" t="s">
        <v>7294</v>
      </c>
    </row>
    <row r="5046" spans="1:6" x14ac:dyDescent="0.3">
      <c r="A5046" s="141">
        <v>104005</v>
      </c>
      <c r="B5046" s="141" t="s">
        <v>9462</v>
      </c>
      <c r="C5046" s="141" t="s">
        <v>146</v>
      </c>
      <c r="D5046" s="141" t="s">
        <v>81</v>
      </c>
      <c r="E5046" s="142" t="s">
        <v>9463</v>
      </c>
      <c r="F5046" s="142" t="s">
        <v>17081</v>
      </c>
    </row>
    <row r="5047" spans="1:6" x14ac:dyDescent="0.3">
      <c r="A5047" s="141">
        <v>104006</v>
      </c>
      <c r="B5047" s="141" t="s">
        <v>9464</v>
      </c>
      <c r="C5047" s="141" t="s">
        <v>146</v>
      </c>
      <c r="D5047" s="141" t="s">
        <v>81</v>
      </c>
      <c r="E5047" s="142" t="s">
        <v>9465</v>
      </c>
      <c r="F5047" s="142" t="s">
        <v>17140</v>
      </c>
    </row>
    <row r="5048" spans="1:6" x14ac:dyDescent="0.3">
      <c r="A5048" s="141">
        <v>104007</v>
      </c>
      <c r="B5048" s="141" t="s">
        <v>9466</v>
      </c>
      <c r="C5048" s="141" t="s">
        <v>146</v>
      </c>
      <c r="D5048" s="141" t="s">
        <v>81</v>
      </c>
      <c r="E5048" s="142" t="s">
        <v>9467</v>
      </c>
      <c r="F5048" s="142" t="s">
        <v>2258</v>
      </c>
    </row>
    <row r="5049" spans="1:6" x14ac:dyDescent="0.3">
      <c r="A5049" s="141">
        <v>104008</v>
      </c>
      <c r="B5049" s="141" t="s">
        <v>9468</v>
      </c>
      <c r="C5049" s="141" t="s">
        <v>146</v>
      </c>
      <c r="D5049" s="141" t="s">
        <v>81</v>
      </c>
      <c r="E5049" s="142" t="s">
        <v>6346</v>
      </c>
      <c r="F5049" s="142" t="s">
        <v>17141</v>
      </c>
    </row>
    <row r="5050" spans="1:6" x14ac:dyDescent="0.3">
      <c r="A5050" s="141">
        <v>104009</v>
      </c>
      <c r="B5050" s="141" t="s">
        <v>9469</v>
      </c>
      <c r="C5050" s="141" t="s">
        <v>146</v>
      </c>
      <c r="D5050" s="141" t="s">
        <v>81</v>
      </c>
      <c r="E5050" s="142" t="s">
        <v>5733</v>
      </c>
      <c r="F5050" s="142" t="s">
        <v>6340</v>
      </c>
    </row>
    <row r="5051" spans="1:6" x14ac:dyDescent="0.3">
      <c r="A5051" s="141">
        <v>104011</v>
      </c>
      <c r="B5051" s="141" t="s">
        <v>9470</v>
      </c>
      <c r="C5051" s="141" t="s">
        <v>146</v>
      </c>
      <c r="D5051" s="141" t="s">
        <v>81</v>
      </c>
      <c r="E5051" s="142" t="s">
        <v>9471</v>
      </c>
      <c r="F5051" s="142" t="s">
        <v>17142</v>
      </c>
    </row>
    <row r="5052" spans="1:6" x14ac:dyDescent="0.3">
      <c r="A5052" s="141">
        <v>104012</v>
      </c>
      <c r="B5052" s="141" t="s">
        <v>9472</v>
      </c>
      <c r="C5052" s="141" t="s">
        <v>146</v>
      </c>
      <c r="D5052" s="141" t="s">
        <v>81</v>
      </c>
      <c r="E5052" s="142" t="s">
        <v>9473</v>
      </c>
      <c r="F5052" s="142" t="s">
        <v>17143</v>
      </c>
    </row>
    <row r="5053" spans="1:6" x14ac:dyDescent="0.3">
      <c r="A5053" s="141">
        <v>104014</v>
      </c>
      <c r="B5053" s="141" t="s">
        <v>9474</v>
      </c>
      <c r="C5053" s="141" t="s">
        <v>146</v>
      </c>
      <c r="D5053" s="141" t="s">
        <v>81</v>
      </c>
      <c r="E5053" s="142" t="s">
        <v>6067</v>
      </c>
      <c r="F5053" s="142" t="s">
        <v>17144</v>
      </c>
    </row>
    <row r="5054" spans="1:6" x14ac:dyDescent="0.3">
      <c r="A5054" s="141">
        <v>104015</v>
      </c>
      <c r="B5054" s="141" t="s">
        <v>9475</v>
      </c>
      <c r="C5054" s="141" t="s">
        <v>146</v>
      </c>
      <c r="D5054" s="141" t="s">
        <v>81</v>
      </c>
      <c r="E5054" s="142" t="s">
        <v>5182</v>
      </c>
      <c r="F5054" s="142" t="s">
        <v>5832</v>
      </c>
    </row>
    <row r="5055" spans="1:6" x14ac:dyDescent="0.3">
      <c r="A5055" s="141">
        <v>104016</v>
      </c>
      <c r="B5055" s="141" t="s">
        <v>9476</v>
      </c>
      <c r="C5055" s="141" t="s">
        <v>146</v>
      </c>
      <c r="D5055" s="141" t="s">
        <v>81</v>
      </c>
      <c r="E5055" s="142" t="s">
        <v>9477</v>
      </c>
      <c r="F5055" s="142" t="s">
        <v>16960</v>
      </c>
    </row>
    <row r="5056" spans="1:6" x14ac:dyDescent="0.3">
      <c r="A5056" s="141">
        <v>104017</v>
      </c>
      <c r="B5056" s="141" t="s">
        <v>9478</v>
      </c>
      <c r="C5056" s="141" t="s">
        <v>146</v>
      </c>
      <c r="D5056" s="141" t="s">
        <v>81</v>
      </c>
      <c r="E5056" s="142" t="s">
        <v>9479</v>
      </c>
      <c r="F5056" s="142" t="s">
        <v>17145</v>
      </c>
    </row>
    <row r="5057" spans="1:6" x14ac:dyDescent="0.3">
      <c r="A5057" s="141">
        <v>104018</v>
      </c>
      <c r="B5057" s="141" t="s">
        <v>9480</v>
      </c>
      <c r="C5057" s="141" t="s">
        <v>146</v>
      </c>
      <c r="D5057" s="141" t="s">
        <v>81</v>
      </c>
      <c r="E5057" s="142" t="s">
        <v>9481</v>
      </c>
      <c r="F5057" s="142" t="s">
        <v>8986</v>
      </c>
    </row>
    <row r="5058" spans="1:6" x14ac:dyDescent="0.3">
      <c r="A5058" s="141">
        <v>104019</v>
      </c>
      <c r="B5058" s="141" t="s">
        <v>9482</v>
      </c>
      <c r="C5058" s="141" t="s">
        <v>146</v>
      </c>
      <c r="D5058" s="141" t="s">
        <v>81</v>
      </c>
      <c r="E5058" s="142" t="s">
        <v>8770</v>
      </c>
      <c r="F5058" s="142" t="s">
        <v>983</v>
      </c>
    </row>
    <row r="5059" spans="1:6" x14ac:dyDescent="0.3">
      <c r="A5059" s="141">
        <v>104020</v>
      </c>
      <c r="B5059" s="141" t="s">
        <v>9483</v>
      </c>
      <c r="C5059" s="141" t="s">
        <v>146</v>
      </c>
      <c r="D5059" s="141" t="s">
        <v>81</v>
      </c>
      <c r="E5059" s="142" t="s">
        <v>9484</v>
      </c>
      <c r="F5059" s="142" t="s">
        <v>17146</v>
      </c>
    </row>
    <row r="5060" spans="1:6" x14ac:dyDescent="0.3">
      <c r="A5060" s="141">
        <v>104022</v>
      </c>
      <c r="B5060" s="141" t="s">
        <v>9485</v>
      </c>
      <c r="C5060" s="141" t="s">
        <v>146</v>
      </c>
      <c r="D5060" s="141" t="s">
        <v>81</v>
      </c>
      <c r="E5060" s="142" t="s">
        <v>1600</v>
      </c>
      <c r="F5060" s="142" t="s">
        <v>17147</v>
      </c>
    </row>
    <row r="5061" spans="1:6" x14ac:dyDescent="0.3">
      <c r="A5061" s="141">
        <v>104023</v>
      </c>
      <c r="B5061" s="141" t="s">
        <v>9486</v>
      </c>
      <c r="C5061" s="141" t="s">
        <v>146</v>
      </c>
      <c r="D5061" s="141" t="s">
        <v>81</v>
      </c>
      <c r="E5061" s="142" t="s">
        <v>9487</v>
      </c>
      <c r="F5061" s="142" t="s">
        <v>17148</v>
      </c>
    </row>
    <row r="5062" spans="1:6" x14ac:dyDescent="0.3">
      <c r="A5062" s="141">
        <v>104024</v>
      </c>
      <c r="B5062" s="141" t="s">
        <v>9488</v>
      </c>
      <c r="C5062" s="141" t="s">
        <v>146</v>
      </c>
      <c r="D5062" s="141" t="s">
        <v>81</v>
      </c>
      <c r="E5062" s="142" t="s">
        <v>9489</v>
      </c>
      <c r="F5062" s="142" t="s">
        <v>17149</v>
      </c>
    </row>
    <row r="5063" spans="1:6" x14ac:dyDescent="0.3">
      <c r="A5063" s="141">
        <v>104025</v>
      </c>
      <c r="B5063" s="141" t="s">
        <v>9490</v>
      </c>
      <c r="C5063" s="141" t="s">
        <v>146</v>
      </c>
      <c r="D5063" s="141" t="s">
        <v>81</v>
      </c>
      <c r="E5063" s="142" t="s">
        <v>9491</v>
      </c>
      <c r="F5063" s="142" t="s">
        <v>17150</v>
      </c>
    </row>
    <row r="5064" spans="1:6" x14ac:dyDescent="0.3">
      <c r="A5064" s="141">
        <v>104026</v>
      </c>
      <c r="B5064" s="141" t="s">
        <v>9492</v>
      </c>
      <c r="C5064" s="141" t="s">
        <v>146</v>
      </c>
      <c r="D5064" s="141" t="s">
        <v>81</v>
      </c>
      <c r="E5064" s="142" t="s">
        <v>9493</v>
      </c>
      <c r="F5064" s="142" t="s">
        <v>16887</v>
      </c>
    </row>
    <row r="5065" spans="1:6" x14ac:dyDescent="0.3">
      <c r="A5065" s="141">
        <v>104027</v>
      </c>
      <c r="B5065" s="141" t="s">
        <v>9494</v>
      </c>
      <c r="C5065" s="141" t="s">
        <v>146</v>
      </c>
      <c r="D5065" s="141" t="s">
        <v>81</v>
      </c>
      <c r="E5065" s="142" t="s">
        <v>9495</v>
      </c>
      <c r="F5065" s="142" t="s">
        <v>17151</v>
      </c>
    </row>
    <row r="5066" spans="1:6" x14ac:dyDescent="0.3">
      <c r="A5066" s="141">
        <v>104028</v>
      </c>
      <c r="B5066" s="141" t="s">
        <v>9496</v>
      </c>
      <c r="C5066" s="141" t="s">
        <v>146</v>
      </c>
      <c r="D5066" s="141" t="s">
        <v>81</v>
      </c>
      <c r="E5066" s="142" t="s">
        <v>4810</v>
      </c>
      <c r="F5066" s="142" t="s">
        <v>17152</v>
      </c>
    </row>
    <row r="5067" spans="1:6" x14ac:dyDescent="0.3">
      <c r="A5067" s="141">
        <v>104029</v>
      </c>
      <c r="B5067" s="141" t="s">
        <v>9497</v>
      </c>
      <c r="C5067" s="141" t="s">
        <v>146</v>
      </c>
      <c r="D5067" s="141" t="s">
        <v>81</v>
      </c>
      <c r="E5067" s="142" t="s">
        <v>9498</v>
      </c>
      <c r="F5067" s="142" t="s">
        <v>16404</v>
      </c>
    </row>
    <row r="5068" spans="1:6" x14ac:dyDescent="0.3">
      <c r="A5068" s="141">
        <v>104030</v>
      </c>
      <c r="B5068" s="141" t="s">
        <v>9499</v>
      </c>
      <c r="C5068" s="141" t="s">
        <v>146</v>
      </c>
      <c r="D5068" s="141" t="s">
        <v>81</v>
      </c>
      <c r="E5068" s="142" t="s">
        <v>1424</v>
      </c>
      <c r="F5068" s="142" t="s">
        <v>14630</v>
      </c>
    </row>
    <row r="5069" spans="1:6" x14ac:dyDescent="0.3">
      <c r="A5069" s="141">
        <v>104159</v>
      </c>
      <c r="B5069" s="141" t="s">
        <v>9500</v>
      </c>
      <c r="C5069" s="141" t="s">
        <v>146</v>
      </c>
      <c r="D5069" s="141" t="s">
        <v>81</v>
      </c>
      <c r="E5069" s="142" t="s">
        <v>9501</v>
      </c>
      <c r="F5069" s="142" t="s">
        <v>17153</v>
      </c>
    </row>
    <row r="5070" spans="1:6" x14ac:dyDescent="0.3">
      <c r="A5070" s="141">
        <v>104167</v>
      </c>
      <c r="B5070" s="141" t="s">
        <v>9502</v>
      </c>
      <c r="C5070" s="141" t="s">
        <v>146</v>
      </c>
      <c r="D5070" s="141" t="s">
        <v>81</v>
      </c>
      <c r="E5070" s="142" t="s">
        <v>9503</v>
      </c>
      <c r="F5070" s="142" t="s">
        <v>17154</v>
      </c>
    </row>
    <row r="5071" spans="1:6" x14ac:dyDescent="0.3">
      <c r="A5071" s="141">
        <v>104168</v>
      </c>
      <c r="B5071" s="141" t="s">
        <v>9504</v>
      </c>
      <c r="C5071" s="141" t="s">
        <v>146</v>
      </c>
      <c r="D5071" s="141" t="s">
        <v>81</v>
      </c>
      <c r="E5071" s="142" t="s">
        <v>9505</v>
      </c>
      <c r="F5071" s="142" t="s">
        <v>15520</v>
      </c>
    </row>
    <row r="5072" spans="1:6" x14ac:dyDescent="0.3">
      <c r="A5072" s="141">
        <v>104169</v>
      </c>
      <c r="B5072" s="141" t="s">
        <v>9506</v>
      </c>
      <c r="C5072" s="141" t="s">
        <v>146</v>
      </c>
      <c r="D5072" s="141" t="s">
        <v>81</v>
      </c>
      <c r="E5072" s="142" t="s">
        <v>9507</v>
      </c>
      <c r="F5072" s="142" t="s">
        <v>17155</v>
      </c>
    </row>
    <row r="5073" spans="1:6" x14ac:dyDescent="0.3">
      <c r="A5073" s="141">
        <v>104170</v>
      </c>
      <c r="B5073" s="141" t="s">
        <v>9508</v>
      </c>
      <c r="C5073" s="141" t="s">
        <v>146</v>
      </c>
      <c r="D5073" s="141" t="s">
        <v>81</v>
      </c>
      <c r="E5073" s="142" t="s">
        <v>9509</v>
      </c>
      <c r="F5073" s="142" t="s">
        <v>17156</v>
      </c>
    </row>
    <row r="5074" spans="1:6" x14ac:dyDescent="0.3">
      <c r="A5074" s="141">
        <v>104171</v>
      </c>
      <c r="B5074" s="141" t="s">
        <v>9510</v>
      </c>
      <c r="C5074" s="141" t="s">
        <v>146</v>
      </c>
      <c r="D5074" s="141" t="s">
        <v>81</v>
      </c>
      <c r="E5074" s="142" t="s">
        <v>9511</v>
      </c>
      <c r="F5074" s="142" t="s">
        <v>17157</v>
      </c>
    </row>
    <row r="5075" spans="1:6" x14ac:dyDescent="0.3">
      <c r="A5075" s="141">
        <v>104172</v>
      </c>
      <c r="B5075" s="141" t="s">
        <v>9512</v>
      </c>
      <c r="C5075" s="141" t="s">
        <v>146</v>
      </c>
      <c r="D5075" s="141" t="s">
        <v>81</v>
      </c>
      <c r="E5075" s="142" t="s">
        <v>9513</v>
      </c>
      <c r="F5075" s="142" t="s">
        <v>17158</v>
      </c>
    </row>
    <row r="5076" spans="1:6" x14ac:dyDescent="0.3">
      <c r="A5076" s="141">
        <v>104173</v>
      </c>
      <c r="B5076" s="141" t="s">
        <v>9514</v>
      </c>
      <c r="C5076" s="141" t="s">
        <v>146</v>
      </c>
      <c r="D5076" s="141" t="s">
        <v>81</v>
      </c>
      <c r="E5076" s="142" t="s">
        <v>9515</v>
      </c>
      <c r="F5076" s="142" t="s">
        <v>15522</v>
      </c>
    </row>
    <row r="5077" spans="1:6" x14ac:dyDescent="0.3">
      <c r="A5077" s="141">
        <v>104174</v>
      </c>
      <c r="B5077" s="141" t="s">
        <v>9516</v>
      </c>
      <c r="C5077" s="141" t="s">
        <v>146</v>
      </c>
      <c r="D5077" s="141" t="s">
        <v>81</v>
      </c>
      <c r="E5077" s="142" t="s">
        <v>9517</v>
      </c>
      <c r="F5077" s="142" t="s">
        <v>17159</v>
      </c>
    </row>
    <row r="5078" spans="1:6" x14ac:dyDescent="0.3">
      <c r="A5078" s="141">
        <v>104175</v>
      </c>
      <c r="B5078" s="141" t="s">
        <v>9518</v>
      </c>
      <c r="C5078" s="141" t="s">
        <v>146</v>
      </c>
      <c r="D5078" s="141" t="s">
        <v>81</v>
      </c>
      <c r="E5078" s="142" t="s">
        <v>9519</v>
      </c>
      <c r="F5078" s="142" t="s">
        <v>17160</v>
      </c>
    </row>
    <row r="5079" spans="1:6" x14ac:dyDescent="0.3">
      <c r="A5079" s="141">
        <v>104176</v>
      </c>
      <c r="B5079" s="141" t="s">
        <v>9520</v>
      </c>
      <c r="C5079" s="141" t="s">
        <v>146</v>
      </c>
      <c r="D5079" s="141" t="s">
        <v>81</v>
      </c>
      <c r="E5079" s="142" t="s">
        <v>9521</v>
      </c>
      <c r="F5079" s="142" t="s">
        <v>14890</v>
      </c>
    </row>
    <row r="5080" spans="1:6" x14ac:dyDescent="0.3">
      <c r="A5080" s="141">
        <v>104177</v>
      </c>
      <c r="B5080" s="141" t="s">
        <v>9522</v>
      </c>
      <c r="C5080" s="141" t="s">
        <v>146</v>
      </c>
      <c r="D5080" s="141" t="s">
        <v>81</v>
      </c>
      <c r="E5080" s="142" t="s">
        <v>9523</v>
      </c>
      <c r="F5080" s="142" t="s">
        <v>17161</v>
      </c>
    </row>
    <row r="5081" spans="1:6" x14ac:dyDescent="0.3">
      <c r="A5081" s="141">
        <v>104178</v>
      </c>
      <c r="B5081" s="141" t="s">
        <v>9524</v>
      </c>
      <c r="C5081" s="141" t="s">
        <v>146</v>
      </c>
      <c r="D5081" s="141" t="s">
        <v>81</v>
      </c>
      <c r="E5081" s="142" t="s">
        <v>1963</v>
      </c>
      <c r="F5081" s="142" t="s">
        <v>17162</v>
      </c>
    </row>
    <row r="5082" spans="1:6" x14ac:dyDescent="0.3">
      <c r="A5082" s="141">
        <v>104179</v>
      </c>
      <c r="B5082" s="141" t="s">
        <v>9525</v>
      </c>
      <c r="C5082" s="141" t="s">
        <v>146</v>
      </c>
      <c r="D5082" s="141" t="s">
        <v>81</v>
      </c>
      <c r="E5082" s="142" t="s">
        <v>9526</v>
      </c>
      <c r="F5082" s="142" t="s">
        <v>17163</v>
      </c>
    </row>
    <row r="5083" spans="1:6" x14ac:dyDescent="0.3">
      <c r="A5083" s="141">
        <v>104191</v>
      </c>
      <c r="B5083" s="141" t="s">
        <v>9527</v>
      </c>
      <c r="C5083" s="141" t="s">
        <v>146</v>
      </c>
      <c r="D5083" s="141" t="s">
        <v>81</v>
      </c>
      <c r="E5083" s="142" t="s">
        <v>9528</v>
      </c>
      <c r="F5083" s="142" t="s">
        <v>4516</v>
      </c>
    </row>
    <row r="5084" spans="1:6" x14ac:dyDescent="0.3">
      <c r="A5084" s="141">
        <v>104192</v>
      </c>
      <c r="B5084" s="141" t="s">
        <v>9529</v>
      </c>
      <c r="C5084" s="141" t="s">
        <v>146</v>
      </c>
      <c r="D5084" s="141" t="s">
        <v>81</v>
      </c>
      <c r="E5084" s="142" t="s">
        <v>9530</v>
      </c>
      <c r="F5084" s="142" t="s">
        <v>17164</v>
      </c>
    </row>
    <row r="5085" spans="1:6" x14ac:dyDescent="0.3">
      <c r="A5085" s="141">
        <v>104193</v>
      </c>
      <c r="B5085" s="141" t="s">
        <v>9531</v>
      </c>
      <c r="C5085" s="141" t="s">
        <v>146</v>
      </c>
      <c r="D5085" s="141" t="s">
        <v>81</v>
      </c>
      <c r="E5085" s="142" t="s">
        <v>9532</v>
      </c>
      <c r="F5085" s="142" t="s">
        <v>16787</v>
      </c>
    </row>
    <row r="5086" spans="1:6" x14ac:dyDescent="0.3">
      <c r="A5086" s="141">
        <v>104196</v>
      </c>
      <c r="B5086" s="141" t="s">
        <v>9533</v>
      </c>
      <c r="C5086" s="141" t="s">
        <v>146</v>
      </c>
      <c r="D5086" s="141" t="s">
        <v>81</v>
      </c>
      <c r="E5086" s="142" t="s">
        <v>8647</v>
      </c>
      <c r="F5086" s="142" t="s">
        <v>15665</v>
      </c>
    </row>
    <row r="5087" spans="1:6" x14ac:dyDescent="0.3">
      <c r="A5087" s="141">
        <v>104197</v>
      </c>
      <c r="B5087" s="141" t="s">
        <v>9534</v>
      </c>
      <c r="C5087" s="141" t="s">
        <v>146</v>
      </c>
      <c r="D5087" s="141" t="s">
        <v>81</v>
      </c>
      <c r="E5087" s="142" t="s">
        <v>155</v>
      </c>
      <c r="F5087" s="142" t="s">
        <v>17165</v>
      </c>
    </row>
    <row r="5088" spans="1:6" x14ac:dyDescent="0.3">
      <c r="A5088" s="141">
        <v>104198</v>
      </c>
      <c r="B5088" s="141" t="s">
        <v>9535</v>
      </c>
      <c r="C5088" s="141" t="s">
        <v>146</v>
      </c>
      <c r="D5088" s="141" t="s">
        <v>81</v>
      </c>
      <c r="E5088" s="142" t="s">
        <v>1607</v>
      </c>
      <c r="F5088" s="142" t="s">
        <v>122</v>
      </c>
    </row>
    <row r="5089" spans="1:6" x14ac:dyDescent="0.3">
      <c r="A5089" s="141">
        <v>104199</v>
      </c>
      <c r="B5089" s="141" t="s">
        <v>9536</v>
      </c>
      <c r="C5089" s="141" t="s">
        <v>146</v>
      </c>
      <c r="D5089" s="141" t="s">
        <v>81</v>
      </c>
      <c r="E5089" s="142" t="s">
        <v>9537</v>
      </c>
      <c r="F5089" s="142" t="s">
        <v>13443</v>
      </c>
    </row>
    <row r="5090" spans="1:6" x14ac:dyDescent="0.3">
      <c r="A5090" s="141">
        <v>104200</v>
      </c>
      <c r="B5090" s="141" t="s">
        <v>9538</v>
      </c>
      <c r="C5090" s="141" t="s">
        <v>146</v>
      </c>
      <c r="D5090" s="141" t="s">
        <v>81</v>
      </c>
      <c r="E5090" s="142" t="s">
        <v>431</v>
      </c>
      <c r="F5090" s="142" t="s">
        <v>2233</v>
      </c>
    </row>
    <row r="5091" spans="1:6" x14ac:dyDescent="0.3">
      <c r="A5091" s="141">
        <v>104201</v>
      </c>
      <c r="B5091" s="141" t="s">
        <v>9539</v>
      </c>
      <c r="C5091" s="141" t="s">
        <v>146</v>
      </c>
      <c r="D5091" s="141" t="s">
        <v>81</v>
      </c>
      <c r="E5091" s="142" t="s">
        <v>9540</v>
      </c>
      <c r="F5091" s="142" t="s">
        <v>8488</v>
      </c>
    </row>
    <row r="5092" spans="1:6" x14ac:dyDescent="0.3">
      <c r="A5092" s="141">
        <v>104202</v>
      </c>
      <c r="B5092" s="141" t="s">
        <v>9541</v>
      </c>
      <c r="C5092" s="141" t="s">
        <v>146</v>
      </c>
      <c r="D5092" s="141" t="s">
        <v>81</v>
      </c>
      <c r="E5092" s="142" t="s">
        <v>9542</v>
      </c>
      <c r="F5092" s="142" t="s">
        <v>307</v>
      </c>
    </row>
    <row r="5093" spans="1:6" x14ac:dyDescent="0.3">
      <c r="A5093" s="141">
        <v>104317</v>
      </c>
      <c r="B5093" s="141" t="s">
        <v>9543</v>
      </c>
      <c r="C5093" s="141" t="s">
        <v>146</v>
      </c>
      <c r="D5093" s="141" t="s">
        <v>81</v>
      </c>
      <c r="E5093" s="142" t="s">
        <v>9544</v>
      </c>
      <c r="F5093" s="142" t="s">
        <v>1882</v>
      </c>
    </row>
    <row r="5094" spans="1:6" x14ac:dyDescent="0.3">
      <c r="A5094" s="141">
        <v>104318</v>
      </c>
      <c r="B5094" s="141" t="s">
        <v>9545</v>
      </c>
      <c r="C5094" s="141" t="s">
        <v>146</v>
      </c>
      <c r="D5094" s="141" t="s">
        <v>81</v>
      </c>
      <c r="E5094" s="142" t="s">
        <v>5180</v>
      </c>
      <c r="F5094" s="142" t="s">
        <v>15672</v>
      </c>
    </row>
    <row r="5095" spans="1:6" x14ac:dyDescent="0.3">
      <c r="A5095" s="141">
        <v>104319</v>
      </c>
      <c r="B5095" s="141" t="s">
        <v>9546</v>
      </c>
      <c r="C5095" s="141" t="s">
        <v>146</v>
      </c>
      <c r="D5095" s="141" t="s">
        <v>81</v>
      </c>
      <c r="E5095" s="142" t="s">
        <v>3134</v>
      </c>
      <c r="F5095" s="142" t="s">
        <v>9724</v>
      </c>
    </row>
    <row r="5096" spans="1:6" x14ac:dyDescent="0.3">
      <c r="A5096" s="141">
        <v>104320</v>
      </c>
      <c r="B5096" s="141" t="s">
        <v>9547</v>
      </c>
      <c r="C5096" s="141" t="s">
        <v>146</v>
      </c>
      <c r="D5096" s="141" t="s">
        <v>81</v>
      </c>
      <c r="E5096" s="142" t="s">
        <v>9548</v>
      </c>
      <c r="F5096" s="142" t="s">
        <v>17166</v>
      </c>
    </row>
    <row r="5097" spans="1:6" x14ac:dyDescent="0.3">
      <c r="A5097" s="141">
        <v>104321</v>
      </c>
      <c r="B5097" s="141" t="s">
        <v>9549</v>
      </c>
      <c r="C5097" s="141" t="s">
        <v>146</v>
      </c>
      <c r="D5097" s="141" t="s">
        <v>81</v>
      </c>
      <c r="E5097" s="142" t="s">
        <v>9550</v>
      </c>
      <c r="F5097" s="142" t="s">
        <v>10988</v>
      </c>
    </row>
    <row r="5098" spans="1:6" x14ac:dyDescent="0.3">
      <c r="A5098" s="141">
        <v>104322</v>
      </c>
      <c r="B5098" s="141" t="s">
        <v>9551</v>
      </c>
      <c r="C5098" s="141" t="s">
        <v>146</v>
      </c>
      <c r="D5098" s="141" t="s">
        <v>81</v>
      </c>
      <c r="E5098" s="142" t="s">
        <v>7439</v>
      </c>
      <c r="F5098" s="142" t="s">
        <v>17167</v>
      </c>
    </row>
    <row r="5099" spans="1:6" x14ac:dyDescent="0.3">
      <c r="A5099" s="141">
        <v>104323</v>
      </c>
      <c r="B5099" s="141" t="s">
        <v>9552</v>
      </c>
      <c r="C5099" s="141" t="s">
        <v>146</v>
      </c>
      <c r="D5099" s="141" t="s">
        <v>81</v>
      </c>
      <c r="E5099" s="142" t="s">
        <v>5041</v>
      </c>
      <c r="F5099" s="142" t="s">
        <v>9556</v>
      </c>
    </row>
    <row r="5100" spans="1:6" x14ac:dyDescent="0.3">
      <c r="A5100" s="141">
        <v>104324</v>
      </c>
      <c r="B5100" s="141" t="s">
        <v>9553</v>
      </c>
      <c r="C5100" s="141" t="s">
        <v>146</v>
      </c>
      <c r="D5100" s="141" t="s">
        <v>81</v>
      </c>
      <c r="E5100" s="142" t="s">
        <v>9554</v>
      </c>
      <c r="F5100" s="142" t="s">
        <v>17168</v>
      </c>
    </row>
    <row r="5101" spans="1:6" x14ac:dyDescent="0.3">
      <c r="A5101" s="141">
        <v>104341</v>
      </c>
      <c r="B5101" s="141" t="s">
        <v>9555</v>
      </c>
      <c r="C5101" s="141" t="s">
        <v>146</v>
      </c>
      <c r="D5101" s="141" t="s">
        <v>81</v>
      </c>
      <c r="E5101" s="142" t="s">
        <v>9556</v>
      </c>
      <c r="F5101" s="142" t="s">
        <v>4522</v>
      </c>
    </row>
    <row r="5102" spans="1:6" x14ac:dyDescent="0.3">
      <c r="A5102" s="141">
        <v>104343</v>
      </c>
      <c r="B5102" s="141" t="s">
        <v>9557</v>
      </c>
      <c r="C5102" s="141" t="s">
        <v>146</v>
      </c>
      <c r="D5102" s="141" t="s">
        <v>81</v>
      </c>
      <c r="E5102" s="142" t="s">
        <v>9558</v>
      </c>
      <c r="F5102" s="142" t="s">
        <v>17169</v>
      </c>
    </row>
    <row r="5103" spans="1:6" x14ac:dyDescent="0.3">
      <c r="A5103" s="141">
        <v>104344</v>
      </c>
      <c r="B5103" s="141" t="s">
        <v>9559</v>
      </c>
      <c r="C5103" s="141" t="s">
        <v>146</v>
      </c>
      <c r="D5103" s="141" t="s">
        <v>81</v>
      </c>
      <c r="E5103" s="142" t="s">
        <v>9560</v>
      </c>
      <c r="F5103" s="142" t="s">
        <v>17170</v>
      </c>
    </row>
    <row r="5104" spans="1:6" x14ac:dyDescent="0.3">
      <c r="A5104" s="141">
        <v>104345</v>
      </c>
      <c r="B5104" s="141" t="s">
        <v>9561</v>
      </c>
      <c r="C5104" s="141" t="s">
        <v>146</v>
      </c>
      <c r="D5104" s="141" t="s">
        <v>81</v>
      </c>
      <c r="E5104" s="142" t="s">
        <v>9562</v>
      </c>
      <c r="F5104" s="142" t="s">
        <v>17171</v>
      </c>
    </row>
    <row r="5105" spans="1:6" x14ac:dyDescent="0.3">
      <c r="A5105" s="141">
        <v>104346</v>
      </c>
      <c r="B5105" s="141" t="s">
        <v>9563</v>
      </c>
      <c r="C5105" s="141" t="s">
        <v>146</v>
      </c>
      <c r="D5105" s="141" t="s">
        <v>81</v>
      </c>
      <c r="E5105" s="142" t="s">
        <v>2594</v>
      </c>
      <c r="F5105" s="142" t="s">
        <v>17172</v>
      </c>
    </row>
    <row r="5106" spans="1:6" x14ac:dyDescent="0.3">
      <c r="A5106" s="141">
        <v>104347</v>
      </c>
      <c r="B5106" s="141" t="s">
        <v>9564</v>
      </c>
      <c r="C5106" s="141" t="s">
        <v>146</v>
      </c>
      <c r="D5106" s="141" t="s">
        <v>81</v>
      </c>
      <c r="E5106" s="142" t="s">
        <v>9565</v>
      </c>
      <c r="F5106" s="142" t="s">
        <v>17173</v>
      </c>
    </row>
    <row r="5107" spans="1:6" x14ac:dyDescent="0.3">
      <c r="A5107" s="141">
        <v>104348</v>
      </c>
      <c r="B5107" s="141" t="s">
        <v>9566</v>
      </c>
      <c r="C5107" s="141" t="s">
        <v>146</v>
      </c>
      <c r="D5107" s="141" t="s">
        <v>81</v>
      </c>
      <c r="E5107" s="142" t="s">
        <v>9567</v>
      </c>
      <c r="F5107" s="142" t="s">
        <v>5144</v>
      </c>
    </row>
    <row r="5108" spans="1:6" x14ac:dyDescent="0.3">
      <c r="A5108" s="141">
        <v>104350</v>
      </c>
      <c r="B5108" s="141" t="s">
        <v>9568</v>
      </c>
      <c r="C5108" s="141" t="s">
        <v>146</v>
      </c>
      <c r="D5108" s="141" t="s">
        <v>81</v>
      </c>
      <c r="E5108" s="142" t="s">
        <v>9569</v>
      </c>
      <c r="F5108" s="142" t="s">
        <v>17174</v>
      </c>
    </row>
    <row r="5109" spans="1:6" x14ac:dyDescent="0.3">
      <c r="A5109" s="141">
        <v>104351</v>
      </c>
      <c r="B5109" s="141" t="s">
        <v>9570</v>
      </c>
      <c r="C5109" s="141" t="s">
        <v>146</v>
      </c>
      <c r="D5109" s="141" t="s">
        <v>81</v>
      </c>
      <c r="E5109" s="142" t="s">
        <v>9571</v>
      </c>
      <c r="F5109" s="142" t="s">
        <v>17175</v>
      </c>
    </row>
    <row r="5110" spans="1:6" x14ac:dyDescent="0.3">
      <c r="A5110" s="141">
        <v>104352</v>
      </c>
      <c r="B5110" s="141" t="s">
        <v>9572</v>
      </c>
      <c r="C5110" s="141" t="s">
        <v>146</v>
      </c>
      <c r="D5110" s="141" t="s">
        <v>81</v>
      </c>
      <c r="E5110" s="142" t="s">
        <v>9573</v>
      </c>
      <c r="F5110" s="142" t="s">
        <v>15963</v>
      </c>
    </row>
    <row r="5111" spans="1:6" x14ac:dyDescent="0.3">
      <c r="A5111" s="141">
        <v>104353</v>
      </c>
      <c r="B5111" s="141" t="s">
        <v>9574</v>
      </c>
      <c r="C5111" s="141" t="s">
        <v>146</v>
      </c>
      <c r="D5111" s="141" t="s">
        <v>81</v>
      </c>
      <c r="E5111" s="142" t="s">
        <v>9575</v>
      </c>
      <c r="F5111" s="142" t="s">
        <v>13565</v>
      </c>
    </row>
    <row r="5112" spans="1:6" x14ac:dyDescent="0.3">
      <c r="A5112" s="141">
        <v>104354</v>
      </c>
      <c r="B5112" s="141" t="s">
        <v>9576</v>
      </c>
      <c r="C5112" s="141" t="s">
        <v>146</v>
      </c>
      <c r="D5112" s="141" t="s">
        <v>81</v>
      </c>
      <c r="E5112" s="142" t="s">
        <v>9577</v>
      </c>
      <c r="F5112" s="142" t="s">
        <v>515</v>
      </c>
    </row>
    <row r="5113" spans="1:6" x14ac:dyDescent="0.3">
      <c r="A5113" s="141">
        <v>104355</v>
      </c>
      <c r="B5113" s="141" t="s">
        <v>9578</v>
      </c>
      <c r="C5113" s="141" t="s">
        <v>146</v>
      </c>
      <c r="D5113" s="141" t="s">
        <v>81</v>
      </c>
      <c r="E5113" s="142" t="s">
        <v>173</v>
      </c>
      <c r="F5113" s="142" t="s">
        <v>12108</v>
      </c>
    </row>
    <row r="5114" spans="1:6" x14ac:dyDescent="0.3">
      <c r="A5114" s="141">
        <v>104356</v>
      </c>
      <c r="B5114" s="141" t="s">
        <v>9579</v>
      </c>
      <c r="C5114" s="141" t="s">
        <v>146</v>
      </c>
      <c r="D5114" s="141" t="s">
        <v>81</v>
      </c>
      <c r="E5114" s="142" t="s">
        <v>9580</v>
      </c>
      <c r="F5114" s="142" t="s">
        <v>17112</v>
      </c>
    </row>
    <row r="5115" spans="1:6" x14ac:dyDescent="0.3">
      <c r="A5115" s="141">
        <v>104357</v>
      </c>
      <c r="B5115" s="141" t="s">
        <v>9581</v>
      </c>
      <c r="C5115" s="141" t="s">
        <v>146</v>
      </c>
      <c r="D5115" s="141" t="s">
        <v>81</v>
      </c>
      <c r="E5115" s="142" t="s">
        <v>9582</v>
      </c>
      <c r="F5115" s="142" t="s">
        <v>10751</v>
      </c>
    </row>
    <row r="5116" spans="1:6" x14ac:dyDescent="0.3">
      <c r="A5116" s="141">
        <v>104576</v>
      </c>
      <c r="B5116" s="141" t="s">
        <v>9583</v>
      </c>
      <c r="C5116" s="141" t="s">
        <v>146</v>
      </c>
      <c r="D5116" s="141" t="s">
        <v>81</v>
      </c>
      <c r="E5116" s="142" t="s">
        <v>8959</v>
      </c>
      <c r="F5116" s="142" t="s">
        <v>5215</v>
      </c>
    </row>
    <row r="5117" spans="1:6" x14ac:dyDescent="0.3">
      <c r="A5117" s="141">
        <v>104577</v>
      </c>
      <c r="B5117" s="141" t="s">
        <v>9584</v>
      </c>
      <c r="C5117" s="141" t="s">
        <v>146</v>
      </c>
      <c r="D5117" s="141" t="s">
        <v>81</v>
      </c>
      <c r="E5117" s="142" t="s">
        <v>8966</v>
      </c>
      <c r="F5117" s="142" t="s">
        <v>15941</v>
      </c>
    </row>
    <row r="5118" spans="1:6" x14ac:dyDescent="0.3">
      <c r="A5118" s="141">
        <v>104578</v>
      </c>
      <c r="B5118" s="141" t="s">
        <v>9585</v>
      </c>
      <c r="C5118" s="141" t="s">
        <v>146</v>
      </c>
      <c r="D5118" s="141" t="s">
        <v>81</v>
      </c>
      <c r="E5118" s="142" t="s">
        <v>8968</v>
      </c>
      <c r="F5118" s="142" t="s">
        <v>9726</v>
      </c>
    </row>
    <row r="5119" spans="1:6" x14ac:dyDescent="0.3">
      <c r="A5119" s="141">
        <v>104579</v>
      </c>
      <c r="B5119" s="141" t="s">
        <v>9586</v>
      </c>
      <c r="C5119" s="141" t="s">
        <v>146</v>
      </c>
      <c r="D5119" s="141" t="s">
        <v>81</v>
      </c>
      <c r="E5119" s="142" t="s">
        <v>8972</v>
      </c>
      <c r="F5119" s="142" t="s">
        <v>16990</v>
      </c>
    </row>
    <row r="5120" spans="1:6" x14ac:dyDescent="0.3">
      <c r="A5120" s="141">
        <v>104581</v>
      </c>
      <c r="B5120" s="141" t="s">
        <v>9587</v>
      </c>
      <c r="C5120" s="141" t="s">
        <v>146</v>
      </c>
      <c r="D5120" s="141" t="s">
        <v>81</v>
      </c>
      <c r="E5120" s="142" t="s">
        <v>9588</v>
      </c>
      <c r="F5120" s="142" t="s">
        <v>11777</v>
      </c>
    </row>
    <row r="5121" spans="1:6" x14ac:dyDescent="0.3">
      <c r="A5121" s="141">
        <v>104582</v>
      </c>
      <c r="B5121" s="141" t="s">
        <v>9589</v>
      </c>
      <c r="C5121" s="141" t="s">
        <v>146</v>
      </c>
      <c r="D5121" s="141" t="s">
        <v>81</v>
      </c>
      <c r="E5121" s="142" t="s">
        <v>8622</v>
      </c>
      <c r="F5121" s="142" t="s">
        <v>7402</v>
      </c>
    </row>
    <row r="5122" spans="1:6" x14ac:dyDescent="0.3">
      <c r="A5122" s="141">
        <v>104583</v>
      </c>
      <c r="B5122" s="141" t="s">
        <v>9590</v>
      </c>
      <c r="C5122" s="141" t="s">
        <v>146</v>
      </c>
      <c r="D5122" s="141" t="s">
        <v>81</v>
      </c>
      <c r="E5122" s="142" t="s">
        <v>9591</v>
      </c>
      <c r="F5122" s="142" t="s">
        <v>6522</v>
      </c>
    </row>
    <row r="5123" spans="1:6" x14ac:dyDescent="0.3">
      <c r="A5123" s="141">
        <v>104584</v>
      </c>
      <c r="B5123" s="141" t="s">
        <v>9592</v>
      </c>
      <c r="C5123" s="141" t="s">
        <v>146</v>
      </c>
      <c r="D5123" s="141" t="s">
        <v>81</v>
      </c>
      <c r="E5123" s="142" t="s">
        <v>3419</v>
      </c>
      <c r="F5123" s="142" t="s">
        <v>17176</v>
      </c>
    </row>
    <row r="5124" spans="1:6" x14ac:dyDescent="0.3">
      <c r="A5124" s="141">
        <v>105146</v>
      </c>
      <c r="B5124" s="141" t="s">
        <v>9593</v>
      </c>
      <c r="C5124" s="141" t="s">
        <v>146</v>
      </c>
      <c r="D5124" s="141" t="s">
        <v>81</v>
      </c>
      <c r="E5124" s="142" t="s">
        <v>9594</v>
      </c>
      <c r="F5124" s="142" t="s">
        <v>14310</v>
      </c>
    </row>
    <row r="5125" spans="1:6" x14ac:dyDescent="0.3">
      <c r="A5125" s="141">
        <v>105147</v>
      </c>
      <c r="B5125" s="141" t="s">
        <v>9595</v>
      </c>
      <c r="C5125" s="141" t="s">
        <v>146</v>
      </c>
      <c r="D5125" s="141" t="s">
        <v>81</v>
      </c>
      <c r="E5125" s="142" t="s">
        <v>7492</v>
      </c>
      <c r="F5125" s="142" t="s">
        <v>17177</v>
      </c>
    </row>
    <row r="5126" spans="1:6" x14ac:dyDescent="0.3">
      <c r="A5126" s="141">
        <v>105148</v>
      </c>
      <c r="B5126" s="141" t="s">
        <v>9596</v>
      </c>
      <c r="C5126" s="141" t="s">
        <v>146</v>
      </c>
      <c r="D5126" s="141" t="s">
        <v>81</v>
      </c>
      <c r="E5126" s="142" t="s">
        <v>9597</v>
      </c>
      <c r="F5126" s="142" t="s">
        <v>17178</v>
      </c>
    </row>
    <row r="5127" spans="1:6" x14ac:dyDescent="0.3">
      <c r="A5127" s="141">
        <v>105149</v>
      </c>
      <c r="B5127" s="141" t="s">
        <v>9598</v>
      </c>
      <c r="C5127" s="141" t="s">
        <v>146</v>
      </c>
      <c r="D5127" s="141" t="s">
        <v>81</v>
      </c>
      <c r="E5127" s="142" t="s">
        <v>2673</v>
      </c>
      <c r="F5127" s="142" t="s">
        <v>2517</v>
      </c>
    </row>
    <row r="5128" spans="1:6" x14ac:dyDescent="0.3">
      <c r="A5128" s="141">
        <v>105150</v>
      </c>
      <c r="B5128" s="141" t="s">
        <v>9599</v>
      </c>
      <c r="C5128" s="141" t="s">
        <v>146</v>
      </c>
      <c r="D5128" s="141" t="s">
        <v>81</v>
      </c>
      <c r="E5128" s="142" t="s">
        <v>2486</v>
      </c>
      <c r="F5128" s="142" t="s">
        <v>7614</v>
      </c>
    </row>
    <row r="5129" spans="1:6" x14ac:dyDescent="0.3">
      <c r="A5129" s="141">
        <v>105151</v>
      </c>
      <c r="B5129" s="141" t="s">
        <v>9600</v>
      </c>
      <c r="C5129" s="141" t="s">
        <v>146</v>
      </c>
      <c r="D5129" s="141" t="s">
        <v>81</v>
      </c>
      <c r="E5129" s="142" t="s">
        <v>9601</v>
      </c>
      <c r="F5129" s="142" t="s">
        <v>16640</v>
      </c>
    </row>
    <row r="5130" spans="1:6" x14ac:dyDescent="0.3">
      <c r="A5130" s="141">
        <v>105152</v>
      </c>
      <c r="B5130" s="141" t="s">
        <v>9602</v>
      </c>
      <c r="C5130" s="141" t="s">
        <v>146</v>
      </c>
      <c r="D5130" s="141" t="s">
        <v>81</v>
      </c>
      <c r="E5130" s="142" t="s">
        <v>9603</v>
      </c>
      <c r="F5130" s="142" t="s">
        <v>17179</v>
      </c>
    </row>
    <row r="5131" spans="1:6" x14ac:dyDescent="0.3">
      <c r="A5131" s="141">
        <v>105154</v>
      </c>
      <c r="B5131" s="141" t="s">
        <v>9604</v>
      </c>
      <c r="C5131" s="141" t="s">
        <v>146</v>
      </c>
      <c r="D5131" s="141" t="s">
        <v>81</v>
      </c>
      <c r="E5131" s="142" t="s">
        <v>9605</v>
      </c>
      <c r="F5131" s="142" t="s">
        <v>16534</v>
      </c>
    </row>
    <row r="5132" spans="1:6" x14ac:dyDescent="0.3">
      <c r="A5132" s="141">
        <v>105155</v>
      </c>
      <c r="B5132" s="141" t="s">
        <v>9606</v>
      </c>
      <c r="C5132" s="141" t="s">
        <v>146</v>
      </c>
      <c r="D5132" s="141" t="s">
        <v>81</v>
      </c>
      <c r="E5132" s="142" t="s">
        <v>9607</v>
      </c>
      <c r="F5132" s="142" t="s">
        <v>5055</v>
      </c>
    </row>
    <row r="5133" spans="1:6" x14ac:dyDescent="0.3">
      <c r="A5133" s="141">
        <v>105156</v>
      </c>
      <c r="B5133" s="141" t="s">
        <v>9608</v>
      </c>
      <c r="C5133" s="141" t="s">
        <v>146</v>
      </c>
      <c r="D5133" s="141" t="s">
        <v>81</v>
      </c>
      <c r="E5133" s="142" t="s">
        <v>5957</v>
      </c>
      <c r="F5133" s="142" t="s">
        <v>92</v>
      </c>
    </row>
    <row r="5134" spans="1:6" x14ac:dyDescent="0.3">
      <c r="A5134" s="141">
        <v>105157</v>
      </c>
      <c r="B5134" s="141" t="s">
        <v>9609</v>
      </c>
      <c r="C5134" s="141" t="s">
        <v>146</v>
      </c>
      <c r="D5134" s="141" t="s">
        <v>81</v>
      </c>
      <c r="E5134" s="142" t="s">
        <v>2663</v>
      </c>
      <c r="F5134" s="142" t="s">
        <v>17180</v>
      </c>
    </row>
    <row r="5135" spans="1:6" x14ac:dyDescent="0.3">
      <c r="A5135" s="141">
        <v>105158</v>
      </c>
      <c r="B5135" s="141" t="s">
        <v>9610</v>
      </c>
      <c r="C5135" s="141" t="s">
        <v>146</v>
      </c>
      <c r="D5135" s="141" t="s">
        <v>81</v>
      </c>
      <c r="E5135" s="142" t="s">
        <v>2317</v>
      </c>
      <c r="F5135" s="142" t="s">
        <v>17181</v>
      </c>
    </row>
    <row r="5136" spans="1:6" x14ac:dyDescent="0.3">
      <c r="A5136" s="141">
        <v>105159</v>
      </c>
      <c r="B5136" s="141" t="s">
        <v>9611</v>
      </c>
      <c r="C5136" s="141" t="s">
        <v>146</v>
      </c>
      <c r="D5136" s="141" t="s">
        <v>81</v>
      </c>
      <c r="E5136" s="142" t="s">
        <v>9612</v>
      </c>
      <c r="F5136" s="142" t="s">
        <v>17182</v>
      </c>
    </row>
    <row r="5137" spans="1:6" x14ac:dyDescent="0.3">
      <c r="A5137" s="141">
        <v>105160</v>
      </c>
      <c r="B5137" s="141" t="s">
        <v>9613</v>
      </c>
      <c r="C5137" s="141" t="s">
        <v>146</v>
      </c>
      <c r="D5137" s="141" t="s">
        <v>81</v>
      </c>
      <c r="E5137" s="142" t="s">
        <v>9614</v>
      </c>
      <c r="F5137" s="142" t="s">
        <v>17183</v>
      </c>
    </row>
    <row r="5138" spans="1:6" x14ac:dyDescent="0.3">
      <c r="A5138" s="141">
        <v>105161</v>
      </c>
      <c r="B5138" s="141" t="s">
        <v>9615</v>
      </c>
      <c r="C5138" s="141" t="s">
        <v>146</v>
      </c>
      <c r="D5138" s="141" t="s">
        <v>81</v>
      </c>
      <c r="E5138" s="142" t="s">
        <v>9616</v>
      </c>
      <c r="F5138" s="142" t="s">
        <v>17184</v>
      </c>
    </row>
    <row r="5139" spans="1:6" x14ac:dyDescent="0.3">
      <c r="A5139" s="141">
        <v>105162</v>
      </c>
      <c r="B5139" s="141" t="s">
        <v>9617</v>
      </c>
      <c r="C5139" s="141" t="s">
        <v>146</v>
      </c>
      <c r="D5139" s="141" t="s">
        <v>81</v>
      </c>
      <c r="E5139" s="142" t="s">
        <v>9618</v>
      </c>
      <c r="F5139" s="142" t="s">
        <v>17185</v>
      </c>
    </row>
    <row r="5140" spans="1:6" x14ac:dyDescent="0.3">
      <c r="A5140" s="141">
        <v>105163</v>
      </c>
      <c r="B5140" s="141" t="s">
        <v>9619</v>
      </c>
      <c r="C5140" s="141" t="s">
        <v>146</v>
      </c>
      <c r="D5140" s="141" t="s">
        <v>81</v>
      </c>
      <c r="E5140" s="142" t="s">
        <v>5780</v>
      </c>
      <c r="F5140" s="142" t="s">
        <v>15310</v>
      </c>
    </row>
    <row r="5141" spans="1:6" x14ac:dyDescent="0.3">
      <c r="A5141" s="141">
        <v>105164</v>
      </c>
      <c r="B5141" s="141" t="s">
        <v>9620</v>
      </c>
      <c r="C5141" s="141" t="s">
        <v>146</v>
      </c>
      <c r="D5141" s="141" t="s">
        <v>81</v>
      </c>
      <c r="E5141" s="142" t="s">
        <v>7612</v>
      </c>
      <c r="F5141" s="142" t="s">
        <v>9548</v>
      </c>
    </row>
    <row r="5142" spans="1:6" x14ac:dyDescent="0.3">
      <c r="A5142" s="141">
        <v>105165</v>
      </c>
      <c r="B5142" s="141" t="s">
        <v>9621</v>
      </c>
      <c r="C5142" s="141" t="s">
        <v>146</v>
      </c>
      <c r="D5142" s="141" t="s">
        <v>81</v>
      </c>
      <c r="E5142" s="142" t="s">
        <v>9622</v>
      </c>
      <c r="F5142" s="142" t="s">
        <v>5737</v>
      </c>
    </row>
    <row r="5143" spans="1:6" x14ac:dyDescent="0.3">
      <c r="A5143" s="141">
        <v>105166</v>
      </c>
      <c r="B5143" s="141" t="s">
        <v>9623</v>
      </c>
      <c r="C5143" s="141" t="s">
        <v>146</v>
      </c>
      <c r="D5143" s="141" t="s">
        <v>81</v>
      </c>
      <c r="E5143" s="142" t="s">
        <v>9624</v>
      </c>
      <c r="F5143" s="142" t="s">
        <v>17186</v>
      </c>
    </row>
    <row r="5144" spans="1:6" x14ac:dyDescent="0.3">
      <c r="A5144" s="141">
        <v>105167</v>
      </c>
      <c r="B5144" s="141" t="s">
        <v>9625</v>
      </c>
      <c r="C5144" s="141" t="s">
        <v>146</v>
      </c>
      <c r="D5144" s="141" t="s">
        <v>81</v>
      </c>
      <c r="E5144" s="142" t="s">
        <v>9626</v>
      </c>
      <c r="F5144" s="142" t="s">
        <v>17187</v>
      </c>
    </row>
    <row r="5145" spans="1:6" x14ac:dyDescent="0.3">
      <c r="A5145" s="141">
        <v>105169</v>
      </c>
      <c r="B5145" s="141" t="s">
        <v>9627</v>
      </c>
      <c r="C5145" s="141" t="s">
        <v>146</v>
      </c>
      <c r="D5145" s="141" t="s">
        <v>81</v>
      </c>
      <c r="E5145" s="142" t="s">
        <v>9628</v>
      </c>
      <c r="F5145" s="142" t="s">
        <v>13170</v>
      </c>
    </row>
    <row r="5146" spans="1:6" x14ac:dyDescent="0.3">
      <c r="A5146" s="141">
        <v>105170</v>
      </c>
      <c r="B5146" s="141" t="s">
        <v>9629</v>
      </c>
      <c r="C5146" s="141" t="s">
        <v>146</v>
      </c>
      <c r="D5146" s="141" t="s">
        <v>81</v>
      </c>
      <c r="E5146" s="142" t="s">
        <v>9630</v>
      </c>
      <c r="F5146" s="142" t="s">
        <v>16662</v>
      </c>
    </row>
    <row r="5147" spans="1:6" x14ac:dyDescent="0.3">
      <c r="A5147" s="141">
        <v>105172</v>
      </c>
      <c r="B5147" s="141" t="s">
        <v>9631</v>
      </c>
      <c r="C5147" s="141" t="s">
        <v>146</v>
      </c>
      <c r="D5147" s="141" t="s">
        <v>81</v>
      </c>
      <c r="E5147" s="142" t="s">
        <v>9632</v>
      </c>
      <c r="F5147" s="142" t="s">
        <v>990</v>
      </c>
    </row>
    <row r="5148" spans="1:6" x14ac:dyDescent="0.3">
      <c r="A5148" s="141">
        <v>105173</v>
      </c>
      <c r="B5148" s="141" t="s">
        <v>9633</v>
      </c>
      <c r="C5148" s="141" t="s">
        <v>146</v>
      </c>
      <c r="D5148" s="141" t="s">
        <v>81</v>
      </c>
      <c r="E5148" s="142" t="s">
        <v>9634</v>
      </c>
      <c r="F5148" s="142" t="s">
        <v>17188</v>
      </c>
    </row>
    <row r="5149" spans="1:6" x14ac:dyDescent="0.3">
      <c r="A5149" s="141">
        <v>105174</v>
      </c>
      <c r="B5149" s="141" t="s">
        <v>9635</v>
      </c>
      <c r="C5149" s="141" t="s">
        <v>146</v>
      </c>
      <c r="D5149" s="141" t="s">
        <v>81</v>
      </c>
      <c r="E5149" s="142" t="s">
        <v>2309</v>
      </c>
      <c r="F5149" s="142" t="s">
        <v>17189</v>
      </c>
    </row>
    <row r="5150" spans="1:6" x14ac:dyDescent="0.3">
      <c r="A5150" s="141">
        <v>105175</v>
      </c>
      <c r="B5150" s="141" t="s">
        <v>9636</v>
      </c>
      <c r="C5150" s="141" t="s">
        <v>146</v>
      </c>
      <c r="D5150" s="141" t="s">
        <v>81</v>
      </c>
      <c r="E5150" s="142" t="s">
        <v>9637</v>
      </c>
      <c r="F5150" s="142" t="s">
        <v>17190</v>
      </c>
    </row>
    <row r="5151" spans="1:6" x14ac:dyDescent="0.3">
      <c r="A5151" s="141">
        <v>105176</v>
      </c>
      <c r="B5151" s="141" t="s">
        <v>9638</v>
      </c>
      <c r="C5151" s="141" t="s">
        <v>146</v>
      </c>
      <c r="D5151" s="141" t="s">
        <v>81</v>
      </c>
      <c r="E5151" s="142" t="s">
        <v>9639</v>
      </c>
      <c r="F5151" s="142" t="s">
        <v>10536</v>
      </c>
    </row>
    <row r="5152" spans="1:6" x14ac:dyDescent="0.3">
      <c r="A5152" s="141">
        <v>105177</v>
      </c>
      <c r="B5152" s="141" t="s">
        <v>9640</v>
      </c>
      <c r="C5152" s="141" t="s">
        <v>146</v>
      </c>
      <c r="D5152" s="141" t="s">
        <v>81</v>
      </c>
      <c r="E5152" s="142" t="s">
        <v>9641</v>
      </c>
      <c r="F5152" s="142" t="s">
        <v>17191</v>
      </c>
    </row>
    <row r="5153" spans="1:6" x14ac:dyDescent="0.3">
      <c r="A5153" s="141">
        <v>105178</v>
      </c>
      <c r="B5153" s="141" t="s">
        <v>9642</v>
      </c>
      <c r="C5153" s="141" t="s">
        <v>146</v>
      </c>
      <c r="D5153" s="141" t="s">
        <v>81</v>
      </c>
      <c r="E5153" s="142" t="s">
        <v>9643</v>
      </c>
      <c r="F5153" s="142" t="s">
        <v>17192</v>
      </c>
    </row>
    <row r="5154" spans="1:6" x14ac:dyDescent="0.3">
      <c r="A5154" s="141">
        <v>105179</v>
      </c>
      <c r="B5154" s="141" t="s">
        <v>9644</v>
      </c>
      <c r="C5154" s="141" t="s">
        <v>146</v>
      </c>
      <c r="D5154" s="141" t="s">
        <v>81</v>
      </c>
      <c r="E5154" s="142" t="s">
        <v>9645</v>
      </c>
      <c r="F5154" s="142" t="s">
        <v>11813</v>
      </c>
    </row>
    <row r="5155" spans="1:6" x14ac:dyDescent="0.3">
      <c r="A5155" s="141">
        <v>105180</v>
      </c>
      <c r="B5155" s="141" t="s">
        <v>9646</v>
      </c>
      <c r="C5155" s="141" t="s">
        <v>146</v>
      </c>
      <c r="D5155" s="141" t="s">
        <v>81</v>
      </c>
      <c r="E5155" s="142" t="s">
        <v>9647</v>
      </c>
      <c r="F5155" s="142" t="s">
        <v>4582</v>
      </c>
    </row>
    <row r="5156" spans="1:6" x14ac:dyDescent="0.3">
      <c r="A5156" s="141">
        <v>105181</v>
      </c>
      <c r="B5156" s="141" t="s">
        <v>9648</v>
      </c>
      <c r="C5156" s="141" t="s">
        <v>146</v>
      </c>
      <c r="D5156" s="141" t="s">
        <v>81</v>
      </c>
      <c r="E5156" s="142" t="s">
        <v>9649</v>
      </c>
      <c r="F5156" s="142" t="s">
        <v>17193</v>
      </c>
    </row>
    <row r="5157" spans="1:6" x14ac:dyDescent="0.3">
      <c r="A5157" s="141">
        <v>105182</v>
      </c>
      <c r="B5157" s="141" t="s">
        <v>9650</v>
      </c>
      <c r="C5157" s="141" t="s">
        <v>146</v>
      </c>
      <c r="D5157" s="141" t="s">
        <v>81</v>
      </c>
      <c r="E5157" s="142" t="s">
        <v>8154</v>
      </c>
      <c r="F5157" s="142" t="s">
        <v>17194</v>
      </c>
    </row>
    <row r="5158" spans="1:6" x14ac:dyDescent="0.3">
      <c r="A5158" s="141">
        <v>105183</v>
      </c>
      <c r="B5158" s="141" t="s">
        <v>9651</v>
      </c>
      <c r="C5158" s="141" t="s">
        <v>146</v>
      </c>
      <c r="D5158" s="141" t="s">
        <v>81</v>
      </c>
      <c r="E5158" s="142" t="s">
        <v>9652</v>
      </c>
      <c r="F5158" s="142" t="s">
        <v>17195</v>
      </c>
    </row>
    <row r="5159" spans="1:6" x14ac:dyDescent="0.3">
      <c r="A5159" s="141">
        <v>105184</v>
      </c>
      <c r="B5159" s="141" t="s">
        <v>9653</v>
      </c>
      <c r="C5159" s="141" t="s">
        <v>146</v>
      </c>
      <c r="D5159" s="141" t="s">
        <v>81</v>
      </c>
      <c r="E5159" s="142" t="s">
        <v>9654</v>
      </c>
      <c r="F5159" s="142" t="s">
        <v>17196</v>
      </c>
    </row>
    <row r="5160" spans="1:6" x14ac:dyDescent="0.3">
      <c r="A5160" s="141">
        <v>105189</v>
      </c>
      <c r="B5160" s="141" t="s">
        <v>9655</v>
      </c>
      <c r="C5160" s="141" t="s">
        <v>146</v>
      </c>
      <c r="D5160" s="141" t="s">
        <v>81</v>
      </c>
      <c r="E5160" s="142" t="s">
        <v>9656</v>
      </c>
      <c r="F5160" s="142" t="s">
        <v>11664</v>
      </c>
    </row>
    <row r="5161" spans="1:6" x14ac:dyDescent="0.3">
      <c r="A5161" s="141">
        <v>105190</v>
      </c>
      <c r="B5161" s="141" t="s">
        <v>9657</v>
      </c>
      <c r="C5161" s="141" t="s">
        <v>146</v>
      </c>
      <c r="D5161" s="141" t="s">
        <v>81</v>
      </c>
      <c r="E5161" s="142" t="s">
        <v>9658</v>
      </c>
      <c r="F5161" s="142" t="s">
        <v>17197</v>
      </c>
    </row>
    <row r="5162" spans="1:6" x14ac:dyDescent="0.3">
      <c r="A5162" s="141">
        <v>105193</v>
      </c>
      <c r="B5162" s="141" t="s">
        <v>9659</v>
      </c>
      <c r="C5162" s="141" t="s">
        <v>146</v>
      </c>
      <c r="D5162" s="141" t="s">
        <v>81</v>
      </c>
      <c r="E5162" s="142" t="s">
        <v>9660</v>
      </c>
      <c r="F5162" s="142" t="s">
        <v>17198</v>
      </c>
    </row>
    <row r="5163" spans="1:6" x14ac:dyDescent="0.3">
      <c r="A5163" s="141">
        <v>105194</v>
      </c>
      <c r="B5163" s="141" t="s">
        <v>9661</v>
      </c>
      <c r="C5163" s="141" t="s">
        <v>146</v>
      </c>
      <c r="D5163" s="141" t="s">
        <v>81</v>
      </c>
      <c r="E5163" s="142" t="s">
        <v>9662</v>
      </c>
      <c r="F5163" s="142" t="s">
        <v>519</v>
      </c>
    </row>
    <row r="5164" spans="1:6" x14ac:dyDescent="0.3">
      <c r="A5164" s="141">
        <v>105195</v>
      </c>
      <c r="B5164" s="141" t="s">
        <v>9663</v>
      </c>
      <c r="C5164" s="141" t="s">
        <v>146</v>
      </c>
      <c r="D5164" s="141" t="s">
        <v>81</v>
      </c>
      <c r="E5164" s="142" t="s">
        <v>8237</v>
      </c>
      <c r="F5164" s="142" t="s">
        <v>3347</v>
      </c>
    </row>
    <row r="5165" spans="1:6" x14ac:dyDescent="0.3">
      <c r="A5165" s="141">
        <v>105196</v>
      </c>
      <c r="B5165" s="141" t="s">
        <v>9664</v>
      </c>
      <c r="C5165" s="141" t="s">
        <v>146</v>
      </c>
      <c r="D5165" s="141" t="s">
        <v>81</v>
      </c>
      <c r="E5165" s="142" t="s">
        <v>9665</v>
      </c>
      <c r="F5165" s="142" t="s">
        <v>17199</v>
      </c>
    </row>
    <row r="5166" spans="1:6" x14ac:dyDescent="0.3">
      <c r="A5166" s="141">
        <v>105197</v>
      </c>
      <c r="B5166" s="141" t="s">
        <v>9666</v>
      </c>
      <c r="C5166" s="141" t="s">
        <v>146</v>
      </c>
      <c r="D5166" s="141" t="s">
        <v>81</v>
      </c>
      <c r="E5166" s="142" t="s">
        <v>9667</v>
      </c>
      <c r="F5166" s="142" t="s">
        <v>17200</v>
      </c>
    </row>
    <row r="5167" spans="1:6" x14ac:dyDescent="0.3">
      <c r="A5167" s="141">
        <v>105198</v>
      </c>
      <c r="B5167" s="141" t="s">
        <v>9668</v>
      </c>
      <c r="C5167" s="141" t="s">
        <v>146</v>
      </c>
      <c r="D5167" s="141" t="s">
        <v>81</v>
      </c>
      <c r="E5167" s="142" t="s">
        <v>9669</v>
      </c>
      <c r="F5167" s="142" t="s">
        <v>17201</v>
      </c>
    </row>
    <row r="5168" spans="1:6" x14ac:dyDescent="0.3">
      <c r="A5168" s="141">
        <v>105199</v>
      </c>
      <c r="B5168" s="141" t="s">
        <v>9670</v>
      </c>
      <c r="C5168" s="141" t="s">
        <v>146</v>
      </c>
      <c r="D5168" s="141" t="s">
        <v>81</v>
      </c>
      <c r="E5168" s="142" t="s">
        <v>9671</v>
      </c>
      <c r="F5168" s="142" t="s">
        <v>17202</v>
      </c>
    </row>
    <row r="5169" spans="1:6" x14ac:dyDescent="0.3">
      <c r="A5169" s="141">
        <v>105200</v>
      </c>
      <c r="B5169" s="141" t="s">
        <v>9672</v>
      </c>
      <c r="C5169" s="141" t="s">
        <v>146</v>
      </c>
      <c r="D5169" s="141" t="s">
        <v>81</v>
      </c>
      <c r="E5169" s="142" t="s">
        <v>9673</v>
      </c>
      <c r="F5169" s="142" t="s">
        <v>17203</v>
      </c>
    </row>
    <row r="5170" spans="1:6" x14ac:dyDescent="0.3">
      <c r="A5170" s="141">
        <v>105201</v>
      </c>
      <c r="B5170" s="141" t="s">
        <v>9674</v>
      </c>
      <c r="C5170" s="141" t="s">
        <v>146</v>
      </c>
      <c r="D5170" s="141" t="s">
        <v>81</v>
      </c>
      <c r="E5170" s="142" t="s">
        <v>9675</v>
      </c>
      <c r="F5170" s="142" t="s">
        <v>17204</v>
      </c>
    </row>
    <row r="5171" spans="1:6" x14ac:dyDescent="0.3">
      <c r="A5171" s="141">
        <v>105202</v>
      </c>
      <c r="B5171" s="141" t="s">
        <v>9676</v>
      </c>
      <c r="C5171" s="141" t="s">
        <v>146</v>
      </c>
      <c r="D5171" s="141" t="s">
        <v>81</v>
      </c>
      <c r="E5171" s="142" t="s">
        <v>9677</v>
      </c>
      <c r="F5171" s="142" t="s">
        <v>17205</v>
      </c>
    </row>
    <row r="5172" spans="1:6" x14ac:dyDescent="0.3">
      <c r="A5172" s="141">
        <v>105203</v>
      </c>
      <c r="B5172" s="141" t="s">
        <v>9678</v>
      </c>
      <c r="C5172" s="141" t="s">
        <v>146</v>
      </c>
      <c r="D5172" s="141" t="s">
        <v>81</v>
      </c>
      <c r="E5172" s="142" t="s">
        <v>9679</v>
      </c>
      <c r="F5172" s="142" t="s">
        <v>17206</v>
      </c>
    </row>
    <row r="5173" spans="1:6" x14ac:dyDescent="0.3">
      <c r="A5173" s="141">
        <v>105204</v>
      </c>
      <c r="B5173" s="141" t="s">
        <v>9680</v>
      </c>
      <c r="C5173" s="141" t="s">
        <v>146</v>
      </c>
      <c r="D5173" s="141" t="s">
        <v>81</v>
      </c>
      <c r="E5173" s="142" t="s">
        <v>9681</v>
      </c>
      <c r="F5173" s="142" t="s">
        <v>17207</v>
      </c>
    </row>
    <row r="5174" spans="1:6" x14ac:dyDescent="0.3">
      <c r="A5174" s="141">
        <v>105205</v>
      </c>
      <c r="B5174" s="141" t="s">
        <v>9682</v>
      </c>
      <c r="C5174" s="141" t="s">
        <v>146</v>
      </c>
      <c r="D5174" s="141" t="s">
        <v>81</v>
      </c>
      <c r="E5174" s="142" t="s">
        <v>9683</v>
      </c>
      <c r="F5174" s="142" t="s">
        <v>17208</v>
      </c>
    </row>
    <row r="5175" spans="1:6" x14ac:dyDescent="0.3">
      <c r="A5175" s="141">
        <v>105206</v>
      </c>
      <c r="B5175" s="141" t="s">
        <v>9684</v>
      </c>
      <c r="C5175" s="141" t="s">
        <v>146</v>
      </c>
      <c r="D5175" s="141" t="s">
        <v>81</v>
      </c>
      <c r="E5175" s="142" t="s">
        <v>9685</v>
      </c>
      <c r="F5175" s="142" t="s">
        <v>17209</v>
      </c>
    </row>
    <row r="5176" spans="1:6" x14ac:dyDescent="0.3">
      <c r="A5176" s="141">
        <v>105207</v>
      </c>
      <c r="B5176" s="141" t="s">
        <v>9686</v>
      </c>
      <c r="C5176" s="141" t="s">
        <v>146</v>
      </c>
      <c r="D5176" s="141" t="s">
        <v>81</v>
      </c>
      <c r="E5176" s="142" t="s">
        <v>9687</v>
      </c>
      <c r="F5176" s="142" t="s">
        <v>17210</v>
      </c>
    </row>
    <row r="5177" spans="1:6" x14ac:dyDescent="0.3">
      <c r="A5177" s="141">
        <v>105208</v>
      </c>
      <c r="B5177" s="141" t="s">
        <v>9688</v>
      </c>
      <c r="C5177" s="141" t="s">
        <v>146</v>
      </c>
      <c r="D5177" s="141" t="s">
        <v>81</v>
      </c>
      <c r="E5177" s="142" t="s">
        <v>9689</v>
      </c>
      <c r="F5177" s="142" t="s">
        <v>17211</v>
      </c>
    </row>
    <row r="5178" spans="1:6" x14ac:dyDescent="0.3">
      <c r="A5178" s="141">
        <v>105209</v>
      </c>
      <c r="B5178" s="141" t="s">
        <v>9690</v>
      </c>
      <c r="C5178" s="141" t="s">
        <v>146</v>
      </c>
      <c r="D5178" s="141" t="s">
        <v>81</v>
      </c>
      <c r="E5178" s="142" t="s">
        <v>9691</v>
      </c>
      <c r="F5178" s="142" t="s">
        <v>17212</v>
      </c>
    </row>
    <row r="5179" spans="1:6" x14ac:dyDescent="0.3">
      <c r="A5179" s="141">
        <v>105210</v>
      </c>
      <c r="B5179" s="141" t="s">
        <v>9692</v>
      </c>
      <c r="C5179" s="141" t="s">
        <v>146</v>
      </c>
      <c r="D5179" s="141" t="s">
        <v>81</v>
      </c>
      <c r="E5179" s="142" t="s">
        <v>9693</v>
      </c>
      <c r="F5179" s="142" t="s">
        <v>17213</v>
      </c>
    </row>
    <row r="5180" spans="1:6" x14ac:dyDescent="0.3">
      <c r="A5180" s="141">
        <v>105211</v>
      </c>
      <c r="B5180" s="141" t="s">
        <v>9694</v>
      </c>
      <c r="C5180" s="141" t="s">
        <v>146</v>
      </c>
      <c r="D5180" s="141" t="s">
        <v>81</v>
      </c>
      <c r="E5180" s="142" t="s">
        <v>9695</v>
      </c>
      <c r="F5180" s="142" t="s">
        <v>17214</v>
      </c>
    </row>
    <row r="5181" spans="1:6" x14ac:dyDescent="0.3">
      <c r="A5181" s="141">
        <v>105212</v>
      </c>
      <c r="B5181" s="141" t="s">
        <v>9696</v>
      </c>
      <c r="C5181" s="141" t="s">
        <v>146</v>
      </c>
      <c r="D5181" s="141" t="s">
        <v>81</v>
      </c>
      <c r="E5181" s="142" t="s">
        <v>9697</v>
      </c>
      <c r="F5181" s="142" t="s">
        <v>17215</v>
      </c>
    </row>
    <row r="5182" spans="1:6" x14ac:dyDescent="0.3">
      <c r="A5182" s="141">
        <v>105213</v>
      </c>
      <c r="B5182" s="141" t="s">
        <v>9698</v>
      </c>
      <c r="C5182" s="141" t="s">
        <v>146</v>
      </c>
      <c r="D5182" s="141" t="s">
        <v>81</v>
      </c>
      <c r="E5182" s="142" t="s">
        <v>9699</v>
      </c>
      <c r="F5182" s="142" t="s">
        <v>17216</v>
      </c>
    </row>
    <row r="5183" spans="1:6" x14ac:dyDescent="0.3">
      <c r="A5183" s="141">
        <v>105214</v>
      </c>
      <c r="B5183" s="141" t="s">
        <v>9700</v>
      </c>
      <c r="C5183" s="141" t="s">
        <v>146</v>
      </c>
      <c r="D5183" s="141" t="s">
        <v>81</v>
      </c>
      <c r="E5183" s="142" t="s">
        <v>9701</v>
      </c>
      <c r="F5183" s="142" t="s">
        <v>16364</v>
      </c>
    </row>
    <row r="5184" spans="1:6" x14ac:dyDescent="0.3">
      <c r="A5184" s="141">
        <v>105215</v>
      </c>
      <c r="B5184" s="141" t="s">
        <v>9702</v>
      </c>
      <c r="C5184" s="141" t="s">
        <v>146</v>
      </c>
      <c r="D5184" s="141" t="s">
        <v>81</v>
      </c>
      <c r="E5184" s="142" t="s">
        <v>1111</v>
      </c>
      <c r="F5184" s="142" t="s">
        <v>15673</v>
      </c>
    </row>
    <row r="5185" spans="1:6" x14ac:dyDescent="0.3">
      <c r="A5185" s="141">
        <v>105216</v>
      </c>
      <c r="B5185" s="141" t="s">
        <v>9703</v>
      </c>
      <c r="C5185" s="141" t="s">
        <v>146</v>
      </c>
      <c r="D5185" s="141" t="s">
        <v>81</v>
      </c>
      <c r="E5185" s="142" t="s">
        <v>1824</v>
      </c>
      <c r="F5185" s="142" t="s">
        <v>17217</v>
      </c>
    </row>
    <row r="5186" spans="1:6" x14ac:dyDescent="0.3">
      <c r="A5186" s="141">
        <v>105217</v>
      </c>
      <c r="B5186" s="141" t="s">
        <v>9704</v>
      </c>
      <c r="C5186" s="141" t="s">
        <v>146</v>
      </c>
      <c r="D5186" s="141" t="s">
        <v>81</v>
      </c>
      <c r="E5186" s="142" t="s">
        <v>3429</v>
      </c>
      <c r="F5186" s="142" t="s">
        <v>17218</v>
      </c>
    </row>
    <row r="5187" spans="1:6" x14ac:dyDescent="0.3">
      <c r="A5187" s="141">
        <v>105218</v>
      </c>
      <c r="B5187" s="141" t="s">
        <v>9705</v>
      </c>
      <c r="C5187" s="141" t="s">
        <v>146</v>
      </c>
      <c r="D5187" s="141" t="s">
        <v>81</v>
      </c>
      <c r="E5187" s="142" t="s">
        <v>9706</v>
      </c>
      <c r="F5187" s="142" t="s">
        <v>16797</v>
      </c>
    </row>
    <row r="5188" spans="1:6" x14ac:dyDescent="0.3">
      <c r="A5188" s="141">
        <v>105219</v>
      </c>
      <c r="B5188" s="141" t="s">
        <v>9707</v>
      </c>
      <c r="C5188" s="141" t="s">
        <v>146</v>
      </c>
      <c r="D5188" s="141" t="s">
        <v>81</v>
      </c>
      <c r="E5188" s="142" t="s">
        <v>5063</v>
      </c>
      <c r="F5188" s="142" t="s">
        <v>17219</v>
      </c>
    </row>
    <row r="5189" spans="1:6" x14ac:dyDescent="0.3">
      <c r="A5189" s="141">
        <v>105220</v>
      </c>
      <c r="B5189" s="141" t="s">
        <v>9708</v>
      </c>
      <c r="C5189" s="141" t="s">
        <v>146</v>
      </c>
      <c r="D5189" s="141" t="s">
        <v>81</v>
      </c>
      <c r="E5189" s="142" t="s">
        <v>130</v>
      </c>
      <c r="F5189" s="142" t="s">
        <v>779</v>
      </c>
    </row>
    <row r="5190" spans="1:6" x14ac:dyDescent="0.3">
      <c r="A5190" s="141">
        <v>105221</v>
      </c>
      <c r="B5190" s="141" t="s">
        <v>9709</v>
      </c>
      <c r="C5190" s="141" t="s">
        <v>146</v>
      </c>
      <c r="D5190" s="141" t="s">
        <v>81</v>
      </c>
      <c r="E5190" s="142" t="s">
        <v>9710</v>
      </c>
      <c r="F5190" s="142" t="s">
        <v>8980</v>
      </c>
    </row>
    <row r="5191" spans="1:6" x14ac:dyDescent="0.3">
      <c r="A5191" s="141">
        <v>105222</v>
      </c>
      <c r="B5191" s="141" t="s">
        <v>9711</v>
      </c>
      <c r="C5191" s="141" t="s">
        <v>146</v>
      </c>
      <c r="D5191" s="141" t="s">
        <v>81</v>
      </c>
      <c r="E5191" s="142" t="s">
        <v>9712</v>
      </c>
      <c r="F5191" s="142" t="s">
        <v>17220</v>
      </c>
    </row>
    <row r="5192" spans="1:6" x14ac:dyDescent="0.3">
      <c r="A5192" s="141">
        <v>105223</v>
      </c>
      <c r="B5192" s="141" t="s">
        <v>9713</v>
      </c>
      <c r="C5192" s="141" t="s">
        <v>146</v>
      </c>
      <c r="D5192" s="141" t="s">
        <v>81</v>
      </c>
      <c r="E5192" s="142" t="s">
        <v>9714</v>
      </c>
      <c r="F5192" s="142" t="s">
        <v>17221</v>
      </c>
    </row>
    <row r="5193" spans="1:6" x14ac:dyDescent="0.3">
      <c r="A5193" s="141">
        <v>105224</v>
      </c>
      <c r="B5193" s="141" t="s">
        <v>9715</v>
      </c>
      <c r="C5193" s="141" t="s">
        <v>146</v>
      </c>
      <c r="D5193" s="141" t="s">
        <v>81</v>
      </c>
      <c r="E5193" s="142" t="s">
        <v>9716</v>
      </c>
      <c r="F5193" s="142" t="s">
        <v>17222</v>
      </c>
    </row>
    <row r="5194" spans="1:6" x14ac:dyDescent="0.3">
      <c r="A5194" s="141">
        <v>105225</v>
      </c>
      <c r="B5194" s="141" t="s">
        <v>9717</v>
      </c>
      <c r="C5194" s="141" t="s">
        <v>146</v>
      </c>
      <c r="D5194" s="141" t="s">
        <v>81</v>
      </c>
      <c r="E5194" s="142" t="s">
        <v>9718</v>
      </c>
      <c r="F5194" s="142" t="s">
        <v>17223</v>
      </c>
    </row>
    <row r="5195" spans="1:6" x14ac:dyDescent="0.3">
      <c r="A5195" s="141">
        <v>105226</v>
      </c>
      <c r="B5195" s="141" t="s">
        <v>9719</v>
      </c>
      <c r="C5195" s="141" t="s">
        <v>146</v>
      </c>
      <c r="D5195" s="141" t="s">
        <v>81</v>
      </c>
      <c r="E5195" s="142" t="s">
        <v>9720</v>
      </c>
      <c r="F5195" s="142" t="s">
        <v>17224</v>
      </c>
    </row>
    <row r="5196" spans="1:6" x14ac:dyDescent="0.3">
      <c r="A5196" s="141">
        <v>105227</v>
      </c>
      <c r="B5196" s="141" t="s">
        <v>9721</v>
      </c>
      <c r="C5196" s="141" t="s">
        <v>146</v>
      </c>
      <c r="D5196" s="141" t="s">
        <v>81</v>
      </c>
      <c r="E5196" s="142" t="s">
        <v>9722</v>
      </c>
      <c r="F5196" s="142" t="s">
        <v>10019</v>
      </c>
    </row>
    <row r="5197" spans="1:6" x14ac:dyDescent="0.3">
      <c r="A5197" s="141">
        <v>105228</v>
      </c>
      <c r="B5197" s="141" t="s">
        <v>9723</v>
      </c>
      <c r="C5197" s="141" t="s">
        <v>146</v>
      </c>
      <c r="D5197" s="141" t="s">
        <v>81</v>
      </c>
      <c r="E5197" s="142" t="s">
        <v>9724</v>
      </c>
      <c r="F5197" s="142" t="s">
        <v>17225</v>
      </c>
    </row>
    <row r="5198" spans="1:6" x14ac:dyDescent="0.3">
      <c r="A5198" s="141">
        <v>105229</v>
      </c>
      <c r="B5198" s="141" t="s">
        <v>9725</v>
      </c>
      <c r="C5198" s="141" t="s">
        <v>146</v>
      </c>
      <c r="D5198" s="141" t="s">
        <v>81</v>
      </c>
      <c r="E5198" s="142" t="s">
        <v>9726</v>
      </c>
      <c r="F5198" s="142" t="s">
        <v>11844</v>
      </c>
    </row>
    <row r="5199" spans="1:6" x14ac:dyDescent="0.3">
      <c r="A5199" s="141">
        <v>105230</v>
      </c>
      <c r="B5199" s="141" t="s">
        <v>9727</v>
      </c>
      <c r="C5199" s="141" t="s">
        <v>146</v>
      </c>
      <c r="D5199" s="141" t="s">
        <v>81</v>
      </c>
      <c r="E5199" s="142" t="s">
        <v>9728</v>
      </c>
      <c r="F5199" s="142" t="s">
        <v>17226</v>
      </c>
    </row>
    <row r="5200" spans="1:6" x14ac:dyDescent="0.3">
      <c r="A5200" s="141">
        <v>105231</v>
      </c>
      <c r="B5200" s="141" t="s">
        <v>9729</v>
      </c>
      <c r="C5200" s="141" t="s">
        <v>146</v>
      </c>
      <c r="D5200" s="141" t="s">
        <v>81</v>
      </c>
      <c r="E5200" s="142" t="s">
        <v>2024</v>
      </c>
      <c r="F5200" s="142" t="s">
        <v>2013</v>
      </c>
    </row>
    <row r="5201" spans="1:6" x14ac:dyDescent="0.3">
      <c r="A5201" s="141">
        <v>105232</v>
      </c>
      <c r="B5201" s="141" t="s">
        <v>9730</v>
      </c>
      <c r="C5201" s="141" t="s">
        <v>146</v>
      </c>
      <c r="D5201" s="141" t="s">
        <v>81</v>
      </c>
      <c r="E5201" s="142" t="s">
        <v>9731</v>
      </c>
      <c r="F5201" s="142" t="s">
        <v>2545</v>
      </c>
    </row>
    <row r="5202" spans="1:6" x14ac:dyDescent="0.3">
      <c r="A5202" s="141">
        <v>105233</v>
      </c>
      <c r="B5202" s="141" t="s">
        <v>9732</v>
      </c>
      <c r="C5202" s="141" t="s">
        <v>146</v>
      </c>
      <c r="D5202" s="141" t="s">
        <v>81</v>
      </c>
      <c r="E5202" s="142" t="s">
        <v>9733</v>
      </c>
      <c r="F5202" s="142" t="s">
        <v>17227</v>
      </c>
    </row>
    <row r="5203" spans="1:6" x14ac:dyDescent="0.3">
      <c r="A5203" s="141">
        <v>105234</v>
      </c>
      <c r="B5203" s="141" t="s">
        <v>9734</v>
      </c>
      <c r="C5203" s="141" t="s">
        <v>146</v>
      </c>
      <c r="D5203" s="141" t="s">
        <v>81</v>
      </c>
      <c r="E5203" s="142" t="s">
        <v>435</v>
      </c>
      <c r="F5203" s="142" t="s">
        <v>5202</v>
      </c>
    </row>
    <row r="5204" spans="1:6" x14ac:dyDescent="0.3">
      <c r="A5204" s="141">
        <v>97895</v>
      </c>
      <c r="B5204" s="141" t="s">
        <v>9735</v>
      </c>
      <c r="C5204" s="141" t="s">
        <v>146</v>
      </c>
      <c r="D5204" s="141" t="s">
        <v>81</v>
      </c>
      <c r="E5204" s="142" t="s">
        <v>9736</v>
      </c>
      <c r="F5204" s="142" t="s">
        <v>17228</v>
      </c>
    </row>
    <row r="5205" spans="1:6" x14ac:dyDescent="0.3">
      <c r="A5205" s="141">
        <v>97896</v>
      </c>
      <c r="B5205" s="141" t="s">
        <v>9737</v>
      </c>
      <c r="C5205" s="141" t="s">
        <v>146</v>
      </c>
      <c r="D5205" s="141" t="s">
        <v>81</v>
      </c>
      <c r="E5205" s="142" t="s">
        <v>9738</v>
      </c>
      <c r="F5205" s="142" t="s">
        <v>5269</v>
      </c>
    </row>
    <row r="5206" spans="1:6" x14ac:dyDescent="0.3">
      <c r="A5206" s="141">
        <v>97897</v>
      </c>
      <c r="B5206" s="141" t="s">
        <v>9739</v>
      </c>
      <c r="C5206" s="141" t="s">
        <v>146</v>
      </c>
      <c r="D5206" s="141" t="s">
        <v>81</v>
      </c>
      <c r="E5206" s="142" t="s">
        <v>9740</v>
      </c>
      <c r="F5206" s="142" t="s">
        <v>17229</v>
      </c>
    </row>
    <row r="5207" spans="1:6" x14ac:dyDescent="0.3">
      <c r="A5207" s="141">
        <v>97898</v>
      </c>
      <c r="B5207" s="141" t="s">
        <v>9741</v>
      </c>
      <c r="C5207" s="141" t="s">
        <v>146</v>
      </c>
      <c r="D5207" s="141" t="s">
        <v>81</v>
      </c>
      <c r="E5207" s="142" t="s">
        <v>9742</v>
      </c>
      <c r="F5207" s="142" t="s">
        <v>17230</v>
      </c>
    </row>
    <row r="5208" spans="1:6" x14ac:dyDescent="0.3">
      <c r="A5208" s="141">
        <v>97900</v>
      </c>
      <c r="B5208" s="141" t="s">
        <v>9743</v>
      </c>
      <c r="C5208" s="141" t="s">
        <v>146</v>
      </c>
      <c r="D5208" s="141" t="s">
        <v>81</v>
      </c>
      <c r="E5208" s="142" t="s">
        <v>9744</v>
      </c>
      <c r="F5208" s="142" t="s">
        <v>17231</v>
      </c>
    </row>
    <row r="5209" spans="1:6" x14ac:dyDescent="0.3">
      <c r="A5209" s="141">
        <v>97901</v>
      </c>
      <c r="B5209" s="141" t="s">
        <v>9745</v>
      </c>
      <c r="C5209" s="141" t="s">
        <v>146</v>
      </c>
      <c r="D5209" s="141" t="s">
        <v>81</v>
      </c>
      <c r="E5209" s="142" t="s">
        <v>9746</v>
      </c>
      <c r="F5209" s="142" t="s">
        <v>17232</v>
      </c>
    </row>
    <row r="5210" spans="1:6" x14ac:dyDescent="0.3">
      <c r="A5210" s="141">
        <v>97902</v>
      </c>
      <c r="B5210" s="141" t="s">
        <v>9747</v>
      </c>
      <c r="C5210" s="141" t="s">
        <v>146</v>
      </c>
      <c r="D5210" s="141" t="s">
        <v>81</v>
      </c>
      <c r="E5210" s="142" t="s">
        <v>9748</v>
      </c>
      <c r="F5210" s="142" t="s">
        <v>17233</v>
      </c>
    </row>
    <row r="5211" spans="1:6" x14ac:dyDescent="0.3">
      <c r="A5211" s="141">
        <v>97903</v>
      </c>
      <c r="B5211" s="141" t="s">
        <v>9749</v>
      </c>
      <c r="C5211" s="141" t="s">
        <v>146</v>
      </c>
      <c r="D5211" s="141" t="s">
        <v>81</v>
      </c>
      <c r="E5211" s="142" t="s">
        <v>9750</v>
      </c>
      <c r="F5211" s="142" t="s">
        <v>17234</v>
      </c>
    </row>
    <row r="5212" spans="1:6" x14ac:dyDescent="0.3">
      <c r="A5212" s="141">
        <v>97904</v>
      </c>
      <c r="B5212" s="141" t="s">
        <v>9751</v>
      </c>
      <c r="C5212" s="141" t="s">
        <v>146</v>
      </c>
      <c r="D5212" s="141" t="s">
        <v>81</v>
      </c>
      <c r="E5212" s="142" t="s">
        <v>9752</v>
      </c>
      <c r="F5212" s="142" t="s">
        <v>17235</v>
      </c>
    </row>
    <row r="5213" spans="1:6" x14ac:dyDescent="0.3">
      <c r="A5213" s="141">
        <v>97905</v>
      </c>
      <c r="B5213" s="141" t="s">
        <v>9753</v>
      </c>
      <c r="C5213" s="141" t="s">
        <v>146</v>
      </c>
      <c r="D5213" s="141" t="s">
        <v>81</v>
      </c>
      <c r="E5213" s="142" t="s">
        <v>9754</v>
      </c>
      <c r="F5213" s="142" t="s">
        <v>17236</v>
      </c>
    </row>
    <row r="5214" spans="1:6" x14ac:dyDescent="0.3">
      <c r="A5214" s="141">
        <v>97906</v>
      </c>
      <c r="B5214" s="141" t="s">
        <v>9755</v>
      </c>
      <c r="C5214" s="141" t="s">
        <v>146</v>
      </c>
      <c r="D5214" s="141" t="s">
        <v>81</v>
      </c>
      <c r="E5214" s="142" t="s">
        <v>9756</v>
      </c>
      <c r="F5214" s="142" t="s">
        <v>17237</v>
      </c>
    </row>
    <row r="5215" spans="1:6" x14ac:dyDescent="0.3">
      <c r="A5215" s="141">
        <v>97907</v>
      </c>
      <c r="B5215" s="141" t="s">
        <v>9757</v>
      </c>
      <c r="C5215" s="141" t="s">
        <v>146</v>
      </c>
      <c r="D5215" s="141" t="s">
        <v>81</v>
      </c>
      <c r="E5215" s="142" t="s">
        <v>9758</v>
      </c>
      <c r="F5215" s="142" t="s">
        <v>17238</v>
      </c>
    </row>
    <row r="5216" spans="1:6" x14ac:dyDescent="0.3">
      <c r="A5216" s="141">
        <v>97908</v>
      </c>
      <c r="B5216" s="141" t="s">
        <v>9759</v>
      </c>
      <c r="C5216" s="141" t="s">
        <v>146</v>
      </c>
      <c r="D5216" s="141" t="s">
        <v>81</v>
      </c>
      <c r="E5216" s="142" t="s">
        <v>9760</v>
      </c>
      <c r="F5216" s="142" t="s">
        <v>17239</v>
      </c>
    </row>
    <row r="5217" spans="1:6" x14ac:dyDescent="0.3">
      <c r="A5217" s="141">
        <v>98102</v>
      </c>
      <c r="B5217" s="141" t="s">
        <v>9761</v>
      </c>
      <c r="C5217" s="141" t="s">
        <v>146</v>
      </c>
      <c r="D5217" s="141" t="s">
        <v>81</v>
      </c>
      <c r="E5217" s="142" t="s">
        <v>9762</v>
      </c>
      <c r="F5217" s="142" t="s">
        <v>17240</v>
      </c>
    </row>
    <row r="5218" spans="1:6" x14ac:dyDescent="0.3">
      <c r="A5218" s="141">
        <v>98104</v>
      </c>
      <c r="B5218" s="141" t="s">
        <v>9763</v>
      </c>
      <c r="C5218" s="141" t="s">
        <v>146</v>
      </c>
      <c r="D5218" s="141" t="s">
        <v>81</v>
      </c>
      <c r="E5218" s="142" t="s">
        <v>9764</v>
      </c>
      <c r="F5218" s="142" t="s">
        <v>17241</v>
      </c>
    </row>
    <row r="5219" spans="1:6" x14ac:dyDescent="0.3">
      <c r="A5219" s="141">
        <v>98105</v>
      </c>
      <c r="B5219" s="141" t="s">
        <v>9765</v>
      </c>
      <c r="C5219" s="141" t="s">
        <v>146</v>
      </c>
      <c r="D5219" s="141" t="s">
        <v>81</v>
      </c>
      <c r="E5219" s="142" t="s">
        <v>9766</v>
      </c>
      <c r="F5219" s="142" t="s">
        <v>17242</v>
      </c>
    </row>
    <row r="5220" spans="1:6" x14ac:dyDescent="0.3">
      <c r="A5220" s="141">
        <v>98106</v>
      </c>
      <c r="B5220" s="141" t="s">
        <v>9767</v>
      </c>
      <c r="C5220" s="141" t="s">
        <v>146</v>
      </c>
      <c r="D5220" s="141" t="s">
        <v>81</v>
      </c>
      <c r="E5220" s="142" t="s">
        <v>9768</v>
      </c>
      <c r="F5220" s="142" t="s">
        <v>17243</v>
      </c>
    </row>
    <row r="5221" spans="1:6" x14ac:dyDescent="0.3">
      <c r="A5221" s="141">
        <v>98107</v>
      </c>
      <c r="B5221" s="141" t="s">
        <v>9769</v>
      </c>
      <c r="C5221" s="141" t="s">
        <v>146</v>
      </c>
      <c r="D5221" s="141" t="s">
        <v>81</v>
      </c>
      <c r="E5221" s="142" t="s">
        <v>9770</v>
      </c>
      <c r="F5221" s="142" t="s">
        <v>17244</v>
      </c>
    </row>
    <row r="5222" spans="1:6" x14ac:dyDescent="0.3">
      <c r="A5222" s="141">
        <v>98108</v>
      </c>
      <c r="B5222" s="141" t="s">
        <v>9771</v>
      </c>
      <c r="C5222" s="141" t="s">
        <v>146</v>
      </c>
      <c r="D5222" s="141" t="s">
        <v>81</v>
      </c>
      <c r="E5222" s="142" t="s">
        <v>9772</v>
      </c>
      <c r="F5222" s="142" t="s">
        <v>17245</v>
      </c>
    </row>
    <row r="5223" spans="1:6" x14ac:dyDescent="0.3">
      <c r="A5223" s="141">
        <v>99250</v>
      </c>
      <c r="B5223" s="141" t="s">
        <v>9773</v>
      </c>
      <c r="C5223" s="141" t="s">
        <v>146</v>
      </c>
      <c r="D5223" s="141" t="s">
        <v>81</v>
      </c>
      <c r="E5223" s="142" t="s">
        <v>9774</v>
      </c>
      <c r="F5223" s="142" t="s">
        <v>17246</v>
      </c>
    </row>
    <row r="5224" spans="1:6" x14ac:dyDescent="0.3">
      <c r="A5224" s="141">
        <v>99251</v>
      </c>
      <c r="B5224" s="141" t="s">
        <v>9775</v>
      </c>
      <c r="C5224" s="141" t="s">
        <v>146</v>
      </c>
      <c r="D5224" s="141" t="s">
        <v>81</v>
      </c>
      <c r="E5224" s="142" t="s">
        <v>9776</v>
      </c>
      <c r="F5224" s="142" t="s">
        <v>17247</v>
      </c>
    </row>
    <row r="5225" spans="1:6" x14ac:dyDescent="0.3">
      <c r="A5225" s="141">
        <v>99253</v>
      </c>
      <c r="B5225" s="141" t="s">
        <v>9777</v>
      </c>
      <c r="C5225" s="141" t="s">
        <v>146</v>
      </c>
      <c r="D5225" s="141" t="s">
        <v>81</v>
      </c>
      <c r="E5225" s="142" t="s">
        <v>9778</v>
      </c>
      <c r="F5225" s="142" t="s">
        <v>17248</v>
      </c>
    </row>
    <row r="5226" spans="1:6" x14ac:dyDescent="0.3">
      <c r="A5226" s="141">
        <v>99255</v>
      </c>
      <c r="B5226" s="141" t="s">
        <v>9779</v>
      </c>
      <c r="C5226" s="141" t="s">
        <v>146</v>
      </c>
      <c r="D5226" s="141" t="s">
        <v>81</v>
      </c>
      <c r="E5226" s="142" t="s">
        <v>9780</v>
      </c>
      <c r="F5226" s="142" t="s">
        <v>17249</v>
      </c>
    </row>
    <row r="5227" spans="1:6" x14ac:dyDescent="0.3">
      <c r="A5227" s="141">
        <v>99257</v>
      </c>
      <c r="B5227" s="141" t="s">
        <v>9781</v>
      </c>
      <c r="C5227" s="141" t="s">
        <v>146</v>
      </c>
      <c r="D5227" s="141" t="s">
        <v>81</v>
      </c>
      <c r="E5227" s="142" t="s">
        <v>9782</v>
      </c>
      <c r="F5227" s="142" t="s">
        <v>17250</v>
      </c>
    </row>
    <row r="5228" spans="1:6" x14ac:dyDescent="0.3">
      <c r="A5228" s="141">
        <v>99258</v>
      </c>
      <c r="B5228" s="141" t="s">
        <v>9783</v>
      </c>
      <c r="C5228" s="141" t="s">
        <v>146</v>
      </c>
      <c r="D5228" s="141" t="s">
        <v>81</v>
      </c>
      <c r="E5228" s="142" t="s">
        <v>4745</v>
      </c>
      <c r="F5228" s="142" t="s">
        <v>17251</v>
      </c>
    </row>
    <row r="5229" spans="1:6" x14ac:dyDescent="0.3">
      <c r="A5229" s="141">
        <v>99260</v>
      </c>
      <c r="B5229" s="141" t="s">
        <v>9784</v>
      </c>
      <c r="C5229" s="141" t="s">
        <v>146</v>
      </c>
      <c r="D5229" s="141" t="s">
        <v>81</v>
      </c>
      <c r="E5229" s="142" t="s">
        <v>9785</v>
      </c>
      <c r="F5229" s="142" t="s">
        <v>17252</v>
      </c>
    </row>
    <row r="5230" spans="1:6" x14ac:dyDescent="0.3">
      <c r="A5230" s="141">
        <v>99262</v>
      </c>
      <c r="B5230" s="141" t="s">
        <v>9786</v>
      </c>
      <c r="C5230" s="141" t="s">
        <v>146</v>
      </c>
      <c r="D5230" s="141" t="s">
        <v>81</v>
      </c>
      <c r="E5230" s="142" t="s">
        <v>9787</v>
      </c>
      <c r="F5230" s="142" t="s">
        <v>17253</v>
      </c>
    </row>
    <row r="5231" spans="1:6" x14ac:dyDescent="0.3">
      <c r="A5231" s="141">
        <v>99264</v>
      </c>
      <c r="B5231" s="141" t="s">
        <v>9788</v>
      </c>
      <c r="C5231" s="141" t="s">
        <v>146</v>
      </c>
      <c r="D5231" s="141" t="s">
        <v>81</v>
      </c>
      <c r="E5231" s="142" t="s">
        <v>9789</v>
      </c>
      <c r="F5231" s="142" t="s">
        <v>17254</v>
      </c>
    </row>
    <row r="5232" spans="1:6" x14ac:dyDescent="0.3">
      <c r="A5232" s="141">
        <v>102587</v>
      </c>
      <c r="B5232" s="141" t="s">
        <v>9790</v>
      </c>
      <c r="C5232" s="141" t="s">
        <v>146</v>
      </c>
      <c r="D5232" s="141" t="s">
        <v>81</v>
      </c>
      <c r="E5232" s="142" t="s">
        <v>9791</v>
      </c>
      <c r="F5232" s="142" t="s">
        <v>1199</v>
      </c>
    </row>
    <row r="5233" spans="1:6" x14ac:dyDescent="0.3">
      <c r="A5233" s="141">
        <v>102588</v>
      </c>
      <c r="B5233" s="141" t="s">
        <v>9792</v>
      </c>
      <c r="C5233" s="141" t="s">
        <v>146</v>
      </c>
      <c r="D5233" s="141" t="s">
        <v>81</v>
      </c>
      <c r="E5233" s="142" t="s">
        <v>9793</v>
      </c>
      <c r="F5233" s="142" t="s">
        <v>12680</v>
      </c>
    </row>
    <row r="5234" spans="1:6" x14ac:dyDescent="0.3">
      <c r="A5234" s="141">
        <v>102589</v>
      </c>
      <c r="B5234" s="141" t="s">
        <v>9794</v>
      </c>
      <c r="C5234" s="141" t="s">
        <v>146</v>
      </c>
      <c r="D5234" s="141" t="s">
        <v>81</v>
      </c>
      <c r="E5234" s="142" t="s">
        <v>9795</v>
      </c>
      <c r="F5234" s="142" t="s">
        <v>14480</v>
      </c>
    </row>
    <row r="5235" spans="1:6" x14ac:dyDescent="0.3">
      <c r="A5235" s="141">
        <v>102590</v>
      </c>
      <c r="B5235" s="141" t="s">
        <v>9796</v>
      </c>
      <c r="C5235" s="141" t="s">
        <v>146</v>
      </c>
      <c r="D5235" s="141" t="s">
        <v>81</v>
      </c>
      <c r="E5235" s="142" t="s">
        <v>529</v>
      </c>
      <c r="F5235" s="142" t="s">
        <v>7448</v>
      </c>
    </row>
    <row r="5236" spans="1:6" x14ac:dyDescent="0.3">
      <c r="A5236" s="141">
        <v>102591</v>
      </c>
      <c r="B5236" s="141" t="s">
        <v>9797</v>
      </c>
      <c r="C5236" s="141" t="s">
        <v>146</v>
      </c>
      <c r="D5236" s="141" t="s">
        <v>81</v>
      </c>
      <c r="E5236" s="142" t="s">
        <v>9798</v>
      </c>
      <c r="F5236" s="142" t="s">
        <v>1777</v>
      </c>
    </row>
    <row r="5237" spans="1:6" x14ac:dyDescent="0.3">
      <c r="A5237" s="141">
        <v>102592</v>
      </c>
      <c r="B5237" s="141" t="s">
        <v>9799</v>
      </c>
      <c r="C5237" s="141" t="s">
        <v>146</v>
      </c>
      <c r="D5237" s="141" t="s">
        <v>81</v>
      </c>
      <c r="E5237" s="142" t="s">
        <v>9800</v>
      </c>
      <c r="F5237" s="142" t="s">
        <v>12207</v>
      </c>
    </row>
    <row r="5238" spans="1:6" x14ac:dyDescent="0.3">
      <c r="A5238" s="141">
        <v>102593</v>
      </c>
      <c r="B5238" s="141" t="s">
        <v>9801</v>
      </c>
      <c r="C5238" s="141" t="s">
        <v>146</v>
      </c>
      <c r="D5238" s="141" t="s">
        <v>81</v>
      </c>
      <c r="E5238" s="142" t="s">
        <v>9802</v>
      </c>
      <c r="F5238" s="142" t="s">
        <v>17255</v>
      </c>
    </row>
    <row r="5239" spans="1:6" x14ac:dyDescent="0.3">
      <c r="A5239" s="141">
        <v>102594</v>
      </c>
      <c r="B5239" s="141" t="s">
        <v>9803</v>
      </c>
      <c r="C5239" s="141" t="s">
        <v>146</v>
      </c>
      <c r="D5239" s="141" t="s">
        <v>81</v>
      </c>
      <c r="E5239" s="142" t="s">
        <v>9804</v>
      </c>
      <c r="F5239" s="142" t="s">
        <v>10873</v>
      </c>
    </row>
    <row r="5240" spans="1:6" x14ac:dyDescent="0.3">
      <c r="A5240" s="141">
        <v>102595</v>
      </c>
      <c r="B5240" s="141" t="s">
        <v>9805</v>
      </c>
      <c r="C5240" s="141" t="s">
        <v>146</v>
      </c>
      <c r="D5240" s="141" t="s">
        <v>81</v>
      </c>
      <c r="E5240" s="142" t="s">
        <v>9806</v>
      </c>
      <c r="F5240" s="142" t="s">
        <v>17256</v>
      </c>
    </row>
    <row r="5241" spans="1:6" x14ac:dyDescent="0.3">
      <c r="A5241" s="141">
        <v>102596</v>
      </c>
      <c r="B5241" s="141" t="s">
        <v>9807</v>
      </c>
      <c r="C5241" s="141" t="s">
        <v>146</v>
      </c>
      <c r="D5241" s="141" t="s">
        <v>81</v>
      </c>
      <c r="E5241" s="142" t="s">
        <v>7630</v>
      </c>
      <c r="F5241" s="142" t="s">
        <v>15670</v>
      </c>
    </row>
    <row r="5242" spans="1:6" x14ac:dyDescent="0.3">
      <c r="A5242" s="141">
        <v>102597</v>
      </c>
      <c r="B5242" s="141" t="s">
        <v>9808</v>
      </c>
      <c r="C5242" s="141" t="s">
        <v>146</v>
      </c>
      <c r="D5242" s="141" t="s">
        <v>81</v>
      </c>
      <c r="E5242" s="142" t="s">
        <v>2313</v>
      </c>
      <c r="F5242" s="142" t="s">
        <v>6757</v>
      </c>
    </row>
    <row r="5243" spans="1:6" x14ac:dyDescent="0.3">
      <c r="A5243" s="141">
        <v>102598</v>
      </c>
      <c r="B5243" s="141" t="s">
        <v>9809</v>
      </c>
      <c r="C5243" s="141" t="s">
        <v>146</v>
      </c>
      <c r="D5243" s="141" t="s">
        <v>81</v>
      </c>
      <c r="E5243" s="142" t="s">
        <v>5103</v>
      </c>
      <c r="F5243" s="142" t="s">
        <v>5210</v>
      </c>
    </row>
    <row r="5244" spans="1:6" x14ac:dyDescent="0.3">
      <c r="A5244" s="141">
        <v>102599</v>
      </c>
      <c r="B5244" s="141" t="s">
        <v>9810</v>
      </c>
      <c r="C5244" s="141" t="s">
        <v>146</v>
      </c>
      <c r="D5244" s="141" t="s">
        <v>81</v>
      </c>
      <c r="E5244" s="142" t="s">
        <v>9811</v>
      </c>
      <c r="F5244" s="142" t="s">
        <v>1464</v>
      </c>
    </row>
    <row r="5245" spans="1:6" x14ac:dyDescent="0.3">
      <c r="A5245" s="141">
        <v>102600</v>
      </c>
      <c r="B5245" s="141" t="s">
        <v>9812</v>
      </c>
      <c r="C5245" s="141" t="s">
        <v>146</v>
      </c>
      <c r="D5245" s="141" t="s">
        <v>81</v>
      </c>
      <c r="E5245" s="142" t="s">
        <v>9813</v>
      </c>
      <c r="F5245" s="142" t="s">
        <v>16005</v>
      </c>
    </row>
    <row r="5246" spans="1:6" x14ac:dyDescent="0.3">
      <c r="A5246" s="141">
        <v>102601</v>
      </c>
      <c r="B5246" s="141" t="s">
        <v>9814</v>
      </c>
      <c r="C5246" s="141" t="s">
        <v>146</v>
      </c>
      <c r="D5246" s="141" t="s">
        <v>81</v>
      </c>
      <c r="E5246" s="142" t="s">
        <v>9815</v>
      </c>
      <c r="F5246" s="142" t="s">
        <v>17257</v>
      </c>
    </row>
    <row r="5247" spans="1:6" x14ac:dyDescent="0.3">
      <c r="A5247" s="141">
        <v>102602</v>
      </c>
      <c r="B5247" s="141" t="s">
        <v>9816</v>
      </c>
      <c r="C5247" s="141" t="s">
        <v>146</v>
      </c>
      <c r="D5247" s="141" t="s">
        <v>81</v>
      </c>
      <c r="E5247" s="142" t="s">
        <v>1796</v>
      </c>
      <c r="F5247" s="142" t="s">
        <v>1783</v>
      </c>
    </row>
    <row r="5248" spans="1:6" x14ac:dyDescent="0.3">
      <c r="A5248" s="141">
        <v>102603</v>
      </c>
      <c r="B5248" s="141" t="s">
        <v>9817</v>
      </c>
      <c r="C5248" s="141" t="s">
        <v>146</v>
      </c>
      <c r="D5248" s="141" t="s">
        <v>81</v>
      </c>
      <c r="E5248" s="142" t="s">
        <v>9818</v>
      </c>
      <c r="F5248" s="142" t="s">
        <v>17258</v>
      </c>
    </row>
    <row r="5249" spans="1:6" x14ac:dyDescent="0.3">
      <c r="A5249" s="141">
        <v>102604</v>
      </c>
      <c r="B5249" s="141" t="s">
        <v>9819</v>
      </c>
      <c r="C5249" s="141" t="s">
        <v>146</v>
      </c>
      <c r="D5249" s="141" t="s">
        <v>81</v>
      </c>
      <c r="E5249" s="142" t="s">
        <v>9820</v>
      </c>
      <c r="F5249" s="142" t="s">
        <v>7233</v>
      </c>
    </row>
    <row r="5250" spans="1:6" x14ac:dyDescent="0.3">
      <c r="A5250" s="141">
        <v>102605</v>
      </c>
      <c r="B5250" s="141" t="s">
        <v>9821</v>
      </c>
      <c r="C5250" s="141" t="s">
        <v>146</v>
      </c>
      <c r="D5250" s="141" t="s">
        <v>81</v>
      </c>
      <c r="E5250" s="142" t="s">
        <v>9822</v>
      </c>
      <c r="F5250" s="142" t="s">
        <v>17259</v>
      </c>
    </row>
    <row r="5251" spans="1:6" x14ac:dyDescent="0.3">
      <c r="A5251" s="141">
        <v>102606</v>
      </c>
      <c r="B5251" s="141" t="s">
        <v>9823</v>
      </c>
      <c r="C5251" s="141" t="s">
        <v>146</v>
      </c>
      <c r="D5251" s="141" t="s">
        <v>81</v>
      </c>
      <c r="E5251" s="142" t="s">
        <v>9824</v>
      </c>
      <c r="F5251" s="142" t="s">
        <v>17260</v>
      </c>
    </row>
    <row r="5252" spans="1:6" x14ac:dyDescent="0.3">
      <c r="A5252" s="141">
        <v>102607</v>
      </c>
      <c r="B5252" s="141" t="s">
        <v>9825</v>
      </c>
      <c r="C5252" s="141" t="s">
        <v>146</v>
      </c>
      <c r="D5252" s="141" t="s">
        <v>81</v>
      </c>
      <c r="E5252" s="142" t="s">
        <v>9826</v>
      </c>
      <c r="F5252" s="142" t="s">
        <v>17261</v>
      </c>
    </row>
    <row r="5253" spans="1:6" x14ac:dyDescent="0.3">
      <c r="A5253" s="141">
        <v>102608</v>
      </c>
      <c r="B5253" s="141" t="s">
        <v>9827</v>
      </c>
      <c r="C5253" s="141" t="s">
        <v>146</v>
      </c>
      <c r="D5253" s="141" t="s">
        <v>81</v>
      </c>
      <c r="E5253" s="142" t="s">
        <v>9828</v>
      </c>
      <c r="F5253" s="142" t="s">
        <v>17262</v>
      </c>
    </row>
    <row r="5254" spans="1:6" x14ac:dyDescent="0.3">
      <c r="A5254" s="141">
        <v>102609</v>
      </c>
      <c r="B5254" s="141" t="s">
        <v>9829</v>
      </c>
      <c r="C5254" s="141" t="s">
        <v>146</v>
      </c>
      <c r="D5254" s="141" t="s">
        <v>81</v>
      </c>
      <c r="E5254" s="142" t="s">
        <v>9830</v>
      </c>
      <c r="F5254" s="142" t="s">
        <v>17263</v>
      </c>
    </row>
    <row r="5255" spans="1:6" x14ac:dyDescent="0.3">
      <c r="A5255" s="141">
        <v>102610</v>
      </c>
      <c r="B5255" s="141" t="s">
        <v>9831</v>
      </c>
      <c r="C5255" s="141" t="s">
        <v>146</v>
      </c>
      <c r="D5255" s="141" t="s">
        <v>81</v>
      </c>
      <c r="E5255" s="142" t="s">
        <v>9832</v>
      </c>
      <c r="F5255" s="142" t="s">
        <v>17264</v>
      </c>
    </row>
    <row r="5256" spans="1:6" x14ac:dyDescent="0.3">
      <c r="A5256" s="141">
        <v>102611</v>
      </c>
      <c r="B5256" s="141" t="s">
        <v>9833</v>
      </c>
      <c r="C5256" s="141" t="s">
        <v>146</v>
      </c>
      <c r="D5256" s="141" t="s">
        <v>81</v>
      </c>
      <c r="E5256" s="142" t="s">
        <v>9834</v>
      </c>
      <c r="F5256" s="142" t="s">
        <v>17265</v>
      </c>
    </row>
    <row r="5257" spans="1:6" x14ac:dyDescent="0.3">
      <c r="A5257" s="141">
        <v>102612</v>
      </c>
      <c r="B5257" s="141" t="s">
        <v>9835</v>
      </c>
      <c r="C5257" s="141" t="s">
        <v>146</v>
      </c>
      <c r="D5257" s="141" t="s">
        <v>81</v>
      </c>
      <c r="E5257" s="142" t="s">
        <v>9836</v>
      </c>
      <c r="F5257" s="142" t="s">
        <v>17266</v>
      </c>
    </row>
    <row r="5258" spans="1:6" x14ac:dyDescent="0.3">
      <c r="A5258" s="141">
        <v>102613</v>
      </c>
      <c r="B5258" s="141" t="s">
        <v>9837</v>
      </c>
      <c r="C5258" s="141" t="s">
        <v>146</v>
      </c>
      <c r="D5258" s="141" t="s">
        <v>81</v>
      </c>
      <c r="E5258" s="142" t="s">
        <v>9838</v>
      </c>
      <c r="F5258" s="142" t="s">
        <v>17267</v>
      </c>
    </row>
    <row r="5259" spans="1:6" x14ac:dyDescent="0.3">
      <c r="A5259" s="141">
        <v>102614</v>
      </c>
      <c r="B5259" s="141" t="s">
        <v>9839</v>
      </c>
      <c r="C5259" s="141" t="s">
        <v>146</v>
      </c>
      <c r="D5259" s="141" t="s">
        <v>81</v>
      </c>
      <c r="E5259" s="142" t="s">
        <v>9840</v>
      </c>
      <c r="F5259" s="142" t="s">
        <v>17268</v>
      </c>
    </row>
    <row r="5260" spans="1:6" x14ac:dyDescent="0.3">
      <c r="A5260" s="141">
        <v>102615</v>
      </c>
      <c r="B5260" s="141" t="s">
        <v>9841</v>
      </c>
      <c r="C5260" s="141" t="s">
        <v>146</v>
      </c>
      <c r="D5260" s="141" t="s">
        <v>81</v>
      </c>
      <c r="E5260" s="142" t="s">
        <v>9842</v>
      </c>
      <c r="F5260" s="142" t="s">
        <v>17269</v>
      </c>
    </row>
    <row r="5261" spans="1:6" x14ac:dyDescent="0.3">
      <c r="A5261" s="141">
        <v>102616</v>
      </c>
      <c r="B5261" s="141" t="s">
        <v>9843</v>
      </c>
      <c r="C5261" s="141" t="s">
        <v>146</v>
      </c>
      <c r="D5261" s="141" t="s">
        <v>81</v>
      </c>
      <c r="E5261" s="142" t="s">
        <v>9844</v>
      </c>
      <c r="F5261" s="142" t="s">
        <v>17270</v>
      </c>
    </row>
    <row r="5262" spans="1:6" x14ac:dyDescent="0.3">
      <c r="A5262" s="141">
        <v>102617</v>
      </c>
      <c r="B5262" s="141" t="s">
        <v>9845</v>
      </c>
      <c r="C5262" s="141" t="s">
        <v>146</v>
      </c>
      <c r="D5262" s="141" t="s">
        <v>81</v>
      </c>
      <c r="E5262" s="142" t="s">
        <v>9846</v>
      </c>
      <c r="F5262" s="142" t="s">
        <v>17271</v>
      </c>
    </row>
    <row r="5263" spans="1:6" x14ac:dyDescent="0.3">
      <c r="A5263" s="141">
        <v>102618</v>
      </c>
      <c r="B5263" s="141" t="s">
        <v>9847</v>
      </c>
      <c r="C5263" s="141" t="s">
        <v>146</v>
      </c>
      <c r="D5263" s="141" t="s">
        <v>81</v>
      </c>
      <c r="E5263" s="142" t="s">
        <v>9848</v>
      </c>
      <c r="F5263" s="142" t="s">
        <v>17272</v>
      </c>
    </row>
    <row r="5264" spans="1:6" x14ac:dyDescent="0.3">
      <c r="A5264" s="141">
        <v>102619</v>
      </c>
      <c r="B5264" s="141" t="s">
        <v>9849</v>
      </c>
      <c r="C5264" s="141" t="s">
        <v>146</v>
      </c>
      <c r="D5264" s="141" t="s">
        <v>81</v>
      </c>
      <c r="E5264" s="142" t="s">
        <v>9850</v>
      </c>
      <c r="F5264" s="142" t="s">
        <v>17273</v>
      </c>
    </row>
    <row r="5265" spans="1:6" x14ac:dyDescent="0.3">
      <c r="A5265" s="141">
        <v>102620</v>
      </c>
      <c r="B5265" s="141" t="s">
        <v>9851</v>
      </c>
      <c r="C5265" s="141" t="s">
        <v>146</v>
      </c>
      <c r="D5265" s="141" t="s">
        <v>81</v>
      </c>
      <c r="E5265" s="142" t="s">
        <v>9852</v>
      </c>
      <c r="F5265" s="142" t="s">
        <v>17274</v>
      </c>
    </row>
    <row r="5266" spans="1:6" x14ac:dyDescent="0.3">
      <c r="A5266" s="141">
        <v>102621</v>
      </c>
      <c r="B5266" s="141" t="s">
        <v>9853</v>
      </c>
      <c r="C5266" s="141" t="s">
        <v>146</v>
      </c>
      <c r="D5266" s="141" t="s">
        <v>81</v>
      </c>
      <c r="E5266" s="142" t="s">
        <v>9854</v>
      </c>
      <c r="F5266" s="142" t="s">
        <v>17275</v>
      </c>
    </row>
    <row r="5267" spans="1:6" x14ac:dyDescent="0.3">
      <c r="A5267" s="141">
        <v>102622</v>
      </c>
      <c r="B5267" s="141" t="s">
        <v>9855</v>
      </c>
      <c r="C5267" s="141" t="s">
        <v>146</v>
      </c>
      <c r="D5267" s="141" t="s">
        <v>81</v>
      </c>
      <c r="E5267" s="142" t="s">
        <v>9856</v>
      </c>
      <c r="F5267" s="142" t="s">
        <v>17276</v>
      </c>
    </row>
    <row r="5268" spans="1:6" x14ac:dyDescent="0.3">
      <c r="A5268" s="141">
        <v>102623</v>
      </c>
      <c r="B5268" s="141" t="s">
        <v>9857</v>
      </c>
      <c r="C5268" s="141" t="s">
        <v>146</v>
      </c>
      <c r="D5268" s="141" t="s">
        <v>81</v>
      </c>
      <c r="E5268" s="142" t="s">
        <v>9858</v>
      </c>
      <c r="F5268" s="142" t="s">
        <v>17277</v>
      </c>
    </row>
    <row r="5269" spans="1:6" x14ac:dyDescent="0.3">
      <c r="A5269" s="141">
        <v>89482</v>
      </c>
      <c r="B5269" s="141" t="s">
        <v>9859</v>
      </c>
      <c r="C5269" s="141" t="s">
        <v>146</v>
      </c>
      <c r="D5269" s="141" t="s">
        <v>81</v>
      </c>
      <c r="E5269" s="142" t="s">
        <v>9860</v>
      </c>
      <c r="F5269" s="142" t="s">
        <v>12002</v>
      </c>
    </row>
    <row r="5270" spans="1:6" x14ac:dyDescent="0.3">
      <c r="A5270" s="141">
        <v>89491</v>
      </c>
      <c r="B5270" s="141" t="s">
        <v>9861</v>
      </c>
      <c r="C5270" s="141" t="s">
        <v>146</v>
      </c>
      <c r="D5270" s="141" t="s">
        <v>81</v>
      </c>
      <c r="E5270" s="142" t="s">
        <v>9862</v>
      </c>
      <c r="F5270" s="142" t="s">
        <v>16161</v>
      </c>
    </row>
    <row r="5271" spans="1:6" x14ac:dyDescent="0.3">
      <c r="A5271" s="141">
        <v>89495</v>
      </c>
      <c r="B5271" s="141" t="s">
        <v>9863</v>
      </c>
      <c r="C5271" s="141" t="s">
        <v>146</v>
      </c>
      <c r="D5271" s="141" t="s">
        <v>81</v>
      </c>
      <c r="E5271" s="142" t="s">
        <v>9864</v>
      </c>
      <c r="F5271" s="142" t="s">
        <v>17130</v>
      </c>
    </row>
    <row r="5272" spans="1:6" x14ac:dyDescent="0.3">
      <c r="A5272" s="141">
        <v>89707</v>
      </c>
      <c r="B5272" s="141" t="s">
        <v>9865</v>
      </c>
      <c r="C5272" s="141" t="s">
        <v>146</v>
      </c>
      <c r="D5272" s="141" t="s">
        <v>81</v>
      </c>
      <c r="E5272" s="142" t="s">
        <v>9866</v>
      </c>
      <c r="F5272" s="142" t="s">
        <v>6655</v>
      </c>
    </row>
    <row r="5273" spans="1:6" x14ac:dyDescent="0.3">
      <c r="A5273" s="141">
        <v>89708</v>
      </c>
      <c r="B5273" s="141" t="s">
        <v>9867</v>
      </c>
      <c r="C5273" s="141" t="s">
        <v>146</v>
      </c>
      <c r="D5273" s="141" t="s">
        <v>81</v>
      </c>
      <c r="E5273" s="142" t="s">
        <v>9868</v>
      </c>
      <c r="F5273" s="142" t="s">
        <v>17278</v>
      </c>
    </row>
    <row r="5274" spans="1:6" x14ac:dyDescent="0.3">
      <c r="A5274" s="141">
        <v>89709</v>
      </c>
      <c r="B5274" s="141" t="s">
        <v>9869</v>
      </c>
      <c r="C5274" s="141" t="s">
        <v>146</v>
      </c>
      <c r="D5274" s="141" t="s">
        <v>81</v>
      </c>
      <c r="E5274" s="142" t="s">
        <v>9870</v>
      </c>
      <c r="F5274" s="142" t="s">
        <v>13054</v>
      </c>
    </row>
    <row r="5275" spans="1:6" x14ac:dyDescent="0.3">
      <c r="A5275" s="141">
        <v>89710</v>
      </c>
      <c r="B5275" s="141" t="s">
        <v>9871</v>
      </c>
      <c r="C5275" s="141" t="s">
        <v>146</v>
      </c>
      <c r="D5275" s="141" t="s">
        <v>81</v>
      </c>
      <c r="E5275" s="142" t="s">
        <v>7470</v>
      </c>
      <c r="F5275" s="142" t="s">
        <v>17279</v>
      </c>
    </row>
    <row r="5276" spans="1:6" x14ac:dyDescent="0.3">
      <c r="A5276" s="141">
        <v>104326</v>
      </c>
      <c r="B5276" s="141" t="s">
        <v>9872</v>
      </c>
      <c r="C5276" s="141" t="s">
        <v>146</v>
      </c>
      <c r="D5276" s="141" t="s">
        <v>81</v>
      </c>
      <c r="E5276" s="142" t="s">
        <v>9873</v>
      </c>
      <c r="F5276" s="142" t="s">
        <v>7155</v>
      </c>
    </row>
    <row r="5277" spans="1:6" x14ac:dyDescent="0.3">
      <c r="A5277" s="141">
        <v>104327</v>
      </c>
      <c r="B5277" s="141" t="s">
        <v>9874</v>
      </c>
      <c r="C5277" s="141" t="s">
        <v>146</v>
      </c>
      <c r="D5277" s="141" t="s">
        <v>81</v>
      </c>
      <c r="E5277" s="142" t="s">
        <v>9875</v>
      </c>
      <c r="F5277" s="142" t="s">
        <v>7925</v>
      </c>
    </row>
    <row r="5278" spans="1:6" x14ac:dyDescent="0.3">
      <c r="A5278" s="141">
        <v>104328</v>
      </c>
      <c r="B5278" s="141" t="s">
        <v>9876</v>
      </c>
      <c r="C5278" s="141" t="s">
        <v>146</v>
      </c>
      <c r="D5278" s="141" t="s">
        <v>81</v>
      </c>
      <c r="E5278" s="142" t="s">
        <v>9877</v>
      </c>
      <c r="F5278" s="142" t="s">
        <v>17280</v>
      </c>
    </row>
    <row r="5279" spans="1:6" x14ac:dyDescent="0.3">
      <c r="A5279" s="141">
        <v>104329</v>
      </c>
      <c r="B5279" s="141" t="s">
        <v>9878</v>
      </c>
      <c r="C5279" s="141" t="s">
        <v>146</v>
      </c>
      <c r="D5279" s="141" t="s">
        <v>81</v>
      </c>
      <c r="E5279" s="142" t="s">
        <v>9879</v>
      </c>
      <c r="F5279" s="142" t="s">
        <v>17281</v>
      </c>
    </row>
    <row r="5280" spans="1:6" x14ac:dyDescent="0.3">
      <c r="A5280" s="141">
        <v>86872</v>
      </c>
      <c r="B5280" s="141" t="s">
        <v>9880</v>
      </c>
      <c r="C5280" s="141" t="s">
        <v>146</v>
      </c>
      <c r="D5280" s="141" t="s">
        <v>81</v>
      </c>
      <c r="E5280" s="142" t="s">
        <v>9881</v>
      </c>
      <c r="F5280" s="142" t="s">
        <v>17282</v>
      </c>
    </row>
    <row r="5281" spans="1:6" x14ac:dyDescent="0.3">
      <c r="A5281" s="141">
        <v>86874</v>
      </c>
      <c r="B5281" s="141" t="s">
        <v>9882</v>
      </c>
      <c r="C5281" s="141" t="s">
        <v>146</v>
      </c>
      <c r="D5281" s="141" t="s">
        <v>81</v>
      </c>
      <c r="E5281" s="142" t="s">
        <v>9883</v>
      </c>
      <c r="F5281" s="142" t="s">
        <v>17283</v>
      </c>
    </row>
    <row r="5282" spans="1:6" x14ac:dyDescent="0.3">
      <c r="A5282" s="141">
        <v>86875</v>
      </c>
      <c r="B5282" s="141" t="s">
        <v>9884</v>
      </c>
      <c r="C5282" s="141" t="s">
        <v>146</v>
      </c>
      <c r="D5282" s="141" t="s">
        <v>81</v>
      </c>
      <c r="E5282" s="142" t="s">
        <v>9885</v>
      </c>
      <c r="F5282" s="142" t="s">
        <v>17284</v>
      </c>
    </row>
    <row r="5283" spans="1:6" x14ac:dyDescent="0.3">
      <c r="A5283" s="141">
        <v>86876</v>
      </c>
      <c r="B5283" s="141" t="s">
        <v>9886</v>
      </c>
      <c r="C5283" s="141" t="s">
        <v>146</v>
      </c>
      <c r="D5283" s="141" t="s">
        <v>81</v>
      </c>
      <c r="E5283" s="142" t="s">
        <v>9887</v>
      </c>
      <c r="F5283" s="142" t="s">
        <v>17285</v>
      </c>
    </row>
    <row r="5284" spans="1:6" x14ac:dyDescent="0.3">
      <c r="A5284" s="141">
        <v>86877</v>
      </c>
      <c r="B5284" s="141" t="s">
        <v>9888</v>
      </c>
      <c r="C5284" s="141" t="s">
        <v>146</v>
      </c>
      <c r="D5284" s="141" t="s">
        <v>81</v>
      </c>
      <c r="E5284" s="142" t="s">
        <v>9889</v>
      </c>
      <c r="F5284" s="142" t="s">
        <v>7863</v>
      </c>
    </row>
    <row r="5285" spans="1:6" x14ac:dyDescent="0.3">
      <c r="A5285" s="141">
        <v>86878</v>
      </c>
      <c r="B5285" s="141" t="s">
        <v>9890</v>
      </c>
      <c r="C5285" s="141" t="s">
        <v>146</v>
      </c>
      <c r="D5285" s="141" t="s">
        <v>81</v>
      </c>
      <c r="E5285" s="142" t="s">
        <v>9891</v>
      </c>
      <c r="F5285" s="142" t="s">
        <v>11949</v>
      </c>
    </row>
    <row r="5286" spans="1:6" x14ac:dyDescent="0.3">
      <c r="A5286" s="141">
        <v>86879</v>
      </c>
      <c r="B5286" s="141" t="s">
        <v>9892</v>
      </c>
      <c r="C5286" s="141" t="s">
        <v>146</v>
      </c>
      <c r="D5286" s="141" t="s">
        <v>81</v>
      </c>
      <c r="E5286" s="142" t="s">
        <v>9893</v>
      </c>
      <c r="F5286" s="142" t="s">
        <v>2650</v>
      </c>
    </row>
    <row r="5287" spans="1:6" x14ac:dyDescent="0.3">
      <c r="A5287" s="141">
        <v>86880</v>
      </c>
      <c r="B5287" s="141" t="s">
        <v>9894</v>
      </c>
      <c r="C5287" s="141" t="s">
        <v>146</v>
      </c>
      <c r="D5287" s="141" t="s">
        <v>81</v>
      </c>
      <c r="E5287" s="142" t="s">
        <v>9895</v>
      </c>
      <c r="F5287" s="142" t="s">
        <v>14511</v>
      </c>
    </row>
    <row r="5288" spans="1:6" x14ac:dyDescent="0.3">
      <c r="A5288" s="141">
        <v>86881</v>
      </c>
      <c r="B5288" s="141" t="s">
        <v>9896</v>
      </c>
      <c r="C5288" s="141" t="s">
        <v>146</v>
      </c>
      <c r="D5288" s="141" t="s">
        <v>1090</v>
      </c>
      <c r="E5288" s="142" t="s">
        <v>9897</v>
      </c>
      <c r="F5288" s="142" t="s">
        <v>17286</v>
      </c>
    </row>
    <row r="5289" spans="1:6" x14ac:dyDescent="0.3">
      <c r="A5289" s="141">
        <v>86882</v>
      </c>
      <c r="B5289" s="141" t="s">
        <v>9898</v>
      </c>
      <c r="C5289" s="141" t="s">
        <v>146</v>
      </c>
      <c r="D5289" s="141" t="s">
        <v>81</v>
      </c>
      <c r="E5289" s="142" t="s">
        <v>9899</v>
      </c>
      <c r="F5289" s="142" t="s">
        <v>13667</v>
      </c>
    </row>
    <row r="5290" spans="1:6" x14ac:dyDescent="0.3">
      <c r="A5290" s="141">
        <v>86883</v>
      </c>
      <c r="B5290" s="141" t="s">
        <v>9900</v>
      </c>
      <c r="C5290" s="141" t="s">
        <v>146</v>
      </c>
      <c r="D5290" s="141" t="s">
        <v>1090</v>
      </c>
      <c r="E5290" s="142" t="s">
        <v>7561</v>
      </c>
      <c r="F5290" s="142" t="s">
        <v>15910</v>
      </c>
    </row>
    <row r="5291" spans="1:6" x14ac:dyDescent="0.3">
      <c r="A5291" s="141">
        <v>86884</v>
      </c>
      <c r="B5291" s="141" t="s">
        <v>9901</v>
      </c>
      <c r="C5291" s="141" t="s">
        <v>146</v>
      </c>
      <c r="D5291" s="141" t="s">
        <v>81</v>
      </c>
      <c r="E5291" s="142" t="s">
        <v>5125</v>
      </c>
      <c r="F5291" s="142" t="s">
        <v>7215</v>
      </c>
    </row>
    <row r="5292" spans="1:6" x14ac:dyDescent="0.3">
      <c r="A5292" s="141">
        <v>86885</v>
      </c>
      <c r="B5292" s="141" t="s">
        <v>9902</v>
      </c>
      <c r="C5292" s="141" t="s">
        <v>146</v>
      </c>
      <c r="D5292" s="141" t="s">
        <v>81</v>
      </c>
      <c r="E5292" s="142" t="s">
        <v>9903</v>
      </c>
      <c r="F5292" s="142" t="s">
        <v>149</v>
      </c>
    </row>
    <row r="5293" spans="1:6" x14ac:dyDescent="0.3">
      <c r="A5293" s="141">
        <v>86886</v>
      </c>
      <c r="B5293" s="141" t="s">
        <v>9904</v>
      </c>
      <c r="C5293" s="141" t="s">
        <v>146</v>
      </c>
      <c r="D5293" s="141" t="s">
        <v>81</v>
      </c>
      <c r="E5293" s="142" t="s">
        <v>9905</v>
      </c>
      <c r="F5293" s="142" t="s">
        <v>8381</v>
      </c>
    </row>
    <row r="5294" spans="1:6" x14ac:dyDescent="0.3">
      <c r="A5294" s="141">
        <v>86887</v>
      </c>
      <c r="B5294" s="141" t="s">
        <v>9906</v>
      </c>
      <c r="C5294" s="141" t="s">
        <v>146</v>
      </c>
      <c r="D5294" s="141" t="s">
        <v>81</v>
      </c>
      <c r="E5294" s="142" t="s">
        <v>5673</v>
      </c>
      <c r="F5294" s="142" t="s">
        <v>17287</v>
      </c>
    </row>
    <row r="5295" spans="1:6" x14ac:dyDescent="0.3">
      <c r="A5295" s="141">
        <v>86888</v>
      </c>
      <c r="B5295" s="141" t="s">
        <v>9907</v>
      </c>
      <c r="C5295" s="141" t="s">
        <v>146</v>
      </c>
      <c r="D5295" s="141" t="s">
        <v>81</v>
      </c>
      <c r="E5295" s="142" t="s">
        <v>9908</v>
      </c>
      <c r="F5295" s="142" t="s">
        <v>17288</v>
      </c>
    </row>
    <row r="5296" spans="1:6" x14ac:dyDescent="0.3">
      <c r="A5296" s="141">
        <v>86889</v>
      </c>
      <c r="B5296" s="141" t="s">
        <v>9909</v>
      </c>
      <c r="C5296" s="141" t="s">
        <v>146</v>
      </c>
      <c r="D5296" s="141" t="s">
        <v>81</v>
      </c>
      <c r="E5296" s="142" t="s">
        <v>9910</v>
      </c>
      <c r="F5296" s="142" t="s">
        <v>17289</v>
      </c>
    </row>
    <row r="5297" spans="1:6" x14ac:dyDescent="0.3">
      <c r="A5297" s="141">
        <v>86893</v>
      </c>
      <c r="B5297" s="141" t="s">
        <v>9911</v>
      </c>
      <c r="C5297" s="141" t="s">
        <v>146</v>
      </c>
      <c r="D5297" s="141" t="s">
        <v>81</v>
      </c>
      <c r="E5297" s="142" t="s">
        <v>9912</v>
      </c>
      <c r="F5297" s="142" t="s">
        <v>17290</v>
      </c>
    </row>
    <row r="5298" spans="1:6" x14ac:dyDescent="0.3">
      <c r="A5298" s="141">
        <v>86894</v>
      </c>
      <c r="B5298" s="141" t="s">
        <v>9913</v>
      </c>
      <c r="C5298" s="141" t="s">
        <v>146</v>
      </c>
      <c r="D5298" s="141" t="s">
        <v>81</v>
      </c>
      <c r="E5298" s="142" t="s">
        <v>9914</v>
      </c>
      <c r="F5298" s="142" t="s">
        <v>17291</v>
      </c>
    </row>
    <row r="5299" spans="1:6" x14ac:dyDescent="0.3">
      <c r="A5299" s="141">
        <v>86895</v>
      </c>
      <c r="B5299" s="141" t="s">
        <v>9915</v>
      </c>
      <c r="C5299" s="141" t="s">
        <v>146</v>
      </c>
      <c r="D5299" s="141" t="s">
        <v>81</v>
      </c>
      <c r="E5299" s="142" t="s">
        <v>9916</v>
      </c>
      <c r="F5299" s="142" t="s">
        <v>17292</v>
      </c>
    </row>
    <row r="5300" spans="1:6" x14ac:dyDescent="0.3">
      <c r="A5300" s="141">
        <v>86899</v>
      </c>
      <c r="B5300" s="141" t="s">
        <v>9917</v>
      </c>
      <c r="C5300" s="141" t="s">
        <v>146</v>
      </c>
      <c r="D5300" s="141" t="s">
        <v>81</v>
      </c>
      <c r="E5300" s="142" t="s">
        <v>9918</v>
      </c>
      <c r="F5300" s="142" t="s">
        <v>17293</v>
      </c>
    </row>
    <row r="5301" spans="1:6" x14ac:dyDescent="0.3">
      <c r="A5301" s="141">
        <v>86900</v>
      </c>
      <c r="B5301" s="141" t="s">
        <v>9919</v>
      </c>
      <c r="C5301" s="141" t="s">
        <v>146</v>
      </c>
      <c r="D5301" s="141" t="s">
        <v>81</v>
      </c>
      <c r="E5301" s="142" t="s">
        <v>9920</v>
      </c>
      <c r="F5301" s="142" t="s">
        <v>17294</v>
      </c>
    </row>
    <row r="5302" spans="1:6" x14ac:dyDescent="0.3">
      <c r="A5302" s="141">
        <v>86901</v>
      </c>
      <c r="B5302" s="141" t="s">
        <v>9921</v>
      </c>
      <c r="C5302" s="141" t="s">
        <v>146</v>
      </c>
      <c r="D5302" s="141" t="s">
        <v>81</v>
      </c>
      <c r="E5302" s="142" t="s">
        <v>9922</v>
      </c>
      <c r="F5302" s="142" t="s">
        <v>17295</v>
      </c>
    </row>
    <row r="5303" spans="1:6" x14ac:dyDescent="0.3">
      <c r="A5303" s="141">
        <v>86902</v>
      </c>
      <c r="B5303" s="141" t="s">
        <v>9923</v>
      </c>
      <c r="C5303" s="141" t="s">
        <v>146</v>
      </c>
      <c r="D5303" s="141" t="s">
        <v>81</v>
      </c>
      <c r="E5303" s="142" t="s">
        <v>9924</v>
      </c>
      <c r="F5303" s="142" t="s">
        <v>17296</v>
      </c>
    </row>
    <row r="5304" spans="1:6" x14ac:dyDescent="0.3">
      <c r="A5304" s="141">
        <v>86903</v>
      </c>
      <c r="B5304" s="141" t="s">
        <v>9925</v>
      </c>
      <c r="C5304" s="141" t="s">
        <v>146</v>
      </c>
      <c r="D5304" s="141" t="s">
        <v>81</v>
      </c>
      <c r="E5304" s="142" t="s">
        <v>9926</v>
      </c>
      <c r="F5304" s="142" t="s">
        <v>17297</v>
      </c>
    </row>
    <row r="5305" spans="1:6" x14ac:dyDescent="0.3">
      <c r="A5305" s="141">
        <v>86904</v>
      </c>
      <c r="B5305" s="141" t="s">
        <v>9927</v>
      </c>
      <c r="C5305" s="141" t="s">
        <v>146</v>
      </c>
      <c r="D5305" s="141" t="s">
        <v>81</v>
      </c>
      <c r="E5305" s="142" t="s">
        <v>9928</v>
      </c>
      <c r="F5305" s="142" t="s">
        <v>2788</v>
      </c>
    </row>
    <row r="5306" spans="1:6" x14ac:dyDescent="0.3">
      <c r="A5306" s="141">
        <v>86905</v>
      </c>
      <c r="B5306" s="141" t="s">
        <v>9929</v>
      </c>
      <c r="C5306" s="141" t="s">
        <v>146</v>
      </c>
      <c r="D5306" s="141" t="s">
        <v>81</v>
      </c>
      <c r="E5306" s="142" t="s">
        <v>9930</v>
      </c>
      <c r="F5306" s="142" t="s">
        <v>17298</v>
      </c>
    </row>
    <row r="5307" spans="1:6" x14ac:dyDescent="0.3">
      <c r="A5307" s="141">
        <v>86906</v>
      </c>
      <c r="B5307" s="141" t="s">
        <v>9931</v>
      </c>
      <c r="C5307" s="141" t="s">
        <v>146</v>
      </c>
      <c r="D5307" s="141" t="s">
        <v>1090</v>
      </c>
      <c r="E5307" s="142" t="s">
        <v>3044</v>
      </c>
      <c r="F5307" s="142" t="s">
        <v>5617</v>
      </c>
    </row>
    <row r="5308" spans="1:6" x14ac:dyDescent="0.3">
      <c r="A5308" s="141">
        <v>86908</v>
      </c>
      <c r="B5308" s="141" t="s">
        <v>9932</v>
      </c>
      <c r="C5308" s="141" t="s">
        <v>146</v>
      </c>
      <c r="D5308" s="141" t="s">
        <v>81</v>
      </c>
      <c r="E5308" s="142" t="s">
        <v>9933</v>
      </c>
      <c r="F5308" s="142" t="s">
        <v>17299</v>
      </c>
    </row>
    <row r="5309" spans="1:6" x14ac:dyDescent="0.3">
      <c r="A5309" s="141">
        <v>86909</v>
      </c>
      <c r="B5309" s="141" t="s">
        <v>9934</v>
      </c>
      <c r="C5309" s="141" t="s">
        <v>146</v>
      </c>
      <c r="D5309" s="141" t="s">
        <v>81</v>
      </c>
      <c r="E5309" s="142" t="s">
        <v>9935</v>
      </c>
      <c r="F5309" s="142" t="s">
        <v>17300</v>
      </c>
    </row>
    <row r="5310" spans="1:6" x14ac:dyDescent="0.3">
      <c r="A5310" s="141">
        <v>86910</v>
      </c>
      <c r="B5310" s="141" t="s">
        <v>9936</v>
      </c>
      <c r="C5310" s="141" t="s">
        <v>146</v>
      </c>
      <c r="D5310" s="141" t="s">
        <v>81</v>
      </c>
      <c r="E5310" s="142" t="s">
        <v>9937</v>
      </c>
      <c r="F5310" s="142" t="s">
        <v>17301</v>
      </c>
    </row>
    <row r="5311" spans="1:6" x14ac:dyDescent="0.3">
      <c r="A5311" s="141">
        <v>86911</v>
      </c>
      <c r="B5311" s="141" t="s">
        <v>9938</v>
      </c>
      <c r="C5311" s="141" t="s">
        <v>146</v>
      </c>
      <c r="D5311" s="141" t="s">
        <v>81</v>
      </c>
      <c r="E5311" s="142" t="s">
        <v>9939</v>
      </c>
      <c r="F5311" s="142" t="s">
        <v>12407</v>
      </c>
    </row>
    <row r="5312" spans="1:6" x14ac:dyDescent="0.3">
      <c r="A5312" s="141">
        <v>86913</v>
      </c>
      <c r="B5312" s="141" t="s">
        <v>9940</v>
      </c>
      <c r="C5312" s="141" t="s">
        <v>146</v>
      </c>
      <c r="D5312" s="141" t="s">
        <v>81</v>
      </c>
      <c r="E5312" s="142" t="s">
        <v>9941</v>
      </c>
      <c r="F5312" s="142" t="s">
        <v>17302</v>
      </c>
    </row>
    <row r="5313" spans="1:6" x14ac:dyDescent="0.3">
      <c r="A5313" s="141">
        <v>86914</v>
      </c>
      <c r="B5313" s="141" t="s">
        <v>9942</v>
      </c>
      <c r="C5313" s="141" t="s">
        <v>146</v>
      </c>
      <c r="D5313" s="141" t="s">
        <v>81</v>
      </c>
      <c r="E5313" s="142" t="s">
        <v>9943</v>
      </c>
      <c r="F5313" s="142" t="s">
        <v>17303</v>
      </c>
    </row>
    <row r="5314" spans="1:6" x14ac:dyDescent="0.3">
      <c r="A5314" s="141">
        <v>86915</v>
      </c>
      <c r="B5314" s="141" t="s">
        <v>9944</v>
      </c>
      <c r="C5314" s="141" t="s">
        <v>146</v>
      </c>
      <c r="D5314" s="141" t="s">
        <v>81</v>
      </c>
      <c r="E5314" s="142" t="s">
        <v>9945</v>
      </c>
      <c r="F5314" s="142" t="s">
        <v>4500</v>
      </c>
    </row>
    <row r="5315" spans="1:6" x14ac:dyDescent="0.3">
      <c r="A5315" s="141">
        <v>86916</v>
      </c>
      <c r="B5315" s="141" t="s">
        <v>9946</v>
      </c>
      <c r="C5315" s="141" t="s">
        <v>146</v>
      </c>
      <c r="D5315" s="141" t="s">
        <v>81</v>
      </c>
      <c r="E5315" s="142" t="s">
        <v>9947</v>
      </c>
      <c r="F5315" s="142" t="s">
        <v>17304</v>
      </c>
    </row>
    <row r="5316" spans="1:6" x14ac:dyDescent="0.3">
      <c r="A5316" s="141">
        <v>86919</v>
      </c>
      <c r="B5316" s="141" t="s">
        <v>9948</v>
      </c>
      <c r="C5316" s="141" t="s">
        <v>146</v>
      </c>
      <c r="D5316" s="141" t="s">
        <v>81</v>
      </c>
      <c r="E5316" s="142" t="s">
        <v>9949</v>
      </c>
      <c r="F5316" s="142" t="s">
        <v>17305</v>
      </c>
    </row>
    <row r="5317" spans="1:6" x14ac:dyDescent="0.3">
      <c r="A5317" s="141">
        <v>86920</v>
      </c>
      <c r="B5317" s="141" t="s">
        <v>9950</v>
      </c>
      <c r="C5317" s="141" t="s">
        <v>146</v>
      </c>
      <c r="D5317" s="141" t="s">
        <v>81</v>
      </c>
      <c r="E5317" s="142" t="s">
        <v>9951</v>
      </c>
      <c r="F5317" s="142" t="s">
        <v>17306</v>
      </c>
    </row>
    <row r="5318" spans="1:6" x14ac:dyDescent="0.3">
      <c r="A5318" s="141">
        <v>86921</v>
      </c>
      <c r="B5318" s="141" t="s">
        <v>9952</v>
      </c>
      <c r="C5318" s="141" t="s">
        <v>146</v>
      </c>
      <c r="D5318" s="141" t="s">
        <v>81</v>
      </c>
      <c r="E5318" s="142" t="s">
        <v>9953</v>
      </c>
      <c r="F5318" s="142" t="s">
        <v>17307</v>
      </c>
    </row>
    <row r="5319" spans="1:6" x14ac:dyDescent="0.3">
      <c r="A5319" s="141">
        <v>86922</v>
      </c>
      <c r="B5319" s="141" t="s">
        <v>9954</v>
      </c>
      <c r="C5319" s="141" t="s">
        <v>146</v>
      </c>
      <c r="D5319" s="141" t="s">
        <v>81</v>
      </c>
      <c r="E5319" s="142" t="s">
        <v>9955</v>
      </c>
      <c r="F5319" s="142" t="s">
        <v>17308</v>
      </c>
    </row>
    <row r="5320" spans="1:6" x14ac:dyDescent="0.3">
      <c r="A5320" s="141">
        <v>86923</v>
      </c>
      <c r="B5320" s="141" t="s">
        <v>9956</v>
      </c>
      <c r="C5320" s="141" t="s">
        <v>146</v>
      </c>
      <c r="D5320" s="141" t="s">
        <v>81</v>
      </c>
      <c r="E5320" s="142" t="s">
        <v>9957</v>
      </c>
      <c r="F5320" s="142" t="s">
        <v>17309</v>
      </c>
    </row>
    <row r="5321" spans="1:6" x14ac:dyDescent="0.3">
      <c r="A5321" s="141">
        <v>86924</v>
      </c>
      <c r="B5321" s="141" t="s">
        <v>9958</v>
      </c>
      <c r="C5321" s="141" t="s">
        <v>146</v>
      </c>
      <c r="D5321" s="141" t="s">
        <v>81</v>
      </c>
      <c r="E5321" s="142" t="s">
        <v>9959</v>
      </c>
      <c r="F5321" s="142" t="s">
        <v>17310</v>
      </c>
    </row>
    <row r="5322" spans="1:6" x14ac:dyDescent="0.3">
      <c r="A5322" s="141">
        <v>86925</v>
      </c>
      <c r="B5322" s="141" t="s">
        <v>9960</v>
      </c>
      <c r="C5322" s="141" t="s">
        <v>146</v>
      </c>
      <c r="D5322" s="141" t="s">
        <v>81</v>
      </c>
      <c r="E5322" s="142" t="s">
        <v>9961</v>
      </c>
      <c r="F5322" s="142" t="s">
        <v>17311</v>
      </c>
    </row>
    <row r="5323" spans="1:6" x14ac:dyDescent="0.3">
      <c r="A5323" s="141">
        <v>86926</v>
      </c>
      <c r="B5323" s="141" t="s">
        <v>9962</v>
      </c>
      <c r="C5323" s="141" t="s">
        <v>146</v>
      </c>
      <c r="D5323" s="141" t="s">
        <v>81</v>
      </c>
      <c r="E5323" s="142" t="s">
        <v>9963</v>
      </c>
      <c r="F5323" s="142" t="s">
        <v>17312</v>
      </c>
    </row>
    <row r="5324" spans="1:6" x14ac:dyDescent="0.3">
      <c r="A5324" s="141">
        <v>86927</v>
      </c>
      <c r="B5324" s="141" t="s">
        <v>9964</v>
      </c>
      <c r="C5324" s="141" t="s">
        <v>146</v>
      </c>
      <c r="D5324" s="141" t="s">
        <v>81</v>
      </c>
      <c r="E5324" s="142" t="s">
        <v>9965</v>
      </c>
      <c r="F5324" s="142" t="s">
        <v>17313</v>
      </c>
    </row>
    <row r="5325" spans="1:6" x14ac:dyDescent="0.3">
      <c r="A5325" s="141">
        <v>86928</v>
      </c>
      <c r="B5325" s="141" t="s">
        <v>9966</v>
      </c>
      <c r="C5325" s="141" t="s">
        <v>146</v>
      </c>
      <c r="D5325" s="141" t="s">
        <v>81</v>
      </c>
      <c r="E5325" s="142" t="s">
        <v>9967</v>
      </c>
      <c r="F5325" s="142" t="s">
        <v>17314</v>
      </c>
    </row>
    <row r="5326" spans="1:6" x14ac:dyDescent="0.3">
      <c r="A5326" s="141">
        <v>86929</v>
      </c>
      <c r="B5326" s="141" t="s">
        <v>9968</v>
      </c>
      <c r="C5326" s="141" t="s">
        <v>146</v>
      </c>
      <c r="D5326" s="141" t="s">
        <v>81</v>
      </c>
      <c r="E5326" s="142" t="s">
        <v>9969</v>
      </c>
      <c r="F5326" s="142" t="s">
        <v>17315</v>
      </c>
    </row>
    <row r="5327" spans="1:6" x14ac:dyDescent="0.3">
      <c r="A5327" s="141">
        <v>86930</v>
      </c>
      <c r="B5327" s="141" t="s">
        <v>9970</v>
      </c>
      <c r="C5327" s="141" t="s">
        <v>146</v>
      </c>
      <c r="D5327" s="141" t="s">
        <v>81</v>
      </c>
      <c r="E5327" s="142" t="s">
        <v>9971</v>
      </c>
      <c r="F5327" s="142" t="s">
        <v>17316</v>
      </c>
    </row>
    <row r="5328" spans="1:6" x14ac:dyDescent="0.3">
      <c r="A5328" s="141">
        <v>86931</v>
      </c>
      <c r="B5328" s="141" t="s">
        <v>9972</v>
      </c>
      <c r="C5328" s="141" t="s">
        <v>146</v>
      </c>
      <c r="D5328" s="141" t="s">
        <v>81</v>
      </c>
      <c r="E5328" s="142" t="s">
        <v>9973</v>
      </c>
      <c r="F5328" s="142" t="s">
        <v>17317</v>
      </c>
    </row>
    <row r="5329" spans="1:6" x14ac:dyDescent="0.3">
      <c r="A5329" s="141">
        <v>86932</v>
      </c>
      <c r="B5329" s="141" t="s">
        <v>9974</v>
      </c>
      <c r="C5329" s="141" t="s">
        <v>146</v>
      </c>
      <c r="D5329" s="141" t="s">
        <v>81</v>
      </c>
      <c r="E5329" s="142" t="s">
        <v>9975</v>
      </c>
      <c r="F5329" s="142" t="s">
        <v>17318</v>
      </c>
    </row>
    <row r="5330" spans="1:6" x14ac:dyDescent="0.3">
      <c r="A5330" s="141">
        <v>86933</v>
      </c>
      <c r="B5330" s="141" t="s">
        <v>9976</v>
      </c>
      <c r="C5330" s="141" t="s">
        <v>146</v>
      </c>
      <c r="D5330" s="141" t="s">
        <v>81</v>
      </c>
      <c r="E5330" s="142" t="s">
        <v>9977</v>
      </c>
      <c r="F5330" s="142" t="s">
        <v>17319</v>
      </c>
    </row>
    <row r="5331" spans="1:6" x14ac:dyDescent="0.3">
      <c r="A5331" s="141">
        <v>86934</v>
      </c>
      <c r="B5331" s="141" t="s">
        <v>9978</v>
      </c>
      <c r="C5331" s="141" t="s">
        <v>146</v>
      </c>
      <c r="D5331" s="141" t="s">
        <v>81</v>
      </c>
      <c r="E5331" s="142" t="s">
        <v>9979</v>
      </c>
      <c r="F5331" s="142" t="s">
        <v>17320</v>
      </c>
    </row>
    <row r="5332" spans="1:6" x14ac:dyDescent="0.3">
      <c r="A5332" s="141">
        <v>86935</v>
      </c>
      <c r="B5332" s="141" t="s">
        <v>9980</v>
      </c>
      <c r="C5332" s="141" t="s">
        <v>146</v>
      </c>
      <c r="D5332" s="141" t="s">
        <v>81</v>
      </c>
      <c r="E5332" s="142" t="s">
        <v>9981</v>
      </c>
      <c r="F5332" s="142" t="s">
        <v>17321</v>
      </c>
    </row>
    <row r="5333" spans="1:6" x14ac:dyDescent="0.3">
      <c r="A5333" s="141">
        <v>86936</v>
      </c>
      <c r="B5333" s="141" t="s">
        <v>9982</v>
      </c>
      <c r="C5333" s="141" t="s">
        <v>146</v>
      </c>
      <c r="D5333" s="141" t="s">
        <v>81</v>
      </c>
      <c r="E5333" s="142" t="s">
        <v>9983</v>
      </c>
      <c r="F5333" s="142" t="s">
        <v>17322</v>
      </c>
    </row>
    <row r="5334" spans="1:6" x14ac:dyDescent="0.3">
      <c r="A5334" s="141">
        <v>86937</v>
      </c>
      <c r="B5334" s="141" t="s">
        <v>9984</v>
      </c>
      <c r="C5334" s="141" t="s">
        <v>146</v>
      </c>
      <c r="D5334" s="141" t="s">
        <v>81</v>
      </c>
      <c r="E5334" s="142" t="s">
        <v>9985</v>
      </c>
      <c r="F5334" s="142" t="s">
        <v>17323</v>
      </c>
    </row>
    <row r="5335" spans="1:6" x14ac:dyDescent="0.3">
      <c r="A5335" s="141">
        <v>86938</v>
      </c>
      <c r="B5335" s="141" t="s">
        <v>9986</v>
      </c>
      <c r="C5335" s="141" t="s">
        <v>146</v>
      </c>
      <c r="D5335" s="141" t="s">
        <v>81</v>
      </c>
      <c r="E5335" s="142" t="s">
        <v>9987</v>
      </c>
      <c r="F5335" s="142" t="s">
        <v>17324</v>
      </c>
    </row>
    <row r="5336" spans="1:6" x14ac:dyDescent="0.3">
      <c r="A5336" s="141">
        <v>86939</v>
      </c>
      <c r="B5336" s="141" t="s">
        <v>9988</v>
      </c>
      <c r="C5336" s="141" t="s">
        <v>146</v>
      </c>
      <c r="D5336" s="141" t="s">
        <v>81</v>
      </c>
      <c r="E5336" s="142" t="s">
        <v>9989</v>
      </c>
      <c r="F5336" s="142" t="s">
        <v>17325</v>
      </c>
    </row>
    <row r="5337" spans="1:6" x14ac:dyDescent="0.3">
      <c r="A5337" s="141">
        <v>86940</v>
      </c>
      <c r="B5337" s="141" t="s">
        <v>9990</v>
      </c>
      <c r="C5337" s="141" t="s">
        <v>146</v>
      </c>
      <c r="D5337" s="141" t="s">
        <v>81</v>
      </c>
      <c r="E5337" s="142" t="s">
        <v>9991</v>
      </c>
      <c r="F5337" s="142" t="s">
        <v>17326</v>
      </c>
    </row>
    <row r="5338" spans="1:6" x14ac:dyDescent="0.3">
      <c r="A5338" s="141">
        <v>86941</v>
      </c>
      <c r="B5338" s="141" t="s">
        <v>9992</v>
      </c>
      <c r="C5338" s="141" t="s">
        <v>146</v>
      </c>
      <c r="D5338" s="141" t="s">
        <v>81</v>
      </c>
      <c r="E5338" s="142" t="s">
        <v>9993</v>
      </c>
      <c r="F5338" s="142" t="s">
        <v>17327</v>
      </c>
    </row>
    <row r="5339" spans="1:6" x14ac:dyDescent="0.3">
      <c r="A5339" s="141">
        <v>86942</v>
      </c>
      <c r="B5339" s="141" t="s">
        <v>9994</v>
      </c>
      <c r="C5339" s="141" t="s">
        <v>146</v>
      </c>
      <c r="D5339" s="141" t="s">
        <v>81</v>
      </c>
      <c r="E5339" s="142" t="s">
        <v>9995</v>
      </c>
      <c r="F5339" s="142" t="s">
        <v>17328</v>
      </c>
    </row>
    <row r="5340" spans="1:6" x14ac:dyDescent="0.3">
      <c r="A5340" s="141">
        <v>86943</v>
      </c>
      <c r="B5340" s="141" t="s">
        <v>9996</v>
      </c>
      <c r="C5340" s="141" t="s">
        <v>146</v>
      </c>
      <c r="D5340" s="141" t="s">
        <v>81</v>
      </c>
      <c r="E5340" s="142" t="s">
        <v>9997</v>
      </c>
      <c r="F5340" s="142" t="s">
        <v>17329</v>
      </c>
    </row>
    <row r="5341" spans="1:6" x14ac:dyDescent="0.3">
      <c r="A5341" s="141">
        <v>86947</v>
      </c>
      <c r="B5341" s="141" t="s">
        <v>9998</v>
      </c>
      <c r="C5341" s="141" t="s">
        <v>146</v>
      </c>
      <c r="D5341" s="141" t="s">
        <v>81</v>
      </c>
      <c r="E5341" s="142" t="s">
        <v>9999</v>
      </c>
      <c r="F5341" s="142" t="s">
        <v>17330</v>
      </c>
    </row>
    <row r="5342" spans="1:6" x14ac:dyDescent="0.3">
      <c r="A5342" s="141">
        <v>93396</v>
      </c>
      <c r="B5342" s="141" t="s">
        <v>10000</v>
      </c>
      <c r="C5342" s="141" t="s">
        <v>146</v>
      </c>
      <c r="D5342" s="141" t="s">
        <v>81</v>
      </c>
      <c r="E5342" s="142" t="s">
        <v>10001</v>
      </c>
      <c r="F5342" s="142" t="s">
        <v>17331</v>
      </c>
    </row>
    <row r="5343" spans="1:6" x14ac:dyDescent="0.3">
      <c r="A5343" s="141">
        <v>93441</v>
      </c>
      <c r="B5343" s="141" t="s">
        <v>10002</v>
      </c>
      <c r="C5343" s="141" t="s">
        <v>146</v>
      </c>
      <c r="D5343" s="141" t="s">
        <v>81</v>
      </c>
      <c r="E5343" s="142" t="s">
        <v>10003</v>
      </c>
      <c r="F5343" s="142" t="s">
        <v>17332</v>
      </c>
    </row>
    <row r="5344" spans="1:6" x14ac:dyDescent="0.3">
      <c r="A5344" s="141">
        <v>93442</v>
      </c>
      <c r="B5344" s="141" t="s">
        <v>10004</v>
      </c>
      <c r="C5344" s="141" t="s">
        <v>146</v>
      </c>
      <c r="D5344" s="141" t="s">
        <v>81</v>
      </c>
      <c r="E5344" s="142" t="s">
        <v>10005</v>
      </c>
      <c r="F5344" s="142" t="s">
        <v>17333</v>
      </c>
    </row>
    <row r="5345" spans="1:6" x14ac:dyDescent="0.3">
      <c r="A5345" s="141">
        <v>95469</v>
      </c>
      <c r="B5345" s="141" t="s">
        <v>10006</v>
      </c>
      <c r="C5345" s="141" t="s">
        <v>146</v>
      </c>
      <c r="D5345" s="141" t="s">
        <v>81</v>
      </c>
      <c r="E5345" s="142" t="s">
        <v>10007</v>
      </c>
      <c r="F5345" s="142" t="s">
        <v>17334</v>
      </c>
    </row>
    <row r="5346" spans="1:6" x14ac:dyDescent="0.3">
      <c r="A5346" s="141">
        <v>95470</v>
      </c>
      <c r="B5346" s="141" t="s">
        <v>10008</v>
      </c>
      <c r="C5346" s="141" t="s">
        <v>146</v>
      </c>
      <c r="D5346" s="141" t="s">
        <v>81</v>
      </c>
      <c r="E5346" s="142" t="s">
        <v>10009</v>
      </c>
      <c r="F5346" s="142" t="s">
        <v>17335</v>
      </c>
    </row>
    <row r="5347" spans="1:6" x14ac:dyDescent="0.3">
      <c r="A5347" s="141">
        <v>95471</v>
      </c>
      <c r="B5347" s="141" t="s">
        <v>10010</v>
      </c>
      <c r="C5347" s="141" t="s">
        <v>146</v>
      </c>
      <c r="D5347" s="141" t="s">
        <v>81</v>
      </c>
      <c r="E5347" s="142" t="s">
        <v>10011</v>
      </c>
      <c r="F5347" s="142" t="s">
        <v>17336</v>
      </c>
    </row>
    <row r="5348" spans="1:6" x14ac:dyDescent="0.3">
      <c r="A5348" s="141">
        <v>95472</v>
      </c>
      <c r="B5348" s="141" t="s">
        <v>10012</v>
      </c>
      <c r="C5348" s="141" t="s">
        <v>146</v>
      </c>
      <c r="D5348" s="141" t="s">
        <v>81</v>
      </c>
      <c r="E5348" s="142" t="s">
        <v>10013</v>
      </c>
      <c r="F5348" s="142" t="s">
        <v>17337</v>
      </c>
    </row>
    <row r="5349" spans="1:6" x14ac:dyDescent="0.3">
      <c r="A5349" s="141">
        <v>95542</v>
      </c>
      <c r="B5349" s="141" t="s">
        <v>10014</v>
      </c>
      <c r="C5349" s="141" t="s">
        <v>146</v>
      </c>
      <c r="D5349" s="141" t="s">
        <v>81</v>
      </c>
      <c r="E5349" s="142" t="s">
        <v>10015</v>
      </c>
      <c r="F5349" s="142" t="s">
        <v>17338</v>
      </c>
    </row>
    <row r="5350" spans="1:6" x14ac:dyDescent="0.3">
      <c r="A5350" s="141">
        <v>95543</v>
      </c>
      <c r="B5350" s="141" t="s">
        <v>10016</v>
      </c>
      <c r="C5350" s="141" t="s">
        <v>146</v>
      </c>
      <c r="D5350" s="141" t="s">
        <v>81</v>
      </c>
      <c r="E5350" s="142" t="s">
        <v>7972</v>
      </c>
      <c r="F5350" s="142" t="s">
        <v>16857</v>
      </c>
    </row>
    <row r="5351" spans="1:6" x14ac:dyDescent="0.3">
      <c r="A5351" s="141">
        <v>95544</v>
      </c>
      <c r="B5351" s="141" t="s">
        <v>10017</v>
      </c>
      <c r="C5351" s="141" t="s">
        <v>146</v>
      </c>
      <c r="D5351" s="141" t="s">
        <v>81</v>
      </c>
      <c r="E5351" s="142" t="s">
        <v>5595</v>
      </c>
      <c r="F5351" s="142" t="s">
        <v>9131</v>
      </c>
    </row>
    <row r="5352" spans="1:6" x14ac:dyDescent="0.3">
      <c r="A5352" s="141">
        <v>95545</v>
      </c>
      <c r="B5352" s="141" t="s">
        <v>10018</v>
      </c>
      <c r="C5352" s="141" t="s">
        <v>146</v>
      </c>
      <c r="D5352" s="141" t="s">
        <v>1090</v>
      </c>
      <c r="E5352" s="142" t="s">
        <v>10019</v>
      </c>
      <c r="F5352" s="142" t="s">
        <v>6903</v>
      </c>
    </row>
    <row r="5353" spans="1:6" x14ac:dyDescent="0.3">
      <c r="A5353" s="141">
        <v>95546</v>
      </c>
      <c r="B5353" s="141" t="s">
        <v>10020</v>
      </c>
      <c r="C5353" s="141" t="s">
        <v>146</v>
      </c>
      <c r="D5353" s="141" t="s">
        <v>81</v>
      </c>
      <c r="E5353" s="142" t="s">
        <v>10021</v>
      </c>
      <c r="F5353" s="142" t="s">
        <v>17339</v>
      </c>
    </row>
    <row r="5354" spans="1:6" x14ac:dyDescent="0.3">
      <c r="A5354" s="141">
        <v>95547</v>
      </c>
      <c r="B5354" s="141" t="s">
        <v>10022</v>
      </c>
      <c r="C5354" s="141" t="s">
        <v>146</v>
      </c>
      <c r="D5354" s="141" t="s">
        <v>1090</v>
      </c>
      <c r="E5354" s="142" t="s">
        <v>10023</v>
      </c>
      <c r="F5354" s="142" t="s">
        <v>8632</v>
      </c>
    </row>
    <row r="5355" spans="1:6" x14ac:dyDescent="0.3">
      <c r="A5355" s="141">
        <v>100848</v>
      </c>
      <c r="B5355" s="141" t="s">
        <v>10024</v>
      </c>
      <c r="C5355" s="141" t="s">
        <v>146</v>
      </c>
      <c r="D5355" s="141" t="s">
        <v>81</v>
      </c>
      <c r="E5355" s="142" t="s">
        <v>10025</v>
      </c>
      <c r="F5355" s="142" t="s">
        <v>17340</v>
      </c>
    </row>
    <row r="5356" spans="1:6" x14ac:dyDescent="0.3">
      <c r="A5356" s="141">
        <v>100849</v>
      </c>
      <c r="B5356" s="141" t="s">
        <v>10026</v>
      </c>
      <c r="C5356" s="141" t="s">
        <v>146</v>
      </c>
      <c r="D5356" s="141" t="s">
        <v>1090</v>
      </c>
      <c r="E5356" s="142" t="s">
        <v>5673</v>
      </c>
      <c r="F5356" s="142" t="s">
        <v>17287</v>
      </c>
    </row>
    <row r="5357" spans="1:6" x14ac:dyDescent="0.3">
      <c r="A5357" s="141">
        <v>100851</v>
      </c>
      <c r="B5357" s="141" t="s">
        <v>10027</v>
      </c>
      <c r="C5357" s="141" t="s">
        <v>146</v>
      </c>
      <c r="D5357" s="141" t="s">
        <v>81</v>
      </c>
      <c r="E5357" s="142" t="s">
        <v>10028</v>
      </c>
      <c r="F5357" s="142" t="s">
        <v>17341</v>
      </c>
    </row>
    <row r="5358" spans="1:6" x14ac:dyDescent="0.3">
      <c r="A5358" s="141">
        <v>100852</v>
      </c>
      <c r="B5358" s="141" t="s">
        <v>10029</v>
      </c>
      <c r="C5358" s="141" t="s">
        <v>146</v>
      </c>
      <c r="D5358" s="141" t="s">
        <v>81</v>
      </c>
      <c r="E5358" s="142" t="s">
        <v>10030</v>
      </c>
      <c r="F5358" s="142" t="s">
        <v>17342</v>
      </c>
    </row>
    <row r="5359" spans="1:6" x14ac:dyDescent="0.3">
      <c r="A5359" s="141">
        <v>100853</v>
      </c>
      <c r="B5359" s="141" t="s">
        <v>10031</v>
      </c>
      <c r="C5359" s="141" t="s">
        <v>146</v>
      </c>
      <c r="D5359" s="141" t="s">
        <v>81</v>
      </c>
      <c r="E5359" s="142" t="s">
        <v>10032</v>
      </c>
      <c r="F5359" s="142" t="s">
        <v>17343</v>
      </c>
    </row>
    <row r="5360" spans="1:6" x14ac:dyDescent="0.3">
      <c r="A5360" s="141">
        <v>100854</v>
      </c>
      <c r="B5360" s="141" t="s">
        <v>10033</v>
      </c>
      <c r="C5360" s="141" t="s">
        <v>146</v>
      </c>
      <c r="D5360" s="141" t="s">
        <v>81</v>
      </c>
      <c r="E5360" s="142" t="s">
        <v>10034</v>
      </c>
      <c r="F5360" s="142" t="s">
        <v>17344</v>
      </c>
    </row>
    <row r="5361" spans="1:6" x14ac:dyDescent="0.3">
      <c r="A5361" s="141">
        <v>100856</v>
      </c>
      <c r="B5361" s="141" t="s">
        <v>10035</v>
      </c>
      <c r="C5361" s="141" t="s">
        <v>146</v>
      </c>
      <c r="D5361" s="141" t="s">
        <v>81</v>
      </c>
      <c r="E5361" s="142" t="s">
        <v>3828</v>
      </c>
      <c r="F5361" s="142" t="s">
        <v>17345</v>
      </c>
    </row>
    <row r="5362" spans="1:6" x14ac:dyDescent="0.3">
      <c r="A5362" s="141">
        <v>100857</v>
      </c>
      <c r="B5362" s="141" t="s">
        <v>10036</v>
      </c>
      <c r="C5362" s="141" t="s">
        <v>146</v>
      </c>
      <c r="D5362" s="141" t="s">
        <v>81</v>
      </c>
      <c r="E5362" s="142" t="s">
        <v>10037</v>
      </c>
      <c r="F5362" s="142" t="s">
        <v>17346</v>
      </c>
    </row>
    <row r="5363" spans="1:6" x14ac:dyDescent="0.3">
      <c r="A5363" s="141">
        <v>100858</v>
      </c>
      <c r="B5363" s="141" t="s">
        <v>10038</v>
      </c>
      <c r="C5363" s="141" t="s">
        <v>146</v>
      </c>
      <c r="D5363" s="141" t="s">
        <v>81</v>
      </c>
      <c r="E5363" s="142" t="s">
        <v>10039</v>
      </c>
      <c r="F5363" s="142" t="s">
        <v>17347</v>
      </c>
    </row>
    <row r="5364" spans="1:6" x14ac:dyDescent="0.3">
      <c r="A5364" s="141">
        <v>100859</v>
      </c>
      <c r="B5364" s="141" t="s">
        <v>10040</v>
      </c>
      <c r="C5364" s="141" t="s">
        <v>146</v>
      </c>
      <c r="D5364" s="141" t="s">
        <v>81</v>
      </c>
      <c r="E5364" s="142" t="s">
        <v>10041</v>
      </c>
      <c r="F5364" s="142" t="s">
        <v>17348</v>
      </c>
    </row>
    <row r="5365" spans="1:6" x14ac:dyDescent="0.3">
      <c r="A5365" s="141">
        <v>100860</v>
      </c>
      <c r="B5365" s="141" t="s">
        <v>10042</v>
      </c>
      <c r="C5365" s="141" t="s">
        <v>146</v>
      </c>
      <c r="D5365" s="141" t="s">
        <v>1090</v>
      </c>
      <c r="E5365" s="142" t="s">
        <v>10043</v>
      </c>
      <c r="F5365" s="142" t="s">
        <v>4527</v>
      </c>
    </row>
    <row r="5366" spans="1:6" x14ac:dyDescent="0.3">
      <c r="A5366" s="141">
        <v>100861</v>
      </c>
      <c r="B5366" s="141" t="s">
        <v>10044</v>
      </c>
      <c r="C5366" s="141" t="s">
        <v>146</v>
      </c>
      <c r="D5366" s="141" t="s">
        <v>81</v>
      </c>
      <c r="E5366" s="142" t="s">
        <v>10045</v>
      </c>
      <c r="F5366" s="142" t="s">
        <v>733</v>
      </c>
    </row>
    <row r="5367" spans="1:6" x14ac:dyDescent="0.3">
      <c r="A5367" s="141">
        <v>100862</v>
      </c>
      <c r="B5367" s="141" t="s">
        <v>10046</v>
      </c>
      <c r="C5367" s="141" t="s">
        <v>146</v>
      </c>
      <c r="D5367" s="141" t="s">
        <v>81</v>
      </c>
      <c r="E5367" s="142" t="s">
        <v>10047</v>
      </c>
      <c r="F5367" s="142" t="s">
        <v>12546</v>
      </c>
    </row>
    <row r="5368" spans="1:6" x14ac:dyDescent="0.3">
      <c r="A5368" s="141">
        <v>100863</v>
      </c>
      <c r="B5368" s="141" t="s">
        <v>10048</v>
      </c>
      <c r="C5368" s="141" t="s">
        <v>146</v>
      </c>
      <c r="D5368" s="141" t="s">
        <v>81</v>
      </c>
      <c r="E5368" s="142" t="s">
        <v>10049</v>
      </c>
      <c r="F5368" s="142" t="s">
        <v>17349</v>
      </c>
    </row>
    <row r="5369" spans="1:6" x14ac:dyDescent="0.3">
      <c r="A5369" s="141">
        <v>100864</v>
      </c>
      <c r="B5369" s="141" t="s">
        <v>10050</v>
      </c>
      <c r="C5369" s="141" t="s">
        <v>146</v>
      </c>
      <c r="D5369" s="141" t="s">
        <v>81</v>
      </c>
      <c r="E5369" s="142" t="s">
        <v>10051</v>
      </c>
      <c r="F5369" s="142" t="s">
        <v>17350</v>
      </c>
    </row>
    <row r="5370" spans="1:6" x14ac:dyDescent="0.3">
      <c r="A5370" s="141">
        <v>100865</v>
      </c>
      <c r="B5370" s="141" t="s">
        <v>10052</v>
      </c>
      <c r="C5370" s="141" t="s">
        <v>146</v>
      </c>
      <c r="D5370" s="141" t="s">
        <v>81</v>
      </c>
      <c r="E5370" s="142" t="s">
        <v>10053</v>
      </c>
      <c r="F5370" s="142" t="s">
        <v>17351</v>
      </c>
    </row>
    <row r="5371" spans="1:6" x14ac:dyDescent="0.3">
      <c r="A5371" s="141">
        <v>100866</v>
      </c>
      <c r="B5371" s="141" t="s">
        <v>10054</v>
      </c>
      <c r="C5371" s="141" t="s">
        <v>146</v>
      </c>
      <c r="D5371" s="141" t="s">
        <v>81</v>
      </c>
      <c r="E5371" s="142" t="s">
        <v>10055</v>
      </c>
      <c r="F5371" s="142" t="s">
        <v>17352</v>
      </c>
    </row>
    <row r="5372" spans="1:6" x14ac:dyDescent="0.3">
      <c r="A5372" s="141">
        <v>100867</v>
      </c>
      <c r="B5372" s="141" t="s">
        <v>10056</v>
      </c>
      <c r="C5372" s="141" t="s">
        <v>146</v>
      </c>
      <c r="D5372" s="141" t="s">
        <v>81</v>
      </c>
      <c r="E5372" s="142" t="s">
        <v>10057</v>
      </c>
      <c r="F5372" s="142" t="s">
        <v>17353</v>
      </c>
    </row>
    <row r="5373" spans="1:6" x14ac:dyDescent="0.3">
      <c r="A5373" s="141">
        <v>100868</v>
      </c>
      <c r="B5373" s="141" t="s">
        <v>10058</v>
      </c>
      <c r="C5373" s="141" t="s">
        <v>146</v>
      </c>
      <c r="D5373" s="141" t="s">
        <v>81</v>
      </c>
      <c r="E5373" s="142" t="s">
        <v>10059</v>
      </c>
      <c r="F5373" s="142" t="s">
        <v>17354</v>
      </c>
    </row>
    <row r="5374" spans="1:6" x14ac:dyDescent="0.3">
      <c r="A5374" s="141">
        <v>100869</v>
      </c>
      <c r="B5374" s="141" t="s">
        <v>10060</v>
      </c>
      <c r="C5374" s="141" t="s">
        <v>146</v>
      </c>
      <c r="D5374" s="141" t="s">
        <v>81</v>
      </c>
      <c r="E5374" s="142" t="s">
        <v>10061</v>
      </c>
      <c r="F5374" s="142" t="s">
        <v>17355</v>
      </c>
    </row>
    <row r="5375" spans="1:6" x14ac:dyDescent="0.3">
      <c r="A5375" s="141">
        <v>100870</v>
      </c>
      <c r="B5375" s="141" t="s">
        <v>10062</v>
      </c>
      <c r="C5375" s="141" t="s">
        <v>146</v>
      </c>
      <c r="D5375" s="141" t="s">
        <v>81</v>
      </c>
      <c r="E5375" s="142" t="s">
        <v>10063</v>
      </c>
      <c r="F5375" s="142" t="s">
        <v>17356</v>
      </c>
    </row>
    <row r="5376" spans="1:6" x14ac:dyDescent="0.3">
      <c r="A5376" s="141">
        <v>100871</v>
      </c>
      <c r="B5376" s="141" t="s">
        <v>10064</v>
      </c>
      <c r="C5376" s="141" t="s">
        <v>146</v>
      </c>
      <c r="D5376" s="141" t="s">
        <v>81</v>
      </c>
      <c r="E5376" s="142" t="s">
        <v>10065</v>
      </c>
      <c r="F5376" s="142" t="s">
        <v>17357</v>
      </c>
    </row>
    <row r="5377" spans="1:6" x14ac:dyDescent="0.3">
      <c r="A5377" s="141">
        <v>100872</v>
      </c>
      <c r="B5377" s="141" t="s">
        <v>10066</v>
      </c>
      <c r="C5377" s="141" t="s">
        <v>146</v>
      </c>
      <c r="D5377" s="141" t="s">
        <v>81</v>
      </c>
      <c r="E5377" s="142" t="s">
        <v>10067</v>
      </c>
      <c r="F5377" s="142" t="s">
        <v>17358</v>
      </c>
    </row>
    <row r="5378" spans="1:6" x14ac:dyDescent="0.3">
      <c r="A5378" s="141">
        <v>100873</v>
      </c>
      <c r="B5378" s="141" t="s">
        <v>10068</v>
      </c>
      <c r="C5378" s="141" t="s">
        <v>146</v>
      </c>
      <c r="D5378" s="141" t="s">
        <v>81</v>
      </c>
      <c r="E5378" s="142" t="s">
        <v>10069</v>
      </c>
      <c r="F5378" s="142" t="s">
        <v>17359</v>
      </c>
    </row>
    <row r="5379" spans="1:6" x14ac:dyDescent="0.3">
      <c r="A5379" s="141">
        <v>100874</v>
      </c>
      <c r="B5379" s="141" t="s">
        <v>10070</v>
      </c>
      <c r="C5379" s="141" t="s">
        <v>146</v>
      </c>
      <c r="D5379" s="141" t="s">
        <v>81</v>
      </c>
      <c r="E5379" s="142" t="s">
        <v>10055</v>
      </c>
      <c r="F5379" s="142" t="s">
        <v>17352</v>
      </c>
    </row>
    <row r="5380" spans="1:6" x14ac:dyDescent="0.3">
      <c r="A5380" s="141">
        <v>100875</v>
      </c>
      <c r="B5380" s="141" t="s">
        <v>10071</v>
      </c>
      <c r="C5380" s="141" t="s">
        <v>146</v>
      </c>
      <c r="D5380" s="141" t="s">
        <v>81</v>
      </c>
      <c r="E5380" s="142" t="s">
        <v>10072</v>
      </c>
      <c r="F5380" s="142" t="s">
        <v>17360</v>
      </c>
    </row>
    <row r="5381" spans="1:6" x14ac:dyDescent="0.3">
      <c r="A5381" s="141">
        <v>100878</v>
      </c>
      <c r="B5381" s="141" t="s">
        <v>10073</v>
      </c>
      <c r="C5381" s="141" t="s">
        <v>146</v>
      </c>
      <c r="D5381" s="141" t="s">
        <v>81</v>
      </c>
      <c r="E5381" s="142" t="s">
        <v>10074</v>
      </c>
      <c r="F5381" s="142" t="s">
        <v>17361</v>
      </c>
    </row>
    <row r="5382" spans="1:6" x14ac:dyDescent="0.3">
      <c r="A5382" s="141">
        <v>98052</v>
      </c>
      <c r="B5382" s="141" t="s">
        <v>10075</v>
      </c>
      <c r="C5382" s="141" t="s">
        <v>146</v>
      </c>
      <c r="D5382" s="141" t="s">
        <v>81</v>
      </c>
      <c r="E5382" s="142" t="s">
        <v>10076</v>
      </c>
      <c r="F5382" s="142" t="s">
        <v>17362</v>
      </c>
    </row>
    <row r="5383" spans="1:6" x14ac:dyDescent="0.3">
      <c r="A5383" s="141">
        <v>98053</v>
      </c>
      <c r="B5383" s="141" t="s">
        <v>10077</v>
      </c>
      <c r="C5383" s="141" t="s">
        <v>146</v>
      </c>
      <c r="D5383" s="141" t="s">
        <v>81</v>
      </c>
      <c r="E5383" s="142" t="s">
        <v>10078</v>
      </c>
      <c r="F5383" s="142" t="s">
        <v>17363</v>
      </c>
    </row>
    <row r="5384" spans="1:6" x14ac:dyDescent="0.3">
      <c r="A5384" s="141">
        <v>98054</v>
      </c>
      <c r="B5384" s="141" t="s">
        <v>10079</v>
      </c>
      <c r="C5384" s="141" t="s">
        <v>146</v>
      </c>
      <c r="D5384" s="141" t="s">
        <v>81</v>
      </c>
      <c r="E5384" s="142" t="s">
        <v>10080</v>
      </c>
      <c r="F5384" s="142" t="s">
        <v>17364</v>
      </c>
    </row>
    <row r="5385" spans="1:6" x14ac:dyDescent="0.3">
      <c r="A5385" s="141">
        <v>98055</v>
      </c>
      <c r="B5385" s="141" t="s">
        <v>10081</v>
      </c>
      <c r="C5385" s="141" t="s">
        <v>146</v>
      </c>
      <c r="D5385" s="141" t="s">
        <v>81</v>
      </c>
      <c r="E5385" s="142" t="s">
        <v>10082</v>
      </c>
      <c r="F5385" s="142" t="s">
        <v>17365</v>
      </c>
    </row>
    <row r="5386" spans="1:6" x14ac:dyDescent="0.3">
      <c r="A5386" s="141">
        <v>98056</v>
      </c>
      <c r="B5386" s="141" t="s">
        <v>10083</v>
      </c>
      <c r="C5386" s="141" t="s">
        <v>146</v>
      </c>
      <c r="D5386" s="141" t="s">
        <v>81</v>
      </c>
      <c r="E5386" s="142" t="s">
        <v>10084</v>
      </c>
      <c r="F5386" s="142" t="s">
        <v>17366</v>
      </c>
    </row>
    <row r="5387" spans="1:6" x14ac:dyDescent="0.3">
      <c r="A5387" s="141">
        <v>98057</v>
      </c>
      <c r="B5387" s="141" t="s">
        <v>10085</v>
      </c>
      <c r="C5387" s="141" t="s">
        <v>146</v>
      </c>
      <c r="D5387" s="141" t="s">
        <v>81</v>
      </c>
      <c r="E5387" s="142" t="s">
        <v>10086</v>
      </c>
      <c r="F5387" s="142" t="s">
        <v>17367</v>
      </c>
    </row>
    <row r="5388" spans="1:6" x14ac:dyDescent="0.3">
      <c r="A5388" s="141">
        <v>98058</v>
      </c>
      <c r="B5388" s="141" t="s">
        <v>10087</v>
      </c>
      <c r="C5388" s="141" t="s">
        <v>146</v>
      </c>
      <c r="D5388" s="141" t="s">
        <v>81</v>
      </c>
      <c r="E5388" s="142" t="s">
        <v>10088</v>
      </c>
      <c r="F5388" s="142" t="s">
        <v>17368</v>
      </c>
    </row>
    <row r="5389" spans="1:6" x14ac:dyDescent="0.3">
      <c r="A5389" s="141">
        <v>98059</v>
      </c>
      <c r="B5389" s="141" t="s">
        <v>10089</v>
      </c>
      <c r="C5389" s="141" t="s">
        <v>146</v>
      </c>
      <c r="D5389" s="141" t="s">
        <v>81</v>
      </c>
      <c r="E5389" s="142" t="s">
        <v>10090</v>
      </c>
      <c r="F5389" s="142" t="s">
        <v>17369</v>
      </c>
    </row>
    <row r="5390" spans="1:6" x14ac:dyDescent="0.3">
      <c r="A5390" s="141">
        <v>98060</v>
      </c>
      <c r="B5390" s="141" t="s">
        <v>10091</v>
      </c>
      <c r="C5390" s="141" t="s">
        <v>146</v>
      </c>
      <c r="D5390" s="141" t="s">
        <v>81</v>
      </c>
      <c r="E5390" s="142" t="s">
        <v>10092</v>
      </c>
      <c r="F5390" s="142" t="s">
        <v>17370</v>
      </c>
    </row>
    <row r="5391" spans="1:6" x14ac:dyDescent="0.3">
      <c r="A5391" s="141">
        <v>98061</v>
      </c>
      <c r="B5391" s="141" t="s">
        <v>10093</v>
      </c>
      <c r="C5391" s="141" t="s">
        <v>146</v>
      </c>
      <c r="D5391" s="141" t="s">
        <v>81</v>
      </c>
      <c r="E5391" s="142" t="s">
        <v>10094</v>
      </c>
      <c r="F5391" s="142" t="s">
        <v>17371</v>
      </c>
    </row>
    <row r="5392" spans="1:6" x14ac:dyDescent="0.3">
      <c r="A5392" s="141">
        <v>98062</v>
      </c>
      <c r="B5392" s="141" t="s">
        <v>10095</v>
      </c>
      <c r="C5392" s="141" t="s">
        <v>146</v>
      </c>
      <c r="D5392" s="141" t="s">
        <v>81</v>
      </c>
      <c r="E5392" s="142" t="s">
        <v>10096</v>
      </c>
      <c r="F5392" s="142" t="s">
        <v>17372</v>
      </c>
    </row>
    <row r="5393" spans="1:6" x14ac:dyDescent="0.3">
      <c r="A5393" s="141">
        <v>98063</v>
      </c>
      <c r="B5393" s="141" t="s">
        <v>10097</v>
      </c>
      <c r="C5393" s="141" t="s">
        <v>146</v>
      </c>
      <c r="D5393" s="141" t="s">
        <v>81</v>
      </c>
      <c r="E5393" s="142" t="s">
        <v>10098</v>
      </c>
      <c r="F5393" s="142" t="s">
        <v>17373</v>
      </c>
    </row>
    <row r="5394" spans="1:6" x14ac:dyDescent="0.3">
      <c r="A5394" s="141">
        <v>98064</v>
      </c>
      <c r="B5394" s="141" t="s">
        <v>10099</v>
      </c>
      <c r="C5394" s="141" t="s">
        <v>146</v>
      </c>
      <c r="D5394" s="141" t="s">
        <v>81</v>
      </c>
      <c r="E5394" s="142" t="s">
        <v>10100</v>
      </c>
      <c r="F5394" s="142" t="s">
        <v>17374</v>
      </c>
    </row>
    <row r="5395" spans="1:6" x14ac:dyDescent="0.3">
      <c r="A5395" s="141">
        <v>98065</v>
      </c>
      <c r="B5395" s="141" t="s">
        <v>10101</v>
      </c>
      <c r="C5395" s="141" t="s">
        <v>146</v>
      </c>
      <c r="D5395" s="141" t="s">
        <v>81</v>
      </c>
      <c r="E5395" s="142" t="s">
        <v>10102</v>
      </c>
      <c r="F5395" s="142" t="s">
        <v>17375</v>
      </c>
    </row>
    <row r="5396" spans="1:6" x14ac:dyDescent="0.3">
      <c r="A5396" s="141">
        <v>98066</v>
      </c>
      <c r="B5396" s="141" t="s">
        <v>10103</v>
      </c>
      <c r="C5396" s="141" t="s">
        <v>146</v>
      </c>
      <c r="D5396" s="141" t="s">
        <v>81</v>
      </c>
      <c r="E5396" s="142" t="s">
        <v>10104</v>
      </c>
      <c r="F5396" s="142" t="s">
        <v>17376</v>
      </c>
    </row>
    <row r="5397" spans="1:6" x14ac:dyDescent="0.3">
      <c r="A5397" s="141">
        <v>98067</v>
      </c>
      <c r="B5397" s="141" t="s">
        <v>10105</v>
      </c>
      <c r="C5397" s="141" t="s">
        <v>146</v>
      </c>
      <c r="D5397" s="141" t="s">
        <v>81</v>
      </c>
      <c r="E5397" s="142" t="s">
        <v>10106</v>
      </c>
      <c r="F5397" s="142" t="s">
        <v>17377</v>
      </c>
    </row>
    <row r="5398" spans="1:6" x14ac:dyDescent="0.3">
      <c r="A5398" s="141">
        <v>98068</v>
      </c>
      <c r="B5398" s="141" t="s">
        <v>10107</v>
      </c>
      <c r="C5398" s="141" t="s">
        <v>146</v>
      </c>
      <c r="D5398" s="141" t="s">
        <v>81</v>
      </c>
      <c r="E5398" s="142" t="s">
        <v>10108</v>
      </c>
      <c r="F5398" s="142" t="s">
        <v>17378</v>
      </c>
    </row>
    <row r="5399" spans="1:6" x14ac:dyDescent="0.3">
      <c r="A5399" s="141">
        <v>98069</v>
      </c>
      <c r="B5399" s="141" t="s">
        <v>10109</v>
      </c>
      <c r="C5399" s="141" t="s">
        <v>146</v>
      </c>
      <c r="D5399" s="141" t="s">
        <v>81</v>
      </c>
      <c r="E5399" s="142" t="s">
        <v>10110</v>
      </c>
      <c r="F5399" s="142" t="s">
        <v>17379</v>
      </c>
    </row>
    <row r="5400" spans="1:6" x14ac:dyDescent="0.3">
      <c r="A5400" s="141">
        <v>98070</v>
      </c>
      <c r="B5400" s="141" t="s">
        <v>10111</v>
      </c>
      <c r="C5400" s="141" t="s">
        <v>146</v>
      </c>
      <c r="D5400" s="141" t="s">
        <v>81</v>
      </c>
      <c r="E5400" s="142" t="s">
        <v>10112</v>
      </c>
      <c r="F5400" s="142" t="s">
        <v>17380</v>
      </c>
    </row>
    <row r="5401" spans="1:6" x14ac:dyDescent="0.3">
      <c r="A5401" s="141">
        <v>98071</v>
      </c>
      <c r="B5401" s="141" t="s">
        <v>10113</v>
      </c>
      <c r="C5401" s="141" t="s">
        <v>146</v>
      </c>
      <c r="D5401" s="141" t="s">
        <v>81</v>
      </c>
      <c r="E5401" s="142" t="s">
        <v>10114</v>
      </c>
      <c r="F5401" s="142" t="s">
        <v>17381</v>
      </c>
    </row>
    <row r="5402" spans="1:6" x14ac:dyDescent="0.3">
      <c r="A5402" s="141">
        <v>98072</v>
      </c>
      <c r="B5402" s="141" t="s">
        <v>10115</v>
      </c>
      <c r="C5402" s="141" t="s">
        <v>146</v>
      </c>
      <c r="D5402" s="141" t="s">
        <v>81</v>
      </c>
      <c r="E5402" s="142" t="s">
        <v>10116</v>
      </c>
      <c r="F5402" s="142" t="s">
        <v>17382</v>
      </c>
    </row>
    <row r="5403" spans="1:6" x14ac:dyDescent="0.3">
      <c r="A5403" s="141">
        <v>98073</v>
      </c>
      <c r="B5403" s="141" t="s">
        <v>10117</v>
      </c>
      <c r="C5403" s="141" t="s">
        <v>146</v>
      </c>
      <c r="D5403" s="141" t="s">
        <v>81</v>
      </c>
      <c r="E5403" s="142" t="s">
        <v>10118</v>
      </c>
      <c r="F5403" s="142" t="s">
        <v>17383</v>
      </c>
    </row>
    <row r="5404" spans="1:6" x14ac:dyDescent="0.3">
      <c r="A5404" s="141">
        <v>98074</v>
      </c>
      <c r="B5404" s="141" t="s">
        <v>10119</v>
      </c>
      <c r="C5404" s="141" t="s">
        <v>146</v>
      </c>
      <c r="D5404" s="141" t="s">
        <v>81</v>
      </c>
      <c r="E5404" s="142" t="s">
        <v>10120</v>
      </c>
      <c r="F5404" s="142" t="s">
        <v>17384</v>
      </c>
    </row>
    <row r="5405" spans="1:6" x14ac:dyDescent="0.3">
      <c r="A5405" s="141">
        <v>98075</v>
      </c>
      <c r="B5405" s="141" t="s">
        <v>10121</v>
      </c>
      <c r="C5405" s="141" t="s">
        <v>146</v>
      </c>
      <c r="D5405" s="141" t="s">
        <v>81</v>
      </c>
      <c r="E5405" s="142" t="s">
        <v>10122</v>
      </c>
      <c r="F5405" s="142" t="s">
        <v>17385</v>
      </c>
    </row>
    <row r="5406" spans="1:6" x14ac:dyDescent="0.3">
      <c r="A5406" s="141">
        <v>98076</v>
      </c>
      <c r="B5406" s="141" t="s">
        <v>10123</v>
      </c>
      <c r="C5406" s="141" t="s">
        <v>146</v>
      </c>
      <c r="D5406" s="141" t="s">
        <v>81</v>
      </c>
      <c r="E5406" s="142" t="s">
        <v>10124</v>
      </c>
      <c r="F5406" s="142" t="s">
        <v>17386</v>
      </c>
    </row>
    <row r="5407" spans="1:6" x14ac:dyDescent="0.3">
      <c r="A5407" s="141">
        <v>98077</v>
      </c>
      <c r="B5407" s="141" t="s">
        <v>10125</v>
      </c>
      <c r="C5407" s="141" t="s">
        <v>146</v>
      </c>
      <c r="D5407" s="141" t="s">
        <v>81</v>
      </c>
      <c r="E5407" s="142" t="s">
        <v>10126</v>
      </c>
      <c r="F5407" s="142" t="s">
        <v>17387</v>
      </c>
    </row>
    <row r="5408" spans="1:6" x14ac:dyDescent="0.3">
      <c r="A5408" s="141">
        <v>98078</v>
      </c>
      <c r="B5408" s="141" t="s">
        <v>10127</v>
      </c>
      <c r="C5408" s="141" t="s">
        <v>146</v>
      </c>
      <c r="D5408" s="141" t="s">
        <v>81</v>
      </c>
      <c r="E5408" s="142" t="s">
        <v>10128</v>
      </c>
      <c r="F5408" s="142" t="s">
        <v>17388</v>
      </c>
    </row>
    <row r="5409" spans="1:6" x14ac:dyDescent="0.3">
      <c r="A5409" s="141">
        <v>98079</v>
      </c>
      <c r="B5409" s="141" t="s">
        <v>10129</v>
      </c>
      <c r="C5409" s="141" t="s">
        <v>146</v>
      </c>
      <c r="D5409" s="141" t="s">
        <v>81</v>
      </c>
      <c r="E5409" s="142" t="s">
        <v>10130</v>
      </c>
      <c r="F5409" s="142" t="s">
        <v>17389</v>
      </c>
    </row>
    <row r="5410" spans="1:6" x14ac:dyDescent="0.3">
      <c r="A5410" s="141">
        <v>98080</v>
      </c>
      <c r="B5410" s="141" t="s">
        <v>10131</v>
      </c>
      <c r="C5410" s="141" t="s">
        <v>146</v>
      </c>
      <c r="D5410" s="141" t="s">
        <v>81</v>
      </c>
      <c r="E5410" s="142" t="s">
        <v>10132</v>
      </c>
      <c r="F5410" s="142" t="s">
        <v>17390</v>
      </c>
    </row>
    <row r="5411" spans="1:6" x14ac:dyDescent="0.3">
      <c r="A5411" s="141">
        <v>98081</v>
      </c>
      <c r="B5411" s="141" t="s">
        <v>10133</v>
      </c>
      <c r="C5411" s="141" t="s">
        <v>146</v>
      </c>
      <c r="D5411" s="141" t="s">
        <v>81</v>
      </c>
      <c r="E5411" s="142" t="s">
        <v>10134</v>
      </c>
      <c r="F5411" s="142" t="s">
        <v>17391</v>
      </c>
    </row>
    <row r="5412" spans="1:6" x14ac:dyDescent="0.3">
      <c r="A5412" s="141">
        <v>98082</v>
      </c>
      <c r="B5412" s="141" t="s">
        <v>10135</v>
      </c>
      <c r="C5412" s="141" t="s">
        <v>146</v>
      </c>
      <c r="D5412" s="141" t="s">
        <v>81</v>
      </c>
      <c r="E5412" s="142" t="s">
        <v>10136</v>
      </c>
      <c r="F5412" s="142" t="s">
        <v>17392</v>
      </c>
    </row>
    <row r="5413" spans="1:6" x14ac:dyDescent="0.3">
      <c r="A5413" s="141">
        <v>98083</v>
      </c>
      <c r="B5413" s="141" t="s">
        <v>10137</v>
      </c>
      <c r="C5413" s="141" t="s">
        <v>146</v>
      </c>
      <c r="D5413" s="141" t="s">
        <v>81</v>
      </c>
      <c r="E5413" s="142" t="s">
        <v>10138</v>
      </c>
      <c r="F5413" s="142" t="s">
        <v>17393</v>
      </c>
    </row>
    <row r="5414" spans="1:6" x14ac:dyDescent="0.3">
      <c r="A5414" s="141">
        <v>98084</v>
      </c>
      <c r="B5414" s="141" t="s">
        <v>10139</v>
      </c>
      <c r="C5414" s="141" t="s">
        <v>146</v>
      </c>
      <c r="D5414" s="141" t="s">
        <v>81</v>
      </c>
      <c r="E5414" s="142" t="s">
        <v>10140</v>
      </c>
      <c r="F5414" s="142" t="s">
        <v>17394</v>
      </c>
    </row>
    <row r="5415" spans="1:6" x14ac:dyDescent="0.3">
      <c r="A5415" s="141">
        <v>98085</v>
      </c>
      <c r="B5415" s="141" t="s">
        <v>10141</v>
      </c>
      <c r="C5415" s="141" t="s">
        <v>146</v>
      </c>
      <c r="D5415" s="141" t="s">
        <v>81</v>
      </c>
      <c r="E5415" s="142" t="s">
        <v>10142</v>
      </c>
      <c r="F5415" s="142" t="s">
        <v>17395</v>
      </c>
    </row>
    <row r="5416" spans="1:6" x14ac:dyDescent="0.3">
      <c r="A5416" s="141">
        <v>98086</v>
      </c>
      <c r="B5416" s="141" t="s">
        <v>10143</v>
      </c>
      <c r="C5416" s="141" t="s">
        <v>146</v>
      </c>
      <c r="D5416" s="141" t="s">
        <v>81</v>
      </c>
      <c r="E5416" s="142" t="s">
        <v>10144</v>
      </c>
      <c r="F5416" s="142" t="s">
        <v>17396</v>
      </c>
    </row>
    <row r="5417" spans="1:6" x14ac:dyDescent="0.3">
      <c r="A5417" s="141">
        <v>98087</v>
      </c>
      <c r="B5417" s="141" t="s">
        <v>10145</v>
      </c>
      <c r="C5417" s="141" t="s">
        <v>146</v>
      </c>
      <c r="D5417" s="141" t="s">
        <v>81</v>
      </c>
      <c r="E5417" s="142" t="s">
        <v>10146</v>
      </c>
      <c r="F5417" s="142" t="s">
        <v>17397</v>
      </c>
    </row>
    <row r="5418" spans="1:6" x14ac:dyDescent="0.3">
      <c r="A5418" s="141">
        <v>98088</v>
      </c>
      <c r="B5418" s="141" t="s">
        <v>10147</v>
      </c>
      <c r="C5418" s="141" t="s">
        <v>146</v>
      </c>
      <c r="D5418" s="141" t="s">
        <v>81</v>
      </c>
      <c r="E5418" s="142" t="s">
        <v>10148</v>
      </c>
      <c r="F5418" s="142" t="s">
        <v>17398</v>
      </c>
    </row>
    <row r="5419" spans="1:6" x14ac:dyDescent="0.3">
      <c r="A5419" s="141">
        <v>98089</v>
      </c>
      <c r="B5419" s="141" t="s">
        <v>10149</v>
      </c>
      <c r="C5419" s="141" t="s">
        <v>146</v>
      </c>
      <c r="D5419" s="141" t="s">
        <v>81</v>
      </c>
      <c r="E5419" s="142" t="s">
        <v>10150</v>
      </c>
      <c r="F5419" s="142" t="s">
        <v>17399</v>
      </c>
    </row>
    <row r="5420" spans="1:6" x14ac:dyDescent="0.3">
      <c r="A5420" s="141">
        <v>98090</v>
      </c>
      <c r="B5420" s="141" t="s">
        <v>10151</v>
      </c>
      <c r="C5420" s="141" t="s">
        <v>146</v>
      </c>
      <c r="D5420" s="141" t="s">
        <v>81</v>
      </c>
      <c r="E5420" s="142" t="s">
        <v>10152</v>
      </c>
      <c r="F5420" s="142" t="s">
        <v>17400</v>
      </c>
    </row>
    <row r="5421" spans="1:6" x14ac:dyDescent="0.3">
      <c r="A5421" s="141">
        <v>98091</v>
      </c>
      <c r="B5421" s="141" t="s">
        <v>10153</v>
      </c>
      <c r="C5421" s="141" t="s">
        <v>146</v>
      </c>
      <c r="D5421" s="141" t="s">
        <v>81</v>
      </c>
      <c r="E5421" s="142" t="s">
        <v>10154</v>
      </c>
      <c r="F5421" s="142" t="s">
        <v>17401</v>
      </c>
    </row>
    <row r="5422" spans="1:6" x14ac:dyDescent="0.3">
      <c r="A5422" s="141">
        <v>98092</v>
      </c>
      <c r="B5422" s="141" t="s">
        <v>10155</v>
      </c>
      <c r="C5422" s="141" t="s">
        <v>146</v>
      </c>
      <c r="D5422" s="141" t="s">
        <v>81</v>
      </c>
      <c r="E5422" s="142" t="s">
        <v>10156</v>
      </c>
      <c r="F5422" s="142" t="s">
        <v>17402</v>
      </c>
    </row>
    <row r="5423" spans="1:6" x14ac:dyDescent="0.3">
      <c r="A5423" s="141">
        <v>98093</v>
      </c>
      <c r="B5423" s="141" t="s">
        <v>10157</v>
      </c>
      <c r="C5423" s="141" t="s">
        <v>146</v>
      </c>
      <c r="D5423" s="141" t="s">
        <v>81</v>
      </c>
      <c r="E5423" s="142" t="s">
        <v>10158</v>
      </c>
      <c r="F5423" s="142" t="s">
        <v>17403</v>
      </c>
    </row>
    <row r="5424" spans="1:6" x14ac:dyDescent="0.3">
      <c r="A5424" s="141">
        <v>98094</v>
      </c>
      <c r="B5424" s="141" t="s">
        <v>10159</v>
      </c>
      <c r="C5424" s="141" t="s">
        <v>146</v>
      </c>
      <c r="D5424" s="141" t="s">
        <v>81</v>
      </c>
      <c r="E5424" s="142" t="s">
        <v>10160</v>
      </c>
      <c r="F5424" s="142" t="s">
        <v>17404</v>
      </c>
    </row>
    <row r="5425" spans="1:6" x14ac:dyDescent="0.3">
      <c r="A5425" s="141">
        <v>98099</v>
      </c>
      <c r="B5425" s="141" t="s">
        <v>10161</v>
      </c>
      <c r="C5425" s="141" t="s">
        <v>146</v>
      </c>
      <c r="D5425" s="141" t="s">
        <v>81</v>
      </c>
      <c r="E5425" s="142" t="s">
        <v>10162</v>
      </c>
      <c r="F5425" s="142" t="s">
        <v>17405</v>
      </c>
    </row>
    <row r="5426" spans="1:6" x14ac:dyDescent="0.3">
      <c r="A5426" s="141">
        <v>98100</v>
      </c>
      <c r="B5426" s="141" t="s">
        <v>10163</v>
      </c>
      <c r="C5426" s="141" t="s">
        <v>146</v>
      </c>
      <c r="D5426" s="141" t="s">
        <v>81</v>
      </c>
      <c r="E5426" s="142" t="s">
        <v>10164</v>
      </c>
      <c r="F5426" s="142" t="s">
        <v>17406</v>
      </c>
    </row>
    <row r="5427" spans="1:6" x14ac:dyDescent="0.3">
      <c r="A5427" s="141">
        <v>98101</v>
      </c>
      <c r="B5427" s="141" t="s">
        <v>10165</v>
      </c>
      <c r="C5427" s="141" t="s">
        <v>146</v>
      </c>
      <c r="D5427" s="141" t="s">
        <v>81</v>
      </c>
      <c r="E5427" s="142" t="s">
        <v>10166</v>
      </c>
      <c r="F5427" s="142" t="s">
        <v>17407</v>
      </c>
    </row>
    <row r="5428" spans="1:6" x14ac:dyDescent="0.3">
      <c r="A5428" s="141">
        <v>98109</v>
      </c>
      <c r="B5428" s="141" t="s">
        <v>10167</v>
      </c>
      <c r="C5428" s="141" t="s">
        <v>146</v>
      </c>
      <c r="D5428" s="141" t="s">
        <v>81</v>
      </c>
      <c r="E5428" s="142" t="s">
        <v>10168</v>
      </c>
      <c r="F5428" s="142" t="s">
        <v>17408</v>
      </c>
    </row>
    <row r="5429" spans="1:6" x14ac:dyDescent="0.3">
      <c r="A5429" s="141">
        <v>98110</v>
      </c>
      <c r="B5429" s="141" t="s">
        <v>10169</v>
      </c>
      <c r="C5429" s="141" t="s">
        <v>146</v>
      </c>
      <c r="D5429" s="141" t="s">
        <v>81</v>
      </c>
      <c r="E5429" s="142" t="s">
        <v>10170</v>
      </c>
      <c r="F5429" s="142" t="s">
        <v>17409</v>
      </c>
    </row>
    <row r="5430" spans="1:6" x14ac:dyDescent="0.3">
      <c r="A5430" s="141">
        <v>98111</v>
      </c>
      <c r="B5430" s="141" t="s">
        <v>10171</v>
      </c>
      <c r="C5430" s="141" t="s">
        <v>146</v>
      </c>
      <c r="D5430" s="141" t="s">
        <v>81</v>
      </c>
      <c r="E5430" s="142" t="s">
        <v>10172</v>
      </c>
      <c r="F5430" s="142" t="s">
        <v>8867</v>
      </c>
    </row>
    <row r="5431" spans="1:6" x14ac:dyDescent="0.3">
      <c r="A5431" s="141">
        <v>98112</v>
      </c>
      <c r="B5431" s="141" t="s">
        <v>10173</v>
      </c>
      <c r="C5431" s="141" t="s">
        <v>146</v>
      </c>
      <c r="D5431" s="141" t="s">
        <v>81</v>
      </c>
      <c r="E5431" s="142" t="s">
        <v>10174</v>
      </c>
      <c r="F5431" s="142" t="s">
        <v>17410</v>
      </c>
    </row>
    <row r="5432" spans="1:6" x14ac:dyDescent="0.3">
      <c r="A5432" s="141">
        <v>98114</v>
      </c>
      <c r="B5432" s="141" t="s">
        <v>10175</v>
      </c>
      <c r="C5432" s="141" t="s">
        <v>146</v>
      </c>
      <c r="D5432" s="141" t="s">
        <v>81</v>
      </c>
      <c r="E5432" s="142" t="s">
        <v>10176</v>
      </c>
      <c r="F5432" s="142" t="s">
        <v>17411</v>
      </c>
    </row>
    <row r="5433" spans="1:6" x14ac:dyDescent="0.3">
      <c r="A5433" s="141">
        <v>98115</v>
      </c>
      <c r="B5433" s="141" t="s">
        <v>10177</v>
      </c>
      <c r="C5433" s="141" t="s">
        <v>146</v>
      </c>
      <c r="D5433" s="141" t="s">
        <v>81</v>
      </c>
      <c r="E5433" s="142" t="s">
        <v>10178</v>
      </c>
      <c r="F5433" s="142" t="s">
        <v>311</v>
      </c>
    </row>
    <row r="5434" spans="1:6" x14ac:dyDescent="0.3">
      <c r="A5434" s="141">
        <v>89349</v>
      </c>
      <c r="B5434" s="141" t="s">
        <v>10179</v>
      </c>
      <c r="C5434" s="141" t="s">
        <v>146</v>
      </c>
      <c r="D5434" s="141" t="s">
        <v>81</v>
      </c>
      <c r="E5434" s="142" t="s">
        <v>10180</v>
      </c>
      <c r="F5434" s="142" t="s">
        <v>17412</v>
      </c>
    </row>
    <row r="5435" spans="1:6" x14ac:dyDescent="0.3">
      <c r="A5435" s="141">
        <v>89351</v>
      </c>
      <c r="B5435" s="141" t="s">
        <v>10181</v>
      </c>
      <c r="C5435" s="141" t="s">
        <v>146</v>
      </c>
      <c r="D5435" s="141" t="s">
        <v>81</v>
      </c>
      <c r="E5435" s="142" t="s">
        <v>10182</v>
      </c>
      <c r="F5435" s="142" t="s">
        <v>17413</v>
      </c>
    </row>
    <row r="5436" spans="1:6" x14ac:dyDescent="0.3">
      <c r="A5436" s="141">
        <v>89352</v>
      </c>
      <c r="B5436" s="141" t="s">
        <v>10183</v>
      </c>
      <c r="C5436" s="141" t="s">
        <v>146</v>
      </c>
      <c r="D5436" s="141" t="s">
        <v>81</v>
      </c>
      <c r="E5436" s="142" t="s">
        <v>7894</v>
      </c>
      <c r="F5436" s="142" t="s">
        <v>13667</v>
      </c>
    </row>
    <row r="5437" spans="1:6" x14ac:dyDescent="0.3">
      <c r="A5437" s="141">
        <v>89353</v>
      </c>
      <c r="B5437" s="141" t="s">
        <v>10184</v>
      </c>
      <c r="C5437" s="141" t="s">
        <v>146</v>
      </c>
      <c r="D5437" s="141" t="s">
        <v>81</v>
      </c>
      <c r="E5437" s="142" t="s">
        <v>10185</v>
      </c>
      <c r="F5437" s="142" t="s">
        <v>17414</v>
      </c>
    </row>
    <row r="5438" spans="1:6" x14ac:dyDescent="0.3">
      <c r="A5438" s="141">
        <v>89354</v>
      </c>
      <c r="B5438" s="141" t="s">
        <v>10186</v>
      </c>
      <c r="C5438" s="141" t="s">
        <v>146</v>
      </c>
      <c r="D5438" s="141" t="s">
        <v>81</v>
      </c>
      <c r="E5438" s="142" t="s">
        <v>10187</v>
      </c>
      <c r="F5438" s="142" t="s">
        <v>17415</v>
      </c>
    </row>
    <row r="5439" spans="1:6" x14ac:dyDescent="0.3">
      <c r="A5439" s="141">
        <v>89984</v>
      </c>
      <c r="B5439" s="141" t="s">
        <v>10188</v>
      </c>
      <c r="C5439" s="141" t="s">
        <v>146</v>
      </c>
      <c r="D5439" s="141" t="s">
        <v>81</v>
      </c>
      <c r="E5439" s="142" t="s">
        <v>10189</v>
      </c>
      <c r="F5439" s="142" t="s">
        <v>17416</v>
      </c>
    </row>
    <row r="5440" spans="1:6" x14ac:dyDescent="0.3">
      <c r="A5440" s="141">
        <v>89985</v>
      </c>
      <c r="B5440" s="141" t="s">
        <v>10190</v>
      </c>
      <c r="C5440" s="141" t="s">
        <v>146</v>
      </c>
      <c r="D5440" s="141" t="s">
        <v>81</v>
      </c>
      <c r="E5440" s="142" t="s">
        <v>10191</v>
      </c>
      <c r="F5440" s="142" t="s">
        <v>14376</v>
      </c>
    </row>
    <row r="5441" spans="1:6" x14ac:dyDescent="0.3">
      <c r="A5441" s="141">
        <v>89986</v>
      </c>
      <c r="B5441" s="141" t="s">
        <v>10192</v>
      </c>
      <c r="C5441" s="141" t="s">
        <v>146</v>
      </c>
      <c r="D5441" s="141" t="s">
        <v>81</v>
      </c>
      <c r="E5441" s="142" t="s">
        <v>10193</v>
      </c>
      <c r="F5441" s="142" t="s">
        <v>16767</v>
      </c>
    </row>
    <row r="5442" spans="1:6" x14ac:dyDescent="0.3">
      <c r="A5442" s="141">
        <v>89987</v>
      </c>
      <c r="B5442" s="141" t="s">
        <v>10194</v>
      </c>
      <c r="C5442" s="141" t="s">
        <v>146</v>
      </c>
      <c r="D5442" s="141" t="s">
        <v>81</v>
      </c>
      <c r="E5442" s="142" t="s">
        <v>6657</v>
      </c>
      <c r="F5442" s="142" t="s">
        <v>17417</v>
      </c>
    </row>
    <row r="5443" spans="1:6" x14ac:dyDescent="0.3">
      <c r="A5443" s="141">
        <v>90371</v>
      </c>
      <c r="B5443" s="141" t="s">
        <v>10195</v>
      </c>
      <c r="C5443" s="141" t="s">
        <v>146</v>
      </c>
      <c r="D5443" s="141" t="s">
        <v>81</v>
      </c>
      <c r="E5443" s="142" t="s">
        <v>8072</v>
      </c>
      <c r="F5443" s="142" t="s">
        <v>16842</v>
      </c>
    </row>
    <row r="5444" spans="1:6" x14ac:dyDescent="0.3">
      <c r="A5444" s="141">
        <v>94489</v>
      </c>
      <c r="B5444" s="141" t="s">
        <v>10196</v>
      </c>
      <c r="C5444" s="141" t="s">
        <v>146</v>
      </c>
      <c r="D5444" s="141" t="s">
        <v>81</v>
      </c>
      <c r="E5444" s="142" t="s">
        <v>10197</v>
      </c>
      <c r="F5444" s="142" t="s">
        <v>17418</v>
      </c>
    </row>
    <row r="5445" spans="1:6" x14ac:dyDescent="0.3">
      <c r="A5445" s="141">
        <v>94490</v>
      </c>
      <c r="B5445" s="141" t="s">
        <v>10198</v>
      </c>
      <c r="C5445" s="141" t="s">
        <v>146</v>
      </c>
      <c r="D5445" s="141" t="s">
        <v>81</v>
      </c>
      <c r="E5445" s="142" t="s">
        <v>5860</v>
      </c>
      <c r="F5445" s="142" t="s">
        <v>7857</v>
      </c>
    </row>
    <row r="5446" spans="1:6" x14ac:dyDescent="0.3">
      <c r="A5446" s="141">
        <v>94491</v>
      </c>
      <c r="B5446" s="141" t="s">
        <v>10199</v>
      </c>
      <c r="C5446" s="141" t="s">
        <v>146</v>
      </c>
      <c r="D5446" s="141" t="s">
        <v>81</v>
      </c>
      <c r="E5446" s="142" t="s">
        <v>10200</v>
      </c>
      <c r="F5446" s="142" t="s">
        <v>17419</v>
      </c>
    </row>
    <row r="5447" spans="1:6" x14ac:dyDescent="0.3">
      <c r="A5447" s="141">
        <v>94492</v>
      </c>
      <c r="B5447" s="141" t="s">
        <v>10201</v>
      </c>
      <c r="C5447" s="141" t="s">
        <v>146</v>
      </c>
      <c r="D5447" s="141" t="s">
        <v>81</v>
      </c>
      <c r="E5447" s="142" t="s">
        <v>10202</v>
      </c>
      <c r="F5447" s="142" t="s">
        <v>17420</v>
      </c>
    </row>
    <row r="5448" spans="1:6" x14ac:dyDescent="0.3">
      <c r="A5448" s="141">
        <v>94493</v>
      </c>
      <c r="B5448" s="141" t="s">
        <v>10203</v>
      </c>
      <c r="C5448" s="141" t="s">
        <v>146</v>
      </c>
      <c r="D5448" s="141" t="s">
        <v>81</v>
      </c>
      <c r="E5448" s="142" t="s">
        <v>10204</v>
      </c>
      <c r="F5448" s="142" t="s">
        <v>11966</v>
      </c>
    </row>
    <row r="5449" spans="1:6" x14ac:dyDescent="0.3">
      <c r="A5449" s="141">
        <v>94495</v>
      </c>
      <c r="B5449" s="141" t="s">
        <v>10205</v>
      </c>
      <c r="C5449" s="141" t="s">
        <v>146</v>
      </c>
      <c r="D5449" s="141" t="s">
        <v>81</v>
      </c>
      <c r="E5449" s="142" t="s">
        <v>10206</v>
      </c>
      <c r="F5449" s="142" t="s">
        <v>17421</v>
      </c>
    </row>
    <row r="5450" spans="1:6" x14ac:dyDescent="0.3">
      <c r="A5450" s="141">
        <v>94496</v>
      </c>
      <c r="B5450" s="141" t="s">
        <v>10207</v>
      </c>
      <c r="C5450" s="141" t="s">
        <v>146</v>
      </c>
      <c r="D5450" s="141" t="s">
        <v>81</v>
      </c>
      <c r="E5450" s="142" t="s">
        <v>8719</v>
      </c>
      <c r="F5450" s="142" t="s">
        <v>10967</v>
      </c>
    </row>
    <row r="5451" spans="1:6" x14ac:dyDescent="0.3">
      <c r="A5451" s="141">
        <v>94497</v>
      </c>
      <c r="B5451" s="141" t="s">
        <v>10208</v>
      </c>
      <c r="C5451" s="141" t="s">
        <v>146</v>
      </c>
      <c r="D5451" s="141" t="s">
        <v>81</v>
      </c>
      <c r="E5451" s="142" t="s">
        <v>8559</v>
      </c>
      <c r="F5451" s="142" t="s">
        <v>17422</v>
      </c>
    </row>
    <row r="5452" spans="1:6" x14ac:dyDescent="0.3">
      <c r="A5452" s="141">
        <v>94498</v>
      </c>
      <c r="B5452" s="141" t="s">
        <v>10209</v>
      </c>
      <c r="C5452" s="141" t="s">
        <v>146</v>
      </c>
      <c r="D5452" s="141" t="s">
        <v>81</v>
      </c>
      <c r="E5452" s="142" t="s">
        <v>10210</v>
      </c>
      <c r="F5452" s="142" t="s">
        <v>17423</v>
      </c>
    </row>
    <row r="5453" spans="1:6" x14ac:dyDescent="0.3">
      <c r="A5453" s="141">
        <v>94499</v>
      </c>
      <c r="B5453" s="141" t="s">
        <v>10211</v>
      </c>
      <c r="C5453" s="141" t="s">
        <v>146</v>
      </c>
      <c r="D5453" s="141" t="s">
        <v>81</v>
      </c>
      <c r="E5453" s="142" t="s">
        <v>10212</v>
      </c>
      <c r="F5453" s="142" t="s">
        <v>17424</v>
      </c>
    </row>
    <row r="5454" spans="1:6" x14ac:dyDescent="0.3">
      <c r="A5454" s="141">
        <v>94500</v>
      </c>
      <c r="B5454" s="141" t="s">
        <v>10213</v>
      </c>
      <c r="C5454" s="141" t="s">
        <v>146</v>
      </c>
      <c r="D5454" s="141" t="s">
        <v>81</v>
      </c>
      <c r="E5454" s="142" t="s">
        <v>10214</v>
      </c>
      <c r="F5454" s="142" t="s">
        <v>17425</v>
      </c>
    </row>
    <row r="5455" spans="1:6" x14ac:dyDescent="0.3">
      <c r="A5455" s="141">
        <v>94501</v>
      </c>
      <c r="B5455" s="141" t="s">
        <v>10215</v>
      </c>
      <c r="C5455" s="141" t="s">
        <v>146</v>
      </c>
      <c r="D5455" s="141" t="s">
        <v>81</v>
      </c>
      <c r="E5455" s="142" t="s">
        <v>10216</v>
      </c>
      <c r="F5455" s="142" t="s">
        <v>17426</v>
      </c>
    </row>
    <row r="5456" spans="1:6" x14ac:dyDescent="0.3">
      <c r="A5456" s="141">
        <v>94792</v>
      </c>
      <c r="B5456" s="141" t="s">
        <v>10217</v>
      </c>
      <c r="C5456" s="141" t="s">
        <v>146</v>
      </c>
      <c r="D5456" s="141" t="s">
        <v>81</v>
      </c>
      <c r="E5456" s="142" t="s">
        <v>10218</v>
      </c>
      <c r="F5456" s="142" t="s">
        <v>14766</v>
      </c>
    </row>
    <row r="5457" spans="1:6" x14ac:dyDescent="0.3">
      <c r="A5457" s="141">
        <v>94793</v>
      </c>
      <c r="B5457" s="141" t="s">
        <v>10219</v>
      </c>
      <c r="C5457" s="141" t="s">
        <v>146</v>
      </c>
      <c r="D5457" s="141" t="s">
        <v>81</v>
      </c>
      <c r="E5457" s="142" t="s">
        <v>10220</v>
      </c>
      <c r="F5457" s="142" t="s">
        <v>17427</v>
      </c>
    </row>
    <row r="5458" spans="1:6" x14ac:dyDescent="0.3">
      <c r="A5458" s="141">
        <v>94794</v>
      </c>
      <c r="B5458" s="141" t="s">
        <v>10221</v>
      </c>
      <c r="C5458" s="141" t="s">
        <v>146</v>
      </c>
      <c r="D5458" s="141" t="s">
        <v>81</v>
      </c>
      <c r="E5458" s="142" t="s">
        <v>10222</v>
      </c>
      <c r="F5458" s="142" t="s">
        <v>17428</v>
      </c>
    </row>
    <row r="5459" spans="1:6" x14ac:dyDescent="0.3">
      <c r="A5459" s="141">
        <v>94795</v>
      </c>
      <c r="B5459" s="141" t="s">
        <v>10223</v>
      </c>
      <c r="C5459" s="141" t="s">
        <v>146</v>
      </c>
      <c r="D5459" s="141" t="s">
        <v>81</v>
      </c>
      <c r="E5459" s="142" t="s">
        <v>10224</v>
      </c>
      <c r="F5459" s="142" t="s">
        <v>17287</v>
      </c>
    </row>
    <row r="5460" spans="1:6" x14ac:dyDescent="0.3">
      <c r="A5460" s="141">
        <v>94796</v>
      </c>
      <c r="B5460" s="141" t="s">
        <v>10225</v>
      </c>
      <c r="C5460" s="141" t="s">
        <v>146</v>
      </c>
      <c r="D5460" s="141" t="s">
        <v>81</v>
      </c>
      <c r="E5460" s="142" t="s">
        <v>9113</v>
      </c>
      <c r="F5460" s="142" t="s">
        <v>17429</v>
      </c>
    </row>
    <row r="5461" spans="1:6" x14ac:dyDescent="0.3">
      <c r="A5461" s="141">
        <v>94797</v>
      </c>
      <c r="B5461" s="141" t="s">
        <v>10226</v>
      </c>
      <c r="C5461" s="141" t="s">
        <v>146</v>
      </c>
      <c r="D5461" s="141" t="s">
        <v>81</v>
      </c>
      <c r="E5461" s="142" t="s">
        <v>4321</v>
      </c>
      <c r="F5461" s="142" t="s">
        <v>17430</v>
      </c>
    </row>
    <row r="5462" spans="1:6" x14ac:dyDescent="0.3">
      <c r="A5462" s="141">
        <v>94798</v>
      </c>
      <c r="B5462" s="141" t="s">
        <v>10227</v>
      </c>
      <c r="C5462" s="141" t="s">
        <v>146</v>
      </c>
      <c r="D5462" s="141" t="s">
        <v>81</v>
      </c>
      <c r="E5462" s="142" t="s">
        <v>10228</v>
      </c>
      <c r="F5462" s="142" t="s">
        <v>17431</v>
      </c>
    </row>
    <row r="5463" spans="1:6" x14ac:dyDescent="0.3">
      <c r="A5463" s="141">
        <v>94799</v>
      </c>
      <c r="B5463" s="141" t="s">
        <v>10229</v>
      </c>
      <c r="C5463" s="141" t="s">
        <v>146</v>
      </c>
      <c r="D5463" s="141" t="s">
        <v>81</v>
      </c>
      <c r="E5463" s="142" t="s">
        <v>10230</v>
      </c>
      <c r="F5463" s="142" t="s">
        <v>17432</v>
      </c>
    </row>
    <row r="5464" spans="1:6" x14ac:dyDescent="0.3">
      <c r="A5464" s="141">
        <v>94800</v>
      </c>
      <c r="B5464" s="141" t="s">
        <v>10231</v>
      </c>
      <c r="C5464" s="141" t="s">
        <v>146</v>
      </c>
      <c r="D5464" s="141" t="s">
        <v>81</v>
      </c>
      <c r="E5464" s="142" t="s">
        <v>10232</v>
      </c>
      <c r="F5464" s="142" t="s">
        <v>17433</v>
      </c>
    </row>
    <row r="5465" spans="1:6" x14ac:dyDescent="0.3">
      <c r="A5465" s="141">
        <v>95248</v>
      </c>
      <c r="B5465" s="141" t="s">
        <v>10233</v>
      </c>
      <c r="C5465" s="141" t="s">
        <v>146</v>
      </c>
      <c r="D5465" s="141" t="s">
        <v>81</v>
      </c>
      <c r="E5465" s="142" t="s">
        <v>10234</v>
      </c>
      <c r="F5465" s="142" t="s">
        <v>7041</v>
      </c>
    </row>
    <row r="5466" spans="1:6" x14ac:dyDescent="0.3">
      <c r="A5466" s="141">
        <v>95249</v>
      </c>
      <c r="B5466" s="141" t="s">
        <v>10235</v>
      </c>
      <c r="C5466" s="141" t="s">
        <v>146</v>
      </c>
      <c r="D5466" s="141" t="s">
        <v>81</v>
      </c>
      <c r="E5466" s="142" t="s">
        <v>10236</v>
      </c>
      <c r="F5466" s="142" t="s">
        <v>17434</v>
      </c>
    </row>
    <row r="5467" spans="1:6" x14ac:dyDescent="0.3">
      <c r="A5467" s="141">
        <v>95250</v>
      </c>
      <c r="B5467" s="141" t="s">
        <v>10237</v>
      </c>
      <c r="C5467" s="141" t="s">
        <v>146</v>
      </c>
      <c r="D5467" s="141" t="s">
        <v>81</v>
      </c>
      <c r="E5467" s="142" t="s">
        <v>10238</v>
      </c>
      <c r="F5467" s="142" t="s">
        <v>17435</v>
      </c>
    </row>
    <row r="5468" spans="1:6" x14ac:dyDescent="0.3">
      <c r="A5468" s="141">
        <v>95251</v>
      </c>
      <c r="B5468" s="141" t="s">
        <v>10239</v>
      </c>
      <c r="C5468" s="141" t="s">
        <v>146</v>
      </c>
      <c r="D5468" s="141" t="s">
        <v>81</v>
      </c>
      <c r="E5468" s="142" t="s">
        <v>10240</v>
      </c>
      <c r="F5468" s="142" t="s">
        <v>17436</v>
      </c>
    </row>
    <row r="5469" spans="1:6" x14ac:dyDescent="0.3">
      <c r="A5469" s="141">
        <v>95252</v>
      </c>
      <c r="B5469" s="141" t="s">
        <v>10241</v>
      </c>
      <c r="C5469" s="141" t="s">
        <v>146</v>
      </c>
      <c r="D5469" s="141" t="s">
        <v>81</v>
      </c>
      <c r="E5469" s="142" t="s">
        <v>10242</v>
      </c>
      <c r="F5469" s="142" t="s">
        <v>17437</v>
      </c>
    </row>
    <row r="5470" spans="1:6" x14ac:dyDescent="0.3">
      <c r="A5470" s="141">
        <v>95253</v>
      </c>
      <c r="B5470" s="141" t="s">
        <v>10243</v>
      </c>
      <c r="C5470" s="141" t="s">
        <v>146</v>
      </c>
      <c r="D5470" s="141" t="s">
        <v>81</v>
      </c>
      <c r="E5470" s="142" t="s">
        <v>10244</v>
      </c>
      <c r="F5470" s="142" t="s">
        <v>17438</v>
      </c>
    </row>
    <row r="5471" spans="1:6" x14ac:dyDescent="0.3">
      <c r="A5471" s="141">
        <v>99619</v>
      </c>
      <c r="B5471" s="141" t="s">
        <v>10245</v>
      </c>
      <c r="C5471" s="141" t="s">
        <v>146</v>
      </c>
      <c r="D5471" s="141" t="s">
        <v>81</v>
      </c>
      <c r="E5471" s="142" t="s">
        <v>10246</v>
      </c>
      <c r="F5471" s="142" t="s">
        <v>3024</v>
      </c>
    </row>
    <row r="5472" spans="1:6" x14ac:dyDescent="0.3">
      <c r="A5472" s="141">
        <v>99620</v>
      </c>
      <c r="B5472" s="141" t="s">
        <v>10247</v>
      </c>
      <c r="C5472" s="141" t="s">
        <v>146</v>
      </c>
      <c r="D5472" s="141" t="s">
        <v>81</v>
      </c>
      <c r="E5472" s="142" t="s">
        <v>10248</v>
      </c>
      <c r="F5472" s="142" t="s">
        <v>17439</v>
      </c>
    </row>
    <row r="5473" spans="1:6" x14ac:dyDescent="0.3">
      <c r="A5473" s="141">
        <v>99621</v>
      </c>
      <c r="B5473" s="141" t="s">
        <v>10249</v>
      </c>
      <c r="C5473" s="141" t="s">
        <v>146</v>
      </c>
      <c r="D5473" s="141" t="s">
        <v>81</v>
      </c>
      <c r="E5473" s="142" t="s">
        <v>10250</v>
      </c>
      <c r="F5473" s="142" t="s">
        <v>17440</v>
      </c>
    </row>
    <row r="5474" spans="1:6" x14ac:dyDescent="0.3">
      <c r="A5474" s="141">
        <v>99622</v>
      </c>
      <c r="B5474" s="141" t="s">
        <v>10251</v>
      </c>
      <c r="C5474" s="141" t="s">
        <v>146</v>
      </c>
      <c r="D5474" s="141" t="s">
        <v>81</v>
      </c>
      <c r="E5474" s="142" t="s">
        <v>10252</v>
      </c>
      <c r="F5474" s="142" t="s">
        <v>17441</v>
      </c>
    </row>
    <row r="5475" spans="1:6" x14ac:dyDescent="0.3">
      <c r="A5475" s="141">
        <v>99623</v>
      </c>
      <c r="B5475" s="141" t="s">
        <v>10253</v>
      </c>
      <c r="C5475" s="141" t="s">
        <v>146</v>
      </c>
      <c r="D5475" s="141" t="s">
        <v>81</v>
      </c>
      <c r="E5475" s="142" t="s">
        <v>10254</v>
      </c>
      <c r="F5475" s="142" t="s">
        <v>14893</v>
      </c>
    </row>
    <row r="5476" spans="1:6" x14ac:dyDescent="0.3">
      <c r="A5476" s="141">
        <v>99624</v>
      </c>
      <c r="B5476" s="141" t="s">
        <v>10255</v>
      </c>
      <c r="C5476" s="141" t="s">
        <v>146</v>
      </c>
      <c r="D5476" s="141" t="s">
        <v>81</v>
      </c>
      <c r="E5476" s="142" t="s">
        <v>10256</v>
      </c>
      <c r="F5476" s="142" t="s">
        <v>17442</v>
      </c>
    </row>
    <row r="5477" spans="1:6" x14ac:dyDescent="0.3">
      <c r="A5477" s="141">
        <v>99625</v>
      </c>
      <c r="B5477" s="141" t="s">
        <v>10257</v>
      </c>
      <c r="C5477" s="141" t="s">
        <v>146</v>
      </c>
      <c r="D5477" s="141" t="s">
        <v>81</v>
      </c>
      <c r="E5477" s="142" t="s">
        <v>10258</v>
      </c>
      <c r="F5477" s="142" t="s">
        <v>17443</v>
      </c>
    </row>
    <row r="5478" spans="1:6" x14ac:dyDescent="0.3">
      <c r="A5478" s="141">
        <v>99626</v>
      </c>
      <c r="B5478" s="141" t="s">
        <v>10259</v>
      </c>
      <c r="C5478" s="141" t="s">
        <v>146</v>
      </c>
      <c r="D5478" s="141" t="s">
        <v>81</v>
      </c>
      <c r="E5478" s="142" t="s">
        <v>10260</v>
      </c>
      <c r="F5478" s="142" t="s">
        <v>17444</v>
      </c>
    </row>
    <row r="5479" spans="1:6" x14ac:dyDescent="0.3">
      <c r="A5479" s="141">
        <v>99627</v>
      </c>
      <c r="B5479" s="141" t="s">
        <v>10261</v>
      </c>
      <c r="C5479" s="141" t="s">
        <v>146</v>
      </c>
      <c r="D5479" s="141" t="s">
        <v>81</v>
      </c>
      <c r="E5479" s="142" t="s">
        <v>10262</v>
      </c>
      <c r="F5479" s="142" t="s">
        <v>12470</v>
      </c>
    </row>
    <row r="5480" spans="1:6" x14ac:dyDescent="0.3">
      <c r="A5480" s="141">
        <v>99628</v>
      </c>
      <c r="B5480" s="141" t="s">
        <v>10263</v>
      </c>
      <c r="C5480" s="141" t="s">
        <v>146</v>
      </c>
      <c r="D5480" s="141" t="s">
        <v>81</v>
      </c>
      <c r="E5480" s="142" t="s">
        <v>8869</v>
      </c>
      <c r="F5480" s="142" t="s">
        <v>17445</v>
      </c>
    </row>
    <row r="5481" spans="1:6" x14ac:dyDescent="0.3">
      <c r="A5481" s="141">
        <v>99629</v>
      </c>
      <c r="B5481" s="141" t="s">
        <v>10264</v>
      </c>
      <c r="C5481" s="141" t="s">
        <v>146</v>
      </c>
      <c r="D5481" s="141" t="s">
        <v>81</v>
      </c>
      <c r="E5481" s="142" t="s">
        <v>10265</v>
      </c>
      <c r="F5481" s="142" t="s">
        <v>17446</v>
      </c>
    </row>
    <row r="5482" spans="1:6" x14ac:dyDescent="0.3">
      <c r="A5482" s="141">
        <v>99630</v>
      </c>
      <c r="B5482" s="141" t="s">
        <v>10266</v>
      </c>
      <c r="C5482" s="141" t="s">
        <v>146</v>
      </c>
      <c r="D5482" s="141" t="s">
        <v>81</v>
      </c>
      <c r="E5482" s="142" t="s">
        <v>10267</v>
      </c>
      <c r="F5482" s="142" t="s">
        <v>17447</v>
      </c>
    </row>
    <row r="5483" spans="1:6" x14ac:dyDescent="0.3">
      <c r="A5483" s="141">
        <v>99631</v>
      </c>
      <c r="B5483" s="141" t="s">
        <v>10268</v>
      </c>
      <c r="C5483" s="141" t="s">
        <v>146</v>
      </c>
      <c r="D5483" s="141" t="s">
        <v>81</v>
      </c>
      <c r="E5483" s="142" t="s">
        <v>10269</v>
      </c>
      <c r="F5483" s="142" t="s">
        <v>17448</v>
      </c>
    </row>
    <row r="5484" spans="1:6" x14ac:dyDescent="0.3">
      <c r="A5484" s="141">
        <v>99632</v>
      </c>
      <c r="B5484" s="141" t="s">
        <v>10270</v>
      </c>
      <c r="C5484" s="141" t="s">
        <v>146</v>
      </c>
      <c r="D5484" s="141" t="s">
        <v>81</v>
      </c>
      <c r="E5484" s="142" t="s">
        <v>10271</v>
      </c>
      <c r="F5484" s="142" t="s">
        <v>17449</v>
      </c>
    </row>
    <row r="5485" spans="1:6" x14ac:dyDescent="0.3">
      <c r="A5485" s="141">
        <v>99633</v>
      </c>
      <c r="B5485" s="141" t="s">
        <v>10272</v>
      </c>
      <c r="C5485" s="141" t="s">
        <v>146</v>
      </c>
      <c r="D5485" s="141" t="s">
        <v>81</v>
      </c>
      <c r="E5485" s="142" t="s">
        <v>10273</v>
      </c>
      <c r="F5485" s="142" t="s">
        <v>17450</v>
      </c>
    </row>
    <row r="5486" spans="1:6" x14ac:dyDescent="0.3">
      <c r="A5486" s="141">
        <v>99634</v>
      </c>
      <c r="B5486" s="141" t="s">
        <v>10274</v>
      </c>
      <c r="C5486" s="141" t="s">
        <v>146</v>
      </c>
      <c r="D5486" s="141" t="s">
        <v>81</v>
      </c>
      <c r="E5486" s="142" t="s">
        <v>10275</v>
      </c>
      <c r="F5486" s="142" t="s">
        <v>17451</v>
      </c>
    </row>
    <row r="5487" spans="1:6" x14ac:dyDescent="0.3">
      <c r="A5487" s="141">
        <v>99635</v>
      </c>
      <c r="B5487" s="141" t="s">
        <v>10276</v>
      </c>
      <c r="C5487" s="141" t="s">
        <v>146</v>
      </c>
      <c r="D5487" s="141" t="s">
        <v>81</v>
      </c>
      <c r="E5487" s="142" t="s">
        <v>10277</v>
      </c>
      <c r="F5487" s="142" t="s">
        <v>17452</v>
      </c>
    </row>
    <row r="5488" spans="1:6" x14ac:dyDescent="0.3">
      <c r="A5488" s="141">
        <v>103008</v>
      </c>
      <c r="B5488" s="141" t="s">
        <v>10278</v>
      </c>
      <c r="C5488" s="141" t="s">
        <v>146</v>
      </c>
      <c r="D5488" s="141" t="s">
        <v>81</v>
      </c>
      <c r="E5488" s="142" t="s">
        <v>10279</v>
      </c>
      <c r="F5488" s="142" t="s">
        <v>17453</v>
      </c>
    </row>
    <row r="5489" spans="1:6" x14ac:dyDescent="0.3">
      <c r="A5489" s="141">
        <v>103009</v>
      </c>
      <c r="B5489" s="141" t="s">
        <v>10280</v>
      </c>
      <c r="C5489" s="141" t="s">
        <v>146</v>
      </c>
      <c r="D5489" s="141" t="s">
        <v>81</v>
      </c>
      <c r="E5489" s="142" t="s">
        <v>10281</v>
      </c>
      <c r="F5489" s="142" t="s">
        <v>17454</v>
      </c>
    </row>
    <row r="5490" spans="1:6" x14ac:dyDescent="0.3">
      <c r="A5490" s="141">
        <v>103010</v>
      </c>
      <c r="B5490" s="141" t="s">
        <v>10282</v>
      </c>
      <c r="C5490" s="141" t="s">
        <v>146</v>
      </c>
      <c r="D5490" s="141" t="s">
        <v>81</v>
      </c>
      <c r="E5490" s="142" t="s">
        <v>8224</v>
      </c>
      <c r="F5490" s="142" t="s">
        <v>17455</v>
      </c>
    </row>
    <row r="5491" spans="1:6" x14ac:dyDescent="0.3">
      <c r="A5491" s="141">
        <v>103011</v>
      </c>
      <c r="B5491" s="141" t="s">
        <v>10283</v>
      </c>
      <c r="C5491" s="141" t="s">
        <v>146</v>
      </c>
      <c r="D5491" s="141" t="s">
        <v>81</v>
      </c>
      <c r="E5491" s="142" t="s">
        <v>10284</v>
      </c>
      <c r="F5491" s="142" t="s">
        <v>17456</v>
      </c>
    </row>
    <row r="5492" spans="1:6" x14ac:dyDescent="0.3">
      <c r="A5492" s="141">
        <v>103012</v>
      </c>
      <c r="B5492" s="141" t="s">
        <v>10285</v>
      </c>
      <c r="C5492" s="141" t="s">
        <v>146</v>
      </c>
      <c r="D5492" s="141" t="s">
        <v>81</v>
      </c>
      <c r="E5492" s="142" t="s">
        <v>10286</v>
      </c>
      <c r="F5492" s="142" t="s">
        <v>17457</v>
      </c>
    </row>
    <row r="5493" spans="1:6" x14ac:dyDescent="0.3">
      <c r="A5493" s="141">
        <v>103013</v>
      </c>
      <c r="B5493" s="141" t="s">
        <v>10287</v>
      </c>
      <c r="C5493" s="141" t="s">
        <v>146</v>
      </c>
      <c r="D5493" s="141" t="s">
        <v>81</v>
      </c>
      <c r="E5493" s="142" t="s">
        <v>10288</v>
      </c>
      <c r="F5493" s="142" t="s">
        <v>17458</v>
      </c>
    </row>
    <row r="5494" spans="1:6" x14ac:dyDescent="0.3">
      <c r="A5494" s="141">
        <v>103014</v>
      </c>
      <c r="B5494" s="141" t="s">
        <v>10289</v>
      </c>
      <c r="C5494" s="141" t="s">
        <v>146</v>
      </c>
      <c r="D5494" s="141" t="s">
        <v>81</v>
      </c>
      <c r="E5494" s="142" t="s">
        <v>10290</v>
      </c>
      <c r="F5494" s="142" t="s">
        <v>17459</v>
      </c>
    </row>
    <row r="5495" spans="1:6" x14ac:dyDescent="0.3">
      <c r="A5495" s="141">
        <v>103015</v>
      </c>
      <c r="B5495" s="141" t="s">
        <v>10291</v>
      </c>
      <c r="C5495" s="141" t="s">
        <v>146</v>
      </c>
      <c r="D5495" s="141" t="s">
        <v>81</v>
      </c>
      <c r="E5495" s="142" t="s">
        <v>10292</v>
      </c>
      <c r="F5495" s="142" t="s">
        <v>17460</v>
      </c>
    </row>
    <row r="5496" spans="1:6" x14ac:dyDescent="0.3">
      <c r="A5496" s="141">
        <v>103016</v>
      </c>
      <c r="B5496" s="141" t="s">
        <v>10293</v>
      </c>
      <c r="C5496" s="141" t="s">
        <v>146</v>
      </c>
      <c r="D5496" s="141" t="s">
        <v>81</v>
      </c>
      <c r="E5496" s="142" t="s">
        <v>10294</v>
      </c>
      <c r="F5496" s="142" t="s">
        <v>17461</v>
      </c>
    </row>
    <row r="5497" spans="1:6" x14ac:dyDescent="0.3">
      <c r="A5497" s="141">
        <v>103017</v>
      </c>
      <c r="B5497" s="141" t="s">
        <v>10295</v>
      </c>
      <c r="C5497" s="141" t="s">
        <v>146</v>
      </c>
      <c r="D5497" s="141" t="s">
        <v>81</v>
      </c>
      <c r="E5497" s="142" t="s">
        <v>10296</v>
      </c>
      <c r="F5497" s="142" t="s">
        <v>17462</v>
      </c>
    </row>
    <row r="5498" spans="1:6" x14ac:dyDescent="0.3">
      <c r="A5498" s="141">
        <v>103018</v>
      </c>
      <c r="B5498" s="141" t="s">
        <v>10297</v>
      </c>
      <c r="C5498" s="141" t="s">
        <v>146</v>
      </c>
      <c r="D5498" s="141" t="s">
        <v>81</v>
      </c>
      <c r="E5498" s="142" t="s">
        <v>10298</v>
      </c>
      <c r="F5498" s="142" t="s">
        <v>17463</v>
      </c>
    </row>
    <row r="5499" spans="1:6" x14ac:dyDescent="0.3">
      <c r="A5499" s="141">
        <v>103019</v>
      </c>
      <c r="B5499" s="141" t="s">
        <v>10299</v>
      </c>
      <c r="C5499" s="141" t="s">
        <v>146</v>
      </c>
      <c r="D5499" s="141" t="s">
        <v>81</v>
      </c>
      <c r="E5499" s="142" t="s">
        <v>10300</v>
      </c>
      <c r="F5499" s="142" t="s">
        <v>17464</v>
      </c>
    </row>
    <row r="5500" spans="1:6" x14ac:dyDescent="0.3">
      <c r="A5500" s="141">
        <v>103029</v>
      </c>
      <c r="B5500" s="141" t="s">
        <v>10301</v>
      </c>
      <c r="C5500" s="141" t="s">
        <v>146</v>
      </c>
      <c r="D5500" s="141" t="s">
        <v>81</v>
      </c>
      <c r="E5500" s="142" t="s">
        <v>10302</v>
      </c>
      <c r="F5500" s="142" t="s">
        <v>12269</v>
      </c>
    </row>
    <row r="5501" spans="1:6" x14ac:dyDescent="0.3">
      <c r="A5501" s="141">
        <v>103036</v>
      </c>
      <c r="B5501" s="141" t="s">
        <v>10303</v>
      </c>
      <c r="C5501" s="141" t="s">
        <v>146</v>
      </c>
      <c r="D5501" s="141" t="s">
        <v>81</v>
      </c>
      <c r="E5501" s="142" t="s">
        <v>241</v>
      </c>
      <c r="F5501" s="142" t="s">
        <v>9420</v>
      </c>
    </row>
    <row r="5502" spans="1:6" x14ac:dyDescent="0.3">
      <c r="A5502" s="141">
        <v>103037</v>
      </c>
      <c r="B5502" s="141" t="s">
        <v>10304</v>
      </c>
      <c r="C5502" s="141" t="s">
        <v>146</v>
      </c>
      <c r="D5502" s="141" t="s">
        <v>81</v>
      </c>
      <c r="E5502" s="142" t="s">
        <v>10305</v>
      </c>
      <c r="F5502" s="142" t="s">
        <v>14495</v>
      </c>
    </row>
    <row r="5503" spans="1:6" x14ac:dyDescent="0.3">
      <c r="A5503" s="141">
        <v>103038</v>
      </c>
      <c r="B5503" s="141" t="s">
        <v>10306</v>
      </c>
      <c r="C5503" s="141" t="s">
        <v>146</v>
      </c>
      <c r="D5503" s="141" t="s">
        <v>81</v>
      </c>
      <c r="E5503" s="142" t="s">
        <v>10307</v>
      </c>
      <c r="F5503" s="142" t="s">
        <v>17465</v>
      </c>
    </row>
    <row r="5504" spans="1:6" x14ac:dyDescent="0.3">
      <c r="A5504" s="141">
        <v>103039</v>
      </c>
      <c r="B5504" s="141" t="s">
        <v>10308</v>
      </c>
      <c r="C5504" s="141" t="s">
        <v>146</v>
      </c>
      <c r="D5504" s="141" t="s">
        <v>81</v>
      </c>
      <c r="E5504" s="142" t="s">
        <v>10309</v>
      </c>
      <c r="F5504" s="142" t="s">
        <v>17466</v>
      </c>
    </row>
    <row r="5505" spans="1:6" x14ac:dyDescent="0.3">
      <c r="A5505" s="141">
        <v>103040</v>
      </c>
      <c r="B5505" s="141" t="s">
        <v>10310</v>
      </c>
      <c r="C5505" s="141" t="s">
        <v>146</v>
      </c>
      <c r="D5505" s="141" t="s">
        <v>81</v>
      </c>
      <c r="E5505" s="142" t="s">
        <v>10311</v>
      </c>
      <c r="F5505" s="142" t="s">
        <v>17467</v>
      </c>
    </row>
    <row r="5506" spans="1:6" x14ac:dyDescent="0.3">
      <c r="A5506" s="141">
        <v>103041</v>
      </c>
      <c r="B5506" s="141" t="s">
        <v>10312</v>
      </c>
      <c r="C5506" s="141" t="s">
        <v>146</v>
      </c>
      <c r="D5506" s="141" t="s">
        <v>81</v>
      </c>
      <c r="E5506" s="142" t="s">
        <v>9870</v>
      </c>
      <c r="F5506" s="142" t="s">
        <v>17468</v>
      </c>
    </row>
    <row r="5507" spans="1:6" x14ac:dyDescent="0.3">
      <c r="A5507" s="141">
        <v>103042</v>
      </c>
      <c r="B5507" s="141" t="s">
        <v>10313</v>
      </c>
      <c r="C5507" s="141" t="s">
        <v>146</v>
      </c>
      <c r="D5507" s="141" t="s">
        <v>81</v>
      </c>
      <c r="E5507" s="142" t="s">
        <v>10314</v>
      </c>
      <c r="F5507" s="142" t="s">
        <v>16708</v>
      </c>
    </row>
    <row r="5508" spans="1:6" x14ac:dyDescent="0.3">
      <c r="A5508" s="141">
        <v>103043</v>
      </c>
      <c r="B5508" s="141" t="s">
        <v>10315</v>
      </c>
      <c r="C5508" s="141" t="s">
        <v>146</v>
      </c>
      <c r="D5508" s="141" t="s">
        <v>81</v>
      </c>
      <c r="E5508" s="142" t="s">
        <v>10316</v>
      </c>
      <c r="F5508" s="142" t="s">
        <v>16922</v>
      </c>
    </row>
    <row r="5509" spans="1:6" x14ac:dyDescent="0.3">
      <c r="A5509" s="141">
        <v>103044</v>
      </c>
      <c r="B5509" s="141" t="s">
        <v>10317</v>
      </c>
      <c r="C5509" s="141" t="s">
        <v>146</v>
      </c>
      <c r="D5509" s="141" t="s">
        <v>81</v>
      </c>
      <c r="E5509" s="142" t="s">
        <v>10318</v>
      </c>
      <c r="F5509" s="142" t="s">
        <v>17469</v>
      </c>
    </row>
    <row r="5510" spans="1:6" x14ac:dyDescent="0.3">
      <c r="A5510" s="141">
        <v>103045</v>
      </c>
      <c r="B5510" s="141" t="s">
        <v>10319</v>
      </c>
      <c r="C5510" s="141" t="s">
        <v>146</v>
      </c>
      <c r="D5510" s="141" t="s">
        <v>81</v>
      </c>
      <c r="E5510" s="142" t="s">
        <v>10320</v>
      </c>
      <c r="F5510" s="142" t="s">
        <v>5790</v>
      </c>
    </row>
    <row r="5511" spans="1:6" x14ac:dyDescent="0.3">
      <c r="A5511" s="141">
        <v>103046</v>
      </c>
      <c r="B5511" s="141" t="s">
        <v>10321</v>
      </c>
      <c r="C5511" s="141" t="s">
        <v>146</v>
      </c>
      <c r="D5511" s="141" t="s">
        <v>81</v>
      </c>
      <c r="E5511" s="142" t="s">
        <v>8309</v>
      </c>
      <c r="F5511" s="142" t="s">
        <v>13190</v>
      </c>
    </row>
    <row r="5512" spans="1:6" x14ac:dyDescent="0.3">
      <c r="A5512" s="141">
        <v>103047</v>
      </c>
      <c r="B5512" s="141" t="s">
        <v>10322</v>
      </c>
      <c r="C5512" s="141" t="s">
        <v>146</v>
      </c>
      <c r="D5512" s="141" t="s">
        <v>81</v>
      </c>
      <c r="E5512" s="142" t="s">
        <v>10323</v>
      </c>
      <c r="F5512" s="142" t="s">
        <v>17470</v>
      </c>
    </row>
    <row r="5513" spans="1:6" x14ac:dyDescent="0.3">
      <c r="A5513" s="141">
        <v>103048</v>
      </c>
      <c r="B5513" s="141" t="s">
        <v>10324</v>
      </c>
      <c r="C5513" s="141" t="s">
        <v>146</v>
      </c>
      <c r="D5513" s="141" t="s">
        <v>81</v>
      </c>
      <c r="E5513" s="142" t="s">
        <v>10325</v>
      </c>
      <c r="F5513" s="142" t="s">
        <v>7254</v>
      </c>
    </row>
    <row r="5514" spans="1:6" x14ac:dyDescent="0.3">
      <c r="A5514" s="141">
        <v>103049</v>
      </c>
      <c r="B5514" s="141" t="s">
        <v>10326</v>
      </c>
      <c r="C5514" s="141" t="s">
        <v>146</v>
      </c>
      <c r="D5514" s="141" t="s">
        <v>81</v>
      </c>
      <c r="E5514" s="142" t="s">
        <v>649</v>
      </c>
      <c r="F5514" s="142" t="s">
        <v>12153</v>
      </c>
    </row>
    <row r="5515" spans="1:6" x14ac:dyDescent="0.3">
      <c r="A5515" s="141">
        <v>103050</v>
      </c>
      <c r="B5515" s="141" t="s">
        <v>10327</v>
      </c>
      <c r="C5515" s="141" t="s">
        <v>146</v>
      </c>
      <c r="D5515" s="141" t="s">
        <v>81</v>
      </c>
      <c r="E5515" s="142" t="s">
        <v>10328</v>
      </c>
      <c r="F5515" s="142" t="s">
        <v>17471</v>
      </c>
    </row>
    <row r="5516" spans="1:6" x14ac:dyDescent="0.3">
      <c r="A5516" s="141">
        <v>103051</v>
      </c>
      <c r="B5516" s="141" t="s">
        <v>10329</v>
      </c>
      <c r="C5516" s="141" t="s">
        <v>146</v>
      </c>
      <c r="D5516" s="141" t="s">
        <v>81</v>
      </c>
      <c r="E5516" s="142" t="s">
        <v>225</v>
      </c>
      <c r="F5516" s="142" t="s">
        <v>17472</v>
      </c>
    </row>
    <row r="5517" spans="1:6" x14ac:dyDescent="0.3">
      <c r="A5517" s="141">
        <v>103052</v>
      </c>
      <c r="B5517" s="141" t="s">
        <v>10330</v>
      </c>
      <c r="C5517" s="141" t="s">
        <v>146</v>
      </c>
      <c r="D5517" s="141" t="s">
        <v>81</v>
      </c>
      <c r="E5517" s="142" t="s">
        <v>10331</v>
      </c>
      <c r="F5517" s="142" t="s">
        <v>17473</v>
      </c>
    </row>
    <row r="5518" spans="1:6" x14ac:dyDescent="0.3">
      <c r="A5518" s="141">
        <v>95634</v>
      </c>
      <c r="B5518" s="141" t="s">
        <v>10332</v>
      </c>
      <c r="C5518" s="141" t="s">
        <v>146</v>
      </c>
      <c r="D5518" s="141" t="s">
        <v>81</v>
      </c>
      <c r="E5518" s="142" t="s">
        <v>10333</v>
      </c>
      <c r="F5518" s="142" t="s">
        <v>17474</v>
      </c>
    </row>
    <row r="5519" spans="1:6" x14ac:dyDescent="0.3">
      <c r="A5519" s="141">
        <v>95635</v>
      </c>
      <c r="B5519" s="141" t="s">
        <v>10334</v>
      </c>
      <c r="C5519" s="141" t="s">
        <v>146</v>
      </c>
      <c r="D5519" s="141" t="s">
        <v>81</v>
      </c>
      <c r="E5519" s="142" t="s">
        <v>10335</v>
      </c>
      <c r="F5519" s="142" t="s">
        <v>17475</v>
      </c>
    </row>
    <row r="5520" spans="1:6" x14ac:dyDescent="0.3">
      <c r="A5520" s="141">
        <v>95636</v>
      </c>
      <c r="B5520" s="141" t="s">
        <v>10336</v>
      </c>
      <c r="C5520" s="141" t="s">
        <v>146</v>
      </c>
      <c r="D5520" s="141" t="s">
        <v>81</v>
      </c>
      <c r="E5520" s="142" t="s">
        <v>10337</v>
      </c>
      <c r="F5520" s="142" t="s">
        <v>17476</v>
      </c>
    </row>
    <row r="5521" spans="1:6" x14ac:dyDescent="0.3">
      <c r="A5521" s="141">
        <v>95637</v>
      </c>
      <c r="B5521" s="141" t="s">
        <v>10338</v>
      </c>
      <c r="C5521" s="141" t="s">
        <v>146</v>
      </c>
      <c r="D5521" s="141" t="s">
        <v>81</v>
      </c>
      <c r="E5521" s="142" t="s">
        <v>10339</v>
      </c>
      <c r="F5521" s="142" t="s">
        <v>17477</v>
      </c>
    </row>
    <row r="5522" spans="1:6" x14ac:dyDescent="0.3">
      <c r="A5522" s="141">
        <v>95638</v>
      </c>
      <c r="B5522" s="141" t="s">
        <v>10340</v>
      </c>
      <c r="C5522" s="141" t="s">
        <v>146</v>
      </c>
      <c r="D5522" s="141" t="s">
        <v>81</v>
      </c>
      <c r="E5522" s="142" t="s">
        <v>10341</v>
      </c>
      <c r="F5522" s="142" t="s">
        <v>17478</v>
      </c>
    </row>
    <row r="5523" spans="1:6" x14ac:dyDescent="0.3">
      <c r="A5523" s="141">
        <v>95639</v>
      </c>
      <c r="B5523" s="141" t="s">
        <v>10342</v>
      </c>
      <c r="C5523" s="141" t="s">
        <v>146</v>
      </c>
      <c r="D5523" s="141" t="s">
        <v>81</v>
      </c>
      <c r="E5523" s="142" t="s">
        <v>10343</v>
      </c>
      <c r="F5523" s="142" t="s">
        <v>17479</v>
      </c>
    </row>
    <row r="5524" spans="1:6" x14ac:dyDescent="0.3">
      <c r="A5524" s="141">
        <v>95641</v>
      </c>
      <c r="B5524" s="141" t="s">
        <v>10344</v>
      </c>
      <c r="C5524" s="141" t="s">
        <v>146</v>
      </c>
      <c r="D5524" s="141" t="s">
        <v>81</v>
      </c>
      <c r="E5524" s="142" t="s">
        <v>10345</v>
      </c>
      <c r="F5524" s="142" t="s">
        <v>17480</v>
      </c>
    </row>
    <row r="5525" spans="1:6" x14ac:dyDescent="0.3">
      <c r="A5525" s="141">
        <v>95642</v>
      </c>
      <c r="B5525" s="141" t="s">
        <v>10346</v>
      </c>
      <c r="C5525" s="141" t="s">
        <v>146</v>
      </c>
      <c r="D5525" s="141" t="s">
        <v>81</v>
      </c>
      <c r="E5525" s="142" t="s">
        <v>10347</v>
      </c>
      <c r="F5525" s="142" t="s">
        <v>17481</v>
      </c>
    </row>
    <row r="5526" spans="1:6" x14ac:dyDescent="0.3">
      <c r="A5526" s="141">
        <v>95643</v>
      </c>
      <c r="B5526" s="141" t="s">
        <v>10348</v>
      </c>
      <c r="C5526" s="141" t="s">
        <v>146</v>
      </c>
      <c r="D5526" s="141" t="s">
        <v>81</v>
      </c>
      <c r="E5526" s="142" t="s">
        <v>6529</v>
      </c>
      <c r="F5526" s="142" t="s">
        <v>17482</v>
      </c>
    </row>
    <row r="5527" spans="1:6" x14ac:dyDescent="0.3">
      <c r="A5527" s="141">
        <v>95644</v>
      </c>
      <c r="B5527" s="141" t="s">
        <v>10349</v>
      </c>
      <c r="C5527" s="141" t="s">
        <v>146</v>
      </c>
      <c r="D5527" s="141" t="s">
        <v>81</v>
      </c>
      <c r="E5527" s="142" t="s">
        <v>10350</v>
      </c>
      <c r="F5527" s="142" t="s">
        <v>17483</v>
      </c>
    </row>
    <row r="5528" spans="1:6" x14ac:dyDescent="0.3">
      <c r="A5528" s="141">
        <v>95645</v>
      </c>
      <c r="B5528" s="141" t="s">
        <v>10351</v>
      </c>
      <c r="C5528" s="141" t="s">
        <v>146</v>
      </c>
      <c r="D5528" s="141" t="s">
        <v>81</v>
      </c>
      <c r="E5528" s="142" t="s">
        <v>10352</v>
      </c>
      <c r="F5528" s="142" t="s">
        <v>17484</v>
      </c>
    </row>
    <row r="5529" spans="1:6" x14ac:dyDescent="0.3">
      <c r="A5529" s="141">
        <v>95646</v>
      </c>
      <c r="B5529" s="141" t="s">
        <v>10353</v>
      </c>
      <c r="C5529" s="141" t="s">
        <v>146</v>
      </c>
      <c r="D5529" s="141" t="s">
        <v>81</v>
      </c>
      <c r="E5529" s="142" t="s">
        <v>10354</v>
      </c>
      <c r="F5529" s="142" t="s">
        <v>17485</v>
      </c>
    </row>
    <row r="5530" spans="1:6" x14ac:dyDescent="0.3">
      <c r="A5530" s="141">
        <v>95647</v>
      </c>
      <c r="B5530" s="141" t="s">
        <v>10355</v>
      </c>
      <c r="C5530" s="141" t="s">
        <v>146</v>
      </c>
      <c r="D5530" s="141" t="s">
        <v>81</v>
      </c>
      <c r="E5530" s="142" t="s">
        <v>10356</v>
      </c>
      <c r="F5530" s="142" t="s">
        <v>17486</v>
      </c>
    </row>
    <row r="5531" spans="1:6" x14ac:dyDescent="0.3">
      <c r="A5531" s="141">
        <v>95648</v>
      </c>
      <c r="B5531" s="141" t="s">
        <v>10357</v>
      </c>
      <c r="C5531" s="141" t="s">
        <v>146</v>
      </c>
      <c r="D5531" s="141" t="s">
        <v>81</v>
      </c>
      <c r="E5531" s="142" t="s">
        <v>10358</v>
      </c>
      <c r="F5531" s="142" t="s">
        <v>17487</v>
      </c>
    </row>
    <row r="5532" spans="1:6" x14ac:dyDescent="0.3">
      <c r="A5532" s="141">
        <v>95649</v>
      </c>
      <c r="B5532" s="141" t="s">
        <v>10359</v>
      </c>
      <c r="C5532" s="141" t="s">
        <v>146</v>
      </c>
      <c r="D5532" s="141" t="s">
        <v>81</v>
      </c>
      <c r="E5532" s="142" t="s">
        <v>10360</v>
      </c>
      <c r="F5532" s="142" t="s">
        <v>17488</v>
      </c>
    </row>
    <row r="5533" spans="1:6" x14ac:dyDescent="0.3">
      <c r="A5533" s="141">
        <v>95650</v>
      </c>
      <c r="B5533" s="141" t="s">
        <v>10361</v>
      </c>
      <c r="C5533" s="141" t="s">
        <v>146</v>
      </c>
      <c r="D5533" s="141" t="s">
        <v>81</v>
      </c>
      <c r="E5533" s="142" t="s">
        <v>10362</v>
      </c>
      <c r="F5533" s="142" t="s">
        <v>17489</v>
      </c>
    </row>
    <row r="5534" spans="1:6" x14ac:dyDescent="0.3">
      <c r="A5534" s="141">
        <v>95651</v>
      </c>
      <c r="B5534" s="141" t="s">
        <v>10363</v>
      </c>
      <c r="C5534" s="141" t="s">
        <v>146</v>
      </c>
      <c r="D5534" s="141" t="s">
        <v>81</v>
      </c>
      <c r="E5534" s="142" t="s">
        <v>10364</v>
      </c>
      <c r="F5534" s="142" t="s">
        <v>17490</v>
      </c>
    </row>
    <row r="5535" spans="1:6" x14ac:dyDescent="0.3">
      <c r="A5535" s="141">
        <v>95652</v>
      </c>
      <c r="B5535" s="141" t="s">
        <v>10365</v>
      </c>
      <c r="C5535" s="141" t="s">
        <v>146</v>
      </c>
      <c r="D5535" s="141" t="s">
        <v>81</v>
      </c>
      <c r="E5535" s="142" t="s">
        <v>10366</v>
      </c>
      <c r="F5535" s="142" t="s">
        <v>17491</v>
      </c>
    </row>
    <row r="5536" spans="1:6" x14ac:dyDescent="0.3">
      <c r="A5536" s="141">
        <v>95653</v>
      </c>
      <c r="B5536" s="141" t="s">
        <v>10367</v>
      </c>
      <c r="C5536" s="141" t="s">
        <v>146</v>
      </c>
      <c r="D5536" s="141" t="s">
        <v>81</v>
      </c>
      <c r="E5536" s="142" t="s">
        <v>10368</v>
      </c>
      <c r="F5536" s="142" t="s">
        <v>17492</v>
      </c>
    </row>
    <row r="5537" spans="1:6" x14ac:dyDescent="0.3">
      <c r="A5537" s="141">
        <v>95654</v>
      </c>
      <c r="B5537" s="141" t="s">
        <v>10369</v>
      </c>
      <c r="C5537" s="141" t="s">
        <v>146</v>
      </c>
      <c r="D5537" s="141" t="s">
        <v>81</v>
      </c>
      <c r="E5537" s="142" t="s">
        <v>10370</v>
      </c>
      <c r="F5537" s="142" t="s">
        <v>17493</v>
      </c>
    </row>
    <row r="5538" spans="1:6" x14ac:dyDescent="0.3">
      <c r="A5538" s="141">
        <v>95655</v>
      </c>
      <c r="B5538" s="141" t="s">
        <v>10371</v>
      </c>
      <c r="C5538" s="141" t="s">
        <v>146</v>
      </c>
      <c r="D5538" s="141" t="s">
        <v>81</v>
      </c>
      <c r="E5538" s="142" t="s">
        <v>10372</v>
      </c>
      <c r="F5538" s="142" t="s">
        <v>17494</v>
      </c>
    </row>
    <row r="5539" spans="1:6" x14ac:dyDescent="0.3">
      <c r="A5539" s="141">
        <v>95657</v>
      </c>
      <c r="B5539" s="141" t="s">
        <v>10373</v>
      </c>
      <c r="C5539" s="141" t="s">
        <v>146</v>
      </c>
      <c r="D5539" s="141" t="s">
        <v>81</v>
      </c>
      <c r="E5539" s="142" t="s">
        <v>10374</v>
      </c>
      <c r="F5539" s="142" t="s">
        <v>17495</v>
      </c>
    </row>
    <row r="5540" spans="1:6" x14ac:dyDescent="0.3">
      <c r="A5540" s="141">
        <v>95658</v>
      </c>
      <c r="B5540" s="141" t="s">
        <v>10375</v>
      </c>
      <c r="C5540" s="141" t="s">
        <v>146</v>
      </c>
      <c r="D5540" s="141" t="s">
        <v>81</v>
      </c>
      <c r="E5540" s="142" t="s">
        <v>10376</v>
      </c>
      <c r="F5540" s="142" t="s">
        <v>17496</v>
      </c>
    </row>
    <row r="5541" spans="1:6" x14ac:dyDescent="0.3">
      <c r="A5541" s="141">
        <v>95659</v>
      </c>
      <c r="B5541" s="141" t="s">
        <v>10377</v>
      </c>
      <c r="C5541" s="141" t="s">
        <v>146</v>
      </c>
      <c r="D5541" s="141" t="s">
        <v>81</v>
      </c>
      <c r="E5541" s="142" t="s">
        <v>10378</v>
      </c>
      <c r="F5541" s="142" t="s">
        <v>17497</v>
      </c>
    </row>
    <row r="5542" spans="1:6" x14ac:dyDescent="0.3">
      <c r="A5542" s="141">
        <v>95660</v>
      </c>
      <c r="B5542" s="141" t="s">
        <v>10379</v>
      </c>
      <c r="C5542" s="141" t="s">
        <v>146</v>
      </c>
      <c r="D5542" s="141" t="s">
        <v>81</v>
      </c>
      <c r="E5542" s="142" t="s">
        <v>10380</v>
      </c>
      <c r="F5542" s="142" t="s">
        <v>17498</v>
      </c>
    </row>
    <row r="5543" spans="1:6" x14ac:dyDescent="0.3">
      <c r="A5543" s="141">
        <v>95661</v>
      </c>
      <c r="B5543" s="141" t="s">
        <v>10381</v>
      </c>
      <c r="C5543" s="141" t="s">
        <v>146</v>
      </c>
      <c r="D5543" s="141" t="s">
        <v>81</v>
      </c>
      <c r="E5543" s="142" t="s">
        <v>10382</v>
      </c>
      <c r="F5543" s="142" t="s">
        <v>17499</v>
      </c>
    </row>
    <row r="5544" spans="1:6" x14ac:dyDescent="0.3">
      <c r="A5544" s="141">
        <v>95662</v>
      </c>
      <c r="B5544" s="141" t="s">
        <v>10383</v>
      </c>
      <c r="C5544" s="141" t="s">
        <v>146</v>
      </c>
      <c r="D5544" s="141" t="s">
        <v>81</v>
      </c>
      <c r="E5544" s="142" t="s">
        <v>10384</v>
      </c>
      <c r="F5544" s="142" t="s">
        <v>17500</v>
      </c>
    </row>
    <row r="5545" spans="1:6" x14ac:dyDescent="0.3">
      <c r="A5545" s="141">
        <v>95663</v>
      </c>
      <c r="B5545" s="141" t="s">
        <v>10385</v>
      </c>
      <c r="C5545" s="141" t="s">
        <v>146</v>
      </c>
      <c r="D5545" s="141" t="s">
        <v>81</v>
      </c>
      <c r="E5545" s="142" t="s">
        <v>10386</v>
      </c>
      <c r="F5545" s="142" t="s">
        <v>17501</v>
      </c>
    </row>
    <row r="5546" spans="1:6" x14ac:dyDescent="0.3">
      <c r="A5546" s="141">
        <v>95664</v>
      </c>
      <c r="B5546" s="141" t="s">
        <v>10387</v>
      </c>
      <c r="C5546" s="141" t="s">
        <v>146</v>
      </c>
      <c r="D5546" s="141" t="s">
        <v>81</v>
      </c>
      <c r="E5546" s="142" t="s">
        <v>10388</v>
      </c>
      <c r="F5546" s="142" t="s">
        <v>17502</v>
      </c>
    </row>
    <row r="5547" spans="1:6" x14ac:dyDescent="0.3">
      <c r="A5547" s="141">
        <v>95665</v>
      </c>
      <c r="B5547" s="141" t="s">
        <v>10389</v>
      </c>
      <c r="C5547" s="141" t="s">
        <v>146</v>
      </c>
      <c r="D5547" s="141" t="s">
        <v>81</v>
      </c>
      <c r="E5547" s="142" t="s">
        <v>10390</v>
      </c>
      <c r="F5547" s="142" t="s">
        <v>17503</v>
      </c>
    </row>
    <row r="5548" spans="1:6" x14ac:dyDescent="0.3">
      <c r="A5548" s="141">
        <v>95666</v>
      </c>
      <c r="B5548" s="141" t="s">
        <v>10391</v>
      </c>
      <c r="C5548" s="141" t="s">
        <v>146</v>
      </c>
      <c r="D5548" s="141" t="s">
        <v>81</v>
      </c>
      <c r="E5548" s="142" t="s">
        <v>10392</v>
      </c>
      <c r="F5548" s="142" t="s">
        <v>17504</v>
      </c>
    </row>
    <row r="5549" spans="1:6" x14ac:dyDescent="0.3">
      <c r="A5549" s="141">
        <v>95667</v>
      </c>
      <c r="B5549" s="141" t="s">
        <v>10393</v>
      </c>
      <c r="C5549" s="141" t="s">
        <v>146</v>
      </c>
      <c r="D5549" s="141" t="s">
        <v>81</v>
      </c>
      <c r="E5549" s="142" t="s">
        <v>10394</v>
      </c>
      <c r="F5549" s="142" t="s">
        <v>17505</v>
      </c>
    </row>
    <row r="5550" spans="1:6" x14ac:dyDescent="0.3">
      <c r="A5550" s="141">
        <v>95668</v>
      </c>
      <c r="B5550" s="141" t="s">
        <v>10395</v>
      </c>
      <c r="C5550" s="141" t="s">
        <v>146</v>
      </c>
      <c r="D5550" s="141" t="s">
        <v>81</v>
      </c>
      <c r="E5550" s="142" t="s">
        <v>10396</v>
      </c>
      <c r="F5550" s="142" t="s">
        <v>17506</v>
      </c>
    </row>
    <row r="5551" spans="1:6" x14ac:dyDescent="0.3">
      <c r="A5551" s="141">
        <v>95669</v>
      </c>
      <c r="B5551" s="141" t="s">
        <v>10397</v>
      </c>
      <c r="C5551" s="141" t="s">
        <v>146</v>
      </c>
      <c r="D5551" s="141" t="s">
        <v>81</v>
      </c>
      <c r="E5551" s="142" t="s">
        <v>10398</v>
      </c>
      <c r="F5551" s="142" t="s">
        <v>17507</v>
      </c>
    </row>
    <row r="5552" spans="1:6" x14ac:dyDescent="0.3">
      <c r="A5552" s="141">
        <v>95670</v>
      </c>
      <c r="B5552" s="141" t="s">
        <v>10399</v>
      </c>
      <c r="C5552" s="141" t="s">
        <v>146</v>
      </c>
      <c r="D5552" s="141" t="s">
        <v>81</v>
      </c>
      <c r="E5552" s="142" t="s">
        <v>10400</v>
      </c>
      <c r="F5552" s="142" t="s">
        <v>17508</v>
      </c>
    </row>
    <row r="5553" spans="1:6" x14ac:dyDescent="0.3">
      <c r="A5553" s="141">
        <v>95671</v>
      </c>
      <c r="B5553" s="141" t="s">
        <v>10401</v>
      </c>
      <c r="C5553" s="141" t="s">
        <v>146</v>
      </c>
      <c r="D5553" s="141" t="s">
        <v>81</v>
      </c>
      <c r="E5553" s="142" t="s">
        <v>10402</v>
      </c>
      <c r="F5553" s="142" t="s">
        <v>17509</v>
      </c>
    </row>
    <row r="5554" spans="1:6" x14ac:dyDescent="0.3">
      <c r="A5554" s="141">
        <v>95672</v>
      </c>
      <c r="B5554" s="141" t="s">
        <v>10403</v>
      </c>
      <c r="C5554" s="141" t="s">
        <v>146</v>
      </c>
      <c r="D5554" s="141" t="s">
        <v>81</v>
      </c>
      <c r="E5554" s="142" t="s">
        <v>10404</v>
      </c>
      <c r="F5554" s="142" t="s">
        <v>17510</v>
      </c>
    </row>
    <row r="5555" spans="1:6" x14ac:dyDescent="0.3">
      <c r="A5555" s="141">
        <v>95673</v>
      </c>
      <c r="B5555" s="141" t="s">
        <v>10405</v>
      </c>
      <c r="C5555" s="141" t="s">
        <v>146</v>
      </c>
      <c r="D5555" s="141" t="s">
        <v>81</v>
      </c>
      <c r="E5555" s="142" t="s">
        <v>10406</v>
      </c>
      <c r="F5555" s="142" t="s">
        <v>17511</v>
      </c>
    </row>
    <row r="5556" spans="1:6" x14ac:dyDescent="0.3">
      <c r="A5556" s="141">
        <v>95674</v>
      </c>
      <c r="B5556" s="141" t="s">
        <v>10407</v>
      </c>
      <c r="C5556" s="141" t="s">
        <v>146</v>
      </c>
      <c r="D5556" s="141" t="s">
        <v>81</v>
      </c>
      <c r="E5556" s="142" t="s">
        <v>10408</v>
      </c>
      <c r="F5556" s="142" t="s">
        <v>17512</v>
      </c>
    </row>
    <row r="5557" spans="1:6" x14ac:dyDescent="0.3">
      <c r="A5557" s="141">
        <v>95675</v>
      </c>
      <c r="B5557" s="141" t="s">
        <v>10409</v>
      </c>
      <c r="C5557" s="141" t="s">
        <v>146</v>
      </c>
      <c r="D5557" s="141" t="s">
        <v>81</v>
      </c>
      <c r="E5557" s="142" t="s">
        <v>10410</v>
      </c>
      <c r="F5557" s="142" t="s">
        <v>17513</v>
      </c>
    </row>
    <row r="5558" spans="1:6" x14ac:dyDescent="0.3">
      <c r="A5558" s="141">
        <v>95676</v>
      </c>
      <c r="B5558" s="141" t="s">
        <v>10411</v>
      </c>
      <c r="C5558" s="141" t="s">
        <v>146</v>
      </c>
      <c r="D5558" s="141" t="s">
        <v>81</v>
      </c>
      <c r="E5558" s="142" t="s">
        <v>5639</v>
      </c>
      <c r="F5558" s="142" t="s">
        <v>17514</v>
      </c>
    </row>
    <row r="5559" spans="1:6" x14ac:dyDescent="0.3">
      <c r="A5559" s="141">
        <v>97741</v>
      </c>
      <c r="B5559" s="141" t="s">
        <v>10412</v>
      </c>
      <c r="C5559" s="141" t="s">
        <v>146</v>
      </c>
      <c r="D5559" s="141" t="s">
        <v>81</v>
      </c>
      <c r="E5559" s="142" t="s">
        <v>10413</v>
      </c>
      <c r="F5559" s="142" t="s">
        <v>17515</v>
      </c>
    </row>
    <row r="5560" spans="1:6" x14ac:dyDescent="0.3">
      <c r="A5560" s="141">
        <v>104992</v>
      </c>
      <c r="B5560" s="141" t="s">
        <v>10414</v>
      </c>
      <c r="C5560" s="141" t="s">
        <v>146</v>
      </c>
      <c r="D5560" s="141" t="s">
        <v>81</v>
      </c>
      <c r="E5560" s="142" t="s">
        <v>10415</v>
      </c>
      <c r="F5560" s="142" t="s">
        <v>17516</v>
      </c>
    </row>
    <row r="5561" spans="1:6" x14ac:dyDescent="0.3">
      <c r="A5561" s="141">
        <v>104997</v>
      </c>
      <c r="B5561" s="141" t="s">
        <v>10416</v>
      </c>
      <c r="C5561" s="141" t="s">
        <v>146</v>
      </c>
      <c r="D5561" s="141" t="s">
        <v>81</v>
      </c>
      <c r="E5561" s="142" t="s">
        <v>10417</v>
      </c>
      <c r="F5561" s="142" t="s">
        <v>17517</v>
      </c>
    </row>
    <row r="5562" spans="1:6" x14ac:dyDescent="0.3">
      <c r="A5562" s="141">
        <v>104998</v>
      </c>
      <c r="B5562" s="141" t="s">
        <v>10418</v>
      </c>
      <c r="C5562" s="141" t="s">
        <v>146</v>
      </c>
      <c r="D5562" s="141" t="s">
        <v>81</v>
      </c>
      <c r="E5562" s="142" t="s">
        <v>10419</v>
      </c>
      <c r="F5562" s="142" t="s">
        <v>17518</v>
      </c>
    </row>
    <row r="5563" spans="1:6" x14ac:dyDescent="0.3">
      <c r="A5563" s="141">
        <v>105135</v>
      </c>
      <c r="B5563" s="141" t="s">
        <v>10420</v>
      </c>
      <c r="C5563" s="141" t="s">
        <v>146</v>
      </c>
      <c r="D5563" s="141" t="s">
        <v>81</v>
      </c>
      <c r="E5563" s="142" t="s">
        <v>10421</v>
      </c>
      <c r="F5563" s="142" t="s">
        <v>17519</v>
      </c>
    </row>
    <row r="5564" spans="1:6" x14ac:dyDescent="0.3">
      <c r="A5564" s="141">
        <v>90436</v>
      </c>
      <c r="B5564" s="141" t="s">
        <v>10422</v>
      </c>
      <c r="C5564" s="141" t="s">
        <v>146</v>
      </c>
      <c r="D5564" s="141" t="s">
        <v>81</v>
      </c>
      <c r="E5564" s="142" t="s">
        <v>10423</v>
      </c>
      <c r="F5564" s="142" t="s">
        <v>6761</v>
      </c>
    </row>
    <row r="5565" spans="1:6" x14ac:dyDescent="0.3">
      <c r="A5565" s="141">
        <v>90437</v>
      </c>
      <c r="B5565" s="141" t="s">
        <v>10424</v>
      </c>
      <c r="C5565" s="141" t="s">
        <v>146</v>
      </c>
      <c r="D5565" s="141" t="s">
        <v>81</v>
      </c>
      <c r="E5565" s="142" t="s">
        <v>10425</v>
      </c>
      <c r="F5565" s="142" t="s">
        <v>17520</v>
      </c>
    </row>
    <row r="5566" spans="1:6" x14ac:dyDescent="0.3">
      <c r="A5566" s="141">
        <v>90438</v>
      </c>
      <c r="B5566" s="141" t="s">
        <v>10426</v>
      </c>
      <c r="C5566" s="141" t="s">
        <v>146</v>
      </c>
      <c r="D5566" s="141" t="s">
        <v>81</v>
      </c>
      <c r="E5566" s="142" t="s">
        <v>10427</v>
      </c>
      <c r="F5566" s="142" t="s">
        <v>17521</v>
      </c>
    </row>
    <row r="5567" spans="1:6" x14ac:dyDescent="0.3">
      <c r="A5567" s="141">
        <v>90439</v>
      </c>
      <c r="B5567" s="141" t="s">
        <v>10428</v>
      </c>
      <c r="C5567" s="141" t="s">
        <v>146</v>
      </c>
      <c r="D5567" s="141" t="s">
        <v>81</v>
      </c>
      <c r="E5567" s="142" t="s">
        <v>10429</v>
      </c>
      <c r="F5567" s="142" t="s">
        <v>5730</v>
      </c>
    </row>
    <row r="5568" spans="1:6" x14ac:dyDescent="0.3">
      <c r="A5568" s="141">
        <v>90440</v>
      </c>
      <c r="B5568" s="141" t="s">
        <v>10430</v>
      </c>
      <c r="C5568" s="141" t="s">
        <v>146</v>
      </c>
      <c r="D5568" s="141" t="s">
        <v>81</v>
      </c>
      <c r="E5568" s="142" t="s">
        <v>10431</v>
      </c>
      <c r="F5568" s="142" t="s">
        <v>11414</v>
      </c>
    </row>
    <row r="5569" spans="1:6" x14ac:dyDescent="0.3">
      <c r="A5569" s="141">
        <v>90441</v>
      </c>
      <c r="B5569" s="141" t="s">
        <v>10432</v>
      </c>
      <c r="C5569" s="141" t="s">
        <v>146</v>
      </c>
      <c r="D5569" s="141" t="s">
        <v>81</v>
      </c>
      <c r="E5569" s="142" t="s">
        <v>10433</v>
      </c>
      <c r="F5569" s="142" t="s">
        <v>2980</v>
      </c>
    </row>
    <row r="5570" spans="1:6" x14ac:dyDescent="0.3">
      <c r="A5570" s="141">
        <v>90443</v>
      </c>
      <c r="B5570" s="141" t="s">
        <v>10434</v>
      </c>
      <c r="C5570" s="141" t="s">
        <v>80</v>
      </c>
      <c r="D5570" s="141" t="s">
        <v>81</v>
      </c>
      <c r="E5570" s="142" t="s">
        <v>10435</v>
      </c>
      <c r="F5570" s="142" t="s">
        <v>16564</v>
      </c>
    </row>
    <row r="5571" spans="1:6" x14ac:dyDescent="0.3">
      <c r="A5571" s="141">
        <v>90444</v>
      </c>
      <c r="B5571" s="141" t="s">
        <v>10436</v>
      </c>
      <c r="C5571" s="141" t="s">
        <v>80</v>
      </c>
      <c r="D5571" s="141" t="s">
        <v>81</v>
      </c>
      <c r="E5571" s="142" t="s">
        <v>10437</v>
      </c>
      <c r="F5571" s="142" t="s">
        <v>7496</v>
      </c>
    </row>
    <row r="5572" spans="1:6" x14ac:dyDescent="0.3">
      <c r="A5572" s="141">
        <v>90445</v>
      </c>
      <c r="B5572" s="141" t="s">
        <v>10438</v>
      </c>
      <c r="C5572" s="141" t="s">
        <v>80</v>
      </c>
      <c r="D5572" s="141" t="s">
        <v>81</v>
      </c>
      <c r="E5572" s="142" t="s">
        <v>5805</v>
      </c>
      <c r="F5572" s="142" t="s">
        <v>17522</v>
      </c>
    </row>
    <row r="5573" spans="1:6" x14ac:dyDescent="0.3">
      <c r="A5573" s="141">
        <v>90446</v>
      </c>
      <c r="B5573" s="141" t="s">
        <v>10439</v>
      </c>
      <c r="C5573" s="141" t="s">
        <v>80</v>
      </c>
      <c r="D5573" s="141" t="s">
        <v>81</v>
      </c>
      <c r="E5573" s="142" t="s">
        <v>7307</v>
      </c>
      <c r="F5573" s="142" t="s">
        <v>17413</v>
      </c>
    </row>
    <row r="5574" spans="1:6" x14ac:dyDescent="0.3">
      <c r="A5574" s="141">
        <v>90447</v>
      </c>
      <c r="B5574" s="141" t="s">
        <v>10440</v>
      </c>
      <c r="C5574" s="141" t="s">
        <v>80</v>
      </c>
      <c r="D5574" s="141" t="s">
        <v>81</v>
      </c>
      <c r="E5574" s="142" t="s">
        <v>7488</v>
      </c>
      <c r="F5574" s="142" t="s">
        <v>17523</v>
      </c>
    </row>
    <row r="5575" spans="1:6" x14ac:dyDescent="0.3">
      <c r="A5575" s="141">
        <v>90451</v>
      </c>
      <c r="B5575" s="141" t="s">
        <v>10441</v>
      </c>
      <c r="C5575" s="141" t="s">
        <v>146</v>
      </c>
      <c r="D5575" s="141" t="s">
        <v>81</v>
      </c>
      <c r="E5575" s="142" t="s">
        <v>6753</v>
      </c>
      <c r="F5575" s="142" t="s">
        <v>2313</v>
      </c>
    </row>
    <row r="5576" spans="1:6" x14ac:dyDescent="0.3">
      <c r="A5576" s="141">
        <v>90452</v>
      </c>
      <c r="B5576" s="141" t="s">
        <v>10442</v>
      </c>
      <c r="C5576" s="141" t="s">
        <v>146</v>
      </c>
      <c r="D5576" s="141" t="s">
        <v>81</v>
      </c>
      <c r="E5576" s="142" t="s">
        <v>10443</v>
      </c>
      <c r="F5576" s="142" t="s">
        <v>17524</v>
      </c>
    </row>
    <row r="5577" spans="1:6" x14ac:dyDescent="0.3">
      <c r="A5577" s="141">
        <v>90453</v>
      </c>
      <c r="B5577" s="141" t="s">
        <v>10444</v>
      </c>
      <c r="C5577" s="141" t="s">
        <v>146</v>
      </c>
      <c r="D5577" s="141" t="s">
        <v>81</v>
      </c>
      <c r="E5577" s="142" t="s">
        <v>10445</v>
      </c>
      <c r="F5577" s="142" t="s">
        <v>9795</v>
      </c>
    </row>
    <row r="5578" spans="1:6" x14ac:dyDescent="0.3">
      <c r="A5578" s="141">
        <v>90454</v>
      </c>
      <c r="B5578" s="141" t="s">
        <v>10446</v>
      </c>
      <c r="C5578" s="141" t="s">
        <v>146</v>
      </c>
      <c r="D5578" s="141" t="s">
        <v>81</v>
      </c>
      <c r="E5578" s="142" t="s">
        <v>9800</v>
      </c>
      <c r="F5578" s="142" t="s">
        <v>17525</v>
      </c>
    </row>
    <row r="5579" spans="1:6" x14ac:dyDescent="0.3">
      <c r="A5579" s="141">
        <v>90455</v>
      </c>
      <c r="B5579" s="141" t="s">
        <v>10447</v>
      </c>
      <c r="C5579" s="141" t="s">
        <v>146</v>
      </c>
      <c r="D5579" s="141" t="s">
        <v>81</v>
      </c>
      <c r="E5579" s="142" t="s">
        <v>10448</v>
      </c>
      <c r="F5579" s="142" t="s">
        <v>4233</v>
      </c>
    </row>
    <row r="5580" spans="1:6" x14ac:dyDescent="0.3">
      <c r="A5580" s="141">
        <v>90456</v>
      </c>
      <c r="B5580" s="141" t="s">
        <v>10449</v>
      </c>
      <c r="C5580" s="141" t="s">
        <v>146</v>
      </c>
      <c r="D5580" s="141" t="s">
        <v>81</v>
      </c>
      <c r="E5580" s="142" t="s">
        <v>2282</v>
      </c>
      <c r="F5580" s="142" t="s">
        <v>10467</v>
      </c>
    </row>
    <row r="5581" spans="1:6" x14ac:dyDescent="0.3">
      <c r="A5581" s="141">
        <v>90457</v>
      </c>
      <c r="B5581" s="141" t="s">
        <v>10450</v>
      </c>
      <c r="C5581" s="141" t="s">
        <v>146</v>
      </c>
      <c r="D5581" s="141" t="s">
        <v>81</v>
      </c>
      <c r="E5581" s="142" t="s">
        <v>10451</v>
      </c>
      <c r="F5581" s="142" t="s">
        <v>7290</v>
      </c>
    </row>
    <row r="5582" spans="1:6" x14ac:dyDescent="0.3">
      <c r="A5582" s="141">
        <v>90458</v>
      </c>
      <c r="B5582" s="141" t="s">
        <v>10452</v>
      </c>
      <c r="C5582" s="141" t="s">
        <v>146</v>
      </c>
      <c r="D5582" s="141" t="s">
        <v>81</v>
      </c>
      <c r="E5582" s="142" t="s">
        <v>6219</v>
      </c>
      <c r="F5582" s="142" t="s">
        <v>16685</v>
      </c>
    </row>
    <row r="5583" spans="1:6" x14ac:dyDescent="0.3">
      <c r="A5583" s="141">
        <v>90459</v>
      </c>
      <c r="B5583" s="141" t="s">
        <v>10453</v>
      </c>
      <c r="C5583" s="141" t="s">
        <v>146</v>
      </c>
      <c r="D5583" s="141" t="s">
        <v>81</v>
      </c>
      <c r="E5583" s="142" t="s">
        <v>10454</v>
      </c>
      <c r="F5583" s="142" t="s">
        <v>3387</v>
      </c>
    </row>
    <row r="5584" spans="1:6" x14ac:dyDescent="0.3">
      <c r="A5584" s="141">
        <v>90460</v>
      </c>
      <c r="B5584" s="141" t="s">
        <v>10455</v>
      </c>
      <c r="C5584" s="141" t="s">
        <v>80</v>
      </c>
      <c r="D5584" s="141" t="s">
        <v>81</v>
      </c>
      <c r="E5584" s="142" t="s">
        <v>10456</v>
      </c>
      <c r="F5584" s="142" t="s">
        <v>9376</v>
      </c>
    </row>
    <row r="5585" spans="1:6" x14ac:dyDescent="0.3">
      <c r="A5585" s="141">
        <v>90461</v>
      </c>
      <c r="B5585" s="141" t="s">
        <v>10457</v>
      </c>
      <c r="C5585" s="141" t="s">
        <v>80</v>
      </c>
      <c r="D5585" s="141" t="s">
        <v>81</v>
      </c>
      <c r="E5585" s="142" t="s">
        <v>10458</v>
      </c>
      <c r="F5585" s="142" t="s">
        <v>15903</v>
      </c>
    </row>
    <row r="5586" spans="1:6" x14ac:dyDescent="0.3">
      <c r="A5586" s="141">
        <v>90462</v>
      </c>
      <c r="B5586" s="141" t="s">
        <v>10459</v>
      </c>
      <c r="C5586" s="141" t="s">
        <v>80</v>
      </c>
      <c r="D5586" s="141" t="s">
        <v>81</v>
      </c>
      <c r="E5586" s="142" t="s">
        <v>1520</v>
      </c>
      <c r="F5586" s="142" t="s">
        <v>17526</v>
      </c>
    </row>
    <row r="5587" spans="1:6" x14ac:dyDescent="0.3">
      <c r="A5587" s="141">
        <v>90463</v>
      </c>
      <c r="B5587" s="141" t="s">
        <v>10460</v>
      </c>
      <c r="C5587" s="141" t="s">
        <v>80</v>
      </c>
      <c r="D5587" s="141" t="s">
        <v>81</v>
      </c>
      <c r="E5587" s="142" t="s">
        <v>10461</v>
      </c>
      <c r="F5587" s="142" t="s">
        <v>17527</v>
      </c>
    </row>
    <row r="5588" spans="1:6" x14ac:dyDescent="0.3">
      <c r="A5588" s="141">
        <v>90466</v>
      </c>
      <c r="B5588" s="141" t="s">
        <v>10462</v>
      </c>
      <c r="C5588" s="141" t="s">
        <v>80</v>
      </c>
      <c r="D5588" s="141" t="s">
        <v>81</v>
      </c>
      <c r="E5588" s="142" t="s">
        <v>10463</v>
      </c>
      <c r="F5588" s="142" t="s">
        <v>17528</v>
      </c>
    </row>
    <row r="5589" spans="1:6" x14ac:dyDescent="0.3">
      <c r="A5589" s="141">
        <v>90467</v>
      </c>
      <c r="B5589" s="141" t="s">
        <v>10464</v>
      </c>
      <c r="C5589" s="141" t="s">
        <v>80</v>
      </c>
      <c r="D5589" s="141" t="s">
        <v>81</v>
      </c>
      <c r="E5589" s="142" t="s">
        <v>10465</v>
      </c>
      <c r="F5589" s="142" t="s">
        <v>7910</v>
      </c>
    </row>
    <row r="5590" spans="1:6" x14ac:dyDescent="0.3">
      <c r="A5590" s="141">
        <v>90468</v>
      </c>
      <c r="B5590" s="141" t="s">
        <v>10466</v>
      </c>
      <c r="C5590" s="141" t="s">
        <v>80</v>
      </c>
      <c r="D5590" s="141" t="s">
        <v>81</v>
      </c>
      <c r="E5590" s="142" t="s">
        <v>10467</v>
      </c>
      <c r="F5590" s="142" t="s">
        <v>2230</v>
      </c>
    </row>
    <row r="5591" spans="1:6" x14ac:dyDescent="0.3">
      <c r="A5591" s="141">
        <v>90469</v>
      </c>
      <c r="B5591" s="141" t="s">
        <v>10468</v>
      </c>
      <c r="C5591" s="141" t="s">
        <v>80</v>
      </c>
      <c r="D5591" s="141" t="s">
        <v>81</v>
      </c>
      <c r="E5591" s="142" t="s">
        <v>6470</v>
      </c>
      <c r="F5591" s="142" t="s">
        <v>1783</v>
      </c>
    </row>
    <row r="5592" spans="1:6" x14ac:dyDescent="0.3">
      <c r="A5592" s="141">
        <v>90470</v>
      </c>
      <c r="B5592" s="141" t="s">
        <v>10469</v>
      </c>
      <c r="C5592" s="141" t="s">
        <v>80</v>
      </c>
      <c r="D5592" s="141" t="s">
        <v>81</v>
      </c>
      <c r="E5592" s="142" t="s">
        <v>10470</v>
      </c>
      <c r="F5592" s="142" t="s">
        <v>96</v>
      </c>
    </row>
    <row r="5593" spans="1:6" x14ac:dyDescent="0.3">
      <c r="A5593" s="141">
        <v>91166</v>
      </c>
      <c r="B5593" s="141" t="s">
        <v>10471</v>
      </c>
      <c r="C5593" s="141" t="s">
        <v>80</v>
      </c>
      <c r="D5593" s="141" t="s">
        <v>81</v>
      </c>
      <c r="E5593" s="142" t="s">
        <v>479</v>
      </c>
      <c r="F5593" s="142" t="s">
        <v>17529</v>
      </c>
    </row>
    <row r="5594" spans="1:6" x14ac:dyDescent="0.3">
      <c r="A5594" s="141">
        <v>91167</v>
      </c>
      <c r="B5594" s="141" t="s">
        <v>10472</v>
      </c>
      <c r="C5594" s="141" t="s">
        <v>80</v>
      </c>
      <c r="D5594" s="141" t="s">
        <v>81</v>
      </c>
      <c r="E5594" s="142" t="s">
        <v>10473</v>
      </c>
      <c r="F5594" s="142" t="s">
        <v>7726</v>
      </c>
    </row>
    <row r="5595" spans="1:6" x14ac:dyDescent="0.3">
      <c r="A5595" s="141">
        <v>91170</v>
      </c>
      <c r="B5595" s="141" t="s">
        <v>10474</v>
      </c>
      <c r="C5595" s="141" t="s">
        <v>80</v>
      </c>
      <c r="D5595" s="141" t="s">
        <v>81</v>
      </c>
      <c r="E5595" s="142" t="s">
        <v>10473</v>
      </c>
      <c r="F5595" s="142" t="s">
        <v>7726</v>
      </c>
    </row>
    <row r="5596" spans="1:6" x14ac:dyDescent="0.3">
      <c r="A5596" s="141">
        <v>91171</v>
      </c>
      <c r="B5596" s="141" t="s">
        <v>10475</v>
      </c>
      <c r="C5596" s="141" t="s">
        <v>80</v>
      </c>
      <c r="D5596" s="141" t="s">
        <v>81</v>
      </c>
      <c r="E5596" s="142" t="s">
        <v>10476</v>
      </c>
      <c r="F5596" s="142" t="s">
        <v>17530</v>
      </c>
    </row>
    <row r="5597" spans="1:6" x14ac:dyDescent="0.3">
      <c r="A5597" s="141">
        <v>91172</v>
      </c>
      <c r="B5597" s="141" t="s">
        <v>10477</v>
      </c>
      <c r="C5597" s="141" t="s">
        <v>80</v>
      </c>
      <c r="D5597" s="141" t="s">
        <v>81</v>
      </c>
      <c r="E5597" s="142" t="s">
        <v>7221</v>
      </c>
      <c r="F5597" s="142" t="s">
        <v>17531</v>
      </c>
    </row>
    <row r="5598" spans="1:6" x14ac:dyDescent="0.3">
      <c r="A5598" s="141">
        <v>91173</v>
      </c>
      <c r="B5598" s="141" t="s">
        <v>10478</v>
      </c>
      <c r="C5598" s="141" t="s">
        <v>80</v>
      </c>
      <c r="D5598" s="141" t="s">
        <v>81</v>
      </c>
      <c r="E5598" s="142" t="s">
        <v>1175</v>
      </c>
      <c r="F5598" s="142" t="s">
        <v>17532</v>
      </c>
    </row>
    <row r="5599" spans="1:6" x14ac:dyDescent="0.3">
      <c r="A5599" s="141">
        <v>91174</v>
      </c>
      <c r="B5599" s="141" t="s">
        <v>10479</v>
      </c>
      <c r="C5599" s="141" t="s">
        <v>80</v>
      </c>
      <c r="D5599" s="141" t="s">
        <v>81</v>
      </c>
      <c r="E5599" s="142" t="s">
        <v>10480</v>
      </c>
      <c r="F5599" s="142" t="s">
        <v>17533</v>
      </c>
    </row>
    <row r="5600" spans="1:6" x14ac:dyDescent="0.3">
      <c r="A5600" s="141">
        <v>91175</v>
      </c>
      <c r="B5600" s="141" t="s">
        <v>10481</v>
      </c>
      <c r="C5600" s="141" t="s">
        <v>80</v>
      </c>
      <c r="D5600" s="141" t="s">
        <v>81</v>
      </c>
      <c r="E5600" s="142" t="s">
        <v>7612</v>
      </c>
      <c r="F5600" s="142" t="s">
        <v>13117</v>
      </c>
    </row>
    <row r="5601" spans="1:6" x14ac:dyDescent="0.3">
      <c r="A5601" s="141">
        <v>91176</v>
      </c>
      <c r="B5601" s="141" t="s">
        <v>10482</v>
      </c>
      <c r="C5601" s="141" t="s">
        <v>80</v>
      </c>
      <c r="D5601" s="141" t="s">
        <v>81</v>
      </c>
      <c r="E5601" s="142" t="s">
        <v>8947</v>
      </c>
      <c r="F5601" s="142" t="s">
        <v>5701</v>
      </c>
    </row>
    <row r="5602" spans="1:6" x14ac:dyDescent="0.3">
      <c r="A5602" s="141">
        <v>91179</v>
      </c>
      <c r="B5602" s="141" t="s">
        <v>10483</v>
      </c>
      <c r="C5602" s="141" t="s">
        <v>80</v>
      </c>
      <c r="D5602" s="141" t="s">
        <v>81</v>
      </c>
      <c r="E5602" s="142" t="s">
        <v>8947</v>
      </c>
      <c r="F5602" s="142" t="s">
        <v>5701</v>
      </c>
    </row>
    <row r="5603" spans="1:6" x14ac:dyDescent="0.3">
      <c r="A5603" s="141">
        <v>91180</v>
      </c>
      <c r="B5603" s="141" t="s">
        <v>10484</v>
      </c>
      <c r="C5603" s="141" t="s">
        <v>80</v>
      </c>
      <c r="D5603" s="141" t="s">
        <v>81</v>
      </c>
      <c r="E5603" s="142" t="s">
        <v>2258</v>
      </c>
      <c r="F5603" s="142" t="s">
        <v>2933</v>
      </c>
    </row>
    <row r="5604" spans="1:6" x14ac:dyDescent="0.3">
      <c r="A5604" s="141">
        <v>91181</v>
      </c>
      <c r="B5604" s="141" t="s">
        <v>10485</v>
      </c>
      <c r="C5604" s="141" t="s">
        <v>80</v>
      </c>
      <c r="D5604" s="141" t="s">
        <v>81</v>
      </c>
      <c r="E5604" s="142" t="s">
        <v>7472</v>
      </c>
      <c r="F5604" s="142" t="s">
        <v>11859</v>
      </c>
    </row>
    <row r="5605" spans="1:6" x14ac:dyDescent="0.3">
      <c r="A5605" s="141">
        <v>91182</v>
      </c>
      <c r="B5605" s="141" t="s">
        <v>10486</v>
      </c>
      <c r="C5605" s="141" t="s">
        <v>80</v>
      </c>
      <c r="D5605" s="141" t="s">
        <v>81</v>
      </c>
      <c r="E5605" s="142" t="s">
        <v>8469</v>
      </c>
      <c r="F5605" s="142" t="s">
        <v>17534</v>
      </c>
    </row>
    <row r="5606" spans="1:6" x14ac:dyDescent="0.3">
      <c r="A5606" s="141">
        <v>91185</v>
      </c>
      <c r="B5606" s="141" t="s">
        <v>10487</v>
      </c>
      <c r="C5606" s="141" t="s">
        <v>80</v>
      </c>
      <c r="D5606" s="141" t="s">
        <v>81</v>
      </c>
      <c r="E5606" s="142" t="s">
        <v>8469</v>
      </c>
      <c r="F5606" s="142" t="s">
        <v>17534</v>
      </c>
    </row>
    <row r="5607" spans="1:6" x14ac:dyDescent="0.3">
      <c r="A5607" s="141">
        <v>91186</v>
      </c>
      <c r="B5607" s="141" t="s">
        <v>10488</v>
      </c>
      <c r="C5607" s="141" t="s">
        <v>80</v>
      </c>
      <c r="D5607" s="141" t="s">
        <v>81</v>
      </c>
      <c r="E5607" s="142" t="s">
        <v>10489</v>
      </c>
      <c r="F5607" s="142" t="s">
        <v>17535</v>
      </c>
    </row>
    <row r="5608" spans="1:6" x14ac:dyDescent="0.3">
      <c r="A5608" s="141">
        <v>91187</v>
      </c>
      <c r="B5608" s="141" t="s">
        <v>10490</v>
      </c>
      <c r="C5608" s="141" t="s">
        <v>80</v>
      </c>
      <c r="D5608" s="141" t="s">
        <v>81</v>
      </c>
      <c r="E5608" s="142" t="s">
        <v>10491</v>
      </c>
      <c r="F5608" s="142" t="s">
        <v>2659</v>
      </c>
    </row>
    <row r="5609" spans="1:6" x14ac:dyDescent="0.3">
      <c r="A5609" s="141">
        <v>91188</v>
      </c>
      <c r="B5609" s="141" t="s">
        <v>10492</v>
      </c>
      <c r="C5609" s="141" t="s">
        <v>146</v>
      </c>
      <c r="D5609" s="141" t="s">
        <v>81</v>
      </c>
      <c r="E5609" s="142" t="s">
        <v>10493</v>
      </c>
      <c r="F5609" s="142" t="s">
        <v>16552</v>
      </c>
    </row>
    <row r="5610" spans="1:6" x14ac:dyDescent="0.3">
      <c r="A5610" s="141">
        <v>91189</v>
      </c>
      <c r="B5610" s="141" t="s">
        <v>10494</v>
      </c>
      <c r="C5610" s="141" t="s">
        <v>146</v>
      </c>
      <c r="D5610" s="141" t="s">
        <v>81</v>
      </c>
      <c r="E5610" s="142" t="s">
        <v>10495</v>
      </c>
      <c r="F5610" s="142" t="s">
        <v>17536</v>
      </c>
    </row>
    <row r="5611" spans="1:6" x14ac:dyDescent="0.3">
      <c r="A5611" s="141">
        <v>91190</v>
      </c>
      <c r="B5611" s="141" t="s">
        <v>10496</v>
      </c>
      <c r="C5611" s="141" t="s">
        <v>146</v>
      </c>
      <c r="D5611" s="141" t="s">
        <v>81</v>
      </c>
      <c r="E5611" s="142" t="s">
        <v>2813</v>
      </c>
      <c r="F5611" s="142" t="s">
        <v>14172</v>
      </c>
    </row>
    <row r="5612" spans="1:6" x14ac:dyDescent="0.3">
      <c r="A5612" s="141">
        <v>91191</v>
      </c>
      <c r="B5612" s="141" t="s">
        <v>10497</v>
      </c>
      <c r="C5612" s="141" t="s">
        <v>146</v>
      </c>
      <c r="D5612" s="141" t="s">
        <v>81</v>
      </c>
      <c r="E5612" s="142" t="s">
        <v>10498</v>
      </c>
      <c r="F5612" s="142" t="s">
        <v>17537</v>
      </c>
    </row>
    <row r="5613" spans="1:6" x14ac:dyDescent="0.3">
      <c r="A5613" s="141">
        <v>91192</v>
      </c>
      <c r="B5613" s="141" t="s">
        <v>10499</v>
      </c>
      <c r="C5613" s="141" t="s">
        <v>146</v>
      </c>
      <c r="D5613" s="141" t="s">
        <v>81</v>
      </c>
      <c r="E5613" s="142" t="s">
        <v>8951</v>
      </c>
      <c r="F5613" s="142" t="s">
        <v>17538</v>
      </c>
    </row>
    <row r="5614" spans="1:6" x14ac:dyDescent="0.3">
      <c r="A5614" s="141">
        <v>91222</v>
      </c>
      <c r="B5614" s="141" t="s">
        <v>10500</v>
      </c>
      <c r="C5614" s="141" t="s">
        <v>80</v>
      </c>
      <c r="D5614" s="141" t="s">
        <v>81</v>
      </c>
      <c r="E5614" s="142" t="s">
        <v>10501</v>
      </c>
      <c r="F5614" s="142" t="s">
        <v>10590</v>
      </c>
    </row>
    <row r="5615" spans="1:6" x14ac:dyDescent="0.3">
      <c r="A5615" s="141">
        <v>94480</v>
      </c>
      <c r="B5615" s="141" t="s">
        <v>10502</v>
      </c>
      <c r="C5615" s="141" t="s">
        <v>146</v>
      </c>
      <c r="D5615" s="141" t="s">
        <v>81</v>
      </c>
      <c r="E5615" s="142" t="s">
        <v>10503</v>
      </c>
      <c r="F5615" s="142" t="s">
        <v>17539</v>
      </c>
    </row>
    <row r="5616" spans="1:6" x14ac:dyDescent="0.3">
      <c r="A5616" s="141">
        <v>94481</v>
      </c>
      <c r="B5616" s="141" t="s">
        <v>10504</v>
      </c>
      <c r="C5616" s="141" t="s">
        <v>146</v>
      </c>
      <c r="D5616" s="141" t="s">
        <v>81</v>
      </c>
      <c r="E5616" s="142" t="s">
        <v>10505</v>
      </c>
      <c r="F5616" s="142" t="s">
        <v>17540</v>
      </c>
    </row>
    <row r="5617" spans="1:6" x14ac:dyDescent="0.3">
      <c r="A5617" s="141">
        <v>94482</v>
      </c>
      <c r="B5617" s="141" t="s">
        <v>10506</v>
      </c>
      <c r="C5617" s="141" t="s">
        <v>146</v>
      </c>
      <c r="D5617" s="141" t="s">
        <v>81</v>
      </c>
      <c r="E5617" s="142" t="s">
        <v>10507</v>
      </c>
      <c r="F5617" s="142" t="s">
        <v>17541</v>
      </c>
    </row>
    <row r="5618" spans="1:6" x14ac:dyDescent="0.3">
      <c r="A5618" s="141">
        <v>94483</v>
      </c>
      <c r="B5618" s="141" t="s">
        <v>10508</v>
      </c>
      <c r="C5618" s="141" t="s">
        <v>146</v>
      </c>
      <c r="D5618" s="141" t="s">
        <v>81</v>
      </c>
      <c r="E5618" s="142" t="s">
        <v>10509</v>
      </c>
      <c r="F5618" s="142" t="s">
        <v>17542</v>
      </c>
    </row>
    <row r="5619" spans="1:6" x14ac:dyDescent="0.3">
      <c r="A5619" s="141">
        <v>95541</v>
      </c>
      <c r="B5619" s="141" t="s">
        <v>10510</v>
      </c>
      <c r="C5619" s="141" t="s">
        <v>146</v>
      </c>
      <c r="D5619" s="141" t="s">
        <v>81</v>
      </c>
      <c r="E5619" s="142" t="s">
        <v>10511</v>
      </c>
      <c r="F5619" s="142" t="s">
        <v>17543</v>
      </c>
    </row>
    <row r="5620" spans="1:6" x14ac:dyDescent="0.3">
      <c r="A5620" s="141">
        <v>96559</v>
      </c>
      <c r="B5620" s="141" t="s">
        <v>10512</v>
      </c>
      <c r="C5620" s="141" t="s">
        <v>1037</v>
      </c>
      <c r="D5620" s="141" t="s">
        <v>81</v>
      </c>
      <c r="E5620" s="142" t="s">
        <v>10513</v>
      </c>
      <c r="F5620" s="142" t="s">
        <v>7931</v>
      </c>
    </row>
    <row r="5621" spans="1:6" x14ac:dyDescent="0.3">
      <c r="A5621" s="141">
        <v>96560</v>
      </c>
      <c r="B5621" s="141" t="s">
        <v>10514</v>
      </c>
      <c r="C5621" s="141" t="s">
        <v>1037</v>
      </c>
      <c r="D5621" s="141" t="s">
        <v>81</v>
      </c>
      <c r="E5621" s="142" t="s">
        <v>6976</v>
      </c>
      <c r="F5621" s="142" t="s">
        <v>17544</v>
      </c>
    </row>
    <row r="5622" spans="1:6" x14ac:dyDescent="0.3">
      <c r="A5622" s="141">
        <v>96562</v>
      </c>
      <c r="B5622" s="141" t="s">
        <v>10515</v>
      </c>
      <c r="C5622" s="141" t="s">
        <v>80</v>
      </c>
      <c r="D5622" s="141" t="s">
        <v>81</v>
      </c>
      <c r="E5622" s="142" t="s">
        <v>10516</v>
      </c>
      <c r="F5622" s="142" t="s">
        <v>17545</v>
      </c>
    </row>
    <row r="5623" spans="1:6" x14ac:dyDescent="0.3">
      <c r="A5623" s="141">
        <v>96563</v>
      </c>
      <c r="B5623" s="141" t="s">
        <v>10517</v>
      </c>
      <c r="C5623" s="141" t="s">
        <v>80</v>
      </c>
      <c r="D5623" s="141" t="s">
        <v>81</v>
      </c>
      <c r="E5623" s="142" t="s">
        <v>10518</v>
      </c>
      <c r="F5623" s="142" t="s">
        <v>10023</v>
      </c>
    </row>
    <row r="5624" spans="1:6" x14ac:dyDescent="0.3">
      <c r="A5624" s="141">
        <v>100128</v>
      </c>
      <c r="B5624" s="141" t="s">
        <v>10519</v>
      </c>
      <c r="C5624" s="141" t="s">
        <v>146</v>
      </c>
      <c r="D5624" s="141" t="s">
        <v>81</v>
      </c>
      <c r="E5624" s="142" t="s">
        <v>10520</v>
      </c>
      <c r="F5624" s="142" t="s">
        <v>17546</v>
      </c>
    </row>
    <row r="5625" spans="1:6" x14ac:dyDescent="0.3">
      <c r="A5625" s="141">
        <v>101802</v>
      </c>
      <c r="B5625" s="141" t="s">
        <v>10521</v>
      </c>
      <c r="C5625" s="141" t="s">
        <v>146</v>
      </c>
      <c r="D5625" s="141" t="s">
        <v>81</v>
      </c>
      <c r="E5625" s="142" t="s">
        <v>10522</v>
      </c>
      <c r="F5625" s="142" t="s">
        <v>17547</v>
      </c>
    </row>
    <row r="5626" spans="1:6" x14ac:dyDescent="0.3">
      <c r="A5626" s="141">
        <v>101803</v>
      </c>
      <c r="B5626" s="141" t="s">
        <v>10523</v>
      </c>
      <c r="C5626" s="141" t="s">
        <v>146</v>
      </c>
      <c r="D5626" s="141" t="s">
        <v>81</v>
      </c>
      <c r="E5626" s="142" t="s">
        <v>10524</v>
      </c>
      <c r="F5626" s="142" t="s">
        <v>17548</v>
      </c>
    </row>
    <row r="5627" spans="1:6" x14ac:dyDescent="0.3">
      <c r="A5627" s="141">
        <v>101804</v>
      </c>
      <c r="B5627" s="141" t="s">
        <v>10525</v>
      </c>
      <c r="C5627" s="141" t="s">
        <v>146</v>
      </c>
      <c r="D5627" s="141" t="s">
        <v>81</v>
      </c>
      <c r="E5627" s="142" t="s">
        <v>10526</v>
      </c>
      <c r="F5627" s="142" t="s">
        <v>17549</v>
      </c>
    </row>
    <row r="5628" spans="1:6" x14ac:dyDescent="0.3">
      <c r="A5628" s="141">
        <v>101805</v>
      </c>
      <c r="B5628" s="141" t="s">
        <v>10527</v>
      </c>
      <c r="C5628" s="141" t="s">
        <v>146</v>
      </c>
      <c r="D5628" s="141" t="s">
        <v>81</v>
      </c>
      <c r="E5628" s="142" t="s">
        <v>10528</v>
      </c>
      <c r="F5628" s="142" t="s">
        <v>17550</v>
      </c>
    </row>
    <row r="5629" spans="1:6" x14ac:dyDescent="0.3">
      <c r="A5629" s="141">
        <v>102111</v>
      </c>
      <c r="B5629" s="141" t="s">
        <v>10529</v>
      </c>
      <c r="C5629" s="141" t="s">
        <v>146</v>
      </c>
      <c r="D5629" s="141" t="s">
        <v>81</v>
      </c>
      <c r="E5629" s="142" t="s">
        <v>10530</v>
      </c>
      <c r="F5629" s="142" t="s">
        <v>17551</v>
      </c>
    </row>
    <row r="5630" spans="1:6" x14ac:dyDescent="0.3">
      <c r="A5630" s="141">
        <v>102112</v>
      </c>
      <c r="B5630" s="141" t="s">
        <v>10531</v>
      </c>
      <c r="C5630" s="141" t="s">
        <v>146</v>
      </c>
      <c r="D5630" s="141" t="s">
        <v>81</v>
      </c>
      <c r="E5630" s="142" t="s">
        <v>10532</v>
      </c>
      <c r="F5630" s="142" t="s">
        <v>17552</v>
      </c>
    </row>
    <row r="5631" spans="1:6" x14ac:dyDescent="0.3">
      <c r="A5631" s="141">
        <v>102113</v>
      </c>
      <c r="B5631" s="141" t="s">
        <v>10533</v>
      </c>
      <c r="C5631" s="141" t="s">
        <v>146</v>
      </c>
      <c r="D5631" s="141" t="s">
        <v>81</v>
      </c>
      <c r="E5631" s="142" t="s">
        <v>10534</v>
      </c>
      <c r="F5631" s="142" t="s">
        <v>17553</v>
      </c>
    </row>
    <row r="5632" spans="1:6" x14ac:dyDescent="0.3">
      <c r="A5632" s="141">
        <v>102114</v>
      </c>
      <c r="B5632" s="141" t="s">
        <v>10535</v>
      </c>
      <c r="C5632" s="141" t="s">
        <v>146</v>
      </c>
      <c r="D5632" s="141" t="s">
        <v>81</v>
      </c>
      <c r="E5632" s="142" t="s">
        <v>10536</v>
      </c>
      <c r="F5632" s="142" t="s">
        <v>17554</v>
      </c>
    </row>
    <row r="5633" spans="1:6" x14ac:dyDescent="0.3">
      <c r="A5633" s="141">
        <v>102115</v>
      </c>
      <c r="B5633" s="141" t="s">
        <v>10537</v>
      </c>
      <c r="C5633" s="141" t="s">
        <v>146</v>
      </c>
      <c r="D5633" s="141" t="s">
        <v>81</v>
      </c>
      <c r="E5633" s="142" t="s">
        <v>10538</v>
      </c>
      <c r="F5633" s="142" t="s">
        <v>17555</v>
      </c>
    </row>
    <row r="5634" spans="1:6" x14ac:dyDescent="0.3">
      <c r="A5634" s="141">
        <v>102116</v>
      </c>
      <c r="B5634" s="141" t="s">
        <v>10539</v>
      </c>
      <c r="C5634" s="141" t="s">
        <v>146</v>
      </c>
      <c r="D5634" s="141" t="s">
        <v>81</v>
      </c>
      <c r="E5634" s="142" t="s">
        <v>10540</v>
      </c>
      <c r="F5634" s="142" t="s">
        <v>17556</v>
      </c>
    </row>
    <row r="5635" spans="1:6" x14ac:dyDescent="0.3">
      <c r="A5635" s="141">
        <v>102117</v>
      </c>
      <c r="B5635" s="141" t="s">
        <v>10541</v>
      </c>
      <c r="C5635" s="141" t="s">
        <v>146</v>
      </c>
      <c r="D5635" s="141" t="s">
        <v>81</v>
      </c>
      <c r="E5635" s="142" t="s">
        <v>10542</v>
      </c>
      <c r="F5635" s="142" t="s">
        <v>17557</v>
      </c>
    </row>
    <row r="5636" spans="1:6" x14ac:dyDescent="0.3">
      <c r="A5636" s="141">
        <v>102118</v>
      </c>
      <c r="B5636" s="141" t="s">
        <v>10543</v>
      </c>
      <c r="C5636" s="141" t="s">
        <v>146</v>
      </c>
      <c r="D5636" s="141" t="s">
        <v>81</v>
      </c>
      <c r="E5636" s="142" t="s">
        <v>10544</v>
      </c>
      <c r="F5636" s="142" t="s">
        <v>17558</v>
      </c>
    </row>
    <row r="5637" spans="1:6" x14ac:dyDescent="0.3">
      <c r="A5637" s="141">
        <v>102119</v>
      </c>
      <c r="B5637" s="141" t="s">
        <v>10545</v>
      </c>
      <c r="C5637" s="141" t="s">
        <v>146</v>
      </c>
      <c r="D5637" s="141" t="s">
        <v>81</v>
      </c>
      <c r="E5637" s="142" t="s">
        <v>10546</v>
      </c>
      <c r="F5637" s="142" t="s">
        <v>17559</v>
      </c>
    </row>
    <row r="5638" spans="1:6" x14ac:dyDescent="0.3">
      <c r="A5638" s="141">
        <v>102121</v>
      </c>
      <c r="B5638" s="141" t="s">
        <v>10547</v>
      </c>
      <c r="C5638" s="141" t="s">
        <v>146</v>
      </c>
      <c r="D5638" s="141" t="s">
        <v>81</v>
      </c>
      <c r="E5638" s="142" t="s">
        <v>10548</v>
      </c>
      <c r="F5638" s="142" t="s">
        <v>17560</v>
      </c>
    </row>
    <row r="5639" spans="1:6" x14ac:dyDescent="0.3">
      <c r="A5639" s="141">
        <v>102122</v>
      </c>
      <c r="B5639" s="141" t="s">
        <v>10549</v>
      </c>
      <c r="C5639" s="141" t="s">
        <v>146</v>
      </c>
      <c r="D5639" s="141" t="s">
        <v>81</v>
      </c>
      <c r="E5639" s="142" t="s">
        <v>10550</v>
      </c>
      <c r="F5639" s="142" t="s">
        <v>17561</v>
      </c>
    </row>
    <row r="5640" spans="1:6" x14ac:dyDescent="0.3">
      <c r="A5640" s="141">
        <v>102123</v>
      </c>
      <c r="B5640" s="141" t="s">
        <v>10551</v>
      </c>
      <c r="C5640" s="141" t="s">
        <v>146</v>
      </c>
      <c r="D5640" s="141" t="s">
        <v>81</v>
      </c>
      <c r="E5640" s="142" t="s">
        <v>10552</v>
      </c>
      <c r="F5640" s="142" t="s">
        <v>17562</v>
      </c>
    </row>
    <row r="5641" spans="1:6" x14ac:dyDescent="0.3">
      <c r="A5641" s="141">
        <v>102136</v>
      </c>
      <c r="B5641" s="141" t="s">
        <v>10553</v>
      </c>
      <c r="C5641" s="141" t="s">
        <v>146</v>
      </c>
      <c r="D5641" s="141" t="s">
        <v>81</v>
      </c>
      <c r="E5641" s="142" t="s">
        <v>10554</v>
      </c>
      <c r="F5641" s="142" t="s">
        <v>15283</v>
      </c>
    </row>
    <row r="5642" spans="1:6" x14ac:dyDescent="0.3">
      <c r="A5642" s="141">
        <v>102137</v>
      </c>
      <c r="B5642" s="141" t="s">
        <v>10555</v>
      </c>
      <c r="C5642" s="141" t="s">
        <v>146</v>
      </c>
      <c r="D5642" s="141" t="s">
        <v>81</v>
      </c>
      <c r="E5642" s="142" t="s">
        <v>10556</v>
      </c>
      <c r="F5642" s="142" t="s">
        <v>17563</v>
      </c>
    </row>
    <row r="5643" spans="1:6" x14ac:dyDescent="0.3">
      <c r="A5643" s="141">
        <v>102138</v>
      </c>
      <c r="B5643" s="141" t="s">
        <v>10557</v>
      </c>
      <c r="C5643" s="141" t="s">
        <v>146</v>
      </c>
      <c r="D5643" s="141" t="s">
        <v>81</v>
      </c>
      <c r="E5643" s="142" t="s">
        <v>10558</v>
      </c>
      <c r="F5643" s="142" t="s">
        <v>17564</v>
      </c>
    </row>
    <row r="5644" spans="1:6" x14ac:dyDescent="0.3">
      <c r="A5644" s="141">
        <v>103517</v>
      </c>
      <c r="B5644" s="141" t="s">
        <v>10559</v>
      </c>
      <c r="C5644" s="141" t="s">
        <v>146</v>
      </c>
      <c r="D5644" s="141" t="s">
        <v>81</v>
      </c>
      <c r="E5644" s="142" t="s">
        <v>10560</v>
      </c>
      <c r="F5644" s="142" t="s">
        <v>17565</v>
      </c>
    </row>
    <row r="5645" spans="1:6" x14ac:dyDescent="0.3">
      <c r="A5645" s="141">
        <v>103519</v>
      </c>
      <c r="B5645" s="141" t="s">
        <v>10561</v>
      </c>
      <c r="C5645" s="141" t="s">
        <v>146</v>
      </c>
      <c r="D5645" s="141" t="s">
        <v>81</v>
      </c>
      <c r="E5645" s="142" t="s">
        <v>10562</v>
      </c>
      <c r="F5645" s="142" t="s">
        <v>16266</v>
      </c>
    </row>
    <row r="5646" spans="1:6" x14ac:dyDescent="0.3">
      <c r="A5646" s="141">
        <v>103520</v>
      </c>
      <c r="B5646" s="141" t="s">
        <v>10563</v>
      </c>
      <c r="C5646" s="141" t="s">
        <v>146</v>
      </c>
      <c r="D5646" s="141" t="s">
        <v>81</v>
      </c>
      <c r="E5646" s="142" t="s">
        <v>10564</v>
      </c>
      <c r="F5646" s="142" t="s">
        <v>17566</v>
      </c>
    </row>
    <row r="5647" spans="1:6" x14ac:dyDescent="0.3">
      <c r="A5647" s="141">
        <v>103521</v>
      </c>
      <c r="B5647" s="141" t="s">
        <v>10565</v>
      </c>
      <c r="C5647" s="141" t="s">
        <v>146</v>
      </c>
      <c r="D5647" s="141" t="s">
        <v>81</v>
      </c>
      <c r="E5647" s="142" t="s">
        <v>10566</v>
      </c>
      <c r="F5647" s="142" t="s">
        <v>17567</v>
      </c>
    </row>
    <row r="5648" spans="1:6" x14ac:dyDescent="0.3">
      <c r="A5648" s="141">
        <v>103522</v>
      </c>
      <c r="B5648" s="141" t="s">
        <v>10567</v>
      </c>
      <c r="C5648" s="141" t="s">
        <v>146</v>
      </c>
      <c r="D5648" s="141" t="s">
        <v>81</v>
      </c>
      <c r="E5648" s="142" t="s">
        <v>10568</v>
      </c>
      <c r="F5648" s="142" t="s">
        <v>17568</v>
      </c>
    </row>
    <row r="5649" spans="1:6" x14ac:dyDescent="0.3">
      <c r="A5649" s="141">
        <v>103523</v>
      </c>
      <c r="B5649" s="141" t="s">
        <v>10569</v>
      </c>
      <c r="C5649" s="141" t="s">
        <v>146</v>
      </c>
      <c r="D5649" s="141" t="s">
        <v>81</v>
      </c>
      <c r="E5649" s="142" t="s">
        <v>10570</v>
      </c>
      <c r="F5649" s="142" t="s">
        <v>17569</v>
      </c>
    </row>
    <row r="5650" spans="1:6" x14ac:dyDescent="0.3">
      <c r="A5650" s="141">
        <v>104767</v>
      </c>
      <c r="B5650" s="141" t="s">
        <v>10571</v>
      </c>
      <c r="C5650" s="141" t="s">
        <v>146</v>
      </c>
      <c r="D5650" s="141" t="s">
        <v>81</v>
      </c>
      <c r="E5650" s="142" t="s">
        <v>1550</v>
      </c>
      <c r="F5650" s="142" t="s">
        <v>2174</v>
      </c>
    </row>
    <row r="5651" spans="1:6" x14ac:dyDescent="0.3">
      <c r="A5651" s="141">
        <v>104769</v>
      </c>
      <c r="B5651" s="141" t="s">
        <v>10572</v>
      </c>
      <c r="C5651" s="141" t="s">
        <v>146</v>
      </c>
      <c r="D5651" s="141" t="s">
        <v>81</v>
      </c>
      <c r="E5651" s="142" t="s">
        <v>10573</v>
      </c>
      <c r="F5651" s="142" t="s">
        <v>13248</v>
      </c>
    </row>
    <row r="5652" spans="1:6" x14ac:dyDescent="0.3">
      <c r="A5652" s="141">
        <v>104771</v>
      </c>
      <c r="B5652" s="141" t="s">
        <v>10574</v>
      </c>
      <c r="C5652" s="141" t="s">
        <v>146</v>
      </c>
      <c r="D5652" s="141" t="s">
        <v>81</v>
      </c>
      <c r="E5652" s="142" t="s">
        <v>10575</v>
      </c>
      <c r="F5652" s="142" t="s">
        <v>1886</v>
      </c>
    </row>
    <row r="5653" spans="1:6" x14ac:dyDescent="0.3">
      <c r="A5653" s="141">
        <v>104773</v>
      </c>
      <c r="B5653" s="141" t="s">
        <v>10576</v>
      </c>
      <c r="C5653" s="141" t="s">
        <v>146</v>
      </c>
      <c r="D5653" s="141" t="s">
        <v>81</v>
      </c>
      <c r="E5653" s="142" t="s">
        <v>2723</v>
      </c>
      <c r="F5653" s="142" t="s">
        <v>13390</v>
      </c>
    </row>
    <row r="5654" spans="1:6" x14ac:dyDescent="0.3">
      <c r="A5654" s="141">
        <v>104775</v>
      </c>
      <c r="B5654" s="141" t="s">
        <v>10577</v>
      </c>
      <c r="C5654" s="141" t="s">
        <v>146</v>
      </c>
      <c r="D5654" s="141" t="s">
        <v>81</v>
      </c>
      <c r="E5654" s="142" t="s">
        <v>10578</v>
      </c>
      <c r="F5654" s="142" t="s">
        <v>10868</v>
      </c>
    </row>
    <row r="5655" spans="1:6" x14ac:dyDescent="0.3">
      <c r="A5655" s="141">
        <v>104777</v>
      </c>
      <c r="B5655" s="141" t="s">
        <v>10579</v>
      </c>
      <c r="C5655" s="141" t="s">
        <v>146</v>
      </c>
      <c r="D5655" s="141" t="s">
        <v>81</v>
      </c>
      <c r="E5655" s="142" t="s">
        <v>7614</v>
      </c>
      <c r="F5655" s="142" t="s">
        <v>17570</v>
      </c>
    </row>
    <row r="5656" spans="1:6" x14ac:dyDescent="0.3">
      <c r="A5656" s="141">
        <v>104779</v>
      </c>
      <c r="B5656" s="141" t="s">
        <v>10580</v>
      </c>
      <c r="C5656" s="141" t="s">
        <v>80</v>
      </c>
      <c r="D5656" s="141" t="s">
        <v>81</v>
      </c>
      <c r="E5656" s="142" t="s">
        <v>2637</v>
      </c>
      <c r="F5656" s="142" t="s">
        <v>17571</v>
      </c>
    </row>
    <row r="5657" spans="1:6" x14ac:dyDescent="0.3">
      <c r="A5657" s="141">
        <v>104781</v>
      </c>
      <c r="B5657" s="141" t="s">
        <v>10581</v>
      </c>
      <c r="C5657" s="141" t="s">
        <v>80</v>
      </c>
      <c r="D5657" s="141" t="s">
        <v>81</v>
      </c>
      <c r="E5657" s="142" t="s">
        <v>9392</v>
      </c>
      <c r="F5657" s="142" t="s">
        <v>17572</v>
      </c>
    </row>
    <row r="5658" spans="1:6" x14ac:dyDescent="0.3">
      <c r="A5658" s="141">
        <v>104782</v>
      </c>
      <c r="B5658" s="141" t="s">
        <v>10582</v>
      </c>
      <c r="C5658" s="141" t="s">
        <v>146</v>
      </c>
      <c r="D5658" s="141" t="s">
        <v>81</v>
      </c>
      <c r="E5658" s="142" t="s">
        <v>9612</v>
      </c>
      <c r="F5658" s="142" t="s">
        <v>11126</v>
      </c>
    </row>
    <row r="5659" spans="1:6" x14ac:dyDescent="0.3">
      <c r="A5659" s="141">
        <v>104783</v>
      </c>
      <c r="B5659" s="141" t="s">
        <v>10583</v>
      </c>
      <c r="C5659" s="141" t="s">
        <v>146</v>
      </c>
      <c r="D5659" s="141" t="s">
        <v>81</v>
      </c>
      <c r="E5659" s="142" t="s">
        <v>10584</v>
      </c>
      <c r="F5659" s="142" t="s">
        <v>1965</v>
      </c>
    </row>
    <row r="5660" spans="1:6" x14ac:dyDescent="0.3">
      <c r="A5660" s="141">
        <v>104784</v>
      </c>
      <c r="B5660" s="141" t="s">
        <v>10585</v>
      </c>
      <c r="C5660" s="141" t="s">
        <v>146</v>
      </c>
      <c r="D5660" s="141" t="s">
        <v>81</v>
      </c>
      <c r="E5660" s="142" t="s">
        <v>6478</v>
      </c>
      <c r="F5660" s="142" t="s">
        <v>11777</v>
      </c>
    </row>
    <row r="5661" spans="1:6" x14ac:dyDescent="0.3">
      <c r="A5661" s="141">
        <v>104786</v>
      </c>
      <c r="B5661" s="141" t="s">
        <v>10586</v>
      </c>
      <c r="C5661" s="141" t="s">
        <v>80</v>
      </c>
      <c r="D5661" s="141" t="s">
        <v>81</v>
      </c>
      <c r="E5661" s="142" t="s">
        <v>7516</v>
      </c>
      <c r="F5661" s="142" t="s">
        <v>16947</v>
      </c>
    </row>
    <row r="5662" spans="1:6" x14ac:dyDescent="0.3">
      <c r="A5662" s="141">
        <v>104787</v>
      </c>
      <c r="B5662" s="141" t="s">
        <v>10587</v>
      </c>
      <c r="C5662" s="141" t="s">
        <v>80</v>
      </c>
      <c r="D5662" s="141" t="s">
        <v>81</v>
      </c>
      <c r="E5662" s="142" t="s">
        <v>10588</v>
      </c>
      <c r="F5662" s="142" t="s">
        <v>7400</v>
      </c>
    </row>
    <row r="5663" spans="1:6" x14ac:dyDescent="0.3">
      <c r="A5663" s="141">
        <v>104788</v>
      </c>
      <c r="B5663" s="141" t="s">
        <v>10589</v>
      </c>
      <c r="C5663" s="141" t="s">
        <v>80</v>
      </c>
      <c r="D5663" s="141" t="s">
        <v>81</v>
      </c>
      <c r="E5663" s="142" t="s">
        <v>10590</v>
      </c>
      <c r="F5663" s="142" t="s">
        <v>8643</v>
      </c>
    </row>
    <row r="5664" spans="1:6" x14ac:dyDescent="0.3">
      <c r="A5664" s="141">
        <v>104031</v>
      </c>
      <c r="B5664" s="141" t="s">
        <v>10591</v>
      </c>
      <c r="C5664" s="141" t="s">
        <v>146</v>
      </c>
      <c r="D5664" s="141" t="s">
        <v>81</v>
      </c>
      <c r="E5664" s="142" t="s">
        <v>10592</v>
      </c>
      <c r="F5664" s="142" t="s">
        <v>9875</v>
      </c>
    </row>
    <row r="5665" spans="1:6" x14ac:dyDescent="0.3">
      <c r="A5665" s="141">
        <v>104032</v>
      </c>
      <c r="B5665" s="141" t="s">
        <v>10593</v>
      </c>
      <c r="C5665" s="141" t="s">
        <v>146</v>
      </c>
      <c r="D5665" s="141" t="s">
        <v>81</v>
      </c>
      <c r="E5665" s="142" t="s">
        <v>9473</v>
      </c>
      <c r="F5665" s="142" t="s">
        <v>6968</v>
      </c>
    </row>
    <row r="5666" spans="1:6" x14ac:dyDescent="0.3">
      <c r="A5666" s="141">
        <v>104033</v>
      </c>
      <c r="B5666" s="141" t="s">
        <v>10594</v>
      </c>
      <c r="C5666" s="141" t="s">
        <v>146</v>
      </c>
      <c r="D5666" s="141" t="s">
        <v>81</v>
      </c>
      <c r="E5666" s="142" t="s">
        <v>10595</v>
      </c>
      <c r="F5666" s="142" t="s">
        <v>6942</v>
      </c>
    </row>
    <row r="5667" spans="1:6" x14ac:dyDescent="0.3">
      <c r="A5667" s="141">
        <v>104034</v>
      </c>
      <c r="B5667" s="141" t="s">
        <v>10596</v>
      </c>
      <c r="C5667" s="141" t="s">
        <v>146</v>
      </c>
      <c r="D5667" s="141" t="s">
        <v>81</v>
      </c>
      <c r="E5667" s="142" t="s">
        <v>10597</v>
      </c>
      <c r="F5667" s="142" t="s">
        <v>8678</v>
      </c>
    </row>
    <row r="5668" spans="1:6" x14ac:dyDescent="0.3">
      <c r="A5668" s="141">
        <v>104035</v>
      </c>
      <c r="B5668" s="141" t="s">
        <v>10598</v>
      </c>
      <c r="C5668" s="141" t="s">
        <v>146</v>
      </c>
      <c r="D5668" s="141" t="s">
        <v>81</v>
      </c>
      <c r="E5668" s="142" t="s">
        <v>10599</v>
      </c>
      <c r="F5668" s="142" t="s">
        <v>17573</v>
      </c>
    </row>
    <row r="5669" spans="1:6" x14ac:dyDescent="0.3">
      <c r="A5669" s="141">
        <v>104036</v>
      </c>
      <c r="B5669" s="141" t="s">
        <v>10600</v>
      </c>
      <c r="C5669" s="141" t="s">
        <v>146</v>
      </c>
      <c r="D5669" s="141" t="s">
        <v>81</v>
      </c>
      <c r="E5669" s="142" t="s">
        <v>10601</v>
      </c>
      <c r="F5669" s="142" t="s">
        <v>17574</v>
      </c>
    </row>
    <row r="5670" spans="1:6" x14ac:dyDescent="0.3">
      <c r="A5670" s="141">
        <v>104039</v>
      </c>
      <c r="B5670" s="141" t="s">
        <v>10602</v>
      </c>
      <c r="C5670" s="141" t="s">
        <v>146</v>
      </c>
      <c r="D5670" s="141" t="s">
        <v>81</v>
      </c>
      <c r="E5670" s="142" t="s">
        <v>10603</v>
      </c>
      <c r="F5670" s="142" t="s">
        <v>17575</v>
      </c>
    </row>
    <row r="5671" spans="1:6" x14ac:dyDescent="0.3">
      <c r="A5671" s="141">
        <v>104043</v>
      </c>
      <c r="B5671" s="141" t="s">
        <v>10604</v>
      </c>
      <c r="C5671" s="141" t="s">
        <v>146</v>
      </c>
      <c r="D5671" s="141" t="s">
        <v>81</v>
      </c>
      <c r="E5671" s="142" t="s">
        <v>7476</v>
      </c>
      <c r="F5671" s="142" t="s">
        <v>5721</v>
      </c>
    </row>
    <row r="5672" spans="1:6" x14ac:dyDescent="0.3">
      <c r="A5672" s="141">
        <v>104044</v>
      </c>
      <c r="B5672" s="141" t="s">
        <v>10605</v>
      </c>
      <c r="C5672" s="141" t="s">
        <v>146</v>
      </c>
      <c r="D5672" s="141" t="s">
        <v>81</v>
      </c>
      <c r="E5672" s="142" t="s">
        <v>1530</v>
      </c>
      <c r="F5672" s="142" t="s">
        <v>789</v>
      </c>
    </row>
    <row r="5673" spans="1:6" x14ac:dyDescent="0.3">
      <c r="A5673" s="141">
        <v>104045</v>
      </c>
      <c r="B5673" s="141" t="s">
        <v>10606</v>
      </c>
      <c r="C5673" s="141" t="s">
        <v>146</v>
      </c>
      <c r="D5673" s="141" t="s">
        <v>81</v>
      </c>
      <c r="E5673" s="142" t="s">
        <v>2372</v>
      </c>
      <c r="F5673" s="142" t="s">
        <v>10685</v>
      </c>
    </row>
    <row r="5674" spans="1:6" x14ac:dyDescent="0.3">
      <c r="A5674" s="141">
        <v>104046</v>
      </c>
      <c r="B5674" s="141" t="s">
        <v>10607</v>
      </c>
      <c r="C5674" s="141" t="s">
        <v>146</v>
      </c>
      <c r="D5674" s="141" t="s">
        <v>81</v>
      </c>
      <c r="E5674" s="142" t="s">
        <v>787</v>
      </c>
      <c r="F5674" s="142" t="s">
        <v>6757</v>
      </c>
    </row>
    <row r="5675" spans="1:6" x14ac:dyDescent="0.3">
      <c r="A5675" s="141">
        <v>104047</v>
      </c>
      <c r="B5675" s="141" t="s">
        <v>10608</v>
      </c>
      <c r="C5675" s="141" t="s">
        <v>146</v>
      </c>
      <c r="D5675" s="141" t="s">
        <v>81</v>
      </c>
      <c r="E5675" s="142" t="s">
        <v>2486</v>
      </c>
      <c r="F5675" s="142" t="s">
        <v>2330</v>
      </c>
    </row>
    <row r="5676" spans="1:6" x14ac:dyDescent="0.3">
      <c r="A5676" s="141">
        <v>104048</v>
      </c>
      <c r="B5676" s="141" t="s">
        <v>10609</v>
      </c>
      <c r="C5676" s="141" t="s">
        <v>146</v>
      </c>
      <c r="D5676" s="141" t="s">
        <v>81</v>
      </c>
      <c r="E5676" s="142" t="s">
        <v>8671</v>
      </c>
      <c r="F5676" s="142" t="s">
        <v>16519</v>
      </c>
    </row>
    <row r="5677" spans="1:6" x14ac:dyDescent="0.3">
      <c r="A5677" s="141">
        <v>104049</v>
      </c>
      <c r="B5677" s="141" t="s">
        <v>10610</v>
      </c>
      <c r="C5677" s="141" t="s">
        <v>146</v>
      </c>
      <c r="D5677" s="141" t="s">
        <v>81</v>
      </c>
      <c r="E5677" s="142" t="s">
        <v>429</v>
      </c>
      <c r="F5677" s="142" t="s">
        <v>12197</v>
      </c>
    </row>
    <row r="5678" spans="1:6" x14ac:dyDescent="0.3">
      <c r="A5678" s="141">
        <v>104050</v>
      </c>
      <c r="B5678" s="141" t="s">
        <v>10611</v>
      </c>
      <c r="C5678" s="141" t="s">
        <v>146</v>
      </c>
      <c r="D5678" s="141" t="s">
        <v>81</v>
      </c>
      <c r="E5678" s="142" t="s">
        <v>10612</v>
      </c>
      <c r="F5678" s="142" t="s">
        <v>3364</v>
      </c>
    </row>
    <row r="5679" spans="1:6" x14ac:dyDescent="0.3">
      <c r="A5679" s="141">
        <v>104051</v>
      </c>
      <c r="B5679" s="141" t="s">
        <v>10613</v>
      </c>
      <c r="C5679" s="141" t="s">
        <v>146</v>
      </c>
      <c r="D5679" s="141" t="s">
        <v>81</v>
      </c>
      <c r="E5679" s="142" t="s">
        <v>5884</v>
      </c>
      <c r="F5679" s="142" t="s">
        <v>2343</v>
      </c>
    </row>
    <row r="5680" spans="1:6" x14ac:dyDescent="0.3">
      <c r="A5680" s="141">
        <v>104052</v>
      </c>
      <c r="B5680" s="141" t="s">
        <v>10614</v>
      </c>
      <c r="C5680" s="141" t="s">
        <v>146</v>
      </c>
      <c r="D5680" s="141" t="s">
        <v>81</v>
      </c>
      <c r="E5680" s="142" t="s">
        <v>10615</v>
      </c>
      <c r="F5680" s="142" t="s">
        <v>2319</v>
      </c>
    </row>
    <row r="5681" spans="1:6" x14ac:dyDescent="0.3">
      <c r="A5681" s="141">
        <v>104053</v>
      </c>
      <c r="B5681" s="141" t="s">
        <v>10616</v>
      </c>
      <c r="C5681" s="141" t="s">
        <v>146</v>
      </c>
      <c r="D5681" s="141" t="s">
        <v>81</v>
      </c>
      <c r="E5681" s="142" t="s">
        <v>5786</v>
      </c>
      <c r="F5681" s="142" t="s">
        <v>2024</v>
      </c>
    </row>
    <row r="5682" spans="1:6" x14ac:dyDescent="0.3">
      <c r="A5682" s="141">
        <v>104054</v>
      </c>
      <c r="B5682" s="141" t="s">
        <v>10617</v>
      </c>
      <c r="C5682" s="141" t="s">
        <v>146</v>
      </c>
      <c r="D5682" s="141" t="s">
        <v>81</v>
      </c>
      <c r="E5682" s="142" t="s">
        <v>7418</v>
      </c>
      <c r="F5682" s="142" t="s">
        <v>17576</v>
      </c>
    </row>
    <row r="5683" spans="1:6" x14ac:dyDescent="0.3">
      <c r="A5683" s="141">
        <v>104055</v>
      </c>
      <c r="B5683" s="141" t="s">
        <v>10618</v>
      </c>
      <c r="C5683" s="141" t="s">
        <v>146</v>
      </c>
      <c r="D5683" s="141" t="s">
        <v>81</v>
      </c>
      <c r="E5683" s="142" t="s">
        <v>6958</v>
      </c>
      <c r="F5683" s="142" t="s">
        <v>17577</v>
      </c>
    </row>
    <row r="5684" spans="1:6" x14ac:dyDescent="0.3">
      <c r="A5684" s="141">
        <v>104056</v>
      </c>
      <c r="B5684" s="141" t="s">
        <v>10619</v>
      </c>
      <c r="C5684" s="141" t="s">
        <v>146</v>
      </c>
      <c r="D5684" s="141" t="s">
        <v>81</v>
      </c>
      <c r="E5684" s="142" t="s">
        <v>2933</v>
      </c>
      <c r="F5684" s="142" t="s">
        <v>17093</v>
      </c>
    </row>
    <row r="5685" spans="1:6" x14ac:dyDescent="0.3">
      <c r="A5685" s="141">
        <v>104058</v>
      </c>
      <c r="B5685" s="141" t="s">
        <v>10620</v>
      </c>
      <c r="C5685" s="141" t="s">
        <v>146</v>
      </c>
      <c r="D5685" s="141" t="s">
        <v>81</v>
      </c>
      <c r="E5685" s="142" t="s">
        <v>10621</v>
      </c>
      <c r="F5685" s="142" t="s">
        <v>5786</v>
      </c>
    </row>
    <row r="5686" spans="1:6" x14ac:dyDescent="0.3">
      <c r="A5686" s="141">
        <v>104059</v>
      </c>
      <c r="B5686" s="141" t="s">
        <v>10622</v>
      </c>
      <c r="C5686" s="141" t="s">
        <v>146</v>
      </c>
      <c r="D5686" s="141" t="s">
        <v>81</v>
      </c>
      <c r="E5686" s="142" t="s">
        <v>1546</v>
      </c>
      <c r="F5686" s="142" t="s">
        <v>17578</v>
      </c>
    </row>
    <row r="5687" spans="1:6" x14ac:dyDescent="0.3">
      <c r="A5687" s="141">
        <v>104060</v>
      </c>
      <c r="B5687" s="141" t="s">
        <v>10623</v>
      </c>
      <c r="C5687" s="141" t="s">
        <v>80</v>
      </c>
      <c r="D5687" s="141" t="s">
        <v>81</v>
      </c>
      <c r="E5687" s="142" t="s">
        <v>10624</v>
      </c>
      <c r="F5687" s="142" t="s">
        <v>16545</v>
      </c>
    </row>
    <row r="5688" spans="1:6" x14ac:dyDescent="0.3">
      <c r="A5688" s="141">
        <v>104061</v>
      </c>
      <c r="B5688" s="141" t="s">
        <v>10625</v>
      </c>
      <c r="C5688" s="141" t="s">
        <v>80</v>
      </c>
      <c r="D5688" s="141" t="s">
        <v>81</v>
      </c>
      <c r="E5688" s="142" t="s">
        <v>5220</v>
      </c>
      <c r="F5688" s="142" t="s">
        <v>5904</v>
      </c>
    </row>
    <row r="5689" spans="1:6" x14ac:dyDescent="0.3">
      <c r="A5689" s="141">
        <v>104062</v>
      </c>
      <c r="B5689" s="141" t="s">
        <v>10626</v>
      </c>
      <c r="C5689" s="141" t="s">
        <v>146</v>
      </c>
      <c r="D5689" s="141" t="s">
        <v>81</v>
      </c>
      <c r="E5689" s="142" t="s">
        <v>10627</v>
      </c>
      <c r="F5689" s="142" t="s">
        <v>17579</v>
      </c>
    </row>
    <row r="5690" spans="1:6" x14ac:dyDescent="0.3">
      <c r="A5690" s="141">
        <v>104063</v>
      </c>
      <c r="B5690" s="141" t="s">
        <v>10628</v>
      </c>
      <c r="C5690" s="141" t="s">
        <v>146</v>
      </c>
      <c r="D5690" s="141" t="s">
        <v>81</v>
      </c>
      <c r="E5690" s="142" t="s">
        <v>10629</v>
      </c>
      <c r="F5690" s="142" t="s">
        <v>17580</v>
      </c>
    </row>
    <row r="5691" spans="1:6" x14ac:dyDescent="0.3">
      <c r="A5691" s="141">
        <v>104064</v>
      </c>
      <c r="B5691" s="141" t="s">
        <v>10630</v>
      </c>
      <c r="C5691" s="141" t="s">
        <v>146</v>
      </c>
      <c r="D5691" s="141" t="s">
        <v>81</v>
      </c>
      <c r="E5691" s="142" t="s">
        <v>10631</v>
      </c>
      <c r="F5691" s="142" t="s">
        <v>17581</v>
      </c>
    </row>
    <row r="5692" spans="1:6" x14ac:dyDescent="0.3">
      <c r="A5692" s="141">
        <v>104065</v>
      </c>
      <c r="B5692" s="141" t="s">
        <v>10632</v>
      </c>
      <c r="C5692" s="141" t="s">
        <v>146</v>
      </c>
      <c r="D5692" s="141" t="s">
        <v>81</v>
      </c>
      <c r="E5692" s="142" t="s">
        <v>10633</v>
      </c>
      <c r="F5692" s="142" t="s">
        <v>14207</v>
      </c>
    </row>
    <row r="5693" spans="1:6" x14ac:dyDescent="0.3">
      <c r="A5693" s="141">
        <v>104072</v>
      </c>
      <c r="B5693" s="141" t="s">
        <v>10634</v>
      </c>
      <c r="C5693" s="141" t="s">
        <v>146</v>
      </c>
      <c r="D5693" s="141" t="s">
        <v>81</v>
      </c>
      <c r="E5693" s="142" t="s">
        <v>10635</v>
      </c>
      <c r="F5693" s="142" t="s">
        <v>17582</v>
      </c>
    </row>
    <row r="5694" spans="1:6" x14ac:dyDescent="0.3">
      <c r="A5694" s="141">
        <v>104076</v>
      </c>
      <c r="B5694" s="141" t="s">
        <v>10636</v>
      </c>
      <c r="C5694" s="141" t="s">
        <v>146</v>
      </c>
      <c r="D5694" s="141" t="s">
        <v>81</v>
      </c>
      <c r="E5694" s="142" t="s">
        <v>3855</v>
      </c>
      <c r="F5694" s="142" t="s">
        <v>16833</v>
      </c>
    </row>
    <row r="5695" spans="1:6" x14ac:dyDescent="0.3">
      <c r="A5695" s="141">
        <v>104082</v>
      </c>
      <c r="B5695" s="141" t="s">
        <v>10637</v>
      </c>
      <c r="C5695" s="141" t="s">
        <v>146</v>
      </c>
      <c r="D5695" s="141" t="s">
        <v>81</v>
      </c>
      <c r="E5695" s="142" t="s">
        <v>10638</v>
      </c>
      <c r="F5695" s="142" t="s">
        <v>16604</v>
      </c>
    </row>
    <row r="5696" spans="1:6" x14ac:dyDescent="0.3">
      <c r="A5696" s="141">
        <v>104083</v>
      </c>
      <c r="B5696" s="141" t="s">
        <v>10639</v>
      </c>
      <c r="C5696" s="141" t="s">
        <v>146</v>
      </c>
      <c r="D5696" s="141" t="s">
        <v>81</v>
      </c>
      <c r="E5696" s="142" t="s">
        <v>10640</v>
      </c>
      <c r="F5696" s="142" t="s">
        <v>17583</v>
      </c>
    </row>
    <row r="5697" spans="1:6" x14ac:dyDescent="0.3">
      <c r="A5697" s="141">
        <v>104084</v>
      </c>
      <c r="B5697" s="141" t="s">
        <v>10641</v>
      </c>
      <c r="C5697" s="141" t="s">
        <v>146</v>
      </c>
      <c r="D5697" s="141" t="s">
        <v>81</v>
      </c>
      <c r="E5697" s="142" t="s">
        <v>10642</v>
      </c>
      <c r="F5697" s="142" t="s">
        <v>17584</v>
      </c>
    </row>
    <row r="5698" spans="1:6" x14ac:dyDescent="0.3">
      <c r="A5698" s="141">
        <v>104085</v>
      </c>
      <c r="B5698" s="141" t="s">
        <v>10643</v>
      </c>
      <c r="C5698" s="141" t="s">
        <v>80</v>
      </c>
      <c r="D5698" s="141" t="s">
        <v>81</v>
      </c>
      <c r="E5698" s="142" t="s">
        <v>10644</v>
      </c>
      <c r="F5698" s="142" t="s">
        <v>17585</v>
      </c>
    </row>
    <row r="5699" spans="1:6" x14ac:dyDescent="0.3">
      <c r="A5699" s="141">
        <v>104086</v>
      </c>
      <c r="B5699" s="141" t="s">
        <v>10645</v>
      </c>
      <c r="C5699" s="141" t="s">
        <v>80</v>
      </c>
      <c r="D5699" s="141" t="s">
        <v>81</v>
      </c>
      <c r="E5699" s="142" t="s">
        <v>10646</v>
      </c>
      <c r="F5699" s="142" t="s">
        <v>17586</v>
      </c>
    </row>
    <row r="5700" spans="1:6" x14ac:dyDescent="0.3">
      <c r="A5700" s="141">
        <v>104947</v>
      </c>
      <c r="B5700" s="141" t="s">
        <v>10647</v>
      </c>
      <c r="C5700" s="141" t="s">
        <v>1074</v>
      </c>
      <c r="D5700" s="141" t="s">
        <v>81</v>
      </c>
      <c r="E5700" s="142" t="s">
        <v>5153</v>
      </c>
      <c r="F5700" s="142" t="s">
        <v>1269</v>
      </c>
    </row>
    <row r="5701" spans="1:6" x14ac:dyDescent="0.3">
      <c r="A5701" s="141">
        <v>104948</v>
      </c>
      <c r="B5701" s="141" t="s">
        <v>10648</v>
      </c>
      <c r="C5701" s="141" t="s">
        <v>1074</v>
      </c>
      <c r="D5701" s="141" t="s">
        <v>1090</v>
      </c>
      <c r="E5701" s="142" t="s">
        <v>10649</v>
      </c>
      <c r="F5701" s="142" t="s">
        <v>17587</v>
      </c>
    </row>
    <row r="5702" spans="1:6" x14ac:dyDescent="0.3">
      <c r="A5702" s="141">
        <v>104949</v>
      </c>
      <c r="B5702" s="141" t="s">
        <v>10650</v>
      </c>
      <c r="C5702" s="141" t="s">
        <v>1074</v>
      </c>
      <c r="D5702" s="141" t="s">
        <v>81</v>
      </c>
      <c r="E5702" s="142" t="s">
        <v>2080</v>
      </c>
      <c r="F5702" s="142" t="s">
        <v>11813</v>
      </c>
    </row>
    <row r="5703" spans="1:6" x14ac:dyDescent="0.3">
      <c r="A5703" s="141">
        <v>96520</v>
      </c>
      <c r="B5703" s="141" t="s">
        <v>10651</v>
      </c>
      <c r="C5703" s="141" t="s">
        <v>1074</v>
      </c>
      <c r="D5703" s="141" t="s">
        <v>81</v>
      </c>
      <c r="E5703" s="142" t="s">
        <v>10652</v>
      </c>
      <c r="F5703" s="142" t="s">
        <v>3383</v>
      </c>
    </row>
    <row r="5704" spans="1:6" x14ac:dyDescent="0.3">
      <c r="A5704" s="141">
        <v>96521</v>
      </c>
      <c r="B5704" s="141" t="s">
        <v>10653</v>
      </c>
      <c r="C5704" s="141" t="s">
        <v>1074</v>
      </c>
      <c r="D5704" s="141" t="s">
        <v>81</v>
      </c>
      <c r="E5704" s="142" t="s">
        <v>10654</v>
      </c>
      <c r="F5704" s="142" t="s">
        <v>9905</v>
      </c>
    </row>
    <row r="5705" spans="1:6" x14ac:dyDescent="0.3">
      <c r="A5705" s="141">
        <v>96522</v>
      </c>
      <c r="B5705" s="141" t="s">
        <v>10655</v>
      </c>
      <c r="C5705" s="141" t="s">
        <v>1074</v>
      </c>
      <c r="D5705" s="141" t="s">
        <v>1090</v>
      </c>
      <c r="E5705" s="142" t="s">
        <v>6030</v>
      </c>
      <c r="F5705" s="142" t="s">
        <v>17588</v>
      </c>
    </row>
    <row r="5706" spans="1:6" x14ac:dyDescent="0.3">
      <c r="A5706" s="141">
        <v>96523</v>
      </c>
      <c r="B5706" s="141" t="s">
        <v>10656</v>
      </c>
      <c r="C5706" s="141" t="s">
        <v>1074</v>
      </c>
      <c r="D5706" s="141" t="s">
        <v>1090</v>
      </c>
      <c r="E5706" s="142" t="s">
        <v>10657</v>
      </c>
      <c r="F5706" s="142" t="s">
        <v>17589</v>
      </c>
    </row>
    <row r="5707" spans="1:6" x14ac:dyDescent="0.3">
      <c r="A5707" s="141">
        <v>96524</v>
      </c>
      <c r="B5707" s="141" t="s">
        <v>10658</v>
      </c>
      <c r="C5707" s="141" t="s">
        <v>1074</v>
      </c>
      <c r="D5707" s="141" t="s">
        <v>81</v>
      </c>
      <c r="E5707" s="142" t="s">
        <v>10659</v>
      </c>
      <c r="F5707" s="142" t="s">
        <v>5527</v>
      </c>
    </row>
    <row r="5708" spans="1:6" x14ac:dyDescent="0.3">
      <c r="A5708" s="141">
        <v>96525</v>
      </c>
      <c r="B5708" s="141" t="s">
        <v>10660</v>
      </c>
      <c r="C5708" s="141" t="s">
        <v>1074</v>
      </c>
      <c r="D5708" s="141" t="s">
        <v>81</v>
      </c>
      <c r="E5708" s="142" t="s">
        <v>8535</v>
      </c>
      <c r="F5708" s="142" t="s">
        <v>8002</v>
      </c>
    </row>
    <row r="5709" spans="1:6" x14ac:dyDescent="0.3">
      <c r="A5709" s="141">
        <v>96526</v>
      </c>
      <c r="B5709" s="141" t="s">
        <v>10661</v>
      </c>
      <c r="C5709" s="141" t="s">
        <v>1074</v>
      </c>
      <c r="D5709" s="141" t="s">
        <v>1090</v>
      </c>
      <c r="E5709" s="142" t="s">
        <v>9716</v>
      </c>
      <c r="F5709" s="142" t="s">
        <v>17590</v>
      </c>
    </row>
    <row r="5710" spans="1:6" x14ac:dyDescent="0.3">
      <c r="A5710" s="141">
        <v>96527</v>
      </c>
      <c r="B5710" s="141" t="s">
        <v>10662</v>
      </c>
      <c r="C5710" s="141" t="s">
        <v>1074</v>
      </c>
      <c r="D5710" s="141" t="s">
        <v>1090</v>
      </c>
      <c r="E5710" s="142" t="s">
        <v>7104</v>
      </c>
      <c r="F5710" s="142" t="s">
        <v>17591</v>
      </c>
    </row>
    <row r="5711" spans="1:6" x14ac:dyDescent="0.3">
      <c r="A5711" s="141">
        <v>96528</v>
      </c>
      <c r="B5711" s="141" t="s">
        <v>10663</v>
      </c>
      <c r="C5711" s="141" t="s">
        <v>1037</v>
      </c>
      <c r="D5711" s="141" t="s">
        <v>81</v>
      </c>
      <c r="E5711" s="142" t="s">
        <v>4492</v>
      </c>
      <c r="F5711" s="142" t="s">
        <v>4652</v>
      </c>
    </row>
    <row r="5712" spans="1:6" x14ac:dyDescent="0.3">
      <c r="A5712" s="141">
        <v>101114</v>
      </c>
      <c r="B5712" s="141" t="s">
        <v>10664</v>
      </c>
      <c r="C5712" s="141" t="s">
        <v>1074</v>
      </c>
      <c r="D5712" s="141" t="s">
        <v>81</v>
      </c>
      <c r="E5712" s="142" t="s">
        <v>1526</v>
      </c>
      <c r="F5712" s="142" t="s">
        <v>1199</v>
      </c>
    </row>
    <row r="5713" spans="1:6" x14ac:dyDescent="0.3">
      <c r="A5713" s="141">
        <v>101115</v>
      </c>
      <c r="B5713" s="141" t="s">
        <v>10665</v>
      </c>
      <c r="C5713" s="141" t="s">
        <v>1074</v>
      </c>
      <c r="D5713" s="141" t="s">
        <v>81</v>
      </c>
      <c r="E5713" s="142" t="s">
        <v>2151</v>
      </c>
      <c r="F5713" s="142" t="s">
        <v>17592</v>
      </c>
    </row>
    <row r="5714" spans="1:6" x14ac:dyDescent="0.3">
      <c r="A5714" s="141">
        <v>101116</v>
      </c>
      <c r="B5714" s="141" t="s">
        <v>10666</v>
      </c>
      <c r="C5714" s="141" t="s">
        <v>1074</v>
      </c>
      <c r="D5714" s="141" t="s">
        <v>81</v>
      </c>
      <c r="E5714" s="142" t="s">
        <v>10667</v>
      </c>
      <c r="F5714" s="142" t="s">
        <v>13381</v>
      </c>
    </row>
    <row r="5715" spans="1:6" x14ac:dyDescent="0.3">
      <c r="A5715" s="141">
        <v>101117</v>
      </c>
      <c r="B5715" s="141" t="s">
        <v>10668</v>
      </c>
      <c r="C5715" s="141" t="s">
        <v>1074</v>
      </c>
      <c r="D5715" s="141" t="s">
        <v>81</v>
      </c>
      <c r="E5715" s="142" t="s">
        <v>10669</v>
      </c>
      <c r="F5715" s="142" t="s">
        <v>17593</v>
      </c>
    </row>
    <row r="5716" spans="1:6" x14ac:dyDescent="0.3">
      <c r="A5716" s="141">
        <v>101118</v>
      </c>
      <c r="B5716" s="141" t="s">
        <v>10670</v>
      </c>
      <c r="C5716" s="141" t="s">
        <v>1074</v>
      </c>
      <c r="D5716" s="141" t="s">
        <v>81</v>
      </c>
      <c r="E5716" s="142" t="s">
        <v>10671</v>
      </c>
      <c r="F5716" s="142" t="s">
        <v>13047</v>
      </c>
    </row>
    <row r="5717" spans="1:6" x14ac:dyDescent="0.3">
      <c r="A5717" s="141">
        <v>101119</v>
      </c>
      <c r="B5717" s="141" t="s">
        <v>10672</v>
      </c>
      <c r="C5717" s="141" t="s">
        <v>1074</v>
      </c>
      <c r="D5717" s="141" t="s">
        <v>81</v>
      </c>
      <c r="E5717" s="142" t="s">
        <v>8816</v>
      </c>
      <c r="F5717" s="142" t="s">
        <v>10892</v>
      </c>
    </row>
    <row r="5718" spans="1:6" x14ac:dyDescent="0.3">
      <c r="A5718" s="141">
        <v>101120</v>
      </c>
      <c r="B5718" s="141" t="s">
        <v>10673</v>
      </c>
      <c r="C5718" s="141" t="s">
        <v>1074</v>
      </c>
      <c r="D5718" s="141" t="s">
        <v>81</v>
      </c>
      <c r="E5718" s="142" t="s">
        <v>10674</v>
      </c>
      <c r="F5718" s="142" t="s">
        <v>17594</v>
      </c>
    </row>
    <row r="5719" spans="1:6" x14ac:dyDescent="0.3">
      <c r="A5719" s="141">
        <v>101121</v>
      </c>
      <c r="B5719" s="141" t="s">
        <v>10675</v>
      </c>
      <c r="C5719" s="141" t="s">
        <v>1074</v>
      </c>
      <c r="D5719" s="141" t="s">
        <v>81</v>
      </c>
      <c r="E5719" s="142" t="s">
        <v>479</v>
      </c>
      <c r="F5719" s="142" t="s">
        <v>9795</v>
      </c>
    </row>
    <row r="5720" spans="1:6" x14ac:dyDescent="0.3">
      <c r="A5720" s="141">
        <v>101122</v>
      </c>
      <c r="B5720" s="141" t="s">
        <v>10676</v>
      </c>
      <c r="C5720" s="141" t="s">
        <v>1074</v>
      </c>
      <c r="D5720" s="141" t="s">
        <v>81</v>
      </c>
      <c r="E5720" s="142" t="s">
        <v>2366</v>
      </c>
      <c r="F5720" s="142" t="s">
        <v>17595</v>
      </c>
    </row>
    <row r="5721" spans="1:6" x14ac:dyDescent="0.3">
      <c r="A5721" s="141">
        <v>101123</v>
      </c>
      <c r="B5721" s="141" t="s">
        <v>10677</v>
      </c>
      <c r="C5721" s="141" t="s">
        <v>1074</v>
      </c>
      <c r="D5721" s="141" t="s">
        <v>81</v>
      </c>
      <c r="E5721" s="142" t="s">
        <v>5107</v>
      </c>
      <c r="F5721" s="142" t="s">
        <v>9804</v>
      </c>
    </row>
    <row r="5722" spans="1:6" x14ac:dyDescent="0.3">
      <c r="A5722" s="141">
        <v>101124</v>
      </c>
      <c r="B5722" s="141" t="s">
        <v>10678</v>
      </c>
      <c r="C5722" s="141" t="s">
        <v>1074</v>
      </c>
      <c r="D5722" s="141" t="s">
        <v>81</v>
      </c>
      <c r="E5722" s="142" t="s">
        <v>10679</v>
      </c>
      <c r="F5722" s="142" t="s">
        <v>5083</v>
      </c>
    </row>
    <row r="5723" spans="1:6" x14ac:dyDescent="0.3">
      <c r="A5723" s="141">
        <v>101125</v>
      </c>
      <c r="B5723" s="141" t="s">
        <v>10680</v>
      </c>
      <c r="C5723" s="141" t="s">
        <v>1074</v>
      </c>
      <c r="D5723" s="141" t="s">
        <v>81</v>
      </c>
      <c r="E5723" s="142" t="s">
        <v>8814</v>
      </c>
      <c r="F5723" s="142" t="s">
        <v>17596</v>
      </c>
    </row>
    <row r="5724" spans="1:6" x14ac:dyDescent="0.3">
      <c r="A5724" s="141">
        <v>101126</v>
      </c>
      <c r="B5724" s="141" t="s">
        <v>10681</v>
      </c>
      <c r="C5724" s="141" t="s">
        <v>1074</v>
      </c>
      <c r="D5724" s="141" t="s">
        <v>81</v>
      </c>
      <c r="E5724" s="142" t="s">
        <v>5824</v>
      </c>
      <c r="F5724" s="142" t="s">
        <v>9647</v>
      </c>
    </row>
    <row r="5725" spans="1:6" x14ac:dyDescent="0.3">
      <c r="A5725" s="141">
        <v>101127</v>
      </c>
      <c r="B5725" s="141" t="s">
        <v>10682</v>
      </c>
      <c r="C5725" s="141" t="s">
        <v>1074</v>
      </c>
      <c r="D5725" s="141" t="s">
        <v>81</v>
      </c>
      <c r="E5725" s="142" t="s">
        <v>10683</v>
      </c>
      <c r="F5725" s="142" t="s">
        <v>16595</v>
      </c>
    </row>
    <row r="5726" spans="1:6" x14ac:dyDescent="0.3">
      <c r="A5726" s="141">
        <v>101128</v>
      </c>
      <c r="B5726" s="141" t="s">
        <v>10684</v>
      </c>
      <c r="C5726" s="141" t="s">
        <v>1074</v>
      </c>
      <c r="D5726" s="141" t="s">
        <v>81</v>
      </c>
      <c r="E5726" s="142" t="s">
        <v>10685</v>
      </c>
      <c r="F5726" s="142" t="s">
        <v>17597</v>
      </c>
    </row>
    <row r="5727" spans="1:6" x14ac:dyDescent="0.3">
      <c r="A5727" s="141">
        <v>101129</v>
      </c>
      <c r="B5727" s="141" t="s">
        <v>10686</v>
      </c>
      <c r="C5727" s="141" t="s">
        <v>1074</v>
      </c>
      <c r="D5727" s="141" t="s">
        <v>81</v>
      </c>
      <c r="E5727" s="142" t="s">
        <v>1810</v>
      </c>
      <c r="F5727" s="142" t="s">
        <v>10458</v>
      </c>
    </row>
    <row r="5728" spans="1:6" x14ac:dyDescent="0.3">
      <c r="A5728" s="141">
        <v>101130</v>
      </c>
      <c r="B5728" s="141" t="s">
        <v>10687</v>
      </c>
      <c r="C5728" s="141" t="s">
        <v>1074</v>
      </c>
      <c r="D5728" s="141" t="s">
        <v>81</v>
      </c>
      <c r="E5728" s="142" t="s">
        <v>10688</v>
      </c>
      <c r="F5728" s="142" t="s">
        <v>7995</v>
      </c>
    </row>
    <row r="5729" spans="1:6" x14ac:dyDescent="0.3">
      <c r="A5729" s="141">
        <v>101131</v>
      </c>
      <c r="B5729" s="141" t="s">
        <v>10689</v>
      </c>
      <c r="C5729" s="141" t="s">
        <v>1074</v>
      </c>
      <c r="D5729" s="141" t="s">
        <v>81</v>
      </c>
      <c r="E5729" s="142" t="s">
        <v>10690</v>
      </c>
      <c r="F5729" s="142" t="s">
        <v>13304</v>
      </c>
    </row>
    <row r="5730" spans="1:6" x14ac:dyDescent="0.3">
      <c r="A5730" s="141">
        <v>101132</v>
      </c>
      <c r="B5730" s="141" t="s">
        <v>10691</v>
      </c>
      <c r="C5730" s="141" t="s">
        <v>1074</v>
      </c>
      <c r="D5730" s="141" t="s">
        <v>81</v>
      </c>
      <c r="E5730" s="142" t="s">
        <v>10692</v>
      </c>
      <c r="F5730" s="142" t="s">
        <v>15917</v>
      </c>
    </row>
    <row r="5731" spans="1:6" x14ac:dyDescent="0.3">
      <c r="A5731" s="141">
        <v>101133</v>
      </c>
      <c r="B5731" s="141" t="s">
        <v>10693</v>
      </c>
      <c r="C5731" s="141" t="s">
        <v>1074</v>
      </c>
      <c r="D5731" s="141" t="s">
        <v>81</v>
      </c>
      <c r="E5731" s="142" t="s">
        <v>10694</v>
      </c>
      <c r="F5731" s="142" t="s">
        <v>17598</v>
      </c>
    </row>
    <row r="5732" spans="1:6" x14ac:dyDescent="0.3">
      <c r="A5732" s="141">
        <v>101134</v>
      </c>
      <c r="B5732" s="141" t="s">
        <v>10695</v>
      </c>
      <c r="C5732" s="141" t="s">
        <v>1074</v>
      </c>
      <c r="D5732" s="141" t="s">
        <v>81</v>
      </c>
      <c r="E5732" s="142" t="s">
        <v>8895</v>
      </c>
      <c r="F5732" s="142" t="s">
        <v>17599</v>
      </c>
    </row>
    <row r="5733" spans="1:6" x14ac:dyDescent="0.3">
      <c r="A5733" s="141">
        <v>101135</v>
      </c>
      <c r="B5733" s="141" t="s">
        <v>10696</v>
      </c>
      <c r="C5733" s="141" t="s">
        <v>1074</v>
      </c>
      <c r="D5733" s="141" t="s">
        <v>81</v>
      </c>
      <c r="E5733" s="142" t="s">
        <v>10697</v>
      </c>
      <c r="F5733" s="142" t="s">
        <v>17127</v>
      </c>
    </row>
    <row r="5734" spans="1:6" x14ac:dyDescent="0.3">
      <c r="A5734" s="141">
        <v>101136</v>
      </c>
      <c r="B5734" s="141" t="s">
        <v>10698</v>
      </c>
      <c r="C5734" s="141" t="s">
        <v>1074</v>
      </c>
      <c r="D5734" s="141" t="s">
        <v>81</v>
      </c>
      <c r="E5734" s="142" t="s">
        <v>6789</v>
      </c>
      <c r="F5734" s="142" t="s">
        <v>16890</v>
      </c>
    </row>
    <row r="5735" spans="1:6" x14ac:dyDescent="0.3">
      <c r="A5735" s="141">
        <v>101137</v>
      </c>
      <c r="B5735" s="141" t="s">
        <v>10699</v>
      </c>
      <c r="C5735" s="141" t="s">
        <v>1074</v>
      </c>
      <c r="D5735" s="141" t="s">
        <v>81</v>
      </c>
      <c r="E5735" s="142" t="s">
        <v>10700</v>
      </c>
      <c r="F5735" s="142" t="s">
        <v>9903</v>
      </c>
    </row>
    <row r="5736" spans="1:6" x14ac:dyDescent="0.3">
      <c r="A5736" s="141">
        <v>101138</v>
      </c>
      <c r="B5736" s="141" t="s">
        <v>10701</v>
      </c>
      <c r="C5736" s="141" t="s">
        <v>1074</v>
      </c>
      <c r="D5736" s="141" t="s">
        <v>81</v>
      </c>
      <c r="E5736" s="142" t="s">
        <v>10702</v>
      </c>
      <c r="F5736" s="142" t="s">
        <v>10690</v>
      </c>
    </row>
    <row r="5737" spans="1:6" x14ac:dyDescent="0.3">
      <c r="A5737" s="141">
        <v>101139</v>
      </c>
      <c r="B5737" s="141" t="s">
        <v>10703</v>
      </c>
      <c r="C5737" s="141" t="s">
        <v>1074</v>
      </c>
      <c r="D5737" s="141" t="s">
        <v>81</v>
      </c>
      <c r="E5737" s="142" t="s">
        <v>5173</v>
      </c>
      <c r="F5737" s="142" t="s">
        <v>17600</v>
      </c>
    </row>
    <row r="5738" spans="1:6" x14ac:dyDescent="0.3">
      <c r="A5738" s="141">
        <v>101140</v>
      </c>
      <c r="B5738" s="141" t="s">
        <v>10704</v>
      </c>
      <c r="C5738" s="141" t="s">
        <v>1074</v>
      </c>
      <c r="D5738" s="141" t="s">
        <v>81</v>
      </c>
      <c r="E5738" s="142" t="s">
        <v>2311</v>
      </c>
      <c r="F5738" s="142" t="s">
        <v>17601</v>
      </c>
    </row>
    <row r="5739" spans="1:6" x14ac:dyDescent="0.3">
      <c r="A5739" s="141">
        <v>101141</v>
      </c>
      <c r="B5739" s="141" t="s">
        <v>10705</v>
      </c>
      <c r="C5739" s="141" t="s">
        <v>1074</v>
      </c>
      <c r="D5739" s="141" t="s">
        <v>81</v>
      </c>
      <c r="E5739" s="142" t="s">
        <v>7219</v>
      </c>
      <c r="F5739" s="142" t="s">
        <v>7886</v>
      </c>
    </row>
    <row r="5740" spans="1:6" x14ac:dyDescent="0.3">
      <c r="A5740" s="141">
        <v>101142</v>
      </c>
      <c r="B5740" s="141" t="s">
        <v>10706</v>
      </c>
      <c r="C5740" s="141" t="s">
        <v>1074</v>
      </c>
      <c r="D5740" s="141" t="s">
        <v>81</v>
      </c>
      <c r="E5740" s="142" t="s">
        <v>10707</v>
      </c>
      <c r="F5740" s="142" t="s">
        <v>17602</v>
      </c>
    </row>
    <row r="5741" spans="1:6" x14ac:dyDescent="0.3">
      <c r="A5741" s="141">
        <v>101143</v>
      </c>
      <c r="B5741" s="141" t="s">
        <v>10708</v>
      </c>
      <c r="C5741" s="141" t="s">
        <v>1074</v>
      </c>
      <c r="D5741" s="141" t="s">
        <v>81</v>
      </c>
      <c r="E5741" s="142" t="s">
        <v>10709</v>
      </c>
      <c r="F5741" s="142" t="s">
        <v>10592</v>
      </c>
    </row>
    <row r="5742" spans="1:6" x14ac:dyDescent="0.3">
      <c r="A5742" s="141">
        <v>101144</v>
      </c>
      <c r="B5742" s="141" t="s">
        <v>10710</v>
      </c>
      <c r="C5742" s="141" t="s">
        <v>1074</v>
      </c>
      <c r="D5742" s="141" t="s">
        <v>81</v>
      </c>
      <c r="E5742" s="142" t="s">
        <v>10711</v>
      </c>
      <c r="F5742" s="142" t="s">
        <v>10451</v>
      </c>
    </row>
    <row r="5743" spans="1:6" x14ac:dyDescent="0.3">
      <c r="A5743" s="141">
        <v>101145</v>
      </c>
      <c r="B5743" s="141" t="s">
        <v>10712</v>
      </c>
      <c r="C5743" s="141" t="s">
        <v>1074</v>
      </c>
      <c r="D5743" s="141" t="s">
        <v>81</v>
      </c>
      <c r="E5743" s="142" t="s">
        <v>10702</v>
      </c>
      <c r="F5743" s="142" t="s">
        <v>16566</v>
      </c>
    </row>
    <row r="5744" spans="1:6" x14ac:dyDescent="0.3">
      <c r="A5744" s="141">
        <v>101146</v>
      </c>
      <c r="B5744" s="141" t="s">
        <v>10713</v>
      </c>
      <c r="C5744" s="141" t="s">
        <v>1074</v>
      </c>
      <c r="D5744" s="141" t="s">
        <v>81</v>
      </c>
      <c r="E5744" s="142" t="s">
        <v>10714</v>
      </c>
      <c r="F5744" s="142" t="s">
        <v>4582</v>
      </c>
    </row>
    <row r="5745" spans="1:6" x14ac:dyDescent="0.3">
      <c r="A5745" s="141">
        <v>101147</v>
      </c>
      <c r="B5745" s="141" t="s">
        <v>10715</v>
      </c>
      <c r="C5745" s="141" t="s">
        <v>1074</v>
      </c>
      <c r="D5745" s="141" t="s">
        <v>81</v>
      </c>
      <c r="E5745" s="142" t="s">
        <v>10716</v>
      </c>
      <c r="F5745" s="142" t="s">
        <v>14066</v>
      </c>
    </row>
    <row r="5746" spans="1:6" x14ac:dyDescent="0.3">
      <c r="A5746" s="141">
        <v>101148</v>
      </c>
      <c r="B5746" s="141" t="s">
        <v>10717</v>
      </c>
      <c r="C5746" s="141" t="s">
        <v>1074</v>
      </c>
      <c r="D5746" s="141" t="s">
        <v>81</v>
      </c>
      <c r="E5746" s="142" t="s">
        <v>1942</v>
      </c>
      <c r="F5746" s="142" t="s">
        <v>17603</v>
      </c>
    </row>
    <row r="5747" spans="1:6" x14ac:dyDescent="0.3">
      <c r="A5747" s="141">
        <v>101149</v>
      </c>
      <c r="B5747" s="141" t="s">
        <v>10718</v>
      </c>
      <c r="C5747" s="141" t="s">
        <v>1074</v>
      </c>
      <c r="D5747" s="141" t="s">
        <v>81</v>
      </c>
      <c r="E5747" s="142" t="s">
        <v>10719</v>
      </c>
      <c r="F5747" s="142" t="s">
        <v>9597</v>
      </c>
    </row>
    <row r="5748" spans="1:6" x14ac:dyDescent="0.3">
      <c r="A5748" s="141">
        <v>101150</v>
      </c>
      <c r="B5748" s="141" t="s">
        <v>10720</v>
      </c>
      <c r="C5748" s="141" t="s">
        <v>1074</v>
      </c>
      <c r="D5748" s="141" t="s">
        <v>81</v>
      </c>
      <c r="E5748" s="142" t="s">
        <v>10721</v>
      </c>
      <c r="F5748" s="142" t="s">
        <v>16518</v>
      </c>
    </row>
    <row r="5749" spans="1:6" x14ac:dyDescent="0.3">
      <c r="A5749" s="141">
        <v>101151</v>
      </c>
      <c r="B5749" s="141" t="s">
        <v>10722</v>
      </c>
      <c r="C5749" s="141" t="s">
        <v>1074</v>
      </c>
      <c r="D5749" s="141" t="s">
        <v>81</v>
      </c>
      <c r="E5749" s="142" t="s">
        <v>10723</v>
      </c>
      <c r="F5749" s="142" t="s">
        <v>7889</v>
      </c>
    </row>
    <row r="5750" spans="1:6" x14ac:dyDescent="0.3">
      <c r="A5750" s="141">
        <v>101152</v>
      </c>
      <c r="B5750" s="141" t="s">
        <v>10724</v>
      </c>
      <c r="C5750" s="141" t="s">
        <v>1074</v>
      </c>
      <c r="D5750" s="141" t="s">
        <v>81</v>
      </c>
      <c r="E5750" s="142" t="s">
        <v>10725</v>
      </c>
      <c r="F5750" s="142" t="s">
        <v>8102</v>
      </c>
    </row>
    <row r="5751" spans="1:6" x14ac:dyDescent="0.3">
      <c r="A5751" s="141">
        <v>101153</v>
      </c>
      <c r="B5751" s="141" t="s">
        <v>10726</v>
      </c>
      <c r="C5751" s="141" t="s">
        <v>1074</v>
      </c>
      <c r="D5751" s="141" t="s">
        <v>81</v>
      </c>
      <c r="E5751" s="142" t="s">
        <v>10727</v>
      </c>
      <c r="F5751" s="142" t="s">
        <v>16891</v>
      </c>
    </row>
    <row r="5752" spans="1:6" x14ac:dyDescent="0.3">
      <c r="A5752" s="141">
        <v>101206</v>
      </c>
      <c r="B5752" s="141" t="s">
        <v>10728</v>
      </c>
      <c r="C5752" s="141" t="s">
        <v>1074</v>
      </c>
      <c r="D5752" s="141" t="s">
        <v>81</v>
      </c>
      <c r="E5752" s="142" t="s">
        <v>10729</v>
      </c>
      <c r="F5752" s="142" t="s">
        <v>16535</v>
      </c>
    </row>
    <row r="5753" spans="1:6" x14ac:dyDescent="0.3">
      <c r="A5753" s="141">
        <v>101207</v>
      </c>
      <c r="B5753" s="141" t="s">
        <v>10730</v>
      </c>
      <c r="C5753" s="141" t="s">
        <v>1074</v>
      </c>
      <c r="D5753" s="141" t="s">
        <v>81</v>
      </c>
      <c r="E5753" s="142" t="s">
        <v>9403</v>
      </c>
      <c r="F5753" s="142" t="s">
        <v>5730</v>
      </c>
    </row>
    <row r="5754" spans="1:6" x14ac:dyDescent="0.3">
      <c r="A5754" s="141">
        <v>101208</v>
      </c>
      <c r="B5754" s="141" t="s">
        <v>10731</v>
      </c>
      <c r="C5754" s="141" t="s">
        <v>1074</v>
      </c>
      <c r="D5754" s="141" t="s">
        <v>81</v>
      </c>
      <c r="E5754" s="142" t="s">
        <v>7413</v>
      </c>
      <c r="F5754" s="142" t="s">
        <v>9403</v>
      </c>
    </row>
    <row r="5755" spans="1:6" x14ac:dyDescent="0.3">
      <c r="A5755" s="141">
        <v>101209</v>
      </c>
      <c r="B5755" s="141" t="s">
        <v>10732</v>
      </c>
      <c r="C5755" s="141" t="s">
        <v>1074</v>
      </c>
      <c r="D5755" s="141" t="s">
        <v>81</v>
      </c>
      <c r="E5755" s="142" t="s">
        <v>7614</v>
      </c>
      <c r="F5755" s="142" t="s">
        <v>5053</v>
      </c>
    </row>
    <row r="5756" spans="1:6" x14ac:dyDescent="0.3">
      <c r="A5756" s="141">
        <v>101210</v>
      </c>
      <c r="B5756" s="141" t="s">
        <v>10733</v>
      </c>
      <c r="C5756" s="141" t="s">
        <v>1074</v>
      </c>
      <c r="D5756" s="141" t="s">
        <v>81</v>
      </c>
      <c r="E5756" s="142" t="s">
        <v>10734</v>
      </c>
      <c r="F5756" s="142" t="s">
        <v>10476</v>
      </c>
    </row>
    <row r="5757" spans="1:6" x14ac:dyDescent="0.3">
      <c r="A5757" s="141">
        <v>101211</v>
      </c>
      <c r="B5757" s="141" t="s">
        <v>10735</v>
      </c>
      <c r="C5757" s="141" t="s">
        <v>1074</v>
      </c>
      <c r="D5757" s="141" t="s">
        <v>81</v>
      </c>
      <c r="E5757" s="142" t="s">
        <v>6006</v>
      </c>
      <c r="F5757" s="142" t="s">
        <v>17604</v>
      </c>
    </row>
    <row r="5758" spans="1:6" x14ac:dyDescent="0.3">
      <c r="A5758" s="141">
        <v>101212</v>
      </c>
      <c r="B5758" s="141" t="s">
        <v>10736</v>
      </c>
      <c r="C5758" s="141" t="s">
        <v>1074</v>
      </c>
      <c r="D5758" s="141" t="s">
        <v>81</v>
      </c>
      <c r="E5758" s="142" t="s">
        <v>6681</v>
      </c>
      <c r="F5758" s="142" t="s">
        <v>17605</v>
      </c>
    </row>
    <row r="5759" spans="1:6" x14ac:dyDescent="0.3">
      <c r="A5759" s="141">
        <v>101213</v>
      </c>
      <c r="B5759" s="141" t="s">
        <v>10737</v>
      </c>
      <c r="C5759" s="141" t="s">
        <v>1074</v>
      </c>
      <c r="D5759" s="141" t="s">
        <v>81</v>
      </c>
      <c r="E5759" s="142" t="s">
        <v>9016</v>
      </c>
      <c r="F5759" s="142" t="s">
        <v>6238</v>
      </c>
    </row>
    <row r="5760" spans="1:6" x14ac:dyDescent="0.3">
      <c r="A5760" s="141">
        <v>101214</v>
      </c>
      <c r="B5760" s="141" t="s">
        <v>10738</v>
      </c>
      <c r="C5760" s="141" t="s">
        <v>1074</v>
      </c>
      <c r="D5760" s="141" t="s">
        <v>81</v>
      </c>
      <c r="E5760" s="142" t="s">
        <v>1742</v>
      </c>
      <c r="F5760" s="142" t="s">
        <v>17606</v>
      </c>
    </row>
    <row r="5761" spans="1:6" x14ac:dyDescent="0.3">
      <c r="A5761" s="141">
        <v>101215</v>
      </c>
      <c r="B5761" s="141" t="s">
        <v>10739</v>
      </c>
      <c r="C5761" s="141" t="s">
        <v>1074</v>
      </c>
      <c r="D5761" s="141" t="s">
        <v>81</v>
      </c>
      <c r="E5761" s="142" t="s">
        <v>7870</v>
      </c>
      <c r="F5761" s="142" t="s">
        <v>11829</v>
      </c>
    </row>
    <row r="5762" spans="1:6" x14ac:dyDescent="0.3">
      <c r="A5762" s="141">
        <v>101216</v>
      </c>
      <c r="B5762" s="141" t="s">
        <v>10740</v>
      </c>
      <c r="C5762" s="141" t="s">
        <v>1074</v>
      </c>
      <c r="D5762" s="141" t="s">
        <v>81</v>
      </c>
      <c r="E5762" s="142" t="s">
        <v>1715</v>
      </c>
      <c r="F5762" s="142" t="s">
        <v>7424</v>
      </c>
    </row>
    <row r="5763" spans="1:6" x14ac:dyDescent="0.3">
      <c r="A5763" s="141">
        <v>101217</v>
      </c>
      <c r="B5763" s="141" t="s">
        <v>10741</v>
      </c>
      <c r="C5763" s="141" t="s">
        <v>1074</v>
      </c>
      <c r="D5763" s="141" t="s">
        <v>81</v>
      </c>
      <c r="E5763" s="142" t="s">
        <v>10742</v>
      </c>
      <c r="F5763" s="142" t="s">
        <v>7254</v>
      </c>
    </row>
    <row r="5764" spans="1:6" x14ac:dyDescent="0.3">
      <c r="A5764" s="141">
        <v>101218</v>
      </c>
      <c r="B5764" s="141" t="s">
        <v>10743</v>
      </c>
      <c r="C5764" s="141" t="s">
        <v>1074</v>
      </c>
      <c r="D5764" s="141" t="s">
        <v>81</v>
      </c>
      <c r="E5764" s="142" t="s">
        <v>2939</v>
      </c>
      <c r="F5764" s="142" t="s">
        <v>6704</v>
      </c>
    </row>
    <row r="5765" spans="1:6" x14ac:dyDescent="0.3">
      <c r="A5765" s="141">
        <v>101219</v>
      </c>
      <c r="B5765" s="141" t="s">
        <v>10744</v>
      </c>
      <c r="C5765" s="141" t="s">
        <v>1074</v>
      </c>
      <c r="D5765" s="141" t="s">
        <v>81</v>
      </c>
      <c r="E5765" s="142" t="s">
        <v>10745</v>
      </c>
      <c r="F5765" s="142" t="s">
        <v>7894</v>
      </c>
    </row>
    <row r="5766" spans="1:6" x14ac:dyDescent="0.3">
      <c r="A5766" s="141">
        <v>101220</v>
      </c>
      <c r="B5766" s="141" t="s">
        <v>10746</v>
      </c>
      <c r="C5766" s="141" t="s">
        <v>1074</v>
      </c>
      <c r="D5766" s="141" t="s">
        <v>81</v>
      </c>
      <c r="E5766" s="142" t="s">
        <v>10747</v>
      </c>
      <c r="F5766" s="142" t="s">
        <v>5890</v>
      </c>
    </row>
    <row r="5767" spans="1:6" x14ac:dyDescent="0.3">
      <c r="A5767" s="141">
        <v>101221</v>
      </c>
      <c r="B5767" s="141" t="s">
        <v>10748</v>
      </c>
      <c r="C5767" s="141" t="s">
        <v>1074</v>
      </c>
      <c r="D5767" s="141" t="s">
        <v>81</v>
      </c>
      <c r="E5767" s="142" t="s">
        <v>10749</v>
      </c>
      <c r="F5767" s="142" t="s">
        <v>5182</v>
      </c>
    </row>
    <row r="5768" spans="1:6" x14ac:dyDescent="0.3">
      <c r="A5768" s="141">
        <v>101222</v>
      </c>
      <c r="B5768" s="141" t="s">
        <v>10750</v>
      </c>
      <c r="C5768" s="141" t="s">
        <v>1074</v>
      </c>
      <c r="D5768" s="141" t="s">
        <v>81</v>
      </c>
      <c r="E5768" s="142" t="s">
        <v>10751</v>
      </c>
      <c r="F5768" s="142" t="s">
        <v>17607</v>
      </c>
    </row>
    <row r="5769" spans="1:6" x14ac:dyDescent="0.3">
      <c r="A5769" s="141">
        <v>101223</v>
      </c>
      <c r="B5769" s="141" t="s">
        <v>10752</v>
      </c>
      <c r="C5769" s="141" t="s">
        <v>1074</v>
      </c>
      <c r="D5769" s="141" t="s">
        <v>81</v>
      </c>
      <c r="E5769" s="142" t="s">
        <v>2629</v>
      </c>
      <c r="F5769" s="142" t="s">
        <v>13911</v>
      </c>
    </row>
    <row r="5770" spans="1:6" x14ac:dyDescent="0.3">
      <c r="A5770" s="141">
        <v>101224</v>
      </c>
      <c r="B5770" s="141" t="s">
        <v>10753</v>
      </c>
      <c r="C5770" s="141" t="s">
        <v>1074</v>
      </c>
      <c r="D5770" s="141" t="s">
        <v>81</v>
      </c>
      <c r="E5770" s="142" t="s">
        <v>2203</v>
      </c>
      <c r="F5770" s="142" t="s">
        <v>13506</v>
      </c>
    </row>
    <row r="5771" spans="1:6" x14ac:dyDescent="0.3">
      <c r="A5771" s="141">
        <v>101225</v>
      </c>
      <c r="B5771" s="141" t="s">
        <v>10754</v>
      </c>
      <c r="C5771" s="141" t="s">
        <v>1074</v>
      </c>
      <c r="D5771" s="141" t="s">
        <v>81</v>
      </c>
      <c r="E5771" s="142" t="s">
        <v>5083</v>
      </c>
      <c r="F5771" s="142" t="s">
        <v>17608</v>
      </c>
    </row>
    <row r="5772" spans="1:6" x14ac:dyDescent="0.3">
      <c r="A5772" s="141">
        <v>101226</v>
      </c>
      <c r="B5772" s="141" t="s">
        <v>10755</v>
      </c>
      <c r="C5772" s="141" t="s">
        <v>1074</v>
      </c>
      <c r="D5772" s="141" t="s">
        <v>81</v>
      </c>
      <c r="E5772" s="142" t="s">
        <v>10756</v>
      </c>
      <c r="F5772" s="142" t="s">
        <v>13121</v>
      </c>
    </row>
    <row r="5773" spans="1:6" x14ac:dyDescent="0.3">
      <c r="A5773" s="141">
        <v>101227</v>
      </c>
      <c r="B5773" s="141" t="s">
        <v>10757</v>
      </c>
      <c r="C5773" s="141" t="s">
        <v>1074</v>
      </c>
      <c r="D5773" s="141" t="s">
        <v>81</v>
      </c>
      <c r="E5773" s="142" t="s">
        <v>2311</v>
      </c>
      <c r="F5773" s="142" t="s">
        <v>2539</v>
      </c>
    </row>
    <row r="5774" spans="1:6" x14ac:dyDescent="0.3">
      <c r="A5774" s="141">
        <v>101228</v>
      </c>
      <c r="B5774" s="141" t="s">
        <v>10758</v>
      </c>
      <c r="C5774" s="141" t="s">
        <v>1074</v>
      </c>
      <c r="D5774" s="141" t="s">
        <v>81</v>
      </c>
      <c r="E5774" s="142" t="s">
        <v>5760</v>
      </c>
      <c r="F5774" s="142" t="s">
        <v>7751</v>
      </c>
    </row>
    <row r="5775" spans="1:6" x14ac:dyDescent="0.3">
      <c r="A5775" s="141">
        <v>101229</v>
      </c>
      <c r="B5775" s="141" t="s">
        <v>10759</v>
      </c>
      <c r="C5775" s="141" t="s">
        <v>1074</v>
      </c>
      <c r="D5775" s="141" t="s">
        <v>81</v>
      </c>
      <c r="E5775" s="142" t="s">
        <v>10760</v>
      </c>
      <c r="F5775" s="142" t="s">
        <v>7880</v>
      </c>
    </row>
    <row r="5776" spans="1:6" x14ac:dyDescent="0.3">
      <c r="A5776" s="141">
        <v>101230</v>
      </c>
      <c r="B5776" s="141" t="s">
        <v>10761</v>
      </c>
      <c r="C5776" s="141" t="s">
        <v>1074</v>
      </c>
      <c r="D5776" s="141" t="s">
        <v>81</v>
      </c>
      <c r="E5776" s="142" t="s">
        <v>10762</v>
      </c>
      <c r="F5776" s="142" t="s">
        <v>2448</v>
      </c>
    </row>
    <row r="5777" spans="1:6" x14ac:dyDescent="0.3">
      <c r="A5777" s="141">
        <v>101231</v>
      </c>
      <c r="B5777" s="141" t="s">
        <v>10763</v>
      </c>
      <c r="C5777" s="141" t="s">
        <v>1074</v>
      </c>
      <c r="D5777" s="141" t="s">
        <v>81</v>
      </c>
      <c r="E5777" s="142" t="s">
        <v>7442</v>
      </c>
      <c r="F5777" s="142" t="s">
        <v>16582</v>
      </c>
    </row>
    <row r="5778" spans="1:6" x14ac:dyDescent="0.3">
      <c r="A5778" s="141">
        <v>101232</v>
      </c>
      <c r="B5778" s="141" t="s">
        <v>10764</v>
      </c>
      <c r="C5778" s="141" t="s">
        <v>1074</v>
      </c>
      <c r="D5778" s="141" t="s">
        <v>81</v>
      </c>
      <c r="E5778" s="142" t="s">
        <v>2013</v>
      </c>
      <c r="F5778" s="142" t="s">
        <v>5663</v>
      </c>
    </row>
    <row r="5779" spans="1:6" x14ac:dyDescent="0.3">
      <c r="A5779" s="141">
        <v>101233</v>
      </c>
      <c r="B5779" s="141" t="s">
        <v>10765</v>
      </c>
      <c r="C5779" s="141" t="s">
        <v>1074</v>
      </c>
      <c r="D5779" s="141" t="s">
        <v>81</v>
      </c>
      <c r="E5779" s="142" t="s">
        <v>10766</v>
      </c>
      <c r="F5779" s="142" t="s">
        <v>17609</v>
      </c>
    </row>
    <row r="5780" spans="1:6" x14ac:dyDescent="0.3">
      <c r="A5780" s="141">
        <v>101234</v>
      </c>
      <c r="B5780" s="141" t="s">
        <v>10767</v>
      </c>
      <c r="C5780" s="141" t="s">
        <v>1074</v>
      </c>
      <c r="D5780" s="141" t="s">
        <v>81</v>
      </c>
      <c r="E5780" s="142" t="s">
        <v>10768</v>
      </c>
      <c r="F5780" s="142" t="s">
        <v>15675</v>
      </c>
    </row>
    <row r="5781" spans="1:6" x14ac:dyDescent="0.3">
      <c r="A5781" s="141">
        <v>101235</v>
      </c>
      <c r="B5781" s="141" t="s">
        <v>10769</v>
      </c>
      <c r="C5781" s="141" t="s">
        <v>1074</v>
      </c>
      <c r="D5781" s="141" t="s">
        <v>81</v>
      </c>
      <c r="E5781" s="142" t="s">
        <v>10770</v>
      </c>
      <c r="F5781" s="142" t="s">
        <v>7144</v>
      </c>
    </row>
    <row r="5782" spans="1:6" x14ac:dyDescent="0.3">
      <c r="A5782" s="141">
        <v>101236</v>
      </c>
      <c r="B5782" s="141" t="s">
        <v>10771</v>
      </c>
      <c r="C5782" s="141" t="s">
        <v>1074</v>
      </c>
      <c r="D5782" s="141" t="s">
        <v>81</v>
      </c>
      <c r="E5782" s="142" t="s">
        <v>10772</v>
      </c>
      <c r="F5782" s="142" t="s">
        <v>783</v>
      </c>
    </row>
    <row r="5783" spans="1:6" x14ac:dyDescent="0.3">
      <c r="A5783" s="141">
        <v>101237</v>
      </c>
      <c r="B5783" s="141" t="s">
        <v>10773</v>
      </c>
      <c r="C5783" s="141" t="s">
        <v>1074</v>
      </c>
      <c r="D5783" s="141" t="s">
        <v>81</v>
      </c>
      <c r="E5783" s="142" t="s">
        <v>10774</v>
      </c>
      <c r="F5783" s="142" t="s">
        <v>5435</v>
      </c>
    </row>
    <row r="5784" spans="1:6" x14ac:dyDescent="0.3">
      <c r="A5784" s="141">
        <v>101238</v>
      </c>
      <c r="B5784" s="141" t="s">
        <v>10775</v>
      </c>
      <c r="C5784" s="141" t="s">
        <v>1074</v>
      </c>
      <c r="D5784" s="141" t="s">
        <v>81</v>
      </c>
      <c r="E5784" s="142" t="s">
        <v>8469</v>
      </c>
      <c r="F5784" s="142" t="s">
        <v>9491</v>
      </c>
    </row>
    <row r="5785" spans="1:6" x14ac:dyDescent="0.3">
      <c r="A5785" s="141">
        <v>101239</v>
      </c>
      <c r="B5785" s="141" t="s">
        <v>10776</v>
      </c>
      <c r="C5785" s="141" t="s">
        <v>1074</v>
      </c>
      <c r="D5785" s="141" t="s">
        <v>81</v>
      </c>
      <c r="E5785" s="142" t="s">
        <v>7500</v>
      </c>
      <c r="F5785" s="142" t="s">
        <v>17610</v>
      </c>
    </row>
    <row r="5786" spans="1:6" x14ac:dyDescent="0.3">
      <c r="A5786" s="141">
        <v>101240</v>
      </c>
      <c r="B5786" s="141" t="s">
        <v>10777</v>
      </c>
      <c r="C5786" s="141" t="s">
        <v>1074</v>
      </c>
      <c r="D5786" s="141" t="s">
        <v>81</v>
      </c>
      <c r="E5786" s="142" t="s">
        <v>10451</v>
      </c>
      <c r="F5786" s="142" t="s">
        <v>16836</v>
      </c>
    </row>
    <row r="5787" spans="1:6" x14ac:dyDescent="0.3">
      <c r="A5787" s="141">
        <v>101241</v>
      </c>
      <c r="B5787" s="141" t="s">
        <v>10778</v>
      </c>
      <c r="C5787" s="141" t="s">
        <v>1074</v>
      </c>
      <c r="D5787" s="141" t="s">
        <v>81</v>
      </c>
      <c r="E5787" s="142" t="s">
        <v>10779</v>
      </c>
      <c r="F5787" s="142" t="s">
        <v>15839</v>
      </c>
    </row>
    <row r="5788" spans="1:6" x14ac:dyDescent="0.3">
      <c r="A5788" s="141">
        <v>101242</v>
      </c>
      <c r="B5788" s="141" t="s">
        <v>10780</v>
      </c>
      <c r="C5788" s="141" t="s">
        <v>1074</v>
      </c>
      <c r="D5788" s="141" t="s">
        <v>81</v>
      </c>
      <c r="E5788" s="142" t="s">
        <v>3164</v>
      </c>
      <c r="F5788" s="142" t="s">
        <v>14328</v>
      </c>
    </row>
    <row r="5789" spans="1:6" x14ac:dyDescent="0.3">
      <c r="A5789" s="141">
        <v>101243</v>
      </c>
      <c r="B5789" s="141" t="s">
        <v>10781</v>
      </c>
      <c r="C5789" s="141" t="s">
        <v>1074</v>
      </c>
      <c r="D5789" s="141" t="s">
        <v>81</v>
      </c>
      <c r="E5789" s="142" t="s">
        <v>10782</v>
      </c>
      <c r="F5789" s="142" t="s">
        <v>10182</v>
      </c>
    </row>
    <row r="5790" spans="1:6" x14ac:dyDescent="0.3">
      <c r="A5790" s="141">
        <v>101244</v>
      </c>
      <c r="B5790" s="141" t="s">
        <v>10783</v>
      </c>
      <c r="C5790" s="141" t="s">
        <v>1074</v>
      </c>
      <c r="D5790" s="141" t="s">
        <v>81</v>
      </c>
      <c r="E5790" s="142" t="s">
        <v>5758</v>
      </c>
      <c r="F5790" s="142" t="s">
        <v>17611</v>
      </c>
    </row>
    <row r="5791" spans="1:6" x14ac:dyDescent="0.3">
      <c r="A5791" s="141">
        <v>101245</v>
      </c>
      <c r="B5791" s="141" t="s">
        <v>10784</v>
      </c>
      <c r="C5791" s="141" t="s">
        <v>1074</v>
      </c>
      <c r="D5791" s="141" t="s">
        <v>81</v>
      </c>
      <c r="E5791" s="142" t="s">
        <v>10785</v>
      </c>
      <c r="F5791" s="142" t="s">
        <v>17612</v>
      </c>
    </row>
    <row r="5792" spans="1:6" x14ac:dyDescent="0.3">
      <c r="A5792" s="141">
        <v>101246</v>
      </c>
      <c r="B5792" s="141" t="s">
        <v>10786</v>
      </c>
      <c r="C5792" s="141" t="s">
        <v>1074</v>
      </c>
      <c r="D5792" s="141" t="s">
        <v>81</v>
      </c>
      <c r="E5792" s="142" t="s">
        <v>10787</v>
      </c>
      <c r="F5792" s="142" t="s">
        <v>17613</v>
      </c>
    </row>
    <row r="5793" spans="1:6" x14ac:dyDescent="0.3">
      <c r="A5793" s="141">
        <v>101247</v>
      </c>
      <c r="B5793" s="141" t="s">
        <v>10788</v>
      </c>
      <c r="C5793" s="141" t="s">
        <v>1074</v>
      </c>
      <c r="D5793" s="141" t="s">
        <v>81</v>
      </c>
      <c r="E5793" s="142" t="s">
        <v>10789</v>
      </c>
      <c r="F5793" s="142" t="s">
        <v>10595</v>
      </c>
    </row>
    <row r="5794" spans="1:6" x14ac:dyDescent="0.3">
      <c r="A5794" s="141">
        <v>101248</v>
      </c>
      <c r="B5794" s="141" t="s">
        <v>10790</v>
      </c>
      <c r="C5794" s="141" t="s">
        <v>1074</v>
      </c>
      <c r="D5794" s="141" t="s">
        <v>81</v>
      </c>
      <c r="E5794" s="142" t="s">
        <v>9947</v>
      </c>
      <c r="F5794" s="142" t="s">
        <v>17614</v>
      </c>
    </row>
    <row r="5795" spans="1:6" x14ac:dyDescent="0.3">
      <c r="A5795" s="141">
        <v>101249</v>
      </c>
      <c r="B5795" s="141" t="s">
        <v>10791</v>
      </c>
      <c r="C5795" s="141" t="s">
        <v>1074</v>
      </c>
      <c r="D5795" s="141" t="s">
        <v>81</v>
      </c>
      <c r="E5795" s="142" t="s">
        <v>10792</v>
      </c>
      <c r="F5795" s="142" t="s">
        <v>10493</v>
      </c>
    </row>
    <row r="5796" spans="1:6" x14ac:dyDescent="0.3">
      <c r="A5796" s="141">
        <v>101250</v>
      </c>
      <c r="B5796" s="141" t="s">
        <v>10793</v>
      </c>
      <c r="C5796" s="141" t="s">
        <v>1074</v>
      </c>
      <c r="D5796" s="141" t="s">
        <v>81</v>
      </c>
      <c r="E5796" s="142" t="s">
        <v>2847</v>
      </c>
      <c r="F5796" s="142" t="s">
        <v>11667</v>
      </c>
    </row>
    <row r="5797" spans="1:6" x14ac:dyDescent="0.3">
      <c r="A5797" s="141">
        <v>101251</v>
      </c>
      <c r="B5797" s="141" t="s">
        <v>10794</v>
      </c>
      <c r="C5797" s="141" t="s">
        <v>1074</v>
      </c>
      <c r="D5797" s="141" t="s">
        <v>81</v>
      </c>
      <c r="E5797" s="142" t="s">
        <v>2241</v>
      </c>
      <c r="F5797" s="142" t="s">
        <v>5215</v>
      </c>
    </row>
    <row r="5798" spans="1:6" x14ac:dyDescent="0.3">
      <c r="A5798" s="141">
        <v>101252</v>
      </c>
      <c r="B5798" s="141" t="s">
        <v>10795</v>
      </c>
      <c r="C5798" s="141" t="s">
        <v>1074</v>
      </c>
      <c r="D5798" s="141" t="s">
        <v>81</v>
      </c>
      <c r="E5798" s="142" t="s">
        <v>5832</v>
      </c>
      <c r="F5798" s="142" t="s">
        <v>1810</v>
      </c>
    </row>
    <row r="5799" spans="1:6" x14ac:dyDescent="0.3">
      <c r="A5799" s="141">
        <v>101253</v>
      </c>
      <c r="B5799" s="141" t="s">
        <v>10796</v>
      </c>
      <c r="C5799" s="141" t="s">
        <v>1074</v>
      </c>
      <c r="D5799" s="141" t="s">
        <v>81</v>
      </c>
      <c r="E5799" s="142" t="s">
        <v>2258</v>
      </c>
      <c r="F5799" s="142" t="s">
        <v>17615</v>
      </c>
    </row>
    <row r="5800" spans="1:6" x14ac:dyDescent="0.3">
      <c r="A5800" s="141">
        <v>101254</v>
      </c>
      <c r="B5800" s="141" t="s">
        <v>10797</v>
      </c>
      <c r="C5800" s="141" t="s">
        <v>1074</v>
      </c>
      <c r="D5800" s="141" t="s">
        <v>81</v>
      </c>
      <c r="E5800" s="142" t="s">
        <v>6825</v>
      </c>
      <c r="F5800" s="142" t="s">
        <v>9647</v>
      </c>
    </row>
    <row r="5801" spans="1:6" x14ac:dyDescent="0.3">
      <c r="A5801" s="141">
        <v>101255</v>
      </c>
      <c r="B5801" s="141" t="s">
        <v>10798</v>
      </c>
      <c r="C5801" s="141" t="s">
        <v>1074</v>
      </c>
      <c r="D5801" s="141" t="s">
        <v>81</v>
      </c>
      <c r="E5801" s="142" t="s">
        <v>7874</v>
      </c>
      <c r="F5801" s="142" t="s">
        <v>7504</v>
      </c>
    </row>
    <row r="5802" spans="1:6" x14ac:dyDescent="0.3">
      <c r="A5802" s="141">
        <v>101256</v>
      </c>
      <c r="B5802" s="141" t="s">
        <v>10799</v>
      </c>
      <c r="C5802" s="141" t="s">
        <v>1074</v>
      </c>
      <c r="D5802" s="141" t="s">
        <v>81</v>
      </c>
      <c r="E5802" s="142" t="s">
        <v>10800</v>
      </c>
      <c r="F5802" s="142" t="s">
        <v>11785</v>
      </c>
    </row>
    <row r="5803" spans="1:6" x14ac:dyDescent="0.3">
      <c r="A5803" s="141">
        <v>101257</v>
      </c>
      <c r="B5803" s="141" t="s">
        <v>10801</v>
      </c>
      <c r="C5803" s="141" t="s">
        <v>1074</v>
      </c>
      <c r="D5803" s="141" t="s">
        <v>81</v>
      </c>
      <c r="E5803" s="142" t="s">
        <v>9594</v>
      </c>
      <c r="F5803" s="142" t="s">
        <v>17118</v>
      </c>
    </row>
    <row r="5804" spans="1:6" x14ac:dyDescent="0.3">
      <c r="A5804" s="141">
        <v>101258</v>
      </c>
      <c r="B5804" s="141" t="s">
        <v>10802</v>
      </c>
      <c r="C5804" s="141" t="s">
        <v>1074</v>
      </c>
      <c r="D5804" s="141" t="s">
        <v>81</v>
      </c>
      <c r="E5804" s="142" t="s">
        <v>10803</v>
      </c>
      <c r="F5804" s="142" t="s">
        <v>16953</v>
      </c>
    </row>
    <row r="5805" spans="1:6" x14ac:dyDescent="0.3">
      <c r="A5805" s="141">
        <v>101259</v>
      </c>
      <c r="B5805" s="141" t="s">
        <v>10804</v>
      </c>
      <c r="C5805" s="141" t="s">
        <v>1074</v>
      </c>
      <c r="D5805" s="141" t="s">
        <v>81</v>
      </c>
      <c r="E5805" s="142" t="s">
        <v>10805</v>
      </c>
      <c r="F5805" s="142" t="s">
        <v>17197</v>
      </c>
    </row>
    <row r="5806" spans="1:6" x14ac:dyDescent="0.3">
      <c r="A5806" s="141">
        <v>101260</v>
      </c>
      <c r="B5806" s="141" t="s">
        <v>10806</v>
      </c>
      <c r="C5806" s="141" t="s">
        <v>1074</v>
      </c>
      <c r="D5806" s="141" t="s">
        <v>81</v>
      </c>
      <c r="E5806" s="142" t="s">
        <v>9441</v>
      </c>
      <c r="F5806" s="142" t="s">
        <v>17616</v>
      </c>
    </row>
    <row r="5807" spans="1:6" x14ac:dyDescent="0.3">
      <c r="A5807" s="141">
        <v>101261</v>
      </c>
      <c r="B5807" s="141" t="s">
        <v>10807</v>
      </c>
      <c r="C5807" s="141" t="s">
        <v>1074</v>
      </c>
      <c r="D5807" s="141" t="s">
        <v>81</v>
      </c>
      <c r="E5807" s="142" t="s">
        <v>10808</v>
      </c>
      <c r="F5807" s="142" t="s">
        <v>6706</v>
      </c>
    </row>
    <row r="5808" spans="1:6" x14ac:dyDescent="0.3">
      <c r="A5808" s="141">
        <v>101262</v>
      </c>
      <c r="B5808" s="141" t="s">
        <v>10809</v>
      </c>
      <c r="C5808" s="141" t="s">
        <v>1074</v>
      </c>
      <c r="D5808" s="141" t="s">
        <v>81</v>
      </c>
      <c r="E5808" s="142" t="s">
        <v>10810</v>
      </c>
      <c r="F5808" s="142" t="s">
        <v>17522</v>
      </c>
    </row>
    <row r="5809" spans="1:6" x14ac:dyDescent="0.3">
      <c r="A5809" s="141">
        <v>101263</v>
      </c>
      <c r="B5809" s="141" t="s">
        <v>10811</v>
      </c>
      <c r="C5809" s="141" t="s">
        <v>1074</v>
      </c>
      <c r="D5809" s="141" t="s">
        <v>81</v>
      </c>
      <c r="E5809" s="142" t="s">
        <v>7934</v>
      </c>
      <c r="F5809" s="142" t="s">
        <v>6804</v>
      </c>
    </row>
    <row r="5810" spans="1:6" x14ac:dyDescent="0.3">
      <c r="A5810" s="141">
        <v>101264</v>
      </c>
      <c r="B5810" s="141" t="s">
        <v>10812</v>
      </c>
      <c r="C5810" s="141" t="s">
        <v>1074</v>
      </c>
      <c r="D5810" s="141" t="s">
        <v>81</v>
      </c>
      <c r="E5810" s="142" t="s">
        <v>10813</v>
      </c>
      <c r="F5810" s="142" t="s">
        <v>13758</v>
      </c>
    </row>
    <row r="5811" spans="1:6" x14ac:dyDescent="0.3">
      <c r="A5811" s="141">
        <v>101265</v>
      </c>
      <c r="B5811" s="141" t="s">
        <v>10814</v>
      </c>
      <c r="C5811" s="141" t="s">
        <v>1074</v>
      </c>
      <c r="D5811" s="141" t="s">
        <v>81</v>
      </c>
      <c r="E5811" s="142" t="s">
        <v>10815</v>
      </c>
      <c r="F5811" s="142" t="s">
        <v>5460</v>
      </c>
    </row>
    <row r="5812" spans="1:6" x14ac:dyDescent="0.3">
      <c r="A5812" s="141">
        <v>101266</v>
      </c>
      <c r="B5812" s="141" t="s">
        <v>10816</v>
      </c>
      <c r="C5812" s="141" t="s">
        <v>1074</v>
      </c>
      <c r="D5812" s="141" t="s">
        <v>81</v>
      </c>
      <c r="E5812" s="142" t="s">
        <v>5088</v>
      </c>
      <c r="F5812" s="142" t="s">
        <v>2256</v>
      </c>
    </row>
    <row r="5813" spans="1:6" x14ac:dyDescent="0.3">
      <c r="A5813" s="141">
        <v>101267</v>
      </c>
      <c r="B5813" s="141" t="s">
        <v>10817</v>
      </c>
      <c r="C5813" s="141" t="s">
        <v>1074</v>
      </c>
      <c r="D5813" s="141" t="s">
        <v>81</v>
      </c>
      <c r="E5813" s="142" t="s">
        <v>2319</v>
      </c>
      <c r="F5813" s="142" t="s">
        <v>10762</v>
      </c>
    </row>
    <row r="5814" spans="1:6" x14ac:dyDescent="0.3">
      <c r="A5814" s="141">
        <v>101268</v>
      </c>
      <c r="B5814" s="141" t="s">
        <v>10818</v>
      </c>
      <c r="C5814" s="141" t="s">
        <v>1074</v>
      </c>
      <c r="D5814" s="141" t="s">
        <v>81</v>
      </c>
      <c r="E5814" s="142" t="s">
        <v>5215</v>
      </c>
      <c r="F5814" s="142" t="s">
        <v>16045</v>
      </c>
    </row>
    <row r="5815" spans="1:6" x14ac:dyDescent="0.3">
      <c r="A5815" s="141">
        <v>101269</v>
      </c>
      <c r="B5815" s="141" t="s">
        <v>10819</v>
      </c>
      <c r="C5815" s="141" t="s">
        <v>1074</v>
      </c>
      <c r="D5815" s="141" t="s">
        <v>81</v>
      </c>
      <c r="E5815" s="142" t="s">
        <v>10820</v>
      </c>
      <c r="F5815" s="142" t="s">
        <v>17180</v>
      </c>
    </row>
    <row r="5816" spans="1:6" x14ac:dyDescent="0.3">
      <c r="A5816" s="141">
        <v>101270</v>
      </c>
      <c r="B5816" s="141" t="s">
        <v>10821</v>
      </c>
      <c r="C5816" s="141" t="s">
        <v>1074</v>
      </c>
      <c r="D5816" s="141" t="s">
        <v>81</v>
      </c>
      <c r="E5816" s="142" t="s">
        <v>8624</v>
      </c>
      <c r="F5816" s="142" t="s">
        <v>1792</v>
      </c>
    </row>
    <row r="5817" spans="1:6" x14ac:dyDescent="0.3">
      <c r="A5817" s="141">
        <v>101271</v>
      </c>
      <c r="B5817" s="141" t="s">
        <v>10822</v>
      </c>
      <c r="C5817" s="141" t="s">
        <v>1074</v>
      </c>
      <c r="D5817" s="141" t="s">
        <v>81</v>
      </c>
      <c r="E5817" s="142" t="s">
        <v>10823</v>
      </c>
      <c r="F5817" s="142" t="s">
        <v>8695</v>
      </c>
    </row>
    <row r="5818" spans="1:6" x14ac:dyDescent="0.3">
      <c r="A5818" s="141">
        <v>101272</v>
      </c>
      <c r="B5818" s="141" t="s">
        <v>10824</v>
      </c>
      <c r="C5818" s="141" t="s">
        <v>1074</v>
      </c>
      <c r="D5818" s="141" t="s">
        <v>81</v>
      </c>
      <c r="E5818" s="142" t="s">
        <v>10825</v>
      </c>
      <c r="F5818" s="142" t="s">
        <v>243</v>
      </c>
    </row>
    <row r="5819" spans="1:6" x14ac:dyDescent="0.3">
      <c r="A5819" s="141">
        <v>101273</v>
      </c>
      <c r="B5819" s="141" t="s">
        <v>10826</v>
      </c>
      <c r="C5819" s="141" t="s">
        <v>1074</v>
      </c>
      <c r="D5819" s="141" t="s">
        <v>81</v>
      </c>
      <c r="E5819" s="142" t="s">
        <v>10827</v>
      </c>
      <c r="F5819" s="142" t="s">
        <v>7899</v>
      </c>
    </row>
    <row r="5820" spans="1:6" x14ac:dyDescent="0.3">
      <c r="A5820" s="141">
        <v>101274</v>
      </c>
      <c r="B5820" s="141" t="s">
        <v>10828</v>
      </c>
      <c r="C5820" s="141" t="s">
        <v>1074</v>
      </c>
      <c r="D5820" s="141" t="s">
        <v>81</v>
      </c>
      <c r="E5820" s="142" t="s">
        <v>6966</v>
      </c>
      <c r="F5820" s="142" t="s">
        <v>7730</v>
      </c>
    </row>
    <row r="5821" spans="1:6" x14ac:dyDescent="0.3">
      <c r="A5821" s="141">
        <v>101275</v>
      </c>
      <c r="B5821" s="141" t="s">
        <v>10829</v>
      </c>
      <c r="C5821" s="141" t="s">
        <v>1074</v>
      </c>
      <c r="D5821" s="141" t="s">
        <v>81</v>
      </c>
      <c r="E5821" s="142" t="s">
        <v>8084</v>
      </c>
      <c r="F5821" s="142" t="s">
        <v>6076</v>
      </c>
    </row>
    <row r="5822" spans="1:6" x14ac:dyDescent="0.3">
      <c r="A5822" s="141">
        <v>101276</v>
      </c>
      <c r="B5822" s="141" t="s">
        <v>10830</v>
      </c>
      <c r="C5822" s="141" t="s">
        <v>1074</v>
      </c>
      <c r="D5822" s="141" t="s">
        <v>81</v>
      </c>
      <c r="E5822" s="142" t="s">
        <v>10831</v>
      </c>
      <c r="F5822" s="142" t="s">
        <v>8980</v>
      </c>
    </row>
    <row r="5823" spans="1:6" x14ac:dyDescent="0.3">
      <c r="A5823" s="141">
        <v>101277</v>
      </c>
      <c r="B5823" s="141" t="s">
        <v>10832</v>
      </c>
      <c r="C5823" s="141" t="s">
        <v>1074</v>
      </c>
      <c r="D5823" s="141" t="s">
        <v>81</v>
      </c>
      <c r="E5823" s="142" t="s">
        <v>8837</v>
      </c>
      <c r="F5823" s="142" t="s">
        <v>6001</v>
      </c>
    </row>
    <row r="5824" spans="1:6" x14ac:dyDescent="0.3">
      <c r="A5824" s="141">
        <v>102354</v>
      </c>
      <c r="B5824" s="141" t="s">
        <v>10833</v>
      </c>
      <c r="C5824" s="141" t="s">
        <v>1074</v>
      </c>
      <c r="D5824" s="141" t="s">
        <v>81</v>
      </c>
      <c r="E5824" s="142" t="s">
        <v>10834</v>
      </c>
      <c r="F5824" s="142" t="s">
        <v>17617</v>
      </c>
    </row>
    <row r="5825" spans="1:6" x14ac:dyDescent="0.3">
      <c r="A5825" s="141">
        <v>102355</v>
      </c>
      <c r="B5825" s="141" t="s">
        <v>10835</v>
      </c>
      <c r="C5825" s="141" t="s">
        <v>1074</v>
      </c>
      <c r="D5825" s="141" t="s">
        <v>81</v>
      </c>
      <c r="E5825" s="142" t="s">
        <v>10836</v>
      </c>
      <c r="F5825" s="142" t="s">
        <v>9092</v>
      </c>
    </row>
    <row r="5826" spans="1:6" x14ac:dyDescent="0.3">
      <c r="A5826" s="141">
        <v>102360</v>
      </c>
      <c r="B5826" s="141" t="s">
        <v>10837</v>
      </c>
      <c r="C5826" s="141" t="s">
        <v>1074</v>
      </c>
      <c r="D5826" s="141" t="s">
        <v>1090</v>
      </c>
      <c r="E5826" s="142" t="s">
        <v>10838</v>
      </c>
      <c r="F5826" s="142" t="s">
        <v>7880</v>
      </c>
    </row>
    <row r="5827" spans="1:6" x14ac:dyDescent="0.3">
      <c r="A5827" s="141">
        <v>102361</v>
      </c>
      <c r="B5827" s="141" t="s">
        <v>10839</v>
      </c>
      <c r="C5827" s="141" t="s">
        <v>1074</v>
      </c>
      <c r="D5827" s="141" t="s">
        <v>81</v>
      </c>
      <c r="E5827" s="142" t="s">
        <v>10840</v>
      </c>
      <c r="F5827" s="142" t="s">
        <v>17618</v>
      </c>
    </row>
    <row r="5828" spans="1:6" x14ac:dyDescent="0.3">
      <c r="A5828" s="141">
        <v>90082</v>
      </c>
      <c r="B5828" s="141" t="s">
        <v>10841</v>
      </c>
      <c r="C5828" s="141" t="s">
        <v>1074</v>
      </c>
      <c r="D5828" s="141" t="s">
        <v>1090</v>
      </c>
      <c r="E5828" s="142" t="s">
        <v>1331</v>
      </c>
      <c r="F5828" s="142" t="s">
        <v>11013</v>
      </c>
    </row>
    <row r="5829" spans="1:6" x14ac:dyDescent="0.3">
      <c r="A5829" s="141">
        <v>90084</v>
      </c>
      <c r="B5829" s="141" t="s">
        <v>10842</v>
      </c>
      <c r="C5829" s="141" t="s">
        <v>1074</v>
      </c>
      <c r="D5829" s="141" t="s">
        <v>1090</v>
      </c>
      <c r="E5829" s="142" t="s">
        <v>5116</v>
      </c>
      <c r="F5829" s="142" t="s">
        <v>2260</v>
      </c>
    </row>
    <row r="5830" spans="1:6" x14ac:dyDescent="0.3">
      <c r="A5830" s="141">
        <v>90086</v>
      </c>
      <c r="B5830" s="141" t="s">
        <v>10843</v>
      </c>
      <c r="C5830" s="141" t="s">
        <v>1074</v>
      </c>
      <c r="D5830" s="141" t="s">
        <v>1090</v>
      </c>
      <c r="E5830" s="142" t="s">
        <v>10844</v>
      </c>
      <c r="F5830" s="142" t="s">
        <v>15678</v>
      </c>
    </row>
    <row r="5831" spans="1:6" x14ac:dyDescent="0.3">
      <c r="A5831" s="141">
        <v>90087</v>
      </c>
      <c r="B5831" s="141" t="s">
        <v>10845</v>
      </c>
      <c r="C5831" s="141" t="s">
        <v>1074</v>
      </c>
      <c r="D5831" s="141" t="s">
        <v>81</v>
      </c>
      <c r="E5831" s="142" t="s">
        <v>976</v>
      </c>
      <c r="F5831" s="142" t="s">
        <v>10892</v>
      </c>
    </row>
    <row r="5832" spans="1:6" x14ac:dyDescent="0.3">
      <c r="A5832" s="141">
        <v>90090</v>
      </c>
      <c r="B5832" s="141" t="s">
        <v>10846</v>
      </c>
      <c r="C5832" s="141" t="s">
        <v>1074</v>
      </c>
      <c r="D5832" s="141" t="s">
        <v>81</v>
      </c>
      <c r="E5832" s="142" t="s">
        <v>10847</v>
      </c>
      <c r="F5832" s="142" t="s">
        <v>17619</v>
      </c>
    </row>
    <row r="5833" spans="1:6" x14ac:dyDescent="0.3">
      <c r="A5833" s="141">
        <v>90091</v>
      </c>
      <c r="B5833" s="141" t="s">
        <v>10848</v>
      </c>
      <c r="C5833" s="141" t="s">
        <v>1074</v>
      </c>
      <c r="D5833" s="141" t="s">
        <v>1090</v>
      </c>
      <c r="E5833" s="142" t="s">
        <v>10849</v>
      </c>
      <c r="F5833" s="142" t="s">
        <v>17620</v>
      </c>
    </row>
    <row r="5834" spans="1:6" x14ac:dyDescent="0.3">
      <c r="A5834" s="141">
        <v>90092</v>
      </c>
      <c r="B5834" s="141" t="s">
        <v>10850</v>
      </c>
      <c r="C5834" s="141" t="s">
        <v>1074</v>
      </c>
      <c r="D5834" s="141" t="s">
        <v>1090</v>
      </c>
      <c r="E5834" s="142" t="s">
        <v>10851</v>
      </c>
      <c r="F5834" s="142" t="s">
        <v>13145</v>
      </c>
    </row>
    <row r="5835" spans="1:6" x14ac:dyDescent="0.3">
      <c r="A5835" s="141">
        <v>90094</v>
      </c>
      <c r="B5835" s="141" t="s">
        <v>10852</v>
      </c>
      <c r="C5835" s="141" t="s">
        <v>1074</v>
      </c>
      <c r="D5835" s="141" t="s">
        <v>1090</v>
      </c>
      <c r="E5835" s="142" t="s">
        <v>10853</v>
      </c>
      <c r="F5835" s="142" t="s">
        <v>17621</v>
      </c>
    </row>
    <row r="5836" spans="1:6" x14ac:dyDescent="0.3">
      <c r="A5836" s="141">
        <v>90095</v>
      </c>
      <c r="B5836" s="141" t="s">
        <v>10854</v>
      </c>
      <c r="C5836" s="141" t="s">
        <v>1074</v>
      </c>
      <c r="D5836" s="141" t="s">
        <v>81</v>
      </c>
      <c r="E5836" s="142" t="s">
        <v>10855</v>
      </c>
      <c r="F5836" s="142" t="s">
        <v>17622</v>
      </c>
    </row>
    <row r="5837" spans="1:6" x14ac:dyDescent="0.3">
      <c r="A5837" s="141">
        <v>90098</v>
      </c>
      <c r="B5837" s="141" t="s">
        <v>10856</v>
      </c>
      <c r="C5837" s="141" t="s">
        <v>1074</v>
      </c>
      <c r="D5837" s="141" t="s">
        <v>81</v>
      </c>
      <c r="E5837" s="142" t="s">
        <v>10857</v>
      </c>
      <c r="F5837" s="142" t="s">
        <v>12653</v>
      </c>
    </row>
    <row r="5838" spans="1:6" x14ac:dyDescent="0.3">
      <c r="A5838" s="141">
        <v>90099</v>
      </c>
      <c r="B5838" s="141" t="s">
        <v>10858</v>
      </c>
      <c r="C5838" s="141" t="s">
        <v>1074</v>
      </c>
      <c r="D5838" s="141" t="s">
        <v>81</v>
      </c>
      <c r="E5838" s="142" t="s">
        <v>1002</v>
      </c>
      <c r="F5838" s="142" t="s">
        <v>8158</v>
      </c>
    </row>
    <row r="5839" spans="1:6" x14ac:dyDescent="0.3">
      <c r="A5839" s="141">
        <v>90100</v>
      </c>
      <c r="B5839" s="141" t="s">
        <v>10859</v>
      </c>
      <c r="C5839" s="141" t="s">
        <v>1074</v>
      </c>
      <c r="D5839" s="141" t="s">
        <v>81</v>
      </c>
      <c r="E5839" s="142" t="s">
        <v>1231</v>
      </c>
      <c r="F5839" s="142" t="s">
        <v>17623</v>
      </c>
    </row>
    <row r="5840" spans="1:6" x14ac:dyDescent="0.3">
      <c r="A5840" s="141">
        <v>90101</v>
      </c>
      <c r="B5840" s="141" t="s">
        <v>10860</v>
      </c>
      <c r="C5840" s="141" t="s">
        <v>1074</v>
      </c>
      <c r="D5840" s="141" t="s">
        <v>81</v>
      </c>
      <c r="E5840" s="142" t="s">
        <v>9647</v>
      </c>
      <c r="F5840" s="142" t="s">
        <v>4582</v>
      </c>
    </row>
    <row r="5841" spans="1:6" x14ac:dyDescent="0.3">
      <c r="A5841" s="141">
        <v>90102</v>
      </c>
      <c r="B5841" s="141" t="s">
        <v>10861</v>
      </c>
      <c r="C5841" s="141" t="s">
        <v>1074</v>
      </c>
      <c r="D5841" s="141" t="s">
        <v>81</v>
      </c>
      <c r="E5841" s="142" t="s">
        <v>7512</v>
      </c>
      <c r="F5841" s="142" t="s">
        <v>8737</v>
      </c>
    </row>
    <row r="5842" spans="1:6" x14ac:dyDescent="0.3">
      <c r="A5842" s="141">
        <v>90105</v>
      </c>
      <c r="B5842" s="141" t="s">
        <v>10862</v>
      </c>
      <c r="C5842" s="141" t="s">
        <v>1074</v>
      </c>
      <c r="D5842" s="141" t="s">
        <v>81</v>
      </c>
      <c r="E5842" s="142" t="s">
        <v>10863</v>
      </c>
      <c r="F5842" s="142" t="s">
        <v>2330</v>
      </c>
    </row>
    <row r="5843" spans="1:6" x14ac:dyDescent="0.3">
      <c r="A5843" s="141">
        <v>90106</v>
      </c>
      <c r="B5843" s="141" t="s">
        <v>10864</v>
      </c>
      <c r="C5843" s="141" t="s">
        <v>1074</v>
      </c>
      <c r="D5843" s="141" t="s">
        <v>81</v>
      </c>
      <c r="E5843" s="142" t="s">
        <v>2272</v>
      </c>
      <c r="F5843" s="142" t="s">
        <v>10844</v>
      </c>
    </row>
    <row r="5844" spans="1:6" x14ac:dyDescent="0.3">
      <c r="A5844" s="141">
        <v>90107</v>
      </c>
      <c r="B5844" s="141" t="s">
        <v>10865</v>
      </c>
      <c r="C5844" s="141" t="s">
        <v>1074</v>
      </c>
      <c r="D5844" s="141" t="s">
        <v>81</v>
      </c>
      <c r="E5844" s="142" t="s">
        <v>10866</v>
      </c>
      <c r="F5844" s="142" t="s">
        <v>11018</v>
      </c>
    </row>
    <row r="5845" spans="1:6" x14ac:dyDescent="0.3">
      <c r="A5845" s="141">
        <v>90108</v>
      </c>
      <c r="B5845" s="141" t="s">
        <v>10867</v>
      </c>
      <c r="C5845" s="141" t="s">
        <v>1074</v>
      </c>
      <c r="D5845" s="141" t="s">
        <v>81</v>
      </c>
      <c r="E5845" s="142" t="s">
        <v>10868</v>
      </c>
      <c r="F5845" s="142" t="s">
        <v>8640</v>
      </c>
    </row>
    <row r="5846" spans="1:6" x14ac:dyDescent="0.3">
      <c r="A5846" s="141">
        <v>93358</v>
      </c>
      <c r="B5846" s="141" t="s">
        <v>10869</v>
      </c>
      <c r="C5846" s="141" t="s">
        <v>1074</v>
      </c>
      <c r="D5846" s="141" t="s">
        <v>1090</v>
      </c>
      <c r="E5846" s="142" t="s">
        <v>10870</v>
      </c>
      <c r="F5846" s="142" t="s">
        <v>17624</v>
      </c>
    </row>
    <row r="5847" spans="1:6" x14ac:dyDescent="0.3">
      <c r="A5847" s="141">
        <v>102276</v>
      </c>
      <c r="B5847" s="141" t="s">
        <v>10871</v>
      </c>
      <c r="C5847" s="141" t="s">
        <v>1074</v>
      </c>
      <c r="D5847" s="141" t="s">
        <v>1090</v>
      </c>
      <c r="E5847" s="142" t="s">
        <v>539</v>
      </c>
      <c r="F5847" s="142" t="s">
        <v>16266</v>
      </c>
    </row>
    <row r="5848" spans="1:6" x14ac:dyDescent="0.3">
      <c r="A5848" s="141">
        <v>102277</v>
      </c>
      <c r="B5848" s="141" t="s">
        <v>10872</v>
      </c>
      <c r="C5848" s="141" t="s">
        <v>1074</v>
      </c>
      <c r="D5848" s="141" t="s">
        <v>1090</v>
      </c>
      <c r="E5848" s="142" t="s">
        <v>10873</v>
      </c>
      <c r="F5848" s="142" t="s">
        <v>2211</v>
      </c>
    </row>
    <row r="5849" spans="1:6" x14ac:dyDescent="0.3">
      <c r="A5849" s="141">
        <v>102278</v>
      </c>
      <c r="B5849" s="141" t="s">
        <v>10874</v>
      </c>
      <c r="C5849" s="141" t="s">
        <v>1074</v>
      </c>
      <c r="D5849" s="141" t="s">
        <v>81</v>
      </c>
      <c r="E5849" s="142" t="s">
        <v>10875</v>
      </c>
      <c r="F5849" s="142" t="s">
        <v>17625</v>
      </c>
    </row>
    <row r="5850" spans="1:6" x14ac:dyDescent="0.3">
      <c r="A5850" s="141">
        <v>102279</v>
      </c>
      <c r="B5850" s="141" t="s">
        <v>10876</v>
      </c>
      <c r="C5850" s="141" t="s">
        <v>1074</v>
      </c>
      <c r="D5850" s="141" t="s">
        <v>1090</v>
      </c>
      <c r="E5850" s="142" t="s">
        <v>10877</v>
      </c>
      <c r="F5850" s="142" t="s">
        <v>7608</v>
      </c>
    </row>
    <row r="5851" spans="1:6" x14ac:dyDescent="0.3">
      <c r="A5851" s="141">
        <v>102280</v>
      </c>
      <c r="B5851" s="141" t="s">
        <v>10878</v>
      </c>
      <c r="C5851" s="141" t="s">
        <v>1074</v>
      </c>
      <c r="D5851" s="141" t="s">
        <v>1090</v>
      </c>
      <c r="E5851" s="142" t="s">
        <v>10879</v>
      </c>
      <c r="F5851" s="142" t="s">
        <v>17626</v>
      </c>
    </row>
    <row r="5852" spans="1:6" x14ac:dyDescent="0.3">
      <c r="A5852" s="141">
        <v>102281</v>
      </c>
      <c r="B5852" s="141" t="s">
        <v>10880</v>
      </c>
      <c r="C5852" s="141" t="s">
        <v>1074</v>
      </c>
      <c r="D5852" s="141" t="s">
        <v>81</v>
      </c>
      <c r="E5852" s="142" t="s">
        <v>10881</v>
      </c>
      <c r="F5852" s="142" t="s">
        <v>1965</v>
      </c>
    </row>
    <row r="5853" spans="1:6" x14ac:dyDescent="0.3">
      <c r="A5853" s="141">
        <v>102282</v>
      </c>
      <c r="B5853" s="141" t="s">
        <v>10882</v>
      </c>
      <c r="C5853" s="141" t="s">
        <v>1074</v>
      </c>
      <c r="D5853" s="141" t="s">
        <v>1090</v>
      </c>
      <c r="E5853" s="142" t="s">
        <v>10493</v>
      </c>
      <c r="F5853" s="142" t="s">
        <v>9903</v>
      </c>
    </row>
    <row r="5854" spans="1:6" x14ac:dyDescent="0.3">
      <c r="A5854" s="141">
        <v>102283</v>
      </c>
      <c r="B5854" s="141" t="s">
        <v>10883</v>
      </c>
      <c r="C5854" s="141" t="s">
        <v>1074</v>
      </c>
      <c r="D5854" s="141" t="s">
        <v>1090</v>
      </c>
      <c r="E5854" s="142" t="s">
        <v>7748</v>
      </c>
      <c r="F5854" s="142" t="s">
        <v>15923</v>
      </c>
    </row>
    <row r="5855" spans="1:6" x14ac:dyDescent="0.3">
      <c r="A5855" s="141">
        <v>102284</v>
      </c>
      <c r="B5855" s="141" t="s">
        <v>10884</v>
      </c>
      <c r="C5855" s="141" t="s">
        <v>1074</v>
      </c>
      <c r="D5855" s="141" t="s">
        <v>1090</v>
      </c>
      <c r="E5855" s="142" t="s">
        <v>2557</v>
      </c>
      <c r="F5855" s="142" t="s">
        <v>17627</v>
      </c>
    </row>
    <row r="5856" spans="1:6" x14ac:dyDescent="0.3">
      <c r="A5856" s="141">
        <v>102285</v>
      </c>
      <c r="B5856" s="141" t="s">
        <v>10885</v>
      </c>
      <c r="C5856" s="141" t="s">
        <v>1074</v>
      </c>
      <c r="D5856" s="141" t="s">
        <v>1090</v>
      </c>
      <c r="E5856" s="142" t="s">
        <v>9622</v>
      </c>
      <c r="F5856" s="142" t="s">
        <v>8620</v>
      </c>
    </row>
    <row r="5857" spans="1:6" x14ac:dyDescent="0.3">
      <c r="A5857" s="141">
        <v>102286</v>
      </c>
      <c r="B5857" s="141" t="s">
        <v>10886</v>
      </c>
      <c r="C5857" s="141" t="s">
        <v>1074</v>
      </c>
      <c r="D5857" s="141" t="s">
        <v>1090</v>
      </c>
      <c r="E5857" s="142" t="s">
        <v>5820</v>
      </c>
      <c r="F5857" s="142" t="s">
        <v>10917</v>
      </c>
    </row>
    <row r="5858" spans="1:6" x14ac:dyDescent="0.3">
      <c r="A5858" s="141">
        <v>102287</v>
      </c>
      <c r="B5858" s="141" t="s">
        <v>10887</v>
      </c>
      <c r="C5858" s="141" t="s">
        <v>1074</v>
      </c>
      <c r="D5858" s="141" t="s">
        <v>81</v>
      </c>
      <c r="E5858" s="142" t="s">
        <v>4516</v>
      </c>
      <c r="F5858" s="142" t="s">
        <v>5153</v>
      </c>
    </row>
    <row r="5859" spans="1:6" x14ac:dyDescent="0.3">
      <c r="A5859" s="141">
        <v>102288</v>
      </c>
      <c r="B5859" s="141" t="s">
        <v>10888</v>
      </c>
      <c r="C5859" s="141" t="s">
        <v>1074</v>
      </c>
      <c r="D5859" s="141" t="s">
        <v>81</v>
      </c>
      <c r="E5859" s="142" t="s">
        <v>10320</v>
      </c>
      <c r="F5859" s="142" t="s">
        <v>1796</v>
      </c>
    </row>
    <row r="5860" spans="1:6" x14ac:dyDescent="0.3">
      <c r="A5860" s="141">
        <v>102289</v>
      </c>
      <c r="B5860" s="141" t="s">
        <v>10889</v>
      </c>
      <c r="C5860" s="141" t="s">
        <v>1074</v>
      </c>
      <c r="D5860" s="141" t="s">
        <v>81</v>
      </c>
      <c r="E5860" s="142" t="s">
        <v>10890</v>
      </c>
      <c r="F5860" s="142" t="s">
        <v>5723</v>
      </c>
    </row>
    <row r="5861" spans="1:6" x14ac:dyDescent="0.3">
      <c r="A5861" s="141">
        <v>102290</v>
      </c>
      <c r="B5861" s="141" t="s">
        <v>10891</v>
      </c>
      <c r="C5861" s="141" t="s">
        <v>1074</v>
      </c>
      <c r="D5861" s="141" t="s">
        <v>1090</v>
      </c>
      <c r="E5861" s="142" t="s">
        <v>10892</v>
      </c>
      <c r="F5861" s="142" t="s">
        <v>1880</v>
      </c>
    </row>
    <row r="5862" spans="1:6" x14ac:dyDescent="0.3">
      <c r="A5862" s="141">
        <v>102291</v>
      </c>
      <c r="B5862" s="141" t="s">
        <v>10893</v>
      </c>
      <c r="C5862" s="141" t="s">
        <v>1074</v>
      </c>
      <c r="D5862" s="141" t="s">
        <v>1090</v>
      </c>
      <c r="E5862" s="142" t="s">
        <v>10467</v>
      </c>
      <c r="F5862" s="142" t="s">
        <v>2249</v>
      </c>
    </row>
    <row r="5863" spans="1:6" x14ac:dyDescent="0.3">
      <c r="A5863" s="141">
        <v>102292</v>
      </c>
      <c r="B5863" s="141" t="s">
        <v>10894</v>
      </c>
      <c r="C5863" s="141" t="s">
        <v>1074</v>
      </c>
      <c r="D5863" s="141" t="s">
        <v>1090</v>
      </c>
      <c r="E5863" s="142" t="s">
        <v>8906</v>
      </c>
      <c r="F5863" s="142" t="s">
        <v>8640</v>
      </c>
    </row>
    <row r="5864" spans="1:6" x14ac:dyDescent="0.3">
      <c r="A5864" s="141">
        <v>102293</v>
      </c>
      <c r="B5864" s="141" t="s">
        <v>10895</v>
      </c>
      <c r="C5864" s="141" t="s">
        <v>1074</v>
      </c>
      <c r="D5864" s="141" t="s">
        <v>1090</v>
      </c>
      <c r="E5864" s="142" t="s">
        <v>10896</v>
      </c>
      <c r="F5864" s="142" t="s">
        <v>17628</v>
      </c>
    </row>
    <row r="5865" spans="1:6" x14ac:dyDescent="0.3">
      <c r="A5865" s="141">
        <v>102294</v>
      </c>
      <c r="B5865" s="141" t="s">
        <v>10897</v>
      </c>
      <c r="C5865" s="141" t="s">
        <v>1074</v>
      </c>
      <c r="D5865" s="141" t="s">
        <v>1090</v>
      </c>
      <c r="E5865" s="142" t="s">
        <v>10898</v>
      </c>
      <c r="F5865" s="142" t="s">
        <v>17629</v>
      </c>
    </row>
    <row r="5866" spans="1:6" x14ac:dyDescent="0.3">
      <c r="A5866" s="141">
        <v>102295</v>
      </c>
      <c r="B5866" s="141" t="s">
        <v>10899</v>
      </c>
      <c r="C5866" s="141" t="s">
        <v>1074</v>
      </c>
      <c r="D5866" s="141" t="s">
        <v>81</v>
      </c>
      <c r="E5866" s="142" t="s">
        <v>7548</v>
      </c>
      <c r="F5866" s="142" t="s">
        <v>14490</v>
      </c>
    </row>
    <row r="5867" spans="1:6" x14ac:dyDescent="0.3">
      <c r="A5867" s="141">
        <v>102296</v>
      </c>
      <c r="B5867" s="141" t="s">
        <v>10900</v>
      </c>
      <c r="C5867" s="141" t="s">
        <v>1074</v>
      </c>
      <c r="D5867" s="141" t="s">
        <v>81</v>
      </c>
      <c r="E5867" s="142" t="s">
        <v>10901</v>
      </c>
      <c r="F5867" s="142" t="s">
        <v>11422</v>
      </c>
    </row>
    <row r="5868" spans="1:6" x14ac:dyDescent="0.3">
      <c r="A5868" s="141">
        <v>102297</v>
      </c>
      <c r="B5868" s="141" t="s">
        <v>10902</v>
      </c>
      <c r="C5868" s="141" t="s">
        <v>1074</v>
      </c>
      <c r="D5868" s="141" t="s">
        <v>81</v>
      </c>
      <c r="E5868" s="142" t="s">
        <v>10903</v>
      </c>
      <c r="F5868" s="142" t="s">
        <v>10480</v>
      </c>
    </row>
    <row r="5869" spans="1:6" x14ac:dyDescent="0.3">
      <c r="A5869" s="141">
        <v>102298</v>
      </c>
      <c r="B5869" s="141" t="s">
        <v>10904</v>
      </c>
      <c r="C5869" s="141" t="s">
        <v>1074</v>
      </c>
      <c r="D5869" s="141" t="s">
        <v>81</v>
      </c>
      <c r="E5869" s="142" t="s">
        <v>315</v>
      </c>
      <c r="F5869" s="142" t="s">
        <v>5874</v>
      </c>
    </row>
    <row r="5870" spans="1:6" x14ac:dyDescent="0.3">
      <c r="A5870" s="141">
        <v>102299</v>
      </c>
      <c r="B5870" s="141" t="s">
        <v>10905</v>
      </c>
      <c r="C5870" s="141" t="s">
        <v>1074</v>
      </c>
      <c r="D5870" s="141" t="s">
        <v>81</v>
      </c>
      <c r="E5870" s="142" t="s">
        <v>7217</v>
      </c>
      <c r="F5870" s="142" t="s">
        <v>16772</v>
      </c>
    </row>
    <row r="5871" spans="1:6" x14ac:dyDescent="0.3">
      <c r="A5871" s="141">
        <v>102300</v>
      </c>
      <c r="B5871" s="141" t="s">
        <v>10906</v>
      </c>
      <c r="C5871" s="141" t="s">
        <v>1074</v>
      </c>
      <c r="D5871" s="141" t="s">
        <v>81</v>
      </c>
      <c r="E5871" s="142" t="s">
        <v>2280</v>
      </c>
      <c r="F5871" s="142" t="s">
        <v>17630</v>
      </c>
    </row>
    <row r="5872" spans="1:6" x14ac:dyDescent="0.3">
      <c r="A5872" s="141">
        <v>102301</v>
      </c>
      <c r="B5872" s="141" t="s">
        <v>10907</v>
      </c>
      <c r="C5872" s="141" t="s">
        <v>1074</v>
      </c>
      <c r="D5872" s="141" t="s">
        <v>81</v>
      </c>
      <c r="E5872" s="142" t="s">
        <v>10711</v>
      </c>
      <c r="F5872" s="142" t="s">
        <v>14174</v>
      </c>
    </row>
    <row r="5873" spans="1:6" x14ac:dyDescent="0.3">
      <c r="A5873" s="141">
        <v>102302</v>
      </c>
      <c r="B5873" s="141" t="s">
        <v>10908</v>
      </c>
      <c r="C5873" s="141" t="s">
        <v>1074</v>
      </c>
      <c r="D5873" s="141" t="s">
        <v>81</v>
      </c>
      <c r="E5873" s="142" t="s">
        <v>1079</v>
      </c>
      <c r="F5873" s="142" t="s">
        <v>6789</v>
      </c>
    </row>
    <row r="5874" spans="1:6" x14ac:dyDescent="0.3">
      <c r="A5874" s="141">
        <v>102303</v>
      </c>
      <c r="B5874" s="141" t="s">
        <v>10909</v>
      </c>
      <c r="C5874" s="141" t="s">
        <v>1074</v>
      </c>
      <c r="D5874" s="141" t="s">
        <v>81</v>
      </c>
      <c r="E5874" s="142" t="s">
        <v>9403</v>
      </c>
      <c r="F5874" s="142" t="s">
        <v>15662</v>
      </c>
    </row>
    <row r="5875" spans="1:6" x14ac:dyDescent="0.3">
      <c r="A5875" s="141">
        <v>102304</v>
      </c>
      <c r="B5875" s="141" t="s">
        <v>10910</v>
      </c>
      <c r="C5875" s="141" t="s">
        <v>1074</v>
      </c>
      <c r="D5875" s="141" t="s">
        <v>81</v>
      </c>
      <c r="E5875" s="142" t="s">
        <v>791</v>
      </c>
      <c r="F5875" s="142" t="s">
        <v>17631</v>
      </c>
    </row>
    <row r="5876" spans="1:6" x14ac:dyDescent="0.3">
      <c r="A5876" s="141">
        <v>102305</v>
      </c>
      <c r="B5876" s="141" t="s">
        <v>10911</v>
      </c>
      <c r="C5876" s="141" t="s">
        <v>1074</v>
      </c>
      <c r="D5876" s="141" t="s">
        <v>81</v>
      </c>
      <c r="E5876" s="142" t="s">
        <v>10912</v>
      </c>
      <c r="F5876" s="142" t="s">
        <v>17632</v>
      </c>
    </row>
    <row r="5877" spans="1:6" x14ac:dyDescent="0.3">
      <c r="A5877" s="141">
        <v>102306</v>
      </c>
      <c r="B5877" s="141" t="s">
        <v>10913</v>
      </c>
      <c r="C5877" s="141" t="s">
        <v>1074</v>
      </c>
      <c r="D5877" s="141" t="s">
        <v>1090</v>
      </c>
      <c r="E5877" s="142" t="s">
        <v>9258</v>
      </c>
      <c r="F5877" s="142" t="s">
        <v>11769</v>
      </c>
    </row>
    <row r="5878" spans="1:6" x14ac:dyDescent="0.3">
      <c r="A5878" s="141">
        <v>102307</v>
      </c>
      <c r="B5878" s="141" t="s">
        <v>10914</v>
      </c>
      <c r="C5878" s="141" t="s">
        <v>1074</v>
      </c>
      <c r="D5878" s="141" t="s">
        <v>1090</v>
      </c>
      <c r="E5878" s="142" t="s">
        <v>10915</v>
      </c>
      <c r="F5878" s="142" t="s">
        <v>16533</v>
      </c>
    </row>
    <row r="5879" spans="1:6" x14ac:dyDescent="0.3">
      <c r="A5879" s="141">
        <v>102308</v>
      </c>
      <c r="B5879" s="141" t="s">
        <v>10916</v>
      </c>
      <c r="C5879" s="141" t="s">
        <v>1074</v>
      </c>
      <c r="D5879" s="141" t="s">
        <v>1090</v>
      </c>
      <c r="E5879" s="142" t="s">
        <v>10917</v>
      </c>
      <c r="F5879" s="142" t="s">
        <v>10971</v>
      </c>
    </row>
    <row r="5880" spans="1:6" x14ac:dyDescent="0.3">
      <c r="A5880" s="141">
        <v>102309</v>
      </c>
      <c r="B5880" s="141" t="s">
        <v>10918</v>
      </c>
      <c r="C5880" s="141" t="s">
        <v>1074</v>
      </c>
      <c r="D5880" s="141" t="s">
        <v>1090</v>
      </c>
      <c r="E5880" s="142" t="s">
        <v>10919</v>
      </c>
      <c r="F5880" s="142" t="s">
        <v>12684</v>
      </c>
    </row>
    <row r="5881" spans="1:6" x14ac:dyDescent="0.3">
      <c r="A5881" s="141">
        <v>102310</v>
      </c>
      <c r="B5881" s="141" t="s">
        <v>10920</v>
      </c>
      <c r="C5881" s="141" t="s">
        <v>1074</v>
      </c>
      <c r="D5881" s="141" t="s">
        <v>1090</v>
      </c>
      <c r="E5881" s="142" t="s">
        <v>10921</v>
      </c>
      <c r="F5881" s="142" t="s">
        <v>11811</v>
      </c>
    </row>
    <row r="5882" spans="1:6" x14ac:dyDescent="0.3">
      <c r="A5882" s="141">
        <v>102311</v>
      </c>
      <c r="B5882" s="141" t="s">
        <v>10922</v>
      </c>
      <c r="C5882" s="141" t="s">
        <v>1074</v>
      </c>
      <c r="D5882" s="141" t="s">
        <v>81</v>
      </c>
      <c r="E5882" s="142" t="s">
        <v>6067</v>
      </c>
      <c r="F5882" s="142" t="s">
        <v>9893</v>
      </c>
    </row>
    <row r="5883" spans="1:6" x14ac:dyDescent="0.3">
      <c r="A5883" s="141">
        <v>102312</v>
      </c>
      <c r="B5883" s="141" t="s">
        <v>10923</v>
      </c>
      <c r="C5883" s="141" t="s">
        <v>1074</v>
      </c>
      <c r="D5883" s="141" t="s">
        <v>81</v>
      </c>
      <c r="E5883" s="142" t="s">
        <v>10924</v>
      </c>
      <c r="F5883" s="142" t="s">
        <v>7661</v>
      </c>
    </row>
    <row r="5884" spans="1:6" x14ac:dyDescent="0.3">
      <c r="A5884" s="141">
        <v>102313</v>
      </c>
      <c r="B5884" s="141" t="s">
        <v>10925</v>
      </c>
      <c r="C5884" s="141" t="s">
        <v>1074</v>
      </c>
      <c r="D5884" s="141" t="s">
        <v>81</v>
      </c>
      <c r="E5884" s="142" t="s">
        <v>10926</v>
      </c>
      <c r="F5884" s="142" t="s">
        <v>9403</v>
      </c>
    </row>
    <row r="5885" spans="1:6" x14ac:dyDescent="0.3">
      <c r="A5885" s="141">
        <v>102314</v>
      </c>
      <c r="B5885" s="141" t="s">
        <v>10927</v>
      </c>
      <c r="C5885" s="141" t="s">
        <v>1074</v>
      </c>
      <c r="D5885" s="141" t="s">
        <v>1090</v>
      </c>
      <c r="E5885" s="142" t="s">
        <v>10612</v>
      </c>
      <c r="F5885" s="142" t="s">
        <v>10588</v>
      </c>
    </row>
    <row r="5886" spans="1:6" x14ac:dyDescent="0.3">
      <c r="A5886" s="141">
        <v>102315</v>
      </c>
      <c r="B5886" s="141" t="s">
        <v>10928</v>
      </c>
      <c r="C5886" s="141" t="s">
        <v>1074</v>
      </c>
      <c r="D5886" s="141" t="s">
        <v>1090</v>
      </c>
      <c r="E5886" s="142" t="s">
        <v>10868</v>
      </c>
      <c r="F5886" s="142" t="s">
        <v>17633</v>
      </c>
    </row>
    <row r="5887" spans="1:6" x14ac:dyDescent="0.3">
      <c r="A5887" s="141">
        <v>102316</v>
      </c>
      <c r="B5887" s="141" t="s">
        <v>10929</v>
      </c>
      <c r="C5887" s="141" t="s">
        <v>1074</v>
      </c>
      <c r="D5887" s="141" t="s">
        <v>1090</v>
      </c>
      <c r="E5887" s="142" t="s">
        <v>5107</v>
      </c>
      <c r="F5887" s="142" t="s">
        <v>5197</v>
      </c>
    </row>
    <row r="5888" spans="1:6" x14ac:dyDescent="0.3">
      <c r="A5888" s="141">
        <v>102317</v>
      </c>
      <c r="B5888" s="141" t="s">
        <v>10930</v>
      </c>
      <c r="C5888" s="141" t="s">
        <v>1074</v>
      </c>
      <c r="D5888" s="141" t="s">
        <v>1090</v>
      </c>
      <c r="E5888" s="142" t="s">
        <v>2233</v>
      </c>
      <c r="F5888" s="142" t="s">
        <v>16356</v>
      </c>
    </row>
    <row r="5889" spans="1:6" x14ac:dyDescent="0.3">
      <c r="A5889" s="141">
        <v>102318</v>
      </c>
      <c r="B5889" s="141" t="s">
        <v>10931</v>
      </c>
      <c r="C5889" s="141" t="s">
        <v>1074</v>
      </c>
      <c r="D5889" s="141" t="s">
        <v>1090</v>
      </c>
      <c r="E5889" s="142" t="s">
        <v>10932</v>
      </c>
      <c r="F5889" s="142" t="s">
        <v>17634</v>
      </c>
    </row>
    <row r="5890" spans="1:6" x14ac:dyDescent="0.3">
      <c r="A5890" s="141">
        <v>102319</v>
      </c>
      <c r="B5890" s="141" t="s">
        <v>10933</v>
      </c>
      <c r="C5890" s="141" t="s">
        <v>1074</v>
      </c>
      <c r="D5890" s="141" t="s">
        <v>81</v>
      </c>
      <c r="E5890" s="142" t="s">
        <v>7608</v>
      </c>
      <c r="F5890" s="142" t="s">
        <v>2170</v>
      </c>
    </row>
    <row r="5891" spans="1:6" x14ac:dyDescent="0.3">
      <c r="A5891" s="141">
        <v>102320</v>
      </c>
      <c r="B5891" s="141" t="s">
        <v>10934</v>
      </c>
      <c r="C5891" s="141" t="s">
        <v>1074</v>
      </c>
      <c r="D5891" s="141" t="s">
        <v>81</v>
      </c>
      <c r="E5891" s="142" t="s">
        <v>10935</v>
      </c>
      <c r="F5891" s="142" t="s">
        <v>8666</v>
      </c>
    </row>
    <row r="5892" spans="1:6" x14ac:dyDescent="0.3">
      <c r="A5892" s="141">
        <v>102321</v>
      </c>
      <c r="B5892" s="141" t="s">
        <v>10936</v>
      </c>
      <c r="C5892" s="141" t="s">
        <v>1074</v>
      </c>
      <c r="D5892" s="141" t="s">
        <v>81</v>
      </c>
      <c r="E5892" s="142" t="s">
        <v>5793</v>
      </c>
      <c r="F5892" s="142" t="s">
        <v>17635</v>
      </c>
    </row>
    <row r="5893" spans="1:6" x14ac:dyDescent="0.3">
      <c r="A5893" s="141">
        <v>102322</v>
      </c>
      <c r="B5893" s="141" t="s">
        <v>10937</v>
      </c>
      <c r="C5893" s="141" t="s">
        <v>1074</v>
      </c>
      <c r="D5893" s="141" t="s">
        <v>81</v>
      </c>
      <c r="E5893" s="142" t="s">
        <v>5701</v>
      </c>
      <c r="F5893" s="142" t="s">
        <v>17636</v>
      </c>
    </row>
    <row r="5894" spans="1:6" x14ac:dyDescent="0.3">
      <c r="A5894" s="141">
        <v>102323</v>
      </c>
      <c r="B5894" s="141" t="s">
        <v>10938</v>
      </c>
      <c r="C5894" s="141" t="s">
        <v>1074</v>
      </c>
      <c r="D5894" s="141" t="s">
        <v>81</v>
      </c>
      <c r="E5894" s="142" t="s">
        <v>10939</v>
      </c>
      <c r="F5894" s="142" t="s">
        <v>2641</v>
      </c>
    </row>
    <row r="5895" spans="1:6" x14ac:dyDescent="0.3">
      <c r="A5895" s="141">
        <v>102324</v>
      </c>
      <c r="B5895" s="141" t="s">
        <v>10940</v>
      </c>
      <c r="C5895" s="141" t="s">
        <v>1074</v>
      </c>
      <c r="D5895" s="141" t="s">
        <v>81</v>
      </c>
      <c r="E5895" s="142" t="s">
        <v>7184</v>
      </c>
      <c r="F5895" s="142" t="s">
        <v>17612</v>
      </c>
    </row>
    <row r="5896" spans="1:6" x14ac:dyDescent="0.3">
      <c r="A5896" s="141">
        <v>102325</v>
      </c>
      <c r="B5896" s="141" t="s">
        <v>10941</v>
      </c>
      <c r="C5896" s="141" t="s">
        <v>1074</v>
      </c>
      <c r="D5896" s="141" t="s">
        <v>81</v>
      </c>
      <c r="E5896" s="142" t="s">
        <v>5140</v>
      </c>
      <c r="F5896" s="142" t="s">
        <v>16526</v>
      </c>
    </row>
    <row r="5897" spans="1:6" x14ac:dyDescent="0.3">
      <c r="A5897" s="141">
        <v>102326</v>
      </c>
      <c r="B5897" s="141" t="s">
        <v>10942</v>
      </c>
      <c r="C5897" s="141" t="s">
        <v>1074</v>
      </c>
      <c r="D5897" s="141" t="s">
        <v>81</v>
      </c>
      <c r="E5897" s="142" t="s">
        <v>775</v>
      </c>
      <c r="F5897" s="142" t="s">
        <v>17637</v>
      </c>
    </row>
    <row r="5898" spans="1:6" x14ac:dyDescent="0.3">
      <c r="A5898" s="141">
        <v>102327</v>
      </c>
      <c r="B5898" s="141" t="s">
        <v>10943</v>
      </c>
      <c r="C5898" s="141" t="s">
        <v>1074</v>
      </c>
      <c r="D5898" s="141" t="s">
        <v>81</v>
      </c>
      <c r="E5898" s="142" t="s">
        <v>5210</v>
      </c>
      <c r="F5898" s="142" t="s">
        <v>5130</v>
      </c>
    </row>
    <row r="5899" spans="1:6" x14ac:dyDescent="0.3">
      <c r="A5899" s="141">
        <v>102328</v>
      </c>
      <c r="B5899" s="141" t="s">
        <v>10944</v>
      </c>
      <c r="C5899" s="141" t="s">
        <v>1074</v>
      </c>
      <c r="D5899" s="141" t="s">
        <v>81</v>
      </c>
      <c r="E5899" s="142" t="s">
        <v>7433</v>
      </c>
      <c r="F5899" s="142" t="s">
        <v>12055</v>
      </c>
    </row>
    <row r="5900" spans="1:6" x14ac:dyDescent="0.3">
      <c r="A5900" s="141">
        <v>102329</v>
      </c>
      <c r="B5900" s="141" t="s">
        <v>10945</v>
      </c>
      <c r="C5900" s="141" t="s">
        <v>1074</v>
      </c>
      <c r="D5900" s="141" t="s">
        <v>81</v>
      </c>
      <c r="E5900" s="142" t="s">
        <v>10946</v>
      </c>
      <c r="F5900" s="142" t="s">
        <v>5202</v>
      </c>
    </row>
    <row r="5901" spans="1:6" x14ac:dyDescent="0.3">
      <c r="A5901" s="141">
        <v>94304</v>
      </c>
      <c r="B5901" s="141" t="s">
        <v>10947</v>
      </c>
      <c r="C5901" s="141" t="s">
        <v>1074</v>
      </c>
      <c r="D5901" s="141" t="s">
        <v>81</v>
      </c>
      <c r="E5901" s="142" t="s">
        <v>6090</v>
      </c>
      <c r="F5901" s="142" t="s">
        <v>17638</v>
      </c>
    </row>
    <row r="5902" spans="1:6" x14ac:dyDescent="0.3">
      <c r="A5902" s="141">
        <v>94306</v>
      </c>
      <c r="B5902" s="141" t="s">
        <v>10948</v>
      </c>
      <c r="C5902" s="141" t="s">
        <v>1074</v>
      </c>
      <c r="D5902" s="141" t="s">
        <v>81</v>
      </c>
      <c r="E5902" s="142" t="s">
        <v>10949</v>
      </c>
      <c r="F5902" s="142" t="s">
        <v>17639</v>
      </c>
    </row>
    <row r="5903" spans="1:6" x14ac:dyDescent="0.3">
      <c r="A5903" s="141">
        <v>94310</v>
      </c>
      <c r="B5903" s="141" t="s">
        <v>10950</v>
      </c>
      <c r="C5903" s="141" t="s">
        <v>1074</v>
      </c>
      <c r="D5903" s="141" t="s">
        <v>81</v>
      </c>
      <c r="E5903" s="142" t="s">
        <v>10951</v>
      </c>
      <c r="F5903" s="142" t="s">
        <v>17640</v>
      </c>
    </row>
    <row r="5904" spans="1:6" x14ac:dyDescent="0.3">
      <c r="A5904" s="141">
        <v>94316</v>
      </c>
      <c r="B5904" s="141" t="s">
        <v>10952</v>
      </c>
      <c r="C5904" s="141" t="s">
        <v>1074</v>
      </c>
      <c r="D5904" s="141" t="s">
        <v>81</v>
      </c>
      <c r="E5904" s="142" t="s">
        <v>10953</v>
      </c>
      <c r="F5904" s="142" t="s">
        <v>17641</v>
      </c>
    </row>
    <row r="5905" spans="1:6" x14ac:dyDescent="0.3">
      <c r="A5905" s="141">
        <v>94318</v>
      </c>
      <c r="B5905" s="141" t="s">
        <v>10954</v>
      </c>
      <c r="C5905" s="141" t="s">
        <v>1074</v>
      </c>
      <c r="D5905" s="141" t="s">
        <v>81</v>
      </c>
      <c r="E5905" s="142" t="s">
        <v>10955</v>
      </c>
      <c r="F5905" s="142" t="s">
        <v>14937</v>
      </c>
    </row>
    <row r="5906" spans="1:6" x14ac:dyDescent="0.3">
      <c r="A5906" s="141">
        <v>94319</v>
      </c>
      <c r="B5906" s="141" t="s">
        <v>10956</v>
      </c>
      <c r="C5906" s="141" t="s">
        <v>1074</v>
      </c>
      <c r="D5906" s="141" t="s">
        <v>81</v>
      </c>
      <c r="E5906" s="142" t="s">
        <v>10957</v>
      </c>
      <c r="F5906" s="142" t="s">
        <v>17642</v>
      </c>
    </row>
    <row r="5907" spans="1:6" x14ac:dyDescent="0.3">
      <c r="A5907" s="141">
        <v>94327</v>
      </c>
      <c r="B5907" s="141" t="s">
        <v>10958</v>
      </c>
      <c r="C5907" s="141" t="s">
        <v>1074</v>
      </c>
      <c r="D5907" s="141" t="s">
        <v>81</v>
      </c>
      <c r="E5907" s="142" t="s">
        <v>10959</v>
      </c>
      <c r="F5907" s="142" t="s">
        <v>17643</v>
      </c>
    </row>
    <row r="5908" spans="1:6" x14ac:dyDescent="0.3">
      <c r="A5908" s="141">
        <v>94329</v>
      </c>
      <c r="B5908" s="141" t="s">
        <v>10960</v>
      </c>
      <c r="C5908" s="141" t="s">
        <v>1074</v>
      </c>
      <c r="D5908" s="141" t="s">
        <v>81</v>
      </c>
      <c r="E5908" s="142" t="s">
        <v>10961</v>
      </c>
      <c r="F5908" s="142" t="s">
        <v>12442</v>
      </c>
    </row>
    <row r="5909" spans="1:6" x14ac:dyDescent="0.3">
      <c r="A5909" s="141">
        <v>94333</v>
      </c>
      <c r="B5909" s="141" t="s">
        <v>10962</v>
      </c>
      <c r="C5909" s="141" t="s">
        <v>1074</v>
      </c>
      <c r="D5909" s="141" t="s">
        <v>81</v>
      </c>
      <c r="E5909" s="142" t="s">
        <v>10963</v>
      </c>
      <c r="F5909" s="142" t="s">
        <v>17644</v>
      </c>
    </row>
    <row r="5910" spans="1:6" x14ac:dyDescent="0.3">
      <c r="A5910" s="141">
        <v>94339</v>
      </c>
      <c r="B5910" s="141" t="s">
        <v>10964</v>
      </c>
      <c r="C5910" s="141" t="s">
        <v>1074</v>
      </c>
      <c r="D5910" s="141" t="s">
        <v>81</v>
      </c>
      <c r="E5910" s="142" t="s">
        <v>10965</v>
      </c>
      <c r="F5910" s="142" t="s">
        <v>17645</v>
      </c>
    </row>
    <row r="5911" spans="1:6" x14ac:dyDescent="0.3">
      <c r="A5911" s="141">
        <v>94341</v>
      </c>
      <c r="B5911" s="141" t="s">
        <v>10966</v>
      </c>
      <c r="C5911" s="141" t="s">
        <v>1074</v>
      </c>
      <c r="D5911" s="141" t="s">
        <v>81</v>
      </c>
      <c r="E5911" s="142" t="s">
        <v>10967</v>
      </c>
      <c r="F5911" s="142" t="s">
        <v>3217</v>
      </c>
    </row>
    <row r="5912" spans="1:6" x14ac:dyDescent="0.3">
      <c r="A5912" s="141">
        <v>94342</v>
      </c>
      <c r="B5912" s="141" t="s">
        <v>10968</v>
      </c>
      <c r="C5912" s="141" t="s">
        <v>1074</v>
      </c>
      <c r="D5912" s="141" t="s">
        <v>81</v>
      </c>
      <c r="E5912" s="142" t="s">
        <v>10969</v>
      </c>
      <c r="F5912" s="142" t="s">
        <v>17646</v>
      </c>
    </row>
    <row r="5913" spans="1:6" x14ac:dyDescent="0.3">
      <c r="A5913" s="141">
        <v>96385</v>
      </c>
      <c r="B5913" s="141" t="s">
        <v>10970</v>
      </c>
      <c r="C5913" s="141" t="s">
        <v>1074</v>
      </c>
      <c r="D5913" s="141" t="s">
        <v>81</v>
      </c>
      <c r="E5913" s="142" t="s">
        <v>10971</v>
      </c>
      <c r="F5913" s="142" t="s">
        <v>7444</v>
      </c>
    </row>
    <row r="5914" spans="1:6" x14ac:dyDescent="0.3">
      <c r="A5914" s="141">
        <v>96386</v>
      </c>
      <c r="B5914" s="141" t="s">
        <v>10972</v>
      </c>
      <c r="C5914" s="141" t="s">
        <v>1074</v>
      </c>
      <c r="D5914" s="141" t="s">
        <v>81</v>
      </c>
      <c r="E5914" s="142" t="s">
        <v>7544</v>
      </c>
      <c r="F5914" s="142" t="s">
        <v>8710</v>
      </c>
    </row>
    <row r="5915" spans="1:6" x14ac:dyDescent="0.3">
      <c r="A5915" s="141">
        <v>105556</v>
      </c>
      <c r="B5915" s="141" t="s">
        <v>10973</v>
      </c>
      <c r="C5915" s="141" t="s">
        <v>1074</v>
      </c>
      <c r="D5915" s="141" t="s">
        <v>81</v>
      </c>
      <c r="E5915" s="142" t="s">
        <v>6719</v>
      </c>
      <c r="F5915" s="142" t="s">
        <v>17135</v>
      </c>
    </row>
    <row r="5916" spans="1:6" x14ac:dyDescent="0.3">
      <c r="A5916" s="141">
        <v>105557</v>
      </c>
      <c r="B5916" s="141" t="s">
        <v>10974</v>
      </c>
      <c r="C5916" s="141" t="s">
        <v>1074</v>
      </c>
      <c r="D5916" s="141" t="s">
        <v>81</v>
      </c>
      <c r="E5916" s="142" t="s">
        <v>5931</v>
      </c>
      <c r="F5916" s="142" t="s">
        <v>17537</v>
      </c>
    </row>
    <row r="5917" spans="1:6" x14ac:dyDescent="0.3">
      <c r="A5917" s="141">
        <v>105558</v>
      </c>
      <c r="B5917" s="141" t="s">
        <v>10975</v>
      </c>
      <c r="C5917" s="141" t="s">
        <v>1074</v>
      </c>
      <c r="D5917" s="141" t="s">
        <v>81</v>
      </c>
      <c r="E5917" s="142" t="s">
        <v>10976</v>
      </c>
      <c r="F5917" s="142" t="s">
        <v>15461</v>
      </c>
    </row>
    <row r="5918" spans="1:6" x14ac:dyDescent="0.3">
      <c r="A5918" s="141">
        <v>105559</v>
      </c>
      <c r="B5918" s="141" t="s">
        <v>10977</v>
      </c>
      <c r="C5918" s="141" t="s">
        <v>1074</v>
      </c>
      <c r="D5918" s="141" t="s">
        <v>81</v>
      </c>
      <c r="E5918" s="142" t="s">
        <v>9813</v>
      </c>
      <c r="F5918" s="142" t="s">
        <v>17647</v>
      </c>
    </row>
    <row r="5919" spans="1:6" x14ac:dyDescent="0.3">
      <c r="A5919" s="141">
        <v>105560</v>
      </c>
      <c r="B5919" s="141" t="s">
        <v>10978</v>
      </c>
      <c r="C5919" s="141" t="s">
        <v>1074</v>
      </c>
      <c r="D5919" s="141" t="s">
        <v>81</v>
      </c>
      <c r="E5919" s="142" t="s">
        <v>10979</v>
      </c>
      <c r="F5919" s="142" t="s">
        <v>7532</v>
      </c>
    </row>
    <row r="5920" spans="1:6" x14ac:dyDescent="0.3">
      <c r="A5920" s="141">
        <v>105561</v>
      </c>
      <c r="B5920" s="141" t="s">
        <v>10980</v>
      </c>
      <c r="C5920" s="141" t="s">
        <v>1074</v>
      </c>
      <c r="D5920" s="141" t="s">
        <v>81</v>
      </c>
      <c r="E5920" s="142" t="s">
        <v>10981</v>
      </c>
      <c r="F5920" s="142" t="s">
        <v>6466</v>
      </c>
    </row>
    <row r="5921" spans="1:6" x14ac:dyDescent="0.3">
      <c r="A5921" s="141">
        <v>105562</v>
      </c>
      <c r="B5921" s="141" t="s">
        <v>10982</v>
      </c>
      <c r="C5921" s="141" t="s">
        <v>1074</v>
      </c>
      <c r="D5921" s="141" t="s">
        <v>81</v>
      </c>
      <c r="E5921" s="142" t="s">
        <v>10983</v>
      </c>
      <c r="F5921" s="142" t="s">
        <v>14297</v>
      </c>
    </row>
    <row r="5922" spans="1:6" x14ac:dyDescent="0.3">
      <c r="A5922" s="141">
        <v>105563</v>
      </c>
      <c r="B5922" s="141" t="s">
        <v>10984</v>
      </c>
      <c r="C5922" s="141" t="s">
        <v>1074</v>
      </c>
      <c r="D5922" s="141" t="s">
        <v>81</v>
      </c>
      <c r="E5922" s="142" t="s">
        <v>10985</v>
      </c>
      <c r="F5922" s="142" t="s">
        <v>10578</v>
      </c>
    </row>
    <row r="5923" spans="1:6" x14ac:dyDescent="0.3">
      <c r="A5923" s="141">
        <v>105564</v>
      </c>
      <c r="B5923" s="141" t="s">
        <v>10986</v>
      </c>
      <c r="C5923" s="141" t="s">
        <v>1074</v>
      </c>
      <c r="D5923" s="141" t="s">
        <v>81</v>
      </c>
      <c r="E5923" s="142" t="s">
        <v>7498</v>
      </c>
      <c r="F5923" s="142" t="s">
        <v>17620</v>
      </c>
    </row>
    <row r="5924" spans="1:6" x14ac:dyDescent="0.3">
      <c r="A5924" s="141">
        <v>105565</v>
      </c>
      <c r="B5924" s="141" t="s">
        <v>10987</v>
      </c>
      <c r="C5924" s="141" t="s">
        <v>1074</v>
      </c>
      <c r="D5924" s="141" t="s">
        <v>81</v>
      </c>
      <c r="E5924" s="142" t="s">
        <v>10988</v>
      </c>
      <c r="F5924" s="142" t="s">
        <v>2604</v>
      </c>
    </row>
    <row r="5925" spans="1:6" x14ac:dyDescent="0.3">
      <c r="A5925" s="141">
        <v>93367</v>
      </c>
      <c r="B5925" s="141" t="s">
        <v>10989</v>
      </c>
      <c r="C5925" s="141" t="s">
        <v>1074</v>
      </c>
      <c r="D5925" s="141" t="s">
        <v>81</v>
      </c>
      <c r="E5925" s="142" t="s">
        <v>10990</v>
      </c>
      <c r="F5925" s="142" t="s">
        <v>9336</v>
      </c>
    </row>
    <row r="5926" spans="1:6" x14ac:dyDescent="0.3">
      <c r="A5926" s="141">
        <v>93368</v>
      </c>
      <c r="B5926" s="141" t="s">
        <v>10991</v>
      </c>
      <c r="C5926" s="141" t="s">
        <v>1074</v>
      </c>
      <c r="D5926" s="141" t="s">
        <v>81</v>
      </c>
      <c r="E5926" s="142" t="s">
        <v>7751</v>
      </c>
      <c r="F5926" s="142" t="s">
        <v>9656</v>
      </c>
    </row>
    <row r="5927" spans="1:6" x14ac:dyDescent="0.3">
      <c r="A5927" s="141">
        <v>93369</v>
      </c>
      <c r="B5927" s="141" t="s">
        <v>10992</v>
      </c>
      <c r="C5927" s="141" t="s">
        <v>1074</v>
      </c>
      <c r="D5927" s="141" t="s">
        <v>81</v>
      </c>
      <c r="E5927" s="142" t="s">
        <v>10993</v>
      </c>
      <c r="F5927" s="142" t="s">
        <v>17648</v>
      </c>
    </row>
    <row r="5928" spans="1:6" x14ac:dyDescent="0.3">
      <c r="A5928" s="141">
        <v>93372</v>
      </c>
      <c r="B5928" s="141" t="s">
        <v>10994</v>
      </c>
      <c r="C5928" s="141" t="s">
        <v>1074</v>
      </c>
      <c r="D5928" s="141" t="s">
        <v>81</v>
      </c>
      <c r="E5928" s="142" t="s">
        <v>10995</v>
      </c>
      <c r="F5928" s="142" t="s">
        <v>5138</v>
      </c>
    </row>
    <row r="5929" spans="1:6" x14ac:dyDescent="0.3">
      <c r="A5929" s="141">
        <v>93373</v>
      </c>
      <c r="B5929" s="141" t="s">
        <v>10996</v>
      </c>
      <c r="C5929" s="141" t="s">
        <v>1074</v>
      </c>
      <c r="D5929" s="141" t="s">
        <v>81</v>
      </c>
      <c r="E5929" s="142" t="s">
        <v>2372</v>
      </c>
      <c r="F5929" s="142" t="s">
        <v>2005</v>
      </c>
    </row>
    <row r="5930" spans="1:6" x14ac:dyDescent="0.3">
      <c r="A5930" s="141">
        <v>93378</v>
      </c>
      <c r="B5930" s="141" t="s">
        <v>10997</v>
      </c>
      <c r="C5930" s="141" t="s">
        <v>1074</v>
      </c>
      <c r="D5930" s="141" t="s">
        <v>81</v>
      </c>
      <c r="E5930" s="142" t="s">
        <v>10998</v>
      </c>
      <c r="F5930" s="142" t="s">
        <v>8490</v>
      </c>
    </row>
    <row r="5931" spans="1:6" x14ac:dyDescent="0.3">
      <c r="A5931" s="141">
        <v>93379</v>
      </c>
      <c r="B5931" s="141" t="s">
        <v>10999</v>
      </c>
      <c r="C5931" s="141" t="s">
        <v>1074</v>
      </c>
      <c r="D5931" s="141" t="s">
        <v>81</v>
      </c>
      <c r="E5931" s="142" t="s">
        <v>8947</v>
      </c>
      <c r="F5931" s="142" t="s">
        <v>5832</v>
      </c>
    </row>
    <row r="5932" spans="1:6" x14ac:dyDescent="0.3">
      <c r="A5932" s="141">
        <v>93380</v>
      </c>
      <c r="B5932" s="141" t="s">
        <v>11000</v>
      </c>
      <c r="C5932" s="141" t="s">
        <v>1074</v>
      </c>
      <c r="D5932" s="141" t="s">
        <v>81</v>
      </c>
      <c r="E5932" s="142" t="s">
        <v>8647</v>
      </c>
      <c r="F5932" s="142" t="s">
        <v>17649</v>
      </c>
    </row>
    <row r="5933" spans="1:6" x14ac:dyDescent="0.3">
      <c r="A5933" s="141">
        <v>93381</v>
      </c>
      <c r="B5933" s="141" t="s">
        <v>11001</v>
      </c>
      <c r="C5933" s="141" t="s">
        <v>1074</v>
      </c>
      <c r="D5933" s="141" t="s">
        <v>81</v>
      </c>
      <c r="E5933" s="142" t="s">
        <v>11002</v>
      </c>
      <c r="F5933" s="142" t="s">
        <v>17650</v>
      </c>
    </row>
    <row r="5934" spans="1:6" x14ac:dyDescent="0.3">
      <c r="A5934" s="141">
        <v>93382</v>
      </c>
      <c r="B5934" s="141" t="s">
        <v>11003</v>
      </c>
      <c r="C5934" s="141" t="s">
        <v>1074</v>
      </c>
      <c r="D5934" s="141" t="s">
        <v>81</v>
      </c>
      <c r="E5934" s="142" t="s">
        <v>11004</v>
      </c>
      <c r="F5934" s="142" t="s">
        <v>17651</v>
      </c>
    </row>
    <row r="5935" spans="1:6" x14ac:dyDescent="0.3">
      <c r="A5935" s="141">
        <v>104728</v>
      </c>
      <c r="B5935" s="141" t="s">
        <v>11005</v>
      </c>
      <c r="C5935" s="141" t="s">
        <v>1074</v>
      </c>
      <c r="D5935" s="141" t="s">
        <v>81</v>
      </c>
      <c r="E5935" s="142" t="s">
        <v>7845</v>
      </c>
      <c r="F5935" s="142" t="s">
        <v>17652</v>
      </c>
    </row>
    <row r="5936" spans="1:6" x14ac:dyDescent="0.3">
      <c r="A5936" s="141">
        <v>104729</v>
      </c>
      <c r="B5936" s="141" t="s">
        <v>11006</v>
      </c>
      <c r="C5936" s="141" t="s">
        <v>1074</v>
      </c>
      <c r="D5936" s="141" t="s">
        <v>81</v>
      </c>
      <c r="E5936" s="142" t="s">
        <v>11007</v>
      </c>
      <c r="F5936" s="142" t="s">
        <v>6958</v>
      </c>
    </row>
    <row r="5937" spans="1:6" x14ac:dyDescent="0.3">
      <c r="A5937" s="141">
        <v>104730</v>
      </c>
      <c r="B5937" s="141" t="s">
        <v>11008</v>
      </c>
      <c r="C5937" s="141" t="s">
        <v>1074</v>
      </c>
      <c r="D5937" s="141" t="s">
        <v>81</v>
      </c>
      <c r="E5937" s="142" t="s">
        <v>11009</v>
      </c>
      <c r="F5937" s="142" t="s">
        <v>17653</v>
      </c>
    </row>
    <row r="5938" spans="1:6" x14ac:dyDescent="0.3">
      <c r="A5938" s="141">
        <v>104731</v>
      </c>
      <c r="B5938" s="141" t="s">
        <v>11010</v>
      </c>
      <c r="C5938" s="141" t="s">
        <v>1074</v>
      </c>
      <c r="D5938" s="141" t="s">
        <v>81</v>
      </c>
      <c r="E5938" s="142" t="s">
        <v>11011</v>
      </c>
      <c r="F5938" s="142" t="s">
        <v>7532</v>
      </c>
    </row>
    <row r="5939" spans="1:6" x14ac:dyDescent="0.3">
      <c r="A5939" s="141">
        <v>104732</v>
      </c>
      <c r="B5939" s="141" t="s">
        <v>11012</v>
      </c>
      <c r="C5939" s="141" t="s">
        <v>1074</v>
      </c>
      <c r="D5939" s="141" t="s">
        <v>81</v>
      </c>
      <c r="E5939" s="142" t="s">
        <v>11013</v>
      </c>
      <c r="F5939" s="142" t="s">
        <v>10615</v>
      </c>
    </row>
    <row r="5940" spans="1:6" x14ac:dyDescent="0.3">
      <c r="A5940" s="141">
        <v>104733</v>
      </c>
      <c r="B5940" s="141" t="s">
        <v>11014</v>
      </c>
      <c r="C5940" s="141" t="s">
        <v>1074</v>
      </c>
      <c r="D5940" s="141" t="s">
        <v>81</v>
      </c>
      <c r="E5940" s="142" t="s">
        <v>5838</v>
      </c>
      <c r="F5940" s="142" t="s">
        <v>9315</v>
      </c>
    </row>
    <row r="5941" spans="1:6" x14ac:dyDescent="0.3">
      <c r="A5941" s="141">
        <v>104734</v>
      </c>
      <c r="B5941" s="141" t="s">
        <v>11015</v>
      </c>
      <c r="C5941" s="141" t="s">
        <v>1074</v>
      </c>
      <c r="D5941" s="141" t="s">
        <v>81</v>
      </c>
      <c r="E5941" s="142" t="s">
        <v>10685</v>
      </c>
      <c r="F5941" s="142" t="s">
        <v>5902</v>
      </c>
    </row>
    <row r="5942" spans="1:6" x14ac:dyDescent="0.3">
      <c r="A5942" s="141">
        <v>104735</v>
      </c>
      <c r="B5942" s="141" t="s">
        <v>11016</v>
      </c>
      <c r="C5942" s="141" t="s">
        <v>1074</v>
      </c>
      <c r="D5942" s="141" t="s">
        <v>81</v>
      </c>
      <c r="E5942" s="142" t="s">
        <v>10917</v>
      </c>
      <c r="F5942" s="142" t="s">
        <v>12220</v>
      </c>
    </row>
    <row r="5943" spans="1:6" x14ac:dyDescent="0.3">
      <c r="A5943" s="141">
        <v>104736</v>
      </c>
      <c r="B5943" s="141" t="s">
        <v>11017</v>
      </c>
      <c r="C5943" s="141" t="s">
        <v>1074</v>
      </c>
      <c r="D5943" s="141" t="s">
        <v>81</v>
      </c>
      <c r="E5943" s="142" t="s">
        <v>11018</v>
      </c>
      <c r="F5943" s="142" t="s">
        <v>5118</v>
      </c>
    </row>
    <row r="5944" spans="1:6" x14ac:dyDescent="0.3">
      <c r="A5944" s="141">
        <v>104737</v>
      </c>
      <c r="B5944" s="141" t="s">
        <v>11019</v>
      </c>
      <c r="C5944" s="141" t="s">
        <v>1074</v>
      </c>
      <c r="D5944" s="141" t="s">
        <v>81</v>
      </c>
      <c r="E5944" s="142" t="s">
        <v>6238</v>
      </c>
      <c r="F5944" s="142" t="s">
        <v>14214</v>
      </c>
    </row>
    <row r="5945" spans="1:6" x14ac:dyDescent="0.3">
      <c r="A5945" s="141">
        <v>104738</v>
      </c>
      <c r="B5945" s="141" t="s">
        <v>11020</v>
      </c>
      <c r="C5945" s="141" t="s">
        <v>1074</v>
      </c>
      <c r="D5945" s="141" t="s">
        <v>81</v>
      </c>
      <c r="E5945" s="142" t="s">
        <v>4788</v>
      </c>
      <c r="F5945" s="142" t="s">
        <v>17654</v>
      </c>
    </row>
    <row r="5946" spans="1:6" x14ac:dyDescent="0.3">
      <c r="A5946" s="141">
        <v>104739</v>
      </c>
      <c r="B5946" s="141" t="s">
        <v>11021</v>
      </c>
      <c r="C5946" s="141" t="s">
        <v>1074</v>
      </c>
      <c r="D5946" s="141" t="s">
        <v>81</v>
      </c>
      <c r="E5946" s="142" t="s">
        <v>11022</v>
      </c>
      <c r="F5946" s="142" t="s">
        <v>17655</v>
      </c>
    </row>
    <row r="5947" spans="1:6" x14ac:dyDescent="0.3">
      <c r="A5947" s="141">
        <v>104740</v>
      </c>
      <c r="B5947" s="141" t="s">
        <v>11023</v>
      </c>
      <c r="C5947" s="141" t="s">
        <v>1074</v>
      </c>
      <c r="D5947" s="141" t="s">
        <v>81</v>
      </c>
      <c r="E5947" s="142" t="s">
        <v>11024</v>
      </c>
      <c r="F5947" s="142" t="s">
        <v>5856</v>
      </c>
    </row>
    <row r="5948" spans="1:6" x14ac:dyDescent="0.3">
      <c r="A5948" s="141">
        <v>104741</v>
      </c>
      <c r="B5948" s="141" t="s">
        <v>11025</v>
      </c>
      <c r="C5948" s="141" t="s">
        <v>1074</v>
      </c>
      <c r="D5948" s="141" t="s">
        <v>81</v>
      </c>
      <c r="E5948" s="142" t="s">
        <v>8126</v>
      </c>
      <c r="F5948" s="142" t="s">
        <v>7388</v>
      </c>
    </row>
    <row r="5949" spans="1:6" x14ac:dyDescent="0.3">
      <c r="A5949" s="141">
        <v>104742</v>
      </c>
      <c r="B5949" s="141" t="s">
        <v>11026</v>
      </c>
      <c r="C5949" s="141" t="s">
        <v>1037</v>
      </c>
      <c r="D5949" s="141" t="s">
        <v>81</v>
      </c>
      <c r="E5949" s="142" t="s">
        <v>2249</v>
      </c>
      <c r="F5949" s="142" t="s">
        <v>5157</v>
      </c>
    </row>
    <row r="5950" spans="1:6" x14ac:dyDescent="0.3">
      <c r="A5950" s="141">
        <v>97916</v>
      </c>
      <c r="B5950" s="141" t="s">
        <v>11027</v>
      </c>
      <c r="C5950" s="141" t="s">
        <v>11028</v>
      </c>
      <c r="D5950" s="141" t="s">
        <v>81</v>
      </c>
      <c r="E5950" s="142" t="s">
        <v>11029</v>
      </c>
      <c r="F5950" s="142" t="s">
        <v>17656</v>
      </c>
    </row>
    <row r="5951" spans="1:6" x14ac:dyDescent="0.3">
      <c r="A5951" s="141">
        <v>97917</v>
      </c>
      <c r="B5951" s="141" t="s">
        <v>11030</v>
      </c>
      <c r="C5951" s="141" t="s">
        <v>11028</v>
      </c>
      <c r="D5951" s="141" t="s">
        <v>81</v>
      </c>
      <c r="E5951" s="142" t="s">
        <v>11031</v>
      </c>
      <c r="F5951" s="142" t="s">
        <v>17657</v>
      </c>
    </row>
    <row r="5952" spans="1:6" x14ac:dyDescent="0.3">
      <c r="A5952" s="141">
        <v>97918</v>
      </c>
      <c r="B5952" s="141" t="s">
        <v>11032</v>
      </c>
      <c r="C5952" s="141" t="s">
        <v>11028</v>
      </c>
      <c r="D5952" s="141" t="s">
        <v>81</v>
      </c>
      <c r="E5952" s="142" t="s">
        <v>10573</v>
      </c>
      <c r="F5952" s="142" t="s">
        <v>17658</v>
      </c>
    </row>
    <row r="5953" spans="1:6" x14ac:dyDescent="0.3">
      <c r="A5953" s="141">
        <v>97919</v>
      </c>
      <c r="B5953" s="141" t="s">
        <v>11033</v>
      </c>
      <c r="C5953" s="141" t="s">
        <v>11028</v>
      </c>
      <c r="D5953" s="141" t="s">
        <v>81</v>
      </c>
      <c r="E5953" s="142" t="s">
        <v>11034</v>
      </c>
      <c r="F5953" s="142" t="s">
        <v>17659</v>
      </c>
    </row>
    <row r="5954" spans="1:6" x14ac:dyDescent="0.3">
      <c r="A5954" s="141">
        <v>101616</v>
      </c>
      <c r="B5954" s="141" t="s">
        <v>11035</v>
      </c>
      <c r="C5954" s="141" t="s">
        <v>1037</v>
      </c>
      <c r="D5954" s="141" t="s">
        <v>81</v>
      </c>
      <c r="E5954" s="142" t="s">
        <v>11036</v>
      </c>
      <c r="F5954" s="142" t="s">
        <v>1478</v>
      </c>
    </row>
    <row r="5955" spans="1:6" x14ac:dyDescent="0.3">
      <c r="A5955" s="141">
        <v>101617</v>
      </c>
      <c r="B5955" s="141" t="s">
        <v>11037</v>
      </c>
      <c r="C5955" s="141" t="s">
        <v>1037</v>
      </c>
      <c r="D5955" s="141" t="s">
        <v>81</v>
      </c>
      <c r="E5955" s="142" t="s">
        <v>11038</v>
      </c>
      <c r="F5955" s="142" t="s">
        <v>17660</v>
      </c>
    </row>
    <row r="5956" spans="1:6" x14ac:dyDescent="0.3">
      <c r="A5956" s="141">
        <v>101618</v>
      </c>
      <c r="B5956" s="141" t="s">
        <v>11039</v>
      </c>
      <c r="C5956" s="141" t="s">
        <v>1074</v>
      </c>
      <c r="D5956" s="141" t="s">
        <v>81</v>
      </c>
      <c r="E5956" s="142" t="s">
        <v>11040</v>
      </c>
      <c r="F5956" s="142" t="s">
        <v>17661</v>
      </c>
    </row>
    <row r="5957" spans="1:6" x14ac:dyDescent="0.3">
      <c r="A5957" s="141">
        <v>101619</v>
      </c>
      <c r="B5957" s="141" t="s">
        <v>11041</v>
      </c>
      <c r="C5957" s="141" t="s">
        <v>1074</v>
      </c>
      <c r="D5957" s="141" t="s">
        <v>81</v>
      </c>
      <c r="E5957" s="142" t="s">
        <v>11042</v>
      </c>
      <c r="F5957" s="142" t="s">
        <v>17662</v>
      </c>
    </row>
    <row r="5958" spans="1:6" x14ac:dyDescent="0.3">
      <c r="A5958" s="141">
        <v>101620</v>
      </c>
      <c r="B5958" s="141" t="s">
        <v>11043</v>
      </c>
      <c r="C5958" s="141" t="s">
        <v>1074</v>
      </c>
      <c r="D5958" s="141" t="s">
        <v>81</v>
      </c>
      <c r="E5958" s="142" t="s">
        <v>11044</v>
      </c>
      <c r="F5958" s="142" t="s">
        <v>17663</v>
      </c>
    </row>
    <row r="5959" spans="1:6" x14ac:dyDescent="0.3">
      <c r="A5959" s="141">
        <v>101621</v>
      </c>
      <c r="B5959" s="141" t="s">
        <v>11045</v>
      </c>
      <c r="C5959" s="141" t="s">
        <v>1074</v>
      </c>
      <c r="D5959" s="141" t="s">
        <v>81</v>
      </c>
      <c r="E5959" s="142" t="s">
        <v>11046</v>
      </c>
      <c r="F5959" s="142" t="s">
        <v>17664</v>
      </c>
    </row>
    <row r="5960" spans="1:6" x14ac:dyDescent="0.3">
      <c r="A5960" s="141">
        <v>101622</v>
      </c>
      <c r="B5960" s="141" t="s">
        <v>11047</v>
      </c>
      <c r="C5960" s="141" t="s">
        <v>1074</v>
      </c>
      <c r="D5960" s="141" t="s">
        <v>81</v>
      </c>
      <c r="E5960" s="142" t="s">
        <v>11048</v>
      </c>
      <c r="F5960" s="142" t="s">
        <v>17665</v>
      </c>
    </row>
    <row r="5961" spans="1:6" x14ac:dyDescent="0.3">
      <c r="A5961" s="141">
        <v>101623</v>
      </c>
      <c r="B5961" s="141" t="s">
        <v>11049</v>
      </c>
      <c r="C5961" s="141" t="s">
        <v>1074</v>
      </c>
      <c r="D5961" s="141" t="s">
        <v>81</v>
      </c>
      <c r="E5961" s="142" t="s">
        <v>11050</v>
      </c>
      <c r="F5961" s="142" t="s">
        <v>17666</v>
      </c>
    </row>
    <row r="5962" spans="1:6" x14ac:dyDescent="0.3">
      <c r="A5962" s="141">
        <v>101624</v>
      </c>
      <c r="B5962" s="141" t="s">
        <v>11051</v>
      </c>
      <c r="C5962" s="141" t="s">
        <v>1074</v>
      </c>
      <c r="D5962" s="141" t="s">
        <v>81</v>
      </c>
      <c r="E5962" s="142" t="s">
        <v>11052</v>
      </c>
      <c r="F5962" s="142" t="s">
        <v>17667</v>
      </c>
    </row>
    <row r="5963" spans="1:6" x14ac:dyDescent="0.3">
      <c r="A5963" s="141">
        <v>101625</v>
      </c>
      <c r="B5963" s="141" t="s">
        <v>11053</v>
      </c>
      <c r="C5963" s="141" t="s">
        <v>1074</v>
      </c>
      <c r="D5963" s="141" t="s">
        <v>81</v>
      </c>
      <c r="E5963" s="142" t="s">
        <v>11054</v>
      </c>
      <c r="F5963" s="142" t="s">
        <v>17668</v>
      </c>
    </row>
    <row r="5964" spans="1:6" x14ac:dyDescent="0.3">
      <c r="A5964" s="141">
        <v>101159</v>
      </c>
      <c r="B5964" s="141" t="s">
        <v>11055</v>
      </c>
      <c r="C5964" s="141" t="s">
        <v>1037</v>
      </c>
      <c r="D5964" s="141" t="s">
        <v>81</v>
      </c>
      <c r="E5964" s="142" t="s">
        <v>11056</v>
      </c>
      <c r="F5964" s="142" t="s">
        <v>17669</v>
      </c>
    </row>
    <row r="5965" spans="1:6" x14ac:dyDescent="0.3">
      <c r="A5965" s="141">
        <v>103322</v>
      </c>
      <c r="B5965" s="141" t="s">
        <v>11057</v>
      </c>
      <c r="C5965" s="141" t="s">
        <v>1037</v>
      </c>
      <c r="D5965" s="141" t="s">
        <v>81</v>
      </c>
      <c r="E5965" s="142" t="s">
        <v>11058</v>
      </c>
      <c r="F5965" s="142" t="s">
        <v>17670</v>
      </c>
    </row>
    <row r="5966" spans="1:6" x14ac:dyDescent="0.3">
      <c r="A5966" s="141">
        <v>103323</v>
      </c>
      <c r="B5966" s="141" t="s">
        <v>11059</v>
      </c>
      <c r="C5966" s="141" t="s">
        <v>1037</v>
      </c>
      <c r="D5966" s="141" t="s">
        <v>81</v>
      </c>
      <c r="E5966" s="142" t="s">
        <v>11060</v>
      </c>
      <c r="F5966" s="142" t="s">
        <v>1452</v>
      </c>
    </row>
    <row r="5967" spans="1:6" x14ac:dyDescent="0.3">
      <c r="A5967" s="141">
        <v>103324</v>
      </c>
      <c r="B5967" s="141" t="s">
        <v>11061</v>
      </c>
      <c r="C5967" s="141" t="s">
        <v>1037</v>
      </c>
      <c r="D5967" s="141" t="s">
        <v>81</v>
      </c>
      <c r="E5967" s="142" t="s">
        <v>11062</v>
      </c>
      <c r="F5967" s="142" t="s">
        <v>17671</v>
      </c>
    </row>
    <row r="5968" spans="1:6" x14ac:dyDescent="0.3">
      <c r="A5968" s="141">
        <v>103325</v>
      </c>
      <c r="B5968" s="141" t="s">
        <v>11063</v>
      </c>
      <c r="C5968" s="141" t="s">
        <v>1037</v>
      </c>
      <c r="D5968" s="141" t="s">
        <v>81</v>
      </c>
      <c r="E5968" s="142" t="s">
        <v>11064</v>
      </c>
      <c r="F5968" s="142" t="s">
        <v>17672</v>
      </c>
    </row>
    <row r="5969" spans="1:6" x14ac:dyDescent="0.3">
      <c r="A5969" s="141">
        <v>103326</v>
      </c>
      <c r="B5969" s="141" t="s">
        <v>11065</v>
      </c>
      <c r="C5969" s="141" t="s">
        <v>1037</v>
      </c>
      <c r="D5969" s="141" t="s">
        <v>81</v>
      </c>
      <c r="E5969" s="142" t="s">
        <v>11066</v>
      </c>
      <c r="F5969" s="142" t="s">
        <v>11620</v>
      </c>
    </row>
    <row r="5970" spans="1:6" x14ac:dyDescent="0.3">
      <c r="A5970" s="141">
        <v>103327</v>
      </c>
      <c r="B5970" s="141" t="s">
        <v>11067</v>
      </c>
      <c r="C5970" s="141" t="s">
        <v>1037</v>
      </c>
      <c r="D5970" s="141" t="s">
        <v>81</v>
      </c>
      <c r="E5970" s="142" t="s">
        <v>11068</v>
      </c>
      <c r="F5970" s="142" t="s">
        <v>17673</v>
      </c>
    </row>
    <row r="5971" spans="1:6" x14ac:dyDescent="0.3">
      <c r="A5971" s="141">
        <v>103328</v>
      </c>
      <c r="B5971" s="141" t="s">
        <v>11069</v>
      </c>
      <c r="C5971" s="141" t="s">
        <v>1037</v>
      </c>
      <c r="D5971" s="141" t="s">
        <v>81</v>
      </c>
      <c r="E5971" s="142" t="s">
        <v>11070</v>
      </c>
      <c r="F5971" s="142" t="s">
        <v>17674</v>
      </c>
    </row>
    <row r="5972" spans="1:6" x14ac:dyDescent="0.3">
      <c r="A5972" s="141">
        <v>103329</v>
      </c>
      <c r="B5972" s="141" t="s">
        <v>11071</v>
      </c>
      <c r="C5972" s="141" t="s">
        <v>1037</v>
      </c>
      <c r="D5972" s="141" t="s">
        <v>81</v>
      </c>
      <c r="E5972" s="142" t="s">
        <v>11072</v>
      </c>
      <c r="F5972" s="142" t="s">
        <v>17675</v>
      </c>
    </row>
    <row r="5973" spans="1:6" x14ac:dyDescent="0.3">
      <c r="A5973" s="141">
        <v>103330</v>
      </c>
      <c r="B5973" s="141" t="s">
        <v>11073</v>
      </c>
      <c r="C5973" s="141" t="s">
        <v>1037</v>
      </c>
      <c r="D5973" s="141" t="s">
        <v>81</v>
      </c>
      <c r="E5973" s="142" t="s">
        <v>11074</v>
      </c>
      <c r="F5973" s="142" t="s">
        <v>17676</v>
      </c>
    </row>
    <row r="5974" spans="1:6" x14ac:dyDescent="0.3">
      <c r="A5974" s="141">
        <v>103331</v>
      </c>
      <c r="B5974" s="141" t="s">
        <v>11075</v>
      </c>
      <c r="C5974" s="141" t="s">
        <v>1037</v>
      </c>
      <c r="D5974" s="141" t="s">
        <v>81</v>
      </c>
      <c r="E5974" s="142" t="s">
        <v>11076</v>
      </c>
      <c r="F5974" s="142" t="s">
        <v>17677</v>
      </c>
    </row>
    <row r="5975" spans="1:6" x14ac:dyDescent="0.3">
      <c r="A5975" s="141">
        <v>103332</v>
      </c>
      <c r="B5975" s="141" t="s">
        <v>11077</v>
      </c>
      <c r="C5975" s="141" t="s">
        <v>1037</v>
      </c>
      <c r="D5975" s="141" t="s">
        <v>81</v>
      </c>
      <c r="E5975" s="142" t="s">
        <v>11078</v>
      </c>
      <c r="F5975" s="142" t="s">
        <v>17678</v>
      </c>
    </row>
    <row r="5976" spans="1:6" x14ac:dyDescent="0.3">
      <c r="A5976" s="141">
        <v>103333</v>
      </c>
      <c r="B5976" s="141" t="s">
        <v>11079</v>
      </c>
      <c r="C5976" s="141" t="s">
        <v>1037</v>
      </c>
      <c r="D5976" s="141" t="s">
        <v>81</v>
      </c>
      <c r="E5976" s="142" t="s">
        <v>11080</v>
      </c>
      <c r="F5976" s="142" t="s">
        <v>17679</v>
      </c>
    </row>
    <row r="5977" spans="1:6" x14ac:dyDescent="0.3">
      <c r="A5977" s="141">
        <v>103334</v>
      </c>
      <c r="B5977" s="141" t="s">
        <v>11081</v>
      </c>
      <c r="C5977" s="141" t="s">
        <v>1037</v>
      </c>
      <c r="D5977" s="141" t="s">
        <v>81</v>
      </c>
      <c r="E5977" s="142" t="s">
        <v>11082</v>
      </c>
      <c r="F5977" s="142" t="s">
        <v>17680</v>
      </c>
    </row>
    <row r="5978" spans="1:6" x14ac:dyDescent="0.3">
      <c r="A5978" s="141">
        <v>103335</v>
      </c>
      <c r="B5978" s="141" t="s">
        <v>11083</v>
      </c>
      <c r="C5978" s="141" t="s">
        <v>1037</v>
      </c>
      <c r="D5978" s="141" t="s">
        <v>81</v>
      </c>
      <c r="E5978" s="142" t="s">
        <v>11084</v>
      </c>
      <c r="F5978" s="142" t="s">
        <v>17681</v>
      </c>
    </row>
    <row r="5979" spans="1:6" x14ac:dyDescent="0.3">
      <c r="A5979" s="141">
        <v>103344</v>
      </c>
      <c r="B5979" s="141" t="s">
        <v>11085</v>
      </c>
      <c r="C5979" s="141" t="s">
        <v>1037</v>
      </c>
      <c r="D5979" s="141" t="s">
        <v>81</v>
      </c>
      <c r="E5979" s="142" t="s">
        <v>11086</v>
      </c>
      <c r="F5979" s="142" t="s">
        <v>17682</v>
      </c>
    </row>
    <row r="5980" spans="1:6" x14ac:dyDescent="0.3">
      <c r="A5980" s="141">
        <v>103345</v>
      </c>
      <c r="B5980" s="141" t="s">
        <v>11087</v>
      </c>
      <c r="C5980" s="141" t="s">
        <v>1037</v>
      </c>
      <c r="D5980" s="141" t="s">
        <v>81</v>
      </c>
      <c r="E5980" s="142" t="s">
        <v>11088</v>
      </c>
      <c r="F5980" s="142" t="s">
        <v>17683</v>
      </c>
    </row>
    <row r="5981" spans="1:6" x14ac:dyDescent="0.3">
      <c r="A5981" s="141">
        <v>103346</v>
      </c>
      <c r="B5981" s="141" t="s">
        <v>11089</v>
      </c>
      <c r="C5981" s="141" t="s">
        <v>1037</v>
      </c>
      <c r="D5981" s="141" t="s">
        <v>81</v>
      </c>
      <c r="E5981" s="142" t="s">
        <v>11090</v>
      </c>
      <c r="F5981" s="142" t="s">
        <v>17684</v>
      </c>
    </row>
    <row r="5982" spans="1:6" x14ac:dyDescent="0.3">
      <c r="A5982" s="141">
        <v>103347</v>
      </c>
      <c r="B5982" s="141" t="s">
        <v>11091</v>
      </c>
      <c r="C5982" s="141" t="s">
        <v>1037</v>
      </c>
      <c r="D5982" s="141" t="s">
        <v>81</v>
      </c>
      <c r="E5982" s="142" t="s">
        <v>11092</v>
      </c>
      <c r="F5982" s="142" t="s">
        <v>17685</v>
      </c>
    </row>
    <row r="5983" spans="1:6" x14ac:dyDescent="0.3">
      <c r="A5983" s="141">
        <v>103348</v>
      </c>
      <c r="B5983" s="141" t="s">
        <v>11093</v>
      </c>
      <c r="C5983" s="141" t="s">
        <v>1037</v>
      </c>
      <c r="D5983" s="141" t="s">
        <v>81</v>
      </c>
      <c r="E5983" s="142" t="s">
        <v>11094</v>
      </c>
      <c r="F5983" s="142" t="s">
        <v>16570</v>
      </c>
    </row>
    <row r="5984" spans="1:6" x14ac:dyDescent="0.3">
      <c r="A5984" s="141">
        <v>103349</v>
      </c>
      <c r="B5984" s="141" t="s">
        <v>11095</v>
      </c>
      <c r="C5984" s="141" t="s">
        <v>1037</v>
      </c>
      <c r="D5984" s="141" t="s">
        <v>81</v>
      </c>
      <c r="E5984" s="142" t="s">
        <v>3399</v>
      </c>
      <c r="F5984" s="142" t="s">
        <v>279</v>
      </c>
    </row>
    <row r="5985" spans="1:6" x14ac:dyDescent="0.3">
      <c r="A5985" s="141">
        <v>103350</v>
      </c>
      <c r="B5985" s="141" t="s">
        <v>11096</v>
      </c>
      <c r="C5985" s="141" t="s">
        <v>1037</v>
      </c>
      <c r="D5985" s="141" t="s">
        <v>81</v>
      </c>
      <c r="E5985" s="142" t="s">
        <v>11097</v>
      </c>
      <c r="F5985" s="142" t="s">
        <v>17686</v>
      </c>
    </row>
    <row r="5986" spans="1:6" x14ac:dyDescent="0.3">
      <c r="A5986" s="141">
        <v>103351</v>
      </c>
      <c r="B5986" s="141" t="s">
        <v>11098</v>
      </c>
      <c r="C5986" s="141" t="s">
        <v>1037</v>
      </c>
      <c r="D5986" s="141" t="s">
        <v>81</v>
      </c>
      <c r="E5986" s="142" t="s">
        <v>11099</v>
      </c>
      <c r="F5986" s="142" t="s">
        <v>17687</v>
      </c>
    </row>
    <row r="5987" spans="1:6" x14ac:dyDescent="0.3">
      <c r="A5987" s="141">
        <v>103352</v>
      </c>
      <c r="B5987" s="141" t="s">
        <v>11100</v>
      </c>
      <c r="C5987" s="141" t="s">
        <v>1037</v>
      </c>
      <c r="D5987" s="141" t="s">
        <v>81</v>
      </c>
      <c r="E5987" s="142" t="s">
        <v>11101</v>
      </c>
      <c r="F5987" s="142" t="s">
        <v>11189</v>
      </c>
    </row>
    <row r="5988" spans="1:6" x14ac:dyDescent="0.3">
      <c r="A5988" s="141">
        <v>103353</v>
      </c>
      <c r="B5988" s="141" t="s">
        <v>11102</v>
      </c>
      <c r="C5988" s="141" t="s">
        <v>1037</v>
      </c>
      <c r="D5988" s="141" t="s">
        <v>81</v>
      </c>
      <c r="E5988" s="142" t="s">
        <v>11103</v>
      </c>
      <c r="F5988" s="142" t="s">
        <v>17688</v>
      </c>
    </row>
    <row r="5989" spans="1:6" x14ac:dyDescent="0.3">
      <c r="A5989" s="141">
        <v>103354</v>
      </c>
      <c r="B5989" s="141" t="s">
        <v>11104</v>
      </c>
      <c r="C5989" s="141" t="s">
        <v>1037</v>
      </c>
      <c r="D5989" s="141" t="s">
        <v>81</v>
      </c>
      <c r="E5989" s="142" t="s">
        <v>11105</v>
      </c>
      <c r="F5989" s="142" t="s">
        <v>15553</v>
      </c>
    </row>
    <row r="5990" spans="1:6" x14ac:dyDescent="0.3">
      <c r="A5990" s="141">
        <v>103355</v>
      </c>
      <c r="B5990" s="141" t="s">
        <v>11106</v>
      </c>
      <c r="C5990" s="141" t="s">
        <v>1037</v>
      </c>
      <c r="D5990" s="141" t="s">
        <v>81</v>
      </c>
      <c r="E5990" s="142" t="s">
        <v>11107</v>
      </c>
      <c r="F5990" s="142" t="s">
        <v>17689</v>
      </c>
    </row>
    <row r="5991" spans="1:6" x14ac:dyDescent="0.3">
      <c r="A5991" s="141">
        <v>103356</v>
      </c>
      <c r="B5991" s="141" t="s">
        <v>11108</v>
      </c>
      <c r="C5991" s="141" t="s">
        <v>1037</v>
      </c>
      <c r="D5991" s="141" t="s">
        <v>81</v>
      </c>
      <c r="E5991" s="142" t="s">
        <v>11109</v>
      </c>
      <c r="F5991" s="142" t="s">
        <v>17690</v>
      </c>
    </row>
    <row r="5992" spans="1:6" x14ac:dyDescent="0.3">
      <c r="A5992" s="141">
        <v>103357</v>
      </c>
      <c r="B5992" s="141" t="s">
        <v>11110</v>
      </c>
      <c r="C5992" s="141" t="s">
        <v>1037</v>
      </c>
      <c r="D5992" s="141" t="s">
        <v>81</v>
      </c>
      <c r="E5992" s="142" t="s">
        <v>7227</v>
      </c>
      <c r="F5992" s="142" t="s">
        <v>5456</v>
      </c>
    </row>
    <row r="5993" spans="1:6" x14ac:dyDescent="0.3">
      <c r="A5993" s="141">
        <v>103358</v>
      </c>
      <c r="B5993" s="141" t="s">
        <v>11111</v>
      </c>
      <c r="C5993" s="141" t="s">
        <v>1037</v>
      </c>
      <c r="D5993" s="141" t="s">
        <v>81</v>
      </c>
      <c r="E5993" s="142" t="s">
        <v>11112</v>
      </c>
      <c r="F5993" s="142" t="s">
        <v>17691</v>
      </c>
    </row>
    <row r="5994" spans="1:6" x14ac:dyDescent="0.3">
      <c r="A5994" s="141">
        <v>103359</v>
      </c>
      <c r="B5994" s="141" t="s">
        <v>11113</v>
      </c>
      <c r="C5994" s="141" t="s">
        <v>1037</v>
      </c>
      <c r="D5994" s="141" t="s">
        <v>81</v>
      </c>
      <c r="E5994" s="142" t="s">
        <v>11114</v>
      </c>
      <c r="F5994" s="142" t="s">
        <v>17692</v>
      </c>
    </row>
    <row r="5995" spans="1:6" x14ac:dyDescent="0.3">
      <c r="A5995" s="141">
        <v>103360</v>
      </c>
      <c r="B5995" s="141" t="s">
        <v>11115</v>
      </c>
      <c r="C5995" s="141" t="s">
        <v>1037</v>
      </c>
      <c r="D5995" s="141" t="s">
        <v>81</v>
      </c>
      <c r="E5995" s="142" t="s">
        <v>11116</v>
      </c>
      <c r="F5995" s="142" t="s">
        <v>12598</v>
      </c>
    </row>
    <row r="5996" spans="1:6" x14ac:dyDescent="0.3">
      <c r="A5996" s="141">
        <v>103361</v>
      </c>
      <c r="B5996" s="141" t="s">
        <v>11117</v>
      </c>
      <c r="C5996" s="141" t="s">
        <v>1037</v>
      </c>
      <c r="D5996" s="141" t="s">
        <v>81</v>
      </c>
      <c r="E5996" s="142" t="s">
        <v>11118</v>
      </c>
      <c r="F5996" s="142" t="s">
        <v>17693</v>
      </c>
    </row>
    <row r="5997" spans="1:6" x14ac:dyDescent="0.3">
      <c r="A5997" s="141">
        <v>103362</v>
      </c>
      <c r="B5997" s="141" t="s">
        <v>11119</v>
      </c>
      <c r="C5997" s="141" t="s">
        <v>1037</v>
      </c>
      <c r="D5997" s="141" t="s">
        <v>81</v>
      </c>
      <c r="E5997" s="142" t="s">
        <v>11120</v>
      </c>
      <c r="F5997" s="142" t="s">
        <v>17694</v>
      </c>
    </row>
    <row r="5998" spans="1:6" x14ac:dyDescent="0.3">
      <c r="A5998" s="141">
        <v>103363</v>
      </c>
      <c r="B5998" s="141" t="s">
        <v>11121</v>
      </c>
      <c r="C5998" s="141" t="s">
        <v>1037</v>
      </c>
      <c r="D5998" s="141" t="s">
        <v>81</v>
      </c>
      <c r="E5998" s="142" t="s">
        <v>11122</v>
      </c>
      <c r="F5998" s="142" t="s">
        <v>17695</v>
      </c>
    </row>
    <row r="5999" spans="1:6" x14ac:dyDescent="0.3">
      <c r="A5999" s="141">
        <v>103364</v>
      </c>
      <c r="B5999" s="141" t="s">
        <v>11123</v>
      </c>
      <c r="C5999" s="141" t="s">
        <v>1037</v>
      </c>
      <c r="D5999" s="141" t="s">
        <v>81</v>
      </c>
      <c r="E5999" s="142" t="s">
        <v>11124</v>
      </c>
      <c r="F5999" s="142" t="s">
        <v>17696</v>
      </c>
    </row>
    <row r="6000" spans="1:6" x14ac:dyDescent="0.3">
      <c r="A6000" s="141">
        <v>103365</v>
      </c>
      <c r="B6000" s="141" t="s">
        <v>11125</v>
      </c>
      <c r="C6000" s="141" t="s">
        <v>1037</v>
      </c>
      <c r="D6000" s="141" t="s">
        <v>81</v>
      </c>
      <c r="E6000" s="142" t="s">
        <v>11126</v>
      </c>
      <c r="F6000" s="142" t="s">
        <v>15498</v>
      </c>
    </row>
    <row r="6001" spans="1:6" x14ac:dyDescent="0.3">
      <c r="A6001" s="141">
        <v>103366</v>
      </c>
      <c r="B6001" s="141" t="s">
        <v>11127</v>
      </c>
      <c r="C6001" s="141" t="s">
        <v>1037</v>
      </c>
      <c r="D6001" s="141" t="s">
        <v>81</v>
      </c>
      <c r="E6001" s="142" t="s">
        <v>187</v>
      </c>
      <c r="F6001" s="142" t="s">
        <v>2730</v>
      </c>
    </row>
    <row r="6002" spans="1:6" x14ac:dyDescent="0.3">
      <c r="A6002" s="141">
        <v>103367</v>
      </c>
      <c r="B6002" s="141" t="s">
        <v>11128</v>
      </c>
      <c r="C6002" s="141" t="s">
        <v>1037</v>
      </c>
      <c r="D6002" s="141" t="s">
        <v>81</v>
      </c>
      <c r="E6002" s="142" t="s">
        <v>4770</v>
      </c>
      <c r="F6002" s="142" t="s">
        <v>16681</v>
      </c>
    </row>
    <row r="6003" spans="1:6" x14ac:dyDescent="0.3">
      <c r="A6003" s="141">
        <v>103368</v>
      </c>
      <c r="B6003" s="141" t="s">
        <v>11129</v>
      </c>
      <c r="C6003" s="141" t="s">
        <v>1037</v>
      </c>
      <c r="D6003" s="141" t="s">
        <v>81</v>
      </c>
      <c r="E6003" s="142" t="s">
        <v>11130</v>
      </c>
      <c r="F6003" s="142" t="s">
        <v>17697</v>
      </c>
    </row>
    <row r="6004" spans="1:6" x14ac:dyDescent="0.3">
      <c r="A6004" s="141">
        <v>103369</v>
      </c>
      <c r="B6004" s="141" t="s">
        <v>11131</v>
      </c>
      <c r="C6004" s="141" t="s">
        <v>1037</v>
      </c>
      <c r="D6004" s="141" t="s">
        <v>81</v>
      </c>
      <c r="E6004" s="142" t="s">
        <v>11132</v>
      </c>
      <c r="F6004" s="142" t="s">
        <v>17698</v>
      </c>
    </row>
    <row r="6005" spans="1:6" x14ac:dyDescent="0.3">
      <c r="A6005" s="141">
        <v>103370</v>
      </c>
      <c r="B6005" s="141" t="s">
        <v>11133</v>
      </c>
      <c r="C6005" s="141" t="s">
        <v>1037</v>
      </c>
      <c r="D6005" s="141" t="s">
        <v>81</v>
      </c>
      <c r="E6005" s="142" t="s">
        <v>11134</v>
      </c>
      <c r="F6005" s="142" t="s">
        <v>17699</v>
      </c>
    </row>
    <row r="6006" spans="1:6" x14ac:dyDescent="0.3">
      <c r="A6006" s="141">
        <v>103371</v>
      </c>
      <c r="B6006" s="141" t="s">
        <v>11135</v>
      </c>
      <c r="C6006" s="141" t="s">
        <v>1037</v>
      </c>
      <c r="D6006" s="141" t="s">
        <v>81</v>
      </c>
      <c r="E6006" s="142" t="s">
        <v>11136</v>
      </c>
      <c r="F6006" s="142" t="s">
        <v>17700</v>
      </c>
    </row>
    <row r="6007" spans="1:6" x14ac:dyDescent="0.3">
      <c r="A6007" s="141">
        <v>89282</v>
      </c>
      <c r="B6007" s="141" t="s">
        <v>11137</v>
      </c>
      <c r="C6007" s="141" t="s">
        <v>1037</v>
      </c>
      <c r="D6007" s="141" t="s">
        <v>81</v>
      </c>
      <c r="E6007" s="142" t="s">
        <v>11138</v>
      </c>
      <c r="F6007" s="142" t="s">
        <v>14330</v>
      </c>
    </row>
    <row r="6008" spans="1:6" x14ac:dyDescent="0.3">
      <c r="A6008" s="141">
        <v>89283</v>
      </c>
      <c r="B6008" s="141" t="s">
        <v>11139</v>
      </c>
      <c r="C6008" s="141" t="s">
        <v>1037</v>
      </c>
      <c r="D6008" s="141" t="s">
        <v>81</v>
      </c>
      <c r="E6008" s="142" t="s">
        <v>11140</v>
      </c>
      <c r="F6008" s="142" t="s">
        <v>13096</v>
      </c>
    </row>
    <row r="6009" spans="1:6" x14ac:dyDescent="0.3">
      <c r="A6009" s="141">
        <v>89290</v>
      </c>
      <c r="B6009" s="141" t="s">
        <v>11141</v>
      </c>
      <c r="C6009" s="141" t="s">
        <v>1037</v>
      </c>
      <c r="D6009" s="141" t="s">
        <v>81</v>
      </c>
      <c r="E6009" s="142" t="s">
        <v>11142</v>
      </c>
      <c r="F6009" s="142" t="s">
        <v>17701</v>
      </c>
    </row>
    <row r="6010" spans="1:6" x14ac:dyDescent="0.3">
      <c r="A6010" s="141">
        <v>89291</v>
      </c>
      <c r="B6010" s="141" t="s">
        <v>11143</v>
      </c>
      <c r="C6010" s="141" t="s">
        <v>1037</v>
      </c>
      <c r="D6010" s="141" t="s">
        <v>81</v>
      </c>
      <c r="E6010" s="142" t="s">
        <v>11144</v>
      </c>
      <c r="F6010" s="142" t="s">
        <v>17702</v>
      </c>
    </row>
    <row r="6011" spans="1:6" x14ac:dyDescent="0.3">
      <c r="A6011" s="141">
        <v>89298</v>
      </c>
      <c r="B6011" s="141" t="s">
        <v>11145</v>
      </c>
      <c r="C6011" s="141" t="s">
        <v>1037</v>
      </c>
      <c r="D6011" s="141" t="s">
        <v>81</v>
      </c>
      <c r="E6011" s="142" t="s">
        <v>11146</v>
      </c>
      <c r="F6011" s="142" t="s">
        <v>17703</v>
      </c>
    </row>
    <row r="6012" spans="1:6" x14ac:dyDescent="0.3">
      <c r="A6012" s="141">
        <v>89299</v>
      </c>
      <c r="B6012" s="141" t="s">
        <v>11147</v>
      </c>
      <c r="C6012" s="141" t="s">
        <v>1037</v>
      </c>
      <c r="D6012" s="141" t="s">
        <v>81</v>
      </c>
      <c r="E6012" s="142" t="s">
        <v>11148</v>
      </c>
      <c r="F6012" s="142" t="s">
        <v>17704</v>
      </c>
    </row>
    <row r="6013" spans="1:6" x14ac:dyDescent="0.3">
      <c r="A6013" s="141">
        <v>89306</v>
      </c>
      <c r="B6013" s="141" t="s">
        <v>11149</v>
      </c>
      <c r="C6013" s="141" t="s">
        <v>1037</v>
      </c>
      <c r="D6013" s="141" t="s">
        <v>81</v>
      </c>
      <c r="E6013" s="142" t="s">
        <v>11150</v>
      </c>
      <c r="F6013" s="142" t="s">
        <v>17705</v>
      </c>
    </row>
    <row r="6014" spans="1:6" x14ac:dyDescent="0.3">
      <c r="A6014" s="141">
        <v>89307</v>
      </c>
      <c r="B6014" s="141" t="s">
        <v>11151</v>
      </c>
      <c r="C6014" s="141" t="s">
        <v>1037</v>
      </c>
      <c r="D6014" s="141" t="s">
        <v>81</v>
      </c>
      <c r="E6014" s="142" t="s">
        <v>11152</v>
      </c>
      <c r="F6014" s="142" t="s">
        <v>17706</v>
      </c>
    </row>
    <row r="6015" spans="1:6" x14ac:dyDescent="0.3">
      <c r="A6015" s="141">
        <v>101157</v>
      </c>
      <c r="B6015" s="141" t="s">
        <v>11153</v>
      </c>
      <c r="C6015" s="141" t="s">
        <v>1037</v>
      </c>
      <c r="D6015" s="141" t="s">
        <v>81</v>
      </c>
      <c r="E6015" s="142" t="s">
        <v>11154</v>
      </c>
      <c r="F6015" s="142" t="s">
        <v>16728</v>
      </c>
    </row>
    <row r="6016" spans="1:6" x14ac:dyDescent="0.3">
      <c r="A6016" s="141">
        <v>101158</v>
      </c>
      <c r="B6016" s="141" t="s">
        <v>11155</v>
      </c>
      <c r="C6016" s="141" t="s">
        <v>1037</v>
      </c>
      <c r="D6016" s="141" t="s">
        <v>81</v>
      </c>
      <c r="E6016" s="142" t="s">
        <v>11156</v>
      </c>
      <c r="F6016" s="142" t="s">
        <v>8565</v>
      </c>
    </row>
    <row r="6017" spans="1:6" x14ac:dyDescent="0.3">
      <c r="A6017" s="141">
        <v>101162</v>
      </c>
      <c r="B6017" s="141" t="s">
        <v>11157</v>
      </c>
      <c r="C6017" s="141" t="s">
        <v>1037</v>
      </c>
      <c r="D6017" s="141" t="s">
        <v>81</v>
      </c>
      <c r="E6017" s="142" t="s">
        <v>11158</v>
      </c>
      <c r="F6017" s="142" t="s">
        <v>17707</v>
      </c>
    </row>
    <row r="6018" spans="1:6" x14ac:dyDescent="0.3">
      <c r="A6018" s="141">
        <v>103316</v>
      </c>
      <c r="B6018" s="141" t="s">
        <v>11159</v>
      </c>
      <c r="C6018" s="141" t="s">
        <v>1037</v>
      </c>
      <c r="D6018" s="141" t="s">
        <v>81</v>
      </c>
      <c r="E6018" s="142" t="s">
        <v>4353</v>
      </c>
      <c r="F6018" s="142" t="s">
        <v>17708</v>
      </c>
    </row>
    <row r="6019" spans="1:6" x14ac:dyDescent="0.3">
      <c r="A6019" s="141">
        <v>103317</v>
      </c>
      <c r="B6019" s="141" t="s">
        <v>11160</v>
      </c>
      <c r="C6019" s="141" t="s">
        <v>1037</v>
      </c>
      <c r="D6019" s="141" t="s">
        <v>81</v>
      </c>
      <c r="E6019" s="142" t="s">
        <v>11161</v>
      </c>
      <c r="F6019" s="142" t="s">
        <v>17709</v>
      </c>
    </row>
    <row r="6020" spans="1:6" x14ac:dyDescent="0.3">
      <c r="A6020" s="141">
        <v>103318</v>
      </c>
      <c r="B6020" s="141" t="s">
        <v>11162</v>
      </c>
      <c r="C6020" s="141" t="s">
        <v>1037</v>
      </c>
      <c r="D6020" s="141" t="s">
        <v>81</v>
      </c>
      <c r="E6020" s="142" t="s">
        <v>11163</v>
      </c>
      <c r="F6020" s="142" t="s">
        <v>16937</v>
      </c>
    </row>
    <row r="6021" spans="1:6" x14ac:dyDescent="0.3">
      <c r="A6021" s="141">
        <v>103319</v>
      </c>
      <c r="B6021" s="141" t="s">
        <v>11164</v>
      </c>
      <c r="C6021" s="141" t="s">
        <v>1037</v>
      </c>
      <c r="D6021" s="141" t="s">
        <v>81</v>
      </c>
      <c r="E6021" s="142" t="s">
        <v>11165</v>
      </c>
      <c r="F6021" s="142" t="s">
        <v>17710</v>
      </c>
    </row>
    <row r="6022" spans="1:6" x14ac:dyDescent="0.3">
      <c r="A6022" s="141">
        <v>103320</v>
      </c>
      <c r="B6022" s="141" t="s">
        <v>11166</v>
      </c>
      <c r="C6022" s="141" t="s">
        <v>1037</v>
      </c>
      <c r="D6022" s="141" t="s">
        <v>81</v>
      </c>
      <c r="E6022" s="142" t="s">
        <v>4735</v>
      </c>
      <c r="F6022" s="142" t="s">
        <v>17711</v>
      </c>
    </row>
    <row r="6023" spans="1:6" x14ac:dyDescent="0.3">
      <c r="A6023" s="141">
        <v>103321</v>
      </c>
      <c r="B6023" s="141" t="s">
        <v>11167</v>
      </c>
      <c r="C6023" s="141" t="s">
        <v>1037</v>
      </c>
      <c r="D6023" s="141" t="s">
        <v>81</v>
      </c>
      <c r="E6023" s="142" t="s">
        <v>11168</v>
      </c>
      <c r="F6023" s="142" t="s">
        <v>17712</v>
      </c>
    </row>
    <row r="6024" spans="1:6" x14ac:dyDescent="0.3">
      <c r="A6024" s="141">
        <v>103336</v>
      </c>
      <c r="B6024" s="141" t="s">
        <v>11169</v>
      </c>
      <c r="C6024" s="141" t="s">
        <v>1037</v>
      </c>
      <c r="D6024" s="141" t="s">
        <v>81</v>
      </c>
      <c r="E6024" s="142" t="s">
        <v>11170</v>
      </c>
      <c r="F6024" s="142" t="s">
        <v>17713</v>
      </c>
    </row>
    <row r="6025" spans="1:6" x14ac:dyDescent="0.3">
      <c r="A6025" s="141">
        <v>103337</v>
      </c>
      <c r="B6025" s="141" t="s">
        <v>11171</v>
      </c>
      <c r="C6025" s="141" t="s">
        <v>1037</v>
      </c>
      <c r="D6025" s="141" t="s">
        <v>81</v>
      </c>
      <c r="E6025" s="142" t="s">
        <v>11172</v>
      </c>
      <c r="F6025" s="142" t="s">
        <v>4279</v>
      </c>
    </row>
    <row r="6026" spans="1:6" x14ac:dyDescent="0.3">
      <c r="A6026" s="141">
        <v>103338</v>
      </c>
      <c r="B6026" s="141" t="s">
        <v>11173</v>
      </c>
      <c r="C6026" s="141" t="s">
        <v>1037</v>
      </c>
      <c r="D6026" s="141" t="s">
        <v>81</v>
      </c>
      <c r="E6026" s="142" t="s">
        <v>7066</v>
      </c>
      <c r="F6026" s="142" t="s">
        <v>17714</v>
      </c>
    </row>
    <row r="6027" spans="1:6" x14ac:dyDescent="0.3">
      <c r="A6027" s="141">
        <v>103339</v>
      </c>
      <c r="B6027" s="141" t="s">
        <v>11174</v>
      </c>
      <c r="C6027" s="141" t="s">
        <v>1037</v>
      </c>
      <c r="D6027" s="141" t="s">
        <v>81</v>
      </c>
      <c r="E6027" s="142" t="s">
        <v>11175</v>
      </c>
      <c r="F6027" s="142" t="s">
        <v>17715</v>
      </c>
    </row>
    <row r="6028" spans="1:6" x14ac:dyDescent="0.3">
      <c r="A6028" s="141">
        <v>103340</v>
      </c>
      <c r="B6028" s="141" t="s">
        <v>11176</v>
      </c>
      <c r="C6028" s="141" t="s">
        <v>1037</v>
      </c>
      <c r="D6028" s="141" t="s">
        <v>81</v>
      </c>
      <c r="E6028" s="142" t="s">
        <v>11177</v>
      </c>
      <c r="F6028" s="142" t="s">
        <v>17716</v>
      </c>
    </row>
    <row r="6029" spans="1:6" x14ac:dyDescent="0.3">
      <c r="A6029" s="141">
        <v>103341</v>
      </c>
      <c r="B6029" s="141" t="s">
        <v>11178</v>
      </c>
      <c r="C6029" s="141" t="s">
        <v>1037</v>
      </c>
      <c r="D6029" s="141" t="s">
        <v>81</v>
      </c>
      <c r="E6029" s="142" t="s">
        <v>11179</v>
      </c>
      <c r="F6029" s="142" t="s">
        <v>17717</v>
      </c>
    </row>
    <row r="6030" spans="1:6" x14ac:dyDescent="0.3">
      <c r="A6030" s="141">
        <v>103342</v>
      </c>
      <c r="B6030" s="141" t="s">
        <v>11180</v>
      </c>
      <c r="C6030" s="141" t="s">
        <v>1037</v>
      </c>
      <c r="D6030" s="141" t="s">
        <v>81</v>
      </c>
      <c r="E6030" s="142" t="s">
        <v>11181</v>
      </c>
      <c r="F6030" s="142" t="s">
        <v>17718</v>
      </c>
    </row>
    <row r="6031" spans="1:6" x14ac:dyDescent="0.3">
      <c r="A6031" s="141">
        <v>103343</v>
      </c>
      <c r="B6031" s="141" t="s">
        <v>11182</v>
      </c>
      <c r="C6031" s="141" t="s">
        <v>1037</v>
      </c>
      <c r="D6031" s="141" t="s">
        <v>81</v>
      </c>
      <c r="E6031" s="142" t="s">
        <v>11183</v>
      </c>
      <c r="F6031" s="142" t="s">
        <v>17719</v>
      </c>
    </row>
    <row r="6032" spans="1:6" x14ac:dyDescent="0.3">
      <c r="A6032" s="141">
        <v>89453</v>
      </c>
      <c r="B6032" s="141" t="s">
        <v>11184</v>
      </c>
      <c r="C6032" s="141" t="s">
        <v>1037</v>
      </c>
      <c r="D6032" s="141" t="s">
        <v>81</v>
      </c>
      <c r="E6032" s="142" t="s">
        <v>11185</v>
      </c>
      <c r="F6032" s="142" t="s">
        <v>17720</v>
      </c>
    </row>
    <row r="6033" spans="1:6" x14ac:dyDescent="0.3">
      <c r="A6033" s="141">
        <v>89455</v>
      </c>
      <c r="B6033" s="141" t="s">
        <v>11186</v>
      </c>
      <c r="C6033" s="141" t="s">
        <v>1037</v>
      </c>
      <c r="D6033" s="141" t="s">
        <v>81</v>
      </c>
      <c r="E6033" s="142" t="s">
        <v>11187</v>
      </c>
      <c r="F6033" s="142" t="s">
        <v>17721</v>
      </c>
    </row>
    <row r="6034" spans="1:6" x14ac:dyDescent="0.3">
      <c r="A6034" s="141">
        <v>89462</v>
      </c>
      <c r="B6034" s="141" t="s">
        <v>11188</v>
      </c>
      <c r="C6034" s="141" t="s">
        <v>1037</v>
      </c>
      <c r="D6034" s="141" t="s">
        <v>81</v>
      </c>
      <c r="E6034" s="142" t="s">
        <v>11189</v>
      </c>
      <c r="F6034" s="142" t="s">
        <v>17722</v>
      </c>
    </row>
    <row r="6035" spans="1:6" x14ac:dyDescent="0.3">
      <c r="A6035" s="141">
        <v>89464</v>
      </c>
      <c r="B6035" s="141" t="s">
        <v>11190</v>
      </c>
      <c r="C6035" s="141" t="s">
        <v>1037</v>
      </c>
      <c r="D6035" s="141" t="s">
        <v>81</v>
      </c>
      <c r="E6035" s="142" t="s">
        <v>11191</v>
      </c>
      <c r="F6035" s="142" t="s">
        <v>7197</v>
      </c>
    </row>
    <row r="6036" spans="1:6" x14ac:dyDescent="0.3">
      <c r="A6036" s="141">
        <v>89470</v>
      </c>
      <c r="B6036" s="141" t="s">
        <v>11192</v>
      </c>
      <c r="C6036" s="141" t="s">
        <v>1037</v>
      </c>
      <c r="D6036" s="141" t="s">
        <v>81</v>
      </c>
      <c r="E6036" s="142" t="s">
        <v>11193</v>
      </c>
      <c r="F6036" s="142" t="s">
        <v>17723</v>
      </c>
    </row>
    <row r="6037" spans="1:6" x14ac:dyDescent="0.3">
      <c r="A6037" s="141">
        <v>89472</v>
      </c>
      <c r="B6037" s="141" t="s">
        <v>11194</v>
      </c>
      <c r="C6037" s="141" t="s">
        <v>1037</v>
      </c>
      <c r="D6037" s="141" t="s">
        <v>81</v>
      </c>
      <c r="E6037" s="142" t="s">
        <v>11195</v>
      </c>
      <c r="F6037" s="142" t="s">
        <v>17724</v>
      </c>
    </row>
    <row r="6038" spans="1:6" x14ac:dyDescent="0.3">
      <c r="A6038" s="141">
        <v>89478</v>
      </c>
      <c r="B6038" s="141" t="s">
        <v>11196</v>
      </c>
      <c r="C6038" s="141" t="s">
        <v>1037</v>
      </c>
      <c r="D6038" s="141" t="s">
        <v>81</v>
      </c>
      <c r="E6038" s="142" t="s">
        <v>11197</v>
      </c>
      <c r="F6038" s="142" t="s">
        <v>17725</v>
      </c>
    </row>
    <row r="6039" spans="1:6" x14ac:dyDescent="0.3">
      <c r="A6039" s="141">
        <v>89480</v>
      </c>
      <c r="B6039" s="141" t="s">
        <v>11198</v>
      </c>
      <c r="C6039" s="141" t="s">
        <v>1037</v>
      </c>
      <c r="D6039" s="141" t="s">
        <v>81</v>
      </c>
      <c r="E6039" s="142" t="s">
        <v>11199</v>
      </c>
      <c r="F6039" s="142" t="s">
        <v>17726</v>
      </c>
    </row>
    <row r="6040" spans="1:6" x14ac:dyDescent="0.3">
      <c r="A6040" s="141">
        <v>101161</v>
      </c>
      <c r="B6040" s="141" t="s">
        <v>11200</v>
      </c>
      <c r="C6040" s="141" t="s">
        <v>1037</v>
      </c>
      <c r="D6040" s="141" t="s">
        <v>81</v>
      </c>
      <c r="E6040" s="142" t="s">
        <v>11201</v>
      </c>
      <c r="F6040" s="142" t="s">
        <v>17727</v>
      </c>
    </row>
    <row r="6041" spans="1:6" x14ac:dyDescent="0.3">
      <c r="A6041" s="141">
        <v>101163</v>
      </c>
      <c r="B6041" s="141" t="s">
        <v>11202</v>
      </c>
      <c r="C6041" s="141" t="s">
        <v>1037</v>
      </c>
      <c r="D6041" s="141" t="s">
        <v>81</v>
      </c>
      <c r="E6041" s="142" t="s">
        <v>11203</v>
      </c>
      <c r="F6041" s="142" t="s">
        <v>17728</v>
      </c>
    </row>
    <row r="6042" spans="1:6" x14ac:dyDescent="0.3">
      <c r="A6042" s="141">
        <v>101164</v>
      </c>
      <c r="B6042" s="141" t="s">
        <v>11204</v>
      </c>
      <c r="C6042" s="141" t="s">
        <v>1037</v>
      </c>
      <c r="D6042" s="141" t="s">
        <v>81</v>
      </c>
      <c r="E6042" s="142" t="s">
        <v>11205</v>
      </c>
      <c r="F6042" s="142" t="s">
        <v>17729</v>
      </c>
    </row>
    <row r="6043" spans="1:6" x14ac:dyDescent="0.3">
      <c r="A6043" s="141">
        <v>96358</v>
      </c>
      <c r="B6043" s="141" t="s">
        <v>11206</v>
      </c>
      <c r="C6043" s="141" t="s">
        <v>1037</v>
      </c>
      <c r="D6043" s="141" t="s">
        <v>81</v>
      </c>
      <c r="E6043" s="142" t="s">
        <v>11207</v>
      </c>
      <c r="F6043" s="142" t="s">
        <v>17730</v>
      </c>
    </row>
    <row r="6044" spans="1:6" x14ac:dyDescent="0.3">
      <c r="A6044" s="141">
        <v>96359</v>
      </c>
      <c r="B6044" s="141" t="s">
        <v>11208</v>
      </c>
      <c r="C6044" s="141" t="s">
        <v>1037</v>
      </c>
      <c r="D6044" s="141" t="s">
        <v>81</v>
      </c>
      <c r="E6044" s="142" t="s">
        <v>11209</v>
      </c>
      <c r="F6044" s="142" t="s">
        <v>17731</v>
      </c>
    </row>
    <row r="6045" spans="1:6" x14ac:dyDescent="0.3">
      <c r="A6045" s="141">
        <v>96360</v>
      </c>
      <c r="B6045" s="141" t="s">
        <v>11210</v>
      </c>
      <c r="C6045" s="141" t="s">
        <v>1037</v>
      </c>
      <c r="D6045" s="141" t="s">
        <v>81</v>
      </c>
      <c r="E6045" s="142" t="s">
        <v>11211</v>
      </c>
      <c r="F6045" s="142" t="s">
        <v>6621</v>
      </c>
    </row>
    <row r="6046" spans="1:6" x14ac:dyDescent="0.3">
      <c r="A6046" s="141">
        <v>96361</v>
      </c>
      <c r="B6046" s="141" t="s">
        <v>11212</v>
      </c>
      <c r="C6046" s="141" t="s">
        <v>1037</v>
      </c>
      <c r="D6046" s="141" t="s">
        <v>81</v>
      </c>
      <c r="E6046" s="142" t="s">
        <v>11213</v>
      </c>
      <c r="F6046" s="142" t="s">
        <v>17732</v>
      </c>
    </row>
    <row r="6047" spans="1:6" x14ac:dyDescent="0.3">
      <c r="A6047" s="141">
        <v>96362</v>
      </c>
      <c r="B6047" s="141" t="s">
        <v>11214</v>
      </c>
      <c r="C6047" s="141" t="s">
        <v>1037</v>
      </c>
      <c r="D6047" s="141" t="s">
        <v>81</v>
      </c>
      <c r="E6047" s="142" t="s">
        <v>11215</v>
      </c>
      <c r="F6047" s="142" t="s">
        <v>15535</v>
      </c>
    </row>
    <row r="6048" spans="1:6" x14ac:dyDescent="0.3">
      <c r="A6048" s="141">
        <v>96363</v>
      </c>
      <c r="B6048" s="141" t="s">
        <v>11216</v>
      </c>
      <c r="C6048" s="141" t="s">
        <v>1037</v>
      </c>
      <c r="D6048" s="141" t="s">
        <v>81</v>
      </c>
      <c r="E6048" s="142" t="s">
        <v>11217</v>
      </c>
      <c r="F6048" s="142" t="s">
        <v>17719</v>
      </c>
    </row>
    <row r="6049" spans="1:6" x14ac:dyDescent="0.3">
      <c r="A6049" s="141">
        <v>96364</v>
      </c>
      <c r="B6049" s="141" t="s">
        <v>11218</v>
      </c>
      <c r="C6049" s="141" t="s">
        <v>1037</v>
      </c>
      <c r="D6049" s="141" t="s">
        <v>81</v>
      </c>
      <c r="E6049" s="142" t="s">
        <v>11219</v>
      </c>
      <c r="F6049" s="142" t="s">
        <v>17733</v>
      </c>
    </row>
    <row r="6050" spans="1:6" x14ac:dyDescent="0.3">
      <c r="A6050" s="141">
        <v>96365</v>
      </c>
      <c r="B6050" s="141" t="s">
        <v>11220</v>
      </c>
      <c r="C6050" s="141" t="s">
        <v>1037</v>
      </c>
      <c r="D6050" s="141" t="s">
        <v>81</v>
      </c>
      <c r="E6050" s="142" t="s">
        <v>11221</v>
      </c>
      <c r="F6050" s="142" t="s">
        <v>17734</v>
      </c>
    </row>
    <row r="6051" spans="1:6" x14ac:dyDescent="0.3">
      <c r="A6051" s="141">
        <v>96366</v>
      </c>
      <c r="B6051" s="141" t="s">
        <v>11222</v>
      </c>
      <c r="C6051" s="141" t="s">
        <v>1037</v>
      </c>
      <c r="D6051" s="141" t="s">
        <v>81</v>
      </c>
      <c r="E6051" s="142" t="s">
        <v>11223</v>
      </c>
      <c r="F6051" s="142" t="s">
        <v>17735</v>
      </c>
    </row>
    <row r="6052" spans="1:6" x14ac:dyDescent="0.3">
      <c r="A6052" s="141">
        <v>96367</v>
      </c>
      <c r="B6052" s="141" t="s">
        <v>11224</v>
      </c>
      <c r="C6052" s="141" t="s">
        <v>1037</v>
      </c>
      <c r="D6052" s="141" t="s">
        <v>81</v>
      </c>
      <c r="E6052" s="142" t="s">
        <v>11225</v>
      </c>
      <c r="F6052" s="142" t="s">
        <v>17736</v>
      </c>
    </row>
    <row r="6053" spans="1:6" x14ac:dyDescent="0.3">
      <c r="A6053" s="141">
        <v>96368</v>
      </c>
      <c r="B6053" s="141" t="s">
        <v>11226</v>
      </c>
      <c r="C6053" s="141" t="s">
        <v>1037</v>
      </c>
      <c r="D6053" s="141" t="s">
        <v>81</v>
      </c>
      <c r="E6053" s="142" t="s">
        <v>11227</v>
      </c>
      <c r="F6053" s="142" t="s">
        <v>17737</v>
      </c>
    </row>
    <row r="6054" spans="1:6" x14ac:dyDescent="0.3">
      <c r="A6054" s="141">
        <v>96369</v>
      </c>
      <c r="B6054" s="141" t="s">
        <v>11228</v>
      </c>
      <c r="C6054" s="141" t="s">
        <v>1037</v>
      </c>
      <c r="D6054" s="141" t="s">
        <v>81</v>
      </c>
      <c r="E6054" s="142" t="s">
        <v>11229</v>
      </c>
      <c r="F6054" s="142" t="s">
        <v>17738</v>
      </c>
    </row>
    <row r="6055" spans="1:6" x14ac:dyDescent="0.3">
      <c r="A6055" s="141">
        <v>96370</v>
      </c>
      <c r="B6055" s="141" t="s">
        <v>11230</v>
      </c>
      <c r="C6055" s="141" t="s">
        <v>1037</v>
      </c>
      <c r="D6055" s="141" t="s">
        <v>81</v>
      </c>
      <c r="E6055" s="142" t="s">
        <v>8784</v>
      </c>
      <c r="F6055" s="142" t="s">
        <v>16939</v>
      </c>
    </row>
    <row r="6056" spans="1:6" x14ac:dyDescent="0.3">
      <c r="A6056" s="141">
        <v>96371</v>
      </c>
      <c r="B6056" s="141" t="s">
        <v>11231</v>
      </c>
      <c r="C6056" s="141" t="s">
        <v>1037</v>
      </c>
      <c r="D6056" s="141" t="s">
        <v>81</v>
      </c>
      <c r="E6056" s="142" t="s">
        <v>11232</v>
      </c>
      <c r="F6056" s="142" t="s">
        <v>14765</v>
      </c>
    </row>
    <row r="6057" spans="1:6" x14ac:dyDescent="0.3">
      <c r="A6057" s="141">
        <v>96373</v>
      </c>
      <c r="B6057" s="141" t="s">
        <v>11233</v>
      </c>
      <c r="C6057" s="141" t="s">
        <v>80</v>
      </c>
      <c r="D6057" s="141" t="s">
        <v>81</v>
      </c>
      <c r="E6057" s="142" t="s">
        <v>5778</v>
      </c>
      <c r="F6057" s="142" t="s">
        <v>5202</v>
      </c>
    </row>
    <row r="6058" spans="1:6" x14ac:dyDescent="0.3">
      <c r="A6058" s="141">
        <v>96374</v>
      </c>
      <c r="B6058" s="141" t="s">
        <v>11234</v>
      </c>
      <c r="C6058" s="141" t="s">
        <v>80</v>
      </c>
      <c r="D6058" s="141" t="s">
        <v>81</v>
      </c>
      <c r="E6058" s="142" t="s">
        <v>7767</v>
      </c>
      <c r="F6058" s="142" t="s">
        <v>3156</v>
      </c>
    </row>
    <row r="6059" spans="1:6" x14ac:dyDescent="0.3">
      <c r="A6059" s="141">
        <v>102235</v>
      </c>
      <c r="B6059" s="141" t="s">
        <v>11235</v>
      </c>
      <c r="C6059" s="141" t="s">
        <v>1037</v>
      </c>
      <c r="D6059" s="141" t="s">
        <v>81</v>
      </c>
      <c r="E6059" s="142" t="s">
        <v>11236</v>
      </c>
      <c r="F6059" s="142" t="s">
        <v>17739</v>
      </c>
    </row>
    <row r="6060" spans="1:6" x14ac:dyDescent="0.3">
      <c r="A6060" s="141">
        <v>102253</v>
      </c>
      <c r="B6060" s="141" t="s">
        <v>11237</v>
      </c>
      <c r="C6060" s="141" t="s">
        <v>1037</v>
      </c>
      <c r="D6060" s="141" t="s">
        <v>81</v>
      </c>
      <c r="E6060" s="142" t="s">
        <v>11238</v>
      </c>
      <c r="F6060" s="142" t="s">
        <v>17740</v>
      </c>
    </row>
    <row r="6061" spans="1:6" x14ac:dyDescent="0.3">
      <c r="A6061" s="141">
        <v>102254</v>
      </c>
      <c r="B6061" s="141" t="s">
        <v>11239</v>
      </c>
      <c r="C6061" s="141" t="s">
        <v>1037</v>
      </c>
      <c r="D6061" s="141" t="s">
        <v>81</v>
      </c>
      <c r="E6061" s="142" t="s">
        <v>11240</v>
      </c>
      <c r="F6061" s="142" t="s">
        <v>17741</v>
      </c>
    </row>
    <row r="6062" spans="1:6" x14ac:dyDescent="0.3">
      <c r="A6062" s="141">
        <v>102255</v>
      </c>
      <c r="B6062" s="141" t="s">
        <v>11241</v>
      </c>
      <c r="C6062" s="141" t="s">
        <v>1037</v>
      </c>
      <c r="D6062" s="141" t="s">
        <v>81</v>
      </c>
      <c r="E6062" s="142" t="s">
        <v>11242</v>
      </c>
      <c r="F6062" s="142" t="s">
        <v>17742</v>
      </c>
    </row>
    <row r="6063" spans="1:6" x14ac:dyDescent="0.3">
      <c r="A6063" s="141">
        <v>102256</v>
      </c>
      <c r="B6063" s="141" t="s">
        <v>11243</v>
      </c>
      <c r="C6063" s="141" t="s">
        <v>1037</v>
      </c>
      <c r="D6063" s="141" t="s">
        <v>81</v>
      </c>
      <c r="E6063" s="142" t="s">
        <v>11244</v>
      </c>
      <c r="F6063" s="142" t="s">
        <v>17743</v>
      </c>
    </row>
    <row r="6064" spans="1:6" x14ac:dyDescent="0.3">
      <c r="A6064" s="141">
        <v>102257</v>
      </c>
      <c r="B6064" s="141" t="s">
        <v>11245</v>
      </c>
      <c r="C6064" s="141" t="s">
        <v>1037</v>
      </c>
      <c r="D6064" s="141" t="s">
        <v>81</v>
      </c>
      <c r="E6064" s="142" t="s">
        <v>11246</v>
      </c>
      <c r="F6064" s="142" t="s">
        <v>17744</v>
      </c>
    </row>
    <row r="6065" spans="1:6" x14ac:dyDescent="0.3">
      <c r="A6065" s="141">
        <v>102258</v>
      </c>
      <c r="B6065" s="141" t="s">
        <v>11247</v>
      </c>
      <c r="C6065" s="141" t="s">
        <v>1037</v>
      </c>
      <c r="D6065" s="141" t="s">
        <v>81</v>
      </c>
      <c r="E6065" s="142" t="s">
        <v>11248</v>
      </c>
      <c r="F6065" s="142" t="s">
        <v>17745</v>
      </c>
    </row>
    <row r="6066" spans="1:6" x14ac:dyDescent="0.3">
      <c r="A6066" s="141">
        <v>104718</v>
      </c>
      <c r="B6066" s="141" t="s">
        <v>11249</v>
      </c>
      <c r="C6066" s="141" t="s">
        <v>1037</v>
      </c>
      <c r="D6066" s="141" t="s">
        <v>81</v>
      </c>
      <c r="E6066" s="142" t="s">
        <v>11250</v>
      </c>
      <c r="F6066" s="142" t="s">
        <v>17746</v>
      </c>
    </row>
    <row r="6067" spans="1:6" x14ac:dyDescent="0.3">
      <c r="A6067" s="141">
        <v>104719</v>
      </c>
      <c r="B6067" s="141" t="s">
        <v>11251</v>
      </c>
      <c r="C6067" s="141" t="s">
        <v>1037</v>
      </c>
      <c r="D6067" s="141" t="s">
        <v>81</v>
      </c>
      <c r="E6067" s="142" t="s">
        <v>11252</v>
      </c>
      <c r="F6067" s="142" t="s">
        <v>17747</v>
      </c>
    </row>
    <row r="6068" spans="1:6" x14ac:dyDescent="0.3">
      <c r="A6068" s="141">
        <v>104720</v>
      </c>
      <c r="B6068" s="141" t="s">
        <v>11253</v>
      </c>
      <c r="C6068" s="141" t="s">
        <v>1037</v>
      </c>
      <c r="D6068" s="141" t="s">
        <v>81</v>
      </c>
      <c r="E6068" s="142" t="s">
        <v>11254</v>
      </c>
      <c r="F6068" s="142" t="s">
        <v>17748</v>
      </c>
    </row>
    <row r="6069" spans="1:6" x14ac:dyDescent="0.3">
      <c r="A6069" s="141">
        <v>104721</v>
      </c>
      <c r="B6069" s="141" t="s">
        <v>11255</v>
      </c>
      <c r="C6069" s="141" t="s">
        <v>1037</v>
      </c>
      <c r="D6069" s="141" t="s">
        <v>81</v>
      </c>
      <c r="E6069" s="142" t="s">
        <v>11256</v>
      </c>
      <c r="F6069" s="142" t="s">
        <v>17749</v>
      </c>
    </row>
    <row r="6070" spans="1:6" x14ac:dyDescent="0.3">
      <c r="A6070" s="141">
        <v>104722</v>
      </c>
      <c r="B6070" s="141" t="s">
        <v>11257</v>
      </c>
      <c r="C6070" s="141" t="s">
        <v>1037</v>
      </c>
      <c r="D6070" s="141" t="s">
        <v>81</v>
      </c>
      <c r="E6070" s="142" t="s">
        <v>11258</v>
      </c>
      <c r="F6070" s="142" t="s">
        <v>17750</v>
      </c>
    </row>
    <row r="6071" spans="1:6" x14ac:dyDescent="0.3">
      <c r="A6071" s="141">
        <v>104723</v>
      </c>
      <c r="B6071" s="141" t="s">
        <v>11259</v>
      </c>
      <c r="C6071" s="141" t="s">
        <v>1037</v>
      </c>
      <c r="D6071" s="141" t="s">
        <v>81</v>
      </c>
      <c r="E6071" s="142" t="s">
        <v>11260</v>
      </c>
      <c r="F6071" s="142" t="s">
        <v>17751</v>
      </c>
    </row>
    <row r="6072" spans="1:6" x14ac:dyDescent="0.3">
      <c r="A6072" s="141">
        <v>104724</v>
      </c>
      <c r="B6072" s="141" t="s">
        <v>11261</v>
      </c>
      <c r="C6072" s="141" t="s">
        <v>1037</v>
      </c>
      <c r="D6072" s="141" t="s">
        <v>81</v>
      </c>
      <c r="E6072" s="142" t="s">
        <v>11262</v>
      </c>
      <c r="F6072" s="142" t="s">
        <v>17752</v>
      </c>
    </row>
    <row r="6073" spans="1:6" x14ac:dyDescent="0.3">
      <c r="A6073" s="141">
        <v>101154</v>
      </c>
      <c r="B6073" s="141" t="s">
        <v>11263</v>
      </c>
      <c r="C6073" s="141" t="s">
        <v>1037</v>
      </c>
      <c r="D6073" s="141" t="s">
        <v>81</v>
      </c>
      <c r="E6073" s="142" t="s">
        <v>11264</v>
      </c>
      <c r="F6073" s="142" t="s">
        <v>17753</v>
      </c>
    </row>
    <row r="6074" spans="1:6" x14ac:dyDescent="0.3">
      <c r="A6074" s="141">
        <v>101155</v>
      </c>
      <c r="B6074" s="141" t="s">
        <v>11265</v>
      </c>
      <c r="C6074" s="141" t="s">
        <v>1037</v>
      </c>
      <c r="D6074" s="141" t="s">
        <v>81</v>
      </c>
      <c r="E6074" s="142" t="s">
        <v>11266</v>
      </c>
      <c r="F6074" s="142" t="s">
        <v>17754</v>
      </c>
    </row>
    <row r="6075" spans="1:6" x14ac:dyDescent="0.3">
      <c r="A6075" s="141">
        <v>101156</v>
      </c>
      <c r="B6075" s="141" t="s">
        <v>11267</v>
      </c>
      <c r="C6075" s="141" t="s">
        <v>1037</v>
      </c>
      <c r="D6075" s="141" t="s">
        <v>81</v>
      </c>
      <c r="E6075" s="142" t="s">
        <v>11268</v>
      </c>
      <c r="F6075" s="142" t="s">
        <v>17755</v>
      </c>
    </row>
    <row r="6076" spans="1:6" x14ac:dyDescent="0.3">
      <c r="A6076" s="141">
        <v>101814</v>
      </c>
      <c r="B6076" s="141" t="s">
        <v>11269</v>
      </c>
      <c r="C6076" s="141" t="s">
        <v>1037</v>
      </c>
      <c r="D6076" s="141" t="s">
        <v>81</v>
      </c>
      <c r="E6076" s="142" t="s">
        <v>6176</v>
      </c>
      <c r="F6076" s="142" t="s">
        <v>17756</v>
      </c>
    </row>
    <row r="6077" spans="1:6" x14ac:dyDescent="0.3">
      <c r="A6077" s="141">
        <v>101816</v>
      </c>
      <c r="B6077" s="141" t="s">
        <v>11270</v>
      </c>
      <c r="C6077" s="141" t="s">
        <v>1037</v>
      </c>
      <c r="D6077" s="141" t="s">
        <v>81</v>
      </c>
      <c r="E6077" s="142" t="s">
        <v>11271</v>
      </c>
      <c r="F6077" s="142" t="s">
        <v>17757</v>
      </c>
    </row>
    <row r="6078" spans="1:6" x14ac:dyDescent="0.3">
      <c r="A6078" s="141">
        <v>101817</v>
      </c>
      <c r="B6078" s="141" t="s">
        <v>11272</v>
      </c>
      <c r="C6078" s="141" t="s">
        <v>1037</v>
      </c>
      <c r="D6078" s="141" t="s">
        <v>81</v>
      </c>
      <c r="E6078" s="142" t="s">
        <v>11273</v>
      </c>
      <c r="F6078" s="142" t="s">
        <v>17758</v>
      </c>
    </row>
    <row r="6079" spans="1:6" x14ac:dyDescent="0.3">
      <c r="A6079" s="141">
        <v>101819</v>
      </c>
      <c r="B6079" s="141" t="s">
        <v>11274</v>
      </c>
      <c r="C6079" s="141" t="s">
        <v>1037</v>
      </c>
      <c r="D6079" s="141" t="s">
        <v>81</v>
      </c>
      <c r="E6079" s="142" t="s">
        <v>11275</v>
      </c>
      <c r="F6079" s="142" t="s">
        <v>17759</v>
      </c>
    </row>
    <row r="6080" spans="1:6" x14ac:dyDescent="0.3">
      <c r="A6080" s="141">
        <v>101820</v>
      </c>
      <c r="B6080" s="141" t="s">
        <v>11276</v>
      </c>
      <c r="C6080" s="141" t="s">
        <v>1037</v>
      </c>
      <c r="D6080" s="141" t="s">
        <v>81</v>
      </c>
      <c r="E6080" s="142" t="s">
        <v>11277</v>
      </c>
      <c r="F6080" s="142" t="s">
        <v>17760</v>
      </c>
    </row>
    <row r="6081" spans="1:6" x14ac:dyDescent="0.3">
      <c r="A6081" s="141">
        <v>101822</v>
      </c>
      <c r="B6081" s="141" t="s">
        <v>11278</v>
      </c>
      <c r="C6081" s="141" t="s">
        <v>1074</v>
      </c>
      <c r="D6081" s="141" t="s">
        <v>81</v>
      </c>
      <c r="E6081" s="142" t="s">
        <v>11279</v>
      </c>
      <c r="F6081" s="142" t="s">
        <v>17761</v>
      </c>
    </row>
    <row r="6082" spans="1:6" x14ac:dyDescent="0.3">
      <c r="A6082" s="141">
        <v>101823</v>
      </c>
      <c r="B6082" s="141" t="s">
        <v>11280</v>
      </c>
      <c r="C6082" s="141" t="s">
        <v>1074</v>
      </c>
      <c r="D6082" s="141" t="s">
        <v>81</v>
      </c>
      <c r="E6082" s="142" t="s">
        <v>11281</v>
      </c>
      <c r="F6082" s="142" t="s">
        <v>17762</v>
      </c>
    </row>
    <row r="6083" spans="1:6" x14ac:dyDescent="0.3">
      <c r="A6083" s="141">
        <v>101824</v>
      </c>
      <c r="B6083" s="141" t="s">
        <v>11282</v>
      </c>
      <c r="C6083" s="141" t="s">
        <v>1074</v>
      </c>
      <c r="D6083" s="141" t="s">
        <v>81</v>
      </c>
      <c r="E6083" s="142" t="s">
        <v>11283</v>
      </c>
      <c r="F6083" s="142" t="s">
        <v>3337</v>
      </c>
    </row>
    <row r="6084" spans="1:6" x14ac:dyDescent="0.3">
      <c r="A6084" s="141">
        <v>101825</v>
      </c>
      <c r="B6084" s="141" t="s">
        <v>11284</v>
      </c>
      <c r="C6084" s="141" t="s">
        <v>1074</v>
      </c>
      <c r="D6084" s="141" t="s">
        <v>81</v>
      </c>
      <c r="E6084" s="142" t="s">
        <v>11285</v>
      </c>
      <c r="F6084" s="142" t="s">
        <v>17763</v>
      </c>
    </row>
    <row r="6085" spans="1:6" x14ac:dyDescent="0.3">
      <c r="A6085" s="141">
        <v>101826</v>
      </c>
      <c r="B6085" s="141" t="s">
        <v>11286</v>
      </c>
      <c r="C6085" s="141" t="s">
        <v>1074</v>
      </c>
      <c r="D6085" s="141" t="s">
        <v>81</v>
      </c>
      <c r="E6085" s="142" t="s">
        <v>11287</v>
      </c>
      <c r="F6085" s="142" t="s">
        <v>17764</v>
      </c>
    </row>
    <row r="6086" spans="1:6" x14ac:dyDescent="0.3">
      <c r="A6086" s="141">
        <v>101827</v>
      </c>
      <c r="B6086" s="141" t="s">
        <v>11288</v>
      </c>
      <c r="C6086" s="141" t="s">
        <v>1074</v>
      </c>
      <c r="D6086" s="141" t="s">
        <v>81</v>
      </c>
      <c r="E6086" s="142" t="s">
        <v>11289</v>
      </c>
      <c r="F6086" s="142" t="s">
        <v>9184</v>
      </c>
    </row>
    <row r="6087" spans="1:6" x14ac:dyDescent="0.3">
      <c r="A6087" s="141">
        <v>101828</v>
      </c>
      <c r="B6087" s="141" t="s">
        <v>11290</v>
      </c>
      <c r="C6087" s="141" t="s">
        <v>1074</v>
      </c>
      <c r="D6087" s="141" t="s">
        <v>81</v>
      </c>
      <c r="E6087" s="142" t="s">
        <v>11291</v>
      </c>
      <c r="F6087" s="142" t="s">
        <v>17765</v>
      </c>
    </row>
    <row r="6088" spans="1:6" x14ac:dyDescent="0.3">
      <c r="A6088" s="141">
        <v>101829</v>
      </c>
      <c r="B6088" s="141" t="s">
        <v>11292</v>
      </c>
      <c r="C6088" s="141" t="s">
        <v>1074</v>
      </c>
      <c r="D6088" s="141" t="s">
        <v>81</v>
      </c>
      <c r="E6088" s="142" t="s">
        <v>11293</v>
      </c>
      <c r="F6088" s="142" t="s">
        <v>17766</v>
      </c>
    </row>
    <row r="6089" spans="1:6" x14ac:dyDescent="0.3">
      <c r="A6089" s="141">
        <v>101830</v>
      </c>
      <c r="B6089" s="141" t="s">
        <v>11294</v>
      </c>
      <c r="C6089" s="141" t="s">
        <v>1074</v>
      </c>
      <c r="D6089" s="141" t="s">
        <v>81</v>
      </c>
      <c r="E6089" s="142" t="s">
        <v>11295</v>
      </c>
      <c r="F6089" s="142" t="s">
        <v>17767</v>
      </c>
    </row>
    <row r="6090" spans="1:6" x14ac:dyDescent="0.3">
      <c r="A6090" s="141">
        <v>101831</v>
      </c>
      <c r="B6090" s="141" t="s">
        <v>11296</v>
      </c>
      <c r="C6090" s="141" t="s">
        <v>1074</v>
      </c>
      <c r="D6090" s="141" t="s">
        <v>81</v>
      </c>
      <c r="E6090" s="142" t="s">
        <v>11297</v>
      </c>
      <c r="F6090" s="142" t="s">
        <v>17768</v>
      </c>
    </row>
    <row r="6091" spans="1:6" x14ac:dyDescent="0.3">
      <c r="A6091" s="141">
        <v>101832</v>
      </c>
      <c r="B6091" s="141" t="s">
        <v>11298</v>
      </c>
      <c r="C6091" s="141" t="s">
        <v>1074</v>
      </c>
      <c r="D6091" s="141" t="s">
        <v>81</v>
      </c>
      <c r="E6091" s="142" t="s">
        <v>11299</v>
      </c>
      <c r="F6091" s="142" t="s">
        <v>17769</v>
      </c>
    </row>
    <row r="6092" spans="1:6" x14ac:dyDescent="0.3">
      <c r="A6092" s="141">
        <v>101833</v>
      </c>
      <c r="B6092" s="141" t="s">
        <v>11300</v>
      </c>
      <c r="C6092" s="141" t="s">
        <v>1074</v>
      </c>
      <c r="D6092" s="141" t="s">
        <v>81</v>
      </c>
      <c r="E6092" s="142" t="s">
        <v>11301</v>
      </c>
      <c r="F6092" s="142" t="s">
        <v>17770</v>
      </c>
    </row>
    <row r="6093" spans="1:6" x14ac:dyDescent="0.3">
      <c r="A6093" s="141">
        <v>101834</v>
      </c>
      <c r="B6093" s="141" t="s">
        <v>11302</v>
      </c>
      <c r="C6093" s="141" t="s">
        <v>1074</v>
      </c>
      <c r="D6093" s="141" t="s">
        <v>81</v>
      </c>
      <c r="E6093" s="142" t="s">
        <v>11303</v>
      </c>
      <c r="F6093" s="142" t="s">
        <v>17771</v>
      </c>
    </row>
    <row r="6094" spans="1:6" x14ac:dyDescent="0.3">
      <c r="A6094" s="141">
        <v>101835</v>
      </c>
      <c r="B6094" s="141" t="s">
        <v>11304</v>
      </c>
      <c r="C6094" s="141" t="s">
        <v>1074</v>
      </c>
      <c r="D6094" s="141" t="s">
        <v>81</v>
      </c>
      <c r="E6094" s="142" t="s">
        <v>11305</v>
      </c>
      <c r="F6094" s="142" t="s">
        <v>17772</v>
      </c>
    </row>
    <row r="6095" spans="1:6" x14ac:dyDescent="0.3">
      <c r="A6095" s="141">
        <v>101836</v>
      </c>
      <c r="B6095" s="141" t="s">
        <v>11306</v>
      </c>
      <c r="C6095" s="141" t="s">
        <v>1074</v>
      </c>
      <c r="D6095" s="141" t="s">
        <v>81</v>
      </c>
      <c r="E6095" s="142" t="s">
        <v>10323</v>
      </c>
      <c r="F6095" s="142" t="s">
        <v>6974</v>
      </c>
    </row>
    <row r="6096" spans="1:6" x14ac:dyDescent="0.3">
      <c r="A6096" s="141">
        <v>101837</v>
      </c>
      <c r="B6096" s="141" t="s">
        <v>11307</v>
      </c>
      <c r="C6096" s="141" t="s">
        <v>1074</v>
      </c>
      <c r="D6096" s="141" t="s">
        <v>81</v>
      </c>
      <c r="E6096" s="142" t="s">
        <v>11308</v>
      </c>
      <c r="F6096" s="142" t="s">
        <v>17773</v>
      </c>
    </row>
    <row r="6097" spans="1:6" x14ac:dyDescent="0.3">
      <c r="A6097" s="141">
        <v>101838</v>
      </c>
      <c r="B6097" s="141" t="s">
        <v>11309</v>
      </c>
      <c r="C6097" s="141" t="s">
        <v>1074</v>
      </c>
      <c r="D6097" s="141" t="s">
        <v>81</v>
      </c>
      <c r="E6097" s="142" t="s">
        <v>11310</v>
      </c>
      <c r="F6097" s="142" t="s">
        <v>12432</v>
      </c>
    </row>
    <row r="6098" spans="1:6" x14ac:dyDescent="0.3">
      <c r="A6098" s="141">
        <v>101839</v>
      </c>
      <c r="B6098" s="141" t="s">
        <v>11311</v>
      </c>
      <c r="C6098" s="141" t="s">
        <v>1074</v>
      </c>
      <c r="D6098" s="141" t="s">
        <v>81</v>
      </c>
      <c r="E6098" s="142" t="s">
        <v>11312</v>
      </c>
      <c r="F6098" s="142" t="s">
        <v>17774</v>
      </c>
    </row>
    <row r="6099" spans="1:6" x14ac:dyDescent="0.3">
      <c r="A6099" s="141">
        <v>101840</v>
      </c>
      <c r="B6099" s="141" t="s">
        <v>11313</v>
      </c>
      <c r="C6099" s="141" t="s">
        <v>1074</v>
      </c>
      <c r="D6099" s="141" t="s">
        <v>81</v>
      </c>
      <c r="E6099" s="142" t="s">
        <v>11314</v>
      </c>
      <c r="F6099" s="142" t="s">
        <v>17775</v>
      </c>
    </row>
    <row r="6100" spans="1:6" x14ac:dyDescent="0.3">
      <c r="A6100" s="141">
        <v>101841</v>
      </c>
      <c r="B6100" s="141" t="s">
        <v>11315</v>
      </c>
      <c r="C6100" s="141" t="s">
        <v>1074</v>
      </c>
      <c r="D6100" s="141" t="s">
        <v>81</v>
      </c>
      <c r="E6100" s="142" t="s">
        <v>11316</v>
      </c>
      <c r="F6100" s="142" t="s">
        <v>17776</v>
      </c>
    </row>
    <row r="6101" spans="1:6" x14ac:dyDescent="0.3">
      <c r="A6101" s="141">
        <v>101842</v>
      </c>
      <c r="B6101" s="141" t="s">
        <v>11317</v>
      </c>
      <c r="C6101" s="141" t="s">
        <v>1074</v>
      </c>
      <c r="D6101" s="141" t="s">
        <v>81</v>
      </c>
      <c r="E6101" s="142" t="s">
        <v>11318</v>
      </c>
      <c r="F6101" s="142" t="s">
        <v>17777</v>
      </c>
    </row>
    <row r="6102" spans="1:6" x14ac:dyDescent="0.3">
      <c r="A6102" s="141">
        <v>101843</v>
      </c>
      <c r="B6102" s="141" t="s">
        <v>11319</v>
      </c>
      <c r="C6102" s="141" t="s">
        <v>1074</v>
      </c>
      <c r="D6102" s="141" t="s">
        <v>81</v>
      </c>
      <c r="E6102" s="142" t="s">
        <v>11320</v>
      </c>
      <c r="F6102" s="142" t="s">
        <v>17778</v>
      </c>
    </row>
    <row r="6103" spans="1:6" x14ac:dyDescent="0.3">
      <c r="A6103" s="141">
        <v>101844</v>
      </c>
      <c r="B6103" s="141" t="s">
        <v>11321</v>
      </c>
      <c r="C6103" s="141" t="s">
        <v>1074</v>
      </c>
      <c r="D6103" s="141" t="s">
        <v>81</v>
      </c>
      <c r="E6103" s="142" t="s">
        <v>11322</v>
      </c>
      <c r="F6103" s="142" t="s">
        <v>17779</v>
      </c>
    </row>
    <row r="6104" spans="1:6" x14ac:dyDescent="0.3">
      <c r="A6104" s="141">
        <v>101845</v>
      </c>
      <c r="B6104" s="141" t="s">
        <v>11323</v>
      </c>
      <c r="C6104" s="141" t="s">
        <v>1074</v>
      </c>
      <c r="D6104" s="141" t="s">
        <v>81</v>
      </c>
      <c r="E6104" s="142" t="s">
        <v>11324</v>
      </c>
      <c r="F6104" s="142" t="s">
        <v>17780</v>
      </c>
    </row>
    <row r="6105" spans="1:6" x14ac:dyDescent="0.3">
      <c r="A6105" s="141">
        <v>101846</v>
      </c>
      <c r="B6105" s="141" t="s">
        <v>11325</v>
      </c>
      <c r="C6105" s="141" t="s">
        <v>1074</v>
      </c>
      <c r="D6105" s="141" t="s">
        <v>81</v>
      </c>
      <c r="E6105" s="142" t="s">
        <v>11326</v>
      </c>
      <c r="F6105" s="142" t="s">
        <v>17781</v>
      </c>
    </row>
    <row r="6106" spans="1:6" x14ac:dyDescent="0.3">
      <c r="A6106" s="141">
        <v>101847</v>
      </c>
      <c r="B6106" s="141" t="s">
        <v>11327</v>
      </c>
      <c r="C6106" s="141" t="s">
        <v>1074</v>
      </c>
      <c r="D6106" s="141" t="s">
        <v>81</v>
      </c>
      <c r="E6106" s="142" t="s">
        <v>11328</v>
      </c>
      <c r="F6106" s="142" t="s">
        <v>17782</v>
      </c>
    </row>
    <row r="6107" spans="1:6" x14ac:dyDescent="0.3">
      <c r="A6107" s="141">
        <v>101848</v>
      </c>
      <c r="B6107" s="141" t="s">
        <v>11329</v>
      </c>
      <c r="C6107" s="141" t="s">
        <v>1074</v>
      </c>
      <c r="D6107" s="141" t="s">
        <v>81</v>
      </c>
      <c r="E6107" s="142" t="s">
        <v>11099</v>
      </c>
      <c r="F6107" s="142" t="s">
        <v>17783</v>
      </c>
    </row>
    <row r="6108" spans="1:6" x14ac:dyDescent="0.3">
      <c r="A6108" s="141">
        <v>101849</v>
      </c>
      <c r="B6108" s="141" t="s">
        <v>11330</v>
      </c>
      <c r="C6108" s="141" t="s">
        <v>1074</v>
      </c>
      <c r="D6108" s="141" t="s">
        <v>81</v>
      </c>
      <c r="E6108" s="142" t="s">
        <v>11331</v>
      </c>
      <c r="F6108" s="142" t="s">
        <v>17784</v>
      </c>
    </row>
    <row r="6109" spans="1:6" x14ac:dyDescent="0.3">
      <c r="A6109" s="141">
        <v>101850</v>
      </c>
      <c r="B6109" s="141" t="s">
        <v>11332</v>
      </c>
      <c r="C6109" s="141" t="s">
        <v>1037</v>
      </c>
      <c r="D6109" s="141" t="s">
        <v>81</v>
      </c>
      <c r="E6109" s="142" t="s">
        <v>11333</v>
      </c>
      <c r="F6109" s="142" t="s">
        <v>17785</v>
      </c>
    </row>
    <row r="6110" spans="1:6" x14ac:dyDescent="0.3">
      <c r="A6110" s="141">
        <v>101852</v>
      </c>
      <c r="B6110" s="141" t="s">
        <v>11334</v>
      </c>
      <c r="C6110" s="141" t="s">
        <v>1037</v>
      </c>
      <c r="D6110" s="141" t="s">
        <v>81</v>
      </c>
      <c r="E6110" s="142" t="s">
        <v>11335</v>
      </c>
      <c r="F6110" s="142" t="s">
        <v>17786</v>
      </c>
    </row>
    <row r="6111" spans="1:6" x14ac:dyDescent="0.3">
      <c r="A6111" s="141">
        <v>101853</v>
      </c>
      <c r="B6111" s="141" t="s">
        <v>11336</v>
      </c>
      <c r="C6111" s="141" t="s">
        <v>1037</v>
      </c>
      <c r="D6111" s="141" t="s">
        <v>81</v>
      </c>
      <c r="E6111" s="142" t="s">
        <v>11337</v>
      </c>
      <c r="F6111" s="142" t="s">
        <v>361</v>
      </c>
    </row>
    <row r="6112" spans="1:6" x14ac:dyDescent="0.3">
      <c r="A6112" s="141">
        <v>101855</v>
      </c>
      <c r="B6112" s="141" t="s">
        <v>11338</v>
      </c>
      <c r="C6112" s="141" t="s">
        <v>1037</v>
      </c>
      <c r="D6112" s="141" t="s">
        <v>81</v>
      </c>
      <c r="E6112" s="142" t="s">
        <v>972</v>
      </c>
      <c r="F6112" s="142" t="s">
        <v>8330</v>
      </c>
    </row>
    <row r="6113" spans="1:6" x14ac:dyDescent="0.3">
      <c r="A6113" s="141">
        <v>101856</v>
      </c>
      <c r="B6113" s="141" t="s">
        <v>11339</v>
      </c>
      <c r="C6113" s="141" t="s">
        <v>1037</v>
      </c>
      <c r="D6113" s="141" t="s">
        <v>81</v>
      </c>
      <c r="E6113" s="142" t="s">
        <v>11340</v>
      </c>
      <c r="F6113" s="142" t="s">
        <v>1235</v>
      </c>
    </row>
    <row r="6114" spans="1:6" x14ac:dyDescent="0.3">
      <c r="A6114" s="141">
        <v>101857</v>
      </c>
      <c r="B6114" s="141" t="s">
        <v>11341</v>
      </c>
      <c r="C6114" s="141" t="s">
        <v>1037</v>
      </c>
      <c r="D6114" s="141" t="s">
        <v>81</v>
      </c>
      <c r="E6114" s="142" t="s">
        <v>11342</v>
      </c>
      <c r="F6114" s="142" t="s">
        <v>15790</v>
      </c>
    </row>
    <row r="6115" spans="1:6" x14ac:dyDescent="0.3">
      <c r="A6115" s="141">
        <v>101858</v>
      </c>
      <c r="B6115" s="141" t="s">
        <v>11343</v>
      </c>
      <c r="C6115" s="141" t="s">
        <v>1037</v>
      </c>
      <c r="D6115" s="141" t="s">
        <v>81</v>
      </c>
      <c r="E6115" s="142" t="s">
        <v>11344</v>
      </c>
      <c r="F6115" s="142" t="s">
        <v>321</v>
      </c>
    </row>
    <row r="6116" spans="1:6" x14ac:dyDescent="0.3">
      <c r="A6116" s="141">
        <v>101859</v>
      </c>
      <c r="B6116" s="141" t="s">
        <v>11345</v>
      </c>
      <c r="C6116" s="141" t="s">
        <v>1037</v>
      </c>
      <c r="D6116" s="141" t="s">
        <v>81</v>
      </c>
      <c r="E6116" s="142" t="s">
        <v>11346</v>
      </c>
      <c r="F6116" s="142" t="s">
        <v>17787</v>
      </c>
    </row>
    <row r="6117" spans="1:6" x14ac:dyDescent="0.3">
      <c r="A6117" s="141">
        <v>101860</v>
      </c>
      <c r="B6117" s="141" t="s">
        <v>11347</v>
      </c>
      <c r="C6117" s="141" t="s">
        <v>1037</v>
      </c>
      <c r="D6117" s="141" t="s">
        <v>81</v>
      </c>
      <c r="E6117" s="142" t="s">
        <v>10234</v>
      </c>
      <c r="F6117" s="142" t="s">
        <v>9307</v>
      </c>
    </row>
    <row r="6118" spans="1:6" x14ac:dyDescent="0.3">
      <c r="A6118" s="141">
        <v>101861</v>
      </c>
      <c r="B6118" s="141" t="s">
        <v>11348</v>
      </c>
      <c r="C6118" s="141" t="s">
        <v>1037</v>
      </c>
      <c r="D6118" s="141" t="s">
        <v>81</v>
      </c>
      <c r="E6118" s="142" t="s">
        <v>11349</v>
      </c>
      <c r="F6118" s="142" t="s">
        <v>3200</v>
      </c>
    </row>
    <row r="6119" spans="1:6" x14ac:dyDescent="0.3">
      <c r="A6119" s="141">
        <v>101862</v>
      </c>
      <c r="B6119" s="141" t="s">
        <v>11350</v>
      </c>
      <c r="C6119" s="141" t="s">
        <v>1037</v>
      </c>
      <c r="D6119" s="141" t="s">
        <v>81</v>
      </c>
      <c r="E6119" s="142" t="s">
        <v>7567</v>
      </c>
      <c r="F6119" s="142" t="s">
        <v>17788</v>
      </c>
    </row>
    <row r="6120" spans="1:6" x14ac:dyDescent="0.3">
      <c r="A6120" s="141">
        <v>101863</v>
      </c>
      <c r="B6120" s="141" t="s">
        <v>11351</v>
      </c>
      <c r="C6120" s="141" t="s">
        <v>1037</v>
      </c>
      <c r="D6120" s="141" t="s">
        <v>81</v>
      </c>
      <c r="E6120" s="142" t="s">
        <v>11352</v>
      </c>
      <c r="F6120" s="142" t="s">
        <v>17789</v>
      </c>
    </row>
    <row r="6121" spans="1:6" x14ac:dyDescent="0.3">
      <c r="A6121" s="141">
        <v>101864</v>
      </c>
      <c r="B6121" s="141" t="s">
        <v>11353</v>
      </c>
      <c r="C6121" s="141" t="s">
        <v>1037</v>
      </c>
      <c r="D6121" s="141" t="s">
        <v>81</v>
      </c>
      <c r="E6121" s="142" t="s">
        <v>6012</v>
      </c>
      <c r="F6121" s="142" t="s">
        <v>17790</v>
      </c>
    </row>
    <row r="6122" spans="1:6" x14ac:dyDescent="0.3">
      <c r="A6122" s="141">
        <v>101865</v>
      </c>
      <c r="B6122" s="141" t="s">
        <v>11354</v>
      </c>
      <c r="C6122" s="141" t="s">
        <v>1037</v>
      </c>
      <c r="D6122" s="141" t="s">
        <v>81</v>
      </c>
      <c r="E6122" s="142" t="s">
        <v>11355</v>
      </c>
      <c r="F6122" s="142" t="s">
        <v>1576</v>
      </c>
    </row>
    <row r="6123" spans="1:6" x14ac:dyDescent="0.3">
      <c r="A6123" s="141">
        <v>101866</v>
      </c>
      <c r="B6123" s="141" t="s">
        <v>11356</v>
      </c>
      <c r="C6123" s="141" t="s">
        <v>1037</v>
      </c>
      <c r="D6123" s="141" t="s">
        <v>81</v>
      </c>
      <c r="E6123" s="142" t="s">
        <v>10513</v>
      </c>
      <c r="F6123" s="142" t="s">
        <v>16666</v>
      </c>
    </row>
    <row r="6124" spans="1:6" x14ac:dyDescent="0.3">
      <c r="A6124" s="141">
        <v>101867</v>
      </c>
      <c r="B6124" s="141" t="s">
        <v>11357</v>
      </c>
      <c r="C6124" s="141" t="s">
        <v>1037</v>
      </c>
      <c r="D6124" s="141" t="s">
        <v>81</v>
      </c>
      <c r="E6124" s="142" t="s">
        <v>11358</v>
      </c>
      <c r="F6124" s="142" t="s">
        <v>14268</v>
      </c>
    </row>
    <row r="6125" spans="1:6" x14ac:dyDescent="0.3">
      <c r="A6125" s="141">
        <v>101868</v>
      </c>
      <c r="B6125" s="141" t="s">
        <v>11359</v>
      </c>
      <c r="C6125" s="141" t="s">
        <v>1037</v>
      </c>
      <c r="D6125" s="141" t="s">
        <v>81</v>
      </c>
      <c r="E6125" s="142" t="s">
        <v>4036</v>
      </c>
      <c r="F6125" s="142" t="s">
        <v>13682</v>
      </c>
    </row>
    <row r="6126" spans="1:6" x14ac:dyDescent="0.3">
      <c r="A6126" s="141">
        <v>101869</v>
      </c>
      <c r="B6126" s="141" t="s">
        <v>11360</v>
      </c>
      <c r="C6126" s="141" t="s">
        <v>1037</v>
      </c>
      <c r="D6126" s="141" t="s">
        <v>81</v>
      </c>
      <c r="E6126" s="142" t="s">
        <v>11361</v>
      </c>
      <c r="F6126" s="142" t="s">
        <v>17791</v>
      </c>
    </row>
    <row r="6127" spans="1:6" x14ac:dyDescent="0.3">
      <c r="A6127" s="141">
        <v>101870</v>
      </c>
      <c r="B6127" s="141" t="s">
        <v>11362</v>
      </c>
      <c r="C6127" s="141" t="s">
        <v>1037</v>
      </c>
      <c r="D6127" s="141" t="s">
        <v>81</v>
      </c>
      <c r="E6127" s="142" t="s">
        <v>11363</v>
      </c>
      <c r="F6127" s="142" t="s">
        <v>2511</v>
      </c>
    </row>
    <row r="6128" spans="1:6" x14ac:dyDescent="0.3">
      <c r="A6128" s="141">
        <v>102098</v>
      </c>
      <c r="B6128" s="141" t="s">
        <v>11364</v>
      </c>
      <c r="C6128" s="141" t="s">
        <v>1074</v>
      </c>
      <c r="D6128" s="141" t="s">
        <v>81</v>
      </c>
      <c r="E6128" s="142" t="s">
        <v>11365</v>
      </c>
      <c r="F6128" s="142" t="s">
        <v>17792</v>
      </c>
    </row>
    <row r="6129" spans="1:6" x14ac:dyDescent="0.3">
      <c r="A6129" s="141">
        <v>102988</v>
      </c>
      <c r="B6129" s="141" t="s">
        <v>11366</v>
      </c>
      <c r="C6129" s="141" t="s">
        <v>1037</v>
      </c>
      <c r="D6129" s="141" t="s">
        <v>81</v>
      </c>
      <c r="E6129" s="142" t="s">
        <v>11367</v>
      </c>
      <c r="F6129" s="142" t="s">
        <v>14856</v>
      </c>
    </row>
    <row r="6130" spans="1:6" x14ac:dyDescent="0.3">
      <c r="A6130" s="141">
        <v>100576</v>
      </c>
      <c r="B6130" s="141" t="s">
        <v>11368</v>
      </c>
      <c r="C6130" s="141" t="s">
        <v>1037</v>
      </c>
      <c r="D6130" s="141" t="s">
        <v>81</v>
      </c>
      <c r="E6130" s="142" t="s">
        <v>11369</v>
      </c>
      <c r="F6130" s="142" t="s">
        <v>17793</v>
      </c>
    </row>
    <row r="6131" spans="1:6" x14ac:dyDescent="0.3">
      <c r="A6131" s="141">
        <v>100577</v>
      </c>
      <c r="B6131" s="141" t="s">
        <v>11370</v>
      </c>
      <c r="C6131" s="141" t="s">
        <v>1037</v>
      </c>
      <c r="D6131" s="141" t="s">
        <v>81</v>
      </c>
      <c r="E6131" s="142" t="s">
        <v>2441</v>
      </c>
      <c r="F6131" s="142" t="s">
        <v>2781</v>
      </c>
    </row>
    <row r="6132" spans="1:6" x14ac:dyDescent="0.3">
      <c r="A6132" s="141">
        <v>105597</v>
      </c>
      <c r="B6132" s="141" t="s">
        <v>11371</v>
      </c>
      <c r="C6132" s="141" t="s">
        <v>1037</v>
      </c>
      <c r="D6132" s="141" t="s">
        <v>81</v>
      </c>
      <c r="E6132" s="142" t="s">
        <v>5879</v>
      </c>
      <c r="F6132" s="142" t="s">
        <v>448</v>
      </c>
    </row>
    <row r="6133" spans="1:6" x14ac:dyDescent="0.3">
      <c r="A6133" s="141">
        <v>105598</v>
      </c>
      <c r="B6133" s="141" t="s">
        <v>11372</v>
      </c>
      <c r="C6133" s="141" t="s">
        <v>1037</v>
      </c>
      <c r="D6133" s="141" t="s">
        <v>81</v>
      </c>
      <c r="E6133" s="142" t="s">
        <v>2567</v>
      </c>
      <c r="F6133" s="142" t="s">
        <v>13418</v>
      </c>
    </row>
    <row r="6134" spans="1:6" x14ac:dyDescent="0.3">
      <c r="A6134" s="141">
        <v>96388</v>
      </c>
      <c r="B6134" s="141" t="s">
        <v>11373</v>
      </c>
      <c r="C6134" s="141" t="s">
        <v>1074</v>
      </c>
      <c r="D6134" s="141" t="s">
        <v>81</v>
      </c>
      <c r="E6134" s="142" t="s">
        <v>11374</v>
      </c>
      <c r="F6134" s="142" t="s">
        <v>2475</v>
      </c>
    </row>
    <row r="6135" spans="1:6" x14ac:dyDescent="0.3">
      <c r="A6135" s="141">
        <v>96389</v>
      </c>
      <c r="B6135" s="141" t="s">
        <v>11375</v>
      </c>
      <c r="C6135" s="141" t="s">
        <v>1074</v>
      </c>
      <c r="D6135" s="141" t="s">
        <v>81</v>
      </c>
      <c r="E6135" s="142" t="s">
        <v>8312</v>
      </c>
      <c r="F6135" s="142" t="s">
        <v>12504</v>
      </c>
    </row>
    <row r="6136" spans="1:6" x14ac:dyDescent="0.3">
      <c r="A6136" s="141">
        <v>96390</v>
      </c>
      <c r="B6136" s="141" t="s">
        <v>11376</v>
      </c>
      <c r="C6136" s="141" t="s">
        <v>1074</v>
      </c>
      <c r="D6136" s="141" t="s">
        <v>81</v>
      </c>
      <c r="E6136" s="142" t="s">
        <v>11377</v>
      </c>
      <c r="F6136" s="142" t="s">
        <v>12643</v>
      </c>
    </row>
    <row r="6137" spans="1:6" x14ac:dyDescent="0.3">
      <c r="A6137" s="141">
        <v>96391</v>
      </c>
      <c r="B6137" s="141" t="s">
        <v>11378</v>
      </c>
      <c r="C6137" s="141" t="s">
        <v>1074</v>
      </c>
      <c r="D6137" s="141" t="s">
        <v>81</v>
      </c>
      <c r="E6137" s="142" t="s">
        <v>11068</v>
      </c>
      <c r="F6137" s="142" t="s">
        <v>12479</v>
      </c>
    </row>
    <row r="6138" spans="1:6" x14ac:dyDescent="0.3">
      <c r="A6138" s="141">
        <v>96392</v>
      </c>
      <c r="B6138" s="141" t="s">
        <v>11379</v>
      </c>
      <c r="C6138" s="141" t="s">
        <v>1074</v>
      </c>
      <c r="D6138" s="141" t="s">
        <v>81</v>
      </c>
      <c r="E6138" s="142" t="s">
        <v>11380</v>
      </c>
      <c r="F6138" s="142" t="s">
        <v>17794</v>
      </c>
    </row>
    <row r="6139" spans="1:6" x14ac:dyDescent="0.3">
      <c r="A6139" s="141">
        <v>96396</v>
      </c>
      <c r="B6139" s="141" t="s">
        <v>11381</v>
      </c>
      <c r="C6139" s="141" t="s">
        <v>1074</v>
      </c>
      <c r="D6139" s="141" t="s">
        <v>81</v>
      </c>
      <c r="E6139" s="142" t="s">
        <v>11382</v>
      </c>
      <c r="F6139" s="142" t="s">
        <v>17795</v>
      </c>
    </row>
    <row r="6140" spans="1:6" x14ac:dyDescent="0.3">
      <c r="A6140" s="141">
        <v>96397</v>
      </c>
      <c r="B6140" s="141" t="s">
        <v>11383</v>
      </c>
      <c r="C6140" s="141" t="s">
        <v>1074</v>
      </c>
      <c r="D6140" s="141" t="s">
        <v>81</v>
      </c>
      <c r="E6140" s="142" t="s">
        <v>11384</v>
      </c>
      <c r="F6140" s="142" t="s">
        <v>17796</v>
      </c>
    </row>
    <row r="6141" spans="1:6" x14ac:dyDescent="0.3">
      <c r="A6141" s="141">
        <v>96398</v>
      </c>
      <c r="B6141" s="141" t="s">
        <v>11385</v>
      </c>
      <c r="C6141" s="141" t="s">
        <v>1074</v>
      </c>
      <c r="D6141" s="141" t="s">
        <v>81</v>
      </c>
      <c r="E6141" s="142" t="s">
        <v>11386</v>
      </c>
      <c r="F6141" s="142" t="s">
        <v>17797</v>
      </c>
    </row>
    <row r="6142" spans="1:6" x14ac:dyDescent="0.3">
      <c r="A6142" s="141">
        <v>96399</v>
      </c>
      <c r="B6142" s="141" t="s">
        <v>11387</v>
      </c>
      <c r="C6142" s="141" t="s">
        <v>1074</v>
      </c>
      <c r="D6142" s="141" t="s">
        <v>81</v>
      </c>
      <c r="E6142" s="142" t="s">
        <v>5691</v>
      </c>
      <c r="F6142" s="142" t="s">
        <v>2852</v>
      </c>
    </row>
    <row r="6143" spans="1:6" x14ac:dyDescent="0.3">
      <c r="A6143" s="141">
        <v>96400</v>
      </c>
      <c r="B6143" s="141" t="s">
        <v>11388</v>
      </c>
      <c r="C6143" s="141" t="s">
        <v>1074</v>
      </c>
      <c r="D6143" s="141" t="s">
        <v>81</v>
      </c>
      <c r="E6143" s="142" t="s">
        <v>11389</v>
      </c>
      <c r="F6143" s="142" t="s">
        <v>10222</v>
      </c>
    </row>
    <row r="6144" spans="1:6" x14ac:dyDescent="0.3">
      <c r="A6144" s="141">
        <v>100564</v>
      </c>
      <c r="B6144" s="141" t="s">
        <v>11390</v>
      </c>
      <c r="C6144" s="141" t="s">
        <v>1074</v>
      </c>
      <c r="D6144" s="141" t="s">
        <v>81</v>
      </c>
      <c r="E6144" s="142" t="s">
        <v>11391</v>
      </c>
      <c r="F6144" s="142" t="s">
        <v>17798</v>
      </c>
    </row>
    <row r="6145" spans="1:6" x14ac:dyDescent="0.3">
      <c r="A6145" s="141">
        <v>100565</v>
      </c>
      <c r="B6145" s="141" t="s">
        <v>11392</v>
      </c>
      <c r="C6145" s="141" t="s">
        <v>1074</v>
      </c>
      <c r="D6145" s="141" t="s">
        <v>81</v>
      </c>
      <c r="E6145" s="142" t="s">
        <v>11393</v>
      </c>
      <c r="F6145" s="142" t="s">
        <v>17799</v>
      </c>
    </row>
    <row r="6146" spans="1:6" x14ac:dyDescent="0.3">
      <c r="A6146" s="141">
        <v>100566</v>
      </c>
      <c r="B6146" s="141" t="s">
        <v>11394</v>
      </c>
      <c r="C6146" s="141" t="s">
        <v>1074</v>
      </c>
      <c r="D6146" s="141" t="s">
        <v>81</v>
      </c>
      <c r="E6146" s="142" t="s">
        <v>11395</v>
      </c>
      <c r="F6146" s="142" t="s">
        <v>17800</v>
      </c>
    </row>
    <row r="6147" spans="1:6" x14ac:dyDescent="0.3">
      <c r="A6147" s="141">
        <v>100567</v>
      </c>
      <c r="B6147" s="141" t="s">
        <v>11396</v>
      </c>
      <c r="C6147" s="141" t="s">
        <v>1074</v>
      </c>
      <c r="D6147" s="141" t="s">
        <v>81</v>
      </c>
      <c r="E6147" s="142" t="s">
        <v>11397</v>
      </c>
      <c r="F6147" s="142" t="s">
        <v>17801</v>
      </c>
    </row>
    <row r="6148" spans="1:6" x14ac:dyDescent="0.3">
      <c r="A6148" s="141">
        <v>100568</v>
      </c>
      <c r="B6148" s="141" t="s">
        <v>11398</v>
      </c>
      <c r="C6148" s="141" t="s">
        <v>1074</v>
      </c>
      <c r="D6148" s="141" t="s">
        <v>81</v>
      </c>
      <c r="E6148" s="142" t="s">
        <v>11399</v>
      </c>
      <c r="F6148" s="142" t="s">
        <v>17802</v>
      </c>
    </row>
    <row r="6149" spans="1:6" x14ac:dyDescent="0.3">
      <c r="A6149" s="141">
        <v>100569</v>
      </c>
      <c r="B6149" s="141" t="s">
        <v>11400</v>
      </c>
      <c r="C6149" s="141" t="s">
        <v>1074</v>
      </c>
      <c r="D6149" s="141" t="s">
        <v>81</v>
      </c>
      <c r="E6149" s="142" t="s">
        <v>11401</v>
      </c>
      <c r="F6149" s="142" t="s">
        <v>17803</v>
      </c>
    </row>
    <row r="6150" spans="1:6" x14ac:dyDescent="0.3">
      <c r="A6150" s="141">
        <v>100570</v>
      </c>
      <c r="B6150" s="141" t="s">
        <v>11402</v>
      </c>
      <c r="C6150" s="141" t="s">
        <v>1074</v>
      </c>
      <c r="D6150" s="141" t="s">
        <v>81</v>
      </c>
      <c r="E6150" s="142" t="s">
        <v>11403</v>
      </c>
      <c r="F6150" s="142" t="s">
        <v>14313</v>
      </c>
    </row>
    <row r="6151" spans="1:6" x14ac:dyDescent="0.3">
      <c r="A6151" s="141">
        <v>100571</v>
      </c>
      <c r="B6151" s="141" t="s">
        <v>11404</v>
      </c>
      <c r="C6151" s="141" t="s">
        <v>1074</v>
      </c>
      <c r="D6151" s="141" t="s">
        <v>81</v>
      </c>
      <c r="E6151" s="142" t="s">
        <v>11405</v>
      </c>
      <c r="F6151" s="142" t="s">
        <v>17804</v>
      </c>
    </row>
    <row r="6152" spans="1:6" x14ac:dyDescent="0.3">
      <c r="A6152" s="141">
        <v>100572</v>
      </c>
      <c r="B6152" s="141" t="s">
        <v>11406</v>
      </c>
      <c r="C6152" s="141" t="s">
        <v>1074</v>
      </c>
      <c r="D6152" s="141" t="s">
        <v>81</v>
      </c>
      <c r="E6152" s="142" t="s">
        <v>11407</v>
      </c>
      <c r="F6152" s="142" t="s">
        <v>7593</v>
      </c>
    </row>
    <row r="6153" spans="1:6" x14ac:dyDescent="0.3">
      <c r="A6153" s="141">
        <v>100573</v>
      </c>
      <c r="B6153" s="141" t="s">
        <v>11408</v>
      </c>
      <c r="C6153" s="141" t="s">
        <v>1074</v>
      </c>
      <c r="D6153" s="141" t="s">
        <v>81</v>
      </c>
      <c r="E6153" s="142" t="s">
        <v>11409</v>
      </c>
      <c r="F6153" s="142" t="s">
        <v>17805</v>
      </c>
    </row>
    <row r="6154" spans="1:6" x14ac:dyDescent="0.3">
      <c r="A6154" s="141">
        <v>100574</v>
      </c>
      <c r="B6154" s="141" t="s">
        <v>11410</v>
      </c>
      <c r="C6154" s="141" t="s">
        <v>1074</v>
      </c>
      <c r="D6154" s="141" t="s">
        <v>81</v>
      </c>
      <c r="E6154" s="142" t="s">
        <v>11411</v>
      </c>
      <c r="F6154" s="142" t="s">
        <v>17806</v>
      </c>
    </row>
    <row r="6155" spans="1:6" x14ac:dyDescent="0.3">
      <c r="A6155" s="141">
        <v>100575</v>
      </c>
      <c r="B6155" s="141" t="s">
        <v>11412</v>
      </c>
      <c r="C6155" s="141" t="s">
        <v>1037</v>
      </c>
      <c r="D6155" s="141" t="s">
        <v>81</v>
      </c>
      <c r="E6155" s="142" t="s">
        <v>2235</v>
      </c>
      <c r="F6155" s="142" t="s">
        <v>17807</v>
      </c>
    </row>
    <row r="6156" spans="1:6" x14ac:dyDescent="0.3">
      <c r="A6156" s="141">
        <v>101767</v>
      </c>
      <c r="B6156" s="141" t="s">
        <v>11413</v>
      </c>
      <c r="C6156" s="141" t="s">
        <v>1074</v>
      </c>
      <c r="D6156" s="141" t="s">
        <v>81</v>
      </c>
      <c r="E6156" s="142" t="s">
        <v>11414</v>
      </c>
      <c r="F6156" s="142" t="s">
        <v>17808</v>
      </c>
    </row>
    <row r="6157" spans="1:6" x14ac:dyDescent="0.3">
      <c r="A6157" s="141">
        <v>101768</v>
      </c>
      <c r="B6157" s="141" t="s">
        <v>11415</v>
      </c>
      <c r="C6157" s="141" t="s">
        <v>1074</v>
      </c>
      <c r="D6157" s="141" t="s">
        <v>81</v>
      </c>
      <c r="E6157" s="142" t="s">
        <v>10813</v>
      </c>
      <c r="F6157" s="142" t="s">
        <v>17809</v>
      </c>
    </row>
    <row r="6158" spans="1:6" x14ac:dyDescent="0.3">
      <c r="A6158" s="141">
        <v>105566</v>
      </c>
      <c r="B6158" s="141" t="s">
        <v>11416</v>
      </c>
      <c r="C6158" s="141" t="s">
        <v>1074</v>
      </c>
      <c r="D6158" s="141" t="s">
        <v>81</v>
      </c>
      <c r="E6158" s="142" t="s">
        <v>10890</v>
      </c>
      <c r="F6158" s="142" t="s">
        <v>3878</v>
      </c>
    </row>
    <row r="6159" spans="1:6" x14ac:dyDescent="0.3">
      <c r="A6159" s="141">
        <v>105567</v>
      </c>
      <c r="B6159" s="141" t="s">
        <v>11417</v>
      </c>
      <c r="C6159" s="141" t="s">
        <v>1074</v>
      </c>
      <c r="D6159" s="141" t="s">
        <v>81</v>
      </c>
      <c r="E6159" s="142" t="s">
        <v>11418</v>
      </c>
      <c r="F6159" s="142" t="s">
        <v>17127</v>
      </c>
    </row>
    <row r="6160" spans="1:6" x14ac:dyDescent="0.3">
      <c r="A6160" s="141">
        <v>105568</v>
      </c>
      <c r="B6160" s="141" t="s">
        <v>11419</v>
      </c>
      <c r="C6160" s="141" t="s">
        <v>1074</v>
      </c>
      <c r="D6160" s="141" t="s">
        <v>81</v>
      </c>
      <c r="E6160" s="142" t="s">
        <v>11420</v>
      </c>
      <c r="F6160" s="142" t="s">
        <v>5153</v>
      </c>
    </row>
    <row r="6161" spans="1:6" x14ac:dyDescent="0.3">
      <c r="A6161" s="141">
        <v>105569</v>
      </c>
      <c r="B6161" s="141" t="s">
        <v>11421</v>
      </c>
      <c r="C6161" s="141" t="s">
        <v>1074</v>
      </c>
      <c r="D6161" s="141" t="s">
        <v>81</v>
      </c>
      <c r="E6161" s="142" t="s">
        <v>11422</v>
      </c>
      <c r="F6161" s="142" t="s">
        <v>5197</v>
      </c>
    </row>
    <row r="6162" spans="1:6" x14ac:dyDescent="0.3">
      <c r="A6162" s="141">
        <v>105570</v>
      </c>
      <c r="B6162" s="141" t="s">
        <v>11423</v>
      </c>
      <c r="C6162" s="141" t="s">
        <v>1074</v>
      </c>
      <c r="D6162" s="141" t="s">
        <v>81</v>
      </c>
      <c r="E6162" s="142" t="s">
        <v>6476</v>
      </c>
      <c r="F6162" s="142" t="s">
        <v>10429</v>
      </c>
    </row>
    <row r="6163" spans="1:6" x14ac:dyDescent="0.3">
      <c r="A6163" s="141">
        <v>105571</v>
      </c>
      <c r="B6163" s="141" t="s">
        <v>11424</v>
      </c>
      <c r="C6163" s="141" t="s">
        <v>1074</v>
      </c>
      <c r="D6163" s="141" t="s">
        <v>81</v>
      </c>
      <c r="E6163" s="142" t="s">
        <v>11425</v>
      </c>
      <c r="F6163" s="142" t="s">
        <v>17810</v>
      </c>
    </row>
    <row r="6164" spans="1:6" x14ac:dyDescent="0.3">
      <c r="A6164" s="141">
        <v>105572</v>
      </c>
      <c r="B6164" s="141" t="s">
        <v>11426</v>
      </c>
      <c r="C6164" s="141" t="s">
        <v>1074</v>
      </c>
      <c r="D6164" s="141" t="s">
        <v>81</v>
      </c>
      <c r="E6164" s="142" t="s">
        <v>163</v>
      </c>
      <c r="F6164" s="142" t="s">
        <v>17811</v>
      </c>
    </row>
    <row r="6165" spans="1:6" x14ac:dyDescent="0.3">
      <c r="A6165" s="141">
        <v>105573</v>
      </c>
      <c r="B6165" s="141" t="s">
        <v>11427</v>
      </c>
      <c r="C6165" s="141" t="s">
        <v>1074</v>
      </c>
      <c r="D6165" s="141" t="s">
        <v>81</v>
      </c>
      <c r="E6165" s="142" t="s">
        <v>11428</v>
      </c>
      <c r="F6165" s="142" t="s">
        <v>17812</v>
      </c>
    </row>
    <row r="6166" spans="1:6" x14ac:dyDescent="0.3">
      <c r="A6166" s="141">
        <v>105574</v>
      </c>
      <c r="B6166" s="141" t="s">
        <v>11429</v>
      </c>
      <c r="C6166" s="141" t="s">
        <v>1074</v>
      </c>
      <c r="D6166" s="141" t="s">
        <v>81</v>
      </c>
      <c r="E6166" s="142" t="s">
        <v>2927</v>
      </c>
      <c r="F6166" s="142" t="s">
        <v>8410</v>
      </c>
    </row>
    <row r="6167" spans="1:6" x14ac:dyDescent="0.3">
      <c r="A6167" s="141">
        <v>105575</v>
      </c>
      <c r="B6167" s="141" t="s">
        <v>11430</v>
      </c>
      <c r="C6167" s="141" t="s">
        <v>1074</v>
      </c>
      <c r="D6167" s="141" t="s">
        <v>81</v>
      </c>
      <c r="E6167" s="142" t="s">
        <v>11431</v>
      </c>
      <c r="F6167" s="142" t="s">
        <v>16777</v>
      </c>
    </row>
    <row r="6168" spans="1:6" x14ac:dyDescent="0.3">
      <c r="A6168" s="141">
        <v>105576</v>
      </c>
      <c r="B6168" s="141" t="s">
        <v>11432</v>
      </c>
      <c r="C6168" s="141" t="s">
        <v>1074</v>
      </c>
      <c r="D6168" s="141" t="s">
        <v>81</v>
      </c>
      <c r="E6168" s="142" t="s">
        <v>4028</v>
      </c>
      <c r="F6168" s="142" t="s">
        <v>7822</v>
      </c>
    </row>
    <row r="6169" spans="1:6" x14ac:dyDescent="0.3">
      <c r="A6169" s="141">
        <v>105577</v>
      </c>
      <c r="B6169" s="141" t="s">
        <v>11433</v>
      </c>
      <c r="C6169" s="141" t="s">
        <v>1074</v>
      </c>
      <c r="D6169" s="141" t="s">
        <v>81</v>
      </c>
      <c r="E6169" s="142" t="s">
        <v>11434</v>
      </c>
      <c r="F6169" s="142" t="s">
        <v>17813</v>
      </c>
    </row>
    <row r="6170" spans="1:6" x14ac:dyDescent="0.3">
      <c r="A6170" s="141">
        <v>105578</v>
      </c>
      <c r="B6170" s="141" t="s">
        <v>11435</v>
      </c>
      <c r="C6170" s="141" t="s">
        <v>1074</v>
      </c>
      <c r="D6170" s="141" t="s">
        <v>81</v>
      </c>
      <c r="E6170" s="142" t="s">
        <v>11436</v>
      </c>
      <c r="F6170" s="142" t="s">
        <v>17814</v>
      </c>
    </row>
    <row r="6171" spans="1:6" x14ac:dyDescent="0.3">
      <c r="A6171" s="141">
        <v>105579</v>
      </c>
      <c r="B6171" s="141" t="s">
        <v>11437</v>
      </c>
      <c r="C6171" s="141" t="s">
        <v>1074</v>
      </c>
      <c r="D6171" s="141" t="s">
        <v>81</v>
      </c>
      <c r="E6171" s="142" t="s">
        <v>11438</v>
      </c>
      <c r="F6171" s="142" t="s">
        <v>17815</v>
      </c>
    </row>
    <row r="6172" spans="1:6" x14ac:dyDescent="0.3">
      <c r="A6172" s="141">
        <v>105580</v>
      </c>
      <c r="B6172" s="141" t="s">
        <v>11439</v>
      </c>
      <c r="C6172" s="141" t="s">
        <v>1074</v>
      </c>
      <c r="D6172" s="141" t="s">
        <v>81</v>
      </c>
      <c r="E6172" s="142" t="s">
        <v>11440</v>
      </c>
      <c r="F6172" s="142" t="s">
        <v>17816</v>
      </c>
    </row>
    <row r="6173" spans="1:6" x14ac:dyDescent="0.3">
      <c r="A6173" s="141">
        <v>105581</v>
      </c>
      <c r="B6173" s="141" t="s">
        <v>11441</v>
      </c>
      <c r="C6173" s="141" t="s">
        <v>1074</v>
      </c>
      <c r="D6173" s="141" t="s">
        <v>81</v>
      </c>
      <c r="E6173" s="142" t="s">
        <v>11442</v>
      </c>
      <c r="F6173" s="142" t="s">
        <v>343</v>
      </c>
    </row>
    <row r="6174" spans="1:6" x14ac:dyDescent="0.3">
      <c r="A6174" s="141">
        <v>105582</v>
      </c>
      <c r="B6174" s="141" t="s">
        <v>11443</v>
      </c>
      <c r="C6174" s="141" t="s">
        <v>1074</v>
      </c>
      <c r="D6174" s="141" t="s">
        <v>81</v>
      </c>
      <c r="E6174" s="142" t="s">
        <v>11444</v>
      </c>
      <c r="F6174" s="142" t="s">
        <v>17007</v>
      </c>
    </row>
    <row r="6175" spans="1:6" x14ac:dyDescent="0.3">
      <c r="A6175" s="141">
        <v>105585</v>
      </c>
      <c r="B6175" s="141" t="s">
        <v>11445</v>
      </c>
      <c r="C6175" s="141" t="s">
        <v>1074</v>
      </c>
      <c r="D6175" s="141" t="s">
        <v>81</v>
      </c>
      <c r="E6175" s="142" t="s">
        <v>6445</v>
      </c>
      <c r="F6175" s="142" t="s">
        <v>17817</v>
      </c>
    </row>
    <row r="6176" spans="1:6" x14ac:dyDescent="0.3">
      <c r="A6176" s="141">
        <v>105586</v>
      </c>
      <c r="B6176" s="141" t="s">
        <v>11446</v>
      </c>
      <c r="C6176" s="141" t="s">
        <v>1074</v>
      </c>
      <c r="D6176" s="141" t="s">
        <v>81</v>
      </c>
      <c r="E6176" s="142" t="s">
        <v>11447</v>
      </c>
      <c r="F6176" s="142" t="s">
        <v>17818</v>
      </c>
    </row>
    <row r="6177" spans="1:6" x14ac:dyDescent="0.3">
      <c r="A6177" s="141">
        <v>105587</v>
      </c>
      <c r="B6177" s="141" t="s">
        <v>11448</v>
      </c>
      <c r="C6177" s="141" t="s">
        <v>1074</v>
      </c>
      <c r="D6177" s="141" t="s">
        <v>81</v>
      </c>
      <c r="E6177" s="142" t="s">
        <v>11449</v>
      </c>
      <c r="F6177" s="142" t="s">
        <v>17819</v>
      </c>
    </row>
    <row r="6178" spans="1:6" x14ac:dyDescent="0.3">
      <c r="A6178" s="141">
        <v>105588</v>
      </c>
      <c r="B6178" s="141" t="s">
        <v>11450</v>
      </c>
      <c r="C6178" s="141" t="s">
        <v>1074</v>
      </c>
      <c r="D6178" s="141" t="s">
        <v>81</v>
      </c>
      <c r="E6178" s="142" t="s">
        <v>11451</v>
      </c>
      <c r="F6178" s="142" t="s">
        <v>14635</v>
      </c>
    </row>
    <row r="6179" spans="1:6" x14ac:dyDescent="0.3">
      <c r="A6179" s="141">
        <v>105589</v>
      </c>
      <c r="B6179" s="141" t="s">
        <v>11452</v>
      </c>
      <c r="C6179" s="141" t="s">
        <v>1074</v>
      </c>
      <c r="D6179" s="141" t="s">
        <v>81</v>
      </c>
      <c r="E6179" s="142" t="s">
        <v>11453</v>
      </c>
      <c r="F6179" s="142" t="s">
        <v>17820</v>
      </c>
    </row>
    <row r="6180" spans="1:6" x14ac:dyDescent="0.3">
      <c r="A6180" s="141">
        <v>105592</v>
      </c>
      <c r="B6180" s="141" t="s">
        <v>11454</v>
      </c>
      <c r="C6180" s="141" t="s">
        <v>1074</v>
      </c>
      <c r="D6180" s="141" t="s">
        <v>81</v>
      </c>
      <c r="E6180" s="142" t="s">
        <v>367</v>
      </c>
      <c r="F6180" s="142" t="s">
        <v>11209</v>
      </c>
    </row>
    <row r="6181" spans="1:6" x14ac:dyDescent="0.3">
      <c r="A6181" s="141">
        <v>105593</v>
      </c>
      <c r="B6181" s="141" t="s">
        <v>11455</v>
      </c>
      <c r="C6181" s="141" t="s">
        <v>1074</v>
      </c>
      <c r="D6181" s="141" t="s">
        <v>81</v>
      </c>
      <c r="E6181" s="142" t="s">
        <v>11456</v>
      </c>
      <c r="F6181" s="142" t="s">
        <v>17821</v>
      </c>
    </row>
    <row r="6182" spans="1:6" x14ac:dyDescent="0.3">
      <c r="A6182" s="141">
        <v>105594</v>
      </c>
      <c r="B6182" s="141" t="s">
        <v>11457</v>
      </c>
      <c r="C6182" s="141" t="s">
        <v>1074</v>
      </c>
      <c r="D6182" s="141" t="s">
        <v>81</v>
      </c>
      <c r="E6182" s="142" t="s">
        <v>11458</v>
      </c>
      <c r="F6182" s="142" t="s">
        <v>17822</v>
      </c>
    </row>
    <row r="6183" spans="1:6" x14ac:dyDescent="0.3">
      <c r="A6183" s="141">
        <v>105595</v>
      </c>
      <c r="B6183" s="141" t="s">
        <v>11459</v>
      </c>
      <c r="C6183" s="141" t="s">
        <v>1074</v>
      </c>
      <c r="D6183" s="141" t="s">
        <v>81</v>
      </c>
      <c r="E6183" s="142" t="s">
        <v>11460</v>
      </c>
      <c r="F6183" s="142" t="s">
        <v>17823</v>
      </c>
    </row>
    <row r="6184" spans="1:6" x14ac:dyDescent="0.3">
      <c r="A6184" s="141">
        <v>105596</v>
      </c>
      <c r="B6184" s="141" t="s">
        <v>11461</v>
      </c>
      <c r="C6184" s="141" t="s">
        <v>1074</v>
      </c>
      <c r="D6184" s="141" t="s">
        <v>81</v>
      </c>
      <c r="E6184" s="142" t="s">
        <v>11462</v>
      </c>
      <c r="F6184" s="142" t="s">
        <v>17824</v>
      </c>
    </row>
    <row r="6185" spans="1:6" x14ac:dyDescent="0.3">
      <c r="A6185" s="141">
        <v>105623</v>
      </c>
      <c r="B6185" s="141" t="s">
        <v>11463</v>
      </c>
      <c r="C6185" s="141" t="s">
        <v>1074</v>
      </c>
      <c r="D6185" s="141" t="s">
        <v>81</v>
      </c>
      <c r="E6185" s="142" t="s">
        <v>11464</v>
      </c>
      <c r="F6185" s="142" t="s">
        <v>6333</v>
      </c>
    </row>
    <row r="6186" spans="1:6" x14ac:dyDescent="0.3">
      <c r="A6186" s="141">
        <v>105624</v>
      </c>
      <c r="B6186" s="141" t="s">
        <v>11465</v>
      </c>
      <c r="C6186" s="141" t="s">
        <v>1074</v>
      </c>
      <c r="D6186" s="141" t="s">
        <v>81</v>
      </c>
      <c r="E6186" s="142" t="s">
        <v>6102</v>
      </c>
      <c r="F6186" s="142" t="s">
        <v>17825</v>
      </c>
    </row>
    <row r="6187" spans="1:6" x14ac:dyDescent="0.3">
      <c r="A6187" s="141">
        <v>105625</v>
      </c>
      <c r="B6187" s="141" t="s">
        <v>11466</v>
      </c>
      <c r="C6187" s="141" t="s">
        <v>1074</v>
      </c>
      <c r="D6187" s="141" t="s">
        <v>81</v>
      </c>
      <c r="E6187" s="142" t="s">
        <v>11467</v>
      </c>
      <c r="F6187" s="142" t="s">
        <v>17826</v>
      </c>
    </row>
    <row r="6188" spans="1:6" x14ac:dyDescent="0.3">
      <c r="A6188" s="141">
        <v>105626</v>
      </c>
      <c r="B6188" s="141" t="s">
        <v>11468</v>
      </c>
      <c r="C6188" s="141" t="s">
        <v>1074</v>
      </c>
      <c r="D6188" s="141" t="s">
        <v>81</v>
      </c>
      <c r="E6188" s="142" t="s">
        <v>11469</v>
      </c>
      <c r="F6188" s="142" t="s">
        <v>17827</v>
      </c>
    </row>
    <row r="6189" spans="1:6" x14ac:dyDescent="0.3">
      <c r="A6189" s="141">
        <v>105627</v>
      </c>
      <c r="B6189" s="141" t="s">
        <v>11470</v>
      </c>
      <c r="C6189" s="141" t="s">
        <v>1074</v>
      </c>
      <c r="D6189" s="141" t="s">
        <v>81</v>
      </c>
      <c r="E6189" s="142" t="s">
        <v>11471</v>
      </c>
      <c r="F6189" s="142" t="s">
        <v>17828</v>
      </c>
    </row>
    <row r="6190" spans="1:6" x14ac:dyDescent="0.3">
      <c r="A6190" s="141">
        <v>105628</v>
      </c>
      <c r="B6190" s="141" t="s">
        <v>11472</v>
      </c>
      <c r="C6190" s="141" t="s">
        <v>1074</v>
      </c>
      <c r="D6190" s="141" t="s">
        <v>81</v>
      </c>
      <c r="E6190" s="142" t="s">
        <v>11473</v>
      </c>
      <c r="F6190" s="142" t="s">
        <v>16762</v>
      </c>
    </row>
    <row r="6191" spans="1:6" x14ac:dyDescent="0.3">
      <c r="A6191" s="141">
        <v>105629</v>
      </c>
      <c r="B6191" s="141" t="s">
        <v>11474</v>
      </c>
      <c r="C6191" s="141" t="s">
        <v>1074</v>
      </c>
      <c r="D6191" s="141" t="s">
        <v>81</v>
      </c>
      <c r="E6191" s="142" t="s">
        <v>183</v>
      </c>
      <c r="F6191" s="142" t="s">
        <v>17829</v>
      </c>
    </row>
    <row r="6192" spans="1:6" x14ac:dyDescent="0.3">
      <c r="A6192" s="141">
        <v>105630</v>
      </c>
      <c r="B6192" s="141" t="s">
        <v>11475</v>
      </c>
      <c r="C6192" s="141" t="s">
        <v>1074</v>
      </c>
      <c r="D6192" s="141" t="s">
        <v>81</v>
      </c>
      <c r="E6192" s="142" t="s">
        <v>11476</v>
      </c>
      <c r="F6192" s="142" t="s">
        <v>11606</v>
      </c>
    </row>
    <row r="6193" spans="1:6" x14ac:dyDescent="0.3">
      <c r="A6193" s="141">
        <v>105631</v>
      </c>
      <c r="B6193" s="141" t="s">
        <v>11477</v>
      </c>
      <c r="C6193" s="141" t="s">
        <v>1074</v>
      </c>
      <c r="D6193" s="141" t="s">
        <v>81</v>
      </c>
      <c r="E6193" s="142" t="s">
        <v>11478</v>
      </c>
      <c r="F6193" s="142" t="s">
        <v>17830</v>
      </c>
    </row>
    <row r="6194" spans="1:6" x14ac:dyDescent="0.3">
      <c r="A6194" s="141">
        <v>105632</v>
      </c>
      <c r="B6194" s="141" t="s">
        <v>11479</v>
      </c>
      <c r="C6194" s="141" t="s">
        <v>1074</v>
      </c>
      <c r="D6194" s="141" t="s">
        <v>81</v>
      </c>
      <c r="E6194" s="142" t="s">
        <v>11480</v>
      </c>
      <c r="F6194" s="142" t="s">
        <v>17831</v>
      </c>
    </row>
    <row r="6195" spans="1:6" x14ac:dyDescent="0.3">
      <c r="A6195" s="141">
        <v>105633</v>
      </c>
      <c r="B6195" s="141" t="s">
        <v>11481</v>
      </c>
      <c r="C6195" s="141" t="s">
        <v>1074</v>
      </c>
      <c r="D6195" s="141" t="s">
        <v>81</v>
      </c>
      <c r="E6195" s="142" t="s">
        <v>11482</v>
      </c>
      <c r="F6195" s="142" t="s">
        <v>17832</v>
      </c>
    </row>
    <row r="6196" spans="1:6" x14ac:dyDescent="0.3">
      <c r="A6196" s="141">
        <v>105634</v>
      </c>
      <c r="B6196" s="141" t="s">
        <v>11483</v>
      </c>
      <c r="C6196" s="141" t="s">
        <v>1074</v>
      </c>
      <c r="D6196" s="141" t="s">
        <v>81</v>
      </c>
      <c r="E6196" s="142" t="s">
        <v>11484</v>
      </c>
      <c r="F6196" s="142" t="s">
        <v>17833</v>
      </c>
    </row>
    <row r="6197" spans="1:6" x14ac:dyDescent="0.3">
      <c r="A6197" s="141">
        <v>105635</v>
      </c>
      <c r="B6197" s="141" t="s">
        <v>11485</v>
      </c>
      <c r="C6197" s="141" t="s">
        <v>1074</v>
      </c>
      <c r="D6197" s="141" t="s">
        <v>81</v>
      </c>
      <c r="E6197" s="142" t="s">
        <v>11486</v>
      </c>
      <c r="F6197" s="142" t="s">
        <v>7369</v>
      </c>
    </row>
    <row r="6198" spans="1:6" x14ac:dyDescent="0.3">
      <c r="A6198" s="141">
        <v>105636</v>
      </c>
      <c r="B6198" s="141" t="s">
        <v>11487</v>
      </c>
      <c r="C6198" s="141" t="s">
        <v>1074</v>
      </c>
      <c r="D6198" s="141" t="s">
        <v>81</v>
      </c>
      <c r="E6198" s="142" t="s">
        <v>11488</v>
      </c>
      <c r="F6198" s="142" t="s">
        <v>17834</v>
      </c>
    </row>
    <row r="6199" spans="1:6" x14ac:dyDescent="0.3">
      <c r="A6199" s="141">
        <v>105657</v>
      </c>
      <c r="B6199" s="141" t="s">
        <v>11489</v>
      </c>
      <c r="C6199" s="141" t="s">
        <v>1074</v>
      </c>
      <c r="D6199" s="141" t="s">
        <v>81</v>
      </c>
      <c r="E6199" s="142" t="s">
        <v>11490</v>
      </c>
      <c r="F6199" s="142" t="s">
        <v>17835</v>
      </c>
    </row>
    <row r="6200" spans="1:6" x14ac:dyDescent="0.3">
      <c r="A6200" s="141">
        <v>105658</v>
      </c>
      <c r="B6200" s="141" t="s">
        <v>11491</v>
      </c>
      <c r="C6200" s="141" t="s">
        <v>1074</v>
      </c>
      <c r="D6200" s="141" t="s">
        <v>81</v>
      </c>
      <c r="E6200" s="142" t="s">
        <v>11492</v>
      </c>
      <c r="F6200" s="142" t="s">
        <v>5671</v>
      </c>
    </row>
    <row r="6201" spans="1:6" x14ac:dyDescent="0.3">
      <c r="A6201" s="141">
        <v>105659</v>
      </c>
      <c r="B6201" s="141" t="s">
        <v>11493</v>
      </c>
      <c r="C6201" s="141" t="s">
        <v>1074</v>
      </c>
      <c r="D6201" s="141" t="s">
        <v>81</v>
      </c>
      <c r="E6201" s="142" t="s">
        <v>11494</v>
      </c>
      <c r="F6201" s="142" t="s">
        <v>17836</v>
      </c>
    </row>
    <row r="6202" spans="1:6" x14ac:dyDescent="0.3">
      <c r="A6202" s="141">
        <v>105660</v>
      </c>
      <c r="B6202" s="141" t="s">
        <v>11495</v>
      </c>
      <c r="C6202" s="141" t="s">
        <v>1074</v>
      </c>
      <c r="D6202" s="141" t="s">
        <v>81</v>
      </c>
      <c r="E6202" s="142" t="s">
        <v>11496</v>
      </c>
      <c r="F6202" s="142" t="s">
        <v>17837</v>
      </c>
    </row>
    <row r="6203" spans="1:6" x14ac:dyDescent="0.3">
      <c r="A6203" s="141">
        <v>105661</v>
      </c>
      <c r="B6203" s="141" t="s">
        <v>11497</v>
      </c>
      <c r="C6203" s="141" t="s">
        <v>1074</v>
      </c>
      <c r="D6203" s="141" t="s">
        <v>81</v>
      </c>
      <c r="E6203" s="142" t="s">
        <v>11498</v>
      </c>
      <c r="F6203" s="142" t="s">
        <v>17838</v>
      </c>
    </row>
    <row r="6204" spans="1:6" x14ac:dyDescent="0.3">
      <c r="A6204" s="141">
        <v>105662</v>
      </c>
      <c r="B6204" s="141" t="s">
        <v>11499</v>
      </c>
      <c r="C6204" s="141" t="s">
        <v>1074</v>
      </c>
      <c r="D6204" s="141" t="s">
        <v>81</v>
      </c>
      <c r="E6204" s="142" t="s">
        <v>11500</v>
      </c>
      <c r="F6204" s="142" t="s">
        <v>17839</v>
      </c>
    </row>
    <row r="6205" spans="1:6" x14ac:dyDescent="0.3">
      <c r="A6205" s="141">
        <v>105663</v>
      </c>
      <c r="B6205" s="141" t="s">
        <v>11501</v>
      </c>
      <c r="C6205" s="141" t="s">
        <v>1074</v>
      </c>
      <c r="D6205" s="141" t="s">
        <v>81</v>
      </c>
      <c r="E6205" s="142" t="s">
        <v>11502</v>
      </c>
      <c r="F6205" s="142" t="s">
        <v>17840</v>
      </c>
    </row>
    <row r="6206" spans="1:6" x14ac:dyDescent="0.3">
      <c r="A6206" s="141">
        <v>105664</v>
      </c>
      <c r="B6206" s="141" t="s">
        <v>11503</v>
      </c>
      <c r="C6206" s="141" t="s">
        <v>1074</v>
      </c>
      <c r="D6206" s="141" t="s">
        <v>81</v>
      </c>
      <c r="E6206" s="142" t="s">
        <v>11504</v>
      </c>
      <c r="F6206" s="142" t="s">
        <v>17841</v>
      </c>
    </row>
    <row r="6207" spans="1:6" x14ac:dyDescent="0.3">
      <c r="A6207" s="141">
        <v>105665</v>
      </c>
      <c r="B6207" s="141" t="s">
        <v>11505</v>
      </c>
      <c r="C6207" s="141" t="s">
        <v>1074</v>
      </c>
      <c r="D6207" s="141" t="s">
        <v>81</v>
      </c>
      <c r="E6207" s="142" t="s">
        <v>11506</v>
      </c>
      <c r="F6207" s="142" t="s">
        <v>17842</v>
      </c>
    </row>
    <row r="6208" spans="1:6" x14ac:dyDescent="0.3">
      <c r="A6208" s="141">
        <v>105666</v>
      </c>
      <c r="B6208" s="141" t="s">
        <v>11507</v>
      </c>
      <c r="C6208" s="141" t="s">
        <v>1074</v>
      </c>
      <c r="D6208" s="141" t="s">
        <v>81</v>
      </c>
      <c r="E6208" s="142" t="s">
        <v>11508</v>
      </c>
      <c r="F6208" s="142" t="s">
        <v>11177</v>
      </c>
    </row>
    <row r="6209" spans="1:6" x14ac:dyDescent="0.3">
      <c r="A6209" s="141">
        <v>105667</v>
      </c>
      <c r="B6209" s="141" t="s">
        <v>11509</v>
      </c>
      <c r="C6209" s="141" t="s">
        <v>1074</v>
      </c>
      <c r="D6209" s="141" t="s">
        <v>81</v>
      </c>
      <c r="E6209" s="142" t="s">
        <v>11510</v>
      </c>
      <c r="F6209" s="142" t="s">
        <v>15649</v>
      </c>
    </row>
    <row r="6210" spans="1:6" x14ac:dyDescent="0.3">
      <c r="A6210" s="141">
        <v>105668</v>
      </c>
      <c r="B6210" s="141" t="s">
        <v>11511</v>
      </c>
      <c r="C6210" s="141" t="s">
        <v>1074</v>
      </c>
      <c r="D6210" s="141" t="s">
        <v>81</v>
      </c>
      <c r="E6210" s="142" t="s">
        <v>11512</v>
      </c>
      <c r="F6210" s="142" t="s">
        <v>17843</v>
      </c>
    </row>
    <row r="6211" spans="1:6" x14ac:dyDescent="0.3">
      <c r="A6211" s="141">
        <v>105669</v>
      </c>
      <c r="B6211" s="141" t="s">
        <v>11513</v>
      </c>
      <c r="C6211" s="141" t="s">
        <v>1074</v>
      </c>
      <c r="D6211" s="141" t="s">
        <v>81</v>
      </c>
      <c r="E6211" s="142" t="s">
        <v>11514</v>
      </c>
      <c r="F6211" s="142" t="s">
        <v>17844</v>
      </c>
    </row>
    <row r="6212" spans="1:6" x14ac:dyDescent="0.3">
      <c r="A6212" s="141">
        <v>105670</v>
      </c>
      <c r="B6212" s="141" t="s">
        <v>11515</v>
      </c>
      <c r="C6212" s="141" t="s">
        <v>1074</v>
      </c>
      <c r="D6212" s="141" t="s">
        <v>81</v>
      </c>
      <c r="E6212" s="142" t="s">
        <v>11516</v>
      </c>
      <c r="F6212" s="142" t="s">
        <v>11281</v>
      </c>
    </row>
    <row r="6213" spans="1:6" x14ac:dyDescent="0.3">
      <c r="A6213" s="141">
        <v>105671</v>
      </c>
      <c r="B6213" s="141" t="s">
        <v>11517</v>
      </c>
      <c r="C6213" s="141" t="s">
        <v>1074</v>
      </c>
      <c r="D6213" s="141" t="s">
        <v>81</v>
      </c>
      <c r="E6213" s="142" t="s">
        <v>11518</v>
      </c>
      <c r="F6213" s="142" t="s">
        <v>17845</v>
      </c>
    </row>
    <row r="6214" spans="1:6" x14ac:dyDescent="0.3">
      <c r="A6214" s="141">
        <v>105690</v>
      </c>
      <c r="B6214" s="141" t="s">
        <v>11519</v>
      </c>
      <c r="C6214" s="141" t="s">
        <v>1074</v>
      </c>
      <c r="D6214" s="141" t="s">
        <v>81</v>
      </c>
      <c r="E6214" s="142" t="s">
        <v>11520</v>
      </c>
      <c r="F6214" s="142" t="s">
        <v>17846</v>
      </c>
    </row>
    <row r="6215" spans="1:6" x14ac:dyDescent="0.3">
      <c r="A6215" s="141">
        <v>105691</v>
      </c>
      <c r="B6215" s="141" t="s">
        <v>11521</v>
      </c>
      <c r="C6215" s="141" t="s">
        <v>1074</v>
      </c>
      <c r="D6215" s="141" t="s">
        <v>81</v>
      </c>
      <c r="E6215" s="142" t="s">
        <v>11522</v>
      </c>
      <c r="F6215" s="142" t="s">
        <v>17847</v>
      </c>
    </row>
    <row r="6216" spans="1:6" x14ac:dyDescent="0.3">
      <c r="A6216" s="141">
        <v>105692</v>
      </c>
      <c r="B6216" s="141" t="s">
        <v>11523</v>
      </c>
      <c r="C6216" s="141" t="s">
        <v>1074</v>
      </c>
      <c r="D6216" s="141" t="s">
        <v>81</v>
      </c>
      <c r="E6216" s="142" t="s">
        <v>11524</v>
      </c>
      <c r="F6216" s="142" t="s">
        <v>17848</v>
      </c>
    </row>
    <row r="6217" spans="1:6" x14ac:dyDescent="0.3">
      <c r="A6217" s="141">
        <v>105693</v>
      </c>
      <c r="B6217" s="141" t="s">
        <v>11525</v>
      </c>
      <c r="C6217" s="141" t="s">
        <v>1074</v>
      </c>
      <c r="D6217" s="141" t="s">
        <v>81</v>
      </c>
      <c r="E6217" s="142" t="s">
        <v>11526</v>
      </c>
      <c r="F6217" s="142" t="s">
        <v>17849</v>
      </c>
    </row>
    <row r="6218" spans="1:6" x14ac:dyDescent="0.3">
      <c r="A6218" s="141">
        <v>105694</v>
      </c>
      <c r="B6218" s="141" t="s">
        <v>11527</v>
      </c>
      <c r="C6218" s="141" t="s">
        <v>1074</v>
      </c>
      <c r="D6218" s="141" t="s">
        <v>81</v>
      </c>
      <c r="E6218" s="142" t="s">
        <v>11528</v>
      </c>
      <c r="F6218" s="142" t="s">
        <v>17850</v>
      </c>
    </row>
    <row r="6219" spans="1:6" x14ac:dyDescent="0.3">
      <c r="A6219" s="141">
        <v>105695</v>
      </c>
      <c r="B6219" s="141" t="s">
        <v>11529</v>
      </c>
      <c r="C6219" s="141" t="s">
        <v>1074</v>
      </c>
      <c r="D6219" s="141" t="s">
        <v>81</v>
      </c>
      <c r="E6219" s="142" t="s">
        <v>11530</v>
      </c>
      <c r="F6219" s="142" t="s">
        <v>17851</v>
      </c>
    </row>
    <row r="6220" spans="1:6" x14ac:dyDescent="0.3">
      <c r="A6220" s="141">
        <v>105696</v>
      </c>
      <c r="B6220" s="141" t="s">
        <v>11531</v>
      </c>
      <c r="C6220" s="141" t="s">
        <v>1074</v>
      </c>
      <c r="D6220" s="141" t="s">
        <v>81</v>
      </c>
      <c r="E6220" s="142" t="s">
        <v>11532</v>
      </c>
      <c r="F6220" s="142" t="s">
        <v>1060</v>
      </c>
    </row>
    <row r="6221" spans="1:6" x14ac:dyDescent="0.3">
      <c r="A6221" s="141">
        <v>105697</v>
      </c>
      <c r="B6221" s="141" t="s">
        <v>11533</v>
      </c>
      <c r="C6221" s="141" t="s">
        <v>1074</v>
      </c>
      <c r="D6221" s="141" t="s">
        <v>81</v>
      </c>
      <c r="E6221" s="142" t="s">
        <v>11534</v>
      </c>
      <c r="F6221" s="142" t="s">
        <v>17852</v>
      </c>
    </row>
    <row r="6222" spans="1:6" x14ac:dyDescent="0.3">
      <c r="A6222" s="141">
        <v>105698</v>
      </c>
      <c r="B6222" s="141" t="s">
        <v>11535</v>
      </c>
      <c r="C6222" s="141" t="s">
        <v>1074</v>
      </c>
      <c r="D6222" s="141" t="s">
        <v>81</v>
      </c>
      <c r="E6222" s="142" t="s">
        <v>11536</v>
      </c>
      <c r="F6222" s="142" t="s">
        <v>17802</v>
      </c>
    </row>
    <row r="6223" spans="1:6" x14ac:dyDescent="0.3">
      <c r="A6223" s="141">
        <v>105699</v>
      </c>
      <c r="B6223" s="141" t="s">
        <v>11537</v>
      </c>
      <c r="C6223" s="141" t="s">
        <v>1074</v>
      </c>
      <c r="D6223" s="141" t="s">
        <v>81</v>
      </c>
      <c r="E6223" s="142" t="s">
        <v>11538</v>
      </c>
      <c r="F6223" s="142" t="s">
        <v>17853</v>
      </c>
    </row>
    <row r="6224" spans="1:6" x14ac:dyDescent="0.3">
      <c r="A6224" s="141">
        <v>105700</v>
      </c>
      <c r="B6224" s="141" t="s">
        <v>11539</v>
      </c>
      <c r="C6224" s="141" t="s">
        <v>1074</v>
      </c>
      <c r="D6224" s="141" t="s">
        <v>81</v>
      </c>
      <c r="E6224" s="142" t="s">
        <v>11540</v>
      </c>
      <c r="F6224" s="142" t="s">
        <v>17854</v>
      </c>
    </row>
    <row r="6225" spans="1:6" x14ac:dyDescent="0.3">
      <c r="A6225" s="141">
        <v>105701</v>
      </c>
      <c r="B6225" s="141" t="s">
        <v>11541</v>
      </c>
      <c r="C6225" s="141" t="s">
        <v>1074</v>
      </c>
      <c r="D6225" s="141" t="s">
        <v>81</v>
      </c>
      <c r="E6225" s="142" t="s">
        <v>11542</v>
      </c>
      <c r="F6225" s="142" t="s">
        <v>2748</v>
      </c>
    </row>
    <row r="6226" spans="1:6" x14ac:dyDescent="0.3">
      <c r="A6226" s="141">
        <v>105702</v>
      </c>
      <c r="B6226" s="141" t="s">
        <v>11543</v>
      </c>
      <c r="C6226" s="141" t="s">
        <v>1074</v>
      </c>
      <c r="D6226" s="141" t="s">
        <v>81</v>
      </c>
      <c r="E6226" s="142" t="s">
        <v>11544</v>
      </c>
      <c r="F6226" s="142" t="s">
        <v>17855</v>
      </c>
    </row>
    <row r="6227" spans="1:6" x14ac:dyDescent="0.3">
      <c r="A6227" s="141">
        <v>105703</v>
      </c>
      <c r="B6227" s="141" t="s">
        <v>11545</v>
      </c>
      <c r="C6227" s="141" t="s">
        <v>1074</v>
      </c>
      <c r="D6227" s="141" t="s">
        <v>81</v>
      </c>
      <c r="E6227" s="142" t="s">
        <v>11546</v>
      </c>
      <c r="F6227" s="142" t="s">
        <v>17856</v>
      </c>
    </row>
    <row r="6228" spans="1:6" x14ac:dyDescent="0.3">
      <c r="A6228" s="141">
        <v>105704</v>
      </c>
      <c r="B6228" s="141" t="s">
        <v>11547</v>
      </c>
      <c r="C6228" s="141" t="s">
        <v>1074</v>
      </c>
      <c r="D6228" s="141" t="s">
        <v>81</v>
      </c>
      <c r="E6228" s="142" t="s">
        <v>11548</v>
      </c>
      <c r="F6228" s="142" t="s">
        <v>17045</v>
      </c>
    </row>
    <row r="6229" spans="1:6" x14ac:dyDescent="0.3">
      <c r="A6229" s="141">
        <v>105710</v>
      </c>
      <c r="B6229" s="141" t="s">
        <v>11549</v>
      </c>
      <c r="C6229" s="141" t="s">
        <v>1074</v>
      </c>
      <c r="D6229" s="141" t="s">
        <v>81</v>
      </c>
      <c r="E6229" s="142" t="s">
        <v>11550</v>
      </c>
      <c r="F6229" s="142" t="s">
        <v>17857</v>
      </c>
    </row>
    <row r="6230" spans="1:6" x14ac:dyDescent="0.3">
      <c r="A6230" s="141">
        <v>105711</v>
      </c>
      <c r="B6230" s="141" t="s">
        <v>11551</v>
      </c>
      <c r="C6230" s="141" t="s">
        <v>1074</v>
      </c>
      <c r="D6230" s="141" t="s">
        <v>81</v>
      </c>
      <c r="E6230" s="142" t="s">
        <v>11552</v>
      </c>
      <c r="F6230" s="142" t="s">
        <v>4277</v>
      </c>
    </row>
    <row r="6231" spans="1:6" x14ac:dyDescent="0.3">
      <c r="A6231" s="141">
        <v>105712</v>
      </c>
      <c r="B6231" s="141" t="s">
        <v>11553</v>
      </c>
      <c r="C6231" s="141" t="s">
        <v>1074</v>
      </c>
      <c r="D6231" s="141" t="s">
        <v>81</v>
      </c>
      <c r="E6231" s="142" t="s">
        <v>1052</v>
      </c>
      <c r="F6231" s="142" t="s">
        <v>17858</v>
      </c>
    </row>
    <row r="6232" spans="1:6" x14ac:dyDescent="0.3">
      <c r="A6232" s="141">
        <v>105718</v>
      </c>
      <c r="B6232" s="141" t="s">
        <v>11554</v>
      </c>
      <c r="C6232" s="141" t="s">
        <v>1074</v>
      </c>
      <c r="D6232" s="141" t="s">
        <v>81</v>
      </c>
      <c r="E6232" s="142" t="s">
        <v>10284</v>
      </c>
      <c r="F6232" s="142" t="s">
        <v>15494</v>
      </c>
    </row>
    <row r="6233" spans="1:6" x14ac:dyDescent="0.3">
      <c r="A6233" s="141">
        <v>105727</v>
      </c>
      <c r="B6233" s="141" t="s">
        <v>11555</v>
      </c>
      <c r="C6233" s="141" t="s">
        <v>1074</v>
      </c>
      <c r="D6233" s="141" t="s">
        <v>81</v>
      </c>
      <c r="E6233" s="142" t="s">
        <v>11556</v>
      </c>
      <c r="F6233" s="142" t="s">
        <v>17859</v>
      </c>
    </row>
    <row r="6234" spans="1:6" x14ac:dyDescent="0.3">
      <c r="A6234" s="141">
        <v>105728</v>
      </c>
      <c r="B6234" s="141" t="s">
        <v>11557</v>
      </c>
      <c r="C6234" s="141" t="s">
        <v>1074</v>
      </c>
      <c r="D6234" s="141" t="s">
        <v>81</v>
      </c>
      <c r="E6234" s="142" t="s">
        <v>11558</v>
      </c>
      <c r="F6234" s="142" t="s">
        <v>17860</v>
      </c>
    </row>
    <row r="6235" spans="1:6" x14ac:dyDescent="0.3">
      <c r="A6235" s="141">
        <v>105729</v>
      </c>
      <c r="B6235" s="141" t="s">
        <v>11559</v>
      </c>
      <c r="C6235" s="141" t="s">
        <v>1074</v>
      </c>
      <c r="D6235" s="141" t="s">
        <v>81</v>
      </c>
      <c r="E6235" s="142" t="s">
        <v>11560</v>
      </c>
      <c r="F6235" s="142" t="s">
        <v>17861</v>
      </c>
    </row>
    <row r="6236" spans="1:6" x14ac:dyDescent="0.3">
      <c r="A6236" s="141">
        <v>105730</v>
      </c>
      <c r="B6236" s="141" t="s">
        <v>11561</v>
      </c>
      <c r="C6236" s="141" t="s">
        <v>1074</v>
      </c>
      <c r="D6236" s="141" t="s">
        <v>81</v>
      </c>
      <c r="E6236" s="142" t="s">
        <v>11562</v>
      </c>
      <c r="F6236" s="142" t="s">
        <v>17862</v>
      </c>
    </row>
    <row r="6237" spans="1:6" x14ac:dyDescent="0.3">
      <c r="A6237" s="141">
        <v>105731</v>
      </c>
      <c r="B6237" s="141" t="s">
        <v>11563</v>
      </c>
      <c r="C6237" s="141" t="s">
        <v>1074</v>
      </c>
      <c r="D6237" s="141" t="s">
        <v>81</v>
      </c>
      <c r="E6237" s="142" t="s">
        <v>11564</v>
      </c>
      <c r="F6237" s="142" t="s">
        <v>16764</v>
      </c>
    </row>
    <row r="6238" spans="1:6" x14ac:dyDescent="0.3">
      <c r="A6238" s="141">
        <v>105732</v>
      </c>
      <c r="B6238" s="141" t="s">
        <v>11565</v>
      </c>
      <c r="C6238" s="141" t="s">
        <v>1074</v>
      </c>
      <c r="D6238" s="141" t="s">
        <v>81</v>
      </c>
      <c r="E6238" s="142" t="s">
        <v>11566</v>
      </c>
      <c r="F6238" s="142" t="s">
        <v>17863</v>
      </c>
    </row>
    <row r="6239" spans="1:6" x14ac:dyDescent="0.3">
      <c r="A6239" s="141">
        <v>105733</v>
      </c>
      <c r="B6239" s="141" t="s">
        <v>11567</v>
      </c>
      <c r="C6239" s="141" t="s">
        <v>1074</v>
      </c>
      <c r="D6239" s="141" t="s">
        <v>81</v>
      </c>
      <c r="E6239" s="142" t="s">
        <v>11568</v>
      </c>
      <c r="F6239" s="142" t="s">
        <v>17864</v>
      </c>
    </row>
    <row r="6240" spans="1:6" x14ac:dyDescent="0.3">
      <c r="A6240" s="141">
        <v>105734</v>
      </c>
      <c r="B6240" s="141" t="s">
        <v>11569</v>
      </c>
      <c r="C6240" s="141" t="s">
        <v>1074</v>
      </c>
      <c r="D6240" s="141" t="s">
        <v>81</v>
      </c>
      <c r="E6240" s="142" t="s">
        <v>11570</v>
      </c>
      <c r="F6240" s="142" t="s">
        <v>17865</v>
      </c>
    </row>
    <row r="6241" spans="1:6" x14ac:dyDescent="0.3">
      <c r="A6241" s="141">
        <v>105735</v>
      </c>
      <c r="B6241" s="141" t="s">
        <v>11571</v>
      </c>
      <c r="C6241" s="141" t="s">
        <v>1074</v>
      </c>
      <c r="D6241" s="141" t="s">
        <v>81</v>
      </c>
      <c r="E6241" s="142" t="s">
        <v>11572</v>
      </c>
      <c r="F6241" s="142" t="s">
        <v>17866</v>
      </c>
    </row>
    <row r="6242" spans="1:6" x14ac:dyDescent="0.3">
      <c r="A6242" s="141">
        <v>105736</v>
      </c>
      <c r="B6242" s="141" t="s">
        <v>11573</v>
      </c>
      <c r="C6242" s="141" t="s">
        <v>1074</v>
      </c>
      <c r="D6242" s="141" t="s">
        <v>81</v>
      </c>
      <c r="E6242" s="142" t="s">
        <v>11574</v>
      </c>
      <c r="F6242" s="142" t="s">
        <v>17228</v>
      </c>
    </row>
    <row r="6243" spans="1:6" x14ac:dyDescent="0.3">
      <c r="A6243" s="141">
        <v>105737</v>
      </c>
      <c r="B6243" s="141" t="s">
        <v>11575</v>
      </c>
      <c r="C6243" s="141" t="s">
        <v>1074</v>
      </c>
      <c r="D6243" s="141" t="s">
        <v>81</v>
      </c>
      <c r="E6243" s="142" t="s">
        <v>11576</v>
      </c>
      <c r="F6243" s="142" t="s">
        <v>17867</v>
      </c>
    </row>
    <row r="6244" spans="1:6" x14ac:dyDescent="0.3">
      <c r="A6244" s="141">
        <v>105738</v>
      </c>
      <c r="B6244" s="141" t="s">
        <v>11577</v>
      </c>
      <c r="C6244" s="141" t="s">
        <v>1074</v>
      </c>
      <c r="D6244" s="141" t="s">
        <v>81</v>
      </c>
      <c r="E6244" s="142" t="s">
        <v>11578</v>
      </c>
      <c r="F6244" s="142" t="s">
        <v>17868</v>
      </c>
    </row>
    <row r="6245" spans="1:6" x14ac:dyDescent="0.3">
      <c r="A6245" s="141">
        <v>105739</v>
      </c>
      <c r="B6245" s="141" t="s">
        <v>11579</v>
      </c>
      <c r="C6245" s="141" t="s">
        <v>1074</v>
      </c>
      <c r="D6245" s="141" t="s">
        <v>81</v>
      </c>
      <c r="E6245" s="142" t="s">
        <v>11580</v>
      </c>
      <c r="F6245" s="142" t="s">
        <v>17869</v>
      </c>
    </row>
    <row r="6246" spans="1:6" x14ac:dyDescent="0.3">
      <c r="A6246" s="141">
        <v>105740</v>
      </c>
      <c r="B6246" s="141" t="s">
        <v>11581</v>
      </c>
      <c r="C6246" s="141" t="s">
        <v>1074</v>
      </c>
      <c r="D6246" s="141" t="s">
        <v>81</v>
      </c>
      <c r="E6246" s="142" t="s">
        <v>11582</v>
      </c>
      <c r="F6246" s="142" t="s">
        <v>17870</v>
      </c>
    </row>
    <row r="6247" spans="1:6" x14ac:dyDescent="0.3">
      <c r="A6247" s="141">
        <v>105741</v>
      </c>
      <c r="B6247" s="141" t="s">
        <v>11583</v>
      </c>
      <c r="C6247" s="141" t="s">
        <v>1074</v>
      </c>
      <c r="D6247" s="141" t="s">
        <v>81</v>
      </c>
      <c r="E6247" s="142" t="s">
        <v>11584</v>
      </c>
      <c r="F6247" s="142" t="s">
        <v>17871</v>
      </c>
    </row>
    <row r="6248" spans="1:6" x14ac:dyDescent="0.3">
      <c r="A6248" s="141">
        <v>105742</v>
      </c>
      <c r="B6248" s="141" t="s">
        <v>11585</v>
      </c>
      <c r="C6248" s="141" t="s">
        <v>1074</v>
      </c>
      <c r="D6248" s="141" t="s">
        <v>81</v>
      </c>
      <c r="E6248" s="142" t="s">
        <v>11586</v>
      </c>
      <c r="F6248" s="142" t="s">
        <v>17188</v>
      </c>
    </row>
    <row r="6249" spans="1:6" x14ac:dyDescent="0.3">
      <c r="A6249" s="141">
        <v>105743</v>
      </c>
      <c r="B6249" s="141" t="s">
        <v>11587</v>
      </c>
      <c r="C6249" s="141" t="s">
        <v>1074</v>
      </c>
      <c r="D6249" s="141" t="s">
        <v>81</v>
      </c>
      <c r="E6249" s="142" t="s">
        <v>11588</v>
      </c>
      <c r="F6249" s="142" t="s">
        <v>17872</v>
      </c>
    </row>
    <row r="6250" spans="1:6" x14ac:dyDescent="0.3">
      <c r="A6250" s="141">
        <v>105744</v>
      </c>
      <c r="B6250" s="141" t="s">
        <v>11589</v>
      </c>
      <c r="C6250" s="141" t="s">
        <v>1074</v>
      </c>
      <c r="D6250" s="141" t="s">
        <v>81</v>
      </c>
      <c r="E6250" s="142" t="s">
        <v>11590</v>
      </c>
      <c r="F6250" s="142" t="s">
        <v>17873</v>
      </c>
    </row>
    <row r="6251" spans="1:6" x14ac:dyDescent="0.3">
      <c r="A6251" s="141">
        <v>105745</v>
      </c>
      <c r="B6251" s="141" t="s">
        <v>11591</v>
      </c>
      <c r="C6251" s="141" t="s">
        <v>1074</v>
      </c>
      <c r="D6251" s="141" t="s">
        <v>81</v>
      </c>
      <c r="E6251" s="142" t="s">
        <v>11592</v>
      </c>
      <c r="F6251" s="142" t="s">
        <v>17874</v>
      </c>
    </row>
    <row r="6252" spans="1:6" x14ac:dyDescent="0.3">
      <c r="A6252" s="141">
        <v>105746</v>
      </c>
      <c r="B6252" s="141" t="s">
        <v>11593</v>
      </c>
      <c r="C6252" s="141" t="s">
        <v>1074</v>
      </c>
      <c r="D6252" s="141" t="s">
        <v>81</v>
      </c>
      <c r="E6252" s="142" t="s">
        <v>11594</v>
      </c>
      <c r="F6252" s="142" t="s">
        <v>17875</v>
      </c>
    </row>
    <row r="6253" spans="1:6" x14ac:dyDescent="0.3">
      <c r="A6253" s="141">
        <v>105747</v>
      </c>
      <c r="B6253" s="141" t="s">
        <v>11595</v>
      </c>
      <c r="C6253" s="141" t="s">
        <v>1074</v>
      </c>
      <c r="D6253" s="141" t="s">
        <v>81</v>
      </c>
      <c r="E6253" s="142" t="s">
        <v>11596</v>
      </c>
      <c r="F6253" s="142" t="s">
        <v>1658</v>
      </c>
    </row>
    <row r="6254" spans="1:6" x14ac:dyDescent="0.3">
      <c r="A6254" s="141">
        <v>105748</v>
      </c>
      <c r="B6254" s="141" t="s">
        <v>11597</v>
      </c>
      <c r="C6254" s="141" t="s">
        <v>1074</v>
      </c>
      <c r="D6254" s="141" t="s">
        <v>81</v>
      </c>
      <c r="E6254" s="142" t="s">
        <v>11598</v>
      </c>
      <c r="F6254" s="142" t="s">
        <v>17876</v>
      </c>
    </row>
    <row r="6255" spans="1:6" x14ac:dyDescent="0.3">
      <c r="A6255" s="141">
        <v>105749</v>
      </c>
      <c r="B6255" s="141" t="s">
        <v>11599</v>
      </c>
      <c r="C6255" s="141" t="s">
        <v>1074</v>
      </c>
      <c r="D6255" s="141" t="s">
        <v>81</v>
      </c>
      <c r="E6255" s="142" t="s">
        <v>11600</v>
      </c>
      <c r="F6255" s="142" t="s">
        <v>8034</v>
      </c>
    </row>
    <row r="6256" spans="1:6" x14ac:dyDescent="0.3">
      <c r="A6256" s="141">
        <v>105750</v>
      </c>
      <c r="B6256" s="141" t="s">
        <v>11601</v>
      </c>
      <c r="C6256" s="141" t="s">
        <v>1074</v>
      </c>
      <c r="D6256" s="141" t="s">
        <v>81</v>
      </c>
      <c r="E6256" s="142" t="s">
        <v>11602</v>
      </c>
      <c r="F6256" s="142" t="s">
        <v>17877</v>
      </c>
    </row>
    <row r="6257" spans="1:6" x14ac:dyDescent="0.3">
      <c r="A6257" s="141">
        <v>105751</v>
      </c>
      <c r="B6257" s="141" t="s">
        <v>11603</v>
      </c>
      <c r="C6257" s="141" t="s">
        <v>1074</v>
      </c>
      <c r="D6257" s="141" t="s">
        <v>81</v>
      </c>
      <c r="E6257" s="142" t="s">
        <v>11604</v>
      </c>
      <c r="F6257" s="142" t="s">
        <v>17878</v>
      </c>
    </row>
    <row r="6258" spans="1:6" x14ac:dyDescent="0.3">
      <c r="A6258" s="141">
        <v>105752</v>
      </c>
      <c r="B6258" s="141" t="s">
        <v>11605</v>
      </c>
      <c r="C6258" s="141" t="s">
        <v>1074</v>
      </c>
      <c r="D6258" s="141" t="s">
        <v>81</v>
      </c>
      <c r="E6258" s="142" t="s">
        <v>11606</v>
      </c>
      <c r="F6258" s="142" t="s">
        <v>17879</v>
      </c>
    </row>
    <row r="6259" spans="1:6" x14ac:dyDescent="0.3">
      <c r="A6259" s="141">
        <v>105753</v>
      </c>
      <c r="B6259" s="141" t="s">
        <v>11607</v>
      </c>
      <c r="C6259" s="141" t="s">
        <v>1074</v>
      </c>
      <c r="D6259" s="141" t="s">
        <v>81</v>
      </c>
      <c r="E6259" s="142" t="s">
        <v>11608</v>
      </c>
      <c r="F6259" s="142" t="s">
        <v>17880</v>
      </c>
    </row>
    <row r="6260" spans="1:6" x14ac:dyDescent="0.3">
      <c r="A6260" s="141">
        <v>105754</v>
      </c>
      <c r="B6260" s="141" t="s">
        <v>11609</v>
      </c>
      <c r="C6260" s="141" t="s">
        <v>1074</v>
      </c>
      <c r="D6260" s="141" t="s">
        <v>81</v>
      </c>
      <c r="E6260" s="142" t="s">
        <v>11610</v>
      </c>
      <c r="F6260" s="142" t="s">
        <v>17881</v>
      </c>
    </row>
    <row r="6261" spans="1:6" x14ac:dyDescent="0.3">
      <c r="A6261" s="141">
        <v>105755</v>
      </c>
      <c r="B6261" s="141" t="s">
        <v>11611</v>
      </c>
      <c r="C6261" s="141" t="s">
        <v>1074</v>
      </c>
      <c r="D6261" s="141" t="s">
        <v>81</v>
      </c>
      <c r="E6261" s="142" t="s">
        <v>11612</v>
      </c>
      <c r="F6261" s="142" t="s">
        <v>17882</v>
      </c>
    </row>
    <row r="6262" spans="1:6" x14ac:dyDescent="0.3">
      <c r="A6262" s="141">
        <v>92391</v>
      </c>
      <c r="B6262" s="141" t="s">
        <v>11613</v>
      </c>
      <c r="C6262" s="141" t="s">
        <v>1037</v>
      </c>
      <c r="D6262" s="141" t="s">
        <v>81</v>
      </c>
      <c r="E6262" s="142" t="s">
        <v>11614</v>
      </c>
      <c r="F6262" s="142" t="s">
        <v>17883</v>
      </c>
    </row>
    <row r="6263" spans="1:6" x14ac:dyDescent="0.3">
      <c r="A6263" s="141">
        <v>92392</v>
      </c>
      <c r="B6263" s="141" t="s">
        <v>11615</v>
      </c>
      <c r="C6263" s="141" t="s">
        <v>1037</v>
      </c>
      <c r="D6263" s="141" t="s">
        <v>81</v>
      </c>
      <c r="E6263" s="142" t="s">
        <v>11616</v>
      </c>
      <c r="F6263" s="142" t="s">
        <v>17884</v>
      </c>
    </row>
    <row r="6264" spans="1:6" x14ac:dyDescent="0.3">
      <c r="A6264" s="141">
        <v>92393</v>
      </c>
      <c r="B6264" s="141" t="s">
        <v>11617</v>
      </c>
      <c r="C6264" s="141" t="s">
        <v>1037</v>
      </c>
      <c r="D6264" s="141" t="s">
        <v>81</v>
      </c>
      <c r="E6264" s="142" t="s">
        <v>11618</v>
      </c>
      <c r="F6264" s="142" t="s">
        <v>10309</v>
      </c>
    </row>
    <row r="6265" spans="1:6" x14ac:dyDescent="0.3">
      <c r="A6265" s="141">
        <v>92394</v>
      </c>
      <c r="B6265" s="141" t="s">
        <v>11619</v>
      </c>
      <c r="C6265" s="141" t="s">
        <v>1037</v>
      </c>
      <c r="D6265" s="141" t="s">
        <v>81</v>
      </c>
      <c r="E6265" s="142" t="s">
        <v>11620</v>
      </c>
      <c r="F6265" s="142" t="s">
        <v>17885</v>
      </c>
    </row>
    <row r="6266" spans="1:6" x14ac:dyDescent="0.3">
      <c r="A6266" s="141">
        <v>92395</v>
      </c>
      <c r="B6266" s="141" t="s">
        <v>11621</v>
      </c>
      <c r="C6266" s="141" t="s">
        <v>1037</v>
      </c>
      <c r="D6266" s="141" t="s">
        <v>81</v>
      </c>
      <c r="E6266" s="142" t="s">
        <v>11622</v>
      </c>
      <c r="F6266" s="142" t="s">
        <v>16168</v>
      </c>
    </row>
    <row r="6267" spans="1:6" x14ac:dyDescent="0.3">
      <c r="A6267" s="141">
        <v>92396</v>
      </c>
      <c r="B6267" s="141" t="s">
        <v>11623</v>
      </c>
      <c r="C6267" s="141" t="s">
        <v>1037</v>
      </c>
      <c r="D6267" s="141" t="s">
        <v>81</v>
      </c>
      <c r="E6267" s="142" t="s">
        <v>11624</v>
      </c>
      <c r="F6267" s="142" t="s">
        <v>17886</v>
      </c>
    </row>
    <row r="6268" spans="1:6" x14ac:dyDescent="0.3">
      <c r="A6268" s="141">
        <v>92397</v>
      </c>
      <c r="B6268" s="141" t="s">
        <v>11625</v>
      </c>
      <c r="C6268" s="141" t="s">
        <v>1037</v>
      </c>
      <c r="D6268" s="141" t="s">
        <v>81</v>
      </c>
      <c r="E6268" s="142" t="s">
        <v>11626</v>
      </c>
      <c r="F6268" s="142" t="s">
        <v>17887</v>
      </c>
    </row>
    <row r="6269" spans="1:6" x14ac:dyDescent="0.3">
      <c r="A6269" s="141">
        <v>92398</v>
      </c>
      <c r="B6269" s="141" t="s">
        <v>11627</v>
      </c>
      <c r="C6269" s="141" t="s">
        <v>1037</v>
      </c>
      <c r="D6269" s="141" t="s">
        <v>81</v>
      </c>
      <c r="E6269" s="142" t="s">
        <v>11628</v>
      </c>
      <c r="F6269" s="142" t="s">
        <v>17888</v>
      </c>
    </row>
    <row r="6270" spans="1:6" x14ac:dyDescent="0.3">
      <c r="A6270" s="141">
        <v>92400</v>
      </c>
      <c r="B6270" s="141" t="s">
        <v>11629</v>
      </c>
      <c r="C6270" s="141" t="s">
        <v>1037</v>
      </c>
      <c r="D6270" s="141" t="s">
        <v>81</v>
      </c>
      <c r="E6270" s="142" t="s">
        <v>11630</v>
      </c>
      <c r="F6270" s="142" t="s">
        <v>17889</v>
      </c>
    </row>
    <row r="6271" spans="1:6" x14ac:dyDescent="0.3">
      <c r="A6271" s="141">
        <v>92402</v>
      </c>
      <c r="B6271" s="141" t="s">
        <v>11631</v>
      </c>
      <c r="C6271" s="141" t="s">
        <v>1037</v>
      </c>
      <c r="D6271" s="141" t="s">
        <v>81</v>
      </c>
      <c r="E6271" s="142" t="s">
        <v>11632</v>
      </c>
      <c r="F6271" s="142" t="s">
        <v>11407</v>
      </c>
    </row>
    <row r="6272" spans="1:6" x14ac:dyDescent="0.3">
      <c r="A6272" s="141">
        <v>92403</v>
      </c>
      <c r="B6272" s="141" t="s">
        <v>11633</v>
      </c>
      <c r="C6272" s="141" t="s">
        <v>1037</v>
      </c>
      <c r="D6272" s="141" t="s">
        <v>81</v>
      </c>
      <c r="E6272" s="142" t="s">
        <v>11634</v>
      </c>
      <c r="F6272" s="142" t="s">
        <v>17890</v>
      </c>
    </row>
    <row r="6273" spans="1:6" x14ac:dyDescent="0.3">
      <c r="A6273" s="141">
        <v>92404</v>
      </c>
      <c r="B6273" s="141" t="s">
        <v>11635</v>
      </c>
      <c r="C6273" s="141" t="s">
        <v>1037</v>
      </c>
      <c r="D6273" s="141" t="s">
        <v>81</v>
      </c>
      <c r="E6273" s="142" t="s">
        <v>11636</v>
      </c>
      <c r="F6273" s="142" t="s">
        <v>17891</v>
      </c>
    </row>
    <row r="6274" spans="1:6" x14ac:dyDescent="0.3">
      <c r="A6274" s="141">
        <v>92406</v>
      </c>
      <c r="B6274" s="141" t="s">
        <v>11637</v>
      </c>
      <c r="C6274" s="141" t="s">
        <v>1037</v>
      </c>
      <c r="D6274" s="141" t="s">
        <v>81</v>
      </c>
      <c r="E6274" s="142" t="s">
        <v>11638</v>
      </c>
      <c r="F6274" s="142" t="s">
        <v>14481</v>
      </c>
    </row>
    <row r="6275" spans="1:6" x14ac:dyDescent="0.3">
      <c r="A6275" s="141">
        <v>93679</v>
      </c>
      <c r="B6275" s="141" t="s">
        <v>11639</v>
      </c>
      <c r="C6275" s="141" t="s">
        <v>1037</v>
      </c>
      <c r="D6275" s="141" t="s">
        <v>81</v>
      </c>
      <c r="E6275" s="142" t="s">
        <v>11640</v>
      </c>
      <c r="F6275" s="142" t="s">
        <v>17892</v>
      </c>
    </row>
    <row r="6276" spans="1:6" x14ac:dyDescent="0.3">
      <c r="A6276" s="141">
        <v>93680</v>
      </c>
      <c r="B6276" s="141" t="s">
        <v>11641</v>
      </c>
      <c r="C6276" s="141" t="s">
        <v>1037</v>
      </c>
      <c r="D6276" s="141" t="s">
        <v>81</v>
      </c>
      <c r="E6276" s="142" t="s">
        <v>11642</v>
      </c>
      <c r="F6276" s="142" t="s">
        <v>17893</v>
      </c>
    </row>
    <row r="6277" spans="1:6" x14ac:dyDescent="0.3">
      <c r="A6277" s="141">
        <v>93681</v>
      </c>
      <c r="B6277" s="141" t="s">
        <v>11643</v>
      </c>
      <c r="C6277" s="141" t="s">
        <v>1037</v>
      </c>
      <c r="D6277" s="141" t="s">
        <v>81</v>
      </c>
      <c r="E6277" s="142" t="s">
        <v>11644</v>
      </c>
      <c r="F6277" s="142" t="s">
        <v>17894</v>
      </c>
    </row>
    <row r="6278" spans="1:6" x14ac:dyDescent="0.3">
      <c r="A6278" s="141">
        <v>97104</v>
      </c>
      <c r="B6278" s="141" t="s">
        <v>11645</v>
      </c>
      <c r="C6278" s="141" t="s">
        <v>1037</v>
      </c>
      <c r="D6278" s="141" t="s">
        <v>81</v>
      </c>
      <c r="E6278" s="142" t="s">
        <v>11183</v>
      </c>
      <c r="F6278" s="142" t="s">
        <v>17895</v>
      </c>
    </row>
    <row r="6279" spans="1:6" x14ac:dyDescent="0.3">
      <c r="A6279" s="141">
        <v>97105</v>
      </c>
      <c r="B6279" s="141" t="s">
        <v>11646</v>
      </c>
      <c r="C6279" s="141" t="s">
        <v>1037</v>
      </c>
      <c r="D6279" s="141" t="s">
        <v>81</v>
      </c>
      <c r="E6279" s="142" t="s">
        <v>11647</v>
      </c>
      <c r="F6279" s="142" t="s">
        <v>17896</v>
      </c>
    </row>
    <row r="6280" spans="1:6" x14ac:dyDescent="0.3">
      <c r="A6280" s="141">
        <v>97106</v>
      </c>
      <c r="B6280" s="141" t="s">
        <v>11648</v>
      </c>
      <c r="C6280" s="141" t="s">
        <v>1037</v>
      </c>
      <c r="D6280" s="141" t="s">
        <v>81</v>
      </c>
      <c r="E6280" s="142" t="s">
        <v>11649</v>
      </c>
      <c r="F6280" s="142" t="s">
        <v>17897</v>
      </c>
    </row>
    <row r="6281" spans="1:6" x14ac:dyDescent="0.3">
      <c r="A6281" s="141">
        <v>97107</v>
      </c>
      <c r="B6281" s="141" t="s">
        <v>11650</v>
      </c>
      <c r="C6281" s="141" t="s">
        <v>1037</v>
      </c>
      <c r="D6281" s="141" t="s">
        <v>81</v>
      </c>
      <c r="E6281" s="142" t="s">
        <v>11651</v>
      </c>
      <c r="F6281" s="142" t="s">
        <v>17898</v>
      </c>
    </row>
    <row r="6282" spans="1:6" x14ac:dyDescent="0.3">
      <c r="A6282" s="141">
        <v>97108</v>
      </c>
      <c r="B6282" s="141" t="s">
        <v>11652</v>
      </c>
      <c r="C6282" s="141" t="s">
        <v>1037</v>
      </c>
      <c r="D6282" s="141" t="s">
        <v>81</v>
      </c>
      <c r="E6282" s="142" t="s">
        <v>11653</v>
      </c>
      <c r="F6282" s="142" t="s">
        <v>17899</v>
      </c>
    </row>
    <row r="6283" spans="1:6" x14ac:dyDescent="0.3">
      <c r="A6283" s="141">
        <v>97109</v>
      </c>
      <c r="B6283" s="141" t="s">
        <v>11654</v>
      </c>
      <c r="C6283" s="141" t="s">
        <v>1037</v>
      </c>
      <c r="D6283" s="141" t="s">
        <v>81</v>
      </c>
      <c r="E6283" s="142" t="s">
        <v>11655</v>
      </c>
      <c r="F6283" s="142" t="s">
        <v>17900</v>
      </c>
    </row>
    <row r="6284" spans="1:6" x14ac:dyDescent="0.3">
      <c r="A6284" s="141">
        <v>97111</v>
      </c>
      <c r="B6284" s="141" t="s">
        <v>11656</v>
      </c>
      <c r="C6284" s="141" t="s">
        <v>1037</v>
      </c>
      <c r="D6284" s="141" t="s">
        <v>81</v>
      </c>
      <c r="E6284" s="142" t="s">
        <v>11657</v>
      </c>
      <c r="F6284" s="142" t="s">
        <v>17901</v>
      </c>
    </row>
    <row r="6285" spans="1:6" x14ac:dyDescent="0.3">
      <c r="A6285" s="141">
        <v>97112</v>
      </c>
      <c r="B6285" s="141" t="s">
        <v>11658</v>
      </c>
      <c r="C6285" s="141" t="s">
        <v>1037</v>
      </c>
      <c r="D6285" s="141" t="s">
        <v>81</v>
      </c>
      <c r="E6285" s="142" t="s">
        <v>11659</v>
      </c>
      <c r="F6285" s="142" t="s">
        <v>17902</v>
      </c>
    </row>
    <row r="6286" spans="1:6" x14ac:dyDescent="0.3">
      <c r="A6286" s="141">
        <v>97113</v>
      </c>
      <c r="B6286" s="141" t="s">
        <v>11660</v>
      </c>
      <c r="C6286" s="141" t="s">
        <v>1037</v>
      </c>
      <c r="D6286" s="141" t="s">
        <v>81</v>
      </c>
      <c r="E6286" s="142" t="s">
        <v>2497</v>
      </c>
      <c r="F6286" s="142" t="s">
        <v>13340</v>
      </c>
    </row>
    <row r="6287" spans="1:6" x14ac:dyDescent="0.3">
      <c r="A6287" s="141">
        <v>97114</v>
      </c>
      <c r="B6287" s="141" t="s">
        <v>11661</v>
      </c>
      <c r="C6287" s="141" t="s">
        <v>80</v>
      </c>
      <c r="D6287" s="141" t="s">
        <v>81</v>
      </c>
      <c r="E6287" s="142" t="s">
        <v>2130</v>
      </c>
      <c r="F6287" s="142" t="s">
        <v>2579</v>
      </c>
    </row>
    <row r="6288" spans="1:6" x14ac:dyDescent="0.3">
      <c r="A6288" s="141">
        <v>97115</v>
      </c>
      <c r="B6288" s="141" t="s">
        <v>11662</v>
      </c>
      <c r="C6288" s="141" t="s">
        <v>3131</v>
      </c>
      <c r="D6288" s="141" t="s">
        <v>81</v>
      </c>
      <c r="E6288" s="142" t="s">
        <v>6304</v>
      </c>
      <c r="F6288" s="142" t="s">
        <v>17903</v>
      </c>
    </row>
    <row r="6289" spans="1:6" x14ac:dyDescent="0.3">
      <c r="A6289" s="141">
        <v>97116</v>
      </c>
      <c r="B6289" s="141" t="s">
        <v>11663</v>
      </c>
      <c r="C6289" s="141" t="s">
        <v>3131</v>
      </c>
      <c r="D6289" s="141" t="s">
        <v>81</v>
      </c>
      <c r="E6289" s="142" t="s">
        <v>11664</v>
      </c>
      <c r="F6289" s="142" t="s">
        <v>16439</v>
      </c>
    </row>
    <row r="6290" spans="1:6" x14ac:dyDescent="0.3">
      <c r="A6290" s="141">
        <v>97117</v>
      </c>
      <c r="B6290" s="141" t="s">
        <v>11665</v>
      </c>
      <c r="C6290" s="141" t="s">
        <v>3131</v>
      </c>
      <c r="D6290" s="141" t="s">
        <v>81</v>
      </c>
      <c r="E6290" s="142" t="s">
        <v>7392</v>
      </c>
      <c r="F6290" s="142" t="s">
        <v>5760</v>
      </c>
    </row>
    <row r="6291" spans="1:6" x14ac:dyDescent="0.3">
      <c r="A6291" s="141">
        <v>97118</v>
      </c>
      <c r="B6291" s="141" t="s">
        <v>11666</v>
      </c>
      <c r="C6291" s="141" t="s">
        <v>3131</v>
      </c>
      <c r="D6291" s="141" t="s">
        <v>81</v>
      </c>
      <c r="E6291" s="142" t="s">
        <v>11667</v>
      </c>
      <c r="F6291" s="142" t="s">
        <v>7961</v>
      </c>
    </row>
    <row r="6292" spans="1:6" x14ac:dyDescent="0.3">
      <c r="A6292" s="141">
        <v>97119</v>
      </c>
      <c r="B6292" s="141" t="s">
        <v>11668</v>
      </c>
      <c r="C6292" s="141" t="s">
        <v>3131</v>
      </c>
      <c r="D6292" s="141" t="s">
        <v>81</v>
      </c>
      <c r="E6292" s="142" t="s">
        <v>5807</v>
      </c>
      <c r="F6292" s="142" t="s">
        <v>17904</v>
      </c>
    </row>
    <row r="6293" spans="1:6" x14ac:dyDescent="0.3">
      <c r="A6293" s="141">
        <v>97120</v>
      </c>
      <c r="B6293" s="141" t="s">
        <v>11669</v>
      </c>
      <c r="C6293" s="141" t="s">
        <v>3131</v>
      </c>
      <c r="D6293" s="141" t="s">
        <v>81</v>
      </c>
      <c r="E6293" s="142" t="s">
        <v>122</v>
      </c>
      <c r="F6293" s="142" t="s">
        <v>5178</v>
      </c>
    </row>
    <row r="6294" spans="1:6" x14ac:dyDescent="0.3">
      <c r="A6294" s="141">
        <v>101167</v>
      </c>
      <c r="B6294" s="141" t="s">
        <v>11670</v>
      </c>
      <c r="C6294" s="141" t="s">
        <v>1037</v>
      </c>
      <c r="D6294" s="141" t="s">
        <v>81</v>
      </c>
      <c r="E6294" s="142" t="s">
        <v>11671</v>
      </c>
      <c r="F6294" s="142" t="s">
        <v>17905</v>
      </c>
    </row>
    <row r="6295" spans="1:6" x14ac:dyDescent="0.3">
      <c r="A6295" s="141">
        <v>101169</v>
      </c>
      <c r="B6295" s="141" t="s">
        <v>11672</v>
      </c>
      <c r="C6295" s="141" t="s">
        <v>1037</v>
      </c>
      <c r="D6295" s="141" t="s">
        <v>81</v>
      </c>
      <c r="E6295" s="142" t="s">
        <v>11673</v>
      </c>
      <c r="F6295" s="142" t="s">
        <v>17906</v>
      </c>
    </row>
    <row r="6296" spans="1:6" x14ac:dyDescent="0.3">
      <c r="A6296" s="141">
        <v>101170</v>
      </c>
      <c r="B6296" s="141" t="s">
        <v>11674</v>
      </c>
      <c r="C6296" s="141" t="s">
        <v>1037</v>
      </c>
      <c r="D6296" s="141" t="s">
        <v>81</v>
      </c>
      <c r="E6296" s="142" t="s">
        <v>11675</v>
      </c>
      <c r="F6296" s="142" t="s">
        <v>17170</v>
      </c>
    </row>
    <row r="6297" spans="1:6" x14ac:dyDescent="0.3">
      <c r="A6297" s="141">
        <v>101172</v>
      </c>
      <c r="B6297" s="141" t="s">
        <v>11676</v>
      </c>
      <c r="C6297" s="141" t="s">
        <v>1037</v>
      </c>
      <c r="D6297" s="141" t="s">
        <v>81</v>
      </c>
      <c r="E6297" s="142" t="s">
        <v>11677</v>
      </c>
      <c r="F6297" s="142" t="s">
        <v>17907</v>
      </c>
    </row>
    <row r="6298" spans="1:6" x14ac:dyDescent="0.3">
      <c r="A6298" s="141">
        <v>103904</v>
      </c>
      <c r="B6298" s="141" t="s">
        <v>11678</v>
      </c>
      <c r="C6298" s="141" t="s">
        <v>1037</v>
      </c>
      <c r="D6298" s="141" t="s">
        <v>81</v>
      </c>
      <c r="E6298" s="142" t="s">
        <v>11679</v>
      </c>
      <c r="F6298" s="142" t="s">
        <v>17688</v>
      </c>
    </row>
    <row r="6299" spans="1:6" x14ac:dyDescent="0.3">
      <c r="A6299" s="141">
        <v>103905</v>
      </c>
      <c r="B6299" s="141" t="s">
        <v>11680</v>
      </c>
      <c r="C6299" s="141" t="s">
        <v>1037</v>
      </c>
      <c r="D6299" s="141" t="s">
        <v>81</v>
      </c>
      <c r="E6299" s="142" t="s">
        <v>11681</v>
      </c>
      <c r="F6299" s="142" t="s">
        <v>16739</v>
      </c>
    </row>
    <row r="6300" spans="1:6" x14ac:dyDescent="0.3">
      <c r="A6300" s="141">
        <v>103906</v>
      </c>
      <c r="B6300" s="141" t="s">
        <v>11682</v>
      </c>
      <c r="C6300" s="141" t="s">
        <v>1037</v>
      </c>
      <c r="D6300" s="141" t="s">
        <v>81</v>
      </c>
      <c r="E6300" s="142" t="s">
        <v>11683</v>
      </c>
      <c r="F6300" s="142" t="s">
        <v>17908</v>
      </c>
    </row>
    <row r="6301" spans="1:6" x14ac:dyDescent="0.3">
      <c r="A6301" s="141">
        <v>103907</v>
      </c>
      <c r="B6301" s="141" t="s">
        <v>11684</v>
      </c>
      <c r="C6301" s="141" t="s">
        <v>1037</v>
      </c>
      <c r="D6301" s="141" t="s">
        <v>81</v>
      </c>
      <c r="E6301" s="142" t="s">
        <v>11685</v>
      </c>
      <c r="F6301" s="142" t="s">
        <v>17909</v>
      </c>
    </row>
    <row r="6302" spans="1:6" x14ac:dyDescent="0.3">
      <c r="A6302" s="141">
        <v>103908</v>
      </c>
      <c r="B6302" s="141" t="s">
        <v>11686</v>
      </c>
      <c r="C6302" s="141" t="s">
        <v>1037</v>
      </c>
      <c r="D6302" s="141" t="s">
        <v>81</v>
      </c>
      <c r="E6302" s="142" t="s">
        <v>7070</v>
      </c>
      <c r="F6302" s="142" t="s">
        <v>17910</v>
      </c>
    </row>
    <row r="6303" spans="1:6" x14ac:dyDescent="0.3">
      <c r="A6303" s="141">
        <v>103909</v>
      </c>
      <c r="B6303" s="141" t="s">
        <v>11687</v>
      </c>
      <c r="C6303" s="141" t="s">
        <v>1037</v>
      </c>
      <c r="D6303" s="141" t="s">
        <v>81</v>
      </c>
      <c r="E6303" s="142" t="s">
        <v>11688</v>
      </c>
      <c r="F6303" s="142" t="s">
        <v>17911</v>
      </c>
    </row>
    <row r="6304" spans="1:6" x14ac:dyDescent="0.3">
      <c r="A6304" s="141">
        <v>103911</v>
      </c>
      <c r="B6304" s="141" t="s">
        <v>11689</v>
      </c>
      <c r="C6304" s="141" t="s">
        <v>1037</v>
      </c>
      <c r="D6304" s="141" t="s">
        <v>81</v>
      </c>
      <c r="E6304" s="142" t="s">
        <v>11690</v>
      </c>
      <c r="F6304" s="142" t="s">
        <v>17912</v>
      </c>
    </row>
    <row r="6305" spans="1:6" x14ac:dyDescent="0.3">
      <c r="A6305" s="141">
        <v>103912</v>
      </c>
      <c r="B6305" s="141" t="s">
        <v>11691</v>
      </c>
      <c r="C6305" s="141" t="s">
        <v>1037</v>
      </c>
      <c r="D6305" s="141" t="s">
        <v>81</v>
      </c>
      <c r="E6305" s="142" t="s">
        <v>11692</v>
      </c>
      <c r="F6305" s="142" t="s">
        <v>17913</v>
      </c>
    </row>
    <row r="6306" spans="1:6" x14ac:dyDescent="0.3">
      <c r="A6306" s="141">
        <v>103913</v>
      </c>
      <c r="B6306" s="141" t="s">
        <v>11693</v>
      </c>
      <c r="C6306" s="141" t="s">
        <v>1037</v>
      </c>
      <c r="D6306" s="141" t="s">
        <v>81</v>
      </c>
      <c r="E6306" s="142" t="s">
        <v>11694</v>
      </c>
      <c r="F6306" s="142" t="s">
        <v>17914</v>
      </c>
    </row>
    <row r="6307" spans="1:6" x14ac:dyDescent="0.3">
      <c r="A6307" s="141">
        <v>103914</v>
      </c>
      <c r="B6307" s="141" t="s">
        <v>11695</v>
      </c>
      <c r="C6307" s="141" t="s">
        <v>1037</v>
      </c>
      <c r="D6307" s="141" t="s">
        <v>81</v>
      </c>
      <c r="E6307" s="142" t="s">
        <v>11696</v>
      </c>
      <c r="F6307" s="142" t="s">
        <v>17915</v>
      </c>
    </row>
    <row r="6308" spans="1:6" x14ac:dyDescent="0.3">
      <c r="A6308" s="141">
        <v>103915</v>
      </c>
      <c r="B6308" s="141" t="s">
        <v>11697</v>
      </c>
      <c r="C6308" s="141" t="s">
        <v>1037</v>
      </c>
      <c r="D6308" s="141" t="s">
        <v>81</v>
      </c>
      <c r="E6308" s="142" t="s">
        <v>11698</v>
      </c>
      <c r="F6308" s="142" t="s">
        <v>17514</v>
      </c>
    </row>
    <row r="6309" spans="1:6" x14ac:dyDescent="0.3">
      <c r="A6309" s="141">
        <v>103916</v>
      </c>
      <c r="B6309" s="141" t="s">
        <v>11699</v>
      </c>
      <c r="C6309" s="141" t="s">
        <v>1037</v>
      </c>
      <c r="D6309" s="141" t="s">
        <v>81</v>
      </c>
      <c r="E6309" s="142" t="s">
        <v>11700</v>
      </c>
      <c r="F6309" s="142" t="s">
        <v>17916</v>
      </c>
    </row>
    <row r="6310" spans="1:6" x14ac:dyDescent="0.3">
      <c r="A6310" s="141">
        <v>103917</v>
      </c>
      <c r="B6310" s="141" t="s">
        <v>11701</v>
      </c>
      <c r="C6310" s="141" t="s">
        <v>1037</v>
      </c>
      <c r="D6310" s="141" t="s">
        <v>81</v>
      </c>
      <c r="E6310" s="142" t="s">
        <v>11702</v>
      </c>
      <c r="F6310" s="142" t="s">
        <v>17917</v>
      </c>
    </row>
    <row r="6311" spans="1:6" x14ac:dyDescent="0.3">
      <c r="A6311" s="141">
        <v>103918</v>
      </c>
      <c r="B6311" s="141" t="s">
        <v>11703</v>
      </c>
      <c r="C6311" s="141" t="s">
        <v>1037</v>
      </c>
      <c r="D6311" s="141" t="s">
        <v>81</v>
      </c>
      <c r="E6311" s="142" t="s">
        <v>11704</v>
      </c>
      <c r="F6311" s="142" t="s">
        <v>17918</v>
      </c>
    </row>
    <row r="6312" spans="1:6" x14ac:dyDescent="0.3">
      <c r="A6312" s="141">
        <v>104432</v>
      </c>
      <c r="B6312" s="141" t="s">
        <v>11705</v>
      </c>
      <c r="C6312" s="141" t="s">
        <v>1037</v>
      </c>
      <c r="D6312" s="141" t="s">
        <v>81</v>
      </c>
      <c r="E6312" s="142" t="s">
        <v>11706</v>
      </c>
      <c r="F6312" s="142" t="s">
        <v>17919</v>
      </c>
    </row>
    <row r="6313" spans="1:6" x14ac:dyDescent="0.3">
      <c r="A6313" s="141">
        <v>104433</v>
      </c>
      <c r="B6313" s="141" t="s">
        <v>11707</v>
      </c>
      <c r="C6313" s="141" t="s">
        <v>1037</v>
      </c>
      <c r="D6313" s="141" t="s">
        <v>81</v>
      </c>
      <c r="E6313" s="142" t="s">
        <v>11708</v>
      </c>
      <c r="F6313" s="142" t="s">
        <v>17920</v>
      </c>
    </row>
    <row r="6314" spans="1:6" x14ac:dyDescent="0.3">
      <c r="A6314" s="141">
        <v>103689</v>
      </c>
      <c r="B6314" s="141" t="s">
        <v>11709</v>
      </c>
      <c r="C6314" s="141" t="s">
        <v>1037</v>
      </c>
      <c r="D6314" s="141" t="s">
        <v>81</v>
      </c>
      <c r="E6314" s="142" t="s">
        <v>11710</v>
      </c>
      <c r="F6314" s="142" t="s">
        <v>17921</v>
      </c>
    </row>
    <row r="6315" spans="1:6" x14ac:dyDescent="0.3">
      <c r="A6315" s="141">
        <v>103694</v>
      </c>
      <c r="B6315" s="141" t="s">
        <v>11711</v>
      </c>
      <c r="C6315" s="141" t="s">
        <v>146</v>
      </c>
      <c r="D6315" s="141" t="s">
        <v>81</v>
      </c>
      <c r="E6315" s="142" t="s">
        <v>11712</v>
      </c>
      <c r="F6315" s="142" t="s">
        <v>17922</v>
      </c>
    </row>
    <row r="6316" spans="1:6" x14ac:dyDescent="0.3">
      <c r="A6316" s="141">
        <v>103695</v>
      </c>
      <c r="B6316" s="141" t="s">
        <v>11713</v>
      </c>
      <c r="C6316" s="141" t="s">
        <v>146</v>
      </c>
      <c r="D6316" s="141" t="s">
        <v>81</v>
      </c>
      <c r="E6316" s="142" t="s">
        <v>11714</v>
      </c>
      <c r="F6316" s="142" t="s">
        <v>4052</v>
      </c>
    </row>
    <row r="6317" spans="1:6" x14ac:dyDescent="0.3">
      <c r="A6317" s="141">
        <v>103696</v>
      </c>
      <c r="B6317" s="141" t="s">
        <v>11715</v>
      </c>
      <c r="C6317" s="141" t="s">
        <v>146</v>
      </c>
      <c r="D6317" s="141" t="s">
        <v>81</v>
      </c>
      <c r="E6317" s="142" t="s">
        <v>11716</v>
      </c>
      <c r="F6317" s="142" t="s">
        <v>17923</v>
      </c>
    </row>
    <row r="6318" spans="1:6" x14ac:dyDescent="0.3">
      <c r="A6318" s="141">
        <v>103697</v>
      </c>
      <c r="B6318" s="141" t="s">
        <v>11717</v>
      </c>
      <c r="C6318" s="141" t="s">
        <v>146</v>
      </c>
      <c r="D6318" s="141" t="s">
        <v>81</v>
      </c>
      <c r="E6318" s="142" t="s">
        <v>11718</v>
      </c>
      <c r="F6318" s="142" t="s">
        <v>17924</v>
      </c>
    </row>
    <row r="6319" spans="1:6" x14ac:dyDescent="0.3">
      <c r="A6319" s="141">
        <v>95995</v>
      </c>
      <c r="B6319" s="141" t="s">
        <v>11719</v>
      </c>
      <c r="C6319" s="141" t="s">
        <v>1074</v>
      </c>
      <c r="D6319" s="141" t="s">
        <v>81</v>
      </c>
      <c r="E6319" s="142" t="s">
        <v>11720</v>
      </c>
      <c r="F6319" s="142" t="s">
        <v>17925</v>
      </c>
    </row>
    <row r="6320" spans="1:6" x14ac:dyDescent="0.3">
      <c r="A6320" s="141">
        <v>95996</v>
      </c>
      <c r="B6320" s="141" t="s">
        <v>11721</v>
      </c>
      <c r="C6320" s="141" t="s">
        <v>1074</v>
      </c>
      <c r="D6320" s="141" t="s">
        <v>81</v>
      </c>
      <c r="E6320" s="142" t="s">
        <v>11722</v>
      </c>
      <c r="F6320" s="142" t="s">
        <v>17926</v>
      </c>
    </row>
    <row r="6321" spans="1:6" x14ac:dyDescent="0.3">
      <c r="A6321" s="141">
        <v>96001</v>
      </c>
      <c r="B6321" s="141" t="s">
        <v>11723</v>
      </c>
      <c r="C6321" s="141" t="s">
        <v>1037</v>
      </c>
      <c r="D6321" s="141" t="s">
        <v>81</v>
      </c>
      <c r="E6321" s="142" t="s">
        <v>11724</v>
      </c>
      <c r="F6321" s="142" t="s">
        <v>2313</v>
      </c>
    </row>
    <row r="6322" spans="1:6" x14ac:dyDescent="0.3">
      <c r="A6322" s="141">
        <v>96393</v>
      </c>
      <c r="B6322" s="141" t="s">
        <v>11725</v>
      </c>
      <c r="C6322" s="141" t="s">
        <v>1074</v>
      </c>
      <c r="D6322" s="141" t="s">
        <v>81</v>
      </c>
      <c r="E6322" s="142" t="s">
        <v>11726</v>
      </c>
      <c r="F6322" s="142" t="s">
        <v>17927</v>
      </c>
    </row>
    <row r="6323" spans="1:6" x14ac:dyDescent="0.3">
      <c r="A6323" s="141">
        <v>96394</v>
      </c>
      <c r="B6323" s="141" t="s">
        <v>11727</v>
      </c>
      <c r="C6323" s="141" t="s">
        <v>1074</v>
      </c>
      <c r="D6323" s="141" t="s">
        <v>81</v>
      </c>
      <c r="E6323" s="142" t="s">
        <v>11728</v>
      </c>
      <c r="F6323" s="142" t="s">
        <v>17928</v>
      </c>
    </row>
    <row r="6324" spans="1:6" x14ac:dyDescent="0.3">
      <c r="A6324" s="141">
        <v>96395</v>
      </c>
      <c r="B6324" s="141" t="s">
        <v>11729</v>
      </c>
      <c r="C6324" s="141" t="s">
        <v>1074</v>
      </c>
      <c r="D6324" s="141" t="s">
        <v>81</v>
      </c>
      <c r="E6324" s="142" t="s">
        <v>11730</v>
      </c>
      <c r="F6324" s="142" t="s">
        <v>17929</v>
      </c>
    </row>
    <row r="6325" spans="1:6" x14ac:dyDescent="0.3">
      <c r="A6325" s="141">
        <v>88411</v>
      </c>
      <c r="B6325" s="141" t="s">
        <v>11731</v>
      </c>
      <c r="C6325" s="141" t="s">
        <v>1037</v>
      </c>
      <c r="D6325" s="141" t="s">
        <v>1090</v>
      </c>
      <c r="E6325" s="142" t="s">
        <v>11732</v>
      </c>
      <c r="F6325" s="142" t="s">
        <v>17930</v>
      </c>
    </row>
    <row r="6326" spans="1:6" x14ac:dyDescent="0.3">
      <c r="A6326" s="141">
        <v>88412</v>
      </c>
      <c r="B6326" s="141" t="s">
        <v>11733</v>
      </c>
      <c r="C6326" s="141" t="s">
        <v>1037</v>
      </c>
      <c r="D6326" s="141" t="s">
        <v>1090</v>
      </c>
      <c r="E6326" s="142" t="s">
        <v>10445</v>
      </c>
      <c r="F6326" s="142" t="s">
        <v>2305</v>
      </c>
    </row>
    <row r="6327" spans="1:6" x14ac:dyDescent="0.3">
      <c r="A6327" s="141">
        <v>88413</v>
      </c>
      <c r="B6327" s="141" t="s">
        <v>11734</v>
      </c>
      <c r="C6327" s="141" t="s">
        <v>1037</v>
      </c>
      <c r="D6327" s="141" t="s">
        <v>1090</v>
      </c>
      <c r="E6327" s="142" t="s">
        <v>431</v>
      </c>
      <c r="F6327" s="142" t="s">
        <v>17931</v>
      </c>
    </row>
    <row r="6328" spans="1:6" x14ac:dyDescent="0.3">
      <c r="A6328" s="141">
        <v>88414</v>
      </c>
      <c r="B6328" s="141" t="s">
        <v>11735</v>
      </c>
      <c r="C6328" s="141" t="s">
        <v>1037</v>
      </c>
      <c r="D6328" s="141" t="s">
        <v>1090</v>
      </c>
      <c r="E6328" s="142" t="s">
        <v>5197</v>
      </c>
      <c r="F6328" s="142" t="s">
        <v>5795</v>
      </c>
    </row>
    <row r="6329" spans="1:6" x14ac:dyDescent="0.3">
      <c r="A6329" s="141">
        <v>88415</v>
      </c>
      <c r="B6329" s="141" t="s">
        <v>11736</v>
      </c>
      <c r="C6329" s="141" t="s">
        <v>1037</v>
      </c>
      <c r="D6329" s="141" t="s">
        <v>1090</v>
      </c>
      <c r="E6329" s="142" t="s">
        <v>11737</v>
      </c>
      <c r="F6329" s="142" t="s">
        <v>17932</v>
      </c>
    </row>
    <row r="6330" spans="1:6" x14ac:dyDescent="0.3">
      <c r="A6330" s="141">
        <v>88416</v>
      </c>
      <c r="B6330" s="141" t="s">
        <v>11738</v>
      </c>
      <c r="C6330" s="141" t="s">
        <v>1037</v>
      </c>
      <c r="D6330" s="141" t="s">
        <v>81</v>
      </c>
      <c r="E6330" s="142" t="s">
        <v>11739</v>
      </c>
      <c r="F6330" s="142" t="s">
        <v>16656</v>
      </c>
    </row>
    <row r="6331" spans="1:6" x14ac:dyDescent="0.3">
      <c r="A6331" s="141">
        <v>88417</v>
      </c>
      <c r="B6331" s="141" t="s">
        <v>11740</v>
      </c>
      <c r="C6331" s="141" t="s">
        <v>1037</v>
      </c>
      <c r="D6331" s="141" t="s">
        <v>81</v>
      </c>
      <c r="E6331" s="142" t="s">
        <v>11741</v>
      </c>
      <c r="F6331" s="142" t="s">
        <v>9240</v>
      </c>
    </row>
    <row r="6332" spans="1:6" x14ac:dyDescent="0.3">
      <c r="A6332" s="141">
        <v>88420</v>
      </c>
      <c r="B6332" s="141" t="s">
        <v>11742</v>
      </c>
      <c r="C6332" s="141" t="s">
        <v>1037</v>
      </c>
      <c r="D6332" s="141" t="s">
        <v>81</v>
      </c>
      <c r="E6332" s="142" t="s">
        <v>1959</v>
      </c>
      <c r="F6332" s="142" t="s">
        <v>17933</v>
      </c>
    </row>
    <row r="6333" spans="1:6" x14ac:dyDescent="0.3">
      <c r="A6333" s="141">
        <v>88421</v>
      </c>
      <c r="B6333" s="141" t="s">
        <v>11743</v>
      </c>
      <c r="C6333" s="141" t="s">
        <v>1037</v>
      </c>
      <c r="D6333" s="141" t="s">
        <v>81</v>
      </c>
      <c r="E6333" s="142" t="s">
        <v>1742</v>
      </c>
      <c r="F6333" s="142" t="s">
        <v>17934</v>
      </c>
    </row>
    <row r="6334" spans="1:6" x14ac:dyDescent="0.3">
      <c r="A6334" s="141">
        <v>88423</v>
      </c>
      <c r="B6334" s="141" t="s">
        <v>11744</v>
      </c>
      <c r="C6334" s="141" t="s">
        <v>1037</v>
      </c>
      <c r="D6334" s="141" t="s">
        <v>81</v>
      </c>
      <c r="E6334" s="142" t="s">
        <v>11745</v>
      </c>
      <c r="F6334" s="142" t="s">
        <v>6681</v>
      </c>
    </row>
    <row r="6335" spans="1:6" x14ac:dyDescent="0.3">
      <c r="A6335" s="141">
        <v>88424</v>
      </c>
      <c r="B6335" s="141" t="s">
        <v>11746</v>
      </c>
      <c r="C6335" s="141" t="s">
        <v>1037</v>
      </c>
      <c r="D6335" s="141" t="s">
        <v>81</v>
      </c>
      <c r="E6335" s="142" t="s">
        <v>11747</v>
      </c>
      <c r="F6335" s="142" t="s">
        <v>17935</v>
      </c>
    </row>
    <row r="6336" spans="1:6" x14ac:dyDescent="0.3">
      <c r="A6336" s="141">
        <v>88426</v>
      </c>
      <c r="B6336" s="141" t="s">
        <v>11748</v>
      </c>
      <c r="C6336" s="141" t="s">
        <v>1037</v>
      </c>
      <c r="D6336" s="141" t="s">
        <v>81</v>
      </c>
      <c r="E6336" s="142" t="s">
        <v>4427</v>
      </c>
      <c r="F6336" s="142" t="s">
        <v>14176</v>
      </c>
    </row>
    <row r="6337" spans="1:6" x14ac:dyDescent="0.3">
      <c r="A6337" s="141">
        <v>88428</v>
      </c>
      <c r="B6337" s="141" t="s">
        <v>11749</v>
      </c>
      <c r="C6337" s="141" t="s">
        <v>1037</v>
      </c>
      <c r="D6337" s="141" t="s">
        <v>81</v>
      </c>
      <c r="E6337" s="142" t="s">
        <v>11750</v>
      </c>
      <c r="F6337" s="142" t="s">
        <v>15451</v>
      </c>
    </row>
    <row r="6338" spans="1:6" x14ac:dyDescent="0.3">
      <c r="A6338" s="141">
        <v>88429</v>
      </c>
      <c r="B6338" s="141" t="s">
        <v>11751</v>
      </c>
      <c r="C6338" s="141" t="s">
        <v>1037</v>
      </c>
      <c r="D6338" s="141" t="s">
        <v>81</v>
      </c>
      <c r="E6338" s="142" t="s">
        <v>11752</v>
      </c>
      <c r="F6338" s="142" t="s">
        <v>209</v>
      </c>
    </row>
    <row r="6339" spans="1:6" x14ac:dyDescent="0.3">
      <c r="A6339" s="141">
        <v>88431</v>
      </c>
      <c r="B6339" s="141" t="s">
        <v>11753</v>
      </c>
      <c r="C6339" s="141" t="s">
        <v>1037</v>
      </c>
      <c r="D6339" s="141" t="s">
        <v>81</v>
      </c>
      <c r="E6339" s="142" t="s">
        <v>8708</v>
      </c>
      <c r="F6339" s="142" t="s">
        <v>9899</v>
      </c>
    </row>
    <row r="6340" spans="1:6" x14ac:dyDescent="0.3">
      <c r="A6340" s="141">
        <v>88432</v>
      </c>
      <c r="B6340" s="141" t="s">
        <v>11754</v>
      </c>
      <c r="C6340" s="141" t="s">
        <v>1037</v>
      </c>
      <c r="D6340" s="141" t="s">
        <v>81</v>
      </c>
      <c r="E6340" s="142" t="s">
        <v>11755</v>
      </c>
      <c r="F6340" s="142" t="s">
        <v>17936</v>
      </c>
    </row>
    <row r="6341" spans="1:6" x14ac:dyDescent="0.3">
      <c r="A6341" s="141">
        <v>88484</v>
      </c>
      <c r="B6341" s="141" t="s">
        <v>11756</v>
      </c>
      <c r="C6341" s="141" t="s">
        <v>1037</v>
      </c>
      <c r="D6341" s="141" t="s">
        <v>1090</v>
      </c>
      <c r="E6341" s="142" t="s">
        <v>10853</v>
      </c>
      <c r="F6341" s="142" t="s">
        <v>17937</v>
      </c>
    </row>
    <row r="6342" spans="1:6" x14ac:dyDescent="0.3">
      <c r="A6342" s="141">
        <v>88485</v>
      </c>
      <c r="B6342" s="141" t="s">
        <v>11757</v>
      </c>
      <c r="C6342" s="141" t="s">
        <v>1037</v>
      </c>
      <c r="D6342" s="141" t="s">
        <v>1090</v>
      </c>
      <c r="E6342" s="142" t="s">
        <v>11758</v>
      </c>
      <c r="F6342" s="142" t="s">
        <v>2177</v>
      </c>
    </row>
    <row r="6343" spans="1:6" x14ac:dyDescent="0.3">
      <c r="A6343" s="141">
        <v>88488</v>
      </c>
      <c r="B6343" s="141" t="s">
        <v>11759</v>
      </c>
      <c r="C6343" s="141" t="s">
        <v>1037</v>
      </c>
      <c r="D6343" s="141" t="s">
        <v>1090</v>
      </c>
      <c r="E6343" s="142" t="s">
        <v>9415</v>
      </c>
      <c r="F6343" s="142" t="s">
        <v>7186</v>
      </c>
    </row>
    <row r="6344" spans="1:6" x14ac:dyDescent="0.3">
      <c r="A6344" s="141">
        <v>88489</v>
      </c>
      <c r="B6344" s="141" t="s">
        <v>11760</v>
      </c>
      <c r="C6344" s="141" t="s">
        <v>1037</v>
      </c>
      <c r="D6344" s="141" t="s">
        <v>1090</v>
      </c>
      <c r="E6344" s="142" t="s">
        <v>11761</v>
      </c>
      <c r="F6344" s="142" t="s">
        <v>11769</v>
      </c>
    </row>
    <row r="6345" spans="1:6" x14ac:dyDescent="0.3">
      <c r="A6345" s="141">
        <v>88494</v>
      </c>
      <c r="B6345" s="141" t="s">
        <v>11762</v>
      </c>
      <c r="C6345" s="141" t="s">
        <v>1037</v>
      </c>
      <c r="D6345" s="141" t="s">
        <v>81</v>
      </c>
      <c r="E6345" s="142" t="s">
        <v>11763</v>
      </c>
      <c r="F6345" s="142" t="s">
        <v>4494</v>
      </c>
    </row>
    <row r="6346" spans="1:6" x14ac:dyDescent="0.3">
      <c r="A6346" s="141">
        <v>88495</v>
      </c>
      <c r="B6346" s="141" t="s">
        <v>11764</v>
      </c>
      <c r="C6346" s="141" t="s">
        <v>1037</v>
      </c>
      <c r="D6346" s="141" t="s">
        <v>81</v>
      </c>
      <c r="E6346" s="142" t="s">
        <v>5224</v>
      </c>
      <c r="F6346" s="142" t="s">
        <v>17938</v>
      </c>
    </row>
    <row r="6347" spans="1:6" x14ac:dyDescent="0.3">
      <c r="A6347" s="141">
        <v>88496</v>
      </c>
      <c r="B6347" s="141" t="s">
        <v>11765</v>
      </c>
      <c r="C6347" s="141" t="s">
        <v>1037</v>
      </c>
      <c r="D6347" s="141" t="s">
        <v>81</v>
      </c>
      <c r="E6347" s="142" t="s">
        <v>11766</v>
      </c>
      <c r="F6347" s="142" t="s">
        <v>17939</v>
      </c>
    </row>
    <row r="6348" spans="1:6" x14ac:dyDescent="0.3">
      <c r="A6348" s="141">
        <v>88497</v>
      </c>
      <c r="B6348" s="141" t="s">
        <v>11767</v>
      </c>
      <c r="C6348" s="141" t="s">
        <v>1037</v>
      </c>
      <c r="D6348" s="141" t="s">
        <v>81</v>
      </c>
      <c r="E6348" s="142" t="s">
        <v>9864</v>
      </c>
      <c r="F6348" s="142" t="s">
        <v>9594</v>
      </c>
    </row>
    <row r="6349" spans="1:6" x14ac:dyDescent="0.3">
      <c r="A6349" s="141">
        <v>95305</v>
      </c>
      <c r="B6349" s="141" t="s">
        <v>11768</v>
      </c>
      <c r="C6349" s="141" t="s">
        <v>1037</v>
      </c>
      <c r="D6349" s="141" t="s">
        <v>81</v>
      </c>
      <c r="E6349" s="142" t="s">
        <v>11769</v>
      </c>
      <c r="F6349" s="142" t="s">
        <v>17940</v>
      </c>
    </row>
    <row r="6350" spans="1:6" x14ac:dyDescent="0.3">
      <c r="A6350" s="141">
        <v>95306</v>
      </c>
      <c r="B6350" s="141" t="s">
        <v>11770</v>
      </c>
      <c r="C6350" s="141" t="s">
        <v>1037</v>
      </c>
      <c r="D6350" s="141" t="s">
        <v>81</v>
      </c>
      <c r="E6350" s="142" t="s">
        <v>5892</v>
      </c>
      <c r="F6350" s="142" t="s">
        <v>5950</v>
      </c>
    </row>
    <row r="6351" spans="1:6" x14ac:dyDescent="0.3">
      <c r="A6351" s="141">
        <v>95622</v>
      </c>
      <c r="B6351" s="141" t="s">
        <v>11771</v>
      </c>
      <c r="C6351" s="141" t="s">
        <v>1037</v>
      </c>
      <c r="D6351" s="141" t="s">
        <v>1090</v>
      </c>
      <c r="E6351" s="142" t="s">
        <v>5533</v>
      </c>
      <c r="F6351" s="142" t="s">
        <v>16548</v>
      </c>
    </row>
    <row r="6352" spans="1:6" x14ac:dyDescent="0.3">
      <c r="A6352" s="141">
        <v>95623</v>
      </c>
      <c r="B6352" s="141" t="s">
        <v>11772</v>
      </c>
      <c r="C6352" s="141" t="s">
        <v>1037</v>
      </c>
      <c r="D6352" s="141" t="s">
        <v>1090</v>
      </c>
      <c r="E6352" s="142" t="s">
        <v>11773</v>
      </c>
      <c r="F6352" s="142" t="s">
        <v>17941</v>
      </c>
    </row>
    <row r="6353" spans="1:6" x14ac:dyDescent="0.3">
      <c r="A6353" s="141">
        <v>95624</v>
      </c>
      <c r="B6353" s="141" t="s">
        <v>11774</v>
      </c>
      <c r="C6353" s="141" t="s">
        <v>1037</v>
      </c>
      <c r="D6353" s="141" t="s">
        <v>1090</v>
      </c>
      <c r="E6353" s="142" t="s">
        <v>5424</v>
      </c>
      <c r="F6353" s="142" t="s">
        <v>16508</v>
      </c>
    </row>
    <row r="6354" spans="1:6" x14ac:dyDescent="0.3">
      <c r="A6354" s="141">
        <v>95625</v>
      </c>
      <c r="B6354" s="141" t="s">
        <v>11775</v>
      </c>
      <c r="C6354" s="141" t="s">
        <v>1037</v>
      </c>
      <c r="D6354" s="141" t="s">
        <v>1090</v>
      </c>
      <c r="E6354" s="142" t="s">
        <v>1083</v>
      </c>
      <c r="F6354" s="142" t="s">
        <v>17942</v>
      </c>
    </row>
    <row r="6355" spans="1:6" x14ac:dyDescent="0.3">
      <c r="A6355" s="141">
        <v>95626</v>
      </c>
      <c r="B6355" s="141" t="s">
        <v>11776</v>
      </c>
      <c r="C6355" s="141" t="s">
        <v>1037</v>
      </c>
      <c r="D6355" s="141" t="s">
        <v>1090</v>
      </c>
      <c r="E6355" s="142" t="s">
        <v>11777</v>
      </c>
      <c r="F6355" s="142" t="s">
        <v>17648</v>
      </c>
    </row>
    <row r="6356" spans="1:6" x14ac:dyDescent="0.3">
      <c r="A6356" s="141">
        <v>96126</v>
      </c>
      <c r="B6356" s="141" t="s">
        <v>11778</v>
      </c>
      <c r="C6356" s="141" t="s">
        <v>1037</v>
      </c>
      <c r="D6356" s="141" t="s">
        <v>81</v>
      </c>
      <c r="E6356" s="142" t="s">
        <v>4064</v>
      </c>
      <c r="F6356" s="142" t="s">
        <v>8978</v>
      </c>
    </row>
    <row r="6357" spans="1:6" x14ac:dyDescent="0.3">
      <c r="A6357" s="141">
        <v>96127</v>
      </c>
      <c r="B6357" s="141" t="s">
        <v>11779</v>
      </c>
      <c r="C6357" s="141" t="s">
        <v>1037</v>
      </c>
      <c r="D6357" s="141" t="s">
        <v>81</v>
      </c>
      <c r="E6357" s="142" t="s">
        <v>2406</v>
      </c>
      <c r="F6357" s="142" t="s">
        <v>15666</v>
      </c>
    </row>
    <row r="6358" spans="1:6" x14ac:dyDescent="0.3">
      <c r="A6358" s="141">
        <v>96128</v>
      </c>
      <c r="B6358" s="141" t="s">
        <v>11780</v>
      </c>
      <c r="C6358" s="141" t="s">
        <v>1037</v>
      </c>
      <c r="D6358" s="141" t="s">
        <v>81</v>
      </c>
      <c r="E6358" s="142" t="s">
        <v>11781</v>
      </c>
      <c r="F6358" s="142" t="s">
        <v>17943</v>
      </c>
    </row>
    <row r="6359" spans="1:6" x14ac:dyDescent="0.3">
      <c r="A6359" s="141">
        <v>96129</v>
      </c>
      <c r="B6359" s="141" t="s">
        <v>11782</v>
      </c>
      <c r="C6359" s="141" t="s">
        <v>1037</v>
      </c>
      <c r="D6359" s="141" t="s">
        <v>81</v>
      </c>
      <c r="E6359" s="142" t="s">
        <v>11783</v>
      </c>
      <c r="F6359" s="142" t="s">
        <v>17944</v>
      </c>
    </row>
    <row r="6360" spans="1:6" x14ac:dyDescent="0.3">
      <c r="A6360" s="141">
        <v>96130</v>
      </c>
      <c r="B6360" s="141" t="s">
        <v>11784</v>
      </c>
      <c r="C6360" s="141" t="s">
        <v>1037</v>
      </c>
      <c r="D6360" s="141" t="s">
        <v>81</v>
      </c>
      <c r="E6360" s="142" t="s">
        <v>11785</v>
      </c>
      <c r="F6360" s="142" t="s">
        <v>17945</v>
      </c>
    </row>
    <row r="6361" spans="1:6" x14ac:dyDescent="0.3">
      <c r="A6361" s="141">
        <v>96131</v>
      </c>
      <c r="B6361" s="141" t="s">
        <v>11786</v>
      </c>
      <c r="C6361" s="141" t="s">
        <v>1037</v>
      </c>
      <c r="D6361" s="141" t="s">
        <v>81</v>
      </c>
      <c r="E6361" s="142" t="s">
        <v>11787</v>
      </c>
      <c r="F6361" s="142" t="s">
        <v>17946</v>
      </c>
    </row>
    <row r="6362" spans="1:6" x14ac:dyDescent="0.3">
      <c r="A6362" s="141">
        <v>96132</v>
      </c>
      <c r="B6362" s="141" t="s">
        <v>11788</v>
      </c>
      <c r="C6362" s="141" t="s">
        <v>1037</v>
      </c>
      <c r="D6362" s="141" t="s">
        <v>81</v>
      </c>
      <c r="E6362" s="142" t="s">
        <v>9540</v>
      </c>
      <c r="F6362" s="142" t="s">
        <v>17947</v>
      </c>
    </row>
    <row r="6363" spans="1:6" x14ac:dyDescent="0.3">
      <c r="A6363" s="141">
        <v>96133</v>
      </c>
      <c r="B6363" s="141" t="s">
        <v>11789</v>
      </c>
      <c r="C6363" s="141" t="s">
        <v>1037</v>
      </c>
      <c r="D6363" s="141" t="s">
        <v>81</v>
      </c>
      <c r="E6363" s="142" t="s">
        <v>11790</v>
      </c>
      <c r="F6363" s="142" t="s">
        <v>7284</v>
      </c>
    </row>
    <row r="6364" spans="1:6" x14ac:dyDescent="0.3">
      <c r="A6364" s="141">
        <v>96134</v>
      </c>
      <c r="B6364" s="141" t="s">
        <v>11791</v>
      </c>
      <c r="C6364" s="141" t="s">
        <v>1037</v>
      </c>
      <c r="D6364" s="141" t="s">
        <v>81</v>
      </c>
      <c r="E6364" s="142" t="s">
        <v>11792</v>
      </c>
      <c r="F6364" s="142" t="s">
        <v>7193</v>
      </c>
    </row>
    <row r="6365" spans="1:6" x14ac:dyDescent="0.3">
      <c r="A6365" s="141">
        <v>96135</v>
      </c>
      <c r="B6365" s="141" t="s">
        <v>11793</v>
      </c>
      <c r="C6365" s="141" t="s">
        <v>1037</v>
      </c>
      <c r="D6365" s="141" t="s">
        <v>81</v>
      </c>
      <c r="E6365" s="142" t="s">
        <v>7309</v>
      </c>
      <c r="F6365" s="142" t="s">
        <v>3040</v>
      </c>
    </row>
    <row r="6366" spans="1:6" x14ac:dyDescent="0.3">
      <c r="A6366" s="141">
        <v>104639</v>
      </c>
      <c r="B6366" s="141" t="s">
        <v>11794</v>
      </c>
      <c r="C6366" s="141" t="s">
        <v>1037</v>
      </c>
      <c r="D6366" s="141" t="s">
        <v>81</v>
      </c>
      <c r="E6366" s="142" t="s">
        <v>11795</v>
      </c>
      <c r="F6366" s="142" t="s">
        <v>1640</v>
      </c>
    </row>
    <row r="6367" spans="1:6" x14ac:dyDescent="0.3">
      <c r="A6367" s="141">
        <v>104640</v>
      </c>
      <c r="B6367" s="141" t="s">
        <v>11796</v>
      </c>
      <c r="C6367" s="141" t="s">
        <v>1037</v>
      </c>
      <c r="D6367" s="141" t="s">
        <v>81</v>
      </c>
      <c r="E6367" s="142" t="s">
        <v>2372</v>
      </c>
      <c r="F6367" s="142" t="s">
        <v>17597</v>
      </c>
    </row>
    <row r="6368" spans="1:6" x14ac:dyDescent="0.3">
      <c r="A6368" s="141">
        <v>104641</v>
      </c>
      <c r="B6368" s="141" t="s">
        <v>11797</v>
      </c>
      <c r="C6368" s="141" t="s">
        <v>1037</v>
      </c>
      <c r="D6368" s="141" t="s">
        <v>81</v>
      </c>
      <c r="E6368" s="142" t="s">
        <v>7903</v>
      </c>
      <c r="F6368" s="142" t="s">
        <v>2493</v>
      </c>
    </row>
    <row r="6369" spans="1:6" x14ac:dyDescent="0.3">
      <c r="A6369" s="141">
        <v>104642</v>
      </c>
      <c r="B6369" s="141" t="s">
        <v>11798</v>
      </c>
      <c r="C6369" s="141" t="s">
        <v>1037</v>
      </c>
      <c r="D6369" s="141" t="s">
        <v>81</v>
      </c>
      <c r="E6369" s="142" t="s">
        <v>11799</v>
      </c>
      <c r="F6369" s="142" t="s">
        <v>9542</v>
      </c>
    </row>
    <row r="6370" spans="1:6" x14ac:dyDescent="0.3">
      <c r="A6370" s="141">
        <v>102193</v>
      </c>
      <c r="B6370" s="141" t="s">
        <v>11800</v>
      </c>
      <c r="C6370" s="141" t="s">
        <v>1037</v>
      </c>
      <c r="D6370" s="141" t="s">
        <v>81</v>
      </c>
      <c r="E6370" s="142" t="s">
        <v>11801</v>
      </c>
      <c r="F6370" s="142" t="s">
        <v>1902</v>
      </c>
    </row>
    <row r="6371" spans="1:6" x14ac:dyDescent="0.3">
      <c r="A6371" s="141">
        <v>102194</v>
      </c>
      <c r="B6371" s="141" t="s">
        <v>11802</v>
      </c>
      <c r="C6371" s="141" t="s">
        <v>1037</v>
      </c>
      <c r="D6371" s="141" t="s">
        <v>81</v>
      </c>
      <c r="E6371" s="142" t="s">
        <v>7478</v>
      </c>
      <c r="F6371" s="142" t="s">
        <v>6476</v>
      </c>
    </row>
    <row r="6372" spans="1:6" x14ac:dyDescent="0.3">
      <c r="A6372" s="141">
        <v>102197</v>
      </c>
      <c r="B6372" s="141" t="s">
        <v>11803</v>
      </c>
      <c r="C6372" s="141" t="s">
        <v>1037</v>
      </c>
      <c r="D6372" s="141" t="s">
        <v>81</v>
      </c>
      <c r="E6372" s="142" t="s">
        <v>1621</v>
      </c>
      <c r="F6372" s="142" t="s">
        <v>10314</v>
      </c>
    </row>
    <row r="6373" spans="1:6" x14ac:dyDescent="0.3">
      <c r="A6373" s="141">
        <v>102200</v>
      </c>
      <c r="B6373" s="141" t="s">
        <v>11804</v>
      </c>
      <c r="C6373" s="141" t="s">
        <v>1037</v>
      </c>
      <c r="D6373" s="141" t="s">
        <v>81</v>
      </c>
      <c r="E6373" s="142" t="s">
        <v>5941</v>
      </c>
      <c r="F6373" s="142" t="s">
        <v>8834</v>
      </c>
    </row>
    <row r="6374" spans="1:6" x14ac:dyDescent="0.3">
      <c r="A6374" s="141">
        <v>102201</v>
      </c>
      <c r="B6374" s="141" t="s">
        <v>11805</v>
      </c>
      <c r="C6374" s="141" t="s">
        <v>1037</v>
      </c>
      <c r="D6374" s="141" t="s">
        <v>81</v>
      </c>
      <c r="E6374" s="142" t="s">
        <v>11806</v>
      </c>
      <c r="F6374" s="142" t="s">
        <v>17103</v>
      </c>
    </row>
    <row r="6375" spans="1:6" x14ac:dyDescent="0.3">
      <c r="A6375" s="141">
        <v>102202</v>
      </c>
      <c r="B6375" s="141" t="s">
        <v>11807</v>
      </c>
      <c r="C6375" s="141" t="s">
        <v>1037</v>
      </c>
      <c r="D6375" s="141" t="s">
        <v>81</v>
      </c>
      <c r="E6375" s="142" t="s">
        <v>11808</v>
      </c>
      <c r="F6375" s="142" t="s">
        <v>17948</v>
      </c>
    </row>
    <row r="6376" spans="1:6" x14ac:dyDescent="0.3">
      <c r="A6376" s="141">
        <v>102203</v>
      </c>
      <c r="B6376" s="141" t="s">
        <v>11809</v>
      </c>
      <c r="C6376" s="141" t="s">
        <v>1037</v>
      </c>
      <c r="D6376" s="141" t="s">
        <v>81</v>
      </c>
      <c r="E6376" s="142" t="s">
        <v>5728</v>
      </c>
      <c r="F6376" s="142" t="s">
        <v>9893</v>
      </c>
    </row>
    <row r="6377" spans="1:6" x14ac:dyDescent="0.3">
      <c r="A6377" s="141">
        <v>102204</v>
      </c>
      <c r="B6377" s="141" t="s">
        <v>11810</v>
      </c>
      <c r="C6377" s="141" t="s">
        <v>1037</v>
      </c>
      <c r="D6377" s="141" t="s">
        <v>81</v>
      </c>
      <c r="E6377" s="142" t="s">
        <v>11811</v>
      </c>
      <c r="F6377" s="142" t="s">
        <v>1695</v>
      </c>
    </row>
    <row r="6378" spans="1:6" x14ac:dyDescent="0.3">
      <c r="A6378" s="141">
        <v>102205</v>
      </c>
      <c r="B6378" s="141" t="s">
        <v>11812</v>
      </c>
      <c r="C6378" s="141" t="s">
        <v>1037</v>
      </c>
      <c r="D6378" s="141" t="s">
        <v>1090</v>
      </c>
      <c r="E6378" s="142" t="s">
        <v>11813</v>
      </c>
      <c r="F6378" s="142" t="s">
        <v>17949</v>
      </c>
    </row>
    <row r="6379" spans="1:6" x14ac:dyDescent="0.3">
      <c r="A6379" s="141">
        <v>102207</v>
      </c>
      <c r="B6379" s="141" t="s">
        <v>11814</v>
      </c>
      <c r="C6379" s="141" t="s">
        <v>1037</v>
      </c>
      <c r="D6379" s="141" t="s">
        <v>81</v>
      </c>
      <c r="E6379" s="142" t="s">
        <v>11815</v>
      </c>
      <c r="F6379" s="142" t="s">
        <v>10912</v>
      </c>
    </row>
    <row r="6380" spans="1:6" x14ac:dyDescent="0.3">
      <c r="A6380" s="141">
        <v>102208</v>
      </c>
      <c r="B6380" s="141" t="s">
        <v>11816</v>
      </c>
      <c r="C6380" s="141" t="s">
        <v>1037</v>
      </c>
      <c r="D6380" s="141" t="s">
        <v>81</v>
      </c>
      <c r="E6380" s="142" t="s">
        <v>1530</v>
      </c>
      <c r="F6380" s="142" t="s">
        <v>5101</v>
      </c>
    </row>
    <row r="6381" spans="1:6" x14ac:dyDescent="0.3">
      <c r="A6381" s="141">
        <v>102209</v>
      </c>
      <c r="B6381" s="141" t="s">
        <v>11817</v>
      </c>
      <c r="C6381" s="141" t="s">
        <v>1037</v>
      </c>
      <c r="D6381" s="141" t="s">
        <v>81</v>
      </c>
      <c r="E6381" s="142" t="s">
        <v>1111</v>
      </c>
      <c r="F6381" s="142" t="s">
        <v>2469</v>
      </c>
    </row>
    <row r="6382" spans="1:6" x14ac:dyDescent="0.3">
      <c r="A6382" s="141">
        <v>102210</v>
      </c>
      <c r="B6382" s="141" t="s">
        <v>11818</v>
      </c>
      <c r="C6382" s="141" t="s">
        <v>1037</v>
      </c>
      <c r="D6382" s="141" t="s">
        <v>1090</v>
      </c>
      <c r="E6382" s="142" t="s">
        <v>7580</v>
      </c>
      <c r="F6382" s="142" t="s">
        <v>5103</v>
      </c>
    </row>
    <row r="6383" spans="1:6" x14ac:dyDescent="0.3">
      <c r="A6383" s="141">
        <v>102213</v>
      </c>
      <c r="B6383" s="141" t="s">
        <v>11819</v>
      </c>
      <c r="C6383" s="141" t="s">
        <v>1037</v>
      </c>
      <c r="D6383" s="141" t="s">
        <v>81</v>
      </c>
      <c r="E6383" s="142" t="s">
        <v>11820</v>
      </c>
      <c r="F6383" s="142" t="s">
        <v>5715</v>
      </c>
    </row>
    <row r="6384" spans="1:6" x14ac:dyDescent="0.3">
      <c r="A6384" s="141">
        <v>102214</v>
      </c>
      <c r="B6384" s="141" t="s">
        <v>11821</v>
      </c>
      <c r="C6384" s="141" t="s">
        <v>1037</v>
      </c>
      <c r="D6384" s="141" t="s">
        <v>81</v>
      </c>
      <c r="E6384" s="142" t="s">
        <v>11822</v>
      </c>
      <c r="F6384" s="142" t="s">
        <v>5995</v>
      </c>
    </row>
    <row r="6385" spans="1:6" x14ac:dyDescent="0.3">
      <c r="A6385" s="141">
        <v>102215</v>
      </c>
      <c r="B6385" s="141" t="s">
        <v>11823</v>
      </c>
      <c r="C6385" s="141" t="s">
        <v>1037</v>
      </c>
      <c r="D6385" s="141" t="s">
        <v>1090</v>
      </c>
      <c r="E6385" s="142" t="s">
        <v>4427</v>
      </c>
      <c r="F6385" s="142" t="s">
        <v>14023</v>
      </c>
    </row>
    <row r="6386" spans="1:6" x14ac:dyDescent="0.3">
      <c r="A6386" s="141">
        <v>102217</v>
      </c>
      <c r="B6386" s="141" t="s">
        <v>11824</v>
      </c>
      <c r="C6386" s="141" t="s">
        <v>1037</v>
      </c>
      <c r="D6386" s="141" t="s">
        <v>81</v>
      </c>
      <c r="E6386" s="142" t="s">
        <v>8975</v>
      </c>
      <c r="F6386" s="142" t="s">
        <v>541</v>
      </c>
    </row>
    <row r="6387" spans="1:6" x14ac:dyDescent="0.3">
      <c r="A6387" s="141">
        <v>102218</v>
      </c>
      <c r="B6387" s="141" t="s">
        <v>11825</v>
      </c>
      <c r="C6387" s="141" t="s">
        <v>1037</v>
      </c>
      <c r="D6387" s="141" t="s">
        <v>81</v>
      </c>
      <c r="E6387" s="142" t="s">
        <v>8518</v>
      </c>
      <c r="F6387" s="142" t="s">
        <v>6966</v>
      </c>
    </row>
    <row r="6388" spans="1:6" x14ac:dyDescent="0.3">
      <c r="A6388" s="141">
        <v>102219</v>
      </c>
      <c r="B6388" s="141" t="s">
        <v>11826</v>
      </c>
      <c r="C6388" s="141" t="s">
        <v>1037</v>
      </c>
      <c r="D6388" s="141" t="s">
        <v>81</v>
      </c>
      <c r="E6388" s="142" t="s">
        <v>11827</v>
      </c>
      <c r="F6388" s="142" t="s">
        <v>16539</v>
      </c>
    </row>
    <row r="6389" spans="1:6" x14ac:dyDescent="0.3">
      <c r="A6389" s="141">
        <v>102220</v>
      </c>
      <c r="B6389" s="141" t="s">
        <v>11828</v>
      </c>
      <c r="C6389" s="141" t="s">
        <v>1037</v>
      </c>
      <c r="D6389" s="141" t="s">
        <v>1090</v>
      </c>
      <c r="E6389" s="142" t="s">
        <v>11829</v>
      </c>
      <c r="F6389" s="142" t="s">
        <v>7144</v>
      </c>
    </row>
    <row r="6390" spans="1:6" x14ac:dyDescent="0.3">
      <c r="A6390" s="141">
        <v>102223</v>
      </c>
      <c r="B6390" s="141" t="s">
        <v>11830</v>
      </c>
      <c r="C6390" s="141" t="s">
        <v>1037</v>
      </c>
      <c r="D6390" s="141" t="s">
        <v>81</v>
      </c>
      <c r="E6390" s="142" t="s">
        <v>207</v>
      </c>
      <c r="F6390" s="142" t="s">
        <v>17950</v>
      </c>
    </row>
    <row r="6391" spans="1:6" x14ac:dyDescent="0.3">
      <c r="A6391" s="141">
        <v>102224</v>
      </c>
      <c r="B6391" s="141" t="s">
        <v>11831</v>
      </c>
      <c r="C6391" s="141" t="s">
        <v>1037</v>
      </c>
      <c r="D6391" s="141" t="s">
        <v>81</v>
      </c>
      <c r="E6391" s="142" t="s">
        <v>11832</v>
      </c>
      <c r="F6391" s="142" t="s">
        <v>17951</v>
      </c>
    </row>
    <row r="6392" spans="1:6" x14ac:dyDescent="0.3">
      <c r="A6392" s="141">
        <v>102225</v>
      </c>
      <c r="B6392" s="141" t="s">
        <v>11833</v>
      </c>
      <c r="C6392" s="141" t="s">
        <v>1037</v>
      </c>
      <c r="D6392" s="141" t="s">
        <v>1090</v>
      </c>
      <c r="E6392" s="142" t="s">
        <v>11834</v>
      </c>
      <c r="F6392" s="142" t="s">
        <v>625</v>
      </c>
    </row>
    <row r="6393" spans="1:6" x14ac:dyDescent="0.3">
      <c r="A6393" s="141">
        <v>102227</v>
      </c>
      <c r="B6393" s="141" t="s">
        <v>11835</v>
      </c>
      <c r="C6393" s="141" t="s">
        <v>1037</v>
      </c>
      <c r="D6393" s="141" t="s">
        <v>81</v>
      </c>
      <c r="E6393" s="142" t="s">
        <v>11836</v>
      </c>
      <c r="F6393" s="142" t="s">
        <v>17952</v>
      </c>
    </row>
    <row r="6394" spans="1:6" x14ac:dyDescent="0.3">
      <c r="A6394" s="141">
        <v>102228</v>
      </c>
      <c r="B6394" s="141" t="s">
        <v>11837</v>
      </c>
      <c r="C6394" s="141" t="s">
        <v>1037</v>
      </c>
      <c r="D6394" s="141" t="s">
        <v>81</v>
      </c>
      <c r="E6394" s="142" t="s">
        <v>581</v>
      </c>
      <c r="F6394" s="142" t="s">
        <v>17953</v>
      </c>
    </row>
    <row r="6395" spans="1:6" x14ac:dyDescent="0.3">
      <c r="A6395" s="141">
        <v>102229</v>
      </c>
      <c r="B6395" s="141" t="s">
        <v>11838</v>
      </c>
      <c r="C6395" s="141" t="s">
        <v>1037</v>
      </c>
      <c r="D6395" s="141" t="s">
        <v>81</v>
      </c>
      <c r="E6395" s="142" t="s">
        <v>10323</v>
      </c>
      <c r="F6395" s="142" t="s">
        <v>17954</v>
      </c>
    </row>
    <row r="6396" spans="1:6" x14ac:dyDescent="0.3">
      <c r="A6396" s="141">
        <v>102230</v>
      </c>
      <c r="B6396" s="141" t="s">
        <v>11839</v>
      </c>
      <c r="C6396" s="141" t="s">
        <v>1037</v>
      </c>
      <c r="D6396" s="141" t="s">
        <v>1090</v>
      </c>
      <c r="E6396" s="142" t="s">
        <v>621</v>
      </c>
      <c r="F6396" s="142" t="s">
        <v>9311</v>
      </c>
    </row>
    <row r="6397" spans="1:6" x14ac:dyDescent="0.3">
      <c r="A6397" s="141">
        <v>102233</v>
      </c>
      <c r="B6397" s="141" t="s">
        <v>11840</v>
      </c>
      <c r="C6397" s="141" t="s">
        <v>1037</v>
      </c>
      <c r="D6397" s="141" t="s">
        <v>81</v>
      </c>
      <c r="E6397" s="142" t="s">
        <v>90</v>
      </c>
      <c r="F6397" s="142" t="s">
        <v>2557</v>
      </c>
    </row>
    <row r="6398" spans="1:6" x14ac:dyDescent="0.3">
      <c r="A6398" s="141">
        <v>102234</v>
      </c>
      <c r="B6398" s="141" t="s">
        <v>11841</v>
      </c>
      <c r="C6398" s="141" t="s">
        <v>1037</v>
      </c>
      <c r="D6398" s="141" t="s">
        <v>81</v>
      </c>
      <c r="E6398" s="142" t="s">
        <v>11842</v>
      </c>
      <c r="F6398" s="142" t="s">
        <v>17955</v>
      </c>
    </row>
    <row r="6399" spans="1:6" x14ac:dyDescent="0.3">
      <c r="A6399" s="141">
        <v>100716</v>
      </c>
      <c r="B6399" s="141" t="s">
        <v>11843</v>
      </c>
      <c r="C6399" s="141" t="s">
        <v>1037</v>
      </c>
      <c r="D6399" s="141" t="s">
        <v>81</v>
      </c>
      <c r="E6399" s="142" t="s">
        <v>11844</v>
      </c>
      <c r="F6399" s="142" t="s">
        <v>17093</v>
      </c>
    </row>
    <row r="6400" spans="1:6" x14ac:dyDescent="0.3">
      <c r="A6400" s="141">
        <v>100717</v>
      </c>
      <c r="B6400" s="141" t="s">
        <v>11845</v>
      </c>
      <c r="C6400" s="141" t="s">
        <v>1037</v>
      </c>
      <c r="D6400" s="141" t="s">
        <v>81</v>
      </c>
      <c r="E6400" s="142" t="s">
        <v>5055</v>
      </c>
      <c r="F6400" s="142" t="s">
        <v>2448</v>
      </c>
    </row>
    <row r="6401" spans="1:6" x14ac:dyDescent="0.3">
      <c r="A6401" s="141">
        <v>100718</v>
      </c>
      <c r="B6401" s="141" t="s">
        <v>11846</v>
      </c>
      <c r="C6401" s="141" t="s">
        <v>80</v>
      </c>
      <c r="D6401" s="141" t="s">
        <v>81</v>
      </c>
      <c r="E6401" s="142" t="s">
        <v>11847</v>
      </c>
      <c r="F6401" s="142" t="s">
        <v>17956</v>
      </c>
    </row>
    <row r="6402" spans="1:6" x14ac:dyDescent="0.3">
      <c r="A6402" s="141">
        <v>100719</v>
      </c>
      <c r="B6402" s="141" t="s">
        <v>11848</v>
      </c>
      <c r="C6402" s="141" t="s">
        <v>1037</v>
      </c>
      <c r="D6402" s="141" t="s">
        <v>81</v>
      </c>
      <c r="E6402" s="142" t="s">
        <v>7746</v>
      </c>
      <c r="F6402" s="142" t="s">
        <v>7485</v>
      </c>
    </row>
    <row r="6403" spans="1:6" x14ac:dyDescent="0.3">
      <c r="A6403" s="141">
        <v>100720</v>
      </c>
      <c r="B6403" s="141" t="s">
        <v>11849</v>
      </c>
      <c r="C6403" s="141" t="s">
        <v>1037</v>
      </c>
      <c r="D6403" s="141" t="s">
        <v>81</v>
      </c>
      <c r="E6403" s="142" t="s">
        <v>11850</v>
      </c>
      <c r="F6403" s="142" t="s">
        <v>11002</v>
      </c>
    </row>
    <row r="6404" spans="1:6" x14ac:dyDescent="0.3">
      <c r="A6404" s="141">
        <v>100721</v>
      </c>
      <c r="B6404" s="141" t="s">
        <v>11851</v>
      </c>
      <c r="C6404" s="141" t="s">
        <v>1037</v>
      </c>
      <c r="D6404" s="141" t="s">
        <v>81</v>
      </c>
      <c r="E6404" s="142" t="s">
        <v>9376</v>
      </c>
      <c r="F6404" s="142" t="s">
        <v>17957</v>
      </c>
    </row>
    <row r="6405" spans="1:6" x14ac:dyDescent="0.3">
      <c r="A6405" s="141">
        <v>100722</v>
      </c>
      <c r="B6405" s="141" t="s">
        <v>11852</v>
      </c>
      <c r="C6405" s="141" t="s">
        <v>1037</v>
      </c>
      <c r="D6405" s="141" t="s">
        <v>81</v>
      </c>
      <c r="E6405" s="142" t="s">
        <v>11853</v>
      </c>
      <c r="F6405" s="142" t="s">
        <v>2203</v>
      </c>
    </row>
    <row r="6406" spans="1:6" x14ac:dyDescent="0.3">
      <c r="A6406" s="141">
        <v>100723</v>
      </c>
      <c r="B6406" s="141" t="s">
        <v>11854</v>
      </c>
      <c r="C6406" s="141" t="s">
        <v>1037</v>
      </c>
      <c r="D6406" s="141" t="s">
        <v>81</v>
      </c>
      <c r="E6406" s="142" t="s">
        <v>11855</v>
      </c>
      <c r="F6406" s="142" t="s">
        <v>10729</v>
      </c>
    </row>
    <row r="6407" spans="1:6" x14ac:dyDescent="0.3">
      <c r="A6407" s="141">
        <v>100724</v>
      </c>
      <c r="B6407" s="141" t="s">
        <v>11856</v>
      </c>
      <c r="C6407" s="141" t="s">
        <v>1037</v>
      </c>
      <c r="D6407" s="141" t="s">
        <v>81</v>
      </c>
      <c r="E6407" s="142" t="s">
        <v>11857</v>
      </c>
      <c r="F6407" s="142" t="s">
        <v>17958</v>
      </c>
    </row>
    <row r="6408" spans="1:6" x14ac:dyDescent="0.3">
      <c r="A6408" s="141">
        <v>100725</v>
      </c>
      <c r="B6408" s="141" t="s">
        <v>11858</v>
      </c>
      <c r="C6408" s="141" t="s">
        <v>1037</v>
      </c>
      <c r="D6408" s="141" t="s">
        <v>81</v>
      </c>
      <c r="E6408" s="142" t="s">
        <v>11859</v>
      </c>
      <c r="F6408" s="142" t="s">
        <v>6980</v>
      </c>
    </row>
    <row r="6409" spans="1:6" x14ac:dyDescent="0.3">
      <c r="A6409" s="141">
        <v>100726</v>
      </c>
      <c r="B6409" s="141" t="s">
        <v>11860</v>
      </c>
      <c r="C6409" s="141" t="s">
        <v>1037</v>
      </c>
      <c r="D6409" s="141" t="s">
        <v>81</v>
      </c>
      <c r="E6409" s="142" t="s">
        <v>11861</v>
      </c>
      <c r="F6409" s="142" t="s">
        <v>17959</v>
      </c>
    </row>
    <row r="6410" spans="1:6" x14ac:dyDescent="0.3">
      <c r="A6410" s="141">
        <v>100727</v>
      </c>
      <c r="B6410" s="141" t="s">
        <v>11862</v>
      </c>
      <c r="C6410" s="141" t="s">
        <v>1037</v>
      </c>
      <c r="D6410" s="141" t="s">
        <v>81</v>
      </c>
      <c r="E6410" s="142" t="s">
        <v>2923</v>
      </c>
      <c r="F6410" s="142" t="s">
        <v>6995</v>
      </c>
    </row>
    <row r="6411" spans="1:6" x14ac:dyDescent="0.3">
      <c r="A6411" s="141">
        <v>100728</v>
      </c>
      <c r="B6411" s="141" t="s">
        <v>11863</v>
      </c>
      <c r="C6411" s="141" t="s">
        <v>1037</v>
      </c>
      <c r="D6411" s="141" t="s">
        <v>81</v>
      </c>
      <c r="E6411" s="142" t="s">
        <v>10316</v>
      </c>
      <c r="F6411" s="142" t="s">
        <v>17960</v>
      </c>
    </row>
    <row r="6412" spans="1:6" x14ac:dyDescent="0.3">
      <c r="A6412" s="141">
        <v>100729</v>
      </c>
      <c r="B6412" s="141" t="s">
        <v>11864</v>
      </c>
      <c r="C6412" s="141" t="s">
        <v>1037</v>
      </c>
      <c r="D6412" s="141" t="s">
        <v>81</v>
      </c>
      <c r="E6412" s="142" t="s">
        <v>11865</v>
      </c>
      <c r="F6412" s="142" t="s">
        <v>17961</v>
      </c>
    </row>
    <row r="6413" spans="1:6" x14ac:dyDescent="0.3">
      <c r="A6413" s="141">
        <v>100730</v>
      </c>
      <c r="B6413" s="141" t="s">
        <v>11866</v>
      </c>
      <c r="C6413" s="141" t="s">
        <v>1037</v>
      </c>
      <c r="D6413" s="141" t="s">
        <v>81</v>
      </c>
      <c r="E6413" s="142" t="s">
        <v>7965</v>
      </c>
      <c r="F6413" s="142" t="s">
        <v>7573</v>
      </c>
    </row>
    <row r="6414" spans="1:6" x14ac:dyDescent="0.3">
      <c r="A6414" s="141">
        <v>100733</v>
      </c>
      <c r="B6414" s="141" t="s">
        <v>11867</v>
      </c>
      <c r="C6414" s="141" t="s">
        <v>1037</v>
      </c>
      <c r="D6414" s="141" t="s">
        <v>81</v>
      </c>
      <c r="E6414" s="142" t="s">
        <v>11868</v>
      </c>
      <c r="F6414" s="142" t="s">
        <v>15957</v>
      </c>
    </row>
    <row r="6415" spans="1:6" x14ac:dyDescent="0.3">
      <c r="A6415" s="141">
        <v>100734</v>
      </c>
      <c r="B6415" s="141" t="s">
        <v>11869</v>
      </c>
      <c r="C6415" s="141" t="s">
        <v>1037</v>
      </c>
      <c r="D6415" s="141" t="s">
        <v>81</v>
      </c>
      <c r="E6415" s="142" t="s">
        <v>11829</v>
      </c>
      <c r="F6415" s="142" t="s">
        <v>10709</v>
      </c>
    </row>
    <row r="6416" spans="1:6" x14ac:dyDescent="0.3">
      <c r="A6416" s="141">
        <v>100735</v>
      </c>
      <c r="B6416" s="141" t="s">
        <v>11870</v>
      </c>
      <c r="C6416" s="141" t="s">
        <v>1037</v>
      </c>
      <c r="D6416" s="141" t="s">
        <v>81</v>
      </c>
      <c r="E6416" s="142" t="s">
        <v>11871</v>
      </c>
      <c r="F6416" s="142" t="s">
        <v>1783</v>
      </c>
    </row>
    <row r="6417" spans="1:6" x14ac:dyDescent="0.3">
      <c r="A6417" s="141">
        <v>100736</v>
      </c>
      <c r="B6417" s="141" t="s">
        <v>11872</v>
      </c>
      <c r="C6417" s="141" t="s">
        <v>1037</v>
      </c>
      <c r="D6417" s="141" t="s">
        <v>81</v>
      </c>
      <c r="E6417" s="142" t="s">
        <v>7422</v>
      </c>
      <c r="F6417" s="142" t="s">
        <v>17962</v>
      </c>
    </row>
    <row r="6418" spans="1:6" x14ac:dyDescent="0.3">
      <c r="A6418" s="141">
        <v>100739</v>
      </c>
      <c r="B6418" s="141" t="s">
        <v>11873</v>
      </c>
      <c r="C6418" s="141" t="s">
        <v>1037</v>
      </c>
      <c r="D6418" s="141" t="s">
        <v>81</v>
      </c>
      <c r="E6418" s="142" t="s">
        <v>11874</v>
      </c>
      <c r="F6418" s="142" t="s">
        <v>1796</v>
      </c>
    </row>
    <row r="6419" spans="1:6" x14ac:dyDescent="0.3">
      <c r="A6419" s="141">
        <v>100740</v>
      </c>
      <c r="B6419" s="141" t="s">
        <v>11875</v>
      </c>
      <c r="C6419" s="141" t="s">
        <v>1037</v>
      </c>
      <c r="D6419" s="141" t="s">
        <v>81</v>
      </c>
      <c r="E6419" s="142" t="s">
        <v>4520</v>
      </c>
      <c r="F6419" s="142" t="s">
        <v>15462</v>
      </c>
    </row>
    <row r="6420" spans="1:6" x14ac:dyDescent="0.3">
      <c r="A6420" s="141">
        <v>100741</v>
      </c>
      <c r="B6420" s="141" t="s">
        <v>11876</v>
      </c>
      <c r="C6420" s="141" t="s">
        <v>1037</v>
      </c>
      <c r="D6420" s="141" t="s">
        <v>81</v>
      </c>
      <c r="E6420" s="142" t="s">
        <v>1630</v>
      </c>
      <c r="F6420" s="142" t="s">
        <v>16837</v>
      </c>
    </row>
    <row r="6421" spans="1:6" x14ac:dyDescent="0.3">
      <c r="A6421" s="141">
        <v>100742</v>
      </c>
      <c r="B6421" s="141" t="s">
        <v>11877</v>
      </c>
      <c r="C6421" s="141" t="s">
        <v>1037</v>
      </c>
      <c r="D6421" s="141" t="s">
        <v>81</v>
      </c>
      <c r="E6421" s="142" t="s">
        <v>1621</v>
      </c>
      <c r="F6421" s="142" t="s">
        <v>17954</v>
      </c>
    </row>
    <row r="6422" spans="1:6" x14ac:dyDescent="0.3">
      <c r="A6422" s="141">
        <v>100743</v>
      </c>
      <c r="B6422" s="141" t="s">
        <v>11878</v>
      </c>
      <c r="C6422" s="141" t="s">
        <v>1037</v>
      </c>
      <c r="D6422" s="141" t="s">
        <v>1090</v>
      </c>
      <c r="E6422" s="142" t="s">
        <v>10762</v>
      </c>
      <c r="F6422" s="142" t="s">
        <v>16556</v>
      </c>
    </row>
    <row r="6423" spans="1:6" x14ac:dyDescent="0.3">
      <c r="A6423" s="141">
        <v>100744</v>
      </c>
      <c r="B6423" s="141" t="s">
        <v>11879</v>
      </c>
      <c r="C6423" s="141" t="s">
        <v>1037</v>
      </c>
      <c r="D6423" s="141" t="s">
        <v>1090</v>
      </c>
      <c r="E6423" s="142" t="s">
        <v>11880</v>
      </c>
      <c r="F6423" s="142" t="s">
        <v>5072</v>
      </c>
    </row>
    <row r="6424" spans="1:6" x14ac:dyDescent="0.3">
      <c r="A6424" s="141">
        <v>100745</v>
      </c>
      <c r="B6424" s="141" t="s">
        <v>11881</v>
      </c>
      <c r="C6424" s="141" t="s">
        <v>1037</v>
      </c>
      <c r="D6424" s="141" t="s">
        <v>1090</v>
      </c>
      <c r="E6424" s="142" t="s">
        <v>11882</v>
      </c>
      <c r="F6424" s="142" t="s">
        <v>731</v>
      </c>
    </row>
    <row r="6425" spans="1:6" x14ac:dyDescent="0.3">
      <c r="A6425" s="141">
        <v>100746</v>
      </c>
      <c r="B6425" s="141" t="s">
        <v>11883</v>
      </c>
      <c r="C6425" s="141" t="s">
        <v>1037</v>
      </c>
      <c r="D6425" s="141" t="s">
        <v>1090</v>
      </c>
      <c r="E6425" s="142" t="s">
        <v>8542</v>
      </c>
      <c r="F6425" s="142" t="s">
        <v>6980</v>
      </c>
    </row>
    <row r="6426" spans="1:6" x14ac:dyDescent="0.3">
      <c r="A6426" s="141">
        <v>100747</v>
      </c>
      <c r="B6426" s="141" t="s">
        <v>11884</v>
      </c>
      <c r="C6426" s="141" t="s">
        <v>1037</v>
      </c>
      <c r="D6426" s="141" t="s">
        <v>81</v>
      </c>
      <c r="E6426" s="142" t="s">
        <v>7874</v>
      </c>
      <c r="F6426" s="142" t="s">
        <v>15662</v>
      </c>
    </row>
    <row r="6427" spans="1:6" x14ac:dyDescent="0.3">
      <c r="A6427" s="141">
        <v>100748</v>
      </c>
      <c r="B6427" s="141" t="s">
        <v>11885</v>
      </c>
      <c r="C6427" s="141" t="s">
        <v>1037</v>
      </c>
      <c r="D6427" s="141" t="s">
        <v>81</v>
      </c>
      <c r="E6427" s="142" t="s">
        <v>9818</v>
      </c>
      <c r="F6427" s="142" t="s">
        <v>17963</v>
      </c>
    </row>
    <row r="6428" spans="1:6" x14ac:dyDescent="0.3">
      <c r="A6428" s="141">
        <v>100749</v>
      </c>
      <c r="B6428" s="141" t="s">
        <v>11886</v>
      </c>
      <c r="C6428" s="141" t="s">
        <v>1037</v>
      </c>
      <c r="D6428" s="141" t="s">
        <v>81</v>
      </c>
      <c r="E6428" s="142" t="s">
        <v>11887</v>
      </c>
      <c r="F6428" s="142" t="s">
        <v>17964</v>
      </c>
    </row>
    <row r="6429" spans="1:6" x14ac:dyDescent="0.3">
      <c r="A6429" s="141">
        <v>100750</v>
      </c>
      <c r="B6429" s="141" t="s">
        <v>11888</v>
      </c>
      <c r="C6429" s="141" t="s">
        <v>1037</v>
      </c>
      <c r="D6429" s="141" t="s">
        <v>81</v>
      </c>
      <c r="E6429" s="142" t="s">
        <v>11889</v>
      </c>
      <c r="F6429" s="142" t="s">
        <v>1267</v>
      </c>
    </row>
    <row r="6430" spans="1:6" x14ac:dyDescent="0.3">
      <c r="A6430" s="141">
        <v>100751</v>
      </c>
      <c r="B6430" s="141" t="s">
        <v>11890</v>
      </c>
      <c r="C6430" s="141" t="s">
        <v>1037</v>
      </c>
      <c r="D6430" s="141" t="s">
        <v>81</v>
      </c>
      <c r="E6430" s="142" t="s">
        <v>11891</v>
      </c>
      <c r="F6430" s="142" t="s">
        <v>17965</v>
      </c>
    </row>
    <row r="6431" spans="1:6" x14ac:dyDescent="0.3">
      <c r="A6431" s="141">
        <v>100752</v>
      </c>
      <c r="B6431" s="141" t="s">
        <v>11892</v>
      </c>
      <c r="C6431" s="141" t="s">
        <v>1037</v>
      </c>
      <c r="D6431" s="141" t="s">
        <v>81</v>
      </c>
      <c r="E6431" s="142" t="s">
        <v>11893</v>
      </c>
      <c r="F6431" s="142" t="s">
        <v>6080</v>
      </c>
    </row>
    <row r="6432" spans="1:6" x14ac:dyDescent="0.3">
      <c r="A6432" s="141">
        <v>100753</v>
      </c>
      <c r="B6432" s="141" t="s">
        <v>11894</v>
      </c>
      <c r="C6432" s="141" t="s">
        <v>1037</v>
      </c>
      <c r="D6432" s="141" t="s">
        <v>81</v>
      </c>
      <c r="E6432" s="142" t="s">
        <v>10803</v>
      </c>
      <c r="F6432" s="142" t="s">
        <v>2943</v>
      </c>
    </row>
    <row r="6433" spans="1:6" x14ac:dyDescent="0.3">
      <c r="A6433" s="141">
        <v>100754</v>
      </c>
      <c r="B6433" s="141" t="s">
        <v>11895</v>
      </c>
      <c r="C6433" s="141" t="s">
        <v>1037</v>
      </c>
      <c r="D6433" s="141" t="s">
        <v>81</v>
      </c>
      <c r="E6433" s="142" t="s">
        <v>11896</v>
      </c>
      <c r="F6433" s="142" t="s">
        <v>17535</v>
      </c>
    </row>
    <row r="6434" spans="1:6" x14ac:dyDescent="0.3">
      <c r="A6434" s="141">
        <v>100757</v>
      </c>
      <c r="B6434" s="141" t="s">
        <v>11897</v>
      </c>
      <c r="C6434" s="141" t="s">
        <v>1037</v>
      </c>
      <c r="D6434" s="141" t="s">
        <v>81</v>
      </c>
      <c r="E6434" s="142" t="s">
        <v>11898</v>
      </c>
      <c r="F6434" s="142" t="s">
        <v>17966</v>
      </c>
    </row>
    <row r="6435" spans="1:6" x14ac:dyDescent="0.3">
      <c r="A6435" s="141">
        <v>100758</v>
      </c>
      <c r="B6435" s="141" t="s">
        <v>11899</v>
      </c>
      <c r="C6435" s="141" t="s">
        <v>1037</v>
      </c>
      <c r="D6435" s="141" t="s">
        <v>81</v>
      </c>
      <c r="E6435" s="142" t="s">
        <v>11900</v>
      </c>
      <c r="F6435" s="142" t="s">
        <v>17967</v>
      </c>
    </row>
    <row r="6436" spans="1:6" x14ac:dyDescent="0.3">
      <c r="A6436" s="141">
        <v>100759</v>
      </c>
      <c r="B6436" s="141" t="s">
        <v>11901</v>
      </c>
      <c r="C6436" s="141" t="s">
        <v>1037</v>
      </c>
      <c r="D6436" s="141" t="s">
        <v>1090</v>
      </c>
      <c r="E6436" s="142" t="s">
        <v>10172</v>
      </c>
      <c r="F6436" s="142" t="s">
        <v>17968</v>
      </c>
    </row>
    <row r="6437" spans="1:6" x14ac:dyDescent="0.3">
      <c r="A6437" s="141">
        <v>100760</v>
      </c>
      <c r="B6437" s="141" t="s">
        <v>11902</v>
      </c>
      <c r="C6437" s="141" t="s">
        <v>1037</v>
      </c>
      <c r="D6437" s="141" t="s">
        <v>1090</v>
      </c>
      <c r="E6437" s="142" t="s">
        <v>11903</v>
      </c>
      <c r="F6437" s="142" t="s">
        <v>17969</v>
      </c>
    </row>
    <row r="6438" spans="1:6" x14ac:dyDescent="0.3">
      <c r="A6438" s="141">
        <v>100761</v>
      </c>
      <c r="B6438" s="141" t="s">
        <v>11904</v>
      </c>
      <c r="C6438" s="141" t="s">
        <v>1037</v>
      </c>
      <c r="D6438" s="141" t="s">
        <v>81</v>
      </c>
      <c r="E6438" s="142" t="s">
        <v>11905</v>
      </c>
      <c r="F6438" s="142" t="s">
        <v>17970</v>
      </c>
    </row>
    <row r="6439" spans="1:6" x14ac:dyDescent="0.3">
      <c r="A6439" s="141">
        <v>100762</v>
      </c>
      <c r="B6439" s="141" t="s">
        <v>11906</v>
      </c>
      <c r="C6439" s="141" t="s">
        <v>1037</v>
      </c>
      <c r="D6439" s="141" t="s">
        <v>81</v>
      </c>
      <c r="E6439" s="142" t="s">
        <v>11907</v>
      </c>
      <c r="F6439" s="142" t="s">
        <v>12384</v>
      </c>
    </row>
    <row r="6440" spans="1:6" x14ac:dyDescent="0.3">
      <c r="A6440" s="141">
        <v>102488</v>
      </c>
      <c r="B6440" s="141" t="s">
        <v>11908</v>
      </c>
      <c r="C6440" s="141" t="s">
        <v>1037</v>
      </c>
      <c r="D6440" s="141" t="s">
        <v>81</v>
      </c>
      <c r="E6440" s="142" t="s">
        <v>2332</v>
      </c>
      <c r="F6440" s="142" t="s">
        <v>425</v>
      </c>
    </row>
    <row r="6441" spans="1:6" x14ac:dyDescent="0.3">
      <c r="A6441" s="141">
        <v>102489</v>
      </c>
      <c r="B6441" s="141" t="s">
        <v>11909</v>
      </c>
      <c r="C6441" s="141" t="s">
        <v>1037</v>
      </c>
      <c r="D6441" s="141" t="s">
        <v>81</v>
      </c>
      <c r="E6441" s="142" t="s">
        <v>9166</v>
      </c>
      <c r="F6441" s="142" t="s">
        <v>17971</v>
      </c>
    </row>
    <row r="6442" spans="1:6" x14ac:dyDescent="0.3">
      <c r="A6442" s="141">
        <v>102491</v>
      </c>
      <c r="B6442" s="141" t="s">
        <v>11910</v>
      </c>
      <c r="C6442" s="141" t="s">
        <v>1037</v>
      </c>
      <c r="D6442" s="141" t="s">
        <v>81</v>
      </c>
      <c r="E6442" s="142" t="s">
        <v>11911</v>
      </c>
      <c r="F6442" s="142" t="s">
        <v>17972</v>
      </c>
    </row>
    <row r="6443" spans="1:6" x14ac:dyDescent="0.3">
      <c r="A6443" s="141">
        <v>102492</v>
      </c>
      <c r="B6443" s="141" t="s">
        <v>11912</v>
      </c>
      <c r="C6443" s="141" t="s">
        <v>1037</v>
      </c>
      <c r="D6443" s="141" t="s">
        <v>81</v>
      </c>
      <c r="E6443" s="142" t="s">
        <v>11913</v>
      </c>
      <c r="F6443" s="142" t="s">
        <v>17973</v>
      </c>
    </row>
    <row r="6444" spans="1:6" x14ac:dyDescent="0.3">
      <c r="A6444" s="141">
        <v>102494</v>
      </c>
      <c r="B6444" s="141" t="s">
        <v>11914</v>
      </c>
      <c r="C6444" s="141" t="s">
        <v>1037</v>
      </c>
      <c r="D6444" s="141" t="s">
        <v>81</v>
      </c>
      <c r="E6444" s="142" t="s">
        <v>11915</v>
      </c>
      <c r="F6444" s="142" t="s">
        <v>17974</v>
      </c>
    </row>
    <row r="6445" spans="1:6" x14ac:dyDescent="0.3">
      <c r="A6445" s="141">
        <v>102496</v>
      </c>
      <c r="B6445" s="141" t="s">
        <v>11916</v>
      </c>
      <c r="C6445" s="141" t="s">
        <v>80</v>
      </c>
      <c r="D6445" s="141" t="s">
        <v>81</v>
      </c>
      <c r="E6445" s="142" t="s">
        <v>11917</v>
      </c>
      <c r="F6445" s="142" t="s">
        <v>7753</v>
      </c>
    </row>
    <row r="6446" spans="1:6" x14ac:dyDescent="0.3">
      <c r="A6446" s="141">
        <v>102497</v>
      </c>
      <c r="B6446" s="141" t="s">
        <v>11918</v>
      </c>
      <c r="C6446" s="141" t="s">
        <v>80</v>
      </c>
      <c r="D6446" s="141" t="s">
        <v>81</v>
      </c>
      <c r="E6446" s="142" t="s">
        <v>11737</v>
      </c>
      <c r="F6446" s="142" t="s">
        <v>17975</v>
      </c>
    </row>
    <row r="6447" spans="1:6" x14ac:dyDescent="0.3">
      <c r="A6447" s="141">
        <v>102498</v>
      </c>
      <c r="B6447" s="141" t="s">
        <v>11919</v>
      </c>
      <c r="C6447" s="141" t="s">
        <v>80</v>
      </c>
      <c r="D6447" s="141" t="s">
        <v>81</v>
      </c>
      <c r="E6447" s="142" t="s">
        <v>6793</v>
      </c>
      <c r="F6447" s="142" t="s">
        <v>17976</v>
      </c>
    </row>
    <row r="6448" spans="1:6" x14ac:dyDescent="0.3">
      <c r="A6448" s="141">
        <v>102499</v>
      </c>
      <c r="B6448" s="141" t="s">
        <v>11920</v>
      </c>
      <c r="C6448" s="141" t="s">
        <v>1037</v>
      </c>
      <c r="D6448" s="141" t="s">
        <v>81</v>
      </c>
      <c r="E6448" s="142" t="s">
        <v>2817</v>
      </c>
      <c r="F6448" s="142" t="s">
        <v>17977</v>
      </c>
    </row>
    <row r="6449" spans="1:6" x14ac:dyDescent="0.3">
      <c r="A6449" s="141">
        <v>102500</v>
      </c>
      <c r="B6449" s="141" t="s">
        <v>11921</v>
      </c>
      <c r="C6449" s="141" t="s">
        <v>80</v>
      </c>
      <c r="D6449" s="141" t="s">
        <v>81</v>
      </c>
      <c r="E6449" s="142" t="s">
        <v>11922</v>
      </c>
      <c r="F6449" s="142" t="s">
        <v>925</v>
      </c>
    </row>
    <row r="6450" spans="1:6" x14ac:dyDescent="0.3">
      <c r="A6450" s="141">
        <v>102501</v>
      </c>
      <c r="B6450" s="141" t="s">
        <v>11923</v>
      </c>
      <c r="C6450" s="141" t="s">
        <v>1037</v>
      </c>
      <c r="D6450" s="141" t="s">
        <v>81</v>
      </c>
      <c r="E6450" s="142" t="s">
        <v>11924</v>
      </c>
      <c r="F6450" s="142" t="s">
        <v>16029</v>
      </c>
    </row>
    <row r="6451" spans="1:6" x14ac:dyDescent="0.3">
      <c r="A6451" s="141">
        <v>102504</v>
      </c>
      <c r="B6451" s="141" t="s">
        <v>11925</v>
      </c>
      <c r="C6451" s="141" t="s">
        <v>80</v>
      </c>
      <c r="D6451" s="141" t="s">
        <v>81</v>
      </c>
      <c r="E6451" s="142" t="s">
        <v>2303</v>
      </c>
      <c r="F6451" s="142" t="s">
        <v>10915</v>
      </c>
    </row>
    <row r="6452" spans="1:6" x14ac:dyDescent="0.3">
      <c r="A6452" s="141">
        <v>102505</v>
      </c>
      <c r="B6452" s="141" t="s">
        <v>11926</v>
      </c>
      <c r="C6452" s="141" t="s">
        <v>80</v>
      </c>
      <c r="D6452" s="141" t="s">
        <v>81</v>
      </c>
      <c r="E6452" s="142" t="s">
        <v>11874</v>
      </c>
      <c r="F6452" s="142" t="s">
        <v>7748</v>
      </c>
    </row>
    <row r="6453" spans="1:6" x14ac:dyDescent="0.3">
      <c r="A6453" s="141">
        <v>102506</v>
      </c>
      <c r="B6453" s="141" t="s">
        <v>11927</v>
      </c>
      <c r="C6453" s="141" t="s">
        <v>80</v>
      </c>
      <c r="D6453" s="141" t="s">
        <v>81</v>
      </c>
      <c r="E6453" s="142" t="s">
        <v>6470</v>
      </c>
      <c r="F6453" s="142" t="s">
        <v>17978</v>
      </c>
    </row>
    <row r="6454" spans="1:6" x14ac:dyDescent="0.3">
      <c r="A6454" s="141">
        <v>102507</v>
      </c>
      <c r="B6454" s="141" t="s">
        <v>11928</v>
      </c>
      <c r="C6454" s="141" t="s">
        <v>80</v>
      </c>
      <c r="D6454" s="141" t="s">
        <v>81</v>
      </c>
      <c r="E6454" s="142" t="s">
        <v>11929</v>
      </c>
      <c r="F6454" s="142" t="s">
        <v>17256</v>
      </c>
    </row>
    <row r="6455" spans="1:6" x14ac:dyDescent="0.3">
      <c r="A6455" s="141">
        <v>102508</v>
      </c>
      <c r="B6455" s="141" t="s">
        <v>11930</v>
      </c>
      <c r="C6455" s="141" t="s">
        <v>1037</v>
      </c>
      <c r="D6455" s="141" t="s">
        <v>81</v>
      </c>
      <c r="E6455" s="142" t="s">
        <v>11931</v>
      </c>
      <c r="F6455" s="142" t="s">
        <v>11893</v>
      </c>
    </row>
    <row r="6456" spans="1:6" x14ac:dyDescent="0.3">
      <c r="A6456" s="141">
        <v>102509</v>
      </c>
      <c r="B6456" s="141" t="s">
        <v>11932</v>
      </c>
      <c r="C6456" s="141" t="s">
        <v>1037</v>
      </c>
      <c r="D6456" s="141" t="s">
        <v>81</v>
      </c>
      <c r="E6456" s="142" t="s">
        <v>11349</v>
      </c>
      <c r="F6456" s="142" t="s">
        <v>16607</v>
      </c>
    </row>
    <row r="6457" spans="1:6" x14ac:dyDescent="0.3">
      <c r="A6457" s="141">
        <v>102512</v>
      </c>
      <c r="B6457" s="141" t="s">
        <v>11933</v>
      </c>
      <c r="C6457" s="141" t="s">
        <v>80</v>
      </c>
      <c r="D6457" s="141" t="s">
        <v>81</v>
      </c>
      <c r="E6457" s="142" t="s">
        <v>11934</v>
      </c>
      <c r="F6457" s="142" t="s">
        <v>12680</v>
      </c>
    </row>
    <row r="6458" spans="1:6" x14ac:dyDescent="0.3">
      <c r="A6458" s="141">
        <v>102513</v>
      </c>
      <c r="B6458" s="141" t="s">
        <v>11935</v>
      </c>
      <c r="C6458" s="141" t="s">
        <v>1037</v>
      </c>
      <c r="D6458" s="141" t="s">
        <v>81</v>
      </c>
      <c r="E6458" s="142" t="s">
        <v>2144</v>
      </c>
      <c r="F6458" s="142" t="s">
        <v>16939</v>
      </c>
    </row>
    <row r="6459" spans="1:6" x14ac:dyDescent="0.3">
      <c r="A6459" s="141">
        <v>102520</v>
      </c>
      <c r="B6459" s="141" t="s">
        <v>11936</v>
      </c>
      <c r="C6459" s="141" t="s">
        <v>1037</v>
      </c>
      <c r="D6459" s="141" t="s">
        <v>81</v>
      </c>
      <c r="E6459" s="142" t="s">
        <v>11937</v>
      </c>
      <c r="F6459" s="142" t="s">
        <v>17979</v>
      </c>
    </row>
    <row r="6460" spans="1:6" x14ac:dyDescent="0.3">
      <c r="A6460" s="141">
        <v>101749</v>
      </c>
      <c r="B6460" s="141" t="s">
        <v>11938</v>
      </c>
      <c r="C6460" s="141" t="s">
        <v>1037</v>
      </c>
      <c r="D6460" s="141" t="s">
        <v>81</v>
      </c>
      <c r="E6460" s="142" t="s">
        <v>11939</v>
      </c>
      <c r="F6460" s="142" t="s">
        <v>17980</v>
      </c>
    </row>
    <row r="6461" spans="1:6" x14ac:dyDescent="0.3">
      <c r="A6461" s="141">
        <v>101750</v>
      </c>
      <c r="B6461" s="141" t="s">
        <v>11940</v>
      </c>
      <c r="C6461" s="141" t="s">
        <v>1037</v>
      </c>
      <c r="D6461" s="141" t="s">
        <v>81</v>
      </c>
      <c r="E6461" s="142" t="s">
        <v>11941</v>
      </c>
      <c r="F6461" s="142" t="s">
        <v>12629</v>
      </c>
    </row>
    <row r="6462" spans="1:6" x14ac:dyDescent="0.3">
      <c r="A6462" s="141">
        <v>101729</v>
      </c>
      <c r="B6462" s="141" t="s">
        <v>11942</v>
      </c>
      <c r="C6462" s="141" t="s">
        <v>1037</v>
      </c>
      <c r="D6462" s="141" t="s">
        <v>81</v>
      </c>
      <c r="E6462" s="142" t="s">
        <v>11943</v>
      </c>
      <c r="F6462" s="142" t="s">
        <v>15550</v>
      </c>
    </row>
    <row r="6463" spans="1:6" x14ac:dyDescent="0.3">
      <c r="A6463" s="141">
        <v>101746</v>
      </c>
      <c r="B6463" s="141" t="s">
        <v>11944</v>
      </c>
      <c r="C6463" s="141" t="s">
        <v>1037</v>
      </c>
      <c r="D6463" s="141" t="s">
        <v>81</v>
      </c>
      <c r="E6463" s="142" t="s">
        <v>11945</v>
      </c>
      <c r="F6463" s="142" t="s">
        <v>17981</v>
      </c>
    </row>
    <row r="6464" spans="1:6" x14ac:dyDescent="0.3">
      <c r="A6464" s="141">
        <v>101751</v>
      </c>
      <c r="B6464" s="141" t="s">
        <v>11946</v>
      </c>
      <c r="C6464" s="141" t="s">
        <v>1037</v>
      </c>
      <c r="D6464" s="141" t="s">
        <v>81</v>
      </c>
      <c r="E6464" s="142" t="s">
        <v>11947</v>
      </c>
      <c r="F6464" s="142" t="s">
        <v>17982</v>
      </c>
    </row>
    <row r="6465" spans="1:6" x14ac:dyDescent="0.3">
      <c r="A6465" s="141">
        <v>87246</v>
      </c>
      <c r="B6465" s="141" t="s">
        <v>11948</v>
      </c>
      <c r="C6465" s="141" t="s">
        <v>1037</v>
      </c>
      <c r="D6465" s="141" t="s">
        <v>81</v>
      </c>
      <c r="E6465" s="142" t="s">
        <v>11949</v>
      </c>
      <c r="F6465" s="142" t="s">
        <v>14647</v>
      </c>
    </row>
    <row r="6466" spans="1:6" x14ac:dyDescent="0.3">
      <c r="A6466" s="141">
        <v>87247</v>
      </c>
      <c r="B6466" s="141" t="s">
        <v>11950</v>
      </c>
      <c r="C6466" s="141" t="s">
        <v>1037</v>
      </c>
      <c r="D6466" s="141" t="s">
        <v>81</v>
      </c>
      <c r="E6466" s="142" t="s">
        <v>11951</v>
      </c>
      <c r="F6466" s="142" t="s">
        <v>17983</v>
      </c>
    </row>
    <row r="6467" spans="1:6" x14ac:dyDescent="0.3">
      <c r="A6467" s="141">
        <v>87248</v>
      </c>
      <c r="B6467" s="141" t="s">
        <v>11952</v>
      </c>
      <c r="C6467" s="141" t="s">
        <v>1037</v>
      </c>
      <c r="D6467" s="141" t="s">
        <v>81</v>
      </c>
      <c r="E6467" s="142" t="s">
        <v>11953</v>
      </c>
      <c r="F6467" s="142" t="s">
        <v>17984</v>
      </c>
    </row>
    <row r="6468" spans="1:6" x14ac:dyDescent="0.3">
      <c r="A6468" s="141">
        <v>87249</v>
      </c>
      <c r="B6468" s="141" t="s">
        <v>11954</v>
      </c>
      <c r="C6468" s="141" t="s">
        <v>1037</v>
      </c>
      <c r="D6468" s="141" t="s">
        <v>81</v>
      </c>
      <c r="E6468" s="142" t="s">
        <v>11955</v>
      </c>
      <c r="F6468" s="142" t="s">
        <v>4658</v>
      </c>
    </row>
    <row r="6469" spans="1:6" x14ac:dyDescent="0.3">
      <c r="A6469" s="141">
        <v>87250</v>
      </c>
      <c r="B6469" s="141" t="s">
        <v>11956</v>
      </c>
      <c r="C6469" s="141" t="s">
        <v>1037</v>
      </c>
      <c r="D6469" s="141" t="s">
        <v>81</v>
      </c>
      <c r="E6469" s="142" t="s">
        <v>7740</v>
      </c>
      <c r="F6469" s="142" t="s">
        <v>17985</v>
      </c>
    </row>
    <row r="6470" spans="1:6" x14ac:dyDescent="0.3">
      <c r="A6470" s="141">
        <v>87251</v>
      </c>
      <c r="B6470" s="141" t="s">
        <v>11957</v>
      </c>
      <c r="C6470" s="141" t="s">
        <v>1037</v>
      </c>
      <c r="D6470" s="141" t="s">
        <v>81</v>
      </c>
      <c r="E6470" s="142" t="s">
        <v>11958</v>
      </c>
      <c r="F6470" s="142" t="s">
        <v>413</v>
      </c>
    </row>
    <row r="6471" spans="1:6" x14ac:dyDescent="0.3">
      <c r="A6471" s="141">
        <v>87255</v>
      </c>
      <c r="B6471" s="141" t="s">
        <v>11959</v>
      </c>
      <c r="C6471" s="141" t="s">
        <v>1037</v>
      </c>
      <c r="D6471" s="141" t="s">
        <v>81</v>
      </c>
      <c r="E6471" s="142" t="s">
        <v>11960</v>
      </c>
      <c r="F6471" s="142" t="s">
        <v>345</v>
      </c>
    </row>
    <row r="6472" spans="1:6" x14ac:dyDescent="0.3">
      <c r="A6472" s="141">
        <v>87256</v>
      </c>
      <c r="B6472" s="141" t="s">
        <v>11961</v>
      </c>
      <c r="C6472" s="141" t="s">
        <v>1037</v>
      </c>
      <c r="D6472" s="141" t="s">
        <v>81</v>
      </c>
      <c r="E6472" s="142" t="s">
        <v>11962</v>
      </c>
      <c r="F6472" s="142" t="s">
        <v>17986</v>
      </c>
    </row>
    <row r="6473" spans="1:6" x14ac:dyDescent="0.3">
      <c r="A6473" s="141">
        <v>87257</v>
      </c>
      <c r="B6473" s="141" t="s">
        <v>11963</v>
      </c>
      <c r="C6473" s="141" t="s">
        <v>1037</v>
      </c>
      <c r="D6473" s="141" t="s">
        <v>81</v>
      </c>
      <c r="E6473" s="142" t="s">
        <v>11964</v>
      </c>
      <c r="F6473" s="142" t="s">
        <v>6195</v>
      </c>
    </row>
    <row r="6474" spans="1:6" x14ac:dyDescent="0.3">
      <c r="A6474" s="141">
        <v>87261</v>
      </c>
      <c r="B6474" s="141" t="s">
        <v>11965</v>
      </c>
      <c r="C6474" s="141" t="s">
        <v>1037</v>
      </c>
      <c r="D6474" s="141" t="s">
        <v>81</v>
      </c>
      <c r="E6474" s="142" t="s">
        <v>11966</v>
      </c>
      <c r="F6474" s="142" t="s">
        <v>17987</v>
      </c>
    </row>
    <row r="6475" spans="1:6" x14ac:dyDescent="0.3">
      <c r="A6475" s="141">
        <v>87262</v>
      </c>
      <c r="B6475" s="141" t="s">
        <v>11967</v>
      </c>
      <c r="C6475" s="141" t="s">
        <v>1037</v>
      </c>
      <c r="D6475" s="141" t="s">
        <v>81</v>
      </c>
      <c r="E6475" s="142" t="s">
        <v>11968</v>
      </c>
      <c r="F6475" s="142" t="s">
        <v>17988</v>
      </c>
    </row>
    <row r="6476" spans="1:6" x14ac:dyDescent="0.3">
      <c r="A6476" s="141">
        <v>87263</v>
      </c>
      <c r="B6476" s="141" t="s">
        <v>11969</v>
      </c>
      <c r="C6476" s="141" t="s">
        <v>1037</v>
      </c>
      <c r="D6476" s="141" t="s">
        <v>81</v>
      </c>
      <c r="E6476" s="142" t="s">
        <v>11970</v>
      </c>
      <c r="F6476" s="142" t="s">
        <v>17989</v>
      </c>
    </row>
    <row r="6477" spans="1:6" x14ac:dyDescent="0.3">
      <c r="A6477" s="141">
        <v>104593</v>
      </c>
      <c r="B6477" s="141" t="s">
        <v>11971</v>
      </c>
      <c r="C6477" s="141" t="s">
        <v>1037</v>
      </c>
      <c r="D6477" s="141" t="s">
        <v>81</v>
      </c>
      <c r="E6477" s="142" t="s">
        <v>11972</v>
      </c>
      <c r="F6477" s="142" t="s">
        <v>2953</v>
      </c>
    </row>
    <row r="6478" spans="1:6" x14ac:dyDescent="0.3">
      <c r="A6478" s="141">
        <v>104594</v>
      </c>
      <c r="B6478" s="141" t="s">
        <v>11973</v>
      </c>
      <c r="C6478" s="141" t="s">
        <v>1037</v>
      </c>
      <c r="D6478" s="141" t="s">
        <v>81</v>
      </c>
      <c r="E6478" s="142" t="s">
        <v>11974</v>
      </c>
      <c r="F6478" s="142" t="s">
        <v>17990</v>
      </c>
    </row>
    <row r="6479" spans="1:6" x14ac:dyDescent="0.3">
      <c r="A6479" s="141">
        <v>104595</v>
      </c>
      <c r="B6479" s="141" t="s">
        <v>11975</v>
      </c>
      <c r="C6479" s="141" t="s">
        <v>1037</v>
      </c>
      <c r="D6479" s="141" t="s">
        <v>81</v>
      </c>
      <c r="E6479" s="142" t="s">
        <v>11976</v>
      </c>
      <c r="F6479" s="142" t="s">
        <v>17991</v>
      </c>
    </row>
    <row r="6480" spans="1:6" x14ac:dyDescent="0.3">
      <c r="A6480" s="141">
        <v>104596</v>
      </c>
      <c r="B6480" s="141" t="s">
        <v>11977</v>
      </c>
      <c r="C6480" s="141" t="s">
        <v>1037</v>
      </c>
      <c r="D6480" s="141" t="s">
        <v>81</v>
      </c>
      <c r="E6480" s="142" t="s">
        <v>11978</v>
      </c>
      <c r="F6480" s="142" t="s">
        <v>2709</v>
      </c>
    </row>
    <row r="6481" spans="1:6" x14ac:dyDescent="0.3">
      <c r="A6481" s="141">
        <v>104597</v>
      </c>
      <c r="B6481" s="141" t="s">
        <v>11979</v>
      </c>
      <c r="C6481" s="141" t="s">
        <v>1037</v>
      </c>
      <c r="D6481" s="141" t="s">
        <v>81</v>
      </c>
      <c r="E6481" s="142" t="s">
        <v>4725</v>
      </c>
      <c r="F6481" s="142" t="s">
        <v>17992</v>
      </c>
    </row>
    <row r="6482" spans="1:6" x14ac:dyDescent="0.3">
      <c r="A6482" s="141">
        <v>104598</v>
      </c>
      <c r="B6482" s="141" t="s">
        <v>11980</v>
      </c>
      <c r="C6482" s="141" t="s">
        <v>1037</v>
      </c>
      <c r="D6482" s="141" t="s">
        <v>81</v>
      </c>
      <c r="E6482" s="142" t="s">
        <v>11981</v>
      </c>
      <c r="F6482" s="142" t="s">
        <v>17993</v>
      </c>
    </row>
    <row r="6483" spans="1:6" x14ac:dyDescent="0.3">
      <c r="A6483" s="141">
        <v>104599</v>
      </c>
      <c r="B6483" s="141" t="s">
        <v>11982</v>
      </c>
      <c r="C6483" s="141" t="s">
        <v>1037</v>
      </c>
      <c r="D6483" s="141" t="s">
        <v>81</v>
      </c>
      <c r="E6483" s="142" t="s">
        <v>11983</v>
      </c>
      <c r="F6483" s="142" t="s">
        <v>17994</v>
      </c>
    </row>
    <row r="6484" spans="1:6" x14ac:dyDescent="0.3">
      <c r="A6484" s="141">
        <v>104601</v>
      </c>
      <c r="B6484" s="141" t="s">
        <v>11984</v>
      </c>
      <c r="C6484" s="141" t="s">
        <v>1037</v>
      </c>
      <c r="D6484" s="141" t="s">
        <v>81</v>
      </c>
      <c r="E6484" s="142" t="s">
        <v>11985</v>
      </c>
      <c r="F6484" s="142" t="s">
        <v>17995</v>
      </c>
    </row>
    <row r="6485" spans="1:6" x14ac:dyDescent="0.3">
      <c r="A6485" s="141">
        <v>104603</v>
      </c>
      <c r="B6485" s="141" t="s">
        <v>11986</v>
      </c>
      <c r="C6485" s="141" t="s">
        <v>1037</v>
      </c>
      <c r="D6485" s="141" t="s">
        <v>81</v>
      </c>
      <c r="E6485" s="142" t="s">
        <v>11987</v>
      </c>
      <c r="F6485" s="142" t="s">
        <v>17996</v>
      </c>
    </row>
    <row r="6486" spans="1:6" x14ac:dyDescent="0.3">
      <c r="A6486" s="141">
        <v>104605</v>
      </c>
      <c r="B6486" s="141" t="s">
        <v>11988</v>
      </c>
      <c r="C6486" s="141" t="s">
        <v>1037</v>
      </c>
      <c r="D6486" s="141" t="s">
        <v>81</v>
      </c>
      <c r="E6486" s="142" t="s">
        <v>11989</v>
      </c>
      <c r="F6486" s="142" t="s">
        <v>17997</v>
      </c>
    </row>
    <row r="6487" spans="1:6" x14ac:dyDescent="0.3">
      <c r="A6487" s="141">
        <v>104606</v>
      </c>
      <c r="B6487" s="141" t="s">
        <v>11990</v>
      </c>
      <c r="C6487" s="141" t="s">
        <v>1037</v>
      </c>
      <c r="D6487" s="141" t="s">
        <v>81</v>
      </c>
      <c r="E6487" s="142" t="s">
        <v>11991</v>
      </c>
      <c r="F6487" s="142" t="s">
        <v>12643</v>
      </c>
    </row>
    <row r="6488" spans="1:6" x14ac:dyDescent="0.3">
      <c r="A6488" s="141">
        <v>104607</v>
      </c>
      <c r="B6488" s="141" t="s">
        <v>11992</v>
      </c>
      <c r="C6488" s="141" t="s">
        <v>1037</v>
      </c>
      <c r="D6488" s="141" t="s">
        <v>81</v>
      </c>
      <c r="E6488" s="142" t="s">
        <v>11993</v>
      </c>
      <c r="F6488" s="142" t="s">
        <v>17998</v>
      </c>
    </row>
    <row r="6489" spans="1:6" x14ac:dyDescent="0.3">
      <c r="A6489" s="141">
        <v>98671</v>
      </c>
      <c r="B6489" s="141" t="s">
        <v>11994</v>
      </c>
      <c r="C6489" s="141" t="s">
        <v>1037</v>
      </c>
      <c r="D6489" s="141" t="s">
        <v>81</v>
      </c>
      <c r="E6489" s="142" t="s">
        <v>11995</v>
      </c>
      <c r="F6489" s="142" t="s">
        <v>17999</v>
      </c>
    </row>
    <row r="6490" spans="1:6" x14ac:dyDescent="0.3">
      <c r="A6490" s="141">
        <v>98672</v>
      </c>
      <c r="B6490" s="141" t="s">
        <v>11996</v>
      </c>
      <c r="C6490" s="141" t="s">
        <v>1037</v>
      </c>
      <c r="D6490" s="141" t="s">
        <v>81</v>
      </c>
      <c r="E6490" s="142" t="s">
        <v>11997</v>
      </c>
      <c r="F6490" s="142" t="s">
        <v>18000</v>
      </c>
    </row>
    <row r="6491" spans="1:6" x14ac:dyDescent="0.3">
      <c r="A6491" s="141">
        <v>98678</v>
      </c>
      <c r="B6491" s="141" t="s">
        <v>11998</v>
      </c>
      <c r="C6491" s="141" t="s">
        <v>1037</v>
      </c>
      <c r="D6491" s="141" t="s">
        <v>81</v>
      </c>
      <c r="E6491" s="142" t="s">
        <v>11999</v>
      </c>
      <c r="F6491" s="142" t="s">
        <v>18001</v>
      </c>
    </row>
    <row r="6492" spans="1:6" x14ac:dyDescent="0.3">
      <c r="A6492" s="141">
        <v>98679</v>
      </c>
      <c r="B6492" s="141" t="s">
        <v>12000</v>
      </c>
      <c r="C6492" s="141" t="s">
        <v>1037</v>
      </c>
      <c r="D6492" s="141" t="s">
        <v>81</v>
      </c>
      <c r="E6492" s="142" t="s">
        <v>5970</v>
      </c>
      <c r="F6492" s="142" t="s">
        <v>18002</v>
      </c>
    </row>
    <row r="6493" spans="1:6" x14ac:dyDescent="0.3">
      <c r="A6493" s="141">
        <v>98680</v>
      </c>
      <c r="B6493" s="141" t="s">
        <v>12001</v>
      </c>
      <c r="C6493" s="141" t="s">
        <v>1037</v>
      </c>
      <c r="D6493" s="141" t="s">
        <v>81</v>
      </c>
      <c r="E6493" s="142" t="s">
        <v>12002</v>
      </c>
      <c r="F6493" s="142" t="s">
        <v>18003</v>
      </c>
    </row>
    <row r="6494" spans="1:6" x14ac:dyDescent="0.3">
      <c r="A6494" s="141">
        <v>98681</v>
      </c>
      <c r="B6494" s="141" t="s">
        <v>12003</v>
      </c>
      <c r="C6494" s="141" t="s">
        <v>1037</v>
      </c>
      <c r="D6494" s="141" t="s">
        <v>81</v>
      </c>
      <c r="E6494" s="142" t="s">
        <v>12004</v>
      </c>
      <c r="F6494" s="142" t="s">
        <v>13100</v>
      </c>
    </row>
    <row r="6495" spans="1:6" x14ac:dyDescent="0.3">
      <c r="A6495" s="141">
        <v>98682</v>
      </c>
      <c r="B6495" s="141" t="s">
        <v>12005</v>
      </c>
      <c r="C6495" s="141" t="s">
        <v>1037</v>
      </c>
      <c r="D6495" s="141" t="s">
        <v>81</v>
      </c>
      <c r="E6495" s="142" t="s">
        <v>12006</v>
      </c>
      <c r="F6495" s="142" t="s">
        <v>18004</v>
      </c>
    </row>
    <row r="6496" spans="1:6" x14ac:dyDescent="0.3">
      <c r="A6496" s="141">
        <v>98685</v>
      </c>
      <c r="B6496" s="141" t="s">
        <v>12007</v>
      </c>
      <c r="C6496" s="141" t="s">
        <v>80</v>
      </c>
      <c r="D6496" s="141" t="s">
        <v>81</v>
      </c>
      <c r="E6496" s="142" t="s">
        <v>12008</v>
      </c>
      <c r="F6496" s="142" t="s">
        <v>18005</v>
      </c>
    </row>
    <row r="6497" spans="1:6" x14ac:dyDescent="0.3">
      <c r="A6497" s="141">
        <v>98686</v>
      </c>
      <c r="B6497" s="141" t="s">
        <v>12009</v>
      </c>
      <c r="C6497" s="141" t="s">
        <v>80</v>
      </c>
      <c r="D6497" s="141" t="s">
        <v>81</v>
      </c>
      <c r="E6497" s="142" t="s">
        <v>12010</v>
      </c>
      <c r="F6497" s="142" t="s">
        <v>16082</v>
      </c>
    </row>
    <row r="6498" spans="1:6" x14ac:dyDescent="0.3">
      <c r="A6498" s="141">
        <v>98688</v>
      </c>
      <c r="B6498" s="141" t="s">
        <v>12011</v>
      </c>
      <c r="C6498" s="141" t="s">
        <v>80</v>
      </c>
      <c r="D6498" s="141" t="s">
        <v>81</v>
      </c>
      <c r="E6498" s="142" t="s">
        <v>12012</v>
      </c>
      <c r="F6498" s="142" t="s">
        <v>18006</v>
      </c>
    </row>
    <row r="6499" spans="1:6" x14ac:dyDescent="0.3">
      <c r="A6499" s="141">
        <v>98689</v>
      </c>
      <c r="B6499" s="141" t="s">
        <v>12013</v>
      </c>
      <c r="C6499" s="141" t="s">
        <v>80</v>
      </c>
      <c r="D6499" s="141" t="s">
        <v>81</v>
      </c>
      <c r="E6499" s="142" t="s">
        <v>11488</v>
      </c>
      <c r="F6499" s="142" t="s">
        <v>18007</v>
      </c>
    </row>
    <row r="6500" spans="1:6" x14ac:dyDescent="0.3">
      <c r="A6500" s="141">
        <v>101090</v>
      </c>
      <c r="B6500" s="141" t="s">
        <v>12014</v>
      </c>
      <c r="C6500" s="141" t="s">
        <v>1037</v>
      </c>
      <c r="D6500" s="141" t="s">
        <v>81</v>
      </c>
      <c r="E6500" s="142" t="s">
        <v>12015</v>
      </c>
      <c r="F6500" s="142" t="s">
        <v>18008</v>
      </c>
    </row>
    <row r="6501" spans="1:6" x14ac:dyDescent="0.3">
      <c r="A6501" s="141">
        <v>101091</v>
      </c>
      <c r="B6501" s="141" t="s">
        <v>12016</v>
      </c>
      <c r="C6501" s="141" t="s">
        <v>1037</v>
      </c>
      <c r="D6501" s="141" t="s">
        <v>81</v>
      </c>
      <c r="E6501" s="142" t="s">
        <v>12017</v>
      </c>
      <c r="F6501" s="142" t="s">
        <v>18009</v>
      </c>
    </row>
    <row r="6502" spans="1:6" x14ac:dyDescent="0.3">
      <c r="A6502" s="141">
        <v>101725</v>
      </c>
      <c r="B6502" s="141" t="s">
        <v>12018</v>
      </c>
      <c r="C6502" s="141" t="s">
        <v>1037</v>
      </c>
      <c r="D6502" s="141" t="s">
        <v>81</v>
      </c>
      <c r="E6502" s="142" t="s">
        <v>12019</v>
      </c>
      <c r="F6502" s="142" t="s">
        <v>18010</v>
      </c>
    </row>
    <row r="6503" spans="1:6" x14ac:dyDescent="0.3">
      <c r="A6503" s="141">
        <v>101726</v>
      </c>
      <c r="B6503" s="141" t="s">
        <v>12020</v>
      </c>
      <c r="C6503" s="141" t="s">
        <v>1037</v>
      </c>
      <c r="D6503" s="141" t="s">
        <v>81</v>
      </c>
      <c r="E6503" s="142" t="s">
        <v>12021</v>
      </c>
      <c r="F6503" s="142" t="s">
        <v>16909</v>
      </c>
    </row>
    <row r="6504" spans="1:6" x14ac:dyDescent="0.3">
      <c r="A6504" s="141">
        <v>101731</v>
      </c>
      <c r="B6504" s="141" t="s">
        <v>12022</v>
      </c>
      <c r="C6504" s="141" t="s">
        <v>1037</v>
      </c>
      <c r="D6504" s="141" t="s">
        <v>81</v>
      </c>
      <c r="E6504" s="142" t="s">
        <v>12023</v>
      </c>
      <c r="F6504" s="142" t="s">
        <v>18011</v>
      </c>
    </row>
    <row r="6505" spans="1:6" x14ac:dyDescent="0.3">
      <c r="A6505" s="141">
        <v>101732</v>
      </c>
      <c r="B6505" s="141" t="s">
        <v>12024</v>
      </c>
      <c r="C6505" s="141" t="s">
        <v>1037</v>
      </c>
      <c r="D6505" s="141" t="s">
        <v>81</v>
      </c>
      <c r="E6505" s="142" t="s">
        <v>12025</v>
      </c>
      <c r="F6505" s="142" t="s">
        <v>18012</v>
      </c>
    </row>
    <row r="6506" spans="1:6" x14ac:dyDescent="0.3">
      <c r="A6506" s="141">
        <v>101094</v>
      </c>
      <c r="B6506" s="141" t="s">
        <v>12026</v>
      </c>
      <c r="C6506" s="141" t="s">
        <v>80</v>
      </c>
      <c r="D6506" s="141" t="s">
        <v>81</v>
      </c>
      <c r="E6506" s="142" t="s">
        <v>12027</v>
      </c>
      <c r="F6506" s="142" t="s">
        <v>18013</v>
      </c>
    </row>
    <row r="6507" spans="1:6" x14ac:dyDescent="0.3">
      <c r="A6507" s="141">
        <v>101727</v>
      </c>
      <c r="B6507" s="141" t="s">
        <v>12028</v>
      </c>
      <c r="C6507" s="141" t="s">
        <v>1037</v>
      </c>
      <c r="D6507" s="141" t="s">
        <v>81</v>
      </c>
      <c r="E6507" s="142" t="s">
        <v>12029</v>
      </c>
      <c r="F6507" s="142" t="s">
        <v>18014</v>
      </c>
    </row>
    <row r="6508" spans="1:6" x14ac:dyDescent="0.3">
      <c r="A6508" s="141">
        <v>101733</v>
      </c>
      <c r="B6508" s="141" t="s">
        <v>12030</v>
      </c>
      <c r="C6508" s="141" t="s">
        <v>1037</v>
      </c>
      <c r="D6508" s="141" t="s">
        <v>81</v>
      </c>
      <c r="E6508" s="142" t="s">
        <v>12031</v>
      </c>
      <c r="F6508" s="142" t="s">
        <v>18015</v>
      </c>
    </row>
    <row r="6509" spans="1:6" x14ac:dyDescent="0.3">
      <c r="A6509" s="141">
        <v>101734</v>
      </c>
      <c r="B6509" s="141" t="s">
        <v>12032</v>
      </c>
      <c r="C6509" s="141" t="s">
        <v>1037</v>
      </c>
      <c r="D6509" s="141" t="s">
        <v>81</v>
      </c>
      <c r="E6509" s="142" t="s">
        <v>12033</v>
      </c>
      <c r="F6509" s="142" t="s">
        <v>18016</v>
      </c>
    </row>
    <row r="6510" spans="1:6" x14ac:dyDescent="0.3">
      <c r="A6510" s="141">
        <v>101735</v>
      </c>
      <c r="B6510" s="141" t="s">
        <v>12034</v>
      </c>
      <c r="C6510" s="141" t="s">
        <v>1037</v>
      </c>
      <c r="D6510" s="141" t="s">
        <v>81</v>
      </c>
      <c r="E6510" s="142" t="s">
        <v>12035</v>
      </c>
      <c r="F6510" s="142" t="s">
        <v>18017</v>
      </c>
    </row>
    <row r="6511" spans="1:6" x14ac:dyDescent="0.3">
      <c r="A6511" s="141">
        <v>101736</v>
      </c>
      <c r="B6511" s="141" t="s">
        <v>12036</v>
      </c>
      <c r="C6511" s="141" t="s">
        <v>1037</v>
      </c>
      <c r="D6511" s="141" t="s">
        <v>81</v>
      </c>
      <c r="E6511" s="142" t="s">
        <v>12037</v>
      </c>
      <c r="F6511" s="142" t="s">
        <v>18018</v>
      </c>
    </row>
    <row r="6512" spans="1:6" x14ac:dyDescent="0.3">
      <c r="A6512" s="141">
        <v>101737</v>
      </c>
      <c r="B6512" s="141" t="s">
        <v>12038</v>
      </c>
      <c r="C6512" s="141" t="s">
        <v>1037</v>
      </c>
      <c r="D6512" s="141" t="s">
        <v>81</v>
      </c>
      <c r="E6512" s="142" t="s">
        <v>12039</v>
      </c>
      <c r="F6512" s="142" t="s">
        <v>18019</v>
      </c>
    </row>
    <row r="6513" spans="1:6" x14ac:dyDescent="0.3">
      <c r="A6513" s="141">
        <v>101748</v>
      </c>
      <c r="B6513" s="141" t="s">
        <v>12040</v>
      </c>
      <c r="C6513" s="141" t="s">
        <v>1037</v>
      </c>
      <c r="D6513" s="141" t="s">
        <v>81</v>
      </c>
      <c r="E6513" s="142" t="s">
        <v>2332</v>
      </c>
      <c r="F6513" s="142" t="s">
        <v>18020</v>
      </c>
    </row>
    <row r="6514" spans="1:6" x14ac:dyDescent="0.3">
      <c r="A6514" s="141">
        <v>104162</v>
      </c>
      <c r="B6514" s="141" t="s">
        <v>12041</v>
      </c>
      <c r="C6514" s="141" t="s">
        <v>1037</v>
      </c>
      <c r="D6514" s="141" t="s">
        <v>81</v>
      </c>
      <c r="E6514" s="142" t="s">
        <v>12042</v>
      </c>
      <c r="F6514" s="142" t="s">
        <v>13170</v>
      </c>
    </row>
    <row r="6515" spans="1:6" x14ac:dyDescent="0.3">
      <c r="A6515" s="141">
        <v>101092</v>
      </c>
      <c r="B6515" s="141" t="s">
        <v>12043</v>
      </c>
      <c r="C6515" s="141" t="s">
        <v>1037</v>
      </c>
      <c r="D6515" s="141" t="s">
        <v>81</v>
      </c>
      <c r="E6515" s="142" t="s">
        <v>12044</v>
      </c>
      <c r="F6515" s="142" t="s">
        <v>18021</v>
      </c>
    </row>
    <row r="6516" spans="1:6" x14ac:dyDescent="0.3">
      <c r="A6516" s="141">
        <v>101093</v>
      </c>
      <c r="B6516" s="141" t="s">
        <v>12045</v>
      </c>
      <c r="C6516" s="141" t="s">
        <v>1037</v>
      </c>
      <c r="D6516" s="141" t="s">
        <v>81</v>
      </c>
      <c r="E6516" s="142" t="s">
        <v>12046</v>
      </c>
      <c r="F6516" s="142" t="s">
        <v>18022</v>
      </c>
    </row>
    <row r="6517" spans="1:6" x14ac:dyDescent="0.3">
      <c r="A6517" s="141">
        <v>98695</v>
      </c>
      <c r="B6517" s="141" t="s">
        <v>12047</v>
      </c>
      <c r="C6517" s="141" t="s">
        <v>80</v>
      </c>
      <c r="D6517" s="141" t="s">
        <v>81</v>
      </c>
      <c r="E6517" s="142" t="s">
        <v>8871</v>
      </c>
      <c r="F6517" s="142" t="s">
        <v>18023</v>
      </c>
    </row>
    <row r="6518" spans="1:6" x14ac:dyDescent="0.3">
      <c r="A6518" s="141">
        <v>98697</v>
      </c>
      <c r="B6518" s="141" t="s">
        <v>12048</v>
      </c>
      <c r="C6518" s="141" t="s">
        <v>80</v>
      </c>
      <c r="D6518" s="141" t="s">
        <v>81</v>
      </c>
      <c r="E6518" s="142" t="s">
        <v>5685</v>
      </c>
      <c r="F6518" s="142" t="s">
        <v>6094</v>
      </c>
    </row>
    <row r="6519" spans="1:6" x14ac:dyDescent="0.3">
      <c r="A6519" s="141">
        <v>101738</v>
      </c>
      <c r="B6519" s="141" t="s">
        <v>12049</v>
      </c>
      <c r="C6519" s="141" t="s">
        <v>80</v>
      </c>
      <c r="D6519" s="141" t="s">
        <v>81</v>
      </c>
      <c r="E6519" s="142" t="s">
        <v>11361</v>
      </c>
      <c r="F6519" s="142" t="s">
        <v>12444</v>
      </c>
    </row>
    <row r="6520" spans="1:6" x14ac:dyDescent="0.3">
      <c r="A6520" s="141">
        <v>101739</v>
      </c>
      <c r="B6520" s="141" t="s">
        <v>12050</v>
      </c>
      <c r="C6520" s="141" t="s">
        <v>80</v>
      </c>
      <c r="D6520" s="141" t="s">
        <v>81</v>
      </c>
      <c r="E6520" s="142" t="s">
        <v>12051</v>
      </c>
      <c r="F6520" s="142" t="s">
        <v>18024</v>
      </c>
    </row>
    <row r="6521" spans="1:6" x14ac:dyDescent="0.3">
      <c r="A6521" s="141">
        <v>88648</v>
      </c>
      <c r="B6521" s="141" t="s">
        <v>12052</v>
      </c>
      <c r="C6521" s="141" t="s">
        <v>80</v>
      </c>
      <c r="D6521" s="141" t="s">
        <v>81</v>
      </c>
      <c r="E6521" s="142" t="s">
        <v>10480</v>
      </c>
      <c r="F6521" s="142" t="s">
        <v>9544</v>
      </c>
    </row>
    <row r="6522" spans="1:6" x14ac:dyDescent="0.3">
      <c r="A6522" s="141">
        <v>88649</v>
      </c>
      <c r="B6522" s="141" t="s">
        <v>12053</v>
      </c>
      <c r="C6522" s="141" t="s">
        <v>80</v>
      </c>
      <c r="D6522" s="141" t="s">
        <v>81</v>
      </c>
      <c r="E6522" s="142" t="s">
        <v>592</v>
      </c>
      <c r="F6522" s="142" t="s">
        <v>16271</v>
      </c>
    </row>
    <row r="6523" spans="1:6" x14ac:dyDescent="0.3">
      <c r="A6523" s="141">
        <v>88650</v>
      </c>
      <c r="B6523" s="141" t="s">
        <v>12054</v>
      </c>
      <c r="C6523" s="141" t="s">
        <v>80</v>
      </c>
      <c r="D6523" s="141" t="s">
        <v>81</v>
      </c>
      <c r="E6523" s="142" t="s">
        <v>12055</v>
      </c>
      <c r="F6523" s="142" t="s">
        <v>7524</v>
      </c>
    </row>
    <row r="6524" spans="1:6" x14ac:dyDescent="0.3">
      <c r="A6524" s="141">
        <v>101740</v>
      </c>
      <c r="B6524" s="141" t="s">
        <v>12056</v>
      </c>
      <c r="C6524" s="141" t="s">
        <v>80</v>
      </c>
      <c r="D6524" s="141" t="s">
        <v>81</v>
      </c>
      <c r="E6524" s="142" t="s">
        <v>12057</v>
      </c>
      <c r="F6524" s="142" t="s">
        <v>18025</v>
      </c>
    </row>
    <row r="6525" spans="1:6" x14ac:dyDescent="0.3">
      <c r="A6525" s="141">
        <v>101741</v>
      </c>
      <c r="B6525" s="141" t="s">
        <v>12058</v>
      </c>
      <c r="C6525" s="141" t="s">
        <v>80</v>
      </c>
      <c r="D6525" s="141" t="s">
        <v>81</v>
      </c>
      <c r="E6525" s="142" t="s">
        <v>12059</v>
      </c>
      <c r="F6525" s="142" t="s">
        <v>4443</v>
      </c>
    </row>
    <row r="6526" spans="1:6" x14ac:dyDescent="0.3">
      <c r="A6526" s="141">
        <v>94990</v>
      </c>
      <c r="B6526" s="141" t="s">
        <v>12060</v>
      </c>
      <c r="C6526" s="141" t="s">
        <v>1074</v>
      </c>
      <c r="D6526" s="141" t="s">
        <v>81</v>
      </c>
      <c r="E6526" s="142" t="s">
        <v>12061</v>
      </c>
      <c r="F6526" s="142" t="s">
        <v>18026</v>
      </c>
    </row>
    <row r="6527" spans="1:6" x14ac:dyDescent="0.3">
      <c r="A6527" s="141">
        <v>94991</v>
      </c>
      <c r="B6527" s="141" t="s">
        <v>12062</v>
      </c>
      <c r="C6527" s="141" t="s">
        <v>1074</v>
      </c>
      <c r="D6527" s="141" t="s">
        <v>81</v>
      </c>
      <c r="E6527" s="142" t="s">
        <v>12063</v>
      </c>
      <c r="F6527" s="142" t="s">
        <v>18027</v>
      </c>
    </row>
    <row r="6528" spans="1:6" x14ac:dyDescent="0.3">
      <c r="A6528" s="141">
        <v>94992</v>
      </c>
      <c r="B6528" s="141" t="s">
        <v>12064</v>
      </c>
      <c r="C6528" s="141" t="s">
        <v>1037</v>
      </c>
      <c r="D6528" s="141" t="s">
        <v>81</v>
      </c>
      <c r="E6528" s="142" t="s">
        <v>4672</v>
      </c>
      <c r="F6528" s="142" t="s">
        <v>18028</v>
      </c>
    </row>
    <row r="6529" spans="1:6" x14ac:dyDescent="0.3">
      <c r="A6529" s="141">
        <v>94993</v>
      </c>
      <c r="B6529" s="141" t="s">
        <v>12065</v>
      </c>
      <c r="C6529" s="141" t="s">
        <v>1037</v>
      </c>
      <c r="D6529" s="141" t="s">
        <v>81</v>
      </c>
      <c r="E6529" s="142" t="s">
        <v>12066</v>
      </c>
      <c r="F6529" s="142" t="s">
        <v>18029</v>
      </c>
    </row>
    <row r="6530" spans="1:6" x14ac:dyDescent="0.3">
      <c r="A6530" s="141">
        <v>94994</v>
      </c>
      <c r="B6530" s="141" t="s">
        <v>12067</v>
      </c>
      <c r="C6530" s="141" t="s">
        <v>1037</v>
      </c>
      <c r="D6530" s="141" t="s">
        <v>81</v>
      </c>
      <c r="E6530" s="142" t="s">
        <v>12068</v>
      </c>
      <c r="F6530" s="142" t="s">
        <v>18030</v>
      </c>
    </row>
    <row r="6531" spans="1:6" x14ac:dyDescent="0.3">
      <c r="A6531" s="141">
        <v>94995</v>
      </c>
      <c r="B6531" s="141" t="s">
        <v>12069</v>
      </c>
      <c r="C6531" s="141" t="s">
        <v>1037</v>
      </c>
      <c r="D6531" s="141" t="s">
        <v>81</v>
      </c>
      <c r="E6531" s="142" t="s">
        <v>12070</v>
      </c>
      <c r="F6531" s="142" t="s">
        <v>18031</v>
      </c>
    </row>
    <row r="6532" spans="1:6" x14ac:dyDescent="0.3">
      <c r="A6532" s="141">
        <v>101747</v>
      </c>
      <c r="B6532" s="141" t="s">
        <v>12071</v>
      </c>
      <c r="C6532" s="141" t="s">
        <v>1037</v>
      </c>
      <c r="D6532" s="141" t="s">
        <v>81</v>
      </c>
      <c r="E6532" s="142" t="s">
        <v>12072</v>
      </c>
      <c r="F6532" s="142" t="s">
        <v>18032</v>
      </c>
    </row>
    <row r="6533" spans="1:6" x14ac:dyDescent="0.3">
      <c r="A6533" s="141">
        <v>104626</v>
      </c>
      <c r="B6533" s="141" t="s">
        <v>12073</v>
      </c>
      <c r="C6533" s="141" t="s">
        <v>1074</v>
      </c>
      <c r="D6533" s="141" t="s">
        <v>81</v>
      </c>
      <c r="E6533" s="142" t="s">
        <v>12074</v>
      </c>
      <c r="F6533" s="142" t="s">
        <v>18033</v>
      </c>
    </row>
    <row r="6534" spans="1:6" x14ac:dyDescent="0.3">
      <c r="A6534" s="141">
        <v>104658</v>
      </c>
      <c r="B6534" s="141" t="s">
        <v>12075</v>
      </c>
      <c r="C6534" s="141" t="s">
        <v>1037</v>
      </c>
      <c r="D6534" s="141" t="s">
        <v>81</v>
      </c>
      <c r="E6534" s="142" t="s">
        <v>12076</v>
      </c>
      <c r="F6534" s="142" t="s">
        <v>17738</v>
      </c>
    </row>
    <row r="6535" spans="1:6" x14ac:dyDescent="0.3">
      <c r="A6535" s="141">
        <v>87620</v>
      </c>
      <c r="B6535" s="141" t="s">
        <v>12077</v>
      </c>
      <c r="C6535" s="141" t="s">
        <v>1037</v>
      </c>
      <c r="D6535" s="141" t="s">
        <v>81</v>
      </c>
      <c r="E6535" s="142" t="s">
        <v>12078</v>
      </c>
      <c r="F6535" s="142" t="s">
        <v>1560</v>
      </c>
    </row>
    <row r="6536" spans="1:6" x14ac:dyDescent="0.3">
      <c r="A6536" s="141">
        <v>87622</v>
      </c>
      <c r="B6536" s="141" t="s">
        <v>12079</v>
      </c>
      <c r="C6536" s="141" t="s">
        <v>1037</v>
      </c>
      <c r="D6536" s="141" t="s">
        <v>81</v>
      </c>
      <c r="E6536" s="142" t="s">
        <v>12080</v>
      </c>
      <c r="F6536" s="142" t="s">
        <v>18034</v>
      </c>
    </row>
    <row r="6537" spans="1:6" x14ac:dyDescent="0.3">
      <c r="A6537" s="141">
        <v>87623</v>
      </c>
      <c r="B6537" s="141" t="s">
        <v>12081</v>
      </c>
      <c r="C6537" s="141" t="s">
        <v>1037</v>
      </c>
      <c r="D6537" s="141" t="s">
        <v>81</v>
      </c>
      <c r="E6537" s="142" t="s">
        <v>12082</v>
      </c>
      <c r="F6537" s="142" t="s">
        <v>12470</v>
      </c>
    </row>
    <row r="6538" spans="1:6" x14ac:dyDescent="0.3">
      <c r="A6538" s="141">
        <v>87624</v>
      </c>
      <c r="B6538" s="141" t="s">
        <v>12083</v>
      </c>
      <c r="C6538" s="141" t="s">
        <v>1037</v>
      </c>
      <c r="D6538" s="141" t="s">
        <v>81</v>
      </c>
      <c r="E6538" s="142" t="s">
        <v>11444</v>
      </c>
      <c r="F6538" s="142" t="s">
        <v>18035</v>
      </c>
    </row>
    <row r="6539" spans="1:6" x14ac:dyDescent="0.3">
      <c r="A6539" s="141">
        <v>87630</v>
      </c>
      <c r="B6539" s="141" t="s">
        <v>12084</v>
      </c>
      <c r="C6539" s="141" t="s">
        <v>1037</v>
      </c>
      <c r="D6539" s="141" t="s">
        <v>81</v>
      </c>
      <c r="E6539" s="142" t="s">
        <v>10318</v>
      </c>
      <c r="F6539" s="142" t="s">
        <v>7970</v>
      </c>
    </row>
    <row r="6540" spans="1:6" x14ac:dyDescent="0.3">
      <c r="A6540" s="141">
        <v>87632</v>
      </c>
      <c r="B6540" s="141" t="s">
        <v>12085</v>
      </c>
      <c r="C6540" s="141" t="s">
        <v>1037</v>
      </c>
      <c r="D6540" s="141" t="s">
        <v>81</v>
      </c>
      <c r="E6540" s="142" t="s">
        <v>12086</v>
      </c>
      <c r="F6540" s="142" t="s">
        <v>2263</v>
      </c>
    </row>
    <row r="6541" spans="1:6" x14ac:dyDescent="0.3">
      <c r="A6541" s="141">
        <v>87633</v>
      </c>
      <c r="B6541" s="141" t="s">
        <v>12087</v>
      </c>
      <c r="C6541" s="141" t="s">
        <v>1037</v>
      </c>
      <c r="D6541" s="141" t="s">
        <v>81</v>
      </c>
      <c r="E6541" s="142" t="s">
        <v>6464</v>
      </c>
      <c r="F6541" s="142" t="s">
        <v>18036</v>
      </c>
    </row>
    <row r="6542" spans="1:6" x14ac:dyDescent="0.3">
      <c r="A6542" s="141">
        <v>87634</v>
      </c>
      <c r="B6542" s="141" t="s">
        <v>12088</v>
      </c>
      <c r="C6542" s="141" t="s">
        <v>1037</v>
      </c>
      <c r="D6542" s="141" t="s">
        <v>81</v>
      </c>
      <c r="E6542" s="142" t="s">
        <v>12089</v>
      </c>
      <c r="F6542" s="142" t="s">
        <v>18037</v>
      </c>
    </row>
    <row r="6543" spans="1:6" x14ac:dyDescent="0.3">
      <c r="A6543" s="141">
        <v>87640</v>
      </c>
      <c r="B6543" s="141" t="s">
        <v>12090</v>
      </c>
      <c r="C6543" s="141" t="s">
        <v>1037</v>
      </c>
      <c r="D6543" s="141" t="s">
        <v>81</v>
      </c>
      <c r="E6543" s="142" t="s">
        <v>12091</v>
      </c>
      <c r="F6543" s="142" t="s">
        <v>18038</v>
      </c>
    </row>
    <row r="6544" spans="1:6" x14ac:dyDescent="0.3">
      <c r="A6544" s="141">
        <v>87642</v>
      </c>
      <c r="B6544" s="141" t="s">
        <v>12092</v>
      </c>
      <c r="C6544" s="141" t="s">
        <v>1037</v>
      </c>
      <c r="D6544" s="141" t="s">
        <v>81</v>
      </c>
      <c r="E6544" s="142" t="s">
        <v>12093</v>
      </c>
      <c r="F6544" s="142" t="s">
        <v>18039</v>
      </c>
    </row>
    <row r="6545" spans="1:6" x14ac:dyDescent="0.3">
      <c r="A6545" s="141">
        <v>87643</v>
      </c>
      <c r="B6545" s="141" t="s">
        <v>12094</v>
      </c>
      <c r="C6545" s="141" t="s">
        <v>1037</v>
      </c>
      <c r="D6545" s="141" t="s">
        <v>81</v>
      </c>
      <c r="E6545" s="142" t="s">
        <v>12095</v>
      </c>
      <c r="F6545" s="142" t="s">
        <v>12498</v>
      </c>
    </row>
    <row r="6546" spans="1:6" x14ac:dyDescent="0.3">
      <c r="A6546" s="141">
        <v>87644</v>
      </c>
      <c r="B6546" s="141" t="s">
        <v>12096</v>
      </c>
      <c r="C6546" s="141" t="s">
        <v>1037</v>
      </c>
      <c r="D6546" s="141" t="s">
        <v>81</v>
      </c>
      <c r="E6546" s="142" t="s">
        <v>12097</v>
      </c>
      <c r="F6546" s="142" t="s">
        <v>18040</v>
      </c>
    </row>
    <row r="6547" spans="1:6" x14ac:dyDescent="0.3">
      <c r="A6547" s="141">
        <v>87680</v>
      </c>
      <c r="B6547" s="141" t="s">
        <v>12098</v>
      </c>
      <c r="C6547" s="141" t="s">
        <v>1037</v>
      </c>
      <c r="D6547" s="141" t="s">
        <v>81</v>
      </c>
      <c r="E6547" s="142" t="s">
        <v>12099</v>
      </c>
      <c r="F6547" s="142" t="s">
        <v>16541</v>
      </c>
    </row>
    <row r="6548" spans="1:6" x14ac:dyDescent="0.3">
      <c r="A6548" s="141">
        <v>87682</v>
      </c>
      <c r="B6548" s="141" t="s">
        <v>12100</v>
      </c>
      <c r="C6548" s="141" t="s">
        <v>1037</v>
      </c>
      <c r="D6548" s="141" t="s">
        <v>81</v>
      </c>
      <c r="E6548" s="142" t="s">
        <v>12101</v>
      </c>
      <c r="F6548" s="142" t="s">
        <v>14373</v>
      </c>
    </row>
    <row r="6549" spans="1:6" x14ac:dyDescent="0.3">
      <c r="A6549" s="141">
        <v>87683</v>
      </c>
      <c r="B6549" s="141" t="s">
        <v>12102</v>
      </c>
      <c r="C6549" s="141" t="s">
        <v>1037</v>
      </c>
      <c r="D6549" s="141" t="s">
        <v>81</v>
      </c>
      <c r="E6549" s="142" t="s">
        <v>12103</v>
      </c>
      <c r="F6549" s="142" t="s">
        <v>18041</v>
      </c>
    </row>
    <row r="6550" spans="1:6" x14ac:dyDescent="0.3">
      <c r="A6550" s="141">
        <v>87684</v>
      </c>
      <c r="B6550" s="141" t="s">
        <v>12104</v>
      </c>
      <c r="C6550" s="141" t="s">
        <v>1037</v>
      </c>
      <c r="D6550" s="141" t="s">
        <v>81</v>
      </c>
      <c r="E6550" s="142" t="s">
        <v>12105</v>
      </c>
      <c r="F6550" s="142" t="s">
        <v>18042</v>
      </c>
    </row>
    <row r="6551" spans="1:6" x14ac:dyDescent="0.3">
      <c r="A6551" s="141">
        <v>87690</v>
      </c>
      <c r="B6551" s="141" t="s">
        <v>12106</v>
      </c>
      <c r="C6551" s="141" t="s">
        <v>1037</v>
      </c>
      <c r="D6551" s="141" t="s">
        <v>81</v>
      </c>
      <c r="E6551" s="142" t="s">
        <v>11675</v>
      </c>
      <c r="F6551" s="142" t="s">
        <v>18043</v>
      </c>
    </row>
    <row r="6552" spans="1:6" x14ac:dyDescent="0.3">
      <c r="A6552" s="141">
        <v>87692</v>
      </c>
      <c r="B6552" s="141" t="s">
        <v>12107</v>
      </c>
      <c r="C6552" s="141" t="s">
        <v>1037</v>
      </c>
      <c r="D6552" s="141" t="s">
        <v>81</v>
      </c>
      <c r="E6552" s="142" t="s">
        <v>12108</v>
      </c>
      <c r="F6552" s="142" t="s">
        <v>18044</v>
      </c>
    </row>
    <row r="6553" spans="1:6" x14ac:dyDescent="0.3">
      <c r="A6553" s="141">
        <v>87693</v>
      </c>
      <c r="B6553" s="141" t="s">
        <v>12109</v>
      </c>
      <c r="C6553" s="141" t="s">
        <v>1037</v>
      </c>
      <c r="D6553" s="141" t="s">
        <v>81</v>
      </c>
      <c r="E6553" s="142" t="s">
        <v>12110</v>
      </c>
      <c r="F6553" s="142" t="s">
        <v>18045</v>
      </c>
    </row>
    <row r="6554" spans="1:6" x14ac:dyDescent="0.3">
      <c r="A6554" s="141">
        <v>87694</v>
      </c>
      <c r="B6554" s="141" t="s">
        <v>12111</v>
      </c>
      <c r="C6554" s="141" t="s">
        <v>1037</v>
      </c>
      <c r="D6554" s="141" t="s">
        <v>81</v>
      </c>
      <c r="E6554" s="142" t="s">
        <v>12112</v>
      </c>
      <c r="F6554" s="142" t="s">
        <v>18046</v>
      </c>
    </row>
    <row r="6555" spans="1:6" x14ac:dyDescent="0.3">
      <c r="A6555" s="141">
        <v>87700</v>
      </c>
      <c r="B6555" s="141" t="s">
        <v>12113</v>
      </c>
      <c r="C6555" s="141" t="s">
        <v>1037</v>
      </c>
      <c r="D6555" s="141" t="s">
        <v>81</v>
      </c>
      <c r="E6555" s="142" t="s">
        <v>12114</v>
      </c>
      <c r="F6555" s="142" t="s">
        <v>18047</v>
      </c>
    </row>
    <row r="6556" spans="1:6" x14ac:dyDescent="0.3">
      <c r="A6556" s="141">
        <v>87702</v>
      </c>
      <c r="B6556" s="141" t="s">
        <v>12115</v>
      </c>
      <c r="C6556" s="141" t="s">
        <v>1037</v>
      </c>
      <c r="D6556" s="141" t="s">
        <v>81</v>
      </c>
      <c r="E6556" s="142" t="s">
        <v>12116</v>
      </c>
      <c r="F6556" s="142" t="s">
        <v>18048</v>
      </c>
    </row>
    <row r="6557" spans="1:6" x14ac:dyDescent="0.3">
      <c r="A6557" s="141">
        <v>87703</v>
      </c>
      <c r="B6557" s="141" t="s">
        <v>12117</v>
      </c>
      <c r="C6557" s="141" t="s">
        <v>1037</v>
      </c>
      <c r="D6557" s="141" t="s">
        <v>81</v>
      </c>
      <c r="E6557" s="142" t="s">
        <v>12118</v>
      </c>
      <c r="F6557" s="142" t="s">
        <v>18049</v>
      </c>
    </row>
    <row r="6558" spans="1:6" x14ac:dyDescent="0.3">
      <c r="A6558" s="141">
        <v>87704</v>
      </c>
      <c r="B6558" s="141" t="s">
        <v>12119</v>
      </c>
      <c r="C6558" s="141" t="s">
        <v>1037</v>
      </c>
      <c r="D6558" s="141" t="s">
        <v>81</v>
      </c>
      <c r="E6558" s="142" t="s">
        <v>12120</v>
      </c>
      <c r="F6558" s="142" t="s">
        <v>18050</v>
      </c>
    </row>
    <row r="6559" spans="1:6" x14ac:dyDescent="0.3">
      <c r="A6559" s="141">
        <v>87735</v>
      </c>
      <c r="B6559" s="141" t="s">
        <v>12121</v>
      </c>
      <c r="C6559" s="141" t="s">
        <v>1037</v>
      </c>
      <c r="D6559" s="141" t="s">
        <v>81</v>
      </c>
      <c r="E6559" s="142" t="s">
        <v>12122</v>
      </c>
      <c r="F6559" s="142" t="s">
        <v>18051</v>
      </c>
    </row>
    <row r="6560" spans="1:6" x14ac:dyDescent="0.3">
      <c r="A6560" s="141">
        <v>87737</v>
      </c>
      <c r="B6560" s="141" t="s">
        <v>12123</v>
      </c>
      <c r="C6560" s="141" t="s">
        <v>1037</v>
      </c>
      <c r="D6560" s="141" t="s">
        <v>81</v>
      </c>
      <c r="E6560" s="142" t="s">
        <v>12124</v>
      </c>
      <c r="F6560" s="142" t="s">
        <v>13517</v>
      </c>
    </row>
    <row r="6561" spans="1:6" x14ac:dyDescent="0.3">
      <c r="A6561" s="141">
        <v>87738</v>
      </c>
      <c r="B6561" s="141" t="s">
        <v>12125</v>
      </c>
      <c r="C6561" s="141" t="s">
        <v>1037</v>
      </c>
      <c r="D6561" s="141" t="s">
        <v>81</v>
      </c>
      <c r="E6561" s="142" t="s">
        <v>12126</v>
      </c>
      <c r="F6561" s="142" t="s">
        <v>18052</v>
      </c>
    </row>
    <row r="6562" spans="1:6" x14ac:dyDescent="0.3">
      <c r="A6562" s="141">
        <v>87739</v>
      </c>
      <c r="B6562" s="141" t="s">
        <v>12127</v>
      </c>
      <c r="C6562" s="141" t="s">
        <v>1037</v>
      </c>
      <c r="D6562" s="141" t="s">
        <v>81</v>
      </c>
      <c r="E6562" s="142" t="s">
        <v>12128</v>
      </c>
      <c r="F6562" s="142" t="s">
        <v>18053</v>
      </c>
    </row>
    <row r="6563" spans="1:6" x14ac:dyDescent="0.3">
      <c r="A6563" s="141">
        <v>87745</v>
      </c>
      <c r="B6563" s="141" t="s">
        <v>12129</v>
      </c>
      <c r="C6563" s="141" t="s">
        <v>1037</v>
      </c>
      <c r="D6563" s="141" t="s">
        <v>81</v>
      </c>
      <c r="E6563" s="142" t="s">
        <v>12130</v>
      </c>
      <c r="F6563" s="142" t="s">
        <v>16685</v>
      </c>
    </row>
    <row r="6564" spans="1:6" x14ac:dyDescent="0.3">
      <c r="A6564" s="141">
        <v>87747</v>
      </c>
      <c r="B6564" s="141" t="s">
        <v>12131</v>
      </c>
      <c r="C6564" s="141" t="s">
        <v>1037</v>
      </c>
      <c r="D6564" s="141" t="s">
        <v>81</v>
      </c>
      <c r="E6564" s="142" t="s">
        <v>12132</v>
      </c>
      <c r="F6564" s="142" t="s">
        <v>18054</v>
      </c>
    </row>
    <row r="6565" spans="1:6" x14ac:dyDescent="0.3">
      <c r="A6565" s="141">
        <v>87748</v>
      </c>
      <c r="B6565" s="141" t="s">
        <v>12133</v>
      </c>
      <c r="C6565" s="141" t="s">
        <v>1037</v>
      </c>
      <c r="D6565" s="141" t="s">
        <v>81</v>
      </c>
      <c r="E6565" s="142" t="s">
        <v>12134</v>
      </c>
      <c r="F6565" s="142" t="s">
        <v>18055</v>
      </c>
    </row>
    <row r="6566" spans="1:6" x14ac:dyDescent="0.3">
      <c r="A6566" s="141">
        <v>87749</v>
      </c>
      <c r="B6566" s="141" t="s">
        <v>12135</v>
      </c>
      <c r="C6566" s="141" t="s">
        <v>1037</v>
      </c>
      <c r="D6566" s="141" t="s">
        <v>81</v>
      </c>
      <c r="E6566" s="142" t="s">
        <v>12136</v>
      </c>
      <c r="F6566" s="142" t="s">
        <v>18056</v>
      </c>
    </row>
    <row r="6567" spans="1:6" x14ac:dyDescent="0.3">
      <c r="A6567" s="141">
        <v>87755</v>
      </c>
      <c r="B6567" s="141" t="s">
        <v>12137</v>
      </c>
      <c r="C6567" s="141" t="s">
        <v>1037</v>
      </c>
      <c r="D6567" s="141" t="s">
        <v>81</v>
      </c>
      <c r="E6567" s="142" t="s">
        <v>12138</v>
      </c>
      <c r="F6567" s="142" t="s">
        <v>7857</v>
      </c>
    </row>
    <row r="6568" spans="1:6" x14ac:dyDescent="0.3">
      <c r="A6568" s="141">
        <v>87757</v>
      </c>
      <c r="B6568" s="141" t="s">
        <v>12139</v>
      </c>
      <c r="C6568" s="141" t="s">
        <v>1037</v>
      </c>
      <c r="D6568" s="141" t="s">
        <v>81</v>
      </c>
      <c r="E6568" s="142" t="s">
        <v>12140</v>
      </c>
      <c r="F6568" s="142" t="s">
        <v>18057</v>
      </c>
    </row>
    <row r="6569" spans="1:6" x14ac:dyDescent="0.3">
      <c r="A6569" s="141">
        <v>87758</v>
      </c>
      <c r="B6569" s="141" t="s">
        <v>12141</v>
      </c>
      <c r="C6569" s="141" t="s">
        <v>1037</v>
      </c>
      <c r="D6569" s="141" t="s">
        <v>81</v>
      </c>
      <c r="E6569" s="142" t="s">
        <v>12142</v>
      </c>
      <c r="F6569" s="142" t="s">
        <v>18058</v>
      </c>
    </row>
    <row r="6570" spans="1:6" x14ac:dyDescent="0.3">
      <c r="A6570" s="141">
        <v>87759</v>
      </c>
      <c r="B6570" s="141" t="s">
        <v>12143</v>
      </c>
      <c r="C6570" s="141" t="s">
        <v>1037</v>
      </c>
      <c r="D6570" s="141" t="s">
        <v>81</v>
      </c>
      <c r="E6570" s="142" t="s">
        <v>12144</v>
      </c>
      <c r="F6570" s="142" t="s">
        <v>18059</v>
      </c>
    </row>
    <row r="6571" spans="1:6" x14ac:dyDescent="0.3">
      <c r="A6571" s="141">
        <v>87765</v>
      </c>
      <c r="B6571" s="141" t="s">
        <v>12145</v>
      </c>
      <c r="C6571" s="141" t="s">
        <v>1037</v>
      </c>
      <c r="D6571" s="141" t="s">
        <v>81</v>
      </c>
      <c r="E6571" s="142" t="s">
        <v>8202</v>
      </c>
      <c r="F6571" s="142" t="s">
        <v>18060</v>
      </c>
    </row>
    <row r="6572" spans="1:6" x14ac:dyDescent="0.3">
      <c r="A6572" s="141">
        <v>87767</v>
      </c>
      <c r="B6572" s="141" t="s">
        <v>12146</v>
      </c>
      <c r="C6572" s="141" t="s">
        <v>1037</v>
      </c>
      <c r="D6572" s="141" t="s">
        <v>81</v>
      </c>
      <c r="E6572" s="142" t="s">
        <v>12147</v>
      </c>
      <c r="F6572" s="142" t="s">
        <v>18061</v>
      </c>
    </row>
    <row r="6573" spans="1:6" x14ac:dyDescent="0.3">
      <c r="A6573" s="141">
        <v>87768</v>
      </c>
      <c r="B6573" s="141" t="s">
        <v>12148</v>
      </c>
      <c r="C6573" s="141" t="s">
        <v>1037</v>
      </c>
      <c r="D6573" s="141" t="s">
        <v>81</v>
      </c>
      <c r="E6573" s="142" t="s">
        <v>12149</v>
      </c>
      <c r="F6573" s="142" t="s">
        <v>18062</v>
      </c>
    </row>
    <row r="6574" spans="1:6" x14ac:dyDescent="0.3">
      <c r="A6574" s="141">
        <v>87769</v>
      </c>
      <c r="B6574" s="141" t="s">
        <v>12150</v>
      </c>
      <c r="C6574" s="141" t="s">
        <v>1037</v>
      </c>
      <c r="D6574" s="141" t="s">
        <v>81</v>
      </c>
      <c r="E6574" s="142" t="s">
        <v>12151</v>
      </c>
      <c r="F6574" s="142" t="s">
        <v>3176</v>
      </c>
    </row>
    <row r="6575" spans="1:6" x14ac:dyDescent="0.3">
      <c r="A6575" s="141">
        <v>88470</v>
      </c>
      <c r="B6575" s="141" t="s">
        <v>12152</v>
      </c>
      <c r="C6575" s="141" t="s">
        <v>1037</v>
      </c>
      <c r="D6575" s="141" t="s">
        <v>81</v>
      </c>
      <c r="E6575" s="142" t="s">
        <v>12153</v>
      </c>
      <c r="F6575" s="142" t="s">
        <v>5842</v>
      </c>
    </row>
    <row r="6576" spans="1:6" x14ac:dyDescent="0.3">
      <c r="A6576" s="141">
        <v>88471</v>
      </c>
      <c r="B6576" s="141" t="s">
        <v>12154</v>
      </c>
      <c r="C6576" s="141" t="s">
        <v>1037</v>
      </c>
      <c r="D6576" s="141" t="s">
        <v>81</v>
      </c>
      <c r="E6576" s="142" t="s">
        <v>12155</v>
      </c>
      <c r="F6576" s="142" t="s">
        <v>14424</v>
      </c>
    </row>
    <row r="6577" spans="1:6" x14ac:dyDescent="0.3">
      <c r="A6577" s="141">
        <v>88472</v>
      </c>
      <c r="B6577" s="141" t="s">
        <v>12156</v>
      </c>
      <c r="C6577" s="141" t="s">
        <v>1037</v>
      </c>
      <c r="D6577" s="141" t="s">
        <v>81</v>
      </c>
      <c r="E6577" s="142" t="s">
        <v>12157</v>
      </c>
      <c r="F6577" s="142" t="s">
        <v>18063</v>
      </c>
    </row>
    <row r="6578" spans="1:6" x14ac:dyDescent="0.3">
      <c r="A6578" s="141">
        <v>88476</v>
      </c>
      <c r="B6578" s="141" t="s">
        <v>12158</v>
      </c>
      <c r="C6578" s="141" t="s">
        <v>1037</v>
      </c>
      <c r="D6578" s="141" t="s">
        <v>81</v>
      </c>
      <c r="E6578" s="142" t="s">
        <v>10727</v>
      </c>
      <c r="F6578" s="142" t="s">
        <v>13188</v>
      </c>
    </row>
    <row r="6579" spans="1:6" x14ac:dyDescent="0.3">
      <c r="A6579" s="141">
        <v>88477</v>
      </c>
      <c r="B6579" s="141" t="s">
        <v>12159</v>
      </c>
      <c r="C6579" s="141" t="s">
        <v>1037</v>
      </c>
      <c r="D6579" s="141" t="s">
        <v>81</v>
      </c>
      <c r="E6579" s="142" t="s">
        <v>12160</v>
      </c>
      <c r="F6579" s="142" t="s">
        <v>13742</v>
      </c>
    </row>
    <row r="6580" spans="1:6" x14ac:dyDescent="0.3">
      <c r="A6580" s="141">
        <v>88478</v>
      </c>
      <c r="B6580" s="141" t="s">
        <v>12161</v>
      </c>
      <c r="C6580" s="141" t="s">
        <v>1037</v>
      </c>
      <c r="D6580" s="141" t="s">
        <v>81</v>
      </c>
      <c r="E6580" s="142" t="s">
        <v>12162</v>
      </c>
      <c r="F6580" s="142" t="s">
        <v>6685</v>
      </c>
    </row>
    <row r="6581" spans="1:6" x14ac:dyDescent="0.3">
      <c r="A6581" s="141">
        <v>90930</v>
      </c>
      <c r="B6581" s="141" t="s">
        <v>12163</v>
      </c>
      <c r="C6581" s="141" t="s">
        <v>1037</v>
      </c>
      <c r="D6581" s="141" t="s">
        <v>81</v>
      </c>
      <c r="E6581" s="142" t="s">
        <v>12164</v>
      </c>
      <c r="F6581" s="142" t="s">
        <v>18064</v>
      </c>
    </row>
    <row r="6582" spans="1:6" x14ac:dyDescent="0.3">
      <c r="A6582" s="141">
        <v>90932</v>
      </c>
      <c r="B6582" s="141" t="s">
        <v>12165</v>
      </c>
      <c r="C6582" s="141" t="s">
        <v>1037</v>
      </c>
      <c r="D6582" s="141" t="s">
        <v>81</v>
      </c>
      <c r="E6582" s="142" t="s">
        <v>12166</v>
      </c>
      <c r="F6582" s="142" t="s">
        <v>18065</v>
      </c>
    </row>
    <row r="6583" spans="1:6" x14ac:dyDescent="0.3">
      <c r="A6583" s="141">
        <v>90933</v>
      </c>
      <c r="B6583" s="141" t="s">
        <v>12167</v>
      </c>
      <c r="C6583" s="141" t="s">
        <v>1037</v>
      </c>
      <c r="D6583" s="141" t="s">
        <v>81</v>
      </c>
      <c r="E6583" s="142" t="s">
        <v>12168</v>
      </c>
      <c r="F6583" s="142" t="s">
        <v>18066</v>
      </c>
    </row>
    <row r="6584" spans="1:6" x14ac:dyDescent="0.3">
      <c r="A6584" s="141">
        <v>90934</v>
      </c>
      <c r="B6584" s="141" t="s">
        <v>12169</v>
      </c>
      <c r="C6584" s="141" t="s">
        <v>1037</v>
      </c>
      <c r="D6584" s="141" t="s">
        <v>81</v>
      </c>
      <c r="E6584" s="142" t="s">
        <v>12170</v>
      </c>
      <c r="F6584" s="142" t="s">
        <v>18067</v>
      </c>
    </row>
    <row r="6585" spans="1:6" x14ac:dyDescent="0.3">
      <c r="A6585" s="141">
        <v>90940</v>
      </c>
      <c r="B6585" s="141" t="s">
        <v>12171</v>
      </c>
      <c r="C6585" s="141" t="s">
        <v>1037</v>
      </c>
      <c r="D6585" s="141" t="s">
        <v>81</v>
      </c>
      <c r="E6585" s="142" t="s">
        <v>12172</v>
      </c>
      <c r="F6585" s="142" t="s">
        <v>15543</v>
      </c>
    </row>
    <row r="6586" spans="1:6" x14ac:dyDescent="0.3">
      <c r="A6586" s="141">
        <v>90942</v>
      </c>
      <c r="B6586" s="141" t="s">
        <v>12173</v>
      </c>
      <c r="C6586" s="141" t="s">
        <v>1037</v>
      </c>
      <c r="D6586" s="141" t="s">
        <v>81</v>
      </c>
      <c r="E6586" s="142" t="s">
        <v>12174</v>
      </c>
      <c r="F6586" s="142" t="s">
        <v>12042</v>
      </c>
    </row>
    <row r="6587" spans="1:6" x14ac:dyDescent="0.3">
      <c r="A6587" s="141">
        <v>90943</v>
      </c>
      <c r="B6587" s="141" t="s">
        <v>12175</v>
      </c>
      <c r="C6587" s="141" t="s">
        <v>1037</v>
      </c>
      <c r="D6587" s="141" t="s">
        <v>81</v>
      </c>
      <c r="E6587" s="142" t="s">
        <v>12176</v>
      </c>
      <c r="F6587" s="142" t="s">
        <v>18068</v>
      </c>
    </row>
    <row r="6588" spans="1:6" x14ac:dyDescent="0.3">
      <c r="A6588" s="141">
        <v>90944</v>
      </c>
      <c r="B6588" s="141" t="s">
        <v>12177</v>
      </c>
      <c r="C6588" s="141" t="s">
        <v>1037</v>
      </c>
      <c r="D6588" s="141" t="s">
        <v>81</v>
      </c>
      <c r="E6588" s="142" t="s">
        <v>12178</v>
      </c>
      <c r="F6588" s="142" t="s">
        <v>18069</v>
      </c>
    </row>
    <row r="6589" spans="1:6" x14ac:dyDescent="0.3">
      <c r="A6589" s="141">
        <v>90950</v>
      </c>
      <c r="B6589" s="141" t="s">
        <v>12179</v>
      </c>
      <c r="C6589" s="141" t="s">
        <v>1037</v>
      </c>
      <c r="D6589" s="141" t="s">
        <v>81</v>
      </c>
      <c r="E6589" s="142" t="s">
        <v>12180</v>
      </c>
      <c r="F6589" s="142" t="s">
        <v>18070</v>
      </c>
    </row>
    <row r="6590" spans="1:6" x14ac:dyDescent="0.3">
      <c r="A6590" s="141">
        <v>90952</v>
      </c>
      <c r="B6590" s="141" t="s">
        <v>12181</v>
      </c>
      <c r="C6590" s="141" t="s">
        <v>1037</v>
      </c>
      <c r="D6590" s="141" t="s">
        <v>81</v>
      </c>
      <c r="E6590" s="142" t="s">
        <v>12182</v>
      </c>
      <c r="F6590" s="142" t="s">
        <v>4627</v>
      </c>
    </row>
    <row r="6591" spans="1:6" x14ac:dyDescent="0.3">
      <c r="A6591" s="141">
        <v>90953</v>
      </c>
      <c r="B6591" s="141" t="s">
        <v>12183</v>
      </c>
      <c r="C6591" s="141" t="s">
        <v>1037</v>
      </c>
      <c r="D6591" s="141" t="s">
        <v>81</v>
      </c>
      <c r="E6591" s="142" t="s">
        <v>12184</v>
      </c>
      <c r="F6591" s="142" t="s">
        <v>18071</v>
      </c>
    </row>
    <row r="6592" spans="1:6" x14ac:dyDescent="0.3">
      <c r="A6592" s="141">
        <v>90954</v>
      </c>
      <c r="B6592" s="141" t="s">
        <v>12185</v>
      </c>
      <c r="C6592" s="141" t="s">
        <v>1037</v>
      </c>
      <c r="D6592" s="141" t="s">
        <v>81</v>
      </c>
      <c r="E6592" s="142" t="s">
        <v>12186</v>
      </c>
      <c r="F6592" s="142" t="s">
        <v>18072</v>
      </c>
    </row>
    <row r="6593" spans="1:6" x14ac:dyDescent="0.3">
      <c r="A6593" s="141">
        <v>102803</v>
      </c>
      <c r="B6593" s="141" t="s">
        <v>12187</v>
      </c>
      <c r="C6593" s="141" t="s">
        <v>1037</v>
      </c>
      <c r="D6593" s="141" t="s">
        <v>1090</v>
      </c>
      <c r="E6593" s="142" t="s">
        <v>12188</v>
      </c>
      <c r="F6593" s="142" t="s">
        <v>18073</v>
      </c>
    </row>
    <row r="6594" spans="1:6" x14ac:dyDescent="0.3">
      <c r="A6594" s="141">
        <v>101742</v>
      </c>
      <c r="B6594" s="141" t="s">
        <v>12189</v>
      </c>
      <c r="C6594" s="141" t="s">
        <v>80</v>
      </c>
      <c r="D6594" s="141" t="s">
        <v>81</v>
      </c>
      <c r="E6594" s="142" t="s">
        <v>12190</v>
      </c>
      <c r="F6594" s="142" t="s">
        <v>18074</v>
      </c>
    </row>
    <row r="6595" spans="1:6" x14ac:dyDescent="0.3">
      <c r="A6595" s="141">
        <v>87878</v>
      </c>
      <c r="B6595" s="141" t="s">
        <v>12192</v>
      </c>
      <c r="C6595" s="141" t="s">
        <v>1037</v>
      </c>
      <c r="D6595" s="141" t="s">
        <v>81</v>
      </c>
      <c r="E6595" s="142" t="s">
        <v>12193</v>
      </c>
      <c r="F6595" s="142" t="s">
        <v>18075</v>
      </c>
    </row>
    <row r="6596" spans="1:6" x14ac:dyDescent="0.3">
      <c r="A6596" s="141">
        <v>87879</v>
      </c>
      <c r="B6596" s="141" t="s">
        <v>12194</v>
      </c>
      <c r="C6596" s="141" t="s">
        <v>1037</v>
      </c>
      <c r="D6596" s="141" t="s">
        <v>81</v>
      </c>
      <c r="E6596" s="142" t="s">
        <v>12195</v>
      </c>
      <c r="F6596" s="142" t="s">
        <v>14325</v>
      </c>
    </row>
    <row r="6597" spans="1:6" x14ac:dyDescent="0.3">
      <c r="A6597" s="141">
        <v>87881</v>
      </c>
      <c r="B6597" s="141" t="s">
        <v>12196</v>
      </c>
      <c r="C6597" s="141" t="s">
        <v>1037</v>
      </c>
      <c r="D6597" s="141" t="s">
        <v>81</v>
      </c>
      <c r="E6597" s="142" t="s">
        <v>12197</v>
      </c>
      <c r="F6597" s="142" t="s">
        <v>17255</v>
      </c>
    </row>
    <row r="6598" spans="1:6" x14ac:dyDescent="0.3">
      <c r="A6598" s="141">
        <v>87882</v>
      </c>
      <c r="B6598" s="141" t="s">
        <v>12198</v>
      </c>
      <c r="C6598" s="141" t="s">
        <v>1037</v>
      </c>
      <c r="D6598" s="141" t="s">
        <v>81</v>
      </c>
      <c r="E6598" s="142" t="s">
        <v>12199</v>
      </c>
      <c r="F6598" s="142" t="s">
        <v>441</v>
      </c>
    </row>
    <row r="6599" spans="1:6" x14ac:dyDescent="0.3">
      <c r="A6599" s="141">
        <v>87884</v>
      </c>
      <c r="B6599" s="141" t="s">
        <v>12200</v>
      </c>
      <c r="C6599" s="141" t="s">
        <v>1037</v>
      </c>
      <c r="D6599" s="141" t="s">
        <v>81</v>
      </c>
      <c r="E6599" s="142" t="s">
        <v>5886</v>
      </c>
      <c r="F6599" s="142" t="s">
        <v>2627</v>
      </c>
    </row>
    <row r="6600" spans="1:6" x14ac:dyDescent="0.3">
      <c r="A6600" s="141">
        <v>87885</v>
      </c>
      <c r="B6600" s="141" t="s">
        <v>12201</v>
      </c>
      <c r="C6600" s="141" t="s">
        <v>1037</v>
      </c>
      <c r="D6600" s="141" t="s">
        <v>81</v>
      </c>
      <c r="E6600" s="142" t="s">
        <v>2475</v>
      </c>
      <c r="F6600" s="142" t="s">
        <v>18076</v>
      </c>
    </row>
    <row r="6601" spans="1:6" x14ac:dyDescent="0.3">
      <c r="A6601" s="141">
        <v>87886</v>
      </c>
      <c r="B6601" s="141" t="s">
        <v>12202</v>
      </c>
      <c r="C6601" s="141" t="s">
        <v>1037</v>
      </c>
      <c r="D6601" s="141" t="s">
        <v>81</v>
      </c>
      <c r="E6601" s="142" t="s">
        <v>2937</v>
      </c>
      <c r="F6601" s="142" t="s">
        <v>8494</v>
      </c>
    </row>
    <row r="6602" spans="1:6" x14ac:dyDescent="0.3">
      <c r="A6602" s="141">
        <v>87887</v>
      </c>
      <c r="B6602" s="141" t="s">
        <v>12203</v>
      </c>
      <c r="C6602" s="141" t="s">
        <v>1037</v>
      </c>
      <c r="D6602" s="141" t="s">
        <v>81</v>
      </c>
      <c r="E6602" s="142" t="s">
        <v>12204</v>
      </c>
      <c r="F6602" s="142" t="s">
        <v>8796</v>
      </c>
    </row>
    <row r="6603" spans="1:6" x14ac:dyDescent="0.3">
      <c r="A6603" s="141">
        <v>87888</v>
      </c>
      <c r="B6603" s="141" t="s">
        <v>12205</v>
      </c>
      <c r="C6603" s="141" t="s">
        <v>1037</v>
      </c>
      <c r="D6603" s="141" t="s">
        <v>81</v>
      </c>
      <c r="E6603" s="142" t="s">
        <v>5180</v>
      </c>
      <c r="F6603" s="142" t="s">
        <v>16271</v>
      </c>
    </row>
    <row r="6604" spans="1:6" x14ac:dyDescent="0.3">
      <c r="A6604" s="141">
        <v>87889</v>
      </c>
      <c r="B6604" s="141" t="s">
        <v>12206</v>
      </c>
      <c r="C6604" s="141" t="s">
        <v>1037</v>
      </c>
      <c r="D6604" s="141" t="s">
        <v>81</v>
      </c>
      <c r="E6604" s="142" t="s">
        <v>12207</v>
      </c>
      <c r="F6604" s="142" t="s">
        <v>18077</v>
      </c>
    </row>
    <row r="6605" spans="1:6" x14ac:dyDescent="0.3">
      <c r="A6605" s="141">
        <v>87891</v>
      </c>
      <c r="B6605" s="141" t="s">
        <v>12208</v>
      </c>
      <c r="C6605" s="141" t="s">
        <v>1037</v>
      </c>
      <c r="D6605" s="141" t="s">
        <v>81</v>
      </c>
      <c r="E6605" s="142" t="s">
        <v>2448</v>
      </c>
      <c r="F6605" s="142" t="s">
        <v>185</v>
      </c>
    </row>
    <row r="6606" spans="1:6" x14ac:dyDescent="0.3">
      <c r="A6606" s="141">
        <v>87892</v>
      </c>
      <c r="B6606" s="141" t="s">
        <v>12209</v>
      </c>
      <c r="C6606" s="141" t="s">
        <v>1037</v>
      </c>
      <c r="D6606" s="141" t="s">
        <v>81</v>
      </c>
      <c r="E6606" s="142" t="s">
        <v>5822</v>
      </c>
      <c r="F6606" s="142" t="s">
        <v>5063</v>
      </c>
    </row>
    <row r="6607" spans="1:6" x14ac:dyDescent="0.3">
      <c r="A6607" s="141">
        <v>87893</v>
      </c>
      <c r="B6607" s="141" t="s">
        <v>12210</v>
      </c>
      <c r="C6607" s="141" t="s">
        <v>1037</v>
      </c>
      <c r="D6607" s="141" t="s">
        <v>81</v>
      </c>
      <c r="E6607" s="142" t="s">
        <v>12211</v>
      </c>
      <c r="F6607" s="142" t="s">
        <v>2249</v>
      </c>
    </row>
    <row r="6608" spans="1:6" x14ac:dyDescent="0.3">
      <c r="A6608" s="141">
        <v>87894</v>
      </c>
      <c r="B6608" s="141" t="s">
        <v>12212</v>
      </c>
      <c r="C6608" s="141" t="s">
        <v>1037</v>
      </c>
      <c r="D6608" s="141" t="s">
        <v>81</v>
      </c>
      <c r="E6608" s="142" t="s">
        <v>6753</v>
      </c>
      <c r="F6608" s="142" t="s">
        <v>9544</v>
      </c>
    </row>
    <row r="6609" spans="1:6" x14ac:dyDescent="0.3">
      <c r="A6609" s="141">
        <v>87896</v>
      </c>
      <c r="B6609" s="141" t="s">
        <v>12213</v>
      </c>
      <c r="C6609" s="141" t="s">
        <v>1037</v>
      </c>
      <c r="D6609" s="141" t="s">
        <v>81</v>
      </c>
      <c r="E6609" s="142" t="s">
        <v>12214</v>
      </c>
      <c r="F6609" s="142" t="s">
        <v>17937</v>
      </c>
    </row>
    <row r="6610" spans="1:6" x14ac:dyDescent="0.3">
      <c r="A6610" s="141">
        <v>87897</v>
      </c>
      <c r="B6610" s="141" t="s">
        <v>12215</v>
      </c>
      <c r="C6610" s="141" t="s">
        <v>1037</v>
      </c>
      <c r="D6610" s="141" t="s">
        <v>81</v>
      </c>
      <c r="E6610" s="142" t="s">
        <v>12216</v>
      </c>
      <c r="F6610" s="142" t="s">
        <v>10649</v>
      </c>
    </row>
    <row r="6611" spans="1:6" x14ac:dyDescent="0.3">
      <c r="A6611" s="141">
        <v>87899</v>
      </c>
      <c r="B6611" s="141" t="s">
        <v>12217</v>
      </c>
      <c r="C6611" s="141" t="s">
        <v>1037</v>
      </c>
      <c r="D6611" s="141" t="s">
        <v>81</v>
      </c>
      <c r="E6611" s="142" t="s">
        <v>10844</v>
      </c>
      <c r="F6611" s="142" t="s">
        <v>18078</v>
      </c>
    </row>
    <row r="6612" spans="1:6" x14ac:dyDescent="0.3">
      <c r="A6612" s="141">
        <v>87900</v>
      </c>
      <c r="B6612" s="141" t="s">
        <v>12218</v>
      </c>
      <c r="C6612" s="141" t="s">
        <v>1037</v>
      </c>
      <c r="D6612" s="141" t="s">
        <v>81</v>
      </c>
      <c r="E6612" s="142" t="s">
        <v>10624</v>
      </c>
      <c r="F6612" s="142" t="s">
        <v>14864</v>
      </c>
    </row>
    <row r="6613" spans="1:6" x14ac:dyDescent="0.3">
      <c r="A6613" s="141">
        <v>87902</v>
      </c>
      <c r="B6613" s="141" t="s">
        <v>12219</v>
      </c>
      <c r="C6613" s="141" t="s">
        <v>1037</v>
      </c>
      <c r="D6613" s="141" t="s">
        <v>81</v>
      </c>
      <c r="E6613" s="142" t="s">
        <v>12220</v>
      </c>
      <c r="F6613" s="142" t="s">
        <v>7532</v>
      </c>
    </row>
    <row r="6614" spans="1:6" x14ac:dyDescent="0.3">
      <c r="A6614" s="141">
        <v>87903</v>
      </c>
      <c r="B6614" s="141" t="s">
        <v>12221</v>
      </c>
      <c r="C6614" s="141" t="s">
        <v>1037</v>
      </c>
      <c r="D6614" s="141" t="s">
        <v>81</v>
      </c>
      <c r="E6614" s="142" t="s">
        <v>5065</v>
      </c>
      <c r="F6614" s="142" t="s">
        <v>12220</v>
      </c>
    </row>
    <row r="6615" spans="1:6" x14ac:dyDescent="0.3">
      <c r="A6615" s="141">
        <v>87904</v>
      </c>
      <c r="B6615" s="141" t="s">
        <v>12222</v>
      </c>
      <c r="C6615" s="141" t="s">
        <v>1037</v>
      </c>
      <c r="D6615" s="141" t="s">
        <v>81</v>
      </c>
      <c r="E6615" s="142" t="s">
        <v>1540</v>
      </c>
      <c r="F6615" s="142" t="s">
        <v>1331</v>
      </c>
    </row>
    <row r="6616" spans="1:6" x14ac:dyDescent="0.3">
      <c r="A6616" s="141">
        <v>87905</v>
      </c>
      <c r="B6616" s="141" t="s">
        <v>12223</v>
      </c>
      <c r="C6616" s="141" t="s">
        <v>1037</v>
      </c>
      <c r="D6616" s="141" t="s">
        <v>81</v>
      </c>
      <c r="E6616" s="142" t="s">
        <v>2105</v>
      </c>
      <c r="F6616" s="142" t="s">
        <v>10892</v>
      </c>
    </row>
    <row r="6617" spans="1:6" x14ac:dyDescent="0.3">
      <c r="A6617" s="141">
        <v>87907</v>
      </c>
      <c r="B6617" s="141" t="s">
        <v>12224</v>
      </c>
      <c r="C6617" s="141" t="s">
        <v>1037</v>
      </c>
      <c r="D6617" s="141" t="s">
        <v>81</v>
      </c>
      <c r="E6617" s="142" t="s">
        <v>8710</v>
      </c>
      <c r="F6617" s="142" t="s">
        <v>5109</v>
      </c>
    </row>
    <row r="6618" spans="1:6" x14ac:dyDescent="0.3">
      <c r="A6618" s="141">
        <v>87908</v>
      </c>
      <c r="B6618" s="141" t="s">
        <v>12225</v>
      </c>
      <c r="C6618" s="141" t="s">
        <v>1037</v>
      </c>
      <c r="D6618" s="141" t="s">
        <v>81</v>
      </c>
      <c r="E6618" s="142" t="s">
        <v>10988</v>
      </c>
      <c r="F6618" s="142" t="s">
        <v>13532</v>
      </c>
    </row>
    <row r="6619" spans="1:6" x14ac:dyDescent="0.3">
      <c r="A6619" s="141">
        <v>87910</v>
      </c>
      <c r="B6619" s="141" t="s">
        <v>12226</v>
      </c>
      <c r="C6619" s="141" t="s">
        <v>1037</v>
      </c>
      <c r="D6619" s="141" t="s">
        <v>81</v>
      </c>
      <c r="E6619" s="142" t="s">
        <v>12227</v>
      </c>
      <c r="F6619" s="142" t="s">
        <v>18079</v>
      </c>
    </row>
    <row r="6620" spans="1:6" x14ac:dyDescent="0.3">
      <c r="A6620" s="141">
        <v>87911</v>
      </c>
      <c r="B6620" s="141" t="s">
        <v>12228</v>
      </c>
      <c r="C6620" s="141" t="s">
        <v>1037</v>
      </c>
      <c r="D6620" s="141" t="s">
        <v>81</v>
      </c>
      <c r="E6620" s="142" t="s">
        <v>5816</v>
      </c>
      <c r="F6620" s="142" t="s">
        <v>13911</v>
      </c>
    </row>
    <row r="6621" spans="1:6" x14ac:dyDescent="0.3">
      <c r="A6621" s="141">
        <v>104410</v>
      </c>
      <c r="B6621" s="141" t="s">
        <v>12229</v>
      </c>
      <c r="C6621" s="141" t="s">
        <v>1037</v>
      </c>
      <c r="D6621" s="141" t="s">
        <v>81</v>
      </c>
      <c r="E6621" s="142" t="s">
        <v>1488</v>
      </c>
      <c r="F6621" s="142" t="s">
        <v>2537</v>
      </c>
    </row>
    <row r="6622" spans="1:6" x14ac:dyDescent="0.3">
      <c r="A6622" s="141">
        <v>104411</v>
      </c>
      <c r="B6622" s="141" t="s">
        <v>12230</v>
      </c>
      <c r="C6622" s="141" t="s">
        <v>1037</v>
      </c>
      <c r="D6622" s="141" t="s">
        <v>81</v>
      </c>
      <c r="E6622" s="142" t="s">
        <v>1488</v>
      </c>
      <c r="F6622" s="142" t="s">
        <v>2537</v>
      </c>
    </row>
    <row r="6623" spans="1:6" x14ac:dyDescent="0.3">
      <c r="A6623" s="141">
        <v>87411</v>
      </c>
      <c r="B6623" s="141" t="s">
        <v>12232</v>
      </c>
      <c r="C6623" s="141" t="s">
        <v>1037</v>
      </c>
      <c r="D6623" s="141" t="s">
        <v>81</v>
      </c>
      <c r="E6623" s="142" t="s">
        <v>5138</v>
      </c>
      <c r="F6623" s="142" t="s">
        <v>151</v>
      </c>
    </row>
    <row r="6624" spans="1:6" x14ac:dyDescent="0.3">
      <c r="A6624" s="141">
        <v>87412</v>
      </c>
      <c r="B6624" s="141" t="s">
        <v>12233</v>
      </c>
      <c r="C6624" s="141" t="s">
        <v>1037</v>
      </c>
      <c r="D6624" s="141" t="s">
        <v>81</v>
      </c>
      <c r="E6624" s="142" t="s">
        <v>12234</v>
      </c>
      <c r="F6624" s="142" t="s">
        <v>13755</v>
      </c>
    </row>
    <row r="6625" spans="1:6" x14ac:dyDescent="0.3">
      <c r="A6625" s="141">
        <v>87413</v>
      </c>
      <c r="B6625" s="141" t="s">
        <v>12235</v>
      </c>
      <c r="C6625" s="141" t="s">
        <v>1037</v>
      </c>
      <c r="D6625" s="141" t="s">
        <v>81</v>
      </c>
      <c r="E6625" s="142" t="s">
        <v>12236</v>
      </c>
      <c r="F6625" s="142" t="s">
        <v>463</v>
      </c>
    </row>
    <row r="6626" spans="1:6" x14ac:dyDescent="0.3">
      <c r="A6626" s="141">
        <v>87414</v>
      </c>
      <c r="B6626" s="141" t="s">
        <v>12237</v>
      </c>
      <c r="C6626" s="141" t="s">
        <v>1037</v>
      </c>
      <c r="D6626" s="141" t="s">
        <v>81</v>
      </c>
      <c r="E6626" s="142" t="s">
        <v>12238</v>
      </c>
      <c r="F6626" s="142" t="s">
        <v>2957</v>
      </c>
    </row>
    <row r="6627" spans="1:6" x14ac:dyDescent="0.3">
      <c r="A6627" s="141">
        <v>87415</v>
      </c>
      <c r="B6627" s="141" t="s">
        <v>12239</v>
      </c>
      <c r="C6627" s="141" t="s">
        <v>1037</v>
      </c>
      <c r="D6627" s="141" t="s">
        <v>81</v>
      </c>
      <c r="E6627" s="142" t="s">
        <v>7677</v>
      </c>
      <c r="F6627" s="142" t="s">
        <v>18080</v>
      </c>
    </row>
    <row r="6628" spans="1:6" x14ac:dyDescent="0.3">
      <c r="A6628" s="141">
        <v>87416</v>
      </c>
      <c r="B6628" s="141" t="s">
        <v>12240</v>
      </c>
      <c r="C6628" s="141" t="s">
        <v>1037</v>
      </c>
      <c r="D6628" s="141" t="s">
        <v>81</v>
      </c>
      <c r="E6628" s="142" t="s">
        <v>12241</v>
      </c>
      <c r="F6628" s="142" t="s">
        <v>18081</v>
      </c>
    </row>
    <row r="6629" spans="1:6" x14ac:dyDescent="0.3">
      <c r="A6629" s="141">
        <v>87418</v>
      </c>
      <c r="B6629" s="141" t="s">
        <v>12242</v>
      </c>
      <c r="C6629" s="141" t="s">
        <v>1037</v>
      </c>
      <c r="D6629" s="141" t="s">
        <v>81</v>
      </c>
      <c r="E6629" s="142" t="s">
        <v>12243</v>
      </c>
      <c r="F6629" s="142" t="s">
        <v>18082</v>
      </c>
    </row>
    <row r="6630" spans="1:6" x14ac:dyDescent="0.3">
      <c r="A6630" s="141">
        <v>87421</v>
      </c>
      <c r="B6630" s="141" t="s">
        <v>12244</v>
      </c>
      <c r="C6630" s="141" t="s">
        <v>1037</v>
      </c>
      <c r="D6630" s="141" t="s">
        <v>81</v>
      </c>
      <c r="E6630" s="142" t="s">
        <v>12245</v>
      </c>
      <c r="F6630" s="142" t="s">
        <v>2525</v>
      </c>
    </row>
    <row r="6631" spans="1:6" x14ac:dyDescent="0.3">
      <c r="A6631" s="141">
        <v>87424</v>
      </c>
      <c r="B6631" s="141" t="s">
        <v>12246</v>
      </c>
      <c r="C6631" s="141" t="s">
        <v>1037</v>
      </c>
      <c r="D6631" s="141" t="s">
        <v>81</v>
      </c>
      <c r="E6631" s="142" t="s">
        <v>12247</v>
      </c>
      <c r="F6631" s="142" t="s">
        <v>18083</v>
      </c>
    </row>
    <row r="6632" spans="1:6" x14ac:dyDescent="0.3">
      <c r="A6632" s="141">
        <v>87427</v>
      </c>
      <c r="B6632" s="141" t="s">
        <v>12248</v>
      </c>
      <c r="C6632" s="141" t="s">
        <v>1037</v>
      </c>
      <c r="D6632" s="141" t="s">
        <v>81</v>
      </c>
      <c r="E6632" s="142" t="s">
        <v>2972</v>
      </c>
      <c r="F6632" s="142" t="s">
        <v>6931</v>
      </c>
    </row>
    <row r="6633" spans="1:6" x14ac:dyDescent="0.3">
      <c r="A6633" s="141">
        <v>87430</v>
      </c>
      <c r="B6633" s="141" t="s">
        <v>12249</v>
      </c>
      <c r="C6633" s="141" t="s">
        <v>1037</v>
      </c>
      <c r="D6633" s="141" t="s">
        <v>81</v>
      </c>
      <c r="E6633" s="142" t="s">
        <v>12250</v>
      </c>
      <c r="F6633" s="142" t="s">
        <v>15902</v>
      </c>
    </row>
    <row r="6634" spans="1:6" x14ac:dyDescent="0.3">
      <c r="A6634" s="141">
        <v>87433</v>
      </c>
      <c r="B6634" s="141" t="s">
        <v>12251</v>
      </c>
      <c r="C6634" s="141" t="s">
        <v>1037</v>
      </c>
      <c r="D6634" s="141" t="s">
        <v>81</v>
      </c>
      <c r="E6634" s="142" t="s">
        <v>12252</v>
      </c>
      <c r="F6634" s="142" t="s">
        <v>2671</v>
      </c>
    </row>
    <row r="6635" spans="1:6" x14ac:dyDescent="0.3">
      <c r="A6635" s="141">
        <v>87436</v>
      </c>
      <c r="B6635" s="141" t="s">
        <v>12253</v>
      </c>
      <c r="C6635" s="141" t="s">
        <v>1037</v>
      </c>
      <c r="D6635" s="141" t="s">
        <v>81</v>
      </c>
      <c r="E6635" s="142" t="s">
        <v>12254</v>
      </c>
      <c r="F6635" s="142" t="s">
        <v>18084</v>
      </c>
    </row>
    <row r="6636" spans="1:6" x14ac:dyDescent="0.3">
      <c r="A6636" s="141">
        <v>87439</v>
      </c>
      <c r="B6636" s="141" t="s">
        <v>12255</v>
      </c>
      <c r="C6636" s="141" t="s">
        <v>1037</v>
      </c>
      <c r="D6636" s="141" t="s">
        <v>81</v>
      </c>
      <c r="E6636" s="142" t="s">
        <v>8030</v>
      </c>
      <c r="F6636" s="142" t="s">
        <v>18004</v>
      </c>
    </row>
    <row r="6637" spans="1:6" x14ac:dyDescent="0.3">
      <c r="A6637" s="141">
        <v>87527</v>
      </c>
      <c r="B6637" s="141" t="s">
        <v>12256</v>
      </c>
      <c r="C6637" s="141" t="s">
        <v>1037</v>
      </c>
      <c r="D6637" s="141" t="s">
        <v>81</v>
      </c>
      <c r="E6637" s="142" t="s">
        <v>8256</v>
      </c>
      <c r="F6637" s="142" t="s">
        <v>12531</v>
      </c>
    </row>
    <row r="6638" spans="1:6" x14ac:dyDescent="0.3">
      <c r="A6638" s="141">
        <v>87528</v>
      </c>
      <c r="B6638" s="141" t="s">
        <v>12257</v>
      </c>
      <c r="C6638" s="141" t="s">
        <v>1037</v>
      </c>
      <c r="D6638" s="141" t="s">
        <v>81</v>
      </c>
      <c r="E6638" s="142" t="s">
        <v>12258</v>
      </c>
      <c r="F6638" s="142" t="s">
        <v>18085</v>
      </c>
    </row>
    <row r="6639" spans="1:6" x14ac:dyDescent="0.3">
      <c r="A6639" s="141">
        <v>87529</v>
      </c>
      <c r="B6639" s="141" t="s">
        <v>12259</v>
      </c>
      <c r="C6639" s="141" t="s">
        <v>1037</v>
      </c>
      <c r="D6639" s="141" t="s">
        <v>81</v>
      </c>
      <c r="E6639" s="142" t="s">
        <v>12260</v>
      </c>
      <c r="F6639" s="142" t="s">
        <v>8039</v>
      </c>
    </row>
    <row r="6640" spans="1:6" x14ac:dyDescent="0.3">
      <c r="A6640" s="141">
        <v>87530</v>
      </c>
      <c r="B6640" s="141" t="s">
        <v>12261</v>
      </c>
      <c r="C6640" s="141" t="s">
        <v>1037</v>
      </c>
      <c r="D6640" s="141" t="s">
        <v>81</v>
      </c>
      <c r="E6640" s="142" t="s">
        <v>12262</v>
      </c>
      <c r="F6640" s="142" t="s">
        <v>18086</v>
      </c>
    </row>
    <row r="6641" spans="1:6" x14ac:dyDescent="0.3">
      <c r="A6641" s="141">
        <v>87531</v>
      </c>
      <c r="B6641" s="141" t="s">
        <v>12263</v>
      </c>
      <c r="C6641" s="141" t="s">
        <v>1037</v>
      </c>
      <c r="D6641" s="141" t="s">
        <v>81</v>
      </c>
      <c r="E6641" s="142" t="s">
        <v>6685</v>
      </c>
      <c r="F6641" s="142" t="s">
        <v>18087</v>
      </c>
    </row>
    <row r="6642" spans="1:6" x14ac:dyDescent="0.3">
      <c r="A6642" s="141">
        <v>87532</v>
      </c>
      <c r="B6642" s="141" t="s">
        <v>12264</v>
      </c>
      <c r="C6642" s="141" t="s">
        <v>1037</v>
      </c>
      <c r="D6642" s="141" t="s">
        <v>81</v>
      </c>
      <c r="E6642" s="142" t="s">
        <v>12265</v>
      </c>
      <c r="F6642" s="142" t="s">
        <v>8768</v>
      </c>
    </row>
    <row r="6643" spans="1:6" x14ac:dyDescent="0.3">
      <c r="A6643" s="141">
        <v>87535</v>
      </c>
      <c r="B6643" s="141" t="s">
        <v>12266</v>
      </c>
      <c r="C6643" s="141" t="s">
        <v>1037</v>
      </c>
      <c r="D6643" s="141" t="s">
        <v>81</v>
      </c>
      <c r="E6643" s="142" t="s">
        <v>12267</v>
      </c>
      <c r="F6643" s="142" t="s">
        <v>12080</v>
      </c>
    </row>
    <row r="6644" spans="1:6" x14ac:dyDescent="0.3">
      <c r="A6644" s="141">
        <v>87536</v>
      </c>
      <c r="B6644" s="141" t="s">
        <v>12268</v>
      </c>
      <c r="C6644" s="141" t="s">
        <v>1037</v>
      </c>
      <c r="D6644" s="141" t="s">
        <v>81</v>
      </c>
      <c r="E6644" s="142" t="s">
        <v>12269</v>
      </c>
      <c r="F6644" s="142" t="s">
        <v>18088</v>
      </c>
    </row>
    <row r="6645" spans="1:6" x14ac:dyDescent="0.3">
      <c r="A6645" s="141">
        <v>87539</v>
      </c>
      <c r="B6645" s="141" t="s">
        <v>12270</v>
      </c>
      <c r="C6645" s="141" t="s">
        <v>1037</v>
      </c>
      <c r="D6645" s="141" t="s">
        <v>81</v>
      </c>
      <c r="E6645" s="142" t="s">
        <v>12271</v>
      </c>
      <c r="F6645" s="142" t="s">
        <v>16546</v>
      </c>
    </row>
    <row r="6646" spans="1:6" x14ac:dyDescent="0.3">
      <c r="A6646" s="141">
        <v>87543</v>
      </c>
      <c r="B6646" s="141" t="s">
        <v>12272</v>
      </c>
      <c r="C6646" s="141" t="s">
        <v>1037</v>
      </c>
      <c r="D6646" s="141" t="s">
        <v>81</v>
      </c>
      <c r="E6646" s="142" t="s">
        <v>5894</v>
      </c>
      <c r="F6646" s="142" t="s">
        <v>18089</v>
      </c>
    </row>
    <row r="6647" spans="1:6" x14ac:dyDescent="0.3">
      <c r="A6647" s="141">
        <v>87545</v>
      </c>
      <c r="B6647" s="141" t="s">
        <v>12273</v>
      </c>
      <c r="C6647" s="141" t="s">
        <v>1037</v>
      </c>
      <c r="D6647" s="141" t="s">
        <v>81</v>
      </c>
      <c r="E6647" s="142" t="s">
        <v>12274</v>
      </c>
      <c r="F6647" s="142" t="s">
        <v>14369</v>
      </c>
    </row>
    <row r="6648" spans="1:6" x14ac:dyDescent="0.3">
      <c r="A6648" s="141">
        <v>87546</v>
      </c>
      <c r="B6648" s="141" t="s">
        <v>12275</v>
      </c>
      <c r="C6648" s="141" t="s">
        <v>1037</v>
      </c>
      <c r="D6648" s="141" t="s">
        <v>81</v>
      </c>
      <c r="E6648" s="142" t="s">
        <v>12276</v>
      </c>
      <c r="F6648" s="142" t="s">
        <v>3828</v>
      </c>
    </row>
    <row r="6649" spans="1:6" x14ac:dyDescent="0.3">
      <c r="A6649" s="141">
        <v>87547</v>
      </c>
      <c r="B6649" s="141" t="s">
        <v>12277</v>
      </c>
      <c r="C6649" s="141" t="s">
        <v>1037</v>
      </c>
      <c r="D6649" s="141" t="s">
        <v>81</v>
      </c>
      <c r="E6649" s="142" t="s">
        <v>12278</v>
      </c>
      <c r="F6649" s="142" t="s">
        <v>6960</v>
      </c>
    </row>
    <row r="6650" spans="1:6" x14ac:dyDescent="0.3">
      <c r="A6650" s="141">
        <v>87548</v>
      </c>
      <c r="B6650" s="141" t="s">
        <v>12279</v>
      </c>
      <c r="C6650" s="141" t="s">
        <v>1037</v>
      </c>
      <c r="D6650" s="141" t="s">
        <v>81</v>
      </c>
      <c r="E6650" s="142" t="s">
        <v>12280</v>
      </c>
      <c r="F6650" s="142" t="s">
        <v>16604</v>
      </c>
    </row>
    <row r="6651" spans="1:6" x14ac:dyDescent="0.3">
      <c r="A6651" s="141">
        <v>87549</v>
      </c>
      <c r="B6651" s="141" t="s">
        <v>12281</v>
      </c>
      <c r="C6651" s="141" t="s">
        <v>1037</v>
      </c>
      <c r="D6651" s="141" t="s">
        <v>81</v>
      </c>
      <c r="E6651" s="142" t="s">
        <v>6257</v>
      </c>
      <c r="F6651" s="142" t="s">
        <v>8708</v>
      </c>
    </row>
    <row r="6652" spans="1:6" x14ac:dyDescent="0.3">
      <c r="A6652" s="141">
        <v>87550</v>
      </c>
      <c r="B6652" s="141" t="s">
        <v>12282</v>
      </c>
      <c r="C6652" s="141" t="s">
        <v>1037</v>
      </c>
      <c r="D6652" s="141" t="s">
        <v>81</v>
      </c>
      <c r="E6652" s="142" t="s">
        <v>9455</v>
      </c>
      <c r="F6652" s="142" t="s">
        <v>2404</v>
      </c>
    </row>
    <row r="6653" spans="1:6" x14ac:dyDescent="0.3">
      <c r="A6653" s="141">
        <v>87553</v>
      </c>
      <c r="B6653" s="141" t="s">
        <v>12283</v>
      </c>
      <c r="C6653" s="141" t="s">
        <v>1037</v>
      </c>
      <c r="D6653" s="141" t="s">
        <v>81</v>
      </c>
      <c r="E6653" s="142" t="s">
        <v>5705</v>
      </c>
      <c r="F6653" s="142" t="s">
        <v>8953</v>
      </c>
    </row>
    <row r="6654" spans="1:6" x14ac:dyDescent="0.3">
      <c r="A6654" s="141">
        <v>87554</v>
      </c>
      <c r="B6654" s="141" t="s">
        <v>12284</v>
      </c>
      <c r="C6654" s="141" t="s">
        <v>1037</v>
      </c>
      <c r="D6654" s="141" t="s">
        <v>81</v>
      </c>
      <c r="E6654" s="142" t="s">
        <v>12285</v>
      </c>
      <c r="F6654" s="142" t="s">
        <v>613</v>
      </c>
    </row>
    <row r="6655" spans="1:6" x14ac:dyDescent="0.3">
      <c r="A6655" s="141">
        <v>87557</v>
      </c>
      <c r="B6655" s="141" t="s">
        <v>12286</v>
      </c>
      <c r="C6655" s="141" t="s">
        <v>1037</v>
      </c>
      <c r="D6655" s="141" t="s">
        <v>81</v>
      </c>
      <c r="E6655" s="142" t="s">
        <v>7986</v>
      </c>
      <c r="F6655" s="142" t="s">
        <v>6244</v>
      </c>
    </row>
    <row r="6656" spans="1:6" x14ac:dyDescent="0.3">
      <c r="A6656" s="141">
        <v>87561</v>
      </c>
      <c r="B6656" s="141" t="s">
        <v>12287</v>
      </c>
      <c r="C6656" s="141" t="s">
        <v>1037</v>
      </c>
      <c r="D6656" s="141" t="s">
        <v>81</v>
      </c>
      <c r="E6656" s="142" t="s">
        <v>12288</v>
      </c>
      <c r="F6656" s="142" t="s">
        <v>14775</v>
      </c>
    </row>
    <row r="6657" spans="1:6" x14ac:dyDescent="0.3">
      <c r="A6657" s="141">
        <v>87775</v>
      </c>
      <c r="B6657" s="141" t="s">
        <v>12289</v>
      </c>
      <c r="C6657" s="141" t="s">
        <v>1037</v>
      </c>
      <c r="D6657" s="141" t="s">
        <v>81</v>
      </c>
      <c r="E6657" s="142" t="s">
        <v>12290</v>
      </c>
      <c r="F6657" s="142" t="s">
        <v>18090</v>
      </c>
    </row>
    <row r="6658" spans="1:6" x14ac:dyDescent="0.3">
      <c r="A6658" s="141">
        <v>87777</v>
      </c>
      <c r="B6658" s="141" t="s">
        <v>12291</v>
      </c>
      <c r="C6658" s="141" t="s">
        <v>1037</v>
      </c>
      <c r="D6658" s="141" t="s">
        <v>81</v>
      </c>
      <c r="E6658" s="142" t="s">
        <v>12292</v>
      </c>
      <c r="F6658" s="142" t="s">
        <v>18091</v>
      </c>
    </row>
    <row r="6659" spans="1:6" x14ac:dyDescent="0.3">
      <c r="A6659" s="141">
        <v>87778</v>
      </c>
      <c r="B6659" s="141" t="s">
        <v>12293</v>
      </c>
      <c r="C6659" s="141" t="s">
        <v>1037</v>
      </c>
      <c r="D6659" s="141" t="s">
        <v>81</v>
      </c>
      <c r="E6659" s="142" t="s">
        <v>12294</v>
      </c>
      <c r="F6659" s="142" t="s">
        <v>18092</v>
      </c>
    </row>
    <row r="6660" spans="1:6" x14ac:dyDescent="0.3">
      <c r="A6660" s="141">
        <v>87779</v>
      </c>
      <c r="B6660" s="141" t="s">
        <v>12295</v>
      </c>
      <c r="C6660" s="141" t="s">
        <v>1037</v>
      </c>
      <c r="D6660" s="141" t="s">
        <v>81</v>
      </c>
      <c r="E6660" s="142" t="s">
        <v>2529</v>
      </c>
      <c r="F6660" s="142" t="s">
        <v>18093</v>
      </c>
    </row>
    <row r="6661" spans="1:6" x14ac:dyDescent="0.3">
      <c r="A6661" s="141">
        <v>87781</v>
      </c>
      <c r="B6661" s="141" t="s">
        <v>12296</v>
      </c>
      <c r="C6661" s="141" t="s">
        <v>1037</v>
      </c>
      <c r="D6661" s="141" t="s">
        <v>81</v>
      </c>
      <c r="E6661" s="142" t="s">
        <v>8167</v>
      </c>
      <c r="F6661" s="142" t="s">
        <v>18094</v>
      </c>
    </row>
    <row r="6662" spans="1:6" x14ac:dyDescent="0.3">
      <c r="A6662" s="141">
        <v>87783</v>
      </c>
      <c r="B6662" s="141" t="s">
        <v>12297</v>
      </c>
      <c r="C6662" s="141" t="s">
        <v>1037</v>
      </c>
      <c r="D6662" s="141" t="s">
        <v>81</v>
      </c>
      <c r="E6662" s="142" t="s">
        <v>12298</v>
      </c>
      <c r="F6662" s="142" t="s">
        <v>18095</v>
      </c>
    </row>
    <row r="6663" spans="1:6" x14ac:dyDescent="0.3">
      <c r="A6663" s="141">
        <v>87784</v>
      </c>
      <c r="B6663" s="141" t="s">
        <v>12299</v>
      </c>
      <c r="C6663" s="141" t="s">
        <v>1037</v>
      </c>
      <c r="D6663" s="141" t="s">
        <v>81</v>
      </c>
      <c r="E6663" s="142" t="s">
        <v>12300</v>
      </c>
      <c r="F6663" s="142" t="s">
        <v>18096</v>
      </c>
    </row>
    <row r="6664" spans="1:6" x14ac:dyDescent="0.3">
      <c r="A6664" s="141">
        <v>87786</v>
      </c>
      <c r="B6664" s="141" t="s">
        <v>12301</v>
      </c>
      <c r="C6664" s="141" t="s">
        <v>1037</v>
      </c>
      <c r="D6664" s="141" t="s">
        <v>81</v>
      </c>
      <c r="E6664" s="142" t="s">
        <v>12302</v>
      </c>
      <c r="F6664" s="142" t="s">
        <v>7949</v>
      </c>
    </row>
    <row r="6665" spans="1:6" x14ac:dyDescent="0.3">
      <c r="A6665" s="141">
        <v>87787</v>
      </c>
      <c r="B6665" s="141" t="s">
        <v>12303</v>
      </c>
      <c r="C6665" s="141" t="s">
        <v>1037</v>
      </c>
      <c r="D6665" s="141" t="s">
        <v>81</v>
      </c>
      <c r="E6665" s="142" t="s">
        <v>4613</v>
      </c>
      <c r="F6665" s="142" t="s">
        <v>18097</v>
      </c>
    </row>
    <row r="6666" spans="1:6" x14ac:dyDescent="0.3">
      <c r="A6666" s="141">
        <v>87788</v>
      </c>
      <c r="B6666" s="141" t="s">
        <v>12304</v>
      </c>
      <c r="C6666" s="141" t="s">
        <v>1037</v>
      </c>
      <c r="D6666" s="141" t="s">
        <v>81</v>
      </c>
      <c r="E6666" s="142" t="s">
        <v>12305</v>
      </c>
      <c r="F6666" s="142" t="s">
        <v>18053</v>
      </c>
    </row>
    <row r="6667" spans="1:6" x14ac:dyDescent="0.3">
      <c r="A6667" s="141">
        <v>87791</v>
      </c>
      <c r="B6667" s="141" t="s">
        <v>12306</v>
      </c>
      <c r="C6667" s="141" t="s">
        <v>1037</v>
      </c>
      <c r="D6667" s="141" t="s">
        <v>81</v>
      </c>
      <c r="E6667" s="142" t="s">
        <v>12307</v>
      </c>
      <c r="F6667" s="142" t="s">
        <v>14207</v>
      </c>
    </row>
    <row r="6668" spans="1:6" x14ac:dyDescent="0.3">
      <c r="A6668" s="141">
        <v>87792</v>
      </c>
      <c r="B6668" s="141" t="s">
        <v>12308</v>
      </c>
      <c r="C6668" s="141" t="s">
        <v>1037</v>
      </c>
      <c r="D6668" s="141" t="s">
        <v>81</v>
      </c>
      <c r="E6668" s="142" t="s">
        <v>10433</v>
      </c>
      <c r="F6668" s="142" t="s">
        <v>2120</v>
      </c>
    </row>
    <row r="6669" spans="1:6" x14ac:dyDescent="0.3">
      <c r="A6669" s="141">
        <v>87794</v>
      </c>
      <c r="B6669" s="141" t="s">
        <v>12309</v>
      </c>
      <c r="C6669" s="141" t="s">
        <v>1037</v>
      </c>
      <c r="D6669" s="141" t="s">
        <v>81</v>
      </c>
      <c r="E6669" s="142" t="s">
        <v>12310</v>
      </c>
      <c r="F6669" s="142" t="s">
        <v>16802</v>
      </c>
    </row>
    <row r="6670" spans="1:6" x14ac:dyDescent="0.3">
      <c r="A6670" s="141">
        <v>87795</v>
      </c>
      <c r="B6670" s="141" t="s">
        <v>12311</v>
      </c>
      <c r="C6670" s="141" t="s">
        <v>1037</v>
      </c>
      <c r="D6670" s="141" t="s">
        <v>81</v>
      </c>
      <c r="E6670" s="142" t="s">
        <v>12312</v>
      </c>
      <c r="F6670" s="142" t="s">
        <v>18098</v>
      </c>
    </row>
    <row r="6671" spans="1:6" x14ac:dyDescent="0.3">
      <c r="A6671" s="141">
        <v>87797</v>
      </c>
      <c r="B6671" s="141" t="s">
        <v>12313</v>
      </c>
      <c r="C6671" s="141" t="s">
        <v>1037</v>
      </c>
      <c r="D6671" s="141" t="s">
        <v>81</v>
      </c>
      <c r="E6671" s="142" t="s">
        <v>7828</v>
      </c>
      <c r="F6671" s="142" t="s">
        <v>18099</v>
      </c>
    </row>
    <row r="6672" spans="1:6" x14ac:dyDescent="0.3">
      <c r="A6672" s="141">
        <v>87799</v>
      </c>
      <c r="B6672" s="141" t="s">
        <v>12314</v>
      </c>
      <c r="C6672" s="141" t="s">
        <v>1037</v>
      </c>
      <c r="D6672" s="141" t="s">
        <v>81</v>
      </c>
      <c r="E6672" s="142" t="s">
        <v>12315</v>
      </c>
      <c r="F6672" s="142" t="s">
        <v>18100</v>
      </c>
    </row>
    <row r="6673" spans="1:6" x14ac:dyDescent="0.3">
      <c r="A6673" s="141">
        <v>87800</v>
      </c>
      <c r="B6673" s="141" t="s">
        <v>12316</v>
      </c>
      <c r="C6673" s="141" t="s">
        <v>1037</v>
      </c>
      <c r="D6673" s="141" t="s">
        <v>81</v>
      </c>
      <c r="E6673" s="142" t="s">
        <v>12317</v>
      </c>
      <c r="F6673" s="142" t="s">
        <v>18101</v>
      </c>
    </row>
    <row r="6674" spans="1:6" x14ac:dyDescent="0.3">
      <c r="A6674" s="141">
        <v>87801</v>
      </c>
      <c r="B6674" s="141" t="s">
        <v>12318</v>
      </c>
      <c r="C6674" s="141" t="s">
        <v>1037</v>
      </c>
      <c r="D6674" s="141" t="s">
        <v>81</v>
      </c>
      <c r="E6674" s="142" t="s">
        <v>12319</v>
      </c>
      <c r="F6674" s="142" t="s">
        <v>17079</v>
      </c>
    </row>
    <row r="6675" spans="1:6" x14ac:dyDescent="0.3">
      <c r="A6675" s="141">
        <v>87803</v>
      </c>
      <c r="B6675" s="141" t="s">
        <v>12320</v>
      </c>
      <c r="C6675" s="141" t="s">
        <v>1037</v>
      </c>
      <c r="D6675" s="141" t="s">
        <v>81</v>
      </c>
      <c r="E6675" s="142" t="s">
        <v>12321</v>
      </c>
      <c r="F6675" s="142" t="s">
        <v>18102</v>
      </c>
    </row>
    <row r="6676" spans="1:6" x14ac:dyDescent="0.3">
      <c r="A6676" s="141">
        <v>87804</v>
      </c>
      <c r="B6676" s="141" t="s">
        <v>12322</v>
      </c>
      <c r="C6676" s="141" t="s">
        <v>1037</v>
      </c>
      <c r="D6676" s="141" t="s">
        <v>81</v>
      </c>
      <c r="E6676" s="142" t="s">
        <v>12323</v>
      </c>
      <c r="F6676" s="142" t="s">
        <v>18103</v>
      </c>
    </row>
    <row r="6677" spans="1:6" x14ac:dyDescent="0.3">
      <c r="A6677" s="141">
        <v>87805</v>
      </c>
      <c r="B6677" s="141" t="s">
        <v>12324</v>
      </c>
      <c r="C6677" s="141" t="s">
        <v>1037</v>
      </c>
      <c r="D6677" s="141" t="s">
        <v>81</v>
      </c>
      <c r="E6677" s="142" t="s">
        <v>12325</v>
      </c>
      <c r="F6677" s="142" t="s">
        <v>11974</v>
      </c>
    </row>
    <row r="6678" spans="1:6" x14ac:dyDescent="0.3">
      <c r="A6678" s="141">
        <v>87807</v>
      </c>
      <c r="B6678" s="141" t="s">
        <v>12326</v>
      </c>
      <c r="C6678" s="141" t="s">
        <v>1037</v>
      </c>
      <c r="D6678" s="141" t="s">
        <v>81</v>
      </c>
      <c r="E6678" s="142" t="s">
        <v>12327</v>
      </c>
      <c r="F6678" s="142" t="s">
        <v>18104</v>
      </c>
    </row>
    <row r="6679" spans="1:6" x14ac:dyDescent="0.3">
      <c r="A6679" s="141">
        <v>87808</v>
      </c>
      <c r="B6679" s="141" t="s">
        <v>12328</v>
      </c>
      <c r="C6679" s="141" t="s">
        <v>1037</v>
      </c>
      <c r="D6679" s="141" t="s">
        <v>81</v>
      </c>
      <c r="E6679" s="142" t="s">
        <v>12329</v>
      </c>
      <c r="F6679" s="142" t="s">
        <v>18105</v>
      </c>
    </row>
    <row r="6680" spans="1:6" x14ac:dyDescent="0.3">
      <c r="A6680" s="141">
        <v>87809</v>
      </c>
      <c r="B6680" s="141" t="s">
        <v>12330</v>
      </c>
      <c r="C6680" s="141" t="s">
        <v>1037</v>
      </c>
      <c r="D6680" s="141" t="s">
        <v>81</v>
      </c>
      <c r="E6680" s="142" t="s">
        <v>12331</v>
      </c>
      <c r="F6680" s="142" t="s">
        <v>14766</v>
      </c>
    </row>
    <row r="6681" spans="1:6" x14ac:dyDescent="0.3">
      <c r="A6681" s="141">
        <v>87811</v>
      </c>
      <c r="B6681" s="141" t="s">
        <v>12332</v>
      </c>
      <c r="C6681" s="141" t="s">
        <v>1037</v>
      </c>
      <c r="D6681" s="141" t="s">
        <v>81</v>
      </c>
      <c r="E6681" s="142" t="s">
        <v>6327</v>
      </c>
      <c r="F6681" s="142" t="s">
        <v>1512</v>
      </c>
    </row>
    <row r="6682" spans="1:6" x14ac:dyDescent="0.3">
      <c r="A6682" s="141">
        <v>87812</v>
      </c>
      <c r="B6682" s="141" t="s">
        <v>12333</v>
      </c>
      <c r="C6682" s="141" t="s">
        <v>1037</v>
      </c>
      <c r="D6682" s="141" t="s">
        <v>81</v>
      </c>
      <c r="E6682" s="142" t="s">
        <v>12334</v>
      </c>
      <c r="F6682" s="142" t="s">
        <v>4735</v>
      </c>
    </row>
    <row r="6683" spans="1:6" x14ac:dyDescent="0.3">
      <c r="A6683" s="141">
        <v>87813</v>
      </c>
      <c r="B6683" s="141" t="s">
        <v>12335</v>
      </c>
      <c r="C6683" s="141" t="s">
        <v>1037</v>
      </c>
      <c r="D6683" s="141" t="s">
        <v>81</v>
      </c>
      <c r="E6683" s="142" t="s">
        <v>12336</v>
      </c>
      <c r="F6683" s="142" t="s">
        <v>18106</v>
      </c>
    </row>
    <row r="6684" spans="1:6" x14ac:dyDescent="0.3">
      <c r="A6684" s="141">
        <v>87815</v>
      </c>
      <c r="B6684" s="141" t="s">
        <v>12337</v>
      </c>
      <c r="C6684" s="141" t="s">
        <v>1037</v>
      </c>
      <c r="D6684" s="141" t="s">
        <v>81</v>
      </c>
      <c r="E6684" s="142" t="s">
        <v>12338</v>
      </c>
      <c r="F6684" s="142" t="s">
        <v>18107</v>
      </c>
    </row>
    <row r="6685" spans="1:6" x14ac:dyDescent="0.3">
      <c r="A6685" s="141">
        <v>87816</v>
      </c>
      <c r="B6685" s="141" t="s">
        <v>12339</v>
      </c>
      <c r="C6685" s="141" t="s">
        <v>1037</v>
      </c>
      <c r="D6685" s="141" t="s">
        <v>81</v>
      </c>
      <c r="E6685" s="142" t="s">
        <v>12340</v>
      </c>
      <c r="F6685" s="142" t="s">
        <v>18108</v>
      </c>
    </row>
    <row r="6686" spans="1:6" x14ac:dyDescent="0.3">
      <c r="A6686" s="141">
        <v>87817</v>
      </c>
      <c r="B6686" s="141" t="s">
        <v>12341</v>
      </c>
      <c r="C6686" s="141" t="s">
        <v>1037</v>
      </c>
      <c r="D6686" s="141" t="s">
        <v>81</v>
      </c>
      <c r="E6686" s="142" t="s">
        <v>12342</v>
      </c>
      <c r="F6686" s="142" t="s">
        <v>5651</v>
      </c>
    </row>
    <row r="6687" spans="1:6" x14ac:dyDescent="0.3">
      <c r="A6687" s="141">
        <v>87819</v>
      </c>
      <c r="B6687" s="141" t="s">
        <v>12343</v>
      </c>
      <c r="C6687" s="141" t="s">
        <v>1037</v>
      </c>
      <c r="D6687" s="141" t="s">
        <v>81</v>
      </c>
      <c r="E6687" s="142" t="s">
        <v>12344</v>
      </c>
      <c r="F6687" s="142" t="s">
        <v>18109</v>
      </c>
    </row>
    <row r="6688" spans="1:6" x14ac:dyDescent="0.3">
      <c r="A6688" s="141">
        <v>87820</v>
      </c>
      <c r="B6688" s="141" t="s">
        <v>12345</v>
      </c>
      <c r="C6688" s="141" t="s">
        <v>1037</v>
      </c>
      <c r="D6688" s="141" t="s">
        <v>81</v>
      </c>
      <c r="E6688" s="142" t="s">
        <v>12346</v>
      </c>
      <c r="F6688" s="142" t="s">
        <v>18110</v>
      </c>
    </row>
    <row r="6689" spans="1:6" x14ac:dyDescent="0.3">
      <c r="A6689" s="141">
        <v>87821</v>
      </c>
      <c r="B6689" s="141" t="s">
        <v>12347</v>
      </c>
      <c r="C6689" s="141" t="s">
        <v>1037</v>
      </c>
      <c r="D6689" s="141" t="s">
        <v>81</v>
      </c>
      <c r="E6689" s="142" t="s">
        <v>12348</v>
      </c>
      <c r="F6689" s="142" t="s">
        <v>18111</v>
      </c>
    </row>
    <row r="6690" spans="1:6" x14ac:dyDescent="0.3">
      <c r="A6690" s="141">
        <v>87823</v>
      </c>
      <c r="B6690" s="141" t="s">
        <v>12349</v>
      </c>
      <c r="C6690" s="141" t="s">
        <v>1037</v>
      </c>
      <c r="D6690" s="141" t="s">
        <v>81</v>
      </c>
      <c r="E6690" s="142" t="s">
        <v>12350</v>
      </c>
      <c r="F6690" s="142" t="s">
        <v>18112</v>
      </c>
    </row>
    <row r="6691" spans="1:6" x14ac:dyDescent="0.3">
      <c r="A6691" s="141">
        <v>87824</v>
      </c>
      <c r="B6691" s="141" t="s">
        <v>12351</v>
      </c>
      <c r="C6691" s="141" t="s">
        <v>1037</v>
      </c>
      <c r="D6691" s="141" t="s">
        <v>81</v>
      </c>
      <c r="E6691" s="142" t="s">
        <v>12352</v>
      </c>
      <c r="F6691" s="142" t="s">
        <v>18113</v>
      </c>
    </row>
    <row r="6692" spans="1:6" x14ac:dyDescent="0.3">
      <c r="A6692" s="141">
        <v>87825</v>
      </c>
      <c r="B6692" s="141" t="s">
        <v>12353</v>
      </c>
      <c r="C6692" s="141" t="s">
        <v>1037</v>
      </c>
      <c r="D6692" s="141" t="s">
        <v>81</v>
      </c>
      <c r="E6692" s="142" t="s">
        <v>12354</v>
      </c>
      <c r="F6692" s="142" t="s">
        <v>18114</v>
      </c>
    </row>
    <row r="6693" spans="1:6" x14ac:dyDescent="0.3">
      <c r="A6693" s="141">
        <v>87827</v>
      </c>
      <c r="B6693" s="141" t="s">
        <v>12355</v>
      </c>
      <c r="C6693" s="141" t="s">
        <v>1037</v>
      </c>
      <c r="D6693" s="141" t="s">
        <v>81</v>
      </c>
      <c r="E6693" s="142" t="s">
        <v>12356</v>
      </c>
      <c r="F6693" s="142" t="s">
        <v>18115</v>
      </c>
    </row>
    <row r="6694" spans="1:6" x14ac:dyDescent="0.3">
      <c r="A6694" s="141">
        <v>87828</v>
      </c>
      <c r="B6694" s="141" t="s">
        <v>12357</v>
      </c>
      <c r="C6694" s="141" t="s">
        <v>1037</v>
      </c>
      <c r="D6694" s="141" t="s">
        <v>81</v>
      </c>
      <c r="E6694" s="142" t="s">
        <v>12358</v>
      </c>
      <c r="F6694" s="142" t="s">
        <v>18116</v>
      </c>
    </row>
    <row r="6695" spans="1:6" x14ac:dyDescent="0.3">
      <c r="A6695" s="141">
        <v>87829</v>
      </c>
      <c r="B6695" s="141" t="s">
        <v>12359</v>
      </c>
      <c r="C6695" s="141" t="s">
        <v>1037</v>
      </c>
      <c r="D6695" s="141" t="s">
        <v>81</v>
      </c>
      <c r="E6695" s="142" t="s">
        <v>12360</v>
      </c>
      <c r="F6695" s="142" t="s">
        <v>3178</v>
      </c>
    </row>
    <row r="6696" spans="1:6" x14ac:dyDescent="0.3">
      <c r="A6696" s="141">
        <v>87831</v>
      </c>
      <c r="B6696" s="141" t="s">
        <v>12361</v>
      </c>
      <c r="C6696" s="141" t="s">
        <v>1037</v>
      </c>
      <c r="D6696" s="141" t="s">
        <v>81</v>
      </c>
      <c r="E6696" s="142" t="s">
        <v>12362</v>
      </c>
      <c r="F6696" s="142" t="s">
        <v>4527</v>
      </c>
    </row>
    <row r="6697" spans="1:6" x14ac:dyDescent="0.3">
      <c r="A6697" s="141">
        <v>87832</v>
      </c>
      <c r="B6697" s="141" t="s">
        <v>12363</v>
      </c>
      <c r="C6697" s="141" t="s">
        <v>1037</v>
      </c>
      <c r="D6697" s="141" t="s">
        <v>81</v>
      </c>
      <c r="E6697" s="142" t="s">
        <v>12364</v>
      </c>
      <c r="F6697" s="142" t="s">
        <v>18117</v>
      </c>
    </row>
    <row r="6698" spans="1:6" x14ac:dyDescent="0.3">
      <c r="A6698" s="141">
        <v>87838</v>
      </c>
      <c r="B6698" s="141" t="s">
        <v>12365</v>
      </c>
      <c r="C6698" s="141" t="s">
        <v>1037</v>
      </c>
      <c r="D6698" s="141" t="s">
        <v>81</v>
      </c>
      <c r="E6698" s="142" t="s">
        <v>12366</v>
      </c>
      <c r="F6698" s="142" t="s">
        <v>18118</v>
      </c>
    </row>
    <row r="6699" spans="1:6" x14ac:dyDescent="0.3">
      <c r="A6699" s="141">
        <v>87839</v>
      </c>
      <c r="B6699" s="141" t="s">
        <v>12367</v>
      </c>
      <c r="C6699" s="141" t="s">
        <v>1037</v>
      </c>
      <c r="D6699" s="141" t="s">
        <v>81</v>
      </c>
      <c r="E6699" s="142" t="s">
        <v>12368</v>
      </c>
      <c r="F6699" s="142" t="s">
        <v>18119</v>
      </c>
    </row>
    <row r="6700" spans="1:6" x14ac:dyDescent="0.3">
      <c r="A6700" s="141">
        <v>87840</v>
      </c>
      <c r="B6700" s="141" t="s">
        <v>12369</v>
      </c>
      <c r="C6700" s="141" t="s">
        <v>1037</v>
      </c>
      <c r="D6700" s="141" t="s">
        <v>81</v>
      </c>
      <c r="E6700" s="142" t="s">
        <v>12370</v>
      </c>
      <c r="F6700" s="142" t="s">
        <v>10228</v>
      </c>
    </row>
    <row r="6701" spans="1:6" x14ac:dyDescent="0.3">
      <c r="A6701" s="141">
        <v>87841</v>
      </c>
      <c r="B6701" s="141" t="s">
        <v>12371</v>
      </c>
      <c r="C6701" s="141" t="s">
        <v>1037</v>
      </c>
      <c r="D6701" s="141" t="s">
        <v>81</v>
      </c>
      <c r="E6701" s="142" t="s">
        <v>12372</v>
      </c>
      <c r="F6701" s="142" t="s">
        <v>18120</v>
      </c>
    </row>
    <row r="6702" spans="1:6" x14ac:dyDescent="0.3">
      <c r="A6702" s="141">
        <v>87850</v>
      </c>
      <c r="B6702" s="141" t="s">
        <v>12373</v>
      </c>
      <c r="C6702" s="141" t="s">
        <v>1037</v>
      </c>
      <c r="D6702" s="141" t="s">
        <v>81</v>
      </c>
      <c r="E6702" s="142" t="s">
        <v>12374</v>
      </c>
      <c r="F6702" s="142" t="s">
        <v>18121</v>
      </c>
    </row>
    <row r="6703" spans="1:6" x14ac:dyDescent="0.3">
      <c r="A6703" s="141">
        <v>87851</v>
      </c>
      <c r="B6703" s="141" t="s">
        <v>12375</v>
      </c>
      <c r="C6703" s="141" t="s">
        <v>1037</v>
      </c>
      <c r="D6703" s="141" t="s">
        <v>81</v>
      </c>
      <c r="E6703" s="142" t="s">
        <v>12376</v>
      </c>
      <c r="F6703" s="142" t="s">
        <v>18122</v>
      </c>
    </row>
    <row r="6704" spans="1:6" x14ac:dyDescent="0.3">
      <c r="A6704" s="141">
        <v>87852</v>
      </c>
      <c r="B6704" s="141" t="s">
        <v>12377</v>
      </c>
      <c r="C6704" s="141" t="s">
        <v>1037</v>
      </c>
      <c r="D6704" s="141" t="s">
        <v>81</v>
      </c>
      <c r="E6704" s="142" t="s">
        <v>12378</v>
      </c>
      <c r="F6704" s="142" t="s">
        <v>18123</v>
      </c>
    </row>
    <row r="6705" spans="1:6" x14ac:dyDescent="0.3">
      <c r="A6705" s="141">
        <v>87853</v>
      </c>
      <c r="B6705" s="141" t="s">
        <v>12379</v>
      </c>
      <c r="C6705" s="141" t="s">
        <v>1037</v>
      </c>
      <c r="D6705" s="141" t="s">
        <v>81</v>
      </c>
      <c r="E6705" s="142" t="s">
        <v>12380</v>
      </c>
      <c r="F6705" s="142" t="s">
        <v>18124</v>
      </c>
    </row>
    <row r="6706" spans="1:6" x14ac:dyDescent="0.3">
      <c r="A6706" s="141">
        <v>90406</v>
      </c>
      <c r="B6706" s="141" t="s">
        <v>12381</v>
      </c>
      <c r="C6706" s="141" t="s">
        <v>1037</v>
      </c>
      <c r="D6706" s="141" t="s">
        <v>81</v>
      </c>
      <c r="E6706" s="142" t="s">
        <v>7311</v>
      </c>
      <c r="F6706" s="142" t="s">
        <v>18125</v>
      </c>
    </row>
    <row r="6707" spans="1:6" x14ac:dyDescent="0.3">
      <c r="A6707" s="141">
        <v>90408</v>
      </c>
      <c r="B6707" s="141" t="s">
        <v>12382</v>
      </c>
      <c r="C6707" s="141" t="s">
        <v>1037</v>
      </c>
      <c r="D6707" s="141" t="s">
        <v>81</v>
      </c>
      <c r="E6707" s="142" t="s">
        <v>9895</v>
      </c>
      <c r="F6707" s="142" t="s">
        <v>16260</v>
      </c>
    </row>
    <row r="6708" spans="1:6" x14ac:dyDescent="0.3">
      <c r="A6708" s="141">
        <v>104203</v>
      </c>
      <c r="B6708" s="141" t="s">
        <v>12383</v>
      </c>
      <c r="C6708" s="141" t="s">
        <v>1037</v>
      </c>
      <c r="D6708" s="141" t="s">
        <v>81</v>
      </c>
      <c r="E6708" s="142" t="s">
        <v>12384</v>
      </c>
      <c r="F6708" s="142" t="s">
        <v>1699</v>
      </c>
    </row>
    <row r="6709" spans="1:6" x14ac:dyDescent="0.3">
      <c r="A6709" s="141">
        <v>104204</v>
      </c>
      <c r="B6709" s="141" t="s">
        <v>12385</v>
      </c>
      <c r="C6709" s="141" t="s">
        <v>1037</v>
      </c>
      <c r="D6709" s="141" t="s">
        <v>81</v>
      </c>
      <c r="E6709" s="142" t="s">
        <v>12386</v>
      </c>
      <c r="F6709" s="142" t="s">
        <v>18126</v>
      </c>
    </row>
    <row r="6710" spans="1:6" x14ac:dyDescent="0.3">
      <c r="A6710" s="141">
        <v>104205</v>
      </c>
      <c r="B6710" s="141" t="s">
        <v>12387</v>
      </c>
      <c r="C6710" s="141" t="s">
        <v>1037</v>
      </c>
      <c r="D6710" s="141" t="s">
        <v>81</v>
      </c>
      <c r="E6710" s="142" t="s">
        <v>12388</v>
      </c>
      <c r="F6710" s="142" t="s">
        <v>16265</v>
      </c>
    </row>
    <row r="6711" spans="1:6" x14ac:dyDescent="0.3">
      <c r="A6711" s="141">
        <v>104206</v>
      </c>
      <c r="B6711" s="141" t="s">
        <v>12389</v>
      </c>
      <c r="C6711" s="141" t="s">
        <v>1037</v>
      </c>
      <c r="D6711" s="141" t="s">
        <v>81</v>
      </c>
      <c r="E6711" s="142" t="s">
        <v>12390</v>
      </c>
      <c r="F6711" s="142" t="s">
        <v>18127</v>
      </c>
    </row>
    <row r="6712" spans="1:6" x14ac:dyDescent="0.3">
      <c r="A6712" s="141">
        <v>104207</v>
      </c>
      <c r="B6712" s="141" t="s">
        <v>12391</v>
      </c>
      <c r="C6712" s="141" t="s">
        <v>1037</v>
      </c>
      <c r="D6712" s="141" t="s">
        <v>81</v>
      </c>
      <c r="E6712" s="142" t="s">
        <v>12392</v>
      </c>
      <c r="F6712" s="142" t="s">
        <v>18128</v>
      </c>
    </row>
    <row r="6713" spans="1:6" x14ac:dyDescent="0.3">
      <c r="A6713" s="141">
        <v>104208</v>
      </c>
      <c r="B6713" s="141" t="s">
        <v>12393</v>
      </c>
      <c r="C6713" s="141" t="s">
        <v>1037</v>
      </c>
      <c r="D6713" s="141" t="s">
        <v>81</v>
      </c>
      <c r="E6713" s="142" t="s">
        <v>12394</v>
      </c>
      <c r="F6713" s="142" t="s">
        <v>18129</v>
      </c>
    </row>
    <row r="6714" spans="1:6" x14ac:dyDescent="0.3">
      <c r="A6714" s="141">
        <v>104209</v>
      </c>
      <c r="B6714" s="141" t="s">
        <v>12395</v>
      </c>
      <c r="C6714" s="141" t="s">
        <v>1037</v>
      </c>
      <c r="D6714" s="141" t="s">
        <v>81</v>
      </c>
      <c r="E6714" s="142" t="s">
        <v>2730</v>
      </c>
      <c r="F6714" s="142" t="s">
        <v>18130</v>
      </c>
    </row>
    <row r="6715" spans="1:6" x14ac:dyDescent="0.3">
      <c r="A6715" s="141">
        <v>104210</v>
      </c>
      <c r="B6715" s="141" t="s">
        <v>12396</v>
      </c>
      <c r="C6715" s="141" t="s">
        <v>1037</v>
      </c>
      <c r="D6715" s="141" t="s">
        <v>81</v>
      </c>
      <c r="E6715" s="142" t="s">
        <v>12397</v>
      </c>
      <c r="F6715" s="142" t="s">
        <v>18131</v>
      </c>
    </row>
    <row r="6716" spans="1:6" x14ac:dyDescent="0.3">
      <c r="A6716" s="141">
        <v>104211</v>
      </c>
      <c r="B6716" s="141" t="s">
        <v>12398</v>
      </c>
      <c r="C6716" s="141" t="s">
        <v>1037</v>
      </c>
      <c r="D6716" s="141" t="s">
        <v>81</v>
      </c>
      <c r="E6716" s="142" t="s">
        <v>12399</v>
      </c>
      <c r="F6716" s="142" t="s">
        <v>18132</v>
      </c>
    </row>
    <row r="6717" spans="1:6" x14ac:dyDescent="0.3">
      <c r="A6717" s="141">
        <v>104212</v>
      </c>
      <c r="B6717" s="141" t="s">
        <v>12400</v>
      </c>
      <c r="C6717" s="141" t="s">
        <v>1037</v>
      </c>
      <c r="D6717" s="141" t="s">
        <v>81</v>
      </c>
      <c r="E6717" s="142" t="s">
        <v>12401</v>
      </c>
      <c r="F6717" s="142" t="s">
        <v>18133</v>
      </c>
    </row>
    <row r="6718" spans="1:6" x14ac:dyDescent="0.3">
      <c r="A6718" s="141">
        <v>104213</v>
      </c>
      <c r="B6718" s="141" t="s">
        <v>12402</v>
      </c>
      <c r="C6718" s="141" t="s">
        <v>1037</v>
      </c>
      <c r="D6718" s="141" t="s">
        <v>81</v>
      </c>
      <c r="E6718" s="142" t="s">
        <v>12403</v>
      </c>
      <c r="F6718" s="142" t="s">
        <v>8371</v>
      </c>
    </row>
    <row r="6719" spans="1:6" x14ac:dyDescent="0.3">
      <c r="A6719" s="141">
        <v>104214</v>
      </c>
      <c r="B6719" s="141" t="s">
        <v>12404</v>
      </c>
      <c r="C6719" s="141" t="s">
        <v>1037</v>
      </c>
      <c r="D6719" s="141" t="s">
        <v>81</v>
      </c>
      <c r="E6719" s="142" t="s">
        <v>12405</v>
      </c>
      <c r="F6719" s="142" t="s">
        <v>6460</v>
      </c>
    </row>
    <row r="6720" spans="1:6" x14ac:dyDescent="0.3">
      <c r="A6720" s="141">
        <v>104215</v>
      </c>
      <c r="B6720" s="141" t="s">
        <v>12406</v>
      </c>
      <c r="C6720" s="141" t="s">
        <v>1037</v>
      </c>
      <c r="D6720" s="141" t="s">
        <v>81</v>
      </c>
      <c r="E6720" s="142" t="s">
        <v>12407</v>
      </c>
      <c r="F6720" s="142" t="s">
        <v>17163</v>
      </c>
    </row>
    <row r="6721" spans="1:6" x14ac:dyDescent="0.3">
      <c r="A6721" s="141">
        <v>104216</v>
      </c>
      <c r="B6721" s="141" t="s">
        <v>12408</v>
      </c>
      <c r="C6721" s="141" t="s">
        <v>1037</v>
      </c>
      <c r="D6721" s="141" t="s">
        <v>81</v>
      </c>
      <c r="E6721" s="142" t="s">
        <v>12409</v>
      </c>
      <c r="F6721" s="142" t="s">
        <v>18134</v>
      </c>
    </row>
    <row r="6722" spans="1:6" x14ac:dyDescent="0.3">
      <c r="A6722" s="141">
        <v>104217</v>
      </c>
      <c r="B6722" s="141" t="s">
        <v>12410</v>
      </c>
      <c r="C6722" s="141" t="s">
        <v>1037</v>
      </c>
      <c r="D6722" s="141" t="s">
        <v>81</v>
      </c>
      <c r="E6722" s="142" t="s">
        <v>12411</v>
      </c>
      <c r="F6722" s="142" t="s">
        <v>18135</v>
      </c>
    </row>
    <row r="6723" spans="1:6" x14ac:dyDescent="0.3">
      <c r="A6723" s="141">
        <v>104218</v>
      </c>
      <c r="B6723" s="141" t="s">
        <v>12412</v>
      </c>
      <c r="C6723" s="141" t="s">
        <v>1037</v>
      </c>
      <c r="D6723" s="141" t="s">
        <v>81</v>
      </c>
      <c r="E6723" s="142" t="s">
        <v>7017</v>
      </c>
      <c r="F6723" s="142" t="s">
        <v>8264</v>
      </c>
    </row>
    <row r="6724" spans="1:6" x14ac:dyDescent="0.3">
      <c r="A6724" s="141">
        <v>104219</v>
      </c>
      <c r="B6724" s="141" t="s">
        <v>12413</v>
      </c>
      <c r="C6724" s="141" t="s">
        <v>1037</v>
      </c>
      <c r="D6724" s="141" t="s">
        <v>81</v>
      </c>
      <c r="E6724" s="142" t="s">
        <v>12008</v>
      </c>
      <c r="F6724" s="142" t="s">
        <v>11937</v>
      </c>
    </row>
    <row r="6725" spans="1:6" x14ac:dyDescent="0.3">
      <c r="A6725" s="141">
        <v>104220</v>
      </c>
      <c r="B6725" s="141" t="s">
        <v>12414</v>
      </c>
      <c r="C6725" s="141" t="s">
        <v>1037</v>
      </c>
      <c r="D6725" s="141" t="s">
        <v>81</v>
      </c>
      <c r="E6725" s="142" t="s">
        <v>12415</v>
      </c>
      <c r="F6725" s="142" t="s">
        <v>18136</v>
      </c>
    </row>
    <row r="6726" spans="1:6" x14ac:dyDescent="0.3">
      <c r="A6726" s="141">
        <v>104221</v>
      </c>
      <c r="B6726" s="141" t="s">
        <v>12416</v>
      </c>
      <c r="C6726" s="141" t="s">
        <v>1037</v>
      </c>
      <c r="D6726" s="141" t="s">
        <v>81</v>
      </c>
      <c r="E6726" s="142" t="s">
        <v>12417</v>
      </c>
      <c r="F6726" s="142" t="s">
        <v>9509</v>
      </c>
    </row>
    <row r="6727" spans="1:6" x14ac:dyDescent="0.3">
      <c r="A6727" s="141">
        <v>104222</v>
      </c>
      <c r="B6727" s="141" t="s">
        <v>12418</v>
      </c>
      <c r="C6727" s="141" t="s">
        <v>1037</v>
      </c>
      <c r="D6727" s="141" t="s">
        <v>81</v>
      </c>
      <c r="E6727" s="142" t="s">
        <v>12419</v>
      </c>
      <c r="F6727" s="142" t="s">
        <v>16363</v>
      </c>
    </row>
    <row r="6728" spans="1:6" x14ac:dyDescent="0.3">
      <c r="A6728" s="141">
        <v>104223</v>
      </c>
      <c r="B6728" s="141" t="s">
        <v>12420</v>
      </c>
      <c r="C6728" s="141" t="s">
        <v>1037</v>
      </c>
      <c r="D6728" s="141" t="s">
        <v>81</v>
      </c>
      <c r="E6728" s="142" t="s">
        <v>12421</v>
      </c>
      <c r="F6728" s="142" t="s">
        <v>18137</v>
      </c>
    </row>
    <row r="6729" spans="1:6" x14ac:dyDescent="0.3">
      <c r="A6729" s="141">
        <v>104224</v>
      </c>
      <c r="B6729" s="141" t="s">
        <v>12422</v>
      </c>
      <c r="C6729" s="141" t="s">
        <v>1037</v>
      </c>
      <c r="D6729" s="141" t="s">
        <v>81</v>
      </c>
      <c r="E6729" s="142" t="s">
        <v>12423</v>
      </c>
      <c r="F6729" s="142" t="s">
        <v>18138</v>
      </c>
    </row>
    <row r="6730" spans="1:6" x14ac:dyDescent="0.3">
      <c r="A6730" s="141">
        <v>104225</v>
      </c>
      <c r="B6730" s="141" t="s">
        <v>12424</v>
      </c>
      <c r="C6730" s="141" t="s">
        <v>1037</v>
      </c>
      <c r="D6730" s="141" t="s">
        <v>81</v>
      </c>
      <c r="E6730" s="142" t="s">
        <v>12425</v>
      </c>
      <c r="F6730" s="142" t="s">
        <v>18139</v>
      </c>
    </row>
    <row r="6731" spans="1:6" x14ac:dyDescent="0.3">
      <c r="A6731" s="141">
        <v>104226</v>
      </c>
      <c r="B6731" s="141" t="s">
        <v>12426</v>
      </c>
      <c r="C6731" s="141" t="s">
        <v>1037</v>
      </c>
      <c r="D6731" s="141" t="s">
        <v>81</v>
      </c>
      <c r="E6731" s="142" t="s">
        <v>12427</v>
      </c>
      <c r="F6731" s="142" t="s">
        <v>15898</v>
      </c>
    </row>
    <row r="6732" spans="1:6" x14ac:dyDescent="0.3">
      <c r="A6732" s="141">
        <v>104227</v>
      </c>
      <c r="B6732" s="141" t="s">
        <v>12428</v>
      </c>
      <c r="C6732" s="141" t="s">
        <v>1037</v>
      </c>
      <c r="D6732" s="141" t="s">
        <v>81</v>
      </c>
      <c r="E6732" s="142" t="s">
        <v>12405</v>
      </c>
      <c r="F6732" s="142" t="s">
        <v>18140</v>
      </c>
    </row>
    <row r="6733" spans="1:6" x14ac:dyDescent="0.3">
      <c r="A6733" s="141">
        <v>104228</v>
      </c>
      <c r="B6733" s="141" t="s">
        <v>12429</v>
      </c>
      <c r="C6733" s="141" t="s">
        <v>1037</v>
      </c>
      <c r="D6733" s="141" t="s">
        <v>81</v>
      </c>
      <c r="E6733" s="142" t="s">
        <v>12430</v>
      </c>
      <c r="F6733" s="142" t="s">
        <v>18141</v>
      </c>
    </row>
    <row r="6734" spans="1:6" x14ac:dyDescent="0.3">
      <c r="A6734" s="141">
        <v>104229</v>
      </c>
      <c r="B6734" s="141" t="s">
        <v>12431</v>
      </c>
      <c r="C6734" s="141" t="s">
        <v>1037</v>
      </c>
      <c r="D6734" s="141" t="s">
        <v>81</v>
      </c>
      <c r="E6734" s="142" t="s">
        <v>12432</v>
      </c>
      <c r="F6734" s="142" t="s">
        <v>18142</v>
      </c>
    </row>
    <row r="6735" spans="1:6" x14ac:dyDescent="0.3">
      <c r="A6735" s="141">
        <v>104230</v>
      </c>
      <c r="B6735" s="141" t="s">
        <v>12433</v>
      </c>
      <c r="C6735" s="141" t="s">
        <v>1037</v>
      </c>
      <c r="D6735" s="141" t="s">
        <v>81</v>
      </c>
      <c r="E6735" s="142" t="s">
        <v>10554</v>
      </c>
      <c r="F6735" s="142" t="s">
        <v>18143</v>
      </c>
    </row>
    <row r="6736" spans="1:6" x14ac:dyDescent="0.3">
      <c r="A6736" s="141">
        <v>104231</v>
      </c>
      <c r="B6736" s="141" t="s">
        <v>12434</v>
      </c>
      <c r="C6736" s="141" t="s">
        <v>1037</v>
      </c>
      <c r="D6736" s="141" t="s">
        <v>81</v>
      </c>
      <c r="E6736" s="142" t="s">
        <v>12435</v>
      </c>
      <c r="F6736" s="142" t="s">
        <v>18144</v>
      </c>
    </row>
    <row r="6737" spans="1:6" x14ac:dyDescent="0.3">
      <c r="A6737" s="141">
        <v>104232</v>
      </c>
      <c r="B6737" s="141" t="s">
        <v>12436</v>
      </c>
      <c r="C6737" s="141" t="s">
        <v>1037</v>
      </c>
      <c r="D6737" s="141" t="s">
        <v>81</v>
      </c>
      <c r="E6737" s="142" t="s">
        <v>12437</v>
      </c>
      <c r="F6737" s="142" t="s">
        <v>18145</v>
      </c>
    </row>
    <row r="6738" spans="1:6" x14ac:dyDescent="0.3">
      <c r="A6738" s="141">
        <v>104233</v>
      </c>
      <c r="B6738" s="141" t="s">
        <v>12438</v>
      </c>
      <c r="C6738" s="141" t="s">
        <v>1037</v>
      </c>
      <c r="D6738" s="141" t="s">
        <v>81</v>
      </c>
      <c r="E6738" s="142" t="s">
        <v>12439</v>
      </c>
      <c r="F6738" s="142" t="s">
        <v>18146</v>
      </c>
    </row>
    <row r="6739" spans="1:6" x14ac:dyDescent="0.3">
      <c r="A6739" s="141">
        <v>104234</v>
      </c>
      <c r="B6739" s="141" t="s">
        <v>12440</v>
      </c>
      <c r="C6739" s="141" t="s">
        <v>1037</v>
      </c>
      <c r="D6739" s="141" t="s">
        <v>81</v>
      </c>
      <c r="E6739" s="142" t="s">
        <v>10654</v>
      </c>
      <c r="F6739" s="142" t="s">
        <v>5769</v>
      </c>
    </row>
    <row r="6740" spans="1:6" x14ac:dyDescent="0.3">
      <c r="A6740" s="141">
        <v>104235</v>
      </c>
      <c r="B6740" s="141" t="s">
        <v>12441</v>
      </c>
      <c r="C6740" s="141" t="s">
        <v>1037</v>
      </c>
      <c r="D6740" s="141" t="s">
        <v>81</v>
      </c>
      <c r="E6740" s="142" t="s">
        <v>12442</v>
      </c>
      <c r="F6740" s="142" t="s">
        <v>18102</v>
      </c>
    </row>
    <row r="6741" spans="1:6" x14ac:dyDescent="0.3">
      <c r="A6741" s="141">
        <v>104236</v>
      </c>
      <c r="B6741" s="141" t="s">
        <v>12443</v>
      </c>
      <c r="C6741" s="141" t="s">
        <v>1037</v>
      </c>
      <c r="D6741" s="141" t="s">
        <v>81</v>
      </c>
      <c r="E6741" s="142" t="s">
        <v>12444</v>
      </c>
      <c r="F6741" s="142" t="s">
        <v>1878</v>
      </c>
    </row>
    <row r="6742" spans="1:6" x14ac:dyDescent="0.3">
      <c r="A6742" s="141">
        <v>104237</v>
      </c>
      <c r="B6742" s="141" t="s">
        <v>12445</v>
      </c>
      <c r="C6742" s="141" t="s">
        <v>1037</v>
      </c>
      <c r="D6742" s="141" t="s">
        <v>81</v>
      </c>
      <c r="E6742" s="142" t="s">
        <v>12446</v>
      </c>
      <c r="F6742" s="142" t="s">
        <v>6655</v>
      </c>
    </row>
    <row r="6743" spans="1:6" x14ac:dyDescent="0.3">
      <c r="A6743" s="141">
        <v>104238</v>
      </c>
      <c r="B6743" s="141" t="s">
        <v>12447</v>
      </c>
      <c r="C6743" s="141" t="s">
        <v>1037</v>
      </c>
      <c r="D6743" s="141" t="s">
        <v>81</v>
      </c>
      <c r="E6743" s="142" t="s">
        <v>12448</v>
      </c>
      <c r="F6743" s="142" t="s">
        <v>17055</v>
      </c>
    </row>
    <row r="6744" spans="1:6" x14ac:dyDescent="0.3">
      <c r="A6744" s="141">
        <v>104239</v>
      </c>
      <c r="B6744" s="141" t="s">
        <v>12449</v>
      </c>
      <c r="C6744" s="141" t="s">
        <v>1037</v>
      </c>
      <c r="D6744" s="141" t="s">
        <v>81</v>
      </c>
      <c r="E6744" s="142" t="s">
        <v>12450</v>
      </c>
      <c r="F6744" s="142" t="s">
        <v>18147</v>
      </c>
    </row>
    <row r="6745" spans="1:6" x14ac:dyDescent="0.3">
      <c r="A6745" s="141">
        <v>104240</v>
      </c>
      <c r="B6745" s="141" t="s">
        <v>12451</v>
      </c>
      <c r="C6745" s="141" t="s">
        <v>1037</v>
      </c>
      <c r="D6745" s="141" t="s">
        <v>81</v>
      </c>
      <c r="E6745" s="142" t="s">
        <v>12452</v>
      </c>
      <c r="F6745" s="142" t="s">
        <v>18148</v>
      </c>
    </row>
    <row r="6746" spans="1:6" x14ac:dyDescent="0.3">
      <c r="A6746" s="141">
        <v>104241</v>
      </c>
      <c r="B6746" s="141" t="s">
        <v>12453</v>
      </c>
      <c r="C6746" s="141" t="s">
        <v>1037</v>
      </c>
      <c r="D6746" s="141" t="s">
        <v>81</v>
      </c>
      <c r="E6746" s="142" t="s">
        <v>12454</v>
      </c>
      <c r="F6746" s="142" t="s">
        <v>18149</v>
      </c>
    </row>
    <row r="6747" spans="1:6" x14ac:dyDescent="0.3">
      <c r="A6747" s="141">
        <v>104242</v>
      </c>
      <c r="B6747" s="141" t="s">
        <v>12455</v>
      </c>
      <c r="C6747" s="141" t="s">
        <v>1037</v>
      </c>
      <c r="D6747" s="141" t="s">
        <v>81</v>
      </c>
      <c r="E6747" s="142" t="s">
        <v>12456</v>
      </c>
      <c r="F6747" s="142" t="s">
        <v>7098</v>
      </c>
    </row>
    <row r="6748" spans="1:6" x14ac:dyDescent="0.3">
      <c r="A6748" s="141">
        <v>104243</v>
      </c>
      <c r="B6748" s="141" t="s">
        <v>12457</v>
      </c>
      <c r="C6748" s="141" t="s">
        <v>1037</v>
      </c>
      <c r="D6748" s="141" t="s">
        <v>81</v>
      </c>
      <c r="E6748" s="142" t="s">
        <v>12458</v>
      </c>
      <c r="F6748" s="142" t="s">
        <v>18150</v>
      </c>
    </row>
    <row r="6749" spans="1:6" x14ac:dyDescent="0.3">
      <c r="A6749" s="141">
        <v>104244</v>
      </c>
      <c r="B6749" s="141" t="s">
        <v>12459</v>
      </c>
      <c r="C6749" s="141" t="s">
        <v>1037</v>
      </c>
      <c r="D6749" s="141" t="s">
        <v>81</v>
      </c>
      <c r="E6749" s="142" t="s">
        <v>12460</v>
      </c>
      <c r="F6749" s="142" t="s">
        <v>15224</v>
      </c>
    </row>
    <row r="6750" spans="1:6" x14ac:dyDescent="0.3">
      <c r="A6750" s="141">
        <v>104245</v>
      </c>
      <c r="B6750" s="141" t="s">
        <v>12461</v>
      </c>
      <c r="C6750" s="141" t="s">
        <v>1037</v>
      </c>
      <c r="D6750" s="141" t="s">
        <v>81</v>
      </c>
      <c r="E6750" s="142" t="s">
        <v>12462</v>
      </c>
      <c r="F6750" s="142" t="s">
        <v>18151</v>
      </c>
    </row>
    <row r="6751" spans="1:6" x14ac:dyDescent="0.3">
      <c r="A6751" s="141">
        <v>104246</v>
      </c>
      <c r="B6751" s="141" t="s">
        <v>12463</v>
      </c>
      <c r="C6751" s="141" t="s">
        <v>1037</v>
      </c>
      <c r="D6751" s="141" t="s">
        <v>81</v>
      </c>
      <c r="E6751" s="142" t="s">
        <v>12464</v>
      </c>
      <c r="F6751" s="142" t="s">
        <v>18152</v>
      </c>
    </row>
    <row r="6752" spans="1:6" x14ac:dyDescent="0.3">
      <c r="A6752" s="141">
        <v>104247</v>
      </c>
      <c r="B6752" s="141" t="s">
        <v>12465</v>
      </c>
      <c r="C6752" s="141" t="s">
        <v>1037</v>
      </c>
      <c r="D6752" s="141" t="s">
        <v>81</v>
      </c>
      <c r="E6752" s="142" t="s">
        <v>12466</v>
      </c>
      <c r="F6752" s="142" t="s">
        <v>6298</v>
      </c>
    </row>
    <row r="6753" spans="1:6" x14ac:dyDescent="0.3">
      <c r="A6753" s="141">
        <v>104248</v>
      </c>
      <c r="B6753" s="141" t="s">
        <v>12467</v>
      </c>
      <c r="C6753" s="141" t="s">
        <v>1037</v>
      </c>
      <c r="D6753" s="141" t="s">
        <v>81</v>
      </c>
      <c r="E6753" s="142" t="s">
        <v>12468</v>
      </c>
      <c r="F6753" s="142" t="s">
        <v>18153</v>
      </c>
    </row>
    <row r="6754" spans="1:6" x14ac:dyDescent="0.3">
      <c r="A6754" s="141">
        <v>104249</v>
      </c>
      <c r="B6754" s="141" t="s">
        <v>12469</v>
      </c>
      <c r="C6754" s="141" t="s">
        <v>1037</v>
      </c>
      <c r="D6754" s="141" t="s">
        <v>81</v>
      </c>
      <c r="E6754" s="142" t="s">
        <v>12470</v>
      </c>
      <c r="F6754" s="142" t="s">
        <v>18154</v>
      </c>
    </row>
    <row r="6755" spans="1:6" x14ac:dyDescent="0.3">
      <c r="A6755" s="141">
        <v>104250</v>
      </c>
      <c r="B6755" s="141" t="s">
        <v>12471</v>
      </c>
      <c r="C6755" s="141" t="s">
        <v>1037</v>
      </c>
      <c r="D6755" s="141" t="s">
        <v>81</v>
      </c>
      <c r="E6755" s="142" t="s">
        <v>2618</v>
      </c>
      <c r="F6755" s="142" t="s">
        <v>17703</v>
      </c>
    </row>
    <row r="6756" spans="1:6" x14ac:dyDescent="0.3">
      <c r="A6756" s="141">
        <v>104251</v>
      </c>
      <c r="B6756" s="141" t="s">
        <v>12472</v>
      </c>
      <c r="C6756" s="141" t="s">
        <v>1037</v>
      </c>
      <c r="D6756" s="141" t="s">
        <v>81</v>
      </c>
      <c r="E6756" s="142" t="s">
        <v>12473</v>
      </c>
      <c r="F6756" s="142" t="s">
        <v>18155</v>
      </c>
    </row>
    <row r="6757" spans="1:6" x14ac:dyDescent="0.3">
      <c r="A6757" s="141">
        <v>104252</v>
      </c>
      <c r="B6757" s="141" t="s">
        <v>12474</v>
      </c>
      <c r="C6757" s="141" t="s">
        <v>1037</v>
      </c>
      <c r="D6757" s="141" t="s">
        <v>81</v>
      </c>
      <c r="E6757" s="142" t="s">
        <v>12475</v>
      </c>
      <c r="F6757" s="142" t="s">
        <v>18156</v>
      </c>
    </row>
    <row r="6758" spans="1:6" x14ac:dyDescent="0.3">
      <c r="A6758" s="141">
        <v>104253</v>
      </c>
      <c r="B6758" s="141" t="s">
        <v>12476</v>
      </c>
      <c r="C6758" s="141" t="s">
        <v>1037</v>
      </c>
      <c r="D6758" s="141" t="s">
        <v>81</v>
      </c>
      <c r="E6758" s="142" t="s">
        <v>12477</v>
      </c>
      <c r="F6758" s="142" t="s">
        <v>11436</v>
      </c>
    </row>
    <row r="6759" spans="1:6" x14ac:dyDescent="0.3">
      <c r="A6759" s="141">
        <v>104254</v>
      </c>
      <c r="B6759" s="141" t="s">
        <v>12478</v>
      </c>
      <c r="C6759" s="141" t="s">
        <v>1037</v>
      </c>
      <c r="D6759" s="141" t="s">
        <v>81</v>
      </c>
      <c r="E6759" s="142" t="s">
        <v>12479</v>
      </c>
      <c r="F6759" s="142" t="s">
        <v>18157</v>
      </c>
    </row>
    <row r="6760" spans="1:6" x14ac:dyDescent="0.3">
      <c r="A6760" s="141">
        <v>104255</v>
      </c>
      <c r="B6760" s="141" t="s">
        <v>12480</v>
      </c>
      <c r="C6760" s="141" t="s">
        <v>1037</v>
      </c>
      <c r="D6760" s="141" t="s">
        <v>81</v>
      </c>
      <c r="E6760" s="142" t="s">
        <v>12481</v>
      </c>
      <c r="F6760" s="142" t="s">
        <v>18158</v>
      </c>
    </row>
    <row r="6761" spans="1:6" x14ac:dyDescent="0.3">
      <c r="A6761" s="141">
        <v>104256</v>
      </c>
      <c r="B6761" s="141" t="s">
        <v>12482</v>
      </c>
      <c r="C6761" s="141" t="s">
        <v>1037</v>
      </c>
      <c r="D6761" s="141" t="s">
        <v>81</v>
      </c>
      <c r="E6761" s="142" t="s">
        <v>12483</v>
      </c>
      <c r="F6761" s="142" t="s">
        <v>18159</v>
      </c>
    </row>
    <row r="6762" spans="1:6" x14ac:dyDescent="0.3">
      <c r="A6762" s="141">
        <v>104257</v>
      </c>
      <c r="B6762" s="141" t="s">
        <v>12484</v>
      </c>
      <c r="C6762" s="141" t="s">
        <v>1037</v>
      </c>
      <c r="D6762" s="141" t="s">
        <v>81</v>
      </c>
      <c r="E6762" s="142" t="s">
        <v>12485</v>
      </c>
      <c r="F6762" s="142" t="s">
        <v>8904</v>
      </c>
    </row>
    <row r="6763" spans="1:6" x14ac:dyDescent="0.3">
      <c r="A6763" s="141">
        <v>104258</v>
      </c>
      <c r="B6763" s="141" t="s">
        <v>12486</v>
      </c>
      <c r="C6763" s="141" t="s">
        <v>1037</v>
      </c>
      <c r="D6763" s="141" t="s">
        <v>81</v>
      </c>
      <c r="E6763" s="142" t="s">
        <v>8918</v>
      </c>
      <c r="F6763" s="142" t="s">
        <v>18160</v>
      </c>
    </row>
    <row r="6764" spans="1:6" x14ac:dyDescent="0.3">
      <c r="A6764" s="141">
        <v>104259</v>
      </c>
      <c r="B6764" s="141" t="s">
        <v>12487</v>
      </c>
      <c r="C6764" s="141" t="s">
        <v>1037</v>
      </c>
      <c r="D6764" s="141" t="s">
        <v>81</v>
      </c>
      <c r="E6764" s="142" t="s">
        <v>12488</v>
      </c>
      <c r="F6764" s="142" t="s">
        <v>18161</v>
      </c>
    </row>
    <row r="6765" spans="1:6" x14ac:dyDescent="0.3">
      <c r="A6765" s="141">
        <v>104260</v>
      </c>
      <c r="B6765" s="141" t="s">
        <v>12489</v>
      </c>
      <c r="C6765" s="141" t="s">
        <v>1037</v>
      </c>
      <c r="D6765" s="141" t="s">
        <v>81</v>
      </c>
      <c r="E6765" s="142" t="s">
        <v>12490</v>
      </c>
      <c r="F6765" s="142" t="s">
        <v>18162</v>
      </c>
    </row>
    <row r="6766" spans="1:6" x14ac:dyDescent="0.3">
      <c r="A6766" s="141">
        <v>104261</v>
      </c>
      <c r="B6766" s="141" t="s">
        <v>12491</v>
      </c>
      <c r="C6766" s="141" t="s">
        <v>1037</v>
      </c>
      <c r="D6766" s="141" t="s">
        <v>81</v>
      </c>
      <c r="E6766" s="142" t="s">
        <v>12492</v>
      </c>
      <c r="F6766" s="142" t="s">
        <v>4629</v>
      </c>
    </row>
    <row r="6767" spans="1:6" x14ac:dyDescent="0.3">
      <c r="A6767" s="141">
        <v>104262</v>
      </c>
      <c r="B6767" s="141" t="s">
        <v>12493</v>
      </c>
      <c r="C6767" s="141" t="s">
        <v>1037</v>
      </c>
      <c r="D6767" s="141" t="s">
        <v>81</v>
      </c>
      <c r="E6767" s="142" t="s">
        <v>12494</v>
      </c>
      <c r="F6767" s="142" t="s">
        <v>18163</v>
      </c>
    </row>
    <row r="6768" spans="1:6" x14ac:dyDescent="0.3">
      <c r="A6768" s="141">
        <v>104263</v>
      </c>
      <c r="B6768" s="141" t="s">
        <v>12495</v>
      </c>
      <c r="C6768" s="141" t="s">
        <v>1037</v>
      </c>
      <c r="D6768" s="141" t="s">
        <v>81</v>
      </c>
      <c r="E6768" s="142" t="s">
        <v>12496</v>
      </c>
      <c r="F6768" s="142" t="s">
        <v>18164</v>
      </c>
    </row>
    <row r="6769" spans="1:6" x14ac:dyDescent="0.3">
      <c r="A6769" s="141">
        <v>104264</v>
      </c>
      <c r="B6769" s="141" t="s">
        <v>12497</v>
      </c>
      <c r="C6769" s="141" t="s">
        <v>1037</v>
      </c>
      <c r="D6769" s="141" t="s">
        <v>81</v>
      </c>
      <c r="E6769" s="142" t="s">
        <v>12498</v>
      </c>
      <c r="F6769" s="142" t="s">
        <v>18165</v>
      </c>
    </row>
    <row r="6770" spans="1:6" x14ac:dyDescent="0.3">
      <c r="A6770" s="141">
        <v>104627</v>
      </c>
      <c r="B6770" s="141" t="s">
        <v>12499</v>
      </c>
      <c r="C6770" s="141" t="s">
        <v>1037</v>
      </c>
      <c r="D6770" s="141" t="s">
        <v>81</v>
      </c>
      <c r="E6770" s="142" t="s">
        <v>8752</v>
      </c>
      <c r="F6770" s="142" t="s">
        <v>16987</v>
      </c>
    </row>
    <row r="6771" spans="1:6" x14ac:dyDescent="0.3">
      <c r="A6771" s="141">
        <v>104628</v>
      </c>
      <c r="B6771" s="141" t="s">
        <v>12500</v>
      </c>
      <c r="C6771" s="141" t="s">
        <v>1037</v>
      </c>
      <c r="D6771" s="141" t="s">
        <v>81</v>
      </c>
      <c r="E6771" s="142" t="s">
        <v>7378</v>
      </c>
      <c r="F6771" s="142" t="s">
        <v>8628</v>
      </c>
    </row>
    <row r="6772" spans="1:6" x14ac:dyDescent="0.3">
      <c r="A6772" s="141">
        <v>104629</v>
      </c>
      <c r="B6772" s="141" t="s">
        <v>12501</v>
      </c>
      <c r="C6772" s="141" t="s">
        <v>1037</v>
      </c>
      <c r="D6772" s="141" t="s">
        <v>81</v>
      </c>
      <c r="E6772" s="142" t="s">
        <v>1136</v>
      </c>
      <c r="F6772" s="142" t="s">
        <v>18166</v>
      </c>
    </row>
    <row r="6773" spans="1:6" x14ac:dyDescent="0.3">
      <c r="A6773" s="141">
        <v>104630</v>
      </c>
      <c r="B6773" s="141" t="s">
        <v>12502</v>
      </c>
      <c r="C6773" s="141" t="s">
        <v>1037</v>
      </c>
      <c r="D6773" s="141" t="s">
        <v>81</v>
      </c>
      <c r="E6773" s="142" t="s">
        <v>1436</v>
      </c>
      <c r="F6773" s="142" t="s">
        <v>18167</v>
      </c>
    </row>
    <row r="6774" spans="1:6" x14ac:dyDescent="0.3">
      <c r="A6774" s="141">
        <v>104631</v>
      </c>
      <c r="B6774" s="141" t="s">
        <v>12503</v>
      </c>
      <c r="C6774" s="141" t="s">
        <v>1037</v>
      </c>
      <c r="D6774" s="141" t="s">
        <v>81</v>
      </c>
      <c r="E6774" s="142" t="s">
        <v>12504</v>
      </c>
      <c r="F6774" s="142" t="s">
        <v>18168</v>
      </c>
    </row>
    <row r="6775" spans="1:6" x14ac:dyDescent="0.3">
      <c r="A6775" s="141">
        <v>104632</v>
      </c>
      <c r="B6775" s="141" t="s">
        <v>12505</v>
      </c>
      <c r="C6775" s="141" t="s">
        <v>1037</v>
      </c>
      <c r="D6775" s="141" t="s">
        <v>81</v>
      </c>
      <c r="E6775" s="142" t="s">
        <v>12506</v>
      </c>
      <c r="F6775" s="142" t="s">
        <v>18169</v>
      </c>
    </row>
    <row r="6776" spans="1:6" x14ac:dyDescent="0.3">
      <c r="A6776" s="141">
        <v>104633</v>
      </c>
      <c r="B6776" s="141" t="s">
        <v>12507</v>
      </c>
      <c r="C6776" s="141" t="s">
        <v>1037</v>
      </c>
      <c r="D6776" s="141" t="s">
        <v>81</v>
      </c>
      <c r="E6776" s="142" t="s">
        <v>12508</v>
      </c>
      <c r="F6776" s="142" t="s">
        <v>17952</v>
      </c>
    </row>
    <row r="6777" spans="1:6" x14ac:dyDescent="0.3">
      <c r="A6777" s="141">
        <v>104634</v>
      </c>
      <c r="B6777" s="141" t="s">
        <v>12509</v>
      </c>
      <c r="C6777" s="141" t="s">
        <v>1037</v>
      </c>
      <c r="D6777" s="141" t="s">
        <v>81</v>
      </c>
      <c r="E6777" s="142" t="s">
        <v>12510</v>
      </c>
      <c r="F6777" s="142" t="s">
        <v>18170</v>
      </c>
    </row>
    <row r="6778" spans="1:6" x14ac:dyDescent="0.3">
      <c r="A6778" s="141">
        <v>104635</v>
      </c>
      <c r="B6778" s="141" t="s">
        <v>12511</v>
      </c>
      <c r="C6778" s="141" t="s">
        <v>1037</v>
      </c>
      <c r="D6778" s="141" t="s">
        <v>81</v>
      </c>
      <c r="E6778" s="142" t="s">
        <v>12512</v>
      </c>
      <c r="F6778" s="142" t="s">
        <v>18171</v>
      </c>
    </row>
    <row r="6779" spans="1:6" x14ac:dyDescent="0.3">
      <c r="A6779" s="141">
        <v>104636</v>
      </c>
      <c r="B6779" s="141" t="s">
        <v>12513</v>
      </c>
      <c r="C6779" s="141" t="s">
        <v>1037</v>
      </c>
      <c r="D6779" s="141" t="s">
        <v>81</v>
      </c>
      <c r="E6779" s="142" t="s">
        <v>2500</v>
      </c>
      <c r="F6779" s="142" t="s">
        <v>14750</v>
      </c>
    </row>
    <row r="6780" spans="1:6" x14ac:dyDescent="0.3">
      <c r="A6780" s="141">
        <v>104951</v>
      </c>
      <c r="B6780" s="141" t="s">
        <v>12514</v>
      </c>
      <c r="C6780" s="141" t="s">
        <v>1037</v>
      </c>
      <c r="D6780" s="141" t="s">
        <v>81</v>
      </c>
      <c r="E6780" s="142" t="s">
        <v>9301</v>
      </c>
      <c r="F6780" s="142" t="s">
        <v>15999</v>
      </c>
    </row>
    <row r="6781" spans="1:6" x14ac:dyDescent="0.3">
      <c r="A6781" s="141">
        <v>104952</v>
      </c>
      <c r="B6781" s="141" t="s">
        <v>12515</v>
      </c>
      <c r="C6781" s="141" t="s">
        <v>1037</v>
      </c>
      <c r="D6781" s="141" t="s">
        <v>81</v>
      </c>
      <c r="E6781" s="142" t="s">
        <v>12516</v>
      </c>
      <c r="F6781" s="142" t="s">
        <v>5448</v>
      </c>
    </row>
    <row r="6782" spans="1:6" x14ac:dyDescent="0.3">
      <c r="A6782" s="141">
        <v>104953</v>
      </c>
      <c r="B6782" s="141" t="s">
        <v>12517</v>
      </c>
      <c r="C6782" s="141" t="s">
        <v>1037</v>
      </c>
      <c r="D6782" s="141" t="s">
        <v>81</v>
      </c>
      <c r="E6782" s="142" t="s">
        <v>12518</v>
      </c>
      <c r="F6782" s="142" t="s">
        <v>18172</v>
      </c>
    </row>
    <row r="6783" spans="1:6" x14ac:dyDescent="0.3">
      <c r="A6783" s="141">
        <v>104954</v>
      </c>
      <c r="B6783" s="141" t="s">
        <v>12519</v>
      </c>
      <c r="C6783" s="141" t="s">
        <v>1037</v>
      </c>
      <c r="D6783" s="141" t="s">
        <v>81</v>
      </c>
      <c r="E6783" s="142" t="s">
        <v>12520</v>
      </c>
      <c r="F6783" s="142" t="s">
        <v>13779</v>
      </c>
    </row>
    <row r="6784" spans="1:6" x14ac:dyDescent="0.3">
      <c r="A6784" s="141">
        <v>104955</v>
      </c>
      <c r="B6784" s="141" t="s">
        <v>12521</v>
      </c>
      <c r="C6784" s="141" t="s">
        <v>1037</v>
      </c>
      <c r="D6784" s="141" t="s">
        <v>81</v>
      </c>
      <c r="E6784" s="142" t="s">
        <v>12522</v>
      </c>
      <c r="F6784" s="142" t="s">
        <v>15980</v>
      </c>
    </row>
    <row r="6785" spans="1:6" x14ac:dyDescent="0.3">
      <c r="A6785" s="141">
        <v>104956</v>
      </c>
      <c r="B6785" s="141" t="s">
        <v>12523</v>
      </c>
      <c r="C6785" s="141" t="s">
        <v>1037</v>
      </c>
      <c r="D6785" s="141" t="s">
        <v>81</v>
      </c>
      <c r="E6785" s="142" t="s">
        <v>12524</v>
      </c>
      <c r="F6785" s="142" t="s">
        <v>14317</v>
      </c>
    </row>
    <row r="6786" spans="1:6" x14ac:dyDescent="0.3">
      <c r="A6786" s="141">
        <v>104957</v>
      </c>
      <c r="B6786" s="141" t="s">
        <v>12525</v>
      </c>
      <c r="C6786" s="141" t="s">
        <v>1037</v>
      </c>
      <c r="D6786" s="141" t="s">
        <v>81</v>
      </c>
      <c r="E6786" s="142" t="s">
        <v>12526</v>
      </c>
      <c r="F6786" s="142" t="s">
        <v>9307</v>
      </c>
    </row>
    <row r="6787" spans="1:6" x14ac:dyDescent="0.3">
      <c r="A6787" s="141">
        <v>104958</v>
      </c>
      <c r="B6787" s="141" t="s">
        <v>12527</v>
      </c>
      <c r="C6787" s="141" t="s">
        <v>1037</v>
      </c>
      <c r="D6787" s="141" t="s">
        <v>81</v>
      </c>
      <c r="E6787" s="142" t="s">
        <v>12528</v>
      </c>
      <c r="F6787" s="142" t="s">
        <v>8853</v>
      </c>
    </row>
    <row r="6788" spans="1:6" x14ac:dyDescent="0.3">
      <c r="A6788" s="141">
        <v>104959</v>
      </c>
      <c r="B6788" s="141" t="s">
        <v>12529</v>
      </c>
      <c r="C6788" s="141" t="s">
        <v>1037</v>
      </c>
      <c r="D6788" s="141" t="s">
        <v>81</v>
      </c>
      <c r="E6788" s="142" t="s">
        <v>7008</v>
      </c>
      <c r="F6788" s="142" t="s">
        <v>5906</v>
      </c>
    </row>
    <row r="6789" spans="1:6" x14ac:dyDescent="0.3">
      <c r="A6789" s="141">
        <v>104960</v>
      </c>
      <c r="B6789" s="141" t="s">
        <v>12530</v>
      </c>
      <c r="C6789" s="141" t="s">
        <v>1037</v>
      </c>
      <c r="D6789" s="141" t="s">
        <v>81</v>
      </c>
      <c r="E6789" s="142" t="s">
        <v>12531</v>
      </c>
      <c r="F6789" s="142" t="s">
        <v>7120</v>
      </c>
    </row>
    <row r="6790" spans="1:6" x14ac:dyDescent="0.3">
      <c r="A6790" s="141">
        <v>104961</v>
      </c>
      <c r="B6790" s="141" t="s">
        <v>12532</v>
      </c>
      <c r="C6790" s="141" t="s">
        <v>1037</v>
      </c>
      <c r="D6790" s="141" t="s">
        <v>81</v>
      </c>
      <c r="E6790" s="142" t="s">
        <v>12533</v>
      </c>
      <c r="F6790" s="142" t="s">
        <v>6972</v>
      </c>
    </row>
    <row r="6791" spans="1:6" x14ac:dyDescent="0.3">
      <c r="A6791" s="141">
        <v>104962</v>
      </c>
      <c r="B6791" s="141" t="s">
        <v>12534</v>
      </c>
      <c r="C6791" s="141" t="s">
        <v>1037</v>
      </c>
      <c r="D6791" s="141" t="s">
        <v>81</v>
      </c>
      <c r="E6791" s="142" t="s">
        <v>12535</v>
      </c>
      <c r="F6791" s="142" t="s">
        <v>18173</v>
      </c>
    </row>
    <row r="6792" spans="1:6" x14ac:dyDescent="0.3">
      <c r="A6792" s="141">
        <v>104963</v>
      </c>
      <c r="B6792" s="141" t="s">
        <v>12536</v>
      </c>
      <c r="C6792" s="141" t="s">
        <v>1037</v>
      </c>
      <c r="D6792" s="141" t="s">
        <v>81</v>
      </c>
      <c r="E6792" s="142" t="s">
        <v>8262</v>
      </c>
      <c r="F6792" s="142" t="s">
        <v>5860</v>
      </c>
    </row>
    <row r="6793" spans="1:6" x14ac:dyDescent="0.3">
      <c r="A6793" s="141">
        <v>104964</v>
      </c>
      <c r="B6793" s="141" t="s">
        <v>12537</v>
      </c>
      <c r="C6793" s="141" t="s">
        <v>1037</v>
      </c>
      <c r="D6793" s="141" t="s">
        <v>81</v>
      </c>
      <c r="E6793" s="142" t="s">
        <v>12538</v>
      </c>
      <c r="F6793" s="142" t="s">
        <v>18174</v>
      </c>
    </row>
    <row r="6794" spans="1:6" x14ac:dyDescent="0.3">
      <c r="A6794" s="141">
        <v>104965</v>
      </c>
      <c r="B6794" s="141" t="s">
        <v>12539</v>
      </c>
      <c r="C6794" s="141" t="s">
        <v>1037</v>
      </c>
      <c r="D6794" s="141" t="s">
        <v>81</v>
      </c>
      <c r="E6794" s="142" t="s">
        <v>12540</v>
      </c>
      <c r="F6794" s="142" t="s">
        <v>18175</v>
      </c>
    </row>
    <row r="6795" spans="1:6" x14ac:dyDescent="0.3">
      <c r="A6795" s="141">
        <v>104966</v>
      </c>
      <c r="B6795" s="141" t="s">
        <v>12541</v>
      </c>
      <c r="C6795" s="141" t="s">
        <v>1037</v>
      </c>
      <c r="D6795" s="141" t="s">
        <v>81</v>
      </c>
      <c r="E6795" s="142" t="s">
        <v>12542</v>
      </c>
      <c r="F6795" s="142" t="s">
        <v>11277</v>
      </c>
    </row>
    <row r="6796" spans="1:6" x14ac:dyDescent="0.3">
      <c r="A6796" s="141">
        <v>104967</v>
      </c>
      <c r="B6796" s="141" t="s">
        <v>12543</v>
      </c>
      <c r="C6796" s="141" t="s">
        <v>1037</v>
      </c>
      <c r="D6796" s="141" t="s">
        <v>81</v>
      </c>
      <c r="E6796" s="142" t="s">
        <v>12544</v>
      </c>
      <c r="F6796" s="142" t="s">
        <v>18176</v>
      </c>
    </row>
    <row r="6797" spans="1:6" x14ac:dyDescent="0.3">
      <c r="A6797" s="141">
        <v>104968</v>
      </c>
      <c r="B6797" s="141" t="s">
        <v>12545</v>
      </c>
      <c r="C6797" s="141" t="s">
        <v>1037</v>
      </c>
      <c r="D6797" s="141" t="s">
        <v>81</v>
      </c>
      <c r="E6797" s="142" t="s">
        <v>12546</v>
      </c>
      <c r="F6797" s="142" t="s">
        <v>18177</v>
      </c>
    </row>
    <row r="6798" spans="1:6" x14ac:dyDescent="0.3">
      <c r="A6798" s="141">
        <v>104969</v>
      </c>
      <c r="B6798" s="141" t="s">
        <v>12547</v>
      </c>
      <c r="C6798" s="141" t="s">
        <v>1037</v>
      </c>
      <c r="D6798" s="141" t="s">
        <v>81</v>
      </c>
      <c r="E6798" s="142" t="s">
        <v>2794</v>
      </c>
      <c r="F6798" s="142" t="s">
        <v>8039</v>
      </c>
    </row>
    <row r="6799" spans="1:6" x14ac:dyDescent="0.3">
      <c r="A6799" s="141">
        <v>104970</v>
      </c>
      <c r="B6799" s="141" t="s">
        <v>12548</v>
      </c>
      <c r="C6799" s="141" t="s">
        <v>1037</v>
      </c>
      <c r="D6799" s="141" t="s">
        <v>81</v>
      </c>
      <c r="E6799" s="142" t="s">
        <v>12549</v>
      </c>
      <c r="F6799" s="142" t="s">
        <v>18178</v>
      </c>
    </row>
    <row r="6800" spans="1:6" x14ac:dyDescent="0.3">
      <c r="A6800" s="141">
        <v>104971</v>
      </c>
      <c r="B6800" s="141" t="s">
        <v>12550</v>
      </c>
      <c r="C6800" s="141" t="s">
        <v>1037</v>
      </c>
      <c r="D6800" s="141" t="s">
        <v>81</v>
      </c>
      <c r="E6800" s="142" t="s">
        <v>7641</v>
      </c>
      <c r="F6800" s="142" t="s">
        <v>18179</v>
      </c>
    </row>
    <row r="6801" spans="1:6" x14ac:dyDescent="0.3">
      <c r="A6801" s="141">
        <v>104972</v>
      </c>
      <c r="B6801" s="141" t="s">
        <v>12551</v>
      </c>
      <c r="C6801" s="141" t="s">
        <v>1037</v>
      </c>
      <c r="D6801" s="141" t="s">
        <v>81</v>
      </c>
      <c r="E6801" s="142" t="s">
        <v>12552</v>
      </c>
      <c r="F6801" s="142" t="s">
        <v>3142</v>
      </c>
    </row>
    <row r="6802" spans="1:6" x14ac:dyDescent="0.3">
      <c r="A6802" s="141">
        <v>104973</v>
      </c>
      <c r="B6802" s="141" t="s">
        <v>12553</v>
      </c>
      <c r="C6802" s="141" t="s">
        <v>1037</v>
      </c>
      <c r="D6802" s="141" t="s">
        <v>81</v>
      </c>
      <c r="E6802" s="142" t="s">
        <v>2203</v>
      </c>
      <c r="F6802" s="142" t="s">
        <v>18180</v>
      </c>
    </row>
    <row r="6803" spans="1:6" x14ac:dyDescent="0.3">
      <c r="A6803" s="141">
        <v>104974</v>
      </c>
      <c r="B6803" s="141" t="s">
        <v>12554</v>
      </c>
      <c r="C6803" s="141" t="s">
        <v>1037</v>
      </c>
      <c r="D6803" s="141" t="s">
        <v>81</v>
      </c>
      <c r="E6803" s="142" t="s">
        <v>9111</v>
      </c>
      <c r="F6803" s="142" t="s">
        <v>18181</v>
      </c>
    </row>
    <row r="6804" spans="1:6" x14ac:dyDescent="0.3">
      <c r="A6804" s="141">
        <v>104975</v>
      </c>
      <c r="B6804" s="141" t="s">
        <v>12555</v>
      </c>
      <c r="C6804" s="141" t="s">
        <v>1037</v>
      </c>
      <c r="D6804" s="141" t="s">
        <v>81</v>
      </c>
      <c r="E6804" s="142" t="s">
        <v>12556</v>
      </c>
      <c r="F6804" s="142" t="s">
        <v>17133</v>
      </c>
    </row>
    <row r="6805" spans="1:6" x14ac:dyDescent="0.3">
      <c r="A6805" s="141">
        <v>104976</v>
      </c>
      <c r="B6805" s="141" t="s">
        <v>12557</v>
      </c>
      <c r="C6805" s="141" t="s">
        <v>1037</v>
      </c>
      <c r="D6805" s="141" t="s">
        <v>81</v>
      </c>
      <c r="E6805" s="142" t="s">
        <v>8006</v>
      </c>
      <c r="F6805" s="142" t="s">
        <v>18182</v>
      </c>
    </row>
    <row r="6806" spans="1:6" x14ac:dyDescent="0.3">
      <c r="A6806" s="141">
        <v>104977</v>
      </c>
      <c r="B6806" s="141" t="s">
        <v>12558</v>
      </c>
      <c r="C6806" s="141" t="s">
        <v>1037</v>
      </c>
      <c r="D6806" s="141" t="s">
        <v>81</v>
      </c>
      <c r="E6806" s="142" t="s">
        <v>12559</v>
      </c>
      <c r="F6806" s="142" t="s">
        <v>17756</v>
      </c>
    </row>
    <row r="6807" spans="1:6" x14ac:dyDescent="0.3">
      <c r="A6807" s="141">
        <v>104978</v>
      </c>
      <c r="B6807" s="141" t="s">
        <v>12560</v>
      </c>
      <c r="C6807" s="141" t="s">
        <v>1037</v>
      </c>
      <c r="D6807" s="141" t="s">
        <v>81</v>
      </c>
      <c r="E6807" s="142" t="s">
        <v>7970</v>
      </c>
      <c r="F6807" s="142" t="s">
        <v>16751</v>
      </c>
    </row>
    <row r="6808" spans="1:6" x14ac:dyDescent="0.3">
      <c r="A6808" s="141">
        <v>105185</v>
      </c>
      <c r="B6808" s="141" t="s">
        <v>12561</v>
      </c>
      <c r="C6808" s="141" t="s">
        <v>1037</v>
      </c>
      <c r="D6808" s="141" t="s">
        <v>81</v>
      </c>
      <c r="E6808" s="142" t="s">
        <v>12562</v>
      </c>
      <c r="F6808" s="142" t="s">
        <v>18183</v>
      </c>
    </row>
    <row r="6809" spans="1:6" x14ac:dyDescent="0.3">
      <c r="A6809" s="141">
        <v>105186</v>
      </c>
      <c r="B6809" s="141" t="s">
        <v>12563</v>
      </c>
      <c r="C6809" s="141" t="s">
        <v>1037</v>
      </c>
      <c r="D6809" s="141" t="s">
        <v>81</v>
      </c>
      <c r="E6809" s="142" t="s">
        <v>12564</v>
      </c>
      <c r="F6809" s="142" t="s">
        <v>7275</v>
      </c>
    </row>
    <row r="6810" spans="1:6" x14ac:dyDescent="0.3">
      <c r="A6810" s="141">
        <v>105187</v>
      </c>
      <c r="B6810" s="141" t="s">
        <v>12565</v>
      </c>
      <c r="C6810" s="141" t="s">
        <v>1037</v>
      </c>
      <c r="D6810" s="141" t="s">
        <v>81</v>
      </c>
      <c r="E6810" s="142" t="s">
        <v>12566</v>
      </c>
      <c r="F6810" s="142" t="s">
        <v>18184</v>
      </c>
    </row>
    <row r="6811" spans="1:6" x14ac:dyDescent="0.3">
      <c r="A6811" s="141">
        <v>105188</v>
      </c>
      <c r="B6811" s="141" t="s">
        <v>12567</v>
      </c>
      <c r="C6811" s="141" t="s">
        <v>1037</v>
      </c>
      <c r="D6811" s="141" t="s">
        <v>81</v>
      </c>
      <c r="E6811" s="142" t="s">
        <v>12568</v>
      </c>
      <c r="F6811" s="142" t="s">
        <v>18185</v>
      </c>
    </row>
    <row r="6812" spans="1:6" x14ac:dyDescent="0.3">
      <c r="A6812" s="141">
        <v>87244</v>
      </c>
      <c r="B6812" s="141" t="s">
        <v>12569</v>
      </c>
      <c r="C6812" s="141" t="s">
        <v>1037</v>
      </c>
      <c r="D6812" s="141" t="s">
        <v>81</v>
      </c>
      <c r="E6812" s="142" t="s">
        <v>12570</v>
      </c>
      <c r="F6812" s="142" t="s">
        <v>18186</v>
      </c>
    </row>
    <row r="6813" spans="1:6" x14ac:dyDescent="0.3">
      <c r="A6813" s="141">
        <v>87245</v>
      </c>
      <c r="B6813" s="141" t="s">
        <v>12571</v>
      </c>
      <c r="C6813" s="141" t="s">
        <v>1037</v>
      </c>
      <c r="D6813" s="141" t="s">
        <v>81</v>
      </c>
      <c r="E6813" s="142" t="s">
        <v>12572</v>
      </c>
      <c r="F6813" s="142" t="s">
        <v>18187</v>
      </c>
    </row>
    <row r="6814" spans="1:6" x14ac:dyDescent="0.3">
      <c r="A6814" s="141">
        <v>87265</v>
      </c>
      <c r="B6814" s="141" t="s">
        <v>12573</v>
      </c>
      <c r="C6814" s="141" t="s">
        <v>1037</v>
      </c>
      <c r="D6814" s="141" t="s">
        <v>81</v>
      </c>
      <c r="E6814" s="142" t="s">
        <v>12574</v>
      </c>
      <c r="F6814" s="142" t="s">
        <v>13983</v>
      </c>
    </row>
    <row r="6815" spans="1:6" x14ac:dyDescent="0.3">
      <c r="A6815" s="141">
        <v>87267</v>
      </c>
      <c r="B6815" s="141" t="s">
        <v>12575</v>
      </c>
      <c r="C6815" s="141" t="s">
        <v>1037</v>
      </c>
      <c r="D6815" s="141" t="s">
        <v>81</v>
      </c>
      <c r="E6815" s="142" t="s">
        <v>12576</v>
      </c>
      <c r="F6815" s="142" t="s">
        <v>5422</v>
      </c>
    </row>
    <row r="6816" spans="1:6" x14ac:dyDescent="0.3">
      <c r="A6816" s="141">
        <v>87269</v>
      </c>
      <c r="B6816" s="141" t="s">
        <v>12577</v>
      </c>
      <c r="C6816" s="141" t="s">
        <v>1037</v>
      </c>
      <c r="D6816" s="141" t="s">
        <v>81</v>
      </c>
      <c r="E6816" s="142" t="s">
        <v>12578</v>
      </c>
      <c r="F6816" s="142" t="s">
        <v>14269</v>
      </c>
    </row>
    <row r="6817" spans="1:6" x14ac:dyDescent="0.3">
      <c r="A6817" s="141">
        <v>87271</v>
      </c>
      <c r="B6817" s="141" t="s">
        <v>12579</v>
      </c>
      <c r="C6817" s="141" t="s">
        <v>1037</v>
      </c>
      <c r="D6817" s="141" t="s">
        <v>81</v>
      </c>
      <c r="E6817" s="142" t="s">
        <v>12580</v>
      </c>
      <c r="F6817" s="142" t="s">
        <v>18188</v>
      </c>
    </row>
    <row r="6818" spans="1:6" x14ac:dyDescent="0.3">
      <c r="A6818" s="141">
        <v>87273</v>
      </c>
      <c r="B6818" s="141" t="s">
        <v>12581</v>
      </c>
      <c r="C6818" s="141" t="s">
        <v>1037</v>
      </c>
      <c r="D6818" s="141" t="s">
        <v>81</v>
      </c>
      <c r="E6818" s="142" t="s">
        <v>12582</v>
      </c>
      <c r="F6818" s="142" t="s">
        <v>16736</v>
      </c>
    </row>
    <row r="6819" spans="1:6" x14ac:dyDescent="0.3">
      <c r="A6819" s="141">
        <v>87275</v>
      </c>
      <c r="B6819" s="141" t="s">
        <v>12583</v>
      </c>
      <c r="C6819" s="141" t="s">
        <v>1037</v>
      </c>
      <c r="D6819" s="141" t="s">
        <v>81</v>
      </c>
      <c r="E6819" s="142" t="s">
        <v>12584</v>
      </c>
      <c r="F6819" s="142" t="s">
        <v>18189</v>
      </c>
    </row>
    <row r="6820" spans="1:6" x14ac:dyDescent="0.3">
      <c r="A6820" s="141">
        <v>88788</v>
      </c>
      <c r="B6820" s="141" t="s">
        <v>12585</v>
      </c>
      <c r="C6820" s="141" t="s">
        <v>1037</v>
      </c>
      <c r="D6820" s="141" t="s">
        <v>81</v>
      </c>
      <c r="E6820" s="142" t="s">
        <v>12586</v>
      </c>
      <c r="F6820" s="142" t="s">
        <v>18190</v>
      </c>
    </row>
    <row r="6821" spans="1:6" x14ac:dyDescent="0.3">
      <c r="A6821" s="141">
        <v>88789</v>
      </c>
      <c r="B6821" s="141" t="s">
        <v>12587</v>
      </c>
      <c r="C6821" s="141" t="s">
        <v>1037</v>
      </c>
      <c r="D6821" s="141" t="s">
        <v>81</v>
      </c>
      <c r="E6821" s="142" t="s">
        <v>12588</v>
      </c>
      <c r="F6821" s="142" t="s">
        <v>18191</v>
      </c>
    </row>
    <row r="6822" spans="1:6" x14ac:dyDescent="0.3">
      <c r="A6822" s="141">
        <v>104588</v>
      </c>
      <c r="B6822" s="141" t="s">
        <v>12589</v>
      </c>
      <c r="C6822" s="141" t="s">
        <v>1037</v>
      </c>
      <c r="D6822" s="141" t="s">
        <v>81</v>
      </c>
      <c r="E6822" s="142" t="s">
        <v>12590</v>
      </c>
      <c r="F6822" s="142" t="s">
        <v>18192</v>
      </c>
    </row>
    <row r="6823" spans="1:6" x14ac:dyDescent="0.3">
      <c r="A6823" s="141">
        <v>104589</v>
      </c>
      <c r="B6823" s="141" t="s">
        <v>12591</v>
      </c>
      <c r="C6823" s="141" t="s">
        <v>1037</v>
      </c>
      <c r="D6823" s="141" t="s">
        <v>81</v>
      </c>
      <c r="E6823" s="142" t="s">
        <v>12592</v>
      </c>
      <c r="F6823" s="142" t="s">
        <v>18193</v>
      </c>
    </row>
    <row r="6824" spans="1:6" x14ac:dyDescent="0.3">
      <c r="A6824" s="141">
        <v>104590</v>
      </c>
      <c r="B6824" s="141" t="s">
        <v>12593</v>
      </c>
      <c r="C6824" s="141" t="s">
        <v>1037</v>
      </c>
      <c r="D6824" s="141" t="s">
        <v>81</v>
      </c>
      <c r="E6824" s="142" t="s">
        <v>12594</v>
      </c>
      <c r="F6824" s="142" t="s">
        <v>18194</v>
      </c>
    </row>
    <row r="6825" spans="1:6" x14ac:dyDescent="0.3">
      <c r="A6825" s="141">
        <v>104591</v>
      </c>
      <c r="B6825" s="141" t="s">
        <v>12595</v>
      </c>
      <c r="C6825" s="141" t="s">
        <v>1037</v>
      </c>
      <c r="D6825" s="141" t="s">
        <v>81</v>
      </c>
      <c r="E6825" s="142" t="s">
        <v>12596</v>
      </c>
      <c r="F6825" s="142" t="s">
        <v>18195</v>
      </c>
    </row>
    <row r="6826" spans="1:6" x14ac:dyDescent="0.3">
      <c r="A6826" s="141">
        <v>104611</v>
      </c>
      <c r="B6826" s="141" t="s">
        <v>12597</v>
      </c>
      <c r="C6826" s="141" t="s">
        <v>1037</v>
      </c>
      <c r="D6826" s="141" t="s">
        <v>81</v>
      </c>
      <c r="E6826" s="142" t="s">
        <v>12598</v>
      </c>
      <c r="F6826" s="142" t="s">
        <v>18196</v>
      </c>
    </row>
    <row r="6827" spans="1:6" x14ac:dyDescent="0.3">
      <c r="A6827" s="141">
        <v>104612</v>
      </c>
      <c r="B6827" s="141" t="s">
        <v>12599</v>
      </c>
      <c r="C6827" s="141" t="s">
        <v>1037</v>
      </c>
      <c r="D6827" s="141" t="s">
        <v>81</v>
      </c>
      <c r="E6827" s="142" t="s">
        <v>12600</v>
      </c>
      <c r="F6827" s="142" t="s">
        <v>11107</v>
      </c>
    </row>
    <row r="6828" spans="1:6" x14ac:dyDescent="0.3">
      <c r="A6828" s="141">
        <v>104613</v>
      </c>
      <c r="B6828" s="141" t="s">
        <v>12601</v>
      </c>
      <c r="C6828" s="141" t="s">
        <v>1037</v>
      </c>
      <c r="D6828" s="141" t="s">
        <v>81</v>
      </c>
      <c r="E6828" s="142" t="s">
        <v>12602</v>
      </c>
      <c r="F6828" s="142" t="s">
        <v>18197</v>
      </c>
    </row>
    <row r="6829" spans="1:6" x14ac:dyDescent="0.3">
      <c r="A6829" s="141">
        <v>104614</v>
      </c>
      <c r="B6829" s="141" t="s">
        <v>12603</v>
      </c>
      <c r="C6829" s="141" t="s">
        <v>1037</v>
      </c>
      <c r="D6829" s="141" t="s">
        <v>81</v>
      </c>
      <c r="E6829" s="142" t="s">
        <v>12604</v>
      </c>
      <c r="F6829" s="142" t="s">
        <v>18198</v>
      </c>
    </row>
    <row r="6830" spans="1:6" x14ac:dyDescent="0.3">
      <c r="A6830" s="141">
        <v>104615</v>
      </c>
      <c r="B6830" s="141" t="s">
        <v>12605</v>
      </c>
      <c r="C6830" s="141" t="s">
        <v>1037</v>
      </c>
      <c r="D6830" s="141" t="s">
        <v>81</v>
      </c>
      <c r="E6830" s="142" t="s">
        <v>12606</v>
      </c>
      <c r="F6830" s="142" t="s">
        <v>18199</v>
      </c>
    </row>
    <row r="6831" spans="1:6" x14ac:dyDescent="0.3">
      <c r="A6831" s="141">
        <v>104616</v>
      </c>
      <c r="B6831" s="141" t="s">
        <v>12607</v>
      </c>
      <c r="C6831" s="141" t="s">
        <v>1037</v>
      </c>
      <c r="D6831" s="141" t="s">
        <v>81</v>
      </c>
      <c r="E6831" s="142" t="s">
        <v>12608</v>
      </c>
      <c r="F6831" s="142" t="s">
        <v>18200</v>
      </c>
    </row>
    <row r="6832" spans="1:6" x14ac:dyDescent="0.3">
      <c r="A6832" s="141">
        <v>104617</v>
      </c>
      <c r="B6832" s="141" t="s">
        <v>12609</v>
      </c>
      <c r="C6832" s="141" t="s">
        <v>1037</v>
      </c>
      <c r="D6832" s="141" t="s">
        <v>81</v>
      </c>
      <c r="E6832" s="142" t="s">
        <v>12610</v>
      </c>
      <c r="F6832" s="142" t="s">
        <v>18201</v>
      </c>
    </row>
    <row r="6833" spans="1:6" x14ac:dyDescent="0.3">
      <c r="A6833" s="141">
        <v>104618</v>
      </c>
      <c r="B6833" s="141" t="s">
        <v>12611</v>
      </c>
      <c r="C6833" s="141" t="s">
        <v>1037</v>
      </c>
      <c r="D6833" s="141" t="s">
        <v>81</v>
      </c>
      <c r="E6833" s="142" t="s">
        <v>12612</v>
      </c>
      <c r="F6833" s="142" t="s">
        <v>15384</v>
      </c>
    </row>
    <row r="6834" spans="1:6" x14ac:dyDescent="0.3">
      <c r="A6834" s="141">
        <v>104619</v>
      </c>
      <c r="B6834" s="141" t="s">
        <v>12613</v>
      </c>
      <c r="C6834" s="141" t="s">
        <v>80</v>
      </c>
      <c r="D6834" s="141" t="s">
        <v>81</v>
      </c>
      <c r="E6834" s="142" t="s">
        <v>6759</v>
      </c>
      <c r="F6834" s="142" t="s">
        <v>7490</v>
      </c>
    </row>
    <row r="6835" spans="1:6" x14ac:dyDescent="0.3">
      <c r="A6835" s="141">
        <v>101965</v>
      </c>
      <c r="B6835" s="141" t="s">
        <v>12614</v>
      </c>
      <c r="C6835" s="141" t="s">
        <v>80</v>
      </c>
      <c r="D6835" s="141" t="s">
        <v>81</v>
      </c>
      <c r="E6835" s="142" t="s">
        <v>12615</v>
      </c>
      <c r="F6835" s="142" t="s">
        <v>18202</v>
      </c>
    </row>
    <row r="6836" spans="1:6" x14ac:dyDescent="0.3">
      <c r="A6836" s="141">
        <v>101966</v>
      </c>
      <c r="B6836" s="141" t="s">
        <v>12616</v>
      </c>
      <c r="C6836" s="141" t="s">
        <v>80</v>
      </c>
      <c r="D6836" s="141" t="s">
        <v>81</v>
      </c>
      <c r="E6836" s="142" t="s">
        <v>12617</v>
      </c>
      <c r="F6836" s="142" t="s">
        <v>18203</v>
      </c>
    </row>
    <row r="6837" spans="1:6" x14ac:dyDescent="0.3">
      <c r="A6837" s="141">
        <v>101979</v>
      </c>
      <c r="B6837" s="141" t="s">
        <v>12618</v>
      </c>
      <c r="C6837" s="141" t="s">
        <v>80</v>
      </c>
      <c r="D6837" s="141" t="s">
        <v>81</v>
      </c>
      <c r="E6837" s="142" t="s">
        <v>8030</v>
      </c>
      <c r="F6837" s="142" t="s">
        <v>18204</v>
      </c>
    </row>
    <row r="6838" spans="1:6" x14ac:dyDescent="0.3">
      <c r="A6838" s="141">
        <v>96112</v>
      </c>
      <c r="B6838" s="141" t="s">
        <v>12619</v>
      </c>
      <c r="C6838" s="141" t="s">
        <v>1037</v>
      </c>
      <c r="D6838" s="141" t="s">
        <v>81</v>
      </c>
      <c r="E6838" s="142" t="s">
        <v>12620</v>
      </c>
      <c r="F6838" s="142" t="s">
        <v>9532</v>
      </c>
    </row>
    <row r="6839" spans="1:6" x14ac:dyDescent="0.3">
      <c r="A6839" s="141">
        <v>96122</v>
      </c>
      <c r="B6839" s="141" t="s">
        <v>12621</v>
      </c>
      <c r="C6839" s="141" t="s">
        <v>80</v>
      </c>
      <c r="D6839" s="141" t="s">
        <v>81</v>
      </c>
      <c r="E6839" s="142" t="s">
        <v>12622</v>
      </c>
      <c r="F6839" s="142" t="s">
        <v>18205</v>
      </c>
    </row>
    <row r="6840" spans="1:6" x14ac:dyDescent="0.3">
      <c r="A6840" s="141">
        <v>104756</v>
      </c>
      <c r="B6840" s="141" t="s">
        <v>12623</v>
      </c>
      <c r="C6840" s="141" t="s">
        <v>1037</v>
      </c>
      <c r="D6840" s="141" t="s">
        <v>81</v>
      </c>
      <c r="E6840" s="142" t="s">
        <v>12624</v>
      </c>
      <c r="F6840" s="142" t="s">
        <v>18206</v>
      </c>
    </row>
    <row r="6841" spans="1:6" x14ac:dyDescent="0.3">
      <c r="A6841" s="141">
        <v>96109</v>
      </c>
      <c r="B6841" s="141" t="s">
        <v>12625</v>
      </c>
      <c r="C6841" s="141" t="s">
        <v>1037</v>
      </c>
      <c r="D6841" s="141" t="s">
        <v>81</v>
      </c>
      <c r="E6841" s="142" t="s">
        <v>12626</v>
      </c>
      <c r="F6841" s="142" t="s">
        <v>18207</v>
      </c>
    </row>
    <row r="6842" spans="1:6" x14ac:dyDescent="0.3">
      <c r="A6842" s="141">
        <v>96110</v>
      </c>
      <c r="B6842" s="141" t="s">
        <v>12627</v>
      </c>
      <c r="C6842" s="141" t="s">
        <v>1037</v>
      </c>
      <c r="D6842" s="141" t="s">
        <v>81</v>
      </c>
      <c r="E6842" s="142" t="s">
        <v>9509</v>
      </c>
      <c r="F6842" s="142" t="s">
        <v>14936</v>
      </c>
    </row>
    <row r="6843" spans="1:6" x14ac:dyDescent="0.3">
      <c r="A6843" s="141">
        <v>96113</v>
      </c>
      <c r="B6843" s="141" t="s">
        <v>12628</v>
      </c>
      <c r="C6843" s="141" t="s">
        <v>1037</v>
      </c>
      <c r="D6843" s="141" t="s">
        <v>81</v>
      </c>
      <c r="E6843" s="142" t="s">
        <v>12629</v>
      </c>
      <c r="F6843" s="142" t="s">
        <v>18208</v>
      </c>
    </row>
    <row r="6844" spans="1:6" x14ac:dyDescent="0.3">
      <c r="A6844" s="141">
        <v>96114</v>
      </c>
      <c r="B6844" s="141" t="s">
        <v>12630</v>
      </c>
      <c r="C6844" s="141" t="s">
        <v>1037</v>
      </c>
      <c r="D6844" s="141" t="s">
        <v>81</v>
      </c>
      <c r="E6844" s="142" t="s">
        <v>12631</v>
      </c>
      <c r="F6844" s="142" t="s">
        <v>18209</v>
      </c>
    </row>
    <row r="6845" spans="1:6" x14ac:dyDescent="0.3">
      <c r="A6845" s="141">
        <v>96120</v>
      </c>
      <c r="B6845" s="141" t="s">
        <v>12632</v>
      </c>
      <c r="C6845" s="141" t="s">
        <v>80</v>
      </c>
      <c r="D6845" s="141" t="s">
        <v>81</v>
      </c>
      <c r="E6845" s="142" t="s">
        <v>2960</v>
      </c>
      <c r="F6845" s="142" t="s">
        <v>13045</v>
      </c>
    </row>
    <row r="6846" spans="1:6" x14ac:dyDescent="0.3">
      <c r="A6846" s="141">
        <v>96123</v>
      </c>
      <c r="B6846" s="141" t="s">
        <v>12633</v>
      </c>
      <c r="C6846" s="141" t="s">
        <v>80</v>
      </c>
      <c r="D6846" s="141" t="s">
        <v>81</v>
      </c>
      <c r="E6846" s="142" t="s">
        <v>12634</v>
      </c>
      <c r="F6846" s="142" t="s">
        <v>1083</v>
      </c>
    </row>
    <row r="6847" spans="1:6" x14ac:dyDescent="0.3">
      <c r="A6847" s="141">
        <v>99054</v>
      </c>
      <c r="B6847" s="141" t="s">
        <v>12635</v>
      </c>
      <c r="C6847" s="141" t="s">
        <v>1037</v>
      </c>
      <c r="D6847" s="141" t="s">
        <v>81</v>
      </c>
      <c r="E6847" s="142" t="s">
        <v>12636</v>
      </c>
      <c r="F6847" s="142" t="s">
        <v>18210</v>
      </c>
    </row>
    <row r="6848" spans="1:6" x14ac:dyDescent="0.3">
      <c r="A6848" s="141">
        <v>96111</v>
      </c>
      <c r="B6848" s="141" t="s">
        <v>12637</v>
      </c>
      <c r="C6848" s="141" t="s">
        <v>1037</v>
      </c>
      <c r="D6848" s="141" t="s">
        <v>81</v>
      </c>
      <c r="E6848" s="142" t="s">
        <v>7865</v>
      </c>
      <c r="F6848" s="142" t="s">
        <v>18211</v>
      </c>
    </row>
    <row r="6849" spans="1:6" x14ac:dyDescent="0.3">
      <c r="A6849" s="141">
        <v>96116</v>
      </c>
      <c r="B6849" s="141" t="s">
        <v>12638</v>
      </c>
      <c r="C6849" s="141" t="s">
        <v>1037</v>
      </c>
      <c r="D6849" s="141" t="s">
        <v>81</v>
      </c>
      <c r="E6849" s="142" t="s">
        <v>1148</v>
      </c>
      <c r="F6849" s="142" t="s">
        <v>18212</v>
      </c>
    </row>
    <row r="6850" spans="1:6" x14ac:dyDescent="0.3">
      <c r="A6850" s="141">
        <v>96121</v>
      </c>
      <c r="B6850" s="141" t="s">
        <v>12639</v>
      </c>
      <c r="C6850" s="141" t="s">
        <v>80</v>
      </c>
      <c r="D6850" s="141" t="s">
        <v>81</v>
      </c>
      <c r="E6850" s="142" t="s">
        <v>4518</v>
      </c>
      <c r="F6850" s="142" t="s">
        <v>775</v>
      </c>
    </row>
    <row r="6851" spans="1:6" x14ac:dyDescent="0.3">
      <c r="A6851" s="141">
        <v>96485</v>
      </c>
      <c r="B6851" s="141" t="s">
        <v>12640</v>
      </c>
      <c r="C6851" s="141" t="s">
        <v>1037</v>
      </c>
      <c r="D6851" s="141" t="s">
        <v>81</v>
      </c>
      <c r="E6851" s="142" t="s">
        <v>12641</v>
      </c>
      <c r="F6851" s="142" t="s">
        <v>985</v>
      </c>
    </row>
    <row r="6852" spans="1:6" x14ac:dyDescent="0.3">
      <c r="A6852" s="141">
        <v>96486</v>
      </c>
      <c r="B6852" s="141" t="s">
        <v>12642</v>
      </c>
      <c r="C6852" s="141" t="s">
        <v>1037</v>
      </c>
      <c r="D6852" s="141" t="s">
        <v>81</v>
      </c>
      <c r="E6852" s="142" t="s">
        <v>12643</v>
      </c>
      <c r="F6852" s="142" t="s">
        <v>18213</v>
      </c>
    </row>
    <row r="6853" spans="1:6" x14ac:dyDescent="0.3">
      <c r="A6853" s="141">
        <v>91515</v>
      </c>
      <c r="B6853" s="141" t="s">
        <v>12644</v>
      </c>
      <c r="C6853" s="141" t="s">
        <v>1037</v>
      </c>
      <c r="D6853" s="141" t="s">
        <v>81</v>
      </c>
      <c r="E6853" s="142" t="s">
        <v>12645</v>
      </c>
      <c r="F6853" s="142" t="s">
        <v>14324</v>
      </c>
    </row>
    <row r="6854" spans="1:6" x14ac:dyDescent="0.3">
      <c r="A6854" s="141">
        <v>91519</v>
      </c>
      <c r="B6854" s="141" t="s">
        <v>12646</v>
      </c>
      <c r="C6854" s="141" t="s">
        <v>1037</v>
      </c>
      <c r="D6854" s="141" t="s">
        <v>81</v>
      </c>
      <c r="E6854" s="142" t="s">
        <v>1855</v>
      </c>
      <c r="F6854" s="142" t="s">
        <v>1902</v>
      </c>
    </row>
    <row r="6855" spans="1:6" x14ac:dyDescent="0.3">
      <c r="A6855" s="141">
        <v>91520</v>
      </c>
      <c r="B6855" s="141" t="s">
        <v>12647</v>
      </c>
      <c r="C6855" s="141" t="s">
        <v>1037</v>
      </c>
      <c r="D6855" s="141" t="s">
        <v>81</v>
      </c>
      <c r="E6855" s="142" t="s">
        <v>11031</v>
      </c>
      <c r="F6855" s="142" t="s">
        <v>13257</v>
      </c>
    </row>
    <row r="6856" spans="1:6" x14ac:dyDescent="0.3">
      <c r="A6856" s="141">
        <v>91522</v>
      </c>
      <c r="B6856" s="141" t="s">
        <v>12648</v>
      </c>
      <c r="C6856" s="141" t="s">
        <v>1037</v>
      </c>
      <c r="D6856" s="141" t="s">
        <v>81</v>
      </c>
      <c r="E6856" s="142" t="s">
        <v>1931</v>
      </c>
      <c r="F6856" s="142" t="s">
        <v>14182</v>
      </c>
    </row>
    <row r="6857" spans="1:6" x14ac:dyDescent="0.3">
      <c r="A6857" s="141">
        <v>91525</v>
      </c>
      <c r="B6857" s="141" t="s">
        <v>12649</v>
      </c>
      <c r="C6857" s="141" t="s">
        <v>1037</v>
      </c>
      <c r="D6857" s="141" t="s">
        <v>81</v>
      </c>
      <c r="E6857" s="142" t="s">
        <v>11724</v>
      </c>
      <c r="F6857" s="142" t="s">
        <v>787</v>
      </c>
    </row>
    <row r="6858" spans="1:6" x14ac:dyDescent="0.3">
      <c r="A6858" s="141">
        <v>104412</v>
      </c>
      <c r="B6858" s="141" t="s">
        <v>12650</v>
      </c>
      <c r="C6858" s="141" t="s">
        <v>1037</v>
      </c>
      <c r="D6858" s="141" t="s">
        <v>81</v>
      </c>
      <c r="E6858" s="142" t="s">
        <v>12651</v>
      </c>
      <c r="F6858" s="142" t="s">
        <v>13402</v>
      </c>
    </row>
    <row r="6859" spans="1:6" x14ac:dyDescent="0.3">
      <c r="A6859" s="141">
        <v>104413</v>
      </c>
      <c r="B6859" s="141" t="s">
        <v>12652</v>
      </c>
      <c r="C6859" s="141" t="s">
        <v>1037</v>
      </c>
      <c r="D6859" s="141" t="s">
        <v>81</v>
      </c>
      <c r="E6859" s="142" t="s">
        <v>12653</v>
      </c>
      <c r="F6859" s="142" t="s">
        <v>16662</v>
      </c>
    </row>
    <row r="6860" spans="1:6" x14ac:dyDescent="0.3">
      <c r="A6860" s="141">
        <v>104414</v>
      </c>
      <c r="B6860" s="141" t="s">
        <v>12654</v>
      </c>
      <c r="C6860" s="141" t="s">
        <v>1037</v>
      </c>
      <c r="D6860" s="141" t="s">
        <v>81</v>
      </c>
      <c r="E6860" s="142" t="s">
        <v>1769</v>
      </c>
      <c r="F6860" s="142" t="s">
        <v>11929</v>
      </c>
    </row>
    <row r="6861" spans="1:6" x14ac:dyDescent="0.3">
      <c r="A6861" s="141">
        <v>104415</v>
      </c>
      <c r="B6861" s="141" t="s">
        <v>12655</v>
      </c>
      <c r="C6861" s="141" t="s">
        <v>1037</v>
      </c>
      <c r="D6861" s="141" t="s">
        <v>81</v>
      </c>
      <c r="E6861" s="142" t="s">
        <v>5074</v>
      </c>
      <c r="F6861" s="142" t="s">
        <v>17166</v>
      </c>
    </row>
    <row r="6862" spans="1:6" x14ac:dyDescent="0.3">
      <c r="A6862" s="141">
        <v>104416</v>
      </c>
      <c r="B6862" s="141" t="s">
        <v>12656</v>
      </c>
      <c r="C6862" s="141" t="s">
        <v>1037</v>
      </c>
      <c r="D6862" s="141" t="s">
        <v>81</v>
      </c>
      <c r="E6862" s="142" t="s">
        <v>12657</v>
      </c>
      <c r="F6862" s="142" t="s">
        <v>13418</v>
      </c>
    </row>
    <row r="6863" spans="1:6" x14ac:dyDescent="0.3">
      <c r="A6863" s="141">
        <v>104417</v>
      </c>
      <c r="B6863" s="141" t="s">
        <v>12658</v>
      </c>
      <c r="C6863" s="141" t="s">
        <v>1037</v>
      </c>
      <c r="D6863" s="141" t="s">
        <v>81</v>
      </c>
      <c r="E6863" s="142" t="s">
        <v>12659</v>
      </c>
      <c r="F6863" s="142" t="s">
        <v>479</v>
      </c>
    </row>
    <row r="6864" spans="1:6" x14ac:dyDescent="0.3">
      <c r="A6864" s="141">
        <v>104418</v>
      </c>
      <c r="B6864" s="141" t="s">
        <v>12660</v>
      </c>
      <c r="C6864" s="141" t="s">
        <v>1037</v>
      </c>
      <c r="D6864" s="141" t="s">
        <v>81</v>
      </c>
      <c r="E6864" s="142" t="s">
        <v>1763</v>
      </c>
      <c r="F6864" s="142" t="s">
        <v>18214</v>
      </c>
    </row>
    <row r="6865" spans="1:6" x14ac:dyDescent="0.3">
      <c r="A6865" s="141">
        <v>104419</v>
      </c>
      <c r="B6865" s="141" t="s">
        <v>12661</v>
      </c>
      <c r="C6865" s="141" t="s">
        <v>1037</v>
      </c>
      <c r="D6865" s="141" t="s">
        <v>81</v>
      </c>
      <c r="E6865" s="142" t="s">
        <v>2321</v>
      </c>
      <c r="F6865" s="142" t="s">
        <v>18215</v>
      </c>
    </row>
    <row r="6866" spans="1:6" x14ac:dyDescent="0.3">
      <c r="A6866" s="141">
        <v>104421</v>
      </c>
      <c r="B6866" s="141" t="s">
        <v>12662</v>
      </c>
      <c r="C6866" s="141" t="s">
        <v>1037</v>
      </c>
      <c r="D6866" s="141" t="s">
        <v>81</v>
      </c>
      <c r="E6866" s="142" t="s">
        <v>9397</v>
      </c>
      <c r="F6866" s="142" t="s">
        <v>5812</v>
      </c>
    </row>
    <row r="6867" spans="1:6" x14ac:dyDescent="0.3">
      <c r="A6867" s="141">
        <v>104422</v>
      </c>
      <c r="B6867" s="141" t="s">
        <v>12663</v>
      </c>
      <c r="C6867" s="141" t="s">
        <v>1037</v>
      </c>
      <c r="D6867" s="141" t="s">
        <v>81</v>
      </c>
      <c r="E6867" s="142" t="s">
        <v>5888</v>
      </c>
      <c r="F6867" s="142" t="s">
        <v>18216</v>
      </c>
    </row>
    <row r="6868" spans="1:6" x14ac:dyDescent="0.3">
      <c r="A6868" s="141">
        <v>104423</v>
      </c>
      <c r="B6868" s="141" t="s">
        <v>12664</v>
      </c>
      <c r="C6868" s="141" t="s">
        <v>1037</v>
      </c>
      <c r="D6868" s="141" t="s">
        <v>81</v>
      </c>
      <c r="E6868" s="142" t="s">
        <v>3874</v>
      </c>
      <c r="F6868" s="142" t="s">
        <v>9588</v>
      </c>
    </row>
    <row r="6869" spans="1:6" x14ac:dyDescent="0.3">
      <c r="A6869" s="141">
        <v>104425</v>
      </c>
      <c r="B6869" s="141" t="s">
        <v>12665</v>
      </c>
      <c r="C6869" s="141" t="s">
        <v>1037</v>
      </c>
      <c r="D6869" s="141" t="s">
        <v>81</v>
      </c>
      <c r="E6869" s="142" t="s">
        <v>2237</v>
      </c>
      <c r="F6869" s="142" t="s">
        <v>5122</v>
      </c>
    </row>
    <row r="6870" spans="1:6" x14ac:dyDescent="0.3">
      <c r="A6870" s="141">
        <v>105816</v>
      </c>
      <c r="B6870" s="141" t="s">
        <v>12666</v>
      </c>
      <c r="C6870" s="141" t="s">
        <v>1037</v>
      </c>
      <c r="D6870" s="141" t="s">
        <v>81</v>
      </c>
      <c r="E6870" s="142" t="s">
        <v>12667</v>
      </c>
      <c r="F6870" s="142" t="s">
        <v>17941</v>
      </c>
    </row>
    <row r="6871" spans="1:6" x14ac:dyDescent="0.3">
      <c r="A6871" s="141">
        <v>105817</v>
      </c>
      <c r="B6871" s="141" t="s">
        <v>12668</v>
      </c>
      <c r="C6871" s="141" t="s">
        <v>1037</v>
      </c>
      <c r="D6871" s="141" t="s">
        <v>81</v>
      </c>
      <c r="E6871" s="142" t="s">
        <v>1761</v>
      </c>
      <c r="F6871" s="142" t="s">
        <v>18217</v>
      </c>
    </row>
    <row r="6872" spans="1:6" x14ac:dyDescent="0.3">
      <c r="A6872" s="141">
        <v>105818</v>
      </c>
      <c r="B6872" s="141" t="s">
        <v>12669</v>
      </c>
      <c r="C6872" s="141" t="s">
        <v>1037</v>
      </c>
      <c r="D6872" s="141" t="s">
        <v>81</v>
      </c>
      <c r="E6872" s="142" t="s">
        <v>1796</v>
      </c>
      <c r="F6872" s="142" t="s">
        <v>7726</v>
      </c>
    </row>
    <row r="6873" spans="1:6" x14ac:dyDescent="0.3">
      <c r="A6873" s="141">
        <v>105819</v>
      </c>
      <c r="B6873" s="141" t="s">
        <v>12670</v>
      </c>
      <c r="C6873" s="141" t="s">
        <v>1037</v>
      </c>
      <c r="D6873" s="141" t="s">
        <v>81</v>
      </c>
      <c r="E6873" s="142" t="s">
        <v>1291</v>
      </c>
      <c r="F6873" s="142" t="s">
        <v>18218</v>
      </c>
    </row>
    <row r="6874" spans="1:6" x14ac:dyDescent="0.3">
      <c r="A6874" s="141">
        <v>105820</v>
      </c>
      <c r="B6874" s="141" t="s">
        <v>12671</v>
      </c>
      <c r="C6874" s="141" t="s">
        <v>1037</v>
      </c>
      <c r="D6874" s="141" t="s">
        <v>81</v>
      </c>
      <c r="E6874" s="142" t="s">
        <v>7961</v>
      </c>
      <c r="F6874" s="142" t="s">
        <v>17223</v>
      </c>
    </row>
    <row r="6875" spans="1:6" x14ac:dyDescent="0.3">
      <c r="A6875" s="141">
        <v>105821</v>
      </c>
      <c r="B6875" s="141" t="s">
        <v>12672</v>
      </c>
      <c r="C6875" s="141" t="s">
        <v>1037</v>
      </c>
      <c r="D6875" s="141" t="s">
        <v>81</v>
      </c>
      <c r="E6875" s="142" t="s">
        <v>7506</v>
      </c>
      <c r="F6875" s="142" t="s">
        <v>13450</v>
      </c>
    </row>
    <row r="6876" spans="1:6" x14ac:dyDescent="0.3">
      <c r="A6876" s="141">
        <v>105822</v>
      </c>
      <c r="B6876" s="141" t="s">
        <v>12673</v>
      </c>
      <c r="C6876" s="141" t="s">
        <v>1037</v>
      </c>
      <c r="D6876" s="141" t="s">
        <v>81</v>
      </c>
      <c r="E6876" s="142" t="s">
        <v>12674</v>
      </c>
      <c r="F6876" s="142" t="s">
        <v>18219</v>
      </c>
    </row>
    <row r="6877" spans="1:6" x14ac:dyDescent="0.3">
      <c r="A6877" s="141">
        <v>105823</v>
      </c>
      <c r="B6877" s="141" t="s">
        <v>12675</v>
      </c>
      <c r="C6877" s="141" t="s">
        <v>1037</v>
      </c>
      <c r="D6877" s="141" t="s">
        <v>81</v>
      </c>
      <c r="E6877" s="142" t="s">
        <v>12676</v>
      </c>
      <c r="F6877" s="142" t="s">
        <v>8098</v>
      </c>
    </row>
    <row r="6878" spans="1:6" x14ac:dyDescent="0.3">
      <c r="A6878" s="141">
        <v>105824</v>
      </c>
      <c r="B6878" s="141" t="s">
        <v>12677</v>
      </c>
      <c r="C6878" s="141" t="s">
        <v>1037</v>
      </c>
      <c r="D6878" s="141" t="s">
        <v>81</v>
      </c>
      <c r="E6878" s="142" t="s">
        <v>12678</v>
      </c>
      <c r="F6878" s="142" t="s">
        <v>7514</v>
      </c>
    </row>
    <row r="6879" spans="1:6" x14ac:dyDescent="0.3">
      <c r="A6879" s="141">
        <v>105825</v>
      </c>
      <c r="B6879" s="141" t="s">
        <v>12679</v>
      </c>
      <c r="C6879" s="141" t="s">
        <v>1037</v>
      </c>
      <c r="D6879" s="141" t="s">
        <v>81</v>
      </c>
      <c r="E6879" s="142" t="s">
        <v>12680</v>
      </c>
      <c r="F6879" s="142" t="s">
        <v>13239</v>
      </c>
    </row>
    <row r="6880" spans="1:6" x14ac:dyDescent="0.3">
      <c r="A6880" s="141">
        <v>105826</v>
      </c>
      <c r="B6880" s="141" t="s">
        <v>12681</v>
      </c>
      <c r="C6880" s="141" t="s">
        <v>1037</v>
      </c>
      <c r="D6880" s="141" t="s">
        <v>81</v>
      </c>
      <c r="E6880" s="142" t="s">
        <v>10785</v>
      </c>
      <c r="F6880" s="142" t="s">
        <v>7772</v>
      </c>
    </row>
    <row r="6881" spans="1:6" x14ac:dyDescent="0.3">
      <c r="A6881" s="141">
        <v>105827</v>
      </c>
      <c r="B6881" s="141" t="s">
        <v>12682</v>
      </c>
      <c r="C6881" s="141" t="s">
        <v>1037</v>
      </c>
      <c r="D6881" s="141" t="s">
        <v>81</v>
      </c>
      <c r="E6881" s="142" t="s">
        <v>7442</v>
      </c>
      <c r="F6881" s="142" t="s">
        <v>16514</v>
      </c>
    </row>
    <row r="6882" spans="1:6" x14ac:dyDescent="0.3">
      <c r="A6882" s="141">
        <v>105828</v>
      </c>
      <c r="B6882" s="141" t="s">
        <v>12683</v>
      </c>
      <c r="C6882" s="141" t="s">
        <v>1037</v>
      </c>
      <c r="D6882" s="141" t="s">
        <v>81</v>
      </c>
      <c r="E6882" s="142" t="s">
        <v>12684</v>
      </c>
      <c r="F6882" s="142" t="s">
        <v>3215</v>
      </c>
    </row>
    <row r="6883" spans="1:6" x14ac:dyDescent="0.3">
      <c r="A6883" s="141">
        <v>105829</v>
      </c>
      <c r="B6883" s="141" t="s">
        <v>12685</v>
      </c>
      <c r="C6883" s="141" t="s">
        <v>1037</v>
      </c>
      <c r="D6883" s="141" t="s">
        <v>81</v>
      </c>
      <c r="E6883" s="142" t="s">
        <v>12686</v>
      </c>
      <c r="F6883" s="142" t="s">
        <v>17622</v>
      </c>
    </row>
    <row r="6884" spans="1:6" x14ac:dyDescent="0.3">
      <c r="A6884" s="141">
        <v>87280</v>
      </c>
      <c r="B6884" s="141" t="s">
        <v>12687</v>
      </c>
      <c r="C6884" s="141" t="s">
        <v>1074</v>
      </c>
      <c r="D6884" s="141" t="s">
        <v>81</v>
      </c>
      <c r="E6884" s="142" t="s">
        <v>12688</v>
      </c>
      <c r="F6884" s="142" t="s">
        <v>18220</v>
      </c>
    </row>
    <row r="6885" spans="1:6" x14ac:dyDescent="0.3">
      <c r="A6885" s="141">
        <v>87281</v>
      </c>
      <c r="B6885" s="141" t="s">
        <v>12689</v>
      </c>
      <c r="C6885" s="141" t="s">
        <v>1074</v>
      </c>
      <c r="D6885" s="141" t="s">
        <v>81</v>
      </c>
      <c r="E6885" s="142" t="s">
        <v>12690</v>
      </c>
      <c r="F6885" s="142" t="s">
        <v>18221</v>
      </c>
    </row>
    <row r="6886" spans="1:6" x14ac:dyDescent="0.3">
      <c r="A6886" s="141">
        <v>87283</v>
      </c>
      <c r="B6886" s="141" t="s">
        <v>12691</v>
      </c>
      <c r="C6886" s="141" t="s">
        <v>1074</v>
      </c>
      <c r="D6886" s="141" t="s">
        <v>81</v>
      </c>
      <c r="E6886" s="142" t="s">
        <v>12692</v>
      </c>
      <c r="F6886" s="142" t="s">
        <v>18222</v>
      </c>
    </row>
    <row r="6887" spans="1:6" x14ac:dyDescent="0.3">
      <c r="A6887" s="141">
        <v>87284</v>
      </c>
      <c r="B6887" s="141" t="s">
        <v>12693</v>
      </c>
      <c r="C6887" s="141" t="s">
        <v>1074</v>
      </c>
      <c r="D6887" s="141" t="s">
        <v>81</v>
      </c>
      <c r="E6887" s="142" t="s">
        <v>12694</v>
      </c>
      <c r="F6887" s="142" t="s">
        <v>18223</v>
      </c>
    </row>
    <row r="6888" spans="1:6" x14ac:dyDescent="0.3">
      <c r="A6888" s="141">
        <v>87286</v>
      </c>
      <c r="B6888" s="141" t="s">
        <v>12695</v>
      </c>
      <c r="C6888" s="141" t="s">
        <v>1074</v>
      </c>
      <c r="D6888" s="141" t="s">
        <v>81</v>
      </c>
      <c r="E6888" s="142" t="s">
        <v>12696</v>
      </c>
      <c r="F6888" s="142" t="s">
        <v>18224</v>
      </c>
    </row>
    <row r="6889" spans="1:6" x14ac:dyDescent="0.3">
      <c r="A6889" s="141">
        <v>87287</v>
      </c>
      <c r="B6889" s="141" t="s">
        <v>12697</v>
      </c>
      <c r="C6889" s="141" t="s">
        <v>1074</v>
      </c>
      <c r="D6889" s="141" t="s">
        <v>81</v>
      </c>
      <c r="E6889" s="142" t="s">
        <v>12698</v>
      </c>
      <c r="F6889" s="142" t="s">
        <v>18225</v>
      </c>
    </row>
    <row r="6890" spans="1:6" x14ac:dyDescent="0.3">
      <c r="A6890" s="141">
        <v>87289</v>
      </c>
      <c r="B6890" s="141" t="s">
        <v>12699</v>
      </c>
      <c r="C6890" s="141" t="s">
        <v>1074</v>
      </c>
      <c r="D6890" s="141" t="s">
        <v>81</v>
      </c>
      <c r="E6890" s="142" t="s">
        <v>12700</v>
      </c>
      <c r="F6890" s="142" t="s">
        <v>18226</v>
      </c>
    </row>
    <row r="6891" spans="1:6" x14ac:dyDescent="0.3">
      <c r="A6891" s="141">
        <v>87290</v>
      </c>
      <c r="B6891" s="141" t="s">
        <v>12701</v>
      </c>
      <c r="C6891" s="141" t="s">
        <v>1074</v>
      </c>
      <c r="D6891" s="141" t="s">
        <v>81</v>
      </c>
      <c r="E6891" s="142" t="s">
        <v>12702</v>
      </c>
      <c r="F6891" s="142" t="s">
        <v>18227</v>
      </c>
    </row>
    <row r="6892" spans="1:6" x14ac:dyDescent="0.3">
      <c r="A6892" s="141">
        <v>87292</v>
      </c>
      <c r="B6892" s="141" t="s">
        <v>12703</v>
      </c>
      <c r="C6892" s="141" t="s">
        <v>1074</v>
      </c>
      <c r="D6892" s="141" t="s">
        <v>81</v>
      </c>
      <c r="E6892" s="142" t="s">
        <v>12704</v>
      </c>
      <c r="F6892" s="142" t="s">
        <v>18228</v>
      </c>
    </row>
    <row r="6893" spans="1:6" x14ac:dyDescent="0.3">
      <c r="A6893" s="141">
        <v>87294</v>
      </c>
      <c r="B6893" s="141" t="s">
        <v>12705</v>
      </c>
      <c r="C6893" s="141" t="s">
        <v>1074</v>
      </c>
      <c r="D6893" s="141" t="s">
        <v>81</v>
      </c>
      <c r="E6893" s="142" t="s">
        <v>12706</v>
      </c>
      <c r="F6893" s="142" t="s">
        <v>18229</v>
      </c>
    </row>
    <row r="6894" spans="1:6" x14ac:dyDescent="0.3">
      <c r="A6894" s="141">
        <v>87295</v>
      </c>
      <c r="B6894" s="141" t="s">
        <v>12707</v>
      </c>
      <c r="C6894" s="141" t="s">
        <v>1074</v>
      </c>
      <c r="D6894" s="141" t="s">
        <v>81</v>
      </c>
      <c r="E6894" s="142" t="s">
        <v>12708</v>
      </c>
      <c r="F6894" s="142" t="s">
        <v>18230</v>
      </c>
    </row>
    <row r="6895" spans="1:6" x14ac:dyDescent="0.3">
      <c r="A6895" s="141">
        <v>87296</v>
      </c>
      <c r="B6895" s="141" t="s">
        <v>12709</v>
      </c>
      <c r="C6895" s="141" t="s">
        <v>1074</v>
      </c>
      <c r="D6895" s="141" t="s">
        <v>81</v>
      </c>
      <c r="E6895" s="142" t="s">
        <v>12710</v>
      </c>
      <c r="F6895" s="142" t="s">
        <v>18231</v>
      </c>
    </row>
    <row r="6896" spans="1:6" x14ac:dyDescent="0.3">
      <c r="A6896" s="141">
        <v>87298</v>
      </c>
      <c r="B6896" s="141" t="s">
        <v>12711</v>
      </c>
      <c r="C6896" s="141" t="s">
        <v>1074</v>
      </c>
      <c r="D6896" s="141" t="s">
        <v>81</v>
      </c>
      <c r="E6896" s="142" t="s">
        <v>12712</v>
      </c>
      <c r="F6896" s="142" t="s">
        <v>18232</v>
      </c>
    </row>
    <row r="6897" spans="1:6" x14ac:dyDescent="0.3">
      <c r="A6897" s="141">
        <v>87299</v>
      </c>
      <c r="B6897" s="141" t="s">
        <v>12713</v>
      </c>
      <c r="C6897" s="141" t="s">
        <v>1074</v>
      </c>
      <c r="D6897" s="141" t="s">
        <v>81</v>
      </c>
      <c r="E6897" s="142" t="s">
        <v>12714</v>
      </c>
      <c r="F6897" s="142" t="s">
        <v>18233</v>
      </c>
    </row>
    <row r="6898" spans="1:6" x14ac:dyDescent="0.3">
      <c r="A6898" s="141">
        <v>87301</v>
      </c>
      <c r="B6898" s="141" t="s">
        <v>12715</v>
      </c>
      <c r="C6898" s="141" t="s">
        <v>1074</v>
      </c>
      <c r="D6898" s="141" t="s">
        <v>81</v>
      </c>
      <c r="E6898" s="142" t="s">
        <v>12716</v>
      </c>
      <c r="F6898" s="142" t="s">
        <v>18234</v>
      </c>
    </row>
    <row r="6899" spans="1:6" x14ac:dyDescent="0.3">
      <c r="A6899" s="141">
        <v>87302</v>
      </c>
      <c r="B6899" s="141" t="s">
        <v>12717</v>
      </c>
      <c r="C6899" s="141" t="s">
        <v>1074</v>
      </c>
      <c r="D6899" s="141" t="s">
        <v>81</v>
      </c>
      <c r="E6899" s="142" t="s">
        <v>12718</v>
      </c>
      <c r="F6899" s="142" t="s">
        <v>18235</v>
      </c>
    </row>
    <row r="6900" spans="1:6" x14ac:dyDescent="0.3">
      <c r="A6900" s="141">
        <v>87304</v>
      </c>
      <c r="B6900" s="141" t="s">
        <v>12719</v>
      </c>
      <c r="C6900" s="141" t="s">
        <v>1074</v>
      </c>
      <c r="D6900" s="141" t="s">
        <v>81</v>
      </c>
      <c r="E6900" s="142" t="s">
        <v>12720</v>
      </c>
      <c r="F6900" s="142" t="s">
        <v>18236</v>
      </c>
    </row>
    <row r="6901" spans="1:6" x14ac:dyDescent="0.3">
      <c r="A6901" s="141">
        <v>87305</v>
      </c>
      <c r="B6901" s="141" t="s">
        <v>12721</v>
      </c>
      <c r="C6901" s="141" t="s">
        <v>1074</v>
      </c>
      <c r="D6901" s="141" t="s">
        <v>81</v>
      </c>
      <c r="E6901" s="142" t="s">
        <v>12722</v>
      </c>
      <c r="F6901" s="142" t="s">
        <v>18237</v>
      </c>
    </row>
    <row r="6902" spans="1:6" x14ac:dyDescent="0.3">
      <c r="A6902" s="141">
        <v>87307</v>
      </c>
      <c r="B6902" s="141" t="s">
        <v>12723</v>
      </c>
      <c r="C6902" s="141" t="s">
        <v>1074</v>
      </c>
      <c r="D6902" s="141" t="s">
        <v>81</v>
      </c>
      <c r="E6902" s="142" t="s">
        <v>12724</v>
      </c>
      <c r="F6902" s="142" t="s">
        <v>18238</v>
      </c>
    </row>
    <row r="6903" spans="1:6" x14ac:dyDescent="0.3">
      <c r="A6903" s="141">
        <v>87308</v>
      </c>
      <c r="B6903" s="141" t="s">
        <v>12725</v>
      </c>
      <c r="C6903" s="141" t="s">
        <v>1074</v>
      </c>
      <c r="D6903" s="141" t="s">
        <v>81</v>
      </c>
      <c r="E6903" s="142" t="s">
        <v>12726</v>
      </c>
      <c r="F6903" s="142" t="s">
        <v>18239</v>
      </c>
    </row>
    <row r="6904" spans="1:6" x14ac:dyDescent="0.3">
      <c r="A6904" s="141">
        <v>87310</v>
      </c>
      <c r="B6904" s="141" t="s">
        <v>12727</v>
      </c>
      <c r="C6904" s="141" t="s">
        <v>1074</v>
      </c>
      <c r="D6904" s="141" t="s">
        <v>81</v>
      </c>
      <c r="E6904" s="142" t="s">
        <v>12728</v>
      </c>
      <c r="F6904" s="142" t="s">
        <v>18240</v>
      </c>
    </row>
    <row r="6905" spans="1:6" x14ac:dyDescent="0.3">
      <c r="A6905" s="141">
        <v>87311</v>
      </c>
      <c r="B6905" s="141" t="s">
        <v>12729</v>
      </c>
      <c r="C6905" s="141" t="s">
        <v>1074</v>
      </c>
      <c r="D6905" s="141" t="s">
        <v>81</v>
      </c>
      <c r="E6905" s="142" t="s">
        <v>12730</v>
      </c>
      <c r="F6905" s="142" t="s">
        <v>18241</v>
      </c>
    </row>
    <row r="6906" spans="1:6" x14ac:dyDescent="0.3">
      <c r="A6906" s="141">
        <v>87313</v>
      </c>
      <c r="B6906" s="141" t="s">
        <v>12731</v>
      </c>
      <c r="C6906" s="141" t="s">
        <v>1074</v>
      </c>
      <c r="D6906" s="141" t="s">
        <v>81</v>
      </c>
      <c r="E6906" s="142" t="s">
        <v>12732</v>
      </c>
      <c r="F6906" s="142" t="s">
        <v>18242</v>
      </c>
    </row>
    <row r="6907" spans="1:6" x14ac:dyDescent="0.3">
      <c r="A6907" s="141">
        <v>87314</v>
      </c>
      <c r="B6907" s="141" t="s">
        <v>12733</v>
      </c>
      <c r="C6907" s="141" t="s">
        <v>1074</v>
      </c>
      <c r="D6907" s="141" t="s">
        <v>81</v>
      </c>
      <c r="E6907" s="142" t="s">
        <v>12734</v>
      </c>
      <c r="F6907" s="142" t="s">
        <v>18243</v>
      </c>
    </row>
    <row r="6908" spans="1:6" x14ac:dyDescent="0.3">
      <c r="A6908" s="141">
        <v>87316</v>
      </c>
      <c r="B6908" s="141" t="s">
        <v>12735</v>
      </c>
      <c r="C6908" s="141" t="s">
        <v>1074</v>
      </c>
      <c r="D6908" s="141" t="s">
        <v>81</v>
      </c>
      <c r="E6908" s="142" t="s">
        <v>12736</v>
      </c>
      <c r="F6908" s="142" t="s">
        <v>18244</v>
      </c>
    </row>
    <row r="6909" spans="1:6" x14ac:dyDescent="0.3">
      <c r="A6909" s="141">
        <v>87317</v>
      </c>
      <c r="B6909" s="141" t="s">
        <v>12737</v>
      </c>
      <c r="C6909" s="141" t="s">
        <v>1074</v>
      </c>
      <c r="D6909" s="141" t="s">
        <v>81</v>
      </c>
      <c r="E6909" s="142" t="s">
        <v>12738</v>
      </c>
      <c r="F6909" s="142" t="s">
        <v>18245</v>
      </c>
    </row>
    <row r="6910" spans="1:6" x14ac:dyDescent="0.3">
      <c r="A6910" s="141">
        <v>87319</v>
      </c>
      <c r="B6910" s="141" t="s">
        <v>12739</v>
      </c>
      <c r="C6910" s="141" t="s">
        <v>1074</v>
      </c>
      <c r="D6910" s="141" t="s">
        <v>81</v>
      </c>
      <c r="E6910" s="142" t="s">
        <v>12740</v>
      </c>
      <c r="F6910" s="142" t="s">
        <v>18246</v>
      </c>
    </row>
    <row r="6911" spans="1:6" x14ac:dyDescent="0.3">
      <c r="A6911" s="141">
        <v>87320</v>
      </c>
      <c r="B6911" s="141" t="s">
        <v>12741</v>
      </c>
      <c r="C6911" s="141" t="s">
        <v>1074</v>
      </c>
      <c r="D6911" s="141" t="s">
        <v>81</v>
      </c>
      <c r="E6911" s="142" t="s">
        <v>12742</v>
      </c>
      <c r="F6911" s="142" t="s">
        <v>18247</v>
      </c>
    </row>
    <row r="6912" spans="1:6" x14ac:dyDescent="0.3">
      <c r="A6912" s="141">
        <v>87322</v>
      </c>
      <c r="B6912" s="141" t="s">
        <v>12743</v>
      </c>
      <c r="C6912" s="141" t="s">
        <v>1074</v>
      </c>
      <c r="D6912" s="141" t="s">
        <v>81</v>
      </c>
      <c r="E6912" s="142" t="s">
        <v>12744</v>
      </c>
      <c r="F6912" s="142" t="s">
        <v>18248</v>
      </c>
    </row>
    <row r="6913" spans="1:6" x14ac:dyDescent="0.3">
      <c r="A6913" s="141">
        <v>87323</v>
      </c>
      <c r="B6913" s="141" t="s">
        <v>12745</v>
      </c>
      <c r="C6913" s="141" t="s">
        <v>1074</v>
      </c>
      <c r="D6913" s="141" t="s">
        <v>81</v>
      </c>
      <c r="E6913" s="142" t="s">
        <v>12746</v>
      </c>
      <c r="F6913" s="142" t="s">
        <v>18249</v>
      </c>
    </row>
    <row r="6914" spans="1:6" x14ac:dyDescent="0.3">
      <c r="A6914" s="141">
        <v>87325</v>
      </c>
      <c r="B6914" s="141" t="s">
        <v>12747</v>
      </c>
      <c r="C6914" s="141" t="s">
        <v>1074</v>
      </c>
      <c r="D6914" s="141" t="s">
        <v>81</v>
      </c>
      <c r="E6914" s="142" t="s">
        <v>12748</v>
      </c>
      <c r="F6914" s="142" t="s">
        <v>18250</v>
      </c>
    </row>
    <row r="6915" spans="1:6" x14ac:dyDescent="0.3">
      <c r="A6915" s="141">
        <v>87326</v>
      </c>
      <c r="B6915" s="141" t="s">
        <v>12749</v>
      </c>
      <c r="C6915" s="141" t="s">
        <v>1074</v>
      </c>
      <c r="D6915" s="141" t="s">
        <v>81</v>
      </c>
      <c r="E6915" s="142" t="s">
        <v>12750</v>
      </c>
      <c r="F6915" s="142" t="s">
        <v>18251</v>
      </c>
    </row>
    <row r="6916" spans="1:6" x14ac:dyDescent="0.3">
      <c r="A6916" s="141">
        <v>87327</v>
      </c>
      <c r="B6916" s="141" t="s">
        <v>12751</v>
      </c>
      <c r="C6916" s="141" t="s">
        <v>1074</v>
      </c>
      <c r="D6916" s="141" t="s">
        <v>81</v>
      </c>
      <c r="E6916" s="142" t="s">
        <v>12752</v>
      </c>
      <c r="F6916" s="142" t="s">
        <v>18252</v>
      </c>
    </row>
    <row r="6917" spans="1:6" x14ac:dyDescent="0.3">
      <c r="A6917" s="141">
        <v>87328</v>
      </c>
      <c r="B6917" s="141" t="s">
        <v>12753</v>
      </c>
      <c r="C6917" s="141" t="s">
        <v>1074</v>
      </c>
      <c r="D6917" s="141" t="s">
        <v>81</v>
      </c>
      <c r="E6917" s="142" t="s">
        <v>12754</v>
      </c>
      <c r="F6917" s="142" t="s">
        <v>18253</v>
      </c>
    </row>
    <row r="6918" spans="1:6" x14ac:dyDescent="0.3">
      <c r="A6918" s="141">
        <v>87329</v>
      </c>
      <c r="B6918" s="141" t="s">
        <v>12755</v>
      </c>
      <c r="C6918" s="141" t="s">
        <v>1074</v>
      </c>
      <c r="D6918" s="141" t="s">
        <v>81</v>
      </c>
      <c r="E6918" s="142" t="s">
        <v>12756</v>
      </c>
      <c r="F6918" s="142" t="s">
        <v>18254</v>
      </c>
    </row>
    <row r="6919" spans="1:6" x14ac:dyDescent="0.3">
      <c r="A6919" s="141">
        <v>87330</v>
      </c>
      <c r="B6919" s="141" t="s">
        <v>12757</v>
      </c>
      <c r="C6919" s="141" t="s">
        <v>1074</v>
      </c>
      <c r="D6919" s="141" t="s">
        <v>81</v>
      </c>
      <c r="E6919" s="142" t="s">
        <v>12758</v>
      </c>
      <c r="F6919" s="142" t="s">
        <v>18255</v>
      </c>
    </row>
    <row r="6920" spans="1:6" x14ac:dyDescent="0.3">
      <c r="A6920" s="141">
        <v>87331</v>
      </c>
      <c r="B6920" s="141" t="s">
        <v>12759</v>
      </c>
      <c r="C6920" s="141" t="s">
        <v>1074</v>
      </c>
      <c r="D6920" s="141" t="s">
        <v>81</v>
      </c>
      <c r="E6920" s="142" t="s">
        <v>12760</v>
      </c>
      <c r="F6920" s="142" t="s">
        <v>18256</v>
      </c>
    </row>
    <row r="6921" spans="1:6" x14ac:dyDescent="0.3">
      <c r="A6921" s="141">
        <v>87332</v>
      </c>
      <c r="B6921" s="141" t="s">
        <v>12761</v>
      </c>
      <c r="C6921" s="141" t="s">
        <v>1074</v>
      </c>
      <c r="D6921" s="141" t="s">
        <v>81</v>
      </c>
      <c r="E6921" s="142" t="s">
        <v>12762</v>
      </c>
      <c r="F6921" s="142" t="s">
        <v>18257</v>
      </c>
    </row>
    <row r="6922" spans="1:6" x14ac:dyDescent="0.3">
      <c r="A6922" s="141">
        <v>87333</v>
      </c>
      <c r="B6922" s="141" t="s">
        <v>12763</v>
      </c>
      <c r="C6922" s="141" t="s">
        <v>1074</v>
      </c>
      <c r="D6922" s="141" t="s">
        <v>81</v>
      </c>
      <c r="E6922" s="142" t="s">
        <v>12764</v>
      </c>
      <c r="F6922" s="142" t="s">
        <v>18258</v>
      </c>
    </row>
    <row r="6923" spans="1:6" x14ac:dyDescent="0.3">
      <c r="A6923" s="141">
        <v>87334</v>
      </c>
      <c r="B6923" s="141" t="s">
        <v>12765</v>
      </c>
      <c r="C6923" s="141" t="s">
        <v>1074</v>
      </c>
      <c r="D6923" s="141" t="s">
        <v>81</v>
      </c>
      <c r="E6923" s="142" t="s">
        <v>12766</v>
      </c>
      <c r="F6923" s="142" t="s">
        <v>18259</v>
      </c>
    </row>
    <row r="6924" spans="1:6" x14ac:dyDescent="0.3">
      <c r="A6924" s="141">
        <v>87335</v>
      </c>
      <c r="B6924" s="141" t="s">
        <v>12767</v>
      </c>
      <c r="C6924" s="141" t="s">
        <v>1074</v>
      </c>
      <c r="D6924" s="141" t="s">
        <v>81</v>
      </c>
      <c r="E6924" s="142" t="s">
        <v>12768</v>
      </c>
      <c r="F6924" s="142" t="s">
        <v>18260</v>
      </c>
    </row>
    <row r="6925" spans="1:6" x14ac:dyDescent="0.3">
      <c r="A6925" s="141">
        <v>87336</v>
      </c>
      <c r="B6925" s="141" t="s">
        <v>12769</v>
      </c>
      <c r="C6925" s="141" t="s">
        <v>1074</v>
      </c>
      <c r="D6925" s="141" t="s">
        <v>81</v>
      </c>
      <c r="E6925" s="142" t="s">
        <v>12770</v>
      </c>
      <c r="F6925" s="142" t="s">
        <v>18261</v>
      </c>
    </row>
    <row r="6926" spans="1:6" x14ac:dyDescent="0.3">
      <c r="A6926" s="141">
        <v>87337</v>
      </c>
      <c r="B6926" s="141" t="s">
        <v>12771</v>
      </c>
      <c r="C6926" s="141" t="s">
        <v>1074</v>
      </c>
      <c r="D6926" s="141" t="s">
        <v>81</v>
      </c>
      <c r="E6926" s="142" t="s">
        <v>12772</v>
      </c>
      <c r="F6926" s="142" t="s">
        <v>18262</v>
      </c>
    </row>
    <row r="6927" spans="1:6" x14ac:dyDescent="0.3">
      <c r="A6927" s="141">
        <v>87338</v>
      </c>
      <c r="B6927" s="141" t="s">
        <v>12773</v>
      </c>
      <c r="C6927" s="141" t="s">
        <v>1074</v>
      </c>
      <c r="D6927" s="141" t="s">
        <v>81</v>
      </c>
      <c r="E6927" s="142" t="s">
        <v>12774</v>
      </c>
      <c r="F6927" s="142" t="s">
        <v>18263</v>
      </c>
    </row>
    <row r="6928" spans="1:6" x14ac:dyDescent="0.3">
      <c r="A6928" s="141">
        <v>87339</v>
      </c>
      <c r="B6928" s="141" t="s">
        <v>12775</v>
      </c>
      <c r="C6928" s="141" t="s">
        <v>1074</v>
      </c>
      <c r="D6928" s="141" t="s">
        <v>81</v>
      </c>
      <c r="E6928" s="142" t="s">
        <v>12776</v>
      </c>
      <c r="F6928" s="142" t="s">
        <v>18264</v>
      </c>
    </row>
    <row r="6929" spans="1:6" x14ac:dyDescent="0.3">
      <c r="A6929" s="141">
        <v>87340</v>
      </c>
      <c r="B6929" s="141" t="s">
        <v>12777</v>
      </c>
      <c r="C6929" s="141" t="s">
        <v>1074</v>
      </c>
      <c r="D6929" s="141" t="s">
        <v>81</v>
      </c>
      <c r="E6929" s="142" t="s">
        <v>12778</v>
      </c>
      <c r="F6929" s="142" t="s">
        <v>18265</v>
      </c>
    </row>
    <row r="6930" spans="1:6" x14ac:dyDescent="0.3">
      <c r="A6930" s="141">
        <v>87341</v>
      </c>
      <c r="B6930" s="141" t="s">
        <v>12779</v>
      </c>
      <c r="C6930" s="141" t="s">
        <v>1074</v>
      </c>
      <c r="D6930" s="141" t="s">
        <v>81</v>
      </c>
      <c r="E6930" s="142" t="s">
        <v>12780</v>
      </c>
      <c r="F6930" s="142" t="s">
        <v>18266</v>
      </c>
    </row>
    <row r="6931" spans="1:6" x14ac:dyDescent="0.3">
      <c r="A6931" s="141">
        <v>87342</v>
      </c>
      <c r="B6931" s="141" t="s">
        <v>12781</v>
      </c>
      <c r="C6931" s="141" t="s">
        <v>1074</v>
      </c>
      <c r="D6931" s="141" t="s">
        <v>81</v>
      </c>
      <c r="E6931" s="142" t="s">
        <v>12782</v>
      </c>
      <c r="F6931" s="142" t="s">
        <v>18267</v>
      </c>
    </row>
    <row r="6932" spans="1:6" x14ac:dyDescent="0.3">
      <c r="A6932" s="141">
        <v>87343</v>
      </c>
      <c r="B6932" s="141" t="s">
        <v>12783</v>
      </c>
      <c r="C6932" s="141" t="s">
        <v>1074</v>
      </c>
      <c r="D6932" s="141" t="s">
        <v>81</v>
      </c>
      <c r="E6932" s="142" t="s">
        <v>12784</v>
      </c>
      <c r="F6932" s="142" t="s">
        <v>18268</v>
      </c>
    </row>
    <row r="6933" spans="1:6" x14ac:dyDescent="0.3">
      <c r="A6933" s="141">
        <v>87344</v>
      </c>
      <c r="B6933" s="141" t="s">
        <v>12785</v>
      </c>
      <c r="C6933" s="141" t="s">
        <v>1074</v>
      </c>
      <c r="D6933" s="141" t="s">
        <v>81</v>
      </c>
      <c r="E6933" s="142" t="s">
        <v>12786</v>
      </c>
      <c r="F6933" s="142" t="s">
        <v>18269</v>
      </c>
    </row>
    <row r="6934" spans="1:6" x14ac:dyDescent="0.3">
      <c r="A6934" s="141">
        <v>87345</v>
      </c>
      <c r="B6934" s="141" t="s">
        <v>12787</v>
      </c>
      <c r="C6934" s="141" t="s">
        <v>1074</v>
      </c>
      <c r="D6934" s="141" t="s">
        <v>81</v>
      </c>
      <c r="E6934" s="142" t="s">
        <v>12788</v>
      </c>
      <c r="F6934" s="142" t="s">
        <v>18270</v>
      </c>
    </row>
    <row r="6935" spans="1:6" x14ac:dyDescent="0.3">
      <c r="A6935" s="141">
        <v>87346</v>
      </c>
      <c r="B6935" s="141" t="s">
        <v>12789</v>
      </c>
      <c r="C6935" s="141" t="s">
        <v>1074</v>
      </c>
      <c r="D6935" s="141" t="s">
        <v>81</v>
      </c>
      <c r="E6935" s="142" t="s">
        <v>12790</v>
      </c>
      <c r="F6935" s="142" t="s">
        <v>18271</v>
      </c>
    </row>
    <row r="6936" spans="1:6" x14ac:dyDescent="0.3">
      <c r="A6936" s="141">
        <v>87347</v>
      </c>
      <c r="B6936" s="141" t="s">
        <v>12791</v>
      </c>
      <c r="C6936" s="141" t="s">
        <v>1074</v>
      </c>
      <c r="D6936" s="141" t="s">
        <v>81</v>
      </c>
      <c r="E6936" s="142" t="s">
        <v>12792</v>
      </c>
      <c r="F6936" s="142" t="s">
        <v>18272</v>
      </c>
    </row>
    <row r="6937" spans="1:6" x14ac:dyDescent="0.3">
      <c r="A6937" s="141">
        <v>87348</v>
      </c>
      <c r="B6937" s="141" t="s">
        <v>12793</v>
      </c>
      <c r="C6937" s="141" t="s">
        <v>1074</v>
      </c>
      <c r="D6937" s="141" t="s">
        <v>81</v>
      </c>
      <c r="E6937" s="142" t="s">
        <v>12794</v>
      </c>
      <c r="F6937" s="142" t="s">
        <v>18273</v>
      </c>
    </row>
    <row r="6938" spans="1:6" x14ac:dyDescent="0.3">
      <c r="A6938" s="141">
        <v>87349</v>
      </c>
      <c r="B6938" s="141" t="s">
        <v>12795</v>
      </c>
      <c r="C6938" s="141" t="s">
        <v>1074</v>
      </c>
      <c r="D6938" s="141" t="s">
        <v>81</v>
      </c>
      <c r="E6938" s="142" t="s">
        <v>12796</v>
      </c>
      <c r="F6938" s="142" t="s">
        <v>18274</v>
      </c>
    </row>
    <row r="6939" spans="1:6" x14ac:dyDescent="0.3">
      <c r="A6939" s="141">
        <v>87350</v>
      </c>
      <c r="B6939" s="141" t="s">
        <v>12797</v>
      </c>
      <c r="C6939" s="141" t="s">
        <v>1074</v>
      </c>
      <c r="D6939" s="141" t="s">
        <v>81</v>
      </c>
      <c r="E6939" s="142" t="s">
        <v>12798</v>
      </c>
      <c r="F6939" s="142" t="s">
        <v>18275</v>
      </c>
    </row>
    <row r="6940" spans="1:6" x14ac:dyDescent="0.3">
      <c r="A6940" s="141">
        <v>87351</v>
      </c>
      <c r="B6940" s="141" t="s">
        <v>12799</v>
      </c>
      <c r="C6940" s="141" t="s">
        <v>1074</v>
      </c>
      <c r="D6940" s="141" t="s">
        <v>81</v>
      </c>
      <c r="E6940" s="142" t="s">
        <v>12800</v>
      </c>
      <c r="F6940" s="142" t="s">
        <v>18276</v>
      </c>
    </row>
    <row r="6941" spans="1:6" x14ac:dyDescent="0.3">
      <c r="A6941" s="141">
        <v>87352</v>
      </c>
      <c r="B6941" s="141" t="s">
        <v>12801</v>
      </c>
      <c r="C6941" s="141" t="s">
        <v>1074</v>
      </c>
      <c r="D6941" s="141" t="s">
        <v>81</v>
      </c>
      <c r="E6941" s="142" t="s">
        <v>12802</v>
      </c>
      <c r="F6941" s="142" t="s">
        <v>18277</v>
      </c>
    </row>
    <row r="6942" spans="1:6" x14ac:dyDescent="0.3">
      <c r="A6942" s="141">
        <v>87353</v>
      </c>
      <c r="B6942" s="141" t="s">
        <v>12803</v>
      </c>
      <c r="C6942" s="141" t="s">
        <v>1074</v>
      </c>
      <c r="D6942" s="141" t="s">
        <v>81</v>
      </c>
      <c r="E6942" s="142" t="s">
        <v>12804</v>
      </c>
      <c r="F6942" s="142" t="s">
        <v>18278</v>
      </c>
    </row>
    <row r="6943" spans="1:6" x14ac:dyDescent="0.3">
      <c r="A6943" s="141">
        <v>87354</v>
      </c>
      <c r="B6943" s="141" t="s">
        <v>12805</v>
      </c>
      <c r="C6943" s="141" t="s">
        <v>1074</v>
      </c>
      <c r="D6943" s="141" t="s">
        <v>81</v>
      </c>
      <c r="E6943" s="142" t="s">
        <v>12806</v>
      </c>
      <c r="F6943" s="142" t="s">
        <v>18279</v>
      </c>
    </row>
    <row r="6944" spans="1:6" x14ac:dyDescent="0.3">
      <c r="A6944" s="141">
        <v>87355</v>
      </c>
      <c r="B6944" s="141" t="s">
        <v>12807</v>
      </c>
      <c r="C6944" s="141" t="s">
        <v>1074</v>
      </c>
      <c r="D6944" s="141" t="s">
        <v>81</v>
      </c>
      <c r="E6944" s="142" t="s">
        <v>12808</v>
      </c>
      <c r="F6944" s="142" t="s">
        <v>18280</v>
      </c>
    </row>
    <row r="6945" spans="1:6" x14ac:dyDescent="0.3">
      <c r="A6945" s="141">
        <v>87356</v>
      </c>
      <c r="B6945" s="141" t="s">
        <v>12809</v>
      </c>
      <c r="C6945" s="141" t="s">
        <v>1074</v>
      </c>
      <c r="D6945" s="141" t="s">
        <v>81</v>
      </c>
      <c r="E6945" s="142" t="s">
        <v>12810</v>
      </c>
      <c r="F6945" s="142" t="s">
        <v>15406</v>
      </c>
    </row>
    <row r="6946" spans="1:6" x14ac:dyDescent="0.3">
      <c r="A6946" s="141">
        <v>87357</v>
      </c>
      <c r="B6946" s="141" t="s">
        <v>12811</v>
      </c>
      <c r="C6946" s="141" t="s">
        <v>1074</v>
      </c>
      <c r="D6946" s="141" t="s">
        <v>81</v>
      </c>
      <c r="E6946" s="142" t="s">
        <v>12812</v>
      </c>
      <c r="F6946" s="142" t="s">
        <v>18281</v>
      </c>
    </row>
    <row r="6947" spans="1:6" x14ac:dyDescent="0.3">
      <c r="A6947" s="141">
        <v>87358</v>
      </c>
      <c r="B6947" s="141" t="s">
        <v>12813</v>
      </c>
      <c r="C6947" s="141" t="s">
        <v>1074</v>
      </c>
      <c r="D6947" s="141" t="s">
        <v>81</v>
      </c>
      <c r="E6947" s="142" t="s">
        <v>12814</v>
      </c>
      <c r="F6947" s="142" t="s">
        <v>18282</v>
      </c>
    </row>
    <row r="6948" spans="1:6" x14ac:dyDescent="0.3">
      <c r="A6948" s="141">
        <v>87359</v>
      </c>
      <c r="B6948" s="141" t="s">
        <v>12815</v>
      </c>
      <c r="C6948" s="141" t="s">
        <v>1074</v>
      </c>
      <c r="D6948" s="141" t="s">
        <v>81</v>
      </c>
      <c r="E6948" s="142" t="s">
        <v>12816</v>
      </c>
      <c r="F6948" s="142" t="s">
        <v>18283</v>
      </c>
    </row>
    <row r="6949" spans="1:6" x14ac:dyDescent="0.3">
      <c r="A6949" s="141">
        <v>87360</v>
      </c>
      <c r="B6949" s="141" t="s">
        <v>12817</v>
      </c>
      <c r="C6949" s="141" t="s">
        <v>1074</v>
      </c>
      <c r="D6949" s="141" t="s">
        <v>81</v>
      </c>
      <c r="E6949" s="142" t="s">
        <v>12818</v>
      </c>
      <c r="F6949" s="142" t="s">
        <v>18284</v>
      </c>
    </row>
    <row r="6950" spans="1:6" x14ac:dyDescent="0.3">
      <c r="A6950" s="141">
        <v>87361</v>
      </c>
      <c r="B6950" s="141" t="s">
        <v>12819</v>
      </c>
      <c r="C6950" s="141" t="s">
        <v>1074</v>
      </c>
      <c r="D6950" s="141" t="s">
        <v>81</v>
      </c>
      <c r="E6950" s="142" t="s">
        <v>12820</v>
      </c>
      <c r="F6950" s="142" t="s">
        <v>18285</v>
      </c>
    </row>
    <row r="6951" spans="1:6" x14ac:dyDescent="0.3">
      <c r="A6951" s="141">
        <v>87362</v>
      </c>
      <c r="B6951" s="141" t="s">
        <v>12821</v>
      </c>
      <c r="C6951" s="141" t="s">
        <v>1074</v>
      </c>
      <c r="D6951" s="141" t="s">
        <v>81</v>
      </c>
      <c r="E6951" s="142" t="s">
        <v>12822</v>
      </c>
      <c r="F6951" s="142" t="s">
        <v>18286</v>
      </c>
    </row>
    <row r="6952" spans="1:6" x14ac:dyDescent="0.3">
      <c r="A6952" s="141">
        <v>87363</v>
      </c>
      <c r="B6952" s="141" t="s">
        <v>12823</v>
      </c>
      <c r="C6952" s="141" t="s">
        <v>1074</v>
      </c>
      <c r="D6952" s="141" t="s">
        <v>81</v>
      </c>
      <c r="E6952" s="142" t="s">
        <v>12824</v>
      </c>
      <c r="F6952" s="142" t="s">
        <v>18287</v>
      </c>
    </row>
    <row r="6953" spans="1:6" x14ac:dyDescent="0.3">
      <c r="A6953" s="141">
        <v>87364</v>
      </c>
      <c r="B6953" s="141" t="s">
        <v>12825</v>
      </c>
      <c r="C6953" s="141" t="s">
        <v>1074</v>
      </c>
      <c r="D6953" s="141" t="s">
        <v>81</v>
      </c>
      <c r="E6953" s="142" t="s">
        <v>12826</v>
      </c>
      <c r="F6953" s="142" t="s">
        <v>18288</v>
      </c>
    </row>
    <row r="6954" spans="1:6" x14ac:dyDescent="0.3">
      <c r="A6954" s="141">
        <v>87365</v>
      </c>
      <c r="B6954" s="141" t="s">
        <v>12827</v>
      </c>
      <c r="C6954" s="141" t="s">
        <v>1074</v>
      </c>
      <c r="D6954" s="141" t="s">
        <v>81</v>
      </c>
      <c r="E6954" s="142" t="s">
        <v>12828</v>
      </c>
      <c r="F6954" s="142" t="s">
        <v>18289</v>
      </c>
    </row>
    <row r="6955" spans="1:6" x14ac:dyDescent="0.3">
      <c r="A6955" s="141">
        <v>87366</v>
      </c>
      <c r="B6955" s="141" t="s">
        <v>12829</v>
      </c>
      <c r="C6955" s="141" t="s">
        <v>1074</v>
      </c>
      <c r="D6955" s="141" t="s">
        <v>81</v>
      </c>
      <c r="E6955" s="142" t="s">
        <v>12830</v>
      </c>
      <c r="F6955" s="142" t="s">
        <v>18290</v>
      </c>
    </row>
    <row r="6956" spans="1:6" x14ac:dyDescent="0.3">
      <c r="A6956" s="141">
        <v>87367</v>
      </c>
      <c r="B6956" s="141" t="s">
        <v>12831</v>
      </c>
      <c r="C6956" s="141" t="s">
        <v>1074</v>
      </c>
      <c r="D6956" s="141" t="s">
        <v>81</v>
      </c>
      <c r="E6956" s="142" t="s">
        <v>12832</v>
      </c>
      <c r="F6956" s="142" t="s">
        <v>18291</v>
      </c>
    </row>
    <row r="6957" spans="1:6" x14ac:dyDescent="0.3">
      <c r="A6957" s="141">
        <v>87368</v>
      </c>
      <c r="B6957" s="141" t="s">
        <v>12833</v>
      </c>
      <c r="C6957" s="141" t="s">
        <v>1074</v>
      </c>
      <c r="D6957" s="141" t="s">
        <v>81</v>
      </c>
      <c r="E6957" s="142" t="s">
        <v>12834</v>
      </c>
      <c r="F6957" s="142" t="s">
        <v>18292</v>
      </c>
    </row>
    <row r="6958" spans="1:6" x14ac:dyDescent="0.3">
      <c r="A6958" s="141">
        <v>87369</v>
      </c>
      <c r="B6958" s="141" t="s">
        <v>12835</v>
      </c>
      <c r="C6958" s="141" t="s">
        <v>1074</v>
      </c>
      <c r="D6958" s="141" t="s">
        <v>81</v>
      </c>
      <c r="E6958" s="142" t="s">
        <v>12836</v>
      </c>
      <c r="F6958" s="142" t="s">
        <v>18293</v>
      </c>
    </row>
    <row r="6959" spans="1:6" x14ac:dyDescent="0.3">
      <c r="A6959" s="141">
        <v>87370</v>
      </c>
      <c r="B6959" s="141" t="s">
        <v>12837</v>
      </c>
      <c r="C6959" s="141" t="s">
        <v>1074</v>
      </c>
      <c r="D6959" s="141" t="s">
        <v>81</v>
      </c>
      <c r="E6959" s="142" t="s">
        <v>12838</v>
      </c>
      <c r="F6959" s="142" t="s">
        <v>18294</v>
      </c>
    </row>
    <row r="6960" spans="1:6" x14ac:dyDescent="0.3">
      <c r="A6960" s="141">
        <v>87371</v>
      </c>
      <c r="B6960" s="141" t="s">
        <v>12839</v>
      </c>
      <c r="C6960" s="141" t="s">
        <v>1074</v>
      </c>
      <c r="D6960" s="141" t="s">
        <v>81</v>
      </c>
      <c r="E6960" s="142" t="s">
        <v>12840</v>
      </c>
      <c r="F6960" s="142" t="s">
        <v>18295</v>
      </c>
    </row>
    <row r="6961" spans="1:6" x14ac:dyDescent="0.3">
      <c r="A6961" s="141">
        <v>87372</v>
      </c>
      <c r="B6961" s="141" t="s">
        <v>12841</v>
      </c>
      <c r="C6961" s="141" t="s">
        <v>1074</v>
      </c>
      <c r="D6961" s="141" t="s">
        <v>81</v>
      </c>
      <c r="E6961" s="142" t="s">
        <v>12842</v>
      </c>
      <c r="F6961" s="142" t="s">
        <v>18296</v>
      </c>
    </row>
    <row r="6962" spans="1:6" x14ac:dyDescent="0.3">
      <c r="A6962" s="141">
        <v>87373</v>
      </c>
      <c r="B6962" s="141" t="s">
        <v>12843</v>
      </c>
      <c r="C6962" s="141" t="s">
        <v>1074</v>
      </c>
      <c r="D6962" s="141" t="s">
        <v>81</v>
      </c>
      <c r="E6962" s="142" t="s">
        <v>12844</v>
      </c>
      <c r="F6962" s="142" t="s">
        <v>18297</v>
      </c>
    </row>
    <row r="6963" spans="1:6" x14ac:dyDescent="0.3">
      <c r="A6963" s="141">
        <v>87374</v>
      </c>
      <c r="B6963" s="141" t="s">
        <v>12845</v>
      </c>
      <c r="C6963" s="141" t="s">
        <v>1074</v>
      </c>
      <c r="D6963" s="141" t="s">
        <v>81</v>
      </c>
      <c r="E6963" s="142" t="s">
        <v>12846</v>
      </c>
      <c r="F6963" s="142" t="s">
        <v>18298</v>
      </c>
    </row>
    <row r="6964" spans="1:6" x14ac:dyDescent="0.3">
      <c r="A6964" s="141">
        <v>87375</v>
      </c>
      <c r="B6964" s="141" t="s">
        <v>12847</v>
      </c>
      <c r="C6964" s="141" t="s">
        <v>1074</v>
      </c>
      <c r="D6964" s="141" t="s">
        <v>81</v>
      </c>
      <c r="E6964" s="142" t="s">
        <v>12848</v>
      </c>
      <c r="F6964" s="142" t="s">
        <v>18299</v>
      </c>
    </row>
    <row r="6965" spans="1:6" x14ac:dyDescent="0.3">
      <c r="A6965" s="141">
        <v>87376</v>
      </c>
      <c r="B6965" s="141" t="s">
        <v>12849</v>
      </c>
      <c r="C6965" s="141" t="s">
        <v>1074</v>
      </c>
      <c r="D6965" s="141" t="s">
        <v>81</v>
      </c>
      <c r="E6965" s="142" t="s">
        <v>12850</v>
      </c>
      <c r="F6965" s="142" t="s">
        <v>18300</v>
      </c>
    </row>
    <row r="6966" spans="1:6" x14ac:dyDescent="0.3">
      <c r="A6966" s="141">
        <v>87377</v>
      </c>
      <c r="B6966" s="141" t="s">
        <v>12851</v>
      </c>
      <c r="C6966" s="141" t="s">
        <v>1074</v>
      </c>
      <c r="D6966" s="141" t="s">
        <v>81</v>
      </c>
      <c r="E6966" s="142" t="s">
        <v>12852</v>
      </c>
      <c r="F6966" s="142" t="s">
        <v>18301</v>
      </c>
    </row>
    <row r="6967" spans="1:6" x14ac:dyDescent="0.3">
      <c r="A6967" s="141">
        <v>87378</v>
      </c>
      <c r="B6967" s="141" t="s">
        <v>12853</v>
      </c>
      <c r="C6967" s="141" t="s">
        <v>1074</v>
      </c>
      <c r="D6967" s="141" t="s">
        <v>81</v>
      </c>
      <c r="E6967" s="142" t="s">
        <v>12854</v>
      </c>
      <c r="F6967" s="142" t="s">
        <v>18302</v>
      </c>
    </row>
    <row r="6968" spans="1:6" x14ac:dyDescent="0.3">
      <c r="A6968" s="141">
        <v>87379</v>
      </c>
      <c r="B6968" s="141" t="s">
        <v>12855</v>
      </c>
      <c r="C6968" s="141" t="s">
        <v>1074</v>
      </c>
      <c r="D6968" s="141" t="s">
        <v>81</v>
      </c>
      <c r="E6968" s="142" t="s">
        <v>12856</v>
      </c>
      <c r="F6968" s="142" t="s">
        <v>18303</v>
      </c>
    </row>
    <row r="6969" spans="1:6" x14ac:dyDescent="0.3">
      <c r="A6969" s="141">
        <v>87380</v>
      </c>
      <c r="B6969" s="141" t="s">
        <v>12857</v>
      </c>
      <c r="C6969" s="141" t="s">
        <v>1074</v>
      </c>
      <c r="D6969" s="141" t="s">
        <v>81</v>
      </c>
      <c r="E6969" s="142" t="s">
        <v>12858</v>
      </c>
      <c r="F6969" s="142" t="s">
        <v>18304</v>
      </c>
    </row>
    <row r="6970" spans="1:6" x14ac:dyDescent="0.3">
      <c r="A6970" s="141">
        <v>87381</v>
      </c>
      <c r="B6970" s="141" t="s">
        <v>12859</v>
      </c>
      <c r="C6970" s="141" t="s">
        <v>1074</v>
      </c>
      <c r="D6970" s="141" t="s">
        <v>81</v>
      </c>
      <c r="E6970" s="142" t="s">
        <v>12860</v>
      </c>
      <c r="F6970" s="142" t="s">
        <v>18305</v>
      </c>
    </row>
    <row r="6971" spans="1:6" x14ac:dyDescent="0.3">
      <c r="A6971" s="141">
        <v>87382</v>
      </c>
      <c r="B6971" s="141" t="s">
        <v>12861</v>
      </c>
      <c r="C6971" s="141" t="s">
        <v>1074</v>
      </c>
      <c r="D6971" s="141" t="s">
        <v>81</v>
      </c>
      <c r="E6971" s="142" t="s">
        <v>12862</v>
      </c>
      <c r="F6971" s="142" t="s">
        <v>18306</v>
      </c>
    </row>
    <row r="6972" spans="1:6" x14ac:dyDescent="0.3">
      <c r="A6972" s="141">
        <v>87383</v>
      </c>
      <c r="B6972" s="141" t="s">
        <v>12863</v>
      </c>
      <c r="C6972" s="141" t="s">
        <v>1074</v>
      </c>
      <c r="D6972" s="141" t="s">
        <v>81</v>
      </c>
      <c r="E6972" s="142" t="s">
        <v>12864</v>
      </c>
      <c r="F6972" s="142" t="s">
        <v>18307</v>
      </c>
    </row>
    <row r="6973" spans="1:6" x14ac:dyDescent="0.3">
      <c r="A6973" s="141">
        <v>87384</v>
      </c>
      <c r="B6973" s="141" t="s">
        <v>12865</v>
      </c>
      <c r="C6973" s="141" t="s">
        <v>1074</v>
      </c>
      <c r="D6973" s="141" t="s">
        <v>81</v>
      </c>
      <c r="E6973" s="142" t="s">
        <v>12866</v>
      </c>
      <c r="F6973" s="142" t="s">
        <v>18308</v>
      </c>
    </row>
    <row r="6974" spans="1:6" x14ac:dyDescent="0.3">
      <c r="A6974" s="141">
        <v>87385</v>
      </c>
      <c r="B6974" s="141" t="s">
        <v>12867</v>
      </c>
      <c r="C6974" s="141" t="s">
        <v>1074</v>
      </c>
      <c r="D6974" s="141" t="s">
        <v>81</v>
      </c>
      <c r="E6974" s="142" t="s">
        <v>12868</v>
      </c>
      <c r="F6974" s="142" t="s">
        <v>18309</v>
      </c>
    </row>
    <row r="6975" spans="1:6" x14ac:dyDescent="0.3">
      <c r="A6975" s="141">
        <v>87386</v>
      </c>
      <c r="B6975" s="141" t="s">
        <v>12869</v>
      </c>
      <c r="C6975" s="141" t="s">
        <v>1074</v>
      </c>
      <c r="D6975" s="141" t="s">
        <v>81</v>
      </c>
      <c r="E6975" s="142" t="s">
        <v>12870</v>
      </c>
      <c r="F6975" s="142" t="s">
        <v>18310</v>
      </c>
    </row>
    <row r="6976" spans="1:6" x14ac:dyDescent="0.3">
      <c r="A6976" s="141">
        <v>87387</v>
      </c>
      <c r="B6976" s="141" t="s">
        <v>12871</v>
      </c>
      <c r="C6976" s="141" t="s">
        <v>1074</v>
      </c>
      <c r="D6976" s="141" t="s">
        <v>81</v>
      </c>
      <c r="E6976" s="142" t="s">
        <v>12872</v>
      </c>
      <c r="F6976" s="142" t="s">
        <v>18311</v>
      </c>
    </row>
    <row r="6977" spans="1:6" x14ac:dyDescent="0.3">
      <c r="A6977" s="141">
        <v>87388</v>
      </c>
      <c r="B6977" s="141" t="s">
        <v>12873</v>
      </c>
      <c r="C6977" s="141" t="s">
        <v>1074</v>
      </c>
      <c r="D6977" s="141" t="s">
        <v>81</v>
      </c>
      <c r="E6977" s="142" t="s">
        <v>12874</v>
      </c>
      <c r="F6977" s="142" t="s">
        <v>18312</v>
      </c>
    </row>
    <row r="6978" spans="1:6" x14ac:dyDescent="0.3">
      <c r="A6978" s="141">
        <v>87389</v>
      </c>
      <c r="B6978" s="141" t="s">
        <v>12875</v>
      </c>
      <c r="C6978" s="141" t="s">
        <v>1074</v>
      </c>
      <c r="D6978" s="141" t="s">
        <v>81</v>
      </c>
      <c r="E6978" s="142" t="s">
        <v>12876</v>
      </c>
      <c r="F6978" s="142" t="s">
        <v>18313</v>
      </c>
    </row>
    <row r="6979" spans="1:6" x14ac:dyDescent="0.3">
      <c r="A6979" s="141">
        <v>87390</v>
      </c>
      <c r="B6979" s="141" t="s">
        <v>12877</v>
      </c>
      <c r="C6979" s="141" t="s">
        <v>1074</v>
      </c>
      <c r="D6979" s="141" t="s">
        <v>81</v>
      </c>
      <c r="E6979" s="142" t="s">
        <v>12878</v>
      </c>
      <c r="F6979" s="142" t="s">
        <v>18314</v>
      </c>
    </row>
    <row r="6980" spans="1:6" x14ac:dyDescent="0.3">
      <c r="A6980" s="141">
        <v>87391</v>
      </c>
      <c r="B6980" s="141" t="s">
        <v>12879</v>
      </c>
      <c r="C6980" s="141" t="s">
        <v>1074</v>
      </c>
      <c r="D6980" s="141" t="s">
        <v>81</v>
      </c>
      <c r="E6980" s="142" t="s">
        <v>12880</v>
      </c>
      <c r="F6980" s="142" t="s">
        <v>18315</v>
      </c>
    </row>
    <row r="6981" spans="1:6" x14ac:dyDescent="0.3">
      <c r="A6981" s="141">
        <v>87393</v>
      </c>
      <c r="B6981" s="141" t="s">
        <v>12881</v>
      </c>
      <c r="C6981" s="141" t="s">
        <v>1074</v>
      </c>
      <c r="D6981" s="141" t="s">
        <v>81</v>
      </c>
      <c r="E6981" s="142" t="s">
        <v>12882</v>
      </c>
      <c r="F6981" s="142" t="s">
        <v>18316</v>
      </c>
    </row>
    <row r="6982" spans="1:6" x14ac:dyDescent="0.3">
      <c r="A6982" s="141">
        <v>87394</v>
      </c>
      <c r="B6982" s="141" t="s">
        <v>12883</v>
      </c>
      <c r="C6982" s="141" t="s">
        <v>1074</v>
      </c>
      <c r="D6982" s="141" t="s">
        <v>81</v>
      </c>
      <c r="E6982" s="142" t="s">
        <v>12884</v>
      </c>
      <c r="F6982" s="142" t="s">
        <v>18317</v>
      </c>
    </row>
    <row r="6983" spans="1:6" x14ac:dyDescent="0.3">
      <c r="A6983" s="141">
        <v>87395</v>
      </c>
      <c r="B6983" s="141" t="s">
        <v>12885</v>
      </c>
      <c r="C6983" s="141" t="s">
        <v>1074</v>
      </c>
      <c r="D6983" s="141" t="s">
        <v>81</v>
      </c>
      <c r="E6983" s="142" t="s">
        <v>12886</v>
      </c>
      <c r="F6983" s="142" t="s">
        <v>18318</v>
      </c>
    </row>
    <row r="6984" spans="1:6" x14ac:dyDescent="0.3">
      <c r="A6984" s="141">
        <v>87396</v>
      </c>
      <c r="B6984" s="141" t="s">
        <v>12887</v>
      </c>
      <c r="C6984" s="141" t="s">
        <v>1074</v>
      </c>
      <c r="D6984" s="141" t="s">
        <v>81</v>
      </c>
      <c r="E6984" s="142" t="s">
        <v>12888</v>
      </c>
      <c r="F6984" s="142" t="s">
        <v>18319</v>
      </c>
    </row>
    <row r="6985" spans="1:6" x14ac:dyDescent="0.3">
      <c r="A6985" s="141">
        <v>87397</v>
      </c>
      <c r="B6985" s="141" t="s">
        <v>12889</v>
      </c>
      <c r="C6985" s="141" t="s">
        <v>1074</v>
      </c>
      <c r="D6985" s="141" t="s">
        <v>81</v>
      </c>
      <c r="E6985" s="142" t="s">
        <v>12890</v>
      </c>
      <c r="F6985" s="142" t="s">
        <v>18320</v>
      </c>
    </row>
    <row r="6986" spans="1:6" x14ac:dyDescent="0.3">
      <c r="A6986" s="141">
        <v>87398</v>
      </c>
      <c r="B6986" s="141" t="s">
        <v>12891</v>
      </c>
      <c r="C6986" s="141" t="s">
        <v>1074</v>
      </c>
      <c r="D6986" s="141" t="s">
        <v>81</v>
      </c>
      <c r="E6986" s="142" t="s">
        <v>12892</v>
      </c>
      <c r="F6986" s="142" t="s">
        <v>18321</v>
      </c>
    </row>
    <row r="6987" spans="1:6" x14ac:dyDescent="0.3">
      <c r="A6987" s="141">
        <v>87399</v>
      </c>
      <c r="B6987" s="141" t="s">
        <v>12893</v>
      </c>
      <c r="C6987" s="141" t="s">
        <v>1074</v>
      </c>
      <c r="D6987" s="141" t="s">
        <v>81</v>
      </c>
      <c r="E6987" s="142" t="s">
        <v>12894</v>
      </c>
      <c r="F6987" s="142" t="s">
        <v>18322</v>
      </c>
    </row>
    <row r="6988" spans="1:6" x14ac:dyDescent="0.3">
      <c r="A6988" s="141">
        <v>87401</v>
      </c>
      <c r="B6988" s="141" t="s">
        <v>12895</v>
      </c>
      <c r="C6988" s="141" t="s">
        <v>1074</v>
      </c>
      <c r="D6988" s="141" t="s">
        <v>81</v>
      </c>
      <c r="E6988" s="142" t="s">
        <v>12896</v>
      </c>
      <c r="F6988" s="142" t="s">
        <v>18323</v>
      </c>
    </row>
    <row r="6989" spans="1:6" x14ac:dyDescent="0.3">
      <c r="A6989" s="141">
        <v>87402</v>
      </c>
      <c r="B6989" s="141" t="s">
        <v>12897</v>
      </c>
      <c r="C6989" s="141" t="s">
        <v>1074</v>
      </c>
      <c r="D6989" s="141" t="s">
        <v>81</v>
      </c>
      <c r="E6989" s="142" t="s">
        <v>12898</v>
      </c>
      <c r="F6989" s="142" t="s">
        <v>18324</v>
      </c>
    </row>
    <row r="6990" spans="1:6" x14ac:dyDescent="0.3">
      <c r="A6990" s="141">
        <v>87404</v>
      </c>
      <c r="B6990" s="141" t="s">
        <v>12899</v>
      </c>
      <c r="C6990" s="141" t="s">
        <v>1074</v>
      </c>
      <c r="D6990" s="141" t="s">
        <v>81</v>
      </c>
      <c r="E6990" s="142" t="s">
        <v>12900</v>
      </c>
      <c r="F6990" s="142" t="s">
        <v>18325</v>
      </c>
    </row>
    <row r="6991" spans="1:6" x14ac:dyDescent="0.3">
      <c r="A6991" s="141">
        <v>87405</v>
      </c>
      <c r="B6991" s="141" t="s">
        <v>12901</v>
      </c>
      <c r="C6991" s="141" t="s">
        <v>1074</v>
      </c>
      <c r="D6991" s="141" t="s">
        <v>81</v>
      </c>
      <c r="E6991" s="142" t="s">
        <v>12902</v>
      </c>
      <c r="F6991" s="142" t="s">
        <v>18326</v>
      </c>
    </row>
    <row r="6992" spans="1:6" x14ac:dyDescent="0.3">
      <c r="A6992" s="141">
        <v>87407</v>
      </c>
      <c r="B6992" s="141" t="s">
        <v>12903</v>
      </c>
      <c r="C6992" s="141" t="s">
        <v>1074</v>
      </c>
      <c r="D6992" s="141" t="s">
        <v>81</v>
      </c>
      <c r="E6992" s="142" t="s">
        <v>12904</v>
      </c>
      <c r="F6992" s="142" t="s">
        <v>18327</v>
      </c>
    </row>
    <row r="6993" spans="1:6" x14ac:dyDescent="0.3">
      <c r="A6993" s="141">
        <v>87408</v>
      </c>
      <c r="B6993" s="141" t="s">
        <v>12905</v>
      </c>
      <c r="C6993" s="141" t="s">
        <v>1074</v>
      </c>
      <c r="D6993" s="141" t="s">
        <v>81</v>
      </c>
      <c r="E6993" s="142" t="s">
        <v>12906</v>
      </c>
      <c r="F6993" s="142" t="s">
        <v>18328</v>
      </c>
    </row>
    <row r="6994" spans="1:6" x14ac:dyDescent="0.3">
      <c r="A6994" s="141">
        <v>87410</v>
      </c>
      <c r="B6994" s="141" t="s">
        <v>12907</v>
      </c>
      <c r="C6994" s="141" t="s">
        <v>1074</v>
      </c>
      <c r="D6994" s="141" t="s">
        <v>81</v>
      </c>
      <c r="E6994" s="142" t="s">
        <v>12908</v>
      </c>
      <c r="F6994" s="142" t="s">
        <v>18329</v>
      </c>
    </row>
    <row r="6995" spans="1:6" x14ac:dyDescent="0.3">
      <c r="A6995" s="141">
        <v>88626</v>
      </c>
      <c r="B6995" s="141" t="s">
        <v>12909</v>
      </c>
      <c r="C6995" s="141" t="s">
        <v>1074</v>
      </c>
      <c r="D6995" s="141" t="s">
        <v>81</v>
      </c>
      <c r="E6995" s="142" t="s">
        <v>12910</v>
      </c>
      <c r="F6995" s="142" t="s">
        <v>18330</v>
      </c>
    </row>
    <row r="6996" spans="1:6" x14ac:dyDescent="0.3">
      <c r="A6996" s="141">
        <v>88627</v>
      </c>
      <c r="B6996" s="141" t="s">
        <v>12911</v>
      </c>
      <c r="C6996" s="141" t="s">
        <v>1074</v>
      </c>
      <c r="D6996" s="141" t="s">
        <v>81</v>
      </c>
      <c r="E6996" s="142" t="s">
        <v>12912</v>
      </c>
      <c r="F6996" s="142" t="s">
        <v>18331</v>
      </c>
    </row>
    <row r="6997" spans="1:6" x14ac:dyDescent="0.3">
      <c r="A6997" s="141">
        <v>88628</v>
      </c>
      <c r="B6997" s="141" t="s">
        <v>12913</v>
      </c>
      <c r="C6997" s="141" t="s">
        <v>1074</v>
      </c>
      <c r="D6997" s="141" t="s">
        <v>81</v>
      </c>
      <c r="E6997" s="142" t="s">
        <v>12914</v>
      </c>
      <c r="F6997" s="142" t="s">
        <v>18332</v>
      </c>
    </row>
    <row r="6998" spans="1:6" x14ac:dyDescent="0.3">
      <c r="A6998" s="141">
        <v>88629</v>
      </c>
      <c r="B6998" s="141" t="s">
        <v>12915</v>
      </c>
      <c r="C6998" s="141" t="s">
        <v>1074</v>
      </c>
      <c r="D6998" s="141" t="s">
        <v>81</v>
      </c>
      <c r="E6998" s="142" t="s">
        <v>12916</v>
      </c>
      <c r="F6998" s="142" t="s">
        <v>18333</v>
      </c>
    </row>
    <row r="6999" spans="1:6" x14ac:dyDescent="0.3">
      <c r="A6999" s="141">
        <v>88630</v>
      </c>
      <c r="B6999" s="141" t="s">
        <v>12917</v>
      </c>
      <c r="C6999" s="141" t="s">
        <v>1074</v>
      </c>
      <c r="D6999" s="141" t="s">
        <v>81</v>
      </c>
      <c r="E6999" s="142" t="s">
        <v>12918</v>
      </c>
      <c r="F6999" s="142" t="s">
        <v>18334</v>
      </c>
    </row>
    <row r="7000" spans="1:6" x14ac:dyDescent="0.3">
      <c r="A7000" s="141">
        <v>88631</v>
      </c>
      <c r="B7000" s="141" t="s">
        <v>12919</v>
      </c>
      <c r="C7000" s="141" t="s">
        <v>1074</v>
      </c>
      <c r="D7000" s="141" t="s">
        <v>81</v>
      </c>
      <c r="E7000" s="142" t="s">
        <v>12920</v>
      </c>
      <c r="F7000" s="142" t="s">
        <v>18335</v>
      </c>
    </row>
    <row r="7001" spans="1:6" x14ac:dyDescent="0.3">
      <c r="A7001" s="141">
        <v>88715</v>
      </c>
      <c r="B7001" s="141" t="s">
        <v>12921</v>
      </c>
      <c r="C7001" s="141" t="s">
        <v>1074</v>
      </c>
      <c r="D7001" s="141" t="s">
        <v>81</v>
      </c>
      <c r="E7001" s="142" t="s">
        <v>12922</v>
      </c>
      <c r="F7001" s="142" t="s">
        <v>18336</v>
      </c>
    </row>
    <row r="7002" spans="1:6" x14ac:dyDescent="0.3">
      <c r="A7002" s="141">
        <v>100464</v>
      </c>
      <c r="B7002" s="141" t="s">
        <v>12923</v>
      </c>
      <c r="C7002" s="141" t="s">
        <v>1074</v>
      </c>
      <c r="D7002" s="141" t="s">
        <v>81</v>
      </c>
      <c r="E7002" s="142" t="s">
        <v>12924</v>
      </c>
      <c r="F7002" s="142" t="s">
        <v>18337</v>
      </c>
    </row>
    <row r="7003" spans="1:6" x14ac:dyDescent="0.3">
      <c r="A7003" s="141">
        <v>100465</v>
      </c>
      <c r="B7003" s="141" t="s">
        <v>12925</v>
      </c>
      <c r="C7003" s="141" t="s">
        <v>1074</v>
      </c>
      <c r="D7003" s="141" t="s">
        <v>81</v>
      </c>
      <c r="E7003" s="142" t="s">
        <v>12926</v>
      </c>
      <c r="F7003" s="142" t="s">
        <v>18338</v>
      </c>
    </row>
    <row r="7004" spans="1:6" x14ac:dyDescent="0.3">
      <c r="A7004" s="141">
        <v>100466</v>
      </c>
      <c r="B7004" s="141" t="s">
        <v>12927</v>
      </c>
      <c r="C7004" s="141" t="s">
        <v>1074</v>
      </c>
      <c r="D7004" s="141" t="s">
        <v>81</v>
      </c>
      <c r="E7004" s="142" t="s">
        <v>12928</v>
      </c>
      <c r="F7004" s="142" t="s">
        <v>18339</v>
      </c>
    </row>
    <row r="7005" spans="1:6" x14ac:dyDescent="0.3">
      <c r="A7005" s="141">
        <v>100468</v>
      </c>
      <c r="B7005" s="141" t="s">
        <v>12929</v>
      </c>
      <c r="C7005" s="141" t="s">
        <v>1074</v>
      </c>
      <c r="D7005" s="141" t="s">
        <v>81</v>
      </c>
      <c r="E7005" s="142" t="s">
        <v>12930</v>
      </c>
      <c r="F7005" s="142" t="s">
        <v>18340</v>
      </c>
    </row>
    <row r="7006" spans="1:6" x14ac:dyDescent="0.3">
      <c r="A7006" s="141">
        <v>100469</v>
      </c>
      <c r="B7006" s="141" t="s">
        <v>12931</v>
      </c>
      <c r="C7006" s="141" t="s">
        <v>1074</v>
      </c>
      <c r="D7006" s="141" t="s">
        <v>81</v>
      </c>
      <c r="E7006" s="142" t="s">
        <v>12932</v>
      </c>
      <c r="F7006" s="142" t="s">
        <v>18341</v>
      </c>
    </row>
    <row r="7007" spans="1:6" x14ac:dyDescent="0.3">
      <c r="A7007" s="141">
        <v>100470</v>
      </c>
      <c r="B7007" s="141" t="s">
        <v>12933</v>
      </c>
      <c r="C7007" s="141" t="s">
        <v>1074</v>
      </c>
      <c r="D7007" s="141" t="s">
        <v>81</v>
      </c>
      <c r="E7007" s="142" t="s">
        <v>12934</v>
      </c>
      <c r="F7007" s="142" t="s">
        <v>18342</v>
      </c>
    </row>
    <row r="7008" spans="1:6" x14ac:dyDescent="0.3">
      <c r="A7008" s="141">
        <v>100472</v>
      </c>
      <c r="B7008" s="141" t="s">
        <v>12935</v>
      </c>
      <c r="C7008" s="141" t="s">
        <v>1074</v>
      </c>
      <c r="D7008" s="141" t="s">
        <v>81</v>
      </c>
      <c r="E7008" s="142" t="s">
        <v>12936</v>
      </c>
      <c r="F7008" s="142" t="s">
        <v>18343</v>
      </c>
    </row>
    <row r="7009" spans="1:6" x14ac:dyDescent="0.3">
      <c r="A7009" s="141">
        <v>100473</v>
      </c>
      <c r="B7009" s="141" t="s">
        <v>12937</v>
      </c>
      <c r="C7009" s="141" t="s">
        <v>1074</v>
      </c>
      <c r="D7009" s="141" t="s">
        <v>81</v>
      </c>
      <c r="E7009" s="142" t="s">
        <v>12938</v>
      </c>
      <c r="F7009" s="142" t="s">
        <v>18344</v>
      </c>
    </row>
    <row r="7010" spans="1:6" x14ac:dyDescent="0.3">
      <c r="A7010" s="141">
        <v>100474</v>
      </c>
      <c r="B7010" s="141" t="s">
        <v>12939</v>
      </c>
      <c r="C7010" s="141" t="s">
        <v>1074</v>
      </c>
      <c r="D7010" s="141" t="s">
        <v>81</v>
      </c>
      <c r="E7010" s="142" t="s">
        <v>12940</v>
      </c>
      <c r="F7010" s="142" t="s">
        <v>18345</v>
      </c>
    </row>
    <row r="7011" spans="1:6" x14ac:dyDescent="0.3">
      <c r="A7011" s="141">
        <v>100475</v>
      </c>
      <c r="B7011" s="141" t="s">
        <v>12941</v>
      </c>
      <c r="C7011" s="141" t="s">
        <v>1074</v>
      </c>
      <c r="D7011" s="141" t="s">
        <v>81</v>
      </c>
      <c r="E7011" s="142" t="s">
        <v>12942</v>
      </c>
      <c r="F7011" s="142" t="s">
        <v>18346</v>
      </c>
    </row>
    <row r="7012" spans="1:6" x14ac:dyDescent="0.3">
      <c r="A7012" s="141">
        <v>100477</v>
      </c>
      <c r="B7012" s="141" t="s">
        <v>12943</v>
      </c>
      <c r="C7012" s="141" t="s">
        <v>1074</v>
      </c>
      <c r="D7012" s="141" t="s">
        <v>81</v>
      </c>
      <c r="E7012" s="142" t="s">
        <v>12944</v>
      </c>
      <c r="F7012" s="142" t="s">
        <v>18347</v>
      </c>
    </row>
    <row r="7013" spans="1:6" x14ac:dyDescent="0.3">
      <c r="A7013" s="141">
        <v>100478</v>
      </c>
      <c r="B7013" s="141" t="s">
        <v>12945</v>
      </c>
      <c r="C7013" s="141" t="s">
        <v>1074</v>
      </c>
      <c r="D7013" s="141" t="s">
        <v>81</v>
      </c>
      <c r="E7013" s="142" t="s">
        <v>12916</v>
      </c>
      <c r="F7013" s="142" t="s">
        <v>18348</v>
      </c>
    </row>
    <row r="7014" spans="1:6" x14ac:dyDescent="0.3">
      <c r="A7014" s="141">
        <v>100479</v>
      </c>
      <c r="B7014" s="141" t="s">
        <v>12946</v>
      </c>
      <c r="C7014" s="141" t="s">
        <v>1074</v>
      </c>
      <c r="D7014" s="141" t="s">
        <v>81</v>
      </c>
      <c r="E7014" s="142" t="s">
        <v>12947</v>
      </c>
      <c r="F7014" s="142" t="s">
        <v>18349</v>
      </c>
    </row>
    <row r="7015" spans="1:6" x14ac:dyDescent="0.3">
      <c r="A7015" s="141">
        <v>100480</v>
      </c>
      <c r="B7015" s="141" t="s">
        <v>12948</v>
      </c>
      <c r="C7015" s="141" t="s">
        <v>1074</v>
      </c>
      <c r="D7015" s="141" t="s">
        <v>81</v>
      </c>
      <c r="E7015" s="142" t="s">
        <v>12949</v>
      </c>
      <c r="F7015" s="142" t="s">
        <v>18350</v>
      </c>
    </row>
    <row r="7016" spans="1:6" x14ac:dyDescent="0.3">
      <c r="A7016" s="141">
        <v>100481</v>
      </c>
      <c r="B7016" s="141" t="s">
        <v>12950</v>
      </c>
      <c r="C7016" s="141" t="s">
        <v>1074</v>
      </c>
      <c r="D7016" s="141" t="s">
        <v>81</v>
      </c>
      <c r="E7016" s="142" t="s">
        <v>12951</v>
      </c>
      <c r="F7016" s="142" t="s">
        <v>18351</v>
      </c>
    </row>
    <row r="7017" spans="1:6" x14ac:dyDescent="0.3">
      <c r="A7017" s="141">
        <v>100483</v>
      </c>
      <c r="B7017" s="141" t="s">
        <v>12952</v>
      </c>
      <c r="C7017" s="141" t="s">
        <v>1074</v>
      </c>
      <c r="D7017" s="141" t="s">
        <v>81</v>
      </c>
      <c r="E7017" s="142" t="s">
        <v>6691</v>
      </c>
      <c r="F7017" s="142" t="s">
        <v>18352</v>
      </c>
    </row>
    <row r="7018" spans="1:6" x14ac:dyDescent="0.3">
      <c r="A7018" s="141">
        <v>100484</v>
      </c>
      <c r="B7018" s="141" t="s">
        <v>12953</v>
      </c>
      <c r="C7018" s="141" t="s">
        <v>1074</v>
      </c>
      <c r="D7018" s="141" t="s">
        <v>81</v>
      </c>
      <c r="E7018" s="142" t="s">
        <v>12954</v>
      </c>
      <c r="F7018" s="142" t="s">
        <v>18353</v>
      </c>
    </row>
    <row r="7019" spans="1:6" x14ac:dyDescent="0.3">
      <c r="A7019" s="141">
        <v>100485</v>
      </c>
      <c r="B7019" s="141" t="s">
        <v>12955</v>
      </c>
      <c r="C7019" s="141" t="s">
        <v>1074</v>
      </c>
      <c r="D7019" s="141" t="s">
        <v>81</v>
      </c>
      <c r="E7019" s="142" t="s">
        <v>12956</v>
      </c>
      <c r="F7019" s="142" t="s">
        <v>18354</v>
      </c>
    </row>
    <row r="7020" spans="1:6" x14ac:dyDescent="0.3">
      <c r="A7020" s="141">
        <v>100486</v>
      </c>
      <c r="B7020" s="141" t="s">
        <v>12957</v>
      </c>
      <c r="C7020" s="141" t="s">
        <v>1074</v>
      </c>
      <c r="D7020" s="141" t="s">
        <v>81</v>
      </c>
      <c r="E7020" s="142" t="s">
        <v>12958</v>
      </c>
      <c r="F7020" s="142" t="s">
        <v>18355</v>
      </c>
    </row>
    <row r="7021" spans="1:6" x14ac:dyDescent="0.3">
      <c r="A7021" s="141">
        <v>100487</v>
      </c>
      <c r="B7021" s="141" t="s">
        <v>12959</v>
      </c>
      <c r="C7021" s="141" t="s">
        <v>1074</v>
      </c>
      <c r="D7021" s="141" t="s">
        <v>81</v>
      </c>
      <c r="E7021" s="142" t="s">
        <v>12960</v>
      </c>
      <c r="F7021" s="142" t="s">
        <v>18356</v>
      </c>
    </row>
    <row r="7022" spans="1:6" x14ac:dyDescent="0.3">
      <c r="A7022" s="141">
        <v>100488</v>
      </c>
      <c r="B7022" s="141" t="s">
        <v>12961</v>
      </c>
      <c r="C7022" s="141" t="s">
        <v>1074</v>
      </c>
      <c r="D7022" s="141" t="s">
        <v>81</v>
      </c>
      <c r="E7022" s="142" t="s">
        <v>12962</v>
      </c>
      <c r="F7022" s="142" t="s">
        <v>18357</v>
      </c>
    </row>
    <row r="7023" spans="1:6" x14ac:dyDescent="0.3">
      <c r="A7023" s="141">
        <v>100489</v>
      </c>
      <c r="B7023" s="141" t="s">
        <v>12963</v>
      </c>
      <c r="C7023" s="141" t="s">
        <v>1074</v>
      </c>
      <c r="D7023" s="141" t="s">
        <v>81</v>
      </c>
      <c r="E7023" s="142" t="s">
        <v>12964</v>
      </c>
      <c r="F7023" s="142" t="s">
        <v>15378</v>
      </c>
    </row>
    <row r="7024" spans="1:6" x14ac:dyDescent="0.3">
      <c r="A7024" s="141">
        <v>100490</v>
      </c>
      <c r="B7024" s="141" t="s">
        <v>12965</v>
      </c>
      <c r="C7024" s="141" t="s">
        <v>1074</v>
      </c>
      <c r="D7024" s="141" t="s">
        <v>81</v>
      </c>
      <c r="E7024" s="142" t="s">
        <v>12966</v>
      </c>
      <c r="F7024" s="142" t="s">
        <v>18358</v>
      </c>
    </row>
    <row r="7025" spans="1:6" x14ac:dyDescent="0.3">
      <c r="A7025" s="141">
        <v>100491</v>
      </c>
      <c r="B7025" s="141" t="s">
        <v>12967</v>
      </c>
      <c r="C7025" s="141" t="s">
        <v>1074</v>
      </c>
      <c r="D7025" s="141" t="s">
        <v>81</v>
      </c>
      <c r="E7025" s="142" t="s">
        <v>12968</v>
      </c>
      <c r="F7025" s="142" t="s">
        <v>18359</v>
      </c>
    </row>
    <row r="7026" spans="1:6" x14ac:dyDescent="0.3">
      <c r="A7026" s="141">
        <v>100492</v>
      </c>
      <c r="B7026" s="141" t="s">
        <v>12969</v>
      </c>
      <c r="C7026" s="141" t="s">
        <v>1074</v>
      </c>
      <c r="D7026" s="141" t="s">
        <v>81</v>
      </c>
      <c r="E7026" s="142" t="s">
        <v>12970</v>
      </c>
      <c r="F7026" s="142" t="s">
        <v>18360</v>
      </c>
    </row>
    <row r="7027" spans="1:6" x14ac:dyDescent="0.3">
      <c r="A7027" s="141">
        <v>105515</v>
      </c>
      <c r="B7027" s="141" t="s">
        <v>12971</v>
      </c>
      <c r="C7027" s="141" t="s">
        <v>1074</v>
      </c>
      <c r="D7027" s="141" t="s">
        <v>81</v>
      </c>
      <c r="E7027" s="142" t="s">
        <v>12972</v>
      </c>
      <c r="F7027" s="142" t="s">
        <v>18361</v>
      </c>
    </row>
    <row r="7028" spans="1:6" x14ac:dyDescent="0.3">
      <c r="A7028" s="141">
        <v>92121</v>
      </c>
      <c r="B7028" s="141" t="s">
        <v>12973</v>
      </c>
      <c r="C7028" s="141" t="s">
        <v>1074</v>
      </c>
      <c r="D7028" s="141" t="s">
        <v>81</v>
      </c>
      <c r="E7028" s="142" t="s">
        <v>12974</v>
      </c>
      <c r="F7028" s="142" t="s">
        <v>14254</v>
      </c>
    </row>
    <row r="7029" spans="1:6" x14ac:dyDescent="0.3">
      <c r="A7029" s="141">
        <v>92122</v>
      </c>
      <c r="B7029" s="141" t="s">
        <v>12975</v>
      </c>
      <c r="C7029" s="141" t="s">
        <v>1074</v>
      </c>
      <c r="D7029" s="141" t="s">
        <v>1090</v>
      </c>
      <c r="E7029" s="142" t="s">
        <v>12976</v>
      </c>
      <c r="F7029" s="142" t="s">
        <v>18362</v>
      </c>
    </row>
    <row r="7030" spans="1:6" x14ac:dyDescent="0.3">
      <c r="A7030" s="141">
        <v>92123</v>
      </c>
      <c r="B7030" s="141" t="s">
        <v>12977</v>
      </c>
      <c r="C7030" s="141" t="s">
        <v>1074</v>
      </c>
      <c r="D7030" s="141" t="s">
        <v>81</v>
      </c>
      <c r="E7030" s="142" t="s">
        <v>12978</v>
      </c>
      <c r="F7030" s="142" t="s">
        <v>18363</v>
      </c>
    </row>
    <row r="7031" spans="1:6" x14ac:dyDescent="0.3">
      <c r="A7031" s="141">
        <v>100195</v>
      </c>
      <c r="B7031" s="141" t="s">
        <v>12979</v>
      </c>
      <c r="C7031" s="141" t="s">
        <v>12980</v>
      </c>
      <c r="D7031" s="141" t="s">
        <v>1090</v>
      </c>
      <c r="E7031" s="142" t="s">
        <v>1552</v>
      </c>
      <c r="F7031" s="142" t="s">
        <v>18364</v>
      </c>
    </row>
    <row r="7032" spans="1:6" x14ac:dyDescent="0.3">
      <c r="A7032" s="141">
        <v>100196</v>
      </c>
      <c r="B7032" s="141" t="s">
        <v>12981</v>
      </c>
      <c r="C7032" s="141" t="s">
        <v>12980</v>
      </c>
      <c r="D7032" s="141" t="s">
        <v>1090</v>
      </c>
      <c r="E7032" s="142" t="s">
        <v>12982</v>
      </c>
      <c r="F7032" s="142" t="s">
        <v>18365</v>
      </c>
    </row>
    <row r="7033" spans="1:6" x14ac:dyDescent="0.3">
      <c r="A7033" s="141">
        <v>100197</v>
      </c>
      <c r="B7033" s="141" t="s">
        <v>12983</v>
      </c>
      <c r="C7033" s="141" t="s">
        <v>12980</v>
      </c>
      <c r="D7033" s="141" t="s">
        <v>1090</v>
      </c>
      <c r="E7033" s="142" t="s">
        <v>12984</v>
      </c>
      <c r="F7033" s="142" t="s">
        <v>13029</v>
      </c>
    </row>
    <row r="7034" spans="1:6" x14ac:dyDescent="0.3">
      <c r="A7034" s="141">
        <v>100198</v>
      </c>
      <c r="B7034" s="141" t="s">
        <v>12985</v>
      </c>
      <c r="C7034" s="141" t="s">
        <v>12980</v>
      </c>
      <c r="D7034" s="141" t="s">
        <v>1090</v>
      </c>
      <c r="E7034" s="142" t="s">
        <v>1937</v>
      </c>
      <c r="F7034" s="142" t="s">
        <v>1480</v>
      </c>
    </row>
    <row r="7035" spans="1:6" x14ac:dyDescent="0.3">
      <c r="A7035" s="141">
        <v>100199</v>
      </c>
      <c r="B7035" s="141" t="s">
        <v>12986</v>
      </c>
      <c r="C7035" s="141" t="s">
        <v>12980</v>
      </c>
      <c r="D7035" s="141" t="s">
        <v>1090</v>
      </c>
      <c r="E7035" s="142" t="s">
        <v>2135</v>
      </c>
      <c r="F7035" s="142" t="s">
        <v>13038</v>
      </c>
    </row>
    <row r="7036" spans="1:6" x14ac:dyDescent="0.3">
      <c r="A7036" s="141">
        <v>100200</v>
      </c>
      <c r="B7036" s="141" t="s">
        <v>12987</v>
      </c>
      <c r="C7036" s="141" t="s">
        <v>12980</v>
      </c>
      <c r="D7036" s="141" t="s">
        <v>1090</v>
      </c>
      <c r="E7036" s="142" t="s">
        <v>2579</v>
      </c>
      <c r="F7036" s="142" t="s">
        <v>18366</v>
      </c>
    </row>
    <row r="7037" spans="1:6" x14ac:dyDescent="0.3">
      <c r="A7037" s="141">
        <v>100201</v>
      </c>
      <c r="B7037" s="141" t="s">
        <v>12988</v>
      </c>
      <c r="C7037" s="141" t="s">
        <v>12980</v>
      </c>
      <c r="D7037" s="141" t="s">
        <v>1090</v>
      </c>
      <c r="E7037" s="142" t="s">
        <v>1987</v>
      </c>
      <c r="F7037" s="142" t="s">
        <v>18367</v>
      </c>
    </row>
    <row r="7038" spans="1:6" x14ac:dyDescent="0.3">
      <c r="A7038" s="141">
        <v>100202</v>
      </c>
      <c r="B7038" s="141" t="s">
        <v>12989</v>
      </c>
      <c r="C7038" s="141" t="s">
        <v>12980</v>
      </c>
      <c r="D7038" s="141" t="s">
        <v>1090</v>
      </c>
      <c r="E7038" s="142" t="s">
        <v>1919</v>
      </c>
      <c r="F7038" s="142" t="s">
        <v>13358</v>
      </c>
    </row>
    <row r="7039" spans="1:6" x14ac:dyDescent="0.3">
      <c r="A7039" s="141">
        <v>100203</v>
      </c>
      <c r="B7039" s="141" t="s">
        <v>12990</v>
      </c>
      <c r="C7039" s="141" t="s">
        <v>12980</v>
      </c>
      <c r="D7039" s="141" t="s">
        <v>1090</v>
      </c>
      <c r="E7039" s="142" t="s">
        <v>2034</v>
      </c>
      <c r="F7039" s="142" t="s">
        <v>2099</v>
      </c>
    </row>
    <row r="7040" spans="1:6" x14ac:dyDescent="0.3">
      <c r="A7040" s="141">
        <v>100204</v>
      </c>
      <c r="B7040" s="141" t="s">
        <v>12991</v>
      </c>
      <c r="C7040" s="141" t="s">
        <v>12980</v>
      </c>
      <c r="D7040" s="141" t="s">
        <v>81</v>
      </c>
      <c r="E7040" s="142" t="s">
        <v>12992</v>
      </c>
      <c r="F7040" s="142" t="s">
        <v>2414</v>
      </c>
    </row>
    <row r="7041" spans="1:6" x14ac:dyDescent="0.3">
      <c r="A7041" s="141">
        <v>100205</v>
      </c>
      <c r="B7041" s="141" t="s">
        <v>12993</v>
      </c>
      <c r="C7041" s="141" t="s">
        <v>12994</v>
      </c>
      <c r="D7041" s="141" t="s">
        <v>1090</v>
      </c>
      <c r="E7041" s="142" t="s">
        <v>12995</v>
      </c>
      <c r="F7041" s="142" t="s">
        <v>18368</v>
      </c>
    </row>
    <row r="7042" spans="1:6" x14ac:dyDescent="0.3">
      <c r="A7042" s="141">
        <v>100206</v>
      </c>
      <c r="B7042" s="141" t="s">
        <v>12996</v>
      </c>
      <c r="C7042" s="141" t="s">
        <v>12994</v>
      </c>
      <c r="D7042" s="141" t="s">
        <v>1090</v>
      </c>
      <c r="E7042" s="142" t="s">
        <v>12997</v>
      </c>
      <c r="F7042" s="142" t="s">
        <v>18369</v>
      </c>
    </row>
    <row r="7043" spans="1:6" x14ac:dyDescent="0.3">
      <c r="A7043" s="141">
        <v>100207</v>
      </c>
      <c r="B7043" s="141" t="s">
        <v>12998</v>
      </c>
      <c r="C7043" s="141" t="s">
        <v>12994</v>
      </c>
      <c r="D7043" s="141" t="s">
        <v>81</v>
      </c>
      <c r="E7043" s="142" t="s">
        <v>12999</v>
      </c>
      <c r="F7043" s="142" t="s">
        <v>18370</v>
      </c>
    </row>
    <row r="7044" spans="1:6" x14ac:dyDescent="0.3">
      <c r="A7044" s="141">
        <v>100208</v>
      </c>
      <c r="B7044" s="141" t="s">
        <v>13000</v>
      </c>
      <c r="C7044" s="141" t="s">
        <v>13001</v>
      </c>
      <c r="D7044" s="141" t="s">
        <v>1090</v>
      </c>
      <c r="E7044" s="142" t="s">
        <v>7693</v>
      </c>
      <c r="F7044" s="142" t="s">
        <v>18371</v>
      </c>
    </row>
    <row r="7045" spans="1:6" x14ac:dyDescent="0.3">
      <c r="A7045" s="141">
        <v>100209</v>
      </c>
      <c r="B7045" s="141" t="s">
        <v>13002</v>
      </c>
      <c r="C7045" s="141" t="s">
        <v>13001</v>
      </c>
      <c r="D7045" s="141" t="s">
        <v>1090</v>
      </c>
      <c r="E7045" s="142" t="s">
        <v>13003</v>
      </c>
      <c r="F7045" s="142" t="s">
        <v>307</v>
      </c>
    </row>
    <row r="7046" spans="1:6" x14ac:dyDescent="0.3">
      <c r="A7046" s="141">
        <v>100210</v>
      </c>
      <c r="B7046" s="141" t="s">
        <v>13004</v>
      </c>
      <c r="C7046" s="141" t="s">
        <v>13001</v>
      </c>
      <c r="D7046" s="141" t="s">
        <v>1090</v>
      </c>
      <c r="E7046" s="142" t="s">
        <v>13005</v>
      </c>
      <c r="F7046" s="142" t="s">
        <v>9264</v>
      </c>
    </row>
    <row r="7047" spans="1:6" x14ac:dyDescent="0.3">
      <c r="A7047" s="141">
        <v>100211</v>
      </c>
      <c r="B7047" s="141" t="s">
        <v>13006</v>
      </c>
      <c r="C7047" s="141" t="s">
        <v>13001</v>
      </c>
      <c r="D7047" s="141" t="s">
        <v>1090</v>
      </c>
      <c r="E7047" s="142" t="s">
        <v>10866</v>
      </c>
      <c r="F7047" s="142" t="s">
        <v>9401</v>
      </c>
    </row>
    <row r="7048" spans="1:6" x14ac:dyDescent="0.3">
      <c r="A7048" s="141">
        <v>100212</v>
      </c>
      <c r="B7048" s="141" t="s">
        <v>13007</v>
      </c>
      <c r="C7048" s="141" t="s">
        <v>13001</v>
      </c>
      <c r="D7048" s="141" t="s">
        <v>1090</v>
      </c>
      <c r="E7048" s="142" t="s">
        <v>5118</v>
      </c>
      <c r="F7048" s="142" t="s">
        <v>5051</v>
      </c>
    </row>
    <row r="7049" spans="1:6" x14ac:dyDescent="0.3">
      <c r="A7049" s="141">
        <v>100213</v>
      </c>
      <c r="B7049" s="141" t="s">
        <v>13008</v>
      </c>
      <c r="C7049" s="141" t="s">
        <v>13001</v>
      </c>
      <c r="D7049" s="141" t="s">
        <v>1090</v>
      </c>
      <c r="E7049" s="142" t="s">
        <v>2786</v>
      </c>
      <c r="F7049" s="142" t="s">
        <v>18372</v>
      </c>
    </row>
    <row r="7050" spans="1:6" x14ac:dyDescent="0.3">
      <c r="A7050" s="141">
        <v>100214</v>
      </c>
      <c r="B7050" s="141" t="s">
        <v>13009</v>
      </c>
      <c r="C7050" s="141" t="s">
        <v>13001</v>
      </c>
      <c r="D7050" s="141" t="s">
        <v>1090</v>
      </c>
      <c r="E7050" s="142" t="s">
        <v>13010</v>
      </c>
      <c r="F7050" s="142" t="s">
        <v>2114</v>
      </c>
    </row>
    <row r="7051" spans="1:6" x14ac:dyDescent="0.3">
      <c r="A7051" s="141">
        <v>100215</v>
      </c>
      <c r="B7051" s="141" t="s">
        <v>13011</v>
      </c>
      <c r="C7051" s="141" t="s">
        <v>13001</v>
      </c>
      <c r="D7051" s="141" t="s">
        <v>1090</v>
      </c>
      <c r="E7051" s="142" t="s">
        <v>949</v>
      </c>
      <c r="F7051" s="142" t="s">
        <v>2408</v>
      </c>
    </row>
    <row r="7052" spans="1:6" x14ac:dyDescent="0.3">
      <c r="A7052" s="141">
        <v>100216</v>
      </c>
      <c r="B7052" s="141" t="s">
        <v>13012</v>
      </c>
      <c r="C7052" s="141" t="s">
        <v>13001</v>
      </c>
      <c r="D7052" s="141" t="s">
        <v>1090</v>
      </c>
      <c r="E7052" s="142" t="s">
        <v>13013</v>
      </c>
      <c r="F7052" s="142" t="s">
        <v>1997</v>
      </c>
    </row>
    <row r="7053" spans="1:6" x14ac:dyDescent="0.3">
      <c r="A7053" s="141">
        <v>100217</v>
      </c>
      <c r="B7053" s="141" t="s">
        <v>13014</v>
      </c>
      <c r="C7053" s="141" t="s">
        <v>13001</v>
      </c>
      <c r="D7053" s="141" t="s">
        <v>81</v>
      </c>
      <c r="E7053" s="142" t="s">
        <v>13015</v>
      </c>
      <c r="F7053" s="142" t="s">
        <v>14308</v>
      </c>
    </row>
    <row r="7054" spans="1:6" x14ac:dyDescent="0.3">
      <c r="A7054" s="141">
        <v>100218</v>
      </c>
      <c r="B7054" s="141" t="s">
        <v>13016</v>
      </c>
      <c r="C7054" s="141" t="s">
        <v>13001</v>
      </c>
      <c r="D7054" s="141" t="s">
        <v>81</v>
      </c>
      <c r="E7054" s="142" t="s">
        <v>1191</v>
      </c>
      <c r="F7054" s="142" t="s">
        <v>13257</v>
      </c>
    </row>
    <row r="7055" spans="1:6" x14ac:dyDescent="0.3">
      <c r="A7055" s="141">
        <v>100219</v>
      </c>
      <c r="B7055" s="141" t="s">
        <v>13017</v>
      </c>
      <c r="C7055" s="141" t="s">
        <v>13001</v>
      </c>
      <c r="D7055" s="141" t="s">
        <v>81</v>
      </c>
      <c r="E7055" s="142" t="s">
        <v>1892</v>
      </c>
      <c r="F7055" s="142" t="s">
        <v>2139</v>
      </c>
    </row>
    <row r="7056" spans="1:6" x14ac:dyDescent="0.3">
      <c r="A7056" s="141">
        <v>100220</v>
      </c>
      <c r="B7056" s="141" t="s">
        <v>13018</v>
      </c>
      <c r="C7056" s="141" t="s">
        <v>13019</v>
      </c>
      <c r="D7056" s="141" t="s">
        <v>1090</v>
      </c>
      <c r="E7056" s="142" t="s">
        <v>13020</v>
      </c>
      <c r="F7056" s="142" t="s">
        <v>18373</v>
      </c>
    </row>
    <row r="7057" spans="1:6" x14ac:dyDescent="0.3">
      <c r="A7057" s="141">
        <v>100221</v>
      </c>
      <c r="B7057" s="141" t="s">
        <v>13021</v>
      </c>
      <c r="C7057" s="141" t="s">
        <v>13019</v>
      </c>
      <c r="D7057" s="141" t="s">
        <v>1090</v>
      </c>
      <c r="E7057" s="142" t="s">
        <v>13022</v>
      </c>
      <c r="F7057" s="142" t="s">
        <v>7120</v>
      </c>
    </row>
    <row r="7058" spans="1:6" x14ac:dyDescent="0.3">
      <c r="A7058" s="141">
        <v>100222</v>
      </c>
      <c r="B7058" s="141" t="s">
        <v>13023</v>
      </c>
      <c r="C7058" s="141" t="s">
        <v>13019</v>
      </c>
      <c r="D7058" s="141" t="s">
        <v>1090</v>
      </c>
      <c r="E7058" s="142" t="s">
        <v>8137</v>
      </c>
      <c r="F7058" s="142" t="s">
        <v>9397</v>
      </c>
    </row>
    <row r="7059" spans="1:6" x14ac:dyDescent="0.3">
      <c r="A7059" s="141">
        <v>100223</v>
      </c>
      <c r="B7059" s="141" t="s">
        <v>13024</v>
      </c>
      <c r="C7059" s="141" t="s">
        <v>13019</v>
      </c>
      <c r="D7059" s="141" t="s">
        <v>1090</v>
      </c>
      <c r="E7059" s="142" t="s">
        <v>13025</v>
      </c>
      <c r="F7059" s="142" t="s">
        <v>18374</v>
      </c>
    </row>
    <row r="7060" spans="1:6" x14ac:dyDescent="0.3">
      <c r="A7060" s="141">
        <v>100224</v>
      </c>
      <c r="B7060" s="141" t="s">
        <v>13026</v>
      </c>
      <c r="C7060" s="141" t="s">
        <v>13019</v>
      </c>
      <c r="D7060" s="141" t="s">
        <v>81</v>
      </c>
      <c r="E7060" s="142" t="s">
        <v>13015</v>
      </c>
      <c r="F7060" s="142" t="s">
        <v>14308</v>
      </c>
    </row>
    <row r="7061" spans="1:6" x14ac:dyDescent="0.3">
      <c r="A7061" s="141">
        <v>100225</v>
      </c>
      <c r="B7061" s="141" t="s">
        <v>13027</v>
      </c>
      <c r="C7061" s="141" t="s">
        <v>13028</v>
      </c>
      <c r="D7061" s="141" t="s">
        <v>1090</v>
      </c>
      <c r="E7061" s="142" t="s">
        <v>13029</v>
      </c>
      <c r="F7061" s="142" t="s">
        <v>14307</v>
      </c>
    </row>
    <row r="7062" spans="1:6" x14ac:dyDescent="0.3">
      <c r="A7062" s="141">
        <v>100226</v>
      </c>
      <c r="B7062" s="141" t="s">
        <v>13030</v>
      </c>
      <c r="C7062" s="141" t="s">
        <v>13028</v>
      </c>
      <c r="D7062" s="141" t="s">
        <v>1090</v>
      </c>
      <c r="E7062" s="142" t="s">
        <v>1913</v>
      </c>
      <c r="F7062" s="142" t="s">
        <v>18375</v>
      </c>
    </row>
    <row r="7063" spans="1:6" x14ac:dyDescent="0.3">
      <c r="A7063" s="141">
        <v>100227</v>
      </c>
      <c r="B7063" s="141" t="s">
        <v>13031</v>
      </c>
      <c r="C7063" s="141" t="s">
        <v>13028</v>
      </c>
      <c r="D7063" s="141" t="s">
        <v>1090</v>
      </c>
      <c r="E7063" s="142" t="s">
        <v>13032</v>
      </c>
      <c r="F7063" s="142" t="s">
        <v>18376</v>
      </c>
    </row>
    <row r="7064" spans="1:6" x14ac:dyDescent="0.3">
      <c r="A7064" s="141">
        <v>100228</v>
      </c>
      <c r="B7064" s="141" t="s">
        <v>13033</v>
      </c>
      <c r="C7064" s="141" t="s">
        <v>13028</v>
      </c>
      <c r="D7064" s="141" t="s">
        <v>81</v>
      </c>
      <c r="E7064" s="142" t="s">
        <v>1790</v>
      </c>
      <c r="F7064" s="142" t="s">
        <v>1790</v>
      </c>
    </row>
    <row r="7065" spans="1:6" x14ac:dyDescent="0.3">
      <c r="A7065" s="141">
        <v>100229</v>
      </c>
      <c r="B7065" s="141" t="s">
        <v>13034</v>
      </c>
      <c r="C7065" s="141" t="s">
        <v>3131</v>
      </c>
      <c r="D7065" s="141" t="s">
        <v>1090</v>
      </c>
      <c r="E7065" s="142" t="s">
        <v>2361</v>
      </c>
      <c r="F7065" s="142" t="s">
        <v>2553</v>
      </c>
    </row>
    <row r="7066" spans="1:6" x14ac:dyDescent="0.3">
      <c r="A7066" s="141">
        <v>100230</v>
      </c>
      <c r="B7066" s="141" t="s">
        <v>13035</v>
      </c>
      <c r="C7066" s="141" t="s">
        <v>3131</v>
      </c>
      <c r="D7066" s="141" t="s">
        <v>1090</v>
      </c>
      <c r="E7066" s="142" t="s">
        <v>2416</v>
      </c>
      <c r="F7066" s="142" t="s">
        <v>2416</v>
      </c>
    </row>
    <row r="7067" spans="1:6" x14ac:dyDescent="0.3">
      <c r="A7067" s="141">
        <v>100231</v>
      </c>
      <c r="B7067" s="141" t="s">
        <v>13036</v>
      </c>
      <c r="C7067" s="141" t="s">
        <v>3131</v>
      </c>
      <c r="D7067" s="141" t="s">
        <v>1090</v>
      </c>
      <c r="E7067" s="142" t="s">
        <v>1617</v>
      </c>
      <c r="F7067" s="142" t="s">
        <v>1954</v>
      </c>
    </row>
    <row r="7068" spans="1:6" x14ac:dyDescent="0.3">
      <c r="A7068" s="141">
        <v>100232</v>
      </c>
      <c r="B7068" s="141" t="s">
        <v>13037</v>
      </c>
      <c r="C7068" s="141" t="s">
        <v>146</v>
      </c>
      <c r="D7068" s="141" t="s">
        <v>1090</v>
      </c>
      <c r="E7068" s="142" t="s">
        <v>13038</v>
      </c>
      <c r="F7068" s="142" t="s">
        <v>1468</v>
      </c>
    </row>
    <row r="7069" spans="1:6" x14ac:dyDescent="0.3">
      <c r="A7069" s="141">
        <v>100233</v>
      </c>
      <c r="B7069" s="141" t="s">
        <v>13039</v>
      </c>
      <c r="C7069" s="141" t="s">
        <v>146</v>
      </c>
      <c r="D7069" s="141" t="s">
        <v>1090</v>
      </c>
      <c r="E7069" s="142" t="s">
        <v>1905</v>
      </c>
      <c r="F7069" s="142" t="s">
        <v>1952</v>
      </c>
    </row>
    <row r="7070" spans="1:6" x14ac:dyDescent="0.3">
      <c r="A7070" s="141">
        <v>100234</v>
      </c>
      <c r="B7070" s="141" t="s">
        <v>13040</v>
      </c>
      <c r="C7070" s="141" t="s">
        <v>1037</v>
      </c>
      <c r="D7070" s="141" t="s">
        <v>1090</v>
      </c>
      <c r="E7070" s="142" t="s">
        <v>13041</v>
      </c>
      <c r="F7070" s="142" t="s">
        <v>2270</v>
      </c>
    </row>
    <row r="7071" spans="1:6" x14ac:dyDescent="0.3">
      <c r="A7071" s="141">
        <v>100235</v>
      </c>
      <c r="B7071" s="141" t="s">
        <v>13042</v>
      </c>
      <c r="C7071" s="141" t="s">
        <v>64</v>
      </c>
      <c r="D7071" s="141" t="s">
        <v>1090</v>
      </c>
      <c r="E7071" s="142" t="s">
        <v>1954</v>
      </c>
      <c r="F7071" s="142" t="s">
        <v>1954</v>
      </c>
    </row>
    <row r="7072" spans="1:6" x14ac:dyDescent="0.3">
      <c r="A7072" s="141">
        <v>100236</v>
      </c>
      <c r="B7072" s="141" t="s">
        <v>13043</v>
      </c>
      <c r="C7072" s="141" t="s">
        <v>13044</v>
      </c>
      <c r="D7072" s="141" t="s">
        <v>1090</v>
      </c>
      <c r="E7072" s="142" t="s">
        <v>13045</v>
      </c>
      <c r="F7072" s="142" t="s">
        <v>18377</v>
      </c>
    </row>
    <row r="7073" spans="1:6" x14ac:dyDescent="0.3">
      <c r="A7073" s="141">
        <v>100237</v>
      </c>
      <c r="B7073" s="141" t="s">
        <v>13046</v>
      </c>
      <c r="C7073" s="141" t="s">
        <v>13044</v>
      </c>
      <c r="D7073" s="141" t="s">
        <v>1090</v>
      </c>
      <c r="E7073" s="142" t="s">
        <v>13047</v>
      </c>
      <c r="F7073" s="142" t="s">
        <v>18378</v>
      </c>
    </row>
    <row r="7074" spans="1:6" x14ac:dyDescent="0.3">
      <c r="A7074" s="141">
        <v>100238</v>
      </c>
      <c r="B7074" s="141" t="s">
        <v>13048</v>
      </c>
      <c r="C7074" s="141" t="s">
        <v>13044</v>
      </c>
      <c r="D7074" s="141" t="s">
        <v>1090</v>
      </c>
      <c r="E7074" s="142" t="s">
        <v>13049</v>
      </c>
      <c r="F7074" s="142" t="s">
        <v>433</v>
      </c>
    </row>
    <row r="7075" spans="1:6" x14ac:dyDescent="0.3">
      <c r="A7075" s="141">
        <v>100239</v>
      </c>
      <c r="B7075" s="141" t="s">
        <v>13050</v>
      </c>
      <c r="C7075" s="141" t="s">
        <v>13044</v>
      </c>
      <c r="D7075" s="141" t="s">
        <v>1090</v>
      </c>
      <c r="E7075" s="142" t="s">
        <v>10981</v>
      </c>
      <c r="F7075" s="142" t="s">
        <v>6774</v>
      </c>
    </row>
    <row r="7076" spans="1:6" x14ac:dyDescent="0.3">
      <c r="A7076" s="141">
        <v>100240</v>
      </c>
      <c r="B7076" s="141" t="s">
        <v>13051</v>
      </c>
      <c r="C7076" s="141" t="s">
        <v>13044</v>
      </c>
      <c r="D7076" s="141" t="s">
        <v>1090</v>
      </c>
      <c r="E7076" s="142" t="s">
        <v>11922</v>
      </c>
      <c r="F7076" s="142" t="s">
        <v>6800</v>
      </c>
    </row>
    <row r="7077" spans="1:6" x14ac:dyDescent="0.3">
      <c r="A7077" s="141">
        <v>100241</v>
      </c>
      <c r="B7077" s="141" t="s">
        <v>13052</v>
      </c>
      <c r="C7077" s="141" t="s">
        <v>13044</v>
      </c>
      <c r="D7077" s="141" t="s">
        <v>1090</v>
      </c>
      <c r="E7077" s="142" t="s">
        <v>10981</v>
      </c>
      <c r="F7077" s="142" t="s">
        <v>6774</v>
      </c>
    </row>
    <row r="7078" spans="1:6" x14ac:dyDescent="0.3">
      <c r="A7078" s="141">
        <v>100242</v>
      </c>
      <c r="B7078" s="141" t="s">
        <v>13053</v>
      </c>
      <c r="C7078" s="141" t="s">
        <v>13044</v>
      </c>
      <c r="D7078" s="141" t="s">
        <v>1090</v>
      </c>
      <c r="E7078" s="142" t="s">
        <v>13054</v>
      </c>
      <c r="F7078" s="142" t="s">
        <v>9658</v>
      </c>
    </row>
    <row r="7079" spans="1:6" x14ac:dyDescent="0.3">
      <c r="A7079" s="141">
        <v>100243</v>
      </c>
      <c r="B7079" s="141" t="s">
        <v>13055</v>
      </c>
      <c r="C7079" s="141" t="s">
        <v>13044</v>
      </c>
      <c r="D7079" s="141" t="s">
        <v>1090</v>
      </c>
      <c r="E7079" s="142" t="s">
        <v>2389</v>
      </c>
      <c r="F7079" s="142" t="s">
        <v>17527</v>
      </c>
    </row>
    <row r="7080" spans="1:6" x14ac:dyDescent="0.3">
      <c r="A7080" s="141">
        <v>100244</v>
      </c>
      <c r="B7080" s="141" t="s">
        <v>13056</v>
      </c>
      <c r="C7080" s="141" t="s">
        <v>13044</v>
      </c>
      <c r="D7080" s="141" t="s">
        <v>1090</v>
      </c>
      <c r="E7080" s="142" t="s">
        <v>11922</v>
      </c>
      <c r="F7080" s="142" t="s">
        <v>6800</v>
      </c>
    </row>
    <row r="7081" spans="1:6" x14ac:dyDescent="0.3">
      <c r="A7081" s="141">
        <v>100245</v>
      </c>
      <c r="B7081" s="141" t="s">
        <v>13057</v>
      </c>
      <c r="C7081" s="141" t="s">
        <v>13044</v>
      </c>
      <c r="D7081" s="141" t="s">
        <v>1090</v>
      </c>
      <c r="E7081" s="142" t="s">
        <v>2013</v>
      </c>
      <c r="F7081" s="142" t="s">
        <v>18379</v>
      </c>
    </row>
    <row r="7082" spans="1:6" x14ac:dyDescent="0.3">
      <c r="A7082" s="141">
        <v>100246</v>
      </c>
      <c r="B7082" s="141" t="s">
        <v>13058</v>
      </c>
      <c r="C7082" s="141" t="s">
        <v>13044</v>
      </c>
      <c r="D7082" s="141" t="s">
        <v>1090</v>
      </c>
      <c r="E7082" s="142" t="s">
        <v>13059</v>
      </c>
      <c r="F7082" s="142" t="s">
        <v>18380</v>
      </c>
    </row>
    <row r="7083" spans="1:6" x14ac:dyDescent="0.3">
      <c r="A7083" s="141">
        <v>100247</v>
      </c>
      <c r="B7083" s="141" t="s">
        <v>13060</v>
      </c>
      <c r="C7083" s="141" t="s">
        <v>13044</v>
      </c>
      <c r="D7083" s="141" t="s">
        <v>1090</v>
      </c>
      <c r="E7083" s="142" t="s">
        <v>13047</v>
      </c>
      <c r="F7083" s="142" t="s">
        <v>18378</v>
      </c>
    </row>
    <row r="7084" spans="1:6" x14ac:dyDescent="0.3">
      <c r="A7084" s="141">
        <v>100248</v>
      </c>
      <c r="B7084" s="141" t="s">
        <v>13061</v>
      </c>
      <c r="C7084" s="141" t="s">
        <v>13044</v>
      </c>
      <c r="D7084" s="141" t="s">
        <v>1090</v>
      </c>
      <c r="E7084" s="142" t="s">
        <v>7868</v>
      </c>
      <c r="F7084" s="142" t="s">
        <v>16710</v>
      </c>
    </row>
    <row r="7085" spans="1:6" x14ac:dyDescent="0.3">
      <c r="A7085" s="141">
        <v>100249</v>
      </c>
      <c r="B7085" s="141" t="s">
        <v>13062</v>
      </c>
      <c r="C7085" s="141" t="s">
        <v>13044</v>
      </c>
      <c r="D7085" s="141" t="s">
        <v>1090</v>
      </c>
      <c r="E7085" s="142" t="s">
        <v>13059</v>
      </c>
      <c r="F7085" s="142" t="s">
        <v>18380</v>
      </c>
    </row>
    <row r="7086" spans="1:6" x14ac:dyDescent="0.3">
      <c r="A7086" s="141">
        <v>100250</v>
      </c>
      <c r="B7086" s="141" t="s">
        <v>13063</v>
      </c>
      <c r="C7086" s="141" t="s">
        <v>13044</v>
      </c>
      <c r="D7086" s="141" t="s">
        <v>1090</v>
      </c>
      <c r="E7086" s="142" t="s">
        <v>6800</v>
      </c>
      <c r="F7086" s="142" t="s">
        <v>13467</v>
      </c>
    </row>
    <row r="7087" spans="1:6" x14ac:dyDescent="0.3">
      <c r="A7087" s="141">
        <v>100251</v>
      </c>
      <c r="B7087" s="141" t="s">
        <v>13064</v>
      </c>
      <c r="C7087" s="141" t="s">
        <v>13044</v>
      </c>
      <c r="D7087" s="141" t="s">
        <v>1090</v>
      </c>
      <c r="E7087" s="142" t="s">
        <v>7868</v>
      </c>
      <c r="F7087" s="142" t="s">
        <v>16710</v>
      </c>
    </row>
    <row r="7088" spans="1:6" x14ac:dyDescent="0.3">
      <c r="A7088" s="141">
        <v>100252</v>
      </c>
      <c r="B7088" s="141" t="s">
        <v>13065</v>
      </c>
      <c r="C7088" s="141" t="s">
        <v>13044</v>
      </c>
      <c r="D7088" s="141" t="s">
        <v>1090</v>
      </c>
      <c r="E7088" s="142" t="s">
        <v>13054</v>
      </c>
      <c r="F7088" s="142" t="s">
        <v>9658</v>
      </c>
    </row>
    <row r="7089" spans="1:6" x14ac:dyDescent="0.3">
      <c r="A7089" s="141">
        <v>100253</v>
      </c>
      <c r="B7089" s="141" t="s">
        <v>13066</v>
      </c>
      <c r="C7089" s="141" t="s">
        <v>13044</v>
      </c>
      <c r="D7089" s="141" t="s">
        <v>1090</v>
      </c>
      <c r="E7089" s="142" t="s">
        <v>13067</v>
      </c>
      <c r="F7089" s="142" t="s">
        <v>14211</v>
      </c>
    </row>
    <row r="7090" spans="1:6" x14ac:dyDescent="0.3">
      <c r="A7090" s="141">
        <v>100254</v>
      </c>
      <c r="B7090" s="141" t="s">
        <v>13068</v>
      </c>
      <c r="C7090" s="141" t="s">
        <v>13044</v>
      </c>
      <c r="D7090" s="141" t="s">
        <v>1090</v>
      </c>
      <c r="E7090" s="142" t="s">
        <v>13069</v>
      </c>
      <c r="F7090" s="142" t="s">
        <v>5867</v>
      </c>
    </row>
    <row r="7091" spans="1:6" x14ac:dyDescent="0.3">
      <c r="A7091" s="141">
        <v>100255</v>
      </c>
      <c r="B7091" s="141" t="s">
        <v>13070</v>
      </c>
      <c r="C7091" s="141" t="s">
        <v>13044</v>
      </c>
      <c r="D7091" s="141" t="s">
        <v>1090</v>
      </c>
      <c r="E7091" s="142" t="s">
        <v>13071</v>
      </c>
      <c r="F7091" s="142" t="s">
        <v>4554</v>
      </c>
    </row>
    <row r="7092" spans="1:6" x14ac:dyDescent="0.3">
      <c r="A7092" s="141">
        <v>100256</v>
      </c>
      <c r="B7092" s="141" t="s">
        <v>13072</v>
      </c>
      <c r="C7092" s="141" t="s">
        <v>13044</v>
      </c>
      <c r="D7092" s="141" t="s">
        <v>1090</v>
      </c>
      <c r="E7092" s="142" t="s">
        <v>5229</v>
      </c>
      <c r="F7092" s="142" t="s">
        <v>15439</v>
      </c>
    </row>
    <row r="7093" spans="1:6" x14ac:dyDescent="0.3">
      <c r="A7093" s="141">
        <v>100257</v>
      </c>
      <c r="B7093" s="141" t="s">
        <v>13073</v>
      </c>
      <c r="C7093" s="141" t="s">
        <v>13044</v>
      </c>
      <c r="D7093" s="141" t="s">
        <v>1090</v>
      </c>
      <c r="E7093" s="142" t="s">
        <v>13049</v>
      </c>
      <c r="F7093" s="142" t="s">
        <v>433</v>
      </c>
    </row>
    <row r="7094" spans="1:6" x14ac:dyDescent="0.3">
      <c r="A7094" s="141">
        <v>100258</v>
      </c>
      <c r="B7094" s="141" t="s">
        <v>13074</v>
      </c>
      <c r="C7094" s="141" t="s">
        <v>13044</v>
      </c>
      <c r="D7094" s="141" t="s">
        <v>1090</v>
      </c>
      <c r="E7094" s="142" t="s">
        <v>13071</v>
      </c>
      <c r="F7094" s="142" t="s">
        <v>4554</v>
      </c>
    </row>
    <row r="7095" spans="1:6" x14ac:dyDescent="0.3">
      <c r="A7095" s="141">
        <v>100259</v>
      </c>
      <c r="B7095" s="141" t="s">
        <v>13075</v>
      </c>
      <c r="C7095" s="141" t="s">
        <v>13044</v>
      </c>
      <c r="D7095" s="141" t="s">
        <v>1090</v>
      </c>
      <c r="E7095" s="142" t="s">
        <v>13067</v>
      </c>
      <c r="F7095" s="142" t="s">
        <v>14211</v>
      </c>
    </row>
    <row r="7096" spans="1:6" x14ac:dyDescent="0.3">
      <c r="A7096" s="141">
        <v>100260</v>
      </c>
      <c r="B7096" s="141" t="s">
        <v>13076</v>
      </c>
      <c r="C7096" s="141" t="s">
        <v>12980</v>
      </c>
      <c r="D7096" s="141" t="s">
        <v>1090</v>
      </c>
      <c r="E7096" s="142" t="s">
        <v>13077</v>
      </c>
      <c r="F7096" s="142" t="s">
        <v>16005</v>
      </c>
    </row>
    <row r="7097" spans="1:6" x14ac:dyDescent="0.3">
      <c r="A7097" s="141">
        <v>100261</v>
      </c>
      <c r="B7097" s="141" t="s">
        <v>13078</v>
      </c>
      <c r="C7097" s="141" t="s">
        <v>12980</v>
      </c>
      <c r="D7097" s="141" t="s">
        <v>1090</v>
      </c>
      <c r="E7097" s="142" t="s">
        <v>7544</v>
      </c>
      <c r="F7097" s="142" t="s">
        <v>18381</v>
      </c>
    </row>
    <row r="7098" spans="1:6" x14ac:dyDescent="0.3">
      <c r="A7098" s="141">
        <v>100262</v>
      </c>
      <c r="B7098" s="141" t="s">
        <v>13079</v>
      </c>
      <c r="C7098" s="141" t="s">
        <v>12980</v>
      </c>
      <c r="D7098" s="141" t="s">
        <v>1090</v>
      </c>
      <c r="E7098" s="142" t="s">
        <v>13080</v>
      </c>
      <c r="F7098" s="142" t="s">
        <v>1526</v>
      </c>
    </row>
    <row r="7099" spans="1:6" x14ac:dyDescent="0.3">
      <c r="A7099" s="141">
        <v>100263</v>
      </c>
      <c r="B7099" s="141" t="s">
        <v>13081</v>
      </c>
      <c r="C7099" s="141" t="s">
        <v>12980</v>
      </c>
      <c r="D7099" s="141" t="s">
        <v>1090</v>
      </c>
      <c r="E7099" s="142" t="s">
        <v>13082</v>
      </c>
      <c r="F7099" s="142" t="s">
        <v>18382</v>
      </c>
    </row>
    <row r="7100" spans="1:6" x14ac:dyDescent="0.3">
      <c r="A7100" s="141">
        <v>100264</v>
      </c>
      <c r="B7100" s="141" t="s">
        <v>13083</v>
      </c>
      <c r="C7100" s="141" t="s">
        <v>13019</v>
      </c>
      <c r="D7100" s="141" t="s">
        <v>1090</v>
      </c>
      <c r="E7100" s="142" t="s">
        <v>13084</v>
      </c>
      <c r="F7100" s="142" t="s">
        <v>18383</v>
      </c>
    </row>
    <row r="7101" spans="1:6" x14ac:dyDescent="0.3">
      <c r="A7101" s="141">
        <v>100265</v>
      </c>
      <c r="B7101" s="141" t="s">
        <v>13085</v>
      </c>
      <c r="C7101" s="141" t="s">
        <v>1037</v>
      </c>
      <c r="D7101" s="141" t="s">
        <v>1090</v>
      </c>
      <c r="E7101" s="142" t="s">
        <v>13086</v>
      </c>
      <c r="F7101" s="142" t="s">
        <v>2380</v>
      </c>
    </row>
    <row r="7102" spans="1:6" x14ac:dyDescent="0.3">
      <c r="A7102" s="141">
        <v>100266</v>
      </c>
      <c r="B7102" s="141" t="s">
        <v>13087</v>
      </c>
      <c r="C7102" s="141" t="s">
        <v>13001</v>
      </c>
      <c r="D7102" s="141" t="s">
        <v>1090</v>
      </c>
      <c r="E7102" s="142" t="s">
        <v>13088</v>
      </c>
      <c r="F7102" s="142" t="s">
        <v>18384</v>
      </c>
    </row>
    <row r="7103" spans="1:6" x14ac:dyDescent="0.3">
      <c r="A7103" s="141">
        <v>100267</v>
      </c>
      <c r="B7103" s="141" t="s">
        <v>13089</v>
      </c>
      <c r="C7103" s="141" t="s">
        <v>146</v>
      </c>
      <c r="D7103" s="141" t="s">
        <v>1090</v>
      </c>
      <c r="E7103" s="142" t="s">
        <v>13090</v>
      </c>
      <c r="F7103" s="142" t="s">
        <v>2251</v>
      </c>
    </row>
    <row r="7104" spans="1:6" x14ac:dyDescent="0.3">
      <c r="A7104" s="141">
        <v>100268</v>
      </c>
      <c r="B7104" s="141" t="s">
        <v>13091</v>
      </c>
      <c r="C7104" s="141" t="s">
        <v>13001</v>
      </c>
      <c r="D7104" s="141" t="s">
        <v>1090</v>
      </c>
      <c r="E7104" s="142" t="s">
        <v>13088</v>
      </c>
      <c r="F7104" s="142" t="s">
        <v>18384</v>
      </c>
    </row>
    <row r="7105" spans="1:6" x14ac:dyDescent="0.3">
      <c r="A7105" s="141">
        <v>100269</v>
      </c>
      <c r="B7105" s="141" t="s">
        <v>13092</v>
      </c>
      <c r="C7105" s="141" t="s">
        <v>146</v>
      </c>
      <c r="D7105" s="141" t="s">
        <v>1090</v>
      </c>
      <c r="E7105" s="142" t="s">
        <v>13090</v>
      </c>
      <c r="F7105" s="142" t="s">
        <v>2251</v>
      </c>
    </row>
    <row r="7106" spans="1:6" x14ac:dyDescent="0.3">
      <c r="A7106" s="141">
        <v>100270</v>
      </c>
      <c r="B7106" s="141" t="s">
        <v>13093</v>
      </c>
      <c r="C7106" s="141" t="s">
        <v>13001</v>
      </c>
      <c r="D7106" s="141" t="s">
        <v>1090</v>
      </c>
      <c r="E7106" s="142" t="s">
        <v>13094</v>
      </c>
      <c r="F7106" s="142" t="s">
        <v>18385</v>
      </c>
    </row>
    <row r="7107" spans="1:6" x14ac:dyDescent="0.3">
      <c r="A7107" s="141">
        <v>100271</v>
      </c>
      <c r="B7107" s="141" t="s">
        <v>13095</v>
      </c>
      <c r="C7107" s="141" t="s">
        <v>13019</v>
      </c>
      <c r="D7107" s="141" t="s">
        <v>1090</v>
      </c>
      <c r="E7107" s="142" t="s">
        <v>13096</v>
      </c>
      <c r="F7107" s="142" t="s">
        <v>14757</v>
      </c>
    </row>
    <row r="7108" spans="1:6" x14ac:dyDescent="0.3">
      <c r="A7108" s="141">
        <v>100272</v>
      </c>
      <c r="B7108" s="141" t="s">
        <v>13097</v>
      </c>
      <c r="C7108" s="141" t="s">
        <v>1037</v>
      </c>
      <c r="D7108" s="141" t="s">
        <v>1090</v>
      </c>
      <c r="E7108" s="142" t="s">
        <v>1496</v>
      </c>
      <c r="F7108" s="142" t="s">
        <v>17956</v>
      </c>
    </row>
    <row r="7109" spans="1:6" x14ac:dyDescent="0.3">
      <c r="A7109" s="141">
        <v>100273</v>
      </c>
      <c r="B7109" s="141" t="s">
        <v>13098</v>
      </c>
      <c r="C7109" s="141" t="s">
        <v>12980</v>
      </c>
      <c r="D7109" s="141" t="s">
        <v>1090</v>
      </c>
      <c r="E7109" s="142" t="s">
        <v>2332</v>
      </c>
      <c r="F7109" s="142" t="s">
        <v>18386</v>
      </c>
    </row>
    <row r="7110" spans="1:6" x14ac:dyDescent="0.3">
      <c r="A7110" s="141">
        <v>100274</v>
      </c>
      <c r="B7110" s="141" t="s">
        <v>13099</v>
      </c>
      <c r="C7110" s="141" t="s">
        <v>13019</v>
      </c>
      <c r="D7110" s="141" t="s">
        <v>1090</v>
      </c>
      <c r="E7110" s="142" t="s">
        <v>13100</v>
      </c>
      <c r="F7110" s="142" t="s">
        <v>584</v>
      </c>
    </row>
    <row r="7111" spans="1:6" x14ac:dyDescent="0.3">
      <c r="A7111" s="141">
        <v>100275</v>
      </c>
      <c r="B7111" s="141" t="s">
        <v>13101</v>
      </c>
      <c r="C7111" s="141" t="s">
        <v>13019</v>
      </c>
      <c r="D7111" s="141" t="s">
        <v>1090</v>
      </c>
      <c r="E7111" s="142" t="s">
        <v>11865</v>
      </c>
      <c r="F7111" s="142" t="s">
        <v>16884</v>
      </c>
    </row>
    <row r="7112" spans="1:6" x14ac:dyDescent="0.3">
      <c r="A7112" s="141">
        <v>100276</v>
      </c>
      <c r="B7112" s="141" t="s">
        <v>13102</v>
      </c>
      <c r="C7112" s="141" t="s">
        <v>13019</v>
      </c>
      <c r="D7112" s="141" t="s">
        <v>1090</v>
      </c>
      <c r="E7112" s="142" t="s">
        <v>13103</v>
      </c>
      <c r="F7112" s="142" t="s">
        <v>18387</v>
      </c>
    </row>
    <row r="7113" spans="1:6" x14ac:dyDescent="0.3">
      <c r="A7113" s="141">
        <v>100277</v>
      </c>
      <c r="B7113" s="141" t="s">
        <v>13104</v>
      </c>
      <c r="C7113" s="141" t="s">
        <v>13019</v>
      </c>
      <c r="D7113" s="141" t="s">
        <v>81</v>
      </c>
      <c r="E7113" s="142" t="s">
        <v>11031</v>
      </c>
      <c r="F7113" s="142" t="s">
        <v>13248</v>
      </c>
    </row>
    <row r="7114" spans="1:6" x14ac:dyDescent="0.3">
      <c r="A7114" s="141">
        <v>100278</v>
      </c>
      <c r="B7114" s="141" t="s">
        <v>13105</v>
      </c>
      <c r="C7114" s="141" t="s">
        <v>13001</v>
      </c>
      <c r="D7114" s="141" t="s">
        <v>1090</v>
      </c>
      <c r="E7114" s="142" t="s">
        <v>13106</v>
      </c>
      <c r="F7114" s="142" t="s">
        <v>18388</v>
      </c>
    </row>
    <row r="7115" spans="1:6" x14ac:dyDescent="0.3">
      <c r="A7115" s="141">
        <v>100279</v>
      </c>
      <c r="B7115" s="141" t="s">
        <v>13107</v>
      </c>
      <c r="C7115" s="141" t="s">
        <v>146</v>
      </c>
      <c r="D7115" s="141" t="s">
        <v>1090</v>
      </c>
      <c r="E7115" s="142" t="s">
        <v>2834</v>
      </c>
      <c r="F7115" s="142" t="s">
        <v>1907</v>
      </c>
    </row>
    <row r="7116" spans="1:6" x14ac:dyDescent="0.3">
      <c r="A7116" s="141">
        <v>100280</v>
      </c>
      <c r="B7116" s="141" t="s">
        <v>13108</v>
      </c>
      <c r="C7116" s="141" t="s">
        <v>13001</v>
      </c>
      <c r="D7116" s="141" t="s">
        <v>1090</v>
      </c>
      <c r="E7116" s="142" t="s">
        <v>13109</v>
      </c>
      <c r="F7116" s="142" t="s">
        <v>317</v>
      </c>
    </row>
    <row r="7117" spans="1:6" x14ac:dyDescent="0.3">
      <c r="A7117" s="141">
        <v>100281</v>
      </c>
      <c r="B7117" s="141" t="s">
        <v>13110</v>
      </c>
      <c r="C7117" s="141" t="s">
        <v>13001</v>
      </c>
      <c r="D7117" s="141" t="s">
        <v>81</v>
      </c>
      <c r="E7117" s="142" t="s">
        <v>13111</v>
      </c>
      <c r="F7117" s="142" t="s">
        <v>18389</v>
      </c>
    </row>
    <row r="7118" spans="1:6" x14ac:dyDescent="0.3">
      <c r="A7118" s="141">
        <v>100282</v>
      </c>
      <c r="B7118" s="141" t="s">
        <v>13112</v>
      </c>
      <c r="C7118" s="141" t="s">
        <v>13019</v>
      </c>
      <c r="D7118" s="141" t="s">
        <v>1090</v>
      </c>
      <c r="E7118" s="142" t="s">
        <v>13113</v>
      </c>
      <c r="F7118" s="142" t="s">
        <v>18390</v>
      </c>
    </row>
    <row r="7119" spans="1:6" x14ac:dyDescent="0.3">
      <c r="A7119" s="141">
        <v>100283</v>
      </c>
      <c r="B7119" s="141" t="s">
        <v>13114</v>
      </c>
      <c r="C7119" s="141" t="s">
        <v>13019</v>
      </c>
      <c r="D7119" s="141" t="s">
        <v>1090</v>
      </c>
      <c r="E7119" s="142" t="s">
        <v>13115</v>
      </c>
      <c r="F7119" s="142" t="s">
        <v>16613</v>
      </c>
    </row>
    <row r="7120" spans="1:6" x14ac:dyDescent="0.3">
      <c r="A7120" s="141">
        <v>100284</v>
      </c>
      <c r="B7120" s="141" t="s">
        <v>13116</v>
      </c>
      <c r="C7120" s="141" t="s">
        <v>13019</v>
      </c>
      <c r="D7120" s="141" t="s">
        <v>81</v>
      </c>
      <c r="E7120" s="142" t="s">
        <v>13117</v>
      </c>
      <c r="F7120" s="142" t="s">
        <v>2596</v>
      </c>
    </row>
    <row r="7121" spans="1:6" x14ac:dyDescent="0.3">
      <c r="A7121" s="141">
        <v>100285</v>
      </c>
      <c r="B7121" s="141" t="s">
        <v>13118</v>
      </c>
      <c r="C7121" s="141" t="s">
        <v>13044</v>
      </c>
      <c r="D7121" s="141" t="s">
        <v>1090</v>
      </c>
      <c r="E7121" s="142" t="s">
        <v>13119</v>
      </c>
      <c r="F7121" s="142" t="s">
        <v>18391</v>
      </c>
    </row>
    <row r="7122" spans="1:6" x14ac:dyDescent="0.3">
      <c r="A7122" s="141">
        <v>100286</v>
      </c>
      <c r="B7122" s="141" t="s">
        <v>13120</v>
      </c>
      <c r="C7122" s="141" t="s">
        <v>13044</v>
      </c>
      <c r="D7122" s="141" t="s">
        <v>1090</v>
      </c>
      <c r="E7122" s="142" t="s">
        <v>13121</v>
      </c>
      <c r="F7122" s="142" t="s">
        <v>8102</v>
      </c>
    </row>
    <row r="7123" spans="1:6" x14ac:dyDescent="0.3">
      <c r="A7123" s="141">
        <v>100287</v>
      </c>
      <c r="B7123" s="141" t="s">
        <v>13122</v>
      </c>
      <c r="C7123" s="141" t="s">
        <v>13044</v>
      </c>
      <c r="D7123" s="141" t="s">
        <v>1090</v>
      </c>
      <c r="E7123" s="142" t="s">
        <v>7868</v>
      </c>
      <c r="F7123" s="142" t="s">
        <v>16710</v>
      </c>
    </row>
    <row r="7124" spans="1:6" x14ac:dyDescent="0.3">
      <c r="A7124" s="141">
        <v>99802</v>
      </c>
      <c r="B7124" s="141" t="s">
        <v>13123</v>
      </c>
      <c r="C7124" s="141" t="s">
        <v>1037</v>
      </c>
      <c r="D7124" s="141" t="s">
        <v>1090</v>
      </c>
      <c r="E7124" s="142" t="s">
        <v>1384</v>
      </c>
      <c r="F7124" s="142" t="s">
        <v>18392</v>
      </c>
    </row>
    <row r="7125" spans="1:6" x14ac:dyDescent="0.3">
      <c r="A7125" s="141">
        <v>99803</v>
      </c>
      <c r="B7125" s="141" t="s">
        <v>13124</v>
      </c>
      <c r="C7125" s="141" t="s">
        <v>1037</v>
      </c>
      <c r="D7125" s="141" t="s">
        <v>1090</v>
      </c>
      <c r="E7125" s="142" t="s">
        <v>13125</v>
      </c>
      <c r="F7125" s="142" t="s">
        <v>18393</v>
      </c>
    </row>
    <row r="7126" spans="1:6" x14ac:dyDescent="0.3">
      <c r="A7126" s="141">
        <v>99804</v>
      </c>
      <c r="B7126" s="141" t="s">
        <v>13126</v>
      </c>
      <c r="C7126" s="141" t="s">
        <v>1037</v>
      </c>
      <c r="D7126" s="141" t="s">
        <v>81</v>
      </c>
      <c r="E7126" s="142" t="s">
        <v>13127</v>
      </c>
      <c r="F7126" s="142" t="s">
        <v>11036</v>
      </c>
    </row>
    <row r="7127" spans="1:6" x14ac:dyDescent="0.3">
      <c r="A7127" s="141">
        <v>99805</v>
      </c>
      <c r="B7127" s="141" t="s">
        <v>13128</v>
      </c>
      <c r="C7127" s="141" t="s">
        <v>1037</v>
      </c>
      <c r="D7127" s="141" t="s">
        <v>81</v>
      </c>
      <c r="E7127" s="142" t="s">
        <v>8671</v>
      </c>
      <c r="F7127" s="142" t="s">
        <v>14066</v>
      </c>
    </row>
    <row r="7128" spans="1:6" x14ac:dyDescent="0.3">
      <c r="A7128" s="141">
        <v>99806</v>
      </c>
      <c r="B7128" s="141" t="s">
        <v>13129</v>
      </c>
      <c r="C7128" s="141" t="s">
        <v>1037</v>
      </c>
      <c r="D7128" s="141" t="s">
        <v>1090</v>
      </c>
      <c r="E7128" s="142" t="s">
        <v>1907</v>
      </c>
      <c r="F7128" s="142" t="s">
        <v>2819</v>
      </c>
    </row>
    <row r="7129" spans="1:6" x14ac:dyDescent="0.3">
      <c r="A7129" s="141">
        <v>99807</v>
      </c>
      <c r="B7129" s="141" t="s">
        <v>13130</v>
      </c>
      <c r="C7129" s="141" t="s">
        <v>1037</v>
      </c>
      <c r="D7129" s="141" t="s">
        <v>81</v>
      </c>
      <c r="E7129" s="142" t="s">
        <v>13131</v>
      </c>
      <c r="F7129" s="142" t="s">
        <v>11031</v>
      </c>
    </row>
    <row r="7130" spans="1:6" x14ac:dyDescent="0.3">
      <c r="A7130" s="141">
        <v>99808</v>
      </c>
      <c r="B7130" s="141" t="s">
        <v>13132</v>
      </c>
      <c r="C7130" s="141" t="s">
        <v>1037</v>
      </c>
      <c r="D7130" s="141" t="s">
        <v>81</v>
      </c>
      <c r="E7130" s="142" t="s">
        <v>1520</v>
      </c>
      <c r="F7130" s="142" t="s">
        <v>427</v>
      </c>
    </row>
    <row r="7131" spans="1:6" x14ac:dyDescent="0.3">
      <c r="A7131" s="141">
        <v>99809</v>
      </c>
      <c r="B7131" s="141" t="s">
        <v>13133</v>
      </c>
      <c r="C7131" s="141" t="s">
        <v>1037</v>
      </c>
      <c r="D7131" s="141" t="s">
        <v>1090</v>
      </c>
      <c r="E7131" s="142" t="s">
        <v>6910</v>
      </c>
      <c r="F7131" s="142" t="s">
        <v>14295</v>
      </c>
    </row>
    <row r="7132" spans="1:6" x14ac:dyDescent="0.3">
      <c r="A7132" s="141">
        <v>99810</v>
      </c>
      <c r="B7132" s="141" t="s">
        <v>13134</v>
      </c>
      <c r="C7132" s="141" t="s">
        <v>1037</v>
      </c>
      <c r="D7132" s="141" t="s">
        <v>81</v>
      </c>
      <c r="E7132" s="142" t="s">
        <v>10844</v>
      </c>
      <c r="F7132" s="142" t="s">
        <v>2080</v>
      </c>
    </row>
    <row r="7133" spans="1:6" x14ac:dyDescent="0.3">
      <c r="A7133" s="141">
        <v>99811</v>
      </c>
      <c r="B7133" s="141" t="s">
        <v>13135</v>
      </c>
      <c r="C7133" s="141" t="s">
        <v>1037</v>
      </c>
      <c r="D7133" s="141" t="s">
        <v>1090</v>
      </c>
      <c r="E7133" s="142" t="s">
        <v>13136</v>
      </c>
      <c r="F7133" s="142" t="s">
        <v>18394</v>
      </c>
    </row>
    <row r="7134" spans="1:6" x14ac:dyDescent="0.3">
      <c r="A7134" s="141">
        <v>99812</v>
      </c>
      <c r="B7134" s="141" t="s">
        <v>13137</v>
      </c>
      <c r="C7134" s="141" t="s">
        <v>1037</v>
      </c>
      <c r="D7134" s="141" t="s">
        <v>1090</v>
      </c>
      <c r="E7134" s="142" t="s">
        <v>13138</v>
      </c>
      <c r="F7134" s="142" t="s">
        <v>13904</v>
      </c>
    </row>
    <row r="7135" spans="1:6" x14ac:dyDescent="0.3">
      <c r="A7135" s="141">
        <v>99813</v>
      </c>
      <c r="B7135" s="141" t="s">
        <v>13139</v>
      </c>
      <c r="C7135" s="141" t="s">
        <v>1037</v>
      </c>
      <c r="D7135" s="141" t="s">
        <v>81</v>
      </c>
      <c r="E7135" s="142" t="s">
        <v>2819</v>
      </c>
      <c r="F7135" s="142" t="s">
        <v>2719</v>
      </c>
    </row>
    <row r="7136" spans="1:6" x14ac:dyDescent="0.3">
      <c r="A7136" s="141">
        <v>99814</v>
      </c>
      <c r="B7136" s="141" t="s">
        <v>13140</v>
      </c>
      <c r="C7136" s="141" t="s">
        <v>1037</v>
      </c>
      <c r="D7136" s="141" t="s">
        <v>81</v>
      </c>
      <c r="E7136" s="142" t="s">
        <v>13141</v>
      </c>
      <c r="F7136" s="142" t="s">
        <v>18395</v>
      </c>
    </row>
    <row r="7137" spans="1:6" x14ac:dyDescent="0.3">
      <c r="A7137" s="141">
        <v>99815</v>
      </c>
      <c r="B7137" s="141" t="s">
        <v>13142</v>
      </c>
      <c r="C7137" s="141" t="s">
        <v>146</v>
      </c>
      <c r="D7137" s="141" t="s">
        <v>81</v>
      </c>
      <c r="E7137" s="142" t="s">
        <v>5788</v>
      </c>
      <c r="F7137" s="142" t="s">
        <v>5098</v>
      </c>
    </row>
    <row r="7138" spans="1:6" x14ac:dyDescent="0.3">
      <c r="A7138" s="141">
        <v>99816</v>
      </c>
      <c r="B7138" s="141" t="s">
        <v>13143</v>
      </c>
      <c r="C7138" s="141" t="s">
        <v>146</v>
      </c>
      <c r="D7138" s="141" t="s">
        <v>81</v>
      </c>
      <c r="E7138" s="142" t="s">
        <v>7411</v>
      </c>
      <c r="F7138" s="142" t="s">
        <v>90</v>
      </c>
    </row>
    <row r="7139" spans="1:6" x14ac:dyDescent="0.3">
      <c r="A7139" s="141">
        <v>99817</v>
      </c>
      <c r="B7139" s="141" t="s">
        <v>13144</v>
      </c>
      <c r="C7139" s="141" t="s">
        <v>146</v>
      </c>
      <c r="D7139" s="141" t="s">
        <v>81</v>
      </c>
      <c r="E7139" s="142" t="s">
        <v>13145</v>
      </c>
      <c r="F7139" s="142" t="s">
        <v>18396</v>
      </c>
    </row>
    <row r="7140" spans="1:6" x14ac:dyDescent="0.3">
      <c r="A7140" s="141">
        <v>99818</v>
      </c>
      <c r="B7140" s="141" t="s">
        <v>13146</v>
      </c>
      <c r="C7140" s="141" t="s">
        <v>146</v>
      </c>
      <c r="D7140" s="141" t="s">
        <v>81</v>
      </c>
      <c r="E7140" s="142" t="s">
        <v>13145</v>
      </c>
      <c r="F7140" s="142" t="s">
        <v>18396</v>
      </c>
    </row>
    <row r="7141" spans="1:6" x14ac:dyDescent="0.3">
      <c r="A7141" s="141">
        <v>99819</v>
      </c>
      <c r="B7141" s="141" t="s">
        <v>13147</v>
      </c>
      <c r="C7141" s="141" t="s">
        <v>1037</v>
      </c>
      <c r="D7141" s="141" t="s">
        <v>81</v>
      </c>
      <c r="E7141" s="142" t="s">
        <v>13148</v>
      </c>
      <c r="F7141" s="142" t="s">
        <v>16640</v>
      </c>
    </row>
    <row r="7142" spans="1:6" x14ac:dyDescent="0.3">
      <c r="A7142" s="141">
        <v>99820</v>
      </c>
      <c r="B7142" s="141" t="s">
        <v>13149</v>
      </c>
      <c r="C7142" s="141" t="s">
        <v>1037</v>
      </c>
      <c r="D7142" s="141" t="s">
        <v>81</v>
      </c>
      <c r="E7142" s="142" t="s">
        <v>6711</v>
      </c>
      <c r="F7142" s="142" t="s">
        <v>13381</v>
      </c>
    </row>
    <row r="7143" spans="1:6" x14ac:dyDescent="0.3">
      <c r="A7143" s="141">
        <v>99821</v>
      </c>
      <c r="B7143" s="141" t="s">
        <v>13150</v>
      </c>
      <c r="C7143" s="141" t="s">
        <v>1037</v>
      </c>
      <c r="D7143" s="141" t="s">
        <v>81</v>
      </c>
      <c r="E7143" s="142" t="s">
        <v>13151</v>
      </c>
      <c r="F7143" s="142" t="s">
        <v>17977</v>
      </c>
    </row>
    <row r="7144" spans="1:6" x14ac:dyDescent="0.3">
      <c r="A7144" s="141">
        <v>99822</v>
      </c>
      <c r="B7144" s="141" t="s">
        <v>13152</v>
      </c>
      <c r="C7144" s="141" t="s">
        <v>1037</v>
      </c>
      <c r="D7144" s="141" t="s">
        <v>1090</v>
      </c>
      <c r="E7144" s="142" t="s">
        <v>2030</v>
      </c>
      <c r="F7144" s="142" t="s">
        <v>18397</v>
      </c>
    </row>
    <row r="7145" spans="1:6" x14ac:dyDescent="0.3">
      <c r="A7145" s="141">
        <v>99823</v>
      </c>
      <c r="B7145" s="141" t="s">
        <v>13153</v>
      </c>
      <c r="C7145" s="141" t="s">
        <v>1037</v>
      </c>
      <c r="D7145" s="141" t="s">
        <v>81</v>
      </c>
      <c r="E7145" s="142" t="s">
        <v>458</v>
      </c>
      <c r="F7145" s="142" t="s">
        <v>18382</v>
      </c>
    </row>
    <row r="7146" spans="1:6" x14ac:dyDescent="0.3">
      <c r="A7146" s="141">
        <v>99824</v>
      </c>
      <c r="B7146" s="141" t="s">
        <v>13154</v>
      </c>
      <c r="C7146" s="141" t="s">
        <v>1037</v>
      </c>
      <c r="D7146" s="141" t="s">
        <v>81</v>
      </c>
      <c r="E7146" s="142" t="s">
        <v>13155</v>
      </c>
      <c r="F7146" s="142" t="s">
        <v>18398</v>
      </c>
    </row>
    <row r="7147" spans="1:6" x14ac:dyDescent="0.3">
      <c r="A7147" s="141">
        <v>99825</v>
      </c>
      <c r="B7147" s="141" t="s">
        <v>13156</v>
      </c>
      <c r="C7147" s="141" t="s">
        <v>1037</v>
      </c>
      <c r="D7147" s="141" t="s">
        <v>81</v>
      </c>
      <c r="E7147" s="142" t="s">
        <v>13157</v>
      </c>
      <c r="F7147" s="142" t="s">
        <v>18399</v>
      </c>
    </row>
    <row r="7148" spans="1:6" x14ac:dyDescent="0.3">
      <c r="A7148" s="141">
        <v>99826</v>
      </c>
      <c r="B7148" s="141" t="s">
        <v>13158</v>
      </c>
      <c r="C7148" s="141" t="s">
        <v>1037</v>
      </c>
      <c r="D7148" s="141" t="s">
        <v>1090</v>
      </c>
      <c r="E7148" s="142" t="s">
        <v>2188</v>
      </c>
      <c r="F7148" s="142" t="s">
        <v>18400</v>
      </c>
    </row>
    <row r="7149" spans="1:6" x14ac:dyDescent="0.3">
      <c r="A7149" s="141">
        <v>97013</v>
      </c>
      <c r="B7149" s="141" t="s">
        <v>13159</v>
      </c>
      <c r="C7149" s="141" t="s">
        <v>80</v>
      </c>
      <c r="D7149" s="141" t="s">
        <v>81</v>
      </c>
      <c r="E7149" s="142" t="s">
        <v>2776</v>
      </c>
      <c r="F7149" s="142" t="s">
        <v>2864</v>
      </c>
    </row>
    <row r="7150" spans="1:6" x14ac:dyDescent="0.3">
      <c r="A7150" s="141">
        <v>97014</v>
      </c>
      <c r="B7150" s="141" t="s">
        <v>13160</v>
      </c>
      <c r="C7150" s="141" t="s">
        <v>80</v>
      </c>
      <c r="D7150" s="141" t="s">
        <v>81</v>
      </c>
      <c r="E7150" s="142" t="s">
        <v>13161</v>
      </c>
      <c r="F7150" s="142" t="s">
        <v>18401</v>
      </c>
    </row>
    <row r="7151" spans="1:6" x14ac:dyDescent="0.3">
      <c r="A7151" s="141">
        <v>97015</v>
      </c>
      <c r="B7151" s="141" t="s">
        <v>13162</v>
      </c>
      <c r="C7151" s="141" t="s">
        <v>80</v>
      </c>
      <c r="D7151" s="141" t="s">
        <v>81</v>
      </c>
      <c r="E7151" s="142" t="s">
        <v>13163</v>
      </c>
      <c r="F7151" s="142" t="s">
        <v>5413</v>
      </c>
    </row>
    <row r="7152" spans="1:6" x14ac:dyDescent="0.3">
      <c r="A7152" s="141">
        <v>97016</v>
      </c>
      <c r="B7152" s="141" t="s">
        <v>13164</v>
      </c>
      <c r="C7152" s="141" t="s">
        <v>80</v>
      </c>
      <c r="D7152" s="141" t="s">
        <v>81</v>
      </c>
      <c r="E7152" s="142" t="s">
        <v>13165</v>
      </c>
      <c r="F7152" s="142" t="s">
        <v>17006</v>
      </c>
    </row>
    <row r="7153" spans="1:6" x14ac:dyDescent="0.3">
      <c r="A7153" s="141">
        <v>97017</v>
      </c>
      <c r="B7153" s="141" t="s">
        <v>13166</v>
      </c>
      <c r="C7153" s="141" t="s">
        <v>80</v>
      </c>
      <c r="D7153" s="141" t="s">
        <v>81</v>
      </c>
      <c r="E7153" s="142" t="s">
        <v>13167</v>
      </c>
      <c r="F7153" s="142" t="s">
        <v>16685</v>
      </c>
    </row>
    <row r="7154" spans="1:6" x14ac:dyDescent="0.3">
      <c r="A7154" s="141">
        <v>97018</v>
      </c>
      <c r="B7154" s="141" t="s">
        <v>13168</v>
      </c>
      <c r="C7154" s="141" t="s">
        <v>80</v>
      </c>
      <c r="D7154" s="141" t="s">
        <v>81</v>
      </c>
      <c r="E7154" s="142" t="s">
        <v>806</v>
      </c>
      <c r="F7154" s="142" t="s">
        <v>586</v>
      </c>
    </row>
    <row r="7155" spans="1:6" x14ac:dyDescent="0.3">
      <c r="A7155" s="141">
        <v>97031</v>
      </c>
      <c r="B7155" s="141" t="s">
        <v>13169</v>
      </c>
      <c r="C7155" s="141" t="s">
        <v>80</v>
      </c>
      <c r="D7155" s="141" t="s">
        <v>81</v>
      </c>
      <c r="E7155" s="142" t="s">
        <v>13170</v>
      </c>
      <c r="F7155" s="142" t="s">
        <v>18402</v>
      </c>
    </row>
    <row r="7156" spans="1:6" x14ac:dyDescent="0.3">
      <c r="A7156" s="141">
        <v>97032</v>
      </c>
      <c r="B7156" s="141" t="s">
        <v>13171</v>
      </c>
      <c r="C7156" s="141" t="s">
        <v>80</v>
      </c>
      <c r="D7156" s="141" t="s">
        <v>81</v>
      </c>
      <c r="E7156" s="142" t="s">
        <v>12292</v>
      </c>
      <c r="F7156" s="142" t="s">
        <v>18403</v>
      </c>
    </row>
    <row r="7157" spans="1:6" x14ac:dyDescent="0.3">
      <c r="A7157" s="141">
        <v>97033</v>
      </c>
      <c r="B7157" s="141" t="s">
        <v>13172</v>
      </c>
      <c r="C7157" s="141" t="s">
        <v>80</v>
      </c>
      <c r="D7157" s="141" t="s">
        <v>81</v>
      </c>
      <c r="E7157" s="142" t="s">
        <v>13173</v>
      </c>
      <c r="F7157" s="142" t="s">
        <v>18404</v>
      </c>
    </row>
    <row r="7158" spans="1:6" x14ac:dyDescent="0.3">
      <c r="A7158" s="141">
        <v>97034</v>
      </c>
      <c r="B7158" s="141" t="s">
        <v>13174</v>
      </c>
      <c r="C7158" s="141" t="s">
        <v>80</v>
      </c>
      <c r="D7158" s="141" t="s">
        <v>81</v>
      </c>
      <c r="E7158" s="142" t="s">
        <v>13175</v>
      </c>
      <c r="F7158" s="142" t="s">
        <v>18405</v>
      </c>
    </row>
    <row r="7159" spans="1:6" x14ac:dyDescent="0.3">
      <c r="A7159" s="141">
        <v>97039</v>
      </c>
      <c r="B7159" s="141" t="s">
        <v>13176</v>
      </c>
      <c r="C7159" s="141" t="s">
        <v>1037</v>
      </c>
      <c r="D7159" s="141" t="s">
        <v>81</v>
      </c>
      <c r="E7159" s="142" t="s">
        <v>13177</v>
      </c>
      <c r="F7159" s="142" t="s">
        <v>16249</v>
      </c>
    </row>
    <row r="7160" spans="1:6" x14ac:dyDescent="0.3">
      <c r="A7160" s="141">
        <v>97040</v>
      </c>
      <c r="B7160" s="141" t="s">
        <v>13178</v>
      </c>
      <c r="C7160" s="141" t="s">
        <v>1037</v>
      </c>
      <c r="D7160" s="141" t="s">
        <v>81</v>
      </c>
      <c r="E7160" s="142" t="s">
        <v>13179</v>
      </c>
      <c r="F7160" s="142" t="s">
        <v>9864</v>
      </c>
    </row>
    <row r="7161" spans="1:6" x14ac:dyDescent="0.3">
      <c r="A7161" s="141">
        <v>97041</v>
      </c>
      <c r="B7161" s="141" t="s">
        <v>13180</v>
      </c>
      <c r="C7161" s="141" t="s">
        <v>1037</v>
      </c>
      <c r="D7161" s="141" t="s">
        <v>81</v>
      </c>
      <c r="E7161" s="142" t="s">
        <v>11647</v>
      </c>
      <c r="F7161" s="142" t="s">
        <v>18406</v>
      </c>
    </row>
    <row r="7162" spans="1:6" x14ac:dyDescent="0.3">
      <c r="A7162" s="141">
        <v>97046</v>
      </c>
      <c r="B7162" s="141" t="s">
        <v>13181</v>
      </c>
      <c r="C7162" s="141" t="s">
        <v>1037</v>
      </c>
      <c r="D7162" s="141" t="s">
        <v>81</v>
      </c>
      <c r="E7162" s="142" t="s">
        <v>2101</v>
      </c>
      <c r="F7162" s="142" t="s">
        <v>2565</v>
      </c>
    </row>
    <row r="7163" spans="1:6" x14ac:dyDescent="0.3">
      <c r="A7163" s="141">
        <v>97047</v>
      </c>
      <c r="B7163" s="141" t="s">
        <v>13182</v>
      </c>
      <c r="C7163" s="141" t="s">
        <v>1037</v>
      </c>
      <c r="D7163" s="141" t="s">
        <v>81</v>
      </c>
      <c r="E7163" s="142" t="s">
        <v>2414</v>
      </c>
      <c r="F7163" s="142" t="s">
        <v>2414</v>
      </c>
    </row>
    <row r="7164" spans="1:6" x14ac:dyDescent="0.3">
      <c r="A7164" s="141">
        <v>97048</v>
      </c>
      <c r="B7164" s="141" t="s">
        <v>13183</v>
      </c>
      <c r="C7164" s="141" t="s">
        <v>1037</v>
      </c>
      <c r="D7164" s="141" t="s">
        <v>81</v>
      </c>
      <c r="E7164" s="142" t="s">
        <v>2132</v>
      </c>
      <c r="F7164" s="142" t="s">
        <v>2132</v>
      </c>
    </row>
    <row r="7165" spans="1:6" x14ac:dyDescent="0.3">
      <c r="A7165" s="141">
        <v>97054</v>
      </c>
      <c r="B7165" s="141" t="s">
        <v>13184</v>
      </c>
      <c r="C7165" s="141" t="s">
        <v>146</v>
      </c>
      <c r="D7165" s="141" t="s">
        <v>81</v>
      </c>
      <c r="E7165" s="142" t="s">
        <v>9360</v>
      </c>
      <c r="F7165" s="142" t="s">
        <v>16267</v>
      </c>
    </row>
    <row r="7166" spans="1:6" x14ac:dyDescent="0.3">
      <c r="A7166" s="141">
        <v>97062</v>
      </c>
      <c r="B7166" s="141" t="s">
        <v>13185</v>
      </c>
      <c r="C7166" s="141" t="s">
        <v>1037</v>
      </c>
      <c r="D7166" s="141" t="s">
        <v>81</v>
      </c>
      <c r="E7166" s="142" t="s">
        <v>13186</v>
      </c>
      <c r="F7166" s="142" t="s">
        <v>10932</v>
      </c>
    </row>
    <row r="7167" spans="1:6" x14ac:dyDescent="0.3">
      <c r="A7167" s="141">
        <v>97063</v>
      </c>
      <c r="B7167" s="141" t="s">
        <v>13187</v>
      </c>
      <c r="C7167" s="141" t="s">
        <v>1037</v>
      </c>
      <c r="D7167" s="141" t="s">
        <v>81</v>
      </c>
      <c r="E7167" s="142" t="s">
        <v>13188</v>
      </c>
      <c r="F7167" s="142" t="s">
        <v>9873</v>
      </c>
    </row>
    <row r="7168" spans="1:6" x14ac:dyDescent="0.3">
      <c r="A7168" s="141">
        <v>97064</v>
      </c>
      <c r="B7168" s="141" t="s">
        <v>13189</v>
      </c>
      <c r="C7168" s="141" t="s">
        <v>80</v>
      </c>
      <c r="D7168" s="141" t="s">
        <v>81</v>
      </c>
      <c r="E7168" s="142" t="s">
        <v>13190</v>
      </c>
      <c r="F7168" s="142" t="s">
        <v>11352</v>
      </c>
    </row>
    <row r="7169" spans="1:6" x14ac:dyDescent="0.3">
      <c r="A7169" s="141">
        <v>97065</v>
      </c>
      <c r="B7169" s="141" t="s">
        <v>13191</v>
      </c>
      <c r="C7169" s="141" t="s">
        <v>1074</v>
      </c>
      <c r="D7169" s="141" t="s">
        <v>81</v>
      </c>
      <c r="E7169" s="142" t="s">
        <v>5943</v>
      </c>
      <c r="F7169" s="142" t="s">
        <v>7006</v>
      </c>
    </row>
    <row r="7170" spans="1:6" x14ac:dyDescent="0.3">
      <c r="A7170" s="141">
        <v>97066</v>
      </c>
      <c r="B7170" s="141" t="s">
        <v>13192</v>
      </c>
      <c r="C7170" s="141" t="s">
        <v>1037</v>
      </c>
      <c r="D7170" s="141" t="s">
        <v>81</v>
      </c>
      <c r="E7170" s="142" t="s">
        <v>13193</v>
      </c>
      <c r="F7170" s="142" t="s">
        <v>18407</v>
      </c>
    </row>
    <row r="7171" spans="1:6" x14ac:dyDescent="0.3">
      <c r="A7171" s="141">
        <v>97067</v>
      </c>
      <c r="B7171" s="141" t="s">
        <v>13194</v>
      </c>
      <c r="C7171" s="141" t="s">
        <v>80</v>
      </c>
      <c r="D7171" s="141" t="s">
        <v>81</v>
      </c>
      <c r="E7171" s="142" t="s">
        <v>13195</v>
      </c>
      <c r="F7171" s="142" t="s">
        <v>18408</v>
      </c>
    </row>
    <row r="7172" spans="1:6" x14ac:dyDescent="0.3">
      <c r="A7172" s="141">
        <v>104989</v>
      </c>
      <c r="B7172" s="141" t="s">
        <v>13196</v>
      </c>
      <c r="C7172" s="141" t="s">
        <v>146</v>
      </c>
      <c r="D7172" s="141" t="s">
        <v>81</v>
      </c>
      <c r="E7172" s="142" t="s">
        <v>13197</v>
      </c>
      <c r="F7172" s="142" t="s">
        <v>12524</v>
      </c>
    </row>
    <row r="7173" spans="1:6" x14ac:dyDescent="0.3">
      <c r="A7173" s="141">
        <v>104990</v>
      </c>
      <c r="B7173" s="141" t="s">
        <v>13198</v>
      </c>
      <c r="C7173" s="141" t="s">
        <v>80</v>
      </c>
      <c r="D7173" s="141" t="s">
        <v>81</v>
      </c>
      <c r="E7173" s="142" t="s">
        <v>13199</v>
      </c>
      <c r="F7173" s="142" t="s">
        <v>15908</v>
      </c>
    </row>
    <row r="7174" spans="1:6" x14ac:dyDescent="0.3">
      <c r="A7174" s="141">
        <v>105103</v>
      </c>
      <c r="B7174" s="141" t="s">
        <v>13200</v>
      </c>
      <c r="C7174" s="141" t="s">
        <v>80</v>
      </c>
      <c r="D7174" s="141" t="s">
        <v>81</v>
      </c>
      <c r="E7174" s="142" t="s">
        <v>13201</v>
      </c>
      <c r="F7174" s="142" t="s">
        <v>18409</v>
      </c>
    </row>
    <row r="7175" spans="1:6" x14ac:dyDescent="0.3">
      <c r="A7175" s="141">
        <v>105104</v>
      </c>
      <c r="B7175" s="141" t="s">
        <v>13202</v>
      </c>
      <c r="C7175" s="141" t="s">
        <v>146</v>
      </c>
      <c r="D7175" s="141" t="s">
        <v>81</v>
      </c>
      <c r="E7175" s="142" t="s">
        <v>13203</v>
      </c>
      <c r="F7175" s="142" t="s">
        <v>18410</v>
      </c>
    </row>
    <row r="7176" spans="1:6" x14ac:dyDescent="0.3">
      <c r="A7176" s="141">
        <v>105105</v>
      </c>
      <c r="B7176" s="141" t="s">
        <v>13204</v>
      </c>
      <c r="C7176" s="141" t="s">
        <v>80</v>
      </c>
      <c r="D7176" s="141" t="s">
        <v>81</v>
      </c>
      <c r="E7176" s="142" t="s">
        <v>13205</v>
      </c>
      <c r="F7176" s="142" t="s">
        <v>18411</v>
      </c>
    </row>
    <row r="7177" spans="1:6" x14ac:dyDescent="0.3">
      <c r="A7177" s="141">
        <v>105106</v>
      </c>
      <c r="B7177" s="141" t="s">
        <v>13206</v>
      </c>
      <c r="C7177" s="141" t="s">
        <v>146</v>
      </c>
      <c r="D7177" s="141" t="s">
        <v>81</v>
      </c>
      <c r="E7177" s="142" t="s">
        <v>13207</v>
      </c>
      <c r="F7177" s="142" t="s">
        <v>18412</v>
      </c>
    </row>
    <row r="7178" spans="1:6" x14ac:dyDescent="0.3">
      <c r="A7178" s="141">
        <v>105107</v>
      </c>
      <c r="B7178" s="141" t="s">
        <v>13208</v>
      </c>
      <c r="C7178" s="141" t="s">
        <v>146</v>
      </c>
      <c r="D7178" s="141" t="s">
        <v>81</v>
      </c>
      <c r="E7178" s="142" t="s">
        <v>13209</v>
      </c>
      <c r="F7178" s="142" t="s">
        <v>18413</v>
      </c>
    </row>
    <row r="7179" spans="1:6" x14ac:dyDescent="0.3">
      <c r="A7179" s="141">
        <v>105110</v>
      </c>
      <c r="B7179" s="141" t="s">
        <v>13210</v>
      </c>
      <c r="C7179" s="141" t="s">
        <v>80</v>
      </c>
      <c r="D7179" s="141" t="s">
        <v>81</v>
      </c>
      <c r="E7179" s="142" t="s">
        <v>13211</v>
      </c>
      <c r="F7179" s="142" t="s">
        <v>18414</v>
      </c>
    </row>
    <row r="7180" spans="1:6" x14ac:dyDescent="0.3">
      <c r="A7180" s="141">
        <v>105111</v>
      </c>
      <c r="B7180" s="141" t="s">
        <v>13212</v>
      </c>
      <c r="C7180" s="141" t="s">
        <v>146</v>
      </c>
      <c r="D7180" s="141" t="s">
        <v>81</v>
      </c>
      <c r="E7180" s="142" t="s">
        <v>13213</v>
      </c>
      <c r="F7180" s="142" t="s">
        <v>18415</v>
      </c>
    </row>
    <row r="7181" spans="1:6" x14ac:dyDescent="0.3">
      <c r="A7181" s="141">
        <v>105112</v>
      </c>
      <c r="B7181" s="141" t="s">
        <v>13214</v>
      </c>
      <c r="C7181" s="141" t="s">
        <v>80</v>
      </c>
      <c r="D7181" s="141" t="s">
        <v>81</v>
      </c>
      <c r="E7181" s="142" t="s">
        <v>13215</v>
      </c>
      <c r="F7181" s="142" t="s">
        <v>18416</v>
      </c>
    </row>
    <row r="7182" spans="1:6" x14ac:dyDescent="0.3">
      <c r="A7182" s="141">
        <v>97621</v>
      </c>
      <c r="B7182" s="141" t="s">
        <v>13216</v>
      </c>
      <c r="C7182" s="141" t="s">
        <v>1074</v>
      </c>
      <c r="D7182" s="141" t="s">
        <v>1090</v>
      </c>
      <c r="E7182" s="142" t="s">
        <v>13217</v>
      </c>
      <c r="F7182" s="142" t="s">
        <v>7275</v>
      </c>
    </row>
    <row r="7183" spans="1:6" x14ac:dyDescent="0.3">
      <c r="A7183" s="141">
        <v>97622</v>
      </c>
      <c r="B7183" s="141" t="s">
        <v>13218</v>
      </c>
      <c r="C7183" s="141" t="s">
        <v>1074</v>
      </c>
      <c r="D7183" s="141" t="s">
        <v>1090</v>
      </c>
      <c r="E7183" s="142" t="s">
        <v>13219</v>
      </c>
      <c r="F7183" s="142" t="s">
        <v>12354</v>
      </c>
    </row>
    <row r="7184" spans="1:6" x14ac:dyDescent="0.3">
      <c r="A7184" s="141">
        <v>97623</v>
      </c>
      <c r="B7184" s="141" t="s">
        <v>13220</v>
      </c>
      <c r="C7184" s="141" t="s">
        <v>1074</v>
      </c>
      <c r="D7184" s="141" t="s">
        <v>1090</v>
      </c>
      <c r="E7184" s="142" t="s">
        <v>13221</v>
      </c>
      <c r="F7184" s="142" t="s">
        <v>18417</v>
      </c>
    </row>
    <row r="7185" spans="1:6" x14ac:dyDescent="0.3">
      <c r="A7185" s="141">
        <v>97624</v>
      </c>
      <c r="B7185" s="141" t="s">
        <v>13222</v>
      </c>
      <c r="C7185" s="141" t="s">
        <v>1074</v>
      </c>
      <c r="D7185" s="141" t="s">
        <v>1090</v>
      </c>
      <c r="E7185" s="142" t="s">
        <v>13223</v>
      </c>
      <c r="F7185" s="142" t="s">
        <v>18418</v>
      </c>
    </row>
    <row r="7186" spans="1:6" x14ac:dyDescent="0.3">
      <c r="A7186" s="141">
        <v>97625</v>
      </c>
      <c r="B7186" s="141" t="s">
        <v>13224</v>
      </c>
      <c r="C7186" s="141" t="s">
        <v>1074</v>
      </c>
      <c r="D7186" s="141" t="s">
        <v>81</v>
      </c>
      <c r="E7186" s="142" t="s">
        <v>13225</v>
      </c>
      <c r="F7186" s="142" t="s">
        <v>9612</v>
      </c>
    </row>
    <row r="7187" spans="1:6" x14ac:dyDescent="0.3">
      <c r="A7187" s="141">
        <v>97626</v>
      </c>
      <c r="B7187" s="141" t="s">
        <v>13226</v>
      </c>
      <c r="C7187" s="141" t="s">
        <v>1074</v>
      </c>
      <c r="D7187" s="141" t="s">
        <v>1090</v>
      </c>
      <c r="E7187" s="142" t="s">
        <v>13227</v>
      </c>
      <c r="F7187" s="142" t="s">
        <v>18419</v>
      </c>
    </row>
    <row r="7188" spans="1:6" x14ac:dyDescent="0.3">
      <c r="A7188" s="141">
        <v>97627</v>
      </c>
      <c r="B7188" s="141" t="s">
        <v>13228</v>
      </c>
      <c r="C7188" s="141" t="s">
        <v>1074</v>
      </c>
      <c r="D7188" s="141" t="s">
        <v>81</v>
      </c>
      <c r="E7188" s="142" t="s">
        <v>13229</v>
      </c>
      <c r="F7188" s="142" t="s">
        <v>18420</v>
      </c>
    </row>
    <row r="7189" spans="1:6" x14ac:dyDescent="0.3">
      <c r="A7189" s="141">
        <v>97628</v>
      </c>
      <c r="B7189" s="141" t="s">
        <v>13230</v>
      </c>
      <c r="C7189" s="141" t="s">
        <v>1074</v>
      </c>
      <c r="D7189" s="141" t="s">
        <v>1090</v>
      </c>
      <c r="E7189" s="142" t="s">
        <v>13231</v>
      </c>
      <c r="F7189" s="142" t="s">
        <v>18421</v>
      </c>
    </row>
    <row r="7190" spans="1:6" x14ac:dyDescent="0.3">
      <c r="A7190" s="141">
        <v>97629</v>
      </c>
      <c r="B7190" s="141" t="s">
        <v>13232</v>
      </c>
      <c r="C7190" s="141" t="s">
        <v>1074</v>
      </c>
      <c r="D7190" s="141" t="s">
        <v>81</v>
      </c>
      <c r="E7190" s="142" t="s">
        <v>13233</v>
      </c>
      <c r="F7190" s="142" t="s">
        <v>18422</v>
      </c>
    </row>
    <row r="7191" spans="1:6" x14ac:dyDescent="0.3">
      <c r="A7191" s="141">
        <v>97631</v>
      </c>
      <c r="B7191" s="141" t="s">
        <v>13234</v>
      </c>
      <c r="C7191" s="141" t="s">
        <v>1037</v>
      </c>
      <c r="D7191" s="141" t="s">
        <v>1090</v>
      </c>
      <c r="E7191" s="142" t="s">
        <v>92</v>
      </c>
      <c r="F7191" s="142" t="s">
        <v>6340</v>
      </c>
    </row>
    <row r="7192" spans="1:6" x14ac:dyDescent="0.3">
      <c r="A7192" s="141">
        <v>97632</v>
      </c>
      <c r="B7192" s="141" t="s">
        <v>13235</v>
      </c>
      <c r="C7192" s="141" t="s">
        <v>80</v>
      </c>
      <c r="D7192" s="141" t="s">
        <v>81</v>
      </c>
      <c r="E7192" s="142" t="s">
        <v>13236</v>
      </c>
      <c r="F7192" s="142" t="s">
        <v>18423</v>
      </c>
    </row>
    <row r="7193" spans="1:6" x14ac:dyDescent="0.3">
      <c r="A7193" s="141">
        <v>97633</v>
      </c>
      <c r="B7193" s="141" t="s">
        <v>13237</v>
      </c>
      <c r="C7193" s="141" t="s">
        <v>1037</v>
      </c>
      <c r="D7193" s="141" t="s">
        <v>81</v>
      </c>
      <c r="E7193" s="142" t="s">
        <v>10745</v>
      </c>
      <c r="F7193" s="142" t="s">
        <v>18424</v>
      </c>
    </row>
    <row r="7194" spans="1:6" x14ac:dyDescent="0.3">
      <c r="A7194" s="141">
        <v>97634</v>
      </c>
      <c r="B7194" s="141" t="s">
        <v>13238</v>
      </c>
      <c r="C7194" s="141" t="s">
        <v>1037</v>
      </c>
      <c r="D7194" s="141" t="s">
        <v>81</v>
      </c>
      <c r="E7194" s="142" t="s">
        <v>13239</v>
      </c>
      <c r="F7194" s="142" t="s">
        <v>18425</v>
      </c>
    </row>
    <row r="7195" spans="1:6" x14ac:dyDescent="0.3">
      <c r="A7195" s="141">
        <v>97635</v>
      </c>
      <c r="B7195" s="141" t="s">
        <v>13240</v>
      </c>
      <c r="C7195" s="141" t="s">
        <v>1037</v>
      </c>
      <c r="D7195" s="141" t="s">
        <v>81</v>
      </c>
      <c r="E7195" s="142" t="s">
        <v>10592</v>
      </c>
      <c r="F7195" s="142" t="s">
        <v>2531</v>
      </c>
    </row>
    <row r="7196" spans="1:6" x14ac:dyDescent="0.3">
      <c r="A7196" s="141">
        <v>97636</v>
      </c>
      <c r="B7196" s="141" t="s">
        <v>13241</v>
      </c>
      <c r="C7196" s="141" t="s">
        <v>1037</v>
      </c>
      <c r="D7196" s="141" t="s">
        <v>81</v>
      </c>
      <c r="E7196" s="142" t="s">
        <v>13242</v>
      </c>
      <c r="F7196" s="142" t="s">
        <v>18426</v>
      </c>
    </row>
    <row r="7197" spans="1:6" x14ac:dyDescent="0.3">
      <c r="A7197" s="141">
        <v>97637</v>
      </c>
      <c r="B7197" s="141" t="s">
        <v>13243</v>
      </c>
      <c r="C7197" s="141" t="s">
        <v>1037</v>
      </c>
      <c r="D7197" s="141" t="s">
        <v>81</v>
      </c>
      <c r="E7197" s="142" t="s">
        <v>13244</v>
      </c>
      <c r="F7197" s="142" t="s">
        <v>18427</v>
      </c>
    </row>
    <row r="7198" spans="1:6" x14ac:dyDescent="0.3">
      <c r="A7198" s="141">
        <v>97638</v>
      </c>
      <c r="B7198" s="141" t="s">
        <v>13245</v>
      </c>
      <c r="C7198" s="141" t="s">
        <v>1037</v>
      </c>
      <c r="D7198" s="141" t="s">
        <v>81</v>
      </c>
      <c r="E7198" s="142" t="s">
        <v>9645</v>
      </c>
      <c r="F7198" s="142" t="s">
        <v>18379</v>
      </c>
    </row>
    <row r="7199" spans="1:6" x14ac:dyDescent="0.3">
      <c r="A7199" s="141">
        <v>97639</v>
      </c>
      <c r="B7199" s="141" t="s">
        <v>13246</v>
      </c>
      <c r="C7199" s="141" t="s">
        <v>1037</v>
      </c>
      <c r="D7199" s="141" t="s">
        <v>1090</v>
      </c>
      <c r="E7199" s="142" t="s">
        <v>7307</v>
      </c>
      <c r="F7199" s="142" t="s">
        <v>10745</v>
      </c>
    </row>
    <row r="7200" spans="1:6" x14ac:dyDescent="0.3">
      <c r="A7200" s="141">
        <v>97640</v>
      </c>
      <c r="B7200" s="141" t="s">
        <v>13247</v>
      </c>
      <c r="C7200" s="141" t="s">
        <v>1037</v>
      </c>
      <c r="D7200" s="141" t="s">
        <v>81</v>
      </c>
      <c r="E7200" s="142" t="s">
        <v>13248</v>
      </c>
      <c r="F7200" s="142" t="s">
        <v>12188</v>
      </c>
    </row>
    <row r="7201" spans="1:6" x14ac:dyDescent="0.3">
      <c r="A7201" s="141">
        <v>97641</v>
      </c>
      <c r="B7201" s="141" t="s">
        <v>13249</v>
      </c>
      <c r="C7201" s="141" t="s">
        <v>1037</v>
      </c>
      <c r="D7201" s="141" t="s">
        <v>81</v>
      </c>
      <c r="E7201" s="142" t="s">
        <v>13250</v>
      </c>
      <c r="F7201" s="142" t="s">
        <v>18428</v>
      </c>
    </row>
    <row r="7202" spans="1:6" x14ac:dyDescent="0.3">
      <c r="A7202" s="141">
        <v>97642</v>
      </c>
      <c r="B7202" s="141" t="s">
        <v>13251</v>
      </c>
      <c r="C7202" s="141" t="s">
        <v>1037</v>
      </c>
      <c r="D7202" s="141" t="s">
        <v>81</v>
      </c>
      <c r="E7202" s="142" t="s">
        <v>13059</v>
      </c>
      <c r="F7202" s="142" t="s">
        <v>1361</v>
      </c>
    </row>
    <row r="7203" spans="1:6" x14ac:dyDescent="0.3">
      <c r="A7203" s="141">
        <v>97643</v>
      </c>
      <c r="B7203" s="141" t="s">
        <v>13252</v>
      </c>
      <c r="C7203" s="141" t="s">
        <v>1037</v>
      </c>
      <c r="D7203" s="141" t="s">
        <v>1090</v>
      </c>
      <c r="E7203" s="142" t="s">
        <v>1287</v>
      </c>
      <c r="F7203" s="142" t="s">
        <v>18429</v>
      </c>
    </row>
    <row r="7204" spans="1:6" x14ac:dyDescent="0.3">
      <c r="A7204" s="141">
        <v>97644</v>
      </c>
      <c r="B7204" s="141" t="s">
        <v>13253</v>
      </c>
      <c r="C7204" s="141" t="s">
        <v>1037</v>
      </c>
      <c r="D7204" s="141" t="s">
        <v>1090</v>
      </c>
      <c r="E7204" s="142" t="s">
        <v>5559</v>
      </c>
      <c r="F7204" s="142" t="s">
        <v>5798</v>
      </c>
    </row>
    <row r="7205" spans="1:6" x14ac:dyDescent="0.3">
      <c r="A7205" s="141">
        <v>97645</v>
      </c>
      <c r="B7205" s="141" t="s">
        <v>13254</v>
      </c>
      <c r="C7205" s="141" t="s">
        <v>1037</v>
      </c>
      <c r="D7205" s="141" t="s">
        <v>1090</v>
      </c>
      <c r="E7205" s="142" t="s">
        <v>2923</v>
      </c>
      <c r="F7205" s="142" t="s">
        <v>17534</v>
      </c>
    </row>
    <row r="7206" spans="1:6" x14ac:dyDescent="0.3">
      <c r="A7206" s="141">
        <v>97647</v>
      </c>
      <c r="B7206" s="141" t="s">
        <v>13255</v>
      </c>
      <c r="C7206" s="141" t="s">
        <v>1037</v>
      </c>
      <c r="D7206" s="141" t="s">
        <v>81</v>
      </c>
      <c r="E7206" s="142" t="s">
        <v>531</v>
      </c>
      <c r="F7206" s="142" t="s">
        <v>13458</v>
      </c>
    </row>
    <row r="7207" spans="1:6" x14ac:dyDescent="0.3">
      <c r="A7207" s="141">
        <v>97648</v>
      </c>
      <c r="B7207" s="141" t="s">
        <v>13256</v>
      </c>
      <c r="C7207" s="141" t="s">
        <v>1037</v>
      </c>
      <c r="D7207" s="141" t="s">
        <v>81</v>
      </c>
      <c r="E7207" s="142" t="s">
        <v>13257</v>
      </c>
      <c r="F7207" s="142" t="s">
        <v>458</v>
      </c>
    </row>
    <row r="7208" spans="1:6" x14ac:dyDescent="0.3">
      <c r="A7208" s="141">
        <v>97649</v>
      </c>
      <c r="B7208" s="141" t="s">
        <v>13258</v>
      </c>
      <c r="C7208" s="141" t="s">
        <v>1037</v>
      </c>
      <c r="D7208" s="141" t="s">
        <v>81</v>
      </c>
      <c r="E7208" s="142" t="s">
        <v>12645</v>
      </c>
      <c r="F7208" s="142" t="s">
        <v>17622</v>
      </c>
    </row>
    <row r="7209" spans="1:6" x14ac:dyDescent="0.3">
      <c r="A7209" s="141">
        <v>97650</v>
      </c>
      <c r="B7209" s="141" t="s">
        <v>13259</v>
      </c>
      <c r="C7209" s="141" t="s">
        <v>1037</v>
      </c>
      <c r="D7209" s="141" t="s">
        <v>81</v>
      </c>
      <c r="E7209" s="142" t="s">
        <v>13260</v>
      </c>
      <c r="F7209" s="142" t="s">
        <v>8511</v>
      </c>
    </row>
    <row r="7210" spans="1:6" x14ac:dyDescent="0.3">
      <c r="A7210" s="141">
        <v>97651</v>
      </c>
      <c r="B7210" s="141" t="s">
        <v>13261</v>
      </c>
      <c r="C7210" s="141" t="s">
        <v>146</v>
      </c>
      <c r="D7210" s="141" t="s">
        <v>81</v>
      </c>
      <c r="E7210" s="142" t="s">
        <v>11706</v>
      </c>
      <c r="F7210" s="142" t="s">
        <v>18430</v>
      </c>
    </row>
    <row r="7211" spans="1:6" x14ac:dyDescent="0.3">
      <c r="A7211" s="141">
        <v>97652</v>
      </c>
      <c r="B7211" s="141" t="s">
        <v>13262</v>
      </c>
      <c r="C7211" s="141" t="s">
        <v>146</v>
      </c>
      <c r="D7211" s="141" t="s">
        <v>81</v>
      </c>
      <c r="E7211" s="142" t="s">
        <v>13263</v>
      </c>
      <c r="F7211" s="142" t="s">
        <v>18431</v>
      </c>
    </row>
    <row r="7212" spans="1:6" x14ac:dyDescent="0.3">
      <c r="A7212" s="141">
        <v>97653</v>
      </c>
      <c r="B7212" s="141" t="s">
        <v>13264</v>
      </c>
      <c r="C7212" s="141" t="s">
        <v>146</v>
      </c>
      <c r="D7212" s="141" t="s">
        <v>81</v>
      </c>
      <c r="E7212" s="142" t="s">
        <v>13265</v>
      </c>
      <c r="F7212" s="142" t="s">
        <v>1611</v>
      </c>
    </row>
    <row r="7213" spans="1:6" x14ac:dyDescent="0.3">
      <c r="A7213" s="141">
        <v>97654</v>
      </c>
      <c r="B7213" s="141" t="s">
        <v>13266</v>
      </c>
      <c r="C7213" s="141" t="s">
        <v>146</v>
      </c>
      <c r="D7213" s="141" t="s">
        <v>81</v>
      </c>
      <c r="E7213" s="142" t="s">
        <v>13267</v>
      </c>
      <c r="F7213" s="142" t="s">
        <v>18432</v>
      </c>
    </row>
    <row r="7214" spans="1:6" x14ac:dyDescent="0.3">
      <c r="A7214" s="141">
        <v>97655</v>
      </c>
      <c r="B7214" s="141" t="s">
        <v>13268</v>
      </c>
      <c r="C7214" s="141" t="s">
        <v>1037</v>
      </c>
      <c r="D7214" s="141" t="s">
        <v>81</v>
      </c>
      <c r="E7214" s="142" t="s">
        <v>13269</v>
      </c>
      <c r="F7214" s="142" t="s">
        <v>18433</v>
      </c>
    </row>
    <row r="7215" spans="1:6" x14ac:dyDescent="0.3">
      <c r="A7215" s="141">
        <v>97656</v>
      </c>
      <c r="B7215" s="141" t="s">
        <v>13270</v>
      </c>
      <c r="C7215" s="141" t="s">
        <v>146</v>
      </c>
      <c r="D7215" s="141" t="s">
        <v>81</v>
      </c>
      <c r="E7215" s="142" t="s">
        <v>13271</v>
      </c>
      <c r="F7215" s="142" t="s">
        <v>18434</v>
      </c>
    </row>
    <row r="7216" spans="1:6" x14ac:dyDescent="0.3">
      <c r="A7216" s="141">
        <v>97657</v>
      </c>
      <c r="B7216" s="141" t="s">
        <v>13272</v>
      </c>
      <c r="C7216" s="141" t="s">
        <v>146</v>
      </c>
      <c r="D7216" s="141" t="s">
        <v>81</v>
      </c>
      <c r="E7216" s="142" t="s">
        <v>13273</v>
      </c>
      <c r="F7216" s="142" t="s">
        <v>18435</v>
      </c>
    </row>
    <row r="7217" spans="1:6" x14ac:dyDescent="0.3">
      <c r="A7217" s="141">
        <v>97658</v>
      </c>
      <c r="B7217" s="141" t="s">
        <v>13274</v>
      </c>
      <c r="C7217" s="141" t="s">
        <v>146</v>
      </c>
      <c r="D7217" s="141" t="s">
        <v>81</v>
      </c>
      <c r="E7217" s="142" t="s">
        <v>13275</v>
      </c>
      <c r="F7217" s="142" t="s">
        <v>18436</v>
      </c>
    </row>
    <row r="7218" spans="1:6" x14ac:dyDescent="0.3">
      <c r="A7218" s="141">
        <v>97659</v>
      </c>
      <c r="B7218" s="141" t="s">
        <v>13276</v>
      </c>
      <c r="C7218" s="141" t="s">
        <v>146</v>
      </c>
      <c r="D7218" s="141" t="s">
        <v>81</v>
      </c>
      <c r="E7218" s="142" t="s">
        <v>13277</v>
      </c>
      <c r="F7218" s="142" t="s">
        <v>18437</v>
      </c>
    </row>
    <row r="7219" spans="1:6" x14ac:dyDescent="0.3">
      <c r="A7219" s="141">
        <v>97660</v>
      </c>
      <c r="B7219" s="141" t="s">
        <v>13278</v>
      </c>
      <c r="C7219" s="141" t="s">
        <v>146</v>
      </c>
      <c r="D7219" s="141" t="s">
        <v>1090</v>
      </c>
      <c r="E7219" s="142" t="s">
        <v>13279</v>
      </c>
      <c r="F7219" s="142" t="s">
        <v>2834</v>
      </c>
    </row>
    <row r="7220" spans="1:6" x14ac:dyDescent="0.3">
      <c r="A7220" s="141">
        <v>97661</v>
      </c>
      <c r="B7220" s="141" t="s">
        <v>13280</v>
      </c>
      <c r="C7220" s="141" t="s">
        <v>80</v>
      </c>
      <c r="D7220" s="141" t="s">
        <v>1090</v>
      </c>
      <c r="E7220" s="142" t="s">
        <v>1386</v>
      </c>
      <c r="F7220" s="142" t="s">
        <v>18438</v>
      </c>
    </row>
    <row r="7221" spans="1:6" x14ac:dyDescent="0.3">
      <c r="A7221" s="141">
        <v>97662</v>
      </c>
      <c r="B7221" s="141" t="s">
        <v>13281</v>
      </c>
      <c r="C7221" s="141" t="s">
        <v>80</v>
      </c>
      <c r="D7221" s="141" t="s">
        <v>1090</v>
      </c>
      <c r="E7221" s="142" t="s">
        <v>13282</v>
      </c>
      <c r="F7221" s="142" t="s">
        <v>18439</v>
      </c>
    </row>
    <row r="7222" spans="1:6" x14ac:dyDescent="0.3">
      <c r="A7222" s="141">
        <v>97663</v>
      </c>
      <c r="B7222" s="141" t="s">
        <v>13283</v>
      </c>
      <c r="C7222" s="141" t="s">
        <v>146</v>
      </c>
      <c r="D7222" s="141" t="s">
        <v>1090</v>
      </c>
      <c r="E7222" s="142" t="s">
        <v>7500</v>
      </c>
      <c r="F7222" s="142" t="s">
        <v>18440</v>
      </c>
    </row>
    <row r="7223" spans="1:6" x14ac:dyDescent="0.3">
      <c r="A7223" s="141">
        <v>97664</v>
      </c>
      <c r="B7223" s="141" t="s">
        <v>13284</v>
      </c>
      <c r="C7223" s="141" t="s">
        <v>146</v>
      </c>
      <c r="D7223" s="141" t="s">
        <v>1090</v>
      </c>
      <c r="E7223" s="142" t="s">
        <v>2567</v>
      </c>
      <c r="F7223" s="142" t="s">
        <v>18441</v>
      </c>
    </row>
    <row r="7224" spans="1:6" x14ac:dyDescent="0.3">
      <c r="A7224" s="141">
        <v>97665</v>
      </c>
      <c r="B7224" s="141" t="s">
        <v>13285</v>
      </c>
      <c r="C7224" s="141" t="s">
        <v>146</v>
      </c>
      <c r="D7224" s="141" t="s">
        <v>1090</v>
      </c>
      <c r="E7224" s="142" t="s">
        <v>13286</v>
      </c>
      <c r="F7224" s="142" t="s">
        <v>16269</v>
      </c>
    </row>
    <row r="7225" spans="1:6" x14ac:dyDescent="0.3">
      <c r="A7225" s="141">
        <v>97666</v>
      </c>
      <c r="B7225" s="141" t="s">
        <v>13287</v>
      </c>
      <c r="C7225" s="141" t="s">
        <v>146</v>
      </c>
      <c r="D7225" s="141" t="s">
        <v>1090</v>
      </c>
      <c r="E7225" s="142" t="s">
        <v>13288</v>
      </c>
      <c r="F7225" s="142" t="s">
        <v>11795</v>
      </c>
    </row>
    <row r="7226" spans="1:6" x14ac:dyDescent="0.3">
      <c r="A7226" s="141">
        <v>104789</v>
      </c>
      <c r="B7226" s="141" t="s">
        <v>13289</v>
      </c>
      <c r="C7226" s="141" t="s">
        <v>1074</v>
      </c>
      <c r="D7226" s="141" t="s">
        <v>1090</v>
      </c>
      <c r="E7226" s="142" t="s">
        <v>13290</v>
      </c>
      <c r="F7226" s="142" t="s">
        <v>18442</v>
      </c>
    </row>
    <row r="7227" spans="1:6" x14ac:dyDescent="0.3">
      <c r="A7227" s="141">
        <v>104790</v>
      </c>
      <c r="B7227" s="141" t="s">
        <v>13291</v>
      </c>
      <c r="C7227" s="141" t="s">
        <v>1074</v>
      </c>
      <c r="D7227" s="141" t="s">
        <v>81</v>
      </c>
      <c r="E7227" s="142" t="s">
        <v>13292</v>
      </c>
      <c r="F7227" s="142" t="s">
        <v>16739</v>
      </c>
    </row>
    <row r="7228" spans="1:6" x14ac:dyDescent="0.3">
      <c r="A7228" s="141">
        <v>104791</v>
      </c>
      <c r="B7228" s="141" t="s">
        <v>13293</v>
      </c>
      <c r="C7228" s="141" t="s">
        <v>1037</v>
      </c>
      <c r="D7228" s="141" t="s">
        <v>81</v>
      </c>
      <c r="E7228" s="142" t="s">
        <v>13294</v>
      </c>
      <c r="F7228" s="142" t="s">
        <v>11724</v>
      </c>
    </row>
    <row r="7229" spans="1:6" x14ac:dyDescent="0.3">
      <c r="A7229" s="141">
        <v>104792</v>
      </c>
      <c r="B7229" s="141" t="s">
        <v>13295</v>
      </c>
      <c r="C7229" s="141" t="s">
        <v>80</v>
      </c>
      <c r="D7229" s="141" t="s">
        <v>1090</v>
      </c>
      <c r="E7229" s="142" t="s">
        <v>1468</v>
      </c>
      <c r="F7229" s="142" t="s">
        <v>18443</v>
      </c>
    </row>
    <row r="7230" spans="1:6" x14ac:dyDescent="0.3">
      <c r="A7230" s="141">
        <v>104793</v>
      </c>
      <c r="B7230" s="141" t="s">
        <v>13296</v>
      </c>
      <c r="C7230" s="141" t="s">
        <v>80</v>
      </c>
      <c r="D7230" s="141" t="s">
        <v>1090</v>
      </c>
      <c r="E7230" s="142" t="s">
        <v>1888</v>
      </c>
      <c r="F7230" s="142" t="s">
        <v>2715</v>
      </c>
    </row>
    <row r="7231" spans="1:6" x14ac:dyDescent="0.3">
      <c r="A7231" s="141">
        <v>104794</v>
      </c>
      <c r="B7231" s="141" t="s">
        <v>13297</v>
      </c>
      <c r="C7231" s="141" t="s">
        <v>80</v>
      </c>
      <c r="D7231" s="141" t="s">
        <v>1090</v>
      </c>
      <c r="E7231" s="142" t="s">
        <v>2030</v>
      </c>
      <c r="F7231" s="142" t="s">
        <v>18376</v>
      </c>
    </row>
    <row r="7232" spans="1:6" x14ac:dyDescent="0.3">
      <c r="A7232" s="141">
        <v>104795</v>
      </c>
      <c r="B7232" s="141" t="s">
        <v>13298</v>
      </c>
      <c r="C7232" s="141" t="s">
        <v>80</v>
      </c>
      <c r="D7232" s="141" t="s">
        <v>1090</v>
      </c>
      <c r="E7232" s="142" t="s">
        <v>13299</v>
      </c>
      <c r="F7232" s="142" t="s">
        <v>18444</v>
      </c>
    </row>
    <row r="7233" spans="1:6" x14ac:dyDescent="0.3">
      <c r="A7233" s="141">
        <v>104796</v>
      </c>
      <c r="B7233" s="141" t="s">
        <v>13300</v>
      </c>
      <c r="C7233" s="141" t="s">
        <v>80</v>
      </c>
      <c r="D7233" s="141" t="s">
        <v>81</v>
      </c>
      <c r="E7233" s="142" t="s">
        <v>13301</v>
      </c>
      <c r="F7233" s="142" t="s">
        <v>8855</v>
      </c>
    </row>
    <row r="7234" spans="1:6" x14ac:dyDescent="0.3">
      <c r="A7234" s="141">
        <v>104797</v>
      </c>
      <c r="B7234" s="141" t="s">
        <v>13302</v>
      </c>
      <c r="C7234" s="141" t="s">
        <v>80</v>
      </c>
      <c r="D7234" s="141" t="s">
        <v>81</v>
      </c>
      <c r="E7234" s="142" t="s">
        <v>9426</v>
      </c>
      <c r="F7234" s="142" t="s">
        <v>10719</v>
      </c>
    </row>
    <row r="7235" spans="1:6" x14ac:dyDescent="0.3">
      <c r="A7235" s="141">
        <v>104798</v>
      </c>
      <c r="B7235" s="141" t="s">
        <v>13303</v>
      </c>
      <c r="C7235" s="141" t="s">
        <v>146</v>
      </c>
      <c r="D7235" s="141" t="s">
        <v>81</v>
      </c>
      <c r="E7235" s="142" t="s">
        <v>13304</v>
      </c>
      <c r="F7235" s="142" t="s">
        <v>18445</v>
      </c>
    </row>
    <row r="7236" spans="1:6" x14ac:dyDescent="0.3">
      <c r="A7236" s="141">
        <v>104799</v>
      </c>
      <c r="B7236" s="141" t="s">
        <v>13305</v>
      </c>
      <c r="C7236" s="141" t="s">
        <v>1037</v>
      </c>
      <c r="D7236" s="141" t="s">
        <v>81</v>
      </c>
      <c r="E7236" s="142" t="s">
        <v>13306</v>
      </c>
      <c r="F7236" s="142" t="s">
        <v>795</v>
      </c>
    </row>
    <row r="7237" spans="1:6" x14ac:dyDescent="0.3">
      <c r="A7237" s="141">
        <v>104800</v>
      </c>
      <c r="B7237" s="141" t="s">
        <v>13307</v>
      </c>
      <c r="C7237" s="141" t="s">
        <v>80</v>
      </c>
      <c r="D7237" s="141" t="s">
        <v>1090</v>
      </c>
      <c r="E7237" s="142" t="s">
        <v>2493</v>
      </c>
      <c r="F7237" s="142" t="s">
        <v>8426</v>
      </c>
    </row>
    <row r="7238" spans="1:6" x14ac:dyDescent="0.3">
      <c r="A7238" s="141">
        <v>104801</v>
      </c>
      <c r="B7238" s="141" t="s">
        <v>13308</v>
      </c>
      <c r="C7238" s="141" t="s">
        <v>1037</v>
      </c>
      <c r="D7238" s="141" t="s">
        <v>81</v>
      </c>
      <c r="E7238" s="142" t="s">
        <v>303</v>
      </c>
      <c r="F7238" s="142" t="s">
        <v>7783</v>
      </c>
    </row>
    <row r="7239" spans="1:6" x14ac:dyDescent="0.3">
      <c r="A7239" s="141">
        <v>104802</v>
      </c>
      <c r="B7239" s="141" t="s">
        <v>13309</v>
      </c>
      <c r="C7239" s="141" t="s">
        <v>1037</v>
      </c>
      <c r="D7239" s="141" t="s">
        <v>81</v>
      </c>
      <c r="E7239" s="142" t="s">
        <v>6784</v>
      </c>
      <c r="F7239" s="142" t="s">
        <v>7512</v>
      </c>
    </row>
    <row r="7240" spans="1:6" x14ac:dyDescent="0.3">
      <c r="A7240" s="141">
        <v>104803</v>
      </c>
      <c r="B7240" s="141" t="s">
        <v>13310</v>
      </c>
      <c r="C7240" s="141" t="s">
        <v>80</v>
      </c>
      <c r="D7240" s="141" t="s">
        <v>81</v>
      </c>
      <c r="E7240" s="142" t="s">
        <v>10649</v>
      </c>
      <c r="F7240" s="142" t="s">
        <v>1965</v>
      </c>
    </row>
    <row r="7241" spans="1:6" x14ac:dyDescent="0.3">
      <c r="A7241" s="141">
        <v>95967</v>
      </c>
      <c r="B7241" s="141" t="s">
        <v>13311</v>
      </c>
      <c r="C7241" s="141" t="s">
        <v>1690</v>
      </c>
      <c r="D7241" s="141" t="s">
        <v>81</v>
      </c>
      <c r="E7241" s="142" t="s">
        <v>13312</v>
      </c>
      <c r="F7241" s="142" t="s">
        <v>18446</v>
      </c>
    </row>
    <row r="7242" spans="1:6" x14ac:dyDescent="0.3">
      <c r="A7242" s="141">
        <v>99059</v>
      </c>
      <c r="B7242" s="141" t="s">
        <v>13313</v>
      </c>
      <c r="C7242" s="141" t="s">
        <v>80</v>
      </c>
      <c r="D7242" s="141" t="s">
        <v>81</v>
      </c>
      <c r="E7242" s="142" t="s">
        <v>11377</v>
      </c>
      <c r="F7242" s="142" t="s">
        <v>18447</v>
      </c>
    </row>
    <row r="7243" spans="1:6" x14ac:dyDescent="0.3">
      <c r="A7243" s="141">
        <v>99060</v>
      </c>
      <c r="B7243" s="141" t="s">
        <v>13314</v>
      </c>
      <c r="C7243" s="141" t="s">
        <v>146</v>
      </c>
      <c r="D7243" s="141" t="s">
        <v>81</v>
      </c>
      <c r="E7243" s="142" t="s">
        <v>13315</v>
      </c>
      <c r="F7243" s="142" t="s">
        <v>18448</v>
      </c>
    </row>
    <row r="7244" spans="1:6" x14ac:dyDescent="0.3">
      <c r="A7244" s="141">
        <v>99061</v>
      </c>
      <c r="B7244" s="141" t="s">
        <v>13316</v>
      </c>
      <c r="C7244" s="141" t="s">
        <v>146</v>
      </c>
      <c r="D7244" s="141" t="s">
        <v>81</v>
      </c>
      <c r="E7244" s="142" t="s">
        <v>13317</v>
      </c>
      <c r="F7244" s="142" t="s">
        <v>18449</v>
      </c>
    </row>
    <row r="7245" spans="1:6" x14ac:dyDescent="0.3">
      <c r="A7245" s="141">
        <v>99062</v>
      </c>
      <c r="B7245" s="141" t="s">
        <v>13318</v>
      </c>
      <c r="C7245" s="141" t="s">
        <v>146</v>
      </c>
      <c r="D7245" s="141" t="s">
        <v>81</v>
      </c>
      <c r="E7245" s="142" t="s">
        <v>13319</v>
      </c>
      <c r="F7245" s="142" t="s">
        <v>11029</v>
      </c>
    </row>
    <row r="7246" spans="1:6" x14ac:dyDescent="0.3">
      <c r="A7246" s="141">
        <v>99063</v>
      </c>
      <c r="B7246" s="141" t="s">
        <v>13320</v>
      </c>
      <c r="C7246" s="141" t="s">
        <v>80</v>
      </c>
      <c r="D7246" s="141" t="s">
        <v>81</v>
      </c>
      <c r="E7246" s="142" t="s">
        <v>5187</v>
      </c>
      <c r="F7246" s="142" t="s">
        <v>18450</v>
      </c>
    </row>
    <row r="7247" spans="1:6" x14ac:dyDescent="0.3">
      <c r="A7247" s="141">
        <v>105007</v>
      </c>
      <c r="B7247" s="141" t="s">
        <v>13321</v>
      </c>
      <c r="C7247" s="141" t="s">
        <v>146</v>
      </c>
      <c r="D7247" s="141" t="s">
        <v>81</v>
      </c>
      <c r="E7247" s="142" t="s">
        <v>7906</v>
      </c>
      <c r="F7247" s="142" t="s">
        <v>3048</v>
      </c>
    </row>
    <row r="7248" spans="1:6" x14ac:dyDescent="0.3">
      <c r="A7248" s="141">
        <v>105009</v>
      </c>
      <c r="B7248" s="141" t="s">
        <v>13322</v>
      </c>
      <c r="C7248" s="141" t="s">
        <v>80</v>
      </c>
      <c r="D7248" s="141" t="s">
        <v>81</v>
      </c>
      <c r="E7248" s="142" t="s">
        <v>13323</v>
      </c>
      <c r="F7248" s="142" t="s">
        <v>18451</v>
      </c>
    </row>
    <row r="7249" spans="1:6" x14ac:dyDescent="0.3">
      <c r="A7249" s="141">
        <v>105011</v>
      </c>
      <c r="B7249" s="141" t="s">
        <v>13324</v>
      </c>
      <c r="C7249" s="141" t="s">
        <v>80</v>
      </c>
      <c r="D7249" s="141" t="s">
        <v>81</v>
      </c>
      <c r="E7249" s="142" t="s">
        <v>13282</v>
      </c>
      <c r="F7249" s="142" t="s">
        <v>13041</v>
      </c>
    </row>
    <row r="7250" spans="1:6" x14ac:dyDescent="0.3">
      <c r="A7250" s="141">
        <v>93588</v>
      </c>
      <c r="B7250" s="141" t="s">
        <v>13325</v>
      </c>
      <c r="C7250" s="141" t="s">
        <v>12994</v>
      </c>
      <c r="D7250" s="141" t="s">
        <v>81</v>
      </c>
      <c r="E7250" s="142" t="s">
        <v>2960</v>
      </c>
      <c r="F7250" s="142" t="s">
        <v>18452</v>
      </c>
    </row>
    <row r="7251" spans="1:6" x14ac:dyDescent="0.3">
      <c r="A7251" s="141">
        <v>93589</v>
      </c>
      <c r="B7251" s="141" t="s">
        <v>13326</v>
      </c>
      <c r="C7251" s="141" t="s">
        <v>12994</v>
      </c>
      <c r="D7251" s="141" t="s">
        <v>81</v>
      </c>
      <c r="E7251" s="142" t="s">
        <v>13327</v>
      </c>
      <c r="F7251" s="142" t="s">
        <v>18453</v>
      </c>
    </row>
    <row r="7252" spans="1:6" x14ac:dyDescent="0.3">
      <c r="A7252" s="141">
        <v>93590</v>
      </c>
      <c r="B7252" s="141" t="s">
        <v>13328</v>
      </c>
      <c r="C7252" s="141" t="s">
        <v>12994</v>
      </c>
      <c r="D7252" s="141" t="s">
        <v>81</v>
      </c>
      <c r="E7252" s="142" t="s">
        <v>1470</v>
      </c>
      <c r="F7252" s="142" t="s">
        <v>18438</v>
      </c>
    </row>
    <row r="7253" spans="1:6" x14ac:dyDescent="0.3">
      <c r="A7253" s="141">
        <v>93591</v>
      </c>
      <c r="B7253" s="141" t="s">
        <v>13329</v>
      </c>
      <c r="C7253" s="141" t="s">
        <v>12994</v>
      </c>
      <c r="D7253" s="141" t="s">
        <v>81</v>
      </c>
      <c r="E7253" s="142" t="s">
        <v>13330</v>
      </c>
      <c r="F7253" s="142" t="s">
        <v>18454</v>
      </c>
    </row>
    <row r="7254" spans="1:6" x14ac:dyDescent="0.3">
      <c r="A7254" s="141">
        <v>93592</v>
      </c>
      <c r="B7254" s="141" t="s">
        <v>13331</v>
      </c>
      <c r="C7254" s="141" t="s">
        <v>12994</v>
      </c>
      <c r="D7254" s="141" t="s">
        <v>81</v>
      </c>
      <c r="E7254" s="142" t="s">
        <v>13257</v>
      </c>
      <c r="F7254" s="142" t="s">
        <v>18455</v>
      </c>
    </row>
    <row r="7255" spans="1:6" x14ac:dyDescent="0.3">
      <c r="A7255" s="141">
        <v>93593</v>
      </c>
      <c r="B7255" s="141" t="s">
        <v>13332</v>
      </c>
      <c r="C7255" s="141" t="s">
        <v>12994</v>
      </c>
      <c r="D7255" s="141" t="s">
        <v>81</v>
      </c>
      <c r="E7255" s="142" t="s">
        <v>1623</v>
      </c>
      <c r="F7255" s="142" t="s">
        <v>1386</v>
      </c>
    </row>
    <row r="7256" spans="1:6" x14ac:dyDescent="0.3">
      <c r="A7256" s="141">
        <v>93594</v>
      </c>
      <c r="B7256" s="141" t="s">
        <v>13333</v>
      </c>
      <c r="C7256" s="141" t="s">
        <v>11028</v>
      </c>
      <c r="D7256" s="141" t="s">
        <v>81</v>
      </c>
      <c r="E7256" s="142" t="s">
        <v>13334</v>
      </c>
      <c r="F7256" s="142" t="s">
        <v>18456</v>
      </c>
    </row>
    <row r="7257" spans="1:6" x14ac:dyDescent="0.3">
      <c r="A7257" s="141">
        <v>93595</v>
      </c>
      <c r="B7257" s="141" t="s">
        <v>13335</v>
      </c>
      <c r="C7257" s="141" t="s">
        <v>11028</v>
      </c>
      <c r="D7257" s="141" t="s">
        <v>81</v>
      </c>
      <c r="E7257" s="142" t="s">
        <v>13336</v>
      </c>
      <c r="F7257" s="142" t="s">
        <v>2103</v>
      </c>
    </row>
    <row r="7258" spans="1:6" x14ac:dyDescent="0.3">
      <c r="A7258" s="141">
        <v>93596</v>
      </c>
      <c r="B7258" s="141" t="s">
        <v>13337</v>
      </c>
      <c r="C7258" s="141" t="s">
        <v>11028</v>
      </c>
      <c r="D7258" s="141" t="s">
        <v>81</v>
      </c>
      <c r="E7258" s="142" t="s">
        <v>1384</v>
      </c>
      <c r="F7258" s="142" t="s">
        <v>18457</v>
      </c>
    </row>
    <row r="7259" spans="1:6" x14ac:dyDescent="0.3">
      <c r="A7259" s="141">
        <v>93597</v>
      </c>
      <c r="B7259" s="141" t="s">
        <v>13338</v>
      </c>
      <c r="C7259" s="141" t="s">
        <v>11028</v>
      </c>
      <c r="D7259" s="141" t="s">
        <v>81</v>
      </c>
      <c r="E7259" s="142" t="s">
        <v>454</v>
      </c>
      <c r="F7259" s="142" t="s">
        <v>2235</v>
      </c>
    </row>
    <row r="7260" spans="1:6" x14ac:dyDescent="0.3">
      <c r="A7260" s="141">
        <v>93598</v>
      </c>
      <c r="B7260" s="141" t="s">
        <v>13339</v>
      </c>
      <c r="C7260" s="141" t="s">
        <v>11028</v>
      </c>
      <c r="D7260" s="141" t="s">
        <v>81</v>
      </c>
      <c r="E7260" s="142" t="s">
        <v>13340</v>
      </c>
      <c r="F7260" s="142" t="s">
        <v>18458</v>
      </c>
    </row>
    <row r="7261" spans="1:6" x14ac:dyDescent="0.3">
      <c r="A7261" s="141">
        <v>93599</v>
      </c>
      <c r="B7261" s="141" t="s">
        <v>13341</v>
      </c>
      <c r="C7261" s="141" t="s">
        <v>11028</v>
      </c>
      <c r="D7261" s="141" t="s">
        <v>81</v>
      </c>
      <c r="E7261" s="142" t="s">
        <v>1625</v>
      </c>
      <c r="F7261" s="142" t="s">
        <v>1625</v>
      </c>
    </row>
    <row r="7262" spans="1:6" x14ac:dyDescent="0.3">
      <c r="A7262" s="141">
        <v>95425</v>
      </c>
      <c r="B7262" s="141" t="s">
        <v>13342</v>
      </c>
      <c r="C7262" s="141" t="s">
        <v>12994</v>
      </c>
      <c r="D7262" s="141" t="s">
        <v>81</v>
      </c>
      <c r="E7262" s="142" t="s">
        <v>13141</v>
      </c>
      <c r="F7262" s="142" t="s">
        <v>18459</v>
      </c>
    </row>
    <row r="7263" spans="1:6" x14ac:dyDescent="0.3">
      <c r="A7263" s="141">
        <v>95426</v>
      </c>
      <c r="B7263" s="141" t="s">
        <v>13343</v>
      </c>
      <c r="C7263" s="141" t="s">
        <v>12994</v>
      </c>
      <c r="D7263" s="141" t="s">
        <v>81</v>
      </c>
      <c r="E7263" s="142" t="s">
        <v>13344</v>
      </c>
      <c r="F7263" s="142" t="s">
        <v>18460</v>
      </c>
    </row>
    <row r="7264" spans="1:6" x14ac:dyDescent="0.3">
      <c r="A7264" s="141">
        <v>95427</v>
      </c>
      <c r="B7264" s="141" t="s">
        <v>13345</v>
      </c>
      <c r="C7264" s="141" t="s">
        <v>12994</v>
      </c>
      <c r="D7264" s="141" t="s">
        <v>81</v>
      </c>
      <c r="E7264" s="142" t="s">
        <v>2715</v>
      </c>
      <c r="F7264" s="142" t="s">
        <v>2274</v>
      </c>
    </row>
    <row r="7265" spans="1:6" x14ac:dyDescent="0.3">
      <c r="A7265" s="141">
        <v>95428</v>
      </c>
      <c r="B7265" s="141" t="s">
        <v>13346</v>
      </c>
      <c r="C7265" s="141" t="s">
        <v>11028</v>
      </c>
      <c r="D7265" s="141" t="s">
        <v>81</v>
      </c>
      <c r="E7265" s="142" t="s">
        <v>12982</v>
      </c>
      <c r="F7265" s="142" t="s">
        <v>2839</v>
      </c>
    </row>
    <row r="7266" spans="1:6" x14ac:dyDescent="0.3">
      <c r="A7266" s="141">
        <v>95429</v>
      </c>
      <c r="B7266" s="141" t="s">
        <v>13347</v>
      </c>
      <c r="C7266" s="141" t="s">
        <v>11028</v>
      </c>
      <c r="D7266" s="141" t="s">
        <v>81</v>
      </c>
      <c r="E7266" s="142" t="s">
        <v>13348</v>
      </c>
      <c r="F7266" s="142" t="s">
        <v>2225</v>
      </c>
    </row>
    <row r="7267" spans="1:6" x14ac:dyDescent="0.3">
      <c r="A7267" s="141">
        <v>95430</v>
      </c>
      <c r="B7267" s="141" t="s">
        <v>13349</v>
      </c>
      <c r="C7267" s="141" t="s">
        <v>11028</v>
      </c>
      <c r="D7267" s="141" t="s">
        <v>81</v>
      </c>
      <c r="E7267" s="142" t="s">
        <v>2441</v>
      </c>
      <c r="F7267" s="142" t="s">
        <v>1468</v>
      </c>
    </row>
    <row r="7268" spans="1:6" x14ac:dyDescent="0.3">
      <c r="A7268" s="141">
        <v>95875</v>
      </c>
      <c r="B7268" s="141" t="s">
        <v>13350</v>
      </c>
      <c r="C7268" s="141" t="s">
        <v>12994</v>
      </c>
      <c r="D7268" s="141" t="s">
        <v>81</v>
      </c>
      <c r="E7268" s="142" t="s">
        <v>1843</v>
      </c>
      <c r="F7268" s="142" t="s">
        <v>11029</v>
      </c>
    </row>
    <row r="7269" spans="1:6" x14ac:dyDescent="0.3">
      <c r="A7269" s="141">
        <v>95876</v>
      </c>
      <c r="B7269" s="141" t="s">
        <v>13351</v>
      </c>
      <c r="C7269" s="141" t="s">
        <v>12994</v>
      </c>
      <c r="D7269" s="141" t="s">
        <v>81</v>
      </c>
      <c r="E7269" s="142" t="s">
        <v>11801</v>
      </c>
      <c r="F7269" s="142" t="s">
        <v>18461</v>
      </c>
    </row>
    <row r="7270" spans="1:6" x14ac:dyDescent="0.3">
      <c r="A7270" s="141">
        <v>95877</v>
      </c>
      <c r="B7270" s="141" t="s">
        <v>13352</v>
      </c>
      <c r="C7270" s="141" t="s">
        <v>12994</v>
      </c>
      <c r="D7270" s="141" t="s">
        <v>81</v>
      </c>
      <c r="E7270" s="142" t="s">
        <v>2188</v>
      </c>
      <c r="F7270" s="142" t="s">
        <v>18444</v>
      </c>
    </row>
    <row r="7271" spans="1:6" x14ac:dyDescent="0.3">
      <c r="A7271" s="141">
        <v>95878</v>
      </c>
      <c r="B7271" s="141" t="s">
        <v>13353</v>
      </c>
      <c r="C7271" s="141" t="s">
        <v>11028</v>
      </c>
      <c r="D7271" s="141" t="s">
        <v>81</v>
      </c>
      <c r="E7271" s="142" t="s">
        <v>13354</v>
      </c>
      <c r="F7271" s="142" t="s">
        <v>13299</v>
      </c>
    </row>
    <row r="7272" spans="1:6" x14ac:dyDescent="0.3">
      <c r="A7272" s="141">
        <v>95879</v>
      </c>
      <c r="B7272" s="141" t="s">
        <v>13355</v>
      </c>
      <c r="C7272" s="141" t="s">
        <v>11028</v>
      </c>
      <c r="D7272" s="141" t="s">
        <v>81</v>
      </c>
      <c r="E7272" s="142" t="s">
        <v>13356</v>
      </c>
      <c r="F7272" s="142" t="s">
        <v>1496</v>
      </c>
    </row>
    <row r="7273" spans="1:6" x14ac:dyDescent="0.3">
      <c r="A7273" s="141">
        <v>95880</v>
      </c>
      <c r="B7273" s="141" t="s">
        <v>13357</v>
      </c>
      <c r="C7273" s="141" t="s">
        <v>11028</v>
      </c>
      <c r="D7273" s="141" t="s">
        <v>81</v>
      </c>
      <c r="E7273" s="142" t="s">
        <v>13358</v>
      </c>
      <c r="F7273" s="142" t="s">
        <v>18462</v>
      </c>
    </row>
    <row r="7274" spans="1:6" x14ac:dyDescent="0.3">
      <c r="A7274" s="141">
        <v>97912</v>
      </c>
      <c r="B7274" s="141" t="s">
        <v>13359</v>
      </c>
      <c r="C7274" s="141" t="s">
        <v>12994</v>
      </c>
      <c r="D7274" s="141" t="s">
        <v>81</v>
      </c>
      <c r="E7274" s="142" t="s">
        <v>2151</v>
      </c>
      <c r="F7274" s="142" t="s">
        <v>10671</v>
      </c>
    </row>
    <row r="7275" spans="1:6" x14ac:dyDescent="0.3">
      <c r="A7275" s="141">
        <v>97913</v>
      </c>
      <c r="B7275" s="141" t="s">
        <v>13360</v>
      </c>
      <c r="C7275" s="141" t="s">
        <v>12994</v>
      </c>
      <c r="D7275" s="141" t="s">
        <v>81</v>
      </c>
      <c r="E7275" s="142" t="s">
        <v>13361</v>
      </c>
      <c r="F7275" s="142" t="s">
        <v>13045</v>
      </c>
    </row>
    <row r="7276" spans="1:6" x14ac:dyDescent="0.3">
      <c r="A7276" s="141">
        <v>97914</v>
      </c>
      <c r="B7276" s="141" t="s">
        <v>13362</v>
      </c>
      <c r="C7276" s="141" t="s">
        <v>12994</v>
      </c>
      <c r="D7276" s="141" t="s">
        <v>81</v>
      </c>
      <c r="E7276" s="142" t="s">
        <v>13363</v>
      </c>
      <c r="F7276" s="142" t="s">
        <v>13236</v>
      </c>
    </row>
    <row r="7277" spans="1:6" x14ac:dyDescent="0.3">
      <c r="A7277" s="141">
        <v>97915</v>
      </c>
      <c r="B7277" s="141" t="s">
        <v>13364</v>
      </c>
      <c r="C7277" s="141" t="s">
        <v>12994</v>
      </c>
      <c r="D7277" s="141" t="s">
        <v>81</v>
      </c>
      <c r="E7277" s="142" t="s">
        <v>13365</v>
      </c>
      <c r="F7277" s="142" t="s">
        <v>1219</v>
      </c>
    </row>
    <row r="7278" spans="1:6" x14ac:dyDescent="0.3">
      <c r="A7278" s="141">
        <v>100937</v>
      </c>
      <c r="B7278" s="141" t="s">
        <v>13366</v>
      </c>
      <c r="C7278" s="141" t="s">
        <v>12994</v>
      </c>
      <c r="D7278" s="141" t="s">
        <v>81</v>
      </c>
      <c r="E7278" s="142" t="s">
        <v>13367</v>
      </c>
      <c r="F7278" s="142" t="s">
        <v>2486</v>
      </c>
    </row>
    <row r="7279" spans="1:6" x14ac:dyDescent="0.3">
      <c r="A7279" s="141">
        <v>100938</v>
      </c>
      <c r="B7279" s="141" t="s">
        <v>13368</v>
      </c>
      <c r="C7279" s="141" t="s">
        <v>12994</v>
      </c>
      <c r="D7279" s="141" t="s">
        <v>81</v>
      </c>
      <c r="E7279" s="142" t="s">
        <v>13369</v>
      </c>
      <c r="F7279" s="142" t="s">
        <v>16348</v>
      </c>
    </row>
    <row r="7280" spans="1:6" x14ac:dyDescent="0.3">
      <c r="A7280" s="141">
        <v>100939</v>
      </c>
      <c r="B7280" s="141" t="s">
        <v>13370</v>
      </c>
      <c r="C7280" s="141" t="s">
        <v>12994</v>
      </c>
      <c r="D7280" s="141" t="s">
        <v>81</v>
      </c>
      <c r="E7280" s="142" t="s">
        <v>1961</v>
      </c>
      <c r="F7280" s="142" t="s">
        <v>7516</v>
      </c>
    </row>
    <row r="7281" spans="1:6" x14ac:dyDescent="0.3">
      <c r="A7281" s="141">
        <v>100940</v>
      </c>
      <c r="B7281" s="141" t="s">
        <v>13371</v>
      </c>
      <c r="C7281" s="141" t="s">
        <v>12994</v>
      </c>
      <c r="D7281" s="141" t="s">
        <v>81</v>
      </c>
      <c r="E7281" s="142" t="s">
        <v>9550</v>
      </c>
      <c r="F7281" s="142" t="s">
        <v>1177</v>
      </c>
    </row>
    <row r="7282" spans="1:6" x14ac:dyDescent="0.3">
      <c r="A7282" s="141">
        <v>100941</v>
      </c>
      <c r="B7282" s="141" t="s">
        <v>13372</v>
      </c>
      <c r="C7282" s="141" t="s">
        <v>11028</v>
      </c>
      <c r="D7282" s="141" t="s">
        <v>81</v>
      </c>
      <c r="E7282" s="142" t="s">
        <v>13373</v>
      </c>
      <c r="F7282" s="142" t="s">
        <v>1921</v>
      </c>
    </row>
    <row r="7283" spans="1:6" x14ac:dyDescent="0.3">
      <c r="A7283" s="141">
        <v>100942</v>
      </c>
      <c r="B7283" s="141" t="s">
        <v>13374</v>
      </c>
      <c r="C7283" s="141" t="s">
        <v>11028</v>
      </c>
      <c r="D7283" s="141" t="s">
        <v>81</v>
      </c>
      <c r="E7283" s="142" t="s">
        <v>13375</v>
      </c>
      <c r="F7283" s="142" t="s">
        <v>427</v>
      </c>
    </row>
    <row r="7284" spans="1:6" x14ac:dyDescent="0.3">
      <c r="A7284" s="141">
        <v>100943</v>
      </c>
      <c r="B7284" s="141" t="s">
        <v>13376</v>
      </c>
      <c r="C7284" s="141" t="s">
        <v>11028</v>
      </c>
      <c r="D7284" s="141" t="s">
        <v>81</v>
      </c>
      <c r="E7284" s="142" t="s">
        <v>2495</v>
      </c>
      <c r="F7284" s="142" t="s">
        <v>18378</v>
      </c>
    </row>
    <row r="7285" spans="1:6" x14ac:dyDescent="0.3">
      <c r="A7285" s="141">
        <v>100944</v>
      </c>
      <c r="B7285" s="141" t="s">
        <v>13377</v>
      </c>
      <c r="C7285" s="141" t="s">
        <v>11028</v>
      </c>
      <c r="D7285" s="141" t="s">
        <v>81</v>
      </c>
      <c r="E7285" s="142" t="s">
        <v>13378</v>
      </c>
      <c r="F7285" s="142" t="s">
        <v>18428</v>
      </c>
    </row>
    <row r="7286" spans="1:6" x14ac:dyDescent="0.3">
      <c r="A7286" s="141">
        <v>100945</v>
      </c>
      <c r="B7286" s="141" t="s">
        <v>13379</v>
      </c>
      <c r="C7286" s="141" t="s">
        <v>11028</v>
      </c>
      <c r="D7286" s="141" t="s">
        <v>81</v>
      </c>
      <c r="E7286" s="142" t="s">
        <v>1516</v>
      </c>
      <c r="F7286" s="142" t="s">
        <v>18382</v>
      </c>
    </row>
    <row r="7287" spans="1:6" x14ac:dyDescent="0.3">
      <c r="A7287" s="141">
        <v>100946</v>
      </c>
      <c r="B7287" s="141" t="s">
        <v>13380</v>
      </c>
      <c r="C7287" s="141" t="s">
        <v>11028</v>
      </c>
      <c r="D7287" s="141" t="s">
        <v>81</v>
      </c>
      <c r="E7287" s="142" t="s">
        <v>13381</v>
      </c>
      <c r="F7287" s="142" t="s">
        <v>12188</v>
      </c>
    </row>
    <row r="7288" spans="1:6" x14ac:dyDescent="0.3">
      <c r="A7288" s="141">
        <v>100947</v>
      </c>
      <c r="B7288" s="141" t="s">
        <v>13382</v>
      </c>
      <c r="C7288" s="141" t="s">
        <v>11028</v>
      </c>
      <c r="D7288" s="141" t="s">
        <v>81</v>
      </c>
      <c r="E7288" s="142" t="s">
        <v>13248</v>
      </c>
      <c r="F7288" s="142" t="s">
        <v>2137</v>
      </c>
    </row>
    <row r="7289" spans="1:6" x14ac:dyDescent="0.3">
      <c r="A7289" s="141">
        <v>100948</v>
      </c>
      <c r="B7289" s="141" t="s">
        <v>13383</v>
      </c>
      <c r="C7289" s="141" t="s">
        <v>11028</v>
      </c>
      <c r="D7289" s="141" t="s">
        <v>81</v>
      </c>
      <c r="E7289" s="142" t="s">
        <v>1386</v>
      </c>
      <c r="F7289" s="142" t="s">
        <v>2181</v>
      </c>
    </row>
    <row r="7290" spans="1:6" x14ac:dyDescent="0.3">
      <c r="A7290" s="141">
        <v>100949</v>
      </c>
      <c r="B7290" s="141" t="s">
        <v>13384</v>
      </c>
      <c r="C7290" s="141" t="s">
        <v>11028</v>
      </c>
      <c r="D7290" s="141" t="s">
        <v>81</v>
      </c>
      <c r="E7290" s="142" t="s">
        <v>13385</v>
      </c>
      <c r="F7290" s="142" t="s">
        <v>8810</v>
      </c>
    </row>
    <row r="7291" spans="1:6" x14ac:dyDescent="0.3">
      <c r="A7291" s="141">
        <v>100950</v>
      </c>
      <c r="B7291" s="141" t="s">
        <v>13386</v>
      </c>
      <c r="C7291" s="141" t="s">
        <v>11028</v>
      </c>
      <c r="D7291" s="141" t="s">
        <v>81</v>
      </c>
      <c r="E7291" s="142" t="s">
        <v>13387</v>
      </c>
      <c r="F7291" s="142" t="s">
        <v>18372</v>
      </c>
    </row>
    <row r="7292" spans="1:6" x14ac:dyDescent="0.3">
      <c r="A7292" s="141">
        <v>100951</v>
      </c>
      <c r="B7292" s="141" t="s">
        <v>13388</v>
      </c>
      <c r="C7292" s="141" t="s">
        <v>11028</v>
      </c>
      <c r="D7292" s="141" t="s">
        <v>81</v>
      </c>
      <c r="E7292" s="142" t="s">
        <v>2612</v>
      </c>
      <c r="F7292" s="142" t="s">
        <v>1179</v>
      </c>
    </row>
    <row r="7293" spans="1:6" x14ac:dyDescent="0.3">
      <c r="A7293" s="141">
        <v>100952</v>
      </c>
      <c r="B7293" s="141" t="s">
        <v>13389</v>
      </c>
      <c r="C7293" s="141" t="s">
        <v>11028</v>
      </c>
      <c r="D7293" s="141" t="s">
        <v>81</v>
      </c>
      <c r="E7293" s="142" t="s">
        <v>13390</v>
      </c>
      <c r="F7293" s="142" t="s">
        <v>18463</v>
      </c>
    </row>
    <row r="7294" spans="1:6" x14ac:dyDescent="0.3">
      <c r="A7294" s="141">
        <v>100953</v>
      </c>
      <c r="B7294" s="141" t="s">
        <v>13391</v>
      </c>
      <c r="C7294" s="141" t="s">
        <v>11028</v>
      </c>
      <c r="D7294" s="141" t="s">
        <v>81</v>
      </c>
      <c r="E7294" s="142" t="s">
        <v>1919</v>
      </c>
      <c r="F7294" s="142" t="s">
        <v>2819</v>
      </c>
    </row>
    <row r="7295" spans="1:6" x14ac:dyDescent="0.3">
      <c r="A7295" s="141">
        <v>100954</v>
      </c>
      <c r="B7295" s="141" t="s">
        <v>13392</v>
      </c>
      <c r="C7295" s="141" t="s">
        <v>11028</v>
      </c>
      <c r="D7295" s="141" t="s">
        <v>81</v>
      </c>
      <c r="E7295" s="142" t="s">
        <v>13393</v>
      </c>
      <c r="F7295" s="142" t="s">
        <v>18464</v>
      </c>
    </row>
    <row r="7296" spans="1:6" x14ac:dyDescent="0.3">
      <c r="A7296" s="141">
        <v>100955</v>
      </c>
      <c r="B7296" s="141" t="s">
        <v>13394</v>
      </c>
      <c r="C7296" s="141" t="s">
        <v>12994</v>
      </c>
      <c r="D7296" s="141" t="s">
        <v>81</v>
      </c>
      <c r="E7296" s="142" t="s">
        <v>1917</v>
      </c>
      <c r="F7296" s="142" t="s">
        <v>18465</v>
      </c>
    </row>
    <row r="7297" spans="1:6" x14ac:dyDescent="0.3">
      <c r="A7297" s="141">
        <v>100956</v>
      </c>
      <c r="B7297" s="141" t="s">
        <v>13395</v>
      </c>
      <c r="C7297" s="141" t="s">
        <v>12994</v>
      </c>
      <c r="D7297" s="141" t="s">
        <v>81</v>
      </c>
      <c r="E7297" s="142" t="s">
        <v>13396</v>
      </c>
      <c r="F7297" s="142" t="s">
        <v>949</v>
      </c>
    </row>
    <row r="7298" spans="1:6" x14ac:dyDescent="0.3">
      <c r="A7298" s="141">
        <v>100957</v>
      </c>
      <c r="B7298" s="141" t="s">
        <v>13397</v>
      </c>
      <c r="C7298" s="141" t="s">
        <v>12994</v>
      </c>
      <c r="D7298" s="141" t="s">
        <v>81</v>
      </c>
      <c r="E7298" s="142" t="s">
        <v>13398</v>
      </c>
      <c r="F7298" s="142" t="s">
        <v>2325</v>
      </c>
    </row>
    <row r="7299" spans="1:6" x14ac:dyDescent="0.3">
      <c r="A7299" s="141">
        <v>100958</v>
      </c>
      <c r="B7299" s="141" t="s">
        <v>13399</v>
      </c>
      <c r="C7299" s="141" t="s">
        <v>12994</v>
      </c>
      <c r="D7299" s="141" t="s">
        <v>81</v>
      </c>
      <c r="E7299" s="142" t="s">
        <v>2391</v>
      </c>
      <c r="F7299" s="142" t="s">
        <v>1775</v>
      </c>
    </row>
    <row r="7300" spans="1:6" x14ac:dyDescent="0.3">
      <c r="A7300" s="141">
        <v>100959</v>
      </c>
      <c r="B7300" s="141" t="s">
        <v>13400</v>
      </c>
      <c r="C7300" s="141" t="s">
        <v>12994</v>
      </c>
      <c r="D7300" s="141" t="s">
        <v>81</v>
      </c>
      <c r="E7300" s="142" t="s">
        <v>9893</v>
      </c>
      <c r="F7300" s="142" t="s">
        <v>2406</v>
      </c>
    </row>
    <row r="7301" spans="1:6" x14ac:dyDescent="0.3">
      <c r="A7301" s="141">
        <v>100960</v>
      </c>
      <c r="B7301" s="141" t="s">
        <v>13401</v>
      </c>
      <c r="C7301" s="141" t="s">
        <v>12994</v>
      </c>
      <c r="D7301" s="141" t="s">
        <v>81</v>
      </c>
      <c r="E7301" s="142" t="s">
        <v>13402</v>
      </c>
      <c r="F7301" s="142" t="s">
        <v>485</v>
      </c>
    </row>
    <row r="7302" spans="1:6" x14ac:dyDescent="0.3">
      <c r="A7302" s="141">
        <v>100961</v>
      </c>
      <c r="B7302" s="141" t="s">
        <v>13403</v>
      </c>
      <c r="C7302" s="141" t="s">
        <v>12994</v>
      </c>
      <c r="D7302" s="141" t="s">
        <v>81</v>
      </c>
      <c r="E7302" s="142" t="s">
        <v>13404</v>
      </c>
      <c r="F7302" s="142" t="s">
        <v>18466</v>
      </c>
    </row>
    <row r="7303" spans="1:6" x14ac:dyDescent="0.3">
      <c r="A7303" s="141">
        <v>100962</v>
      </c>
      <c r="B7303" s="141" t="s">
        <v>13405</v>
      </c>
      <c r="C7303" s="141" t="s">
        <v>12994</v>
      </c>
      <c r="D7303" s="141" t="s">
        <v>81</v>
      </c>
      <c r="E7303" s="142" t="s">
        <v>2141</v>
      </c>
      <c r="F7303" s="142" t="s">
        <v>10575</v>
      </c>
    </row>
    <row r="7304" spans="1:6" x14ac:dyDescent="0.3">
      <c r="A7304" s="141">
        <v>100963</v>
      </c>
      <c r="B7304" s="141" t="s">
        <v>13406</v>
      </c>
      <c r="C7304" s="141" t="s">
        <v>12994</v>
      </c>
      <c r="D7304" s="141" t="s">
        <v>81</v>
      </c>
      <c r="E7304" s="142" t="s">
        <v>1919</v>
      </c>
      <c r="F7304" s="142" t="s">
        <v>1472</v>
      </c>
    </row>
    <row r="7305" spans="1:6" x14ac:dyDescent="0.3">
      <c r="A7305" s="141">
        <v>100964</v>
      </c>
      <c r="B7305" s="141" t="s">
        <v>13407</v>
      </c>
      <c r="C7305" s="141" t="s">
        <v>12994</v>
      </c>
      <c r="D7305" s="141" t="s">
        <v>81</v>
      </c>
      <c r="E7305" s="142" t="s">
        <v>2230</v>
      </c>
      <c r="F7305" s="142" t="s">
        <v>1542</v>
      </c>
    </row>
    <row r="7306" spans="1:6" x14ac:dyDescent="0.3">
      <c r="A7306" s="141">
        <v>100973</v>
      </c>
      <c r="B7306" s="141" t="s">
        <v>13408</v>
      </c>
      <c r="C7306" s="141" t="s">
        <v>1074</v>
      </c>
      <c r="D7306" s="141" t="s">
        <v>81</v>
      </c>
      <c r="E7306" s="142" t="s">
        <v>13409</v>
      </c>
      <c r="F7306" s="142" t="s">
        <v>17609</v>
      </c>
    </row>
    <row r="7307" spans="1:6" x14ac:dyDescent="0.3">
      <c r="A7307" s="141">
        <v>100974</v>
      </c>
      <c r="B7307" s="141" t="s">
        <v>13410</v>
      </c>
      <c r="C7307" s="141" t="s">
        <v>1074</v>
      </c>
      <c r="D7307" s="141" t="s">
        <v>81</v>
      </c>
      <c r="E7307" s="142" t="s">
        <v>1607</v>
      </c>
      <c r="F7307" s="142" t="s">
        <v>10873</v>
      </c>
    </row>
    <row r="7308" spans="1:6" x14ac:dyDescent="0.3">
      <c r="A7308" s="141">
        <v>100975</v>
      </c>
      <c r="B7308" s="141" t="s">
        <v>13411</v>
      </c>
      <c r="C7308" s="141" t="s">
        <v>1074</v>
      </c>
      <c r="D7308" s="141" t="s">
        <v>81</v>
      </c>
      <c r="E7308" s="142" t="s">
        <v>13412</v>
      </c>
      <c r="F7308" s="142" t="s">
        <v>18464</v>
      </c>
    </row>
    <row r="7309" spans="1:6" x14ac:dyDescent="0.3">
      <c r="A7309" s="141">
        <v>100965</v>
      </c>
      <c r="B7309" s="141" t="s">
        <v>13413</v>
      </c>
      <c r="C7309" s="141" t="s">
        <v>11028</v>
      </c>
      <c r="D7309" s="141" t="s">
        <v>81</v>
      </c>
      <c r="E7309" s="142" t="s">
        <v>12657</v>
      </c>
      <c r="F7309" s="142" t="s">
        <v>13336</v>
      </c>
    </row>
    <row r="7310" spans="1:6" x14ac:dyDescent="0.3">
      <c r="A7310" s="141">
        <v>100966</v>
      </c>
      <c r="B7310" s="141" t="s">
        <v>13414</v>
      </c>
      <c r="C7310" s="141" t="s">
        <v>11028</v>
      </c>
      <c r="D7310" s="141" t="s">
        <v>81</v>
      </c>
      <c r="E7310" s="142" t="s">
        <v>2563</v>
      </c>
      <c r="F7310" s="142" t="s">
        <v>18467</v>
      </c>
    </row>
    <row r="7311" spans="1:6" x14ac:dyDescent="0.3">
      <c r="A7311" s="141">
        <v>100969</v>
      </c>
      <c r="B7311" s="141" t="s">
        <v>13415</v>
      </c>
      <c r="C7311" s="141" t="s">
        <v>11028</v>
      </c>
      <c r="D7311" s="141" t="s">
        <v>81</v>
      </c>
      <c r="E7311" s="142" t="s">
        <v>13416</v>
      </c>
      <c r="F7311" s="142" t="s">
        <v>12984</v>
      </c>
    </row>
    <row r="7312" spans="1:6" x14ac:dyDescent="0.3">
      <c r="A7312" s="141">
        <v>100970</v>
      </c>
      <c r="B7312" s="141" t="s">
        <v>13417</v>
      </c>
      <c r="C7312" s="141" t="s">
        <v>11028</v>
      </c>
      <c r="D7312" s="141" t="s">
        <v>81</v>
      </c>
      <c r="E7312" s="142" t="s">
        <v>13418</v>
      </c>
      <c r="F7312" s="142" t="s">
        <v>18468</v>
      </c>
    </row>
    <row r="7313" spans="1:6" x14ac:dyDescent="0.3">
      <c r="A7313" s="141">
        <v>102330</v>
      </c>
      <c r="B7313" s="141" t="s">
        <v>13419</v>
      </c>
      <c r="C7313" s="141" t="s">
        <v>11028</v>
      </c>
      <c r="D7313" s="141" t="s">
        <v>81</v>
      </c>
      <c r="E7313" s="142" t="s">
        <v>13420</v>
      </c>
      <c r="F7313" s="142" t="s">
        <v>18469</v>
      </c>
    </row>
    <row r="7314" spans="1:6" x14ac:dyDescent="0.3">
      <c r="A7314" s="141">
        <v>102331</v>
      </c>
      <c r="B7314" s="141" t="s">
        <v>13421</v>
      </c>
      <c r="C7314" s="141" t="s">
        <v>11028</v>
      </c>
      <c r="D7314" s="141" t="s">
        <v>81</v>
      </c>
      <c r="E7314" s="142" t="s">
        <v>13422</v>
      </c>
      <c r="F7314" s="142" t="s">
        <v>2399</v>
      </c>
    </row>
    <row r="7315" spans="1:6" x14ac:dyDescent="0.3">
      <c r="A7315" s="141">
        <v>102332</v>
      </c>
      <c r="B7315" s="141" t="s">
        <v>13423</v>
      </c>
      <c r="C7315" s="141" t="s">
        <v>11028</v>
      </c>
      <c r="D7315" s="141" t="s">
        <v>81</v>
      </c>
      <c r="E7315" s="142" t="s">
        <v>2103</v>
      </c>
      <c r="F7315" s="142" t="s">
        <v>2036</v>
      </c>
    </row>
    <row r="7316" spans="1:6" x14ac:dyDescent="0.3">
      <c r="A7316" s="141">
        <v>102333</v>
      </c>
      <c r="B7316" s="141" t="s">
        <v>13424</v>
      </c>
      <c r="C7316" s="141" t="s">
        <v>11028</v>
      </c>
      <c r="D7316" s="141" t="s">
        <v>81</v>
      </c>
      <c r="E7316" s="142" t="s">
        <v>2270</v>
      </c>
      <c r="F7316" s="142" t="s">
        <v>2715</v>
      </c>
    </row>
    <row r="7317" spans="1:6" x14ac:dyDescent="0.3">
      <c r="A7317" s="141">
        <v>101019</v>
      </c>
      <c r="B7317" s="141" t="s">
        <v>13425</v>
      </c>
      <c r="C7317" s="141" t="s">
        <v>13426</v>
      </c>
      <c r="D7317" s="141" t="s">
        <v>81</v>
      </c>
      <c r="E7317" s="142" t="s">
        <v>13427</v>
      </c>
      <c r="F7317" s="142" t="s">
        <v>18470</v>
      </c>
    </row>
    <row r="7318" spans="1:6" x14ac:dyDescent="0.3">
      <c r="A7318" s="141">
        <v>101479</v>
      </c>
      <c r="B7318" s="141" t="s">
        <v>13428</v>
      </c>
      <c r="C7318" s="141" t="s">
        <v>13426</v>
      </c>
      <c r="D7318" s="141" t="s">
        <v>81</v>
      </c>
      <c r="E7318" s="142" t="s">
        <v>13429</v>
      </c>
      <c r="F7318" s="142" t="s">
        <v>18471</v>
      </c>
    </row>
    <row r="7319" spans="1:6" x14ac:dyDescent="0.3">
      <c r="A7319" s="141">
        <v>102568</v>
      </c>
      <c r="B7319" s="141" t="s">
        <v>13430</v>
      </c>
      <c r="C7319" s="141" t="s">
        <v>13426</v>
      </c>
      <c r="D7319" s="141" t="s">
        <v>81</v>
      </c>
      <c r="E7319" s="142" t="s">
        <v>13431</v>
      </c>
      <c r="F7319" s="142" t="s">
        <v>18472</v>
      </c>
    </row>
    <row r="7320" spans="1:6" x14ac:dyDescent="0.3">
      <c r="A7320" s="141">
        <v>100976</v>
      </c>
      <c r="B7320" s="141" t="s">
        <v>13432</v>
      </c>
      <c r="C7320" s="141" t="s">
        <v>1074</v>
      </c>
      <c r="D7320" s="141" t="s">
        <v>81</v>
      </c>
      <c r="E7320" s="142" t="s">
        <v>13433</v>
      </c>
      <c r="F7320" s="142" t="s">
        <v>8891</v>
      </c>
    </row>
    <row r="7321" spans="1:6" x14ac:dyDescent="0.3">
      <c r="A7321" s="141">
        <v>100977</v>
      </c>
      <c r="B7321" s="141" t="s">
        <v>13434</v>
      </c>
      <c r="C7321" s="141" t="s">
        <v>1074</v>
      </c>
      <c r="D7321" s="141" t="s">
        <v>81</v>
      </c>
      <c r="E7321" s="142" t="s">
        <v>2298</v>
      </c>
      <c r="F7321" s="142" t="s">
        <v>18473</v>
      </c>
    </row>
    <row r="7322" spans="1:6" x14ac:dyDescent="0.3">
      <c r="A7322" s="141">
        <v>100978</v>
      </c>
      <c r="B7322" s="141" t="s">
        <v>13435</v>
      </c>
      <c r="C7322" s="141" t="s">
        <v>1074</v>
      </c>
      <c r="D7322" s="141" t="s">
        <v>81</v>
      </c>
      <c r="E7322" s="142" t="s">
        <v>13436</v>
      </c>
      <c r="F7322" s="142" t="s">
        <v>18474</v>
      </c>
    </row>
    <row r="7323" spans="1:6" x14ac:dyDescent="0.3">
      <c r="A7323" s="141">
        <v>100979</v>
      </c>
      <c r="B7323" s="141" t="s">
        <v>13437</v>
      </c>
      <c r="C7323" s="141" t="s">
        <v>1074</v>
      </c>
      <c r="D7323" s="141" t="s">
        <v>81</v>
      </c>
      <c r="E7323" s="142" t="s">
        <v>13025</v>
      </c>
      <c r="F7323" s="142" t="s">
        <v>16272</v>
      </c>
    </row>
    <row r="7324" spans="1:6" x14ac:dyDescent="0.3">
      <c r="A7324" s="141">
        <v>100980</v>
      </c>
      <c r="B7324" s="141" t="s">
        <v>13438</v>
      </c>
      <c r="C7324" s="141" t="s">
        <v>1074</v>
      </c>
      <c r="D7324" s="141" t="s">
        <v>81</v>
      </c>
      <c r="E7324" s="142" t="s">
        <v>13439</v>
      </c>
      <c r="F7324" s="142" t="s">
        <v>13127</v>
      </c>
    </row>
    <row r="7325" spans="1:6" x14ac:dyDescent="0.3">
      <c r="A7325" s="141">
        <v>100981</v>
      </c>
      <c r="B7325" s="141" t="s">
        <v>13440</v>
      </c>
      <c r="C7325" s="141" t="s">
        <v>1074</v>
      </c>
      <c r="D7325" s="141" t="s">
        <v>81</v>
      </c>
      <c r="E7325" s="142" t="s">
        <v>13441</v>
      </c>
      <c r="F7325" s="142" t="s">
        <v>2260</v>
      </c>
    </row>
    <row r="7326" spans="1:6" x14ac:dyDescent="0.3">
      <c r="A7326" s="141">
        <v>100982</v>
      </c>
      <c r="B7326" s="141" t="s">
        <v>13442</v>
      </c>
      <c r="C7326" s="141" t="s">
        <v>1074</v>
      </c>
      <c r="D7326" s="141" t="s">
        <v>81</v>
      </c>
      <c r="E7326" s="142" t="s">
        <v>13443</v>
      </c>
      <c r="F7326" s="142" t="s">
        <v>122</v>
      </c>
    </row>
    <row r="7327" spans="1:6" x14ac:dyDescent="0.3">
      <c r="A7327" s="141">
        <v>100983</v>
      </c>
      <c r="B7327" s="141" t="s">
        <v>13444</v>
      </c>
      <c r="C7327" s="141" t="s">
        <v>1074</v>
      </c>
      <c r="D7327" s="141" t="s">
        <v>81</v>
      </c>
      <c r="E7327" s="142" t="s">
        <v>5112</v>
      </c>
      <c r="F7327" s="142" t="s">
        <v>15671</v>
      </c>
    </row>
    <row r="7328" spans="1:6" x14ac:dyDescent="0.3">
      <c r="A7328" s="141">
        <v>100984</v>
      </c>
      <c r="B7328" s="141" t="s">
        <v>13445</v>
      </c>
      <c r="C7328" s="141" t="s">
        <v>1074</v>
      </c>
      <c r="D7328" s="141" t="s">
        <v>81</v>
      </c>
      <c r="E7328" s="142" t="s">
        <v>2623</v>
      </c>
      <c r="F7328" s="142" t="s">
        <v>10875</v>
      </c>
    </row>
    <row r="7329" spans="1:6" x14ac:dyDescent="0.3">
      <c r="A7329" s="141">
        <v>100985</v>
      </c>
      <c r="B7329" s="141" t="s">
        <v>13446</v>
      </c>
      <c r="C7329" s="141" t="s">
        <v>1074</v>
      </c>
      <c r="D7329" s="141" t="s">
        <v>81</v>
      </c>
      <c r="E7329" s="142" t="s">
        <v>120</v>
      </c>
      <c r="F7329" s="142" t="s">
        <v>9733</v>
      </c>
    </row>
    <row r="7330" spans="1:6" x14ac:dyDescent="0.3">
      <c r="A7330" s="141">
        <v>100986</v>
      </c>
      <c r="B7330" s="141" t="s">
        <v>13447</v>
      </c>
      <c r="C7330" s="141" t="s">
        <v>1074</v>
      </c>
      <c r="D7330" s="141" t="s">
        <v>81</v>
      </c>
      <c r="E7330" s="142" t="s">
        <v>2024</v>
      </c>
      <c r="F7330" s="142" t="s">
        <v>10863</v>
      </c>
    </row>
    <row r="7331" spans="1:6" x14ac:dyDescent="0.3">
      <c r="A7331" s="141">
        <v>100987</v>
      </c>
      <c r="B7331" s="141" t="s">
        <v>13448</v>
      </c>
      <c r="C7331" s="141" t="s">
        <v>1074</v>
      </c>
      <c r="D7331" s="141" t="s">
        <v>81</v>
      </c>
      <c r="E7331" s="142" t="s">
        <v>8114</v>
      </c>
      <c r="F7331" s="142" t="s">
        <v>10562</v>
      </c>
    </row>
    <row r="7332" spans="1:6" x14ac:dyDescent="0.3">
      <c r="A7332" s="141">
        <v>100988</v>
      </c>
      <c r="B7332" s="141" t="s">
        <v>13449</v>
      </c>
      <c r="C7332" s="141" t="s">
        <v>1074</v>
      </c>
      <c r="D7332" s="141" t="s">
        <v>81</v>
      </c>
      <c r="E7332" s="142" t="s">
        <v>13450</v>
      </c>
      <c r="F7332" s="142" t="s">
        <v>10762</v>
      </c>
    </row>
    <row r="7333" spans="1:6" x14ac:dyDescent="0.3">
      <c r="A7333" s="141">
        <v>100989</v>
      </c>
      <c r="B7333" s="141" t="s">
        <v>13451</v>
      </c>
      <c r="C7333" s="141" t="s">
        <v>13426</v>
      </c>
      <c r="D7333" s="141" t="s">
        <v>81</v>
      </c>
      <c r="E7333" s="142" t="s">
        <v>13452</v>
      </c>
      <c r="F7333" s="142" t="s">
        <v>18475</v>
      </c>
    </row>
    <row r="7334" spans="1:6" x14ac:dyDescent="0.3">
      <c r="A7334" s="141">
        <v>100990</v>
      </c>
      <c r="B7334" s="141" t="s">
        <v>13453</v>
      </c>
      <c r="C7334" s="141" t="s">
        <v>13426</v>
      </c>
      <c r="D7334" s="141" t="s">
        <v>81</v>
      </c>
      <c r="E7334" s="142" t="s">
        <v>2114</v>
      </c>
      <c r="F7334" s="142" t="s">
        <v>429</v>
      </c>
    </row>
    <row r="7335" spans="1:6" x14ac:dyDescent="0.3">
      <c r="A7335" s="141">
        <v>100991</v>
      </c>
      <c r="B7335" s="141" t="s">
        <v>13454</v>
      </c>
      <c r="C7335" s="141" t="s">
        <v>13426</v>
      </c>
      <c r="D7335" s="141" t="s">
        <v>81</v>
      </c>
      <c r="E7335" s="142" t="s">
        <v>1177</v>
      </c>
      <c r="F7335" s="142" t="s">
        <v>7542</v>
      </c>
    </row>
    <row r="7336" spans="1:6" x14ac:dyDescent="0.3">
      <c r="A7336" s="141">
        <v>100992</v>
      </c>
      <c r="B7336" s="141" t="s">
        <v>13455</v>
      </c>
      <c r="C7336" s="141" t="s">
        <v>13426</v>
      </c>
      <c r="D7336" s="141" t="s">
        <v>81</v>
      </c>
      <c r="E7336" s="142" t="s">
        <v>10853</v>
      </c>
      <c r="F7336" s="142" t="s">
        <v>18476</v>
      </c>
    </row>
    <row r="7337" spans="1:6" x14ac:dyDescent="0.3">
      <c r="A7337" s="141">
        <v>100993</v>
      </c>
      <c r="B7337" s="141" t="s">
        <v>13456</v>
      </c>
      <c r="C7337" s="141" t="s">
        <v>13426</v>
      </c>
      <c r="D7337" s="141" t="s">
        <v>81</v>
      </c>
      <c r="E7337" s="142" t="s">
        <v>1584</v>
      </c>
      <c r="F7337" s="142" t="s">
        <v>11737</v>
      </c>
    </row>
    <row r="7338" spans="1:6" x14ac:dyDescent="0.3">
      <c r="A7338" s="141">
        <v>100994</v>
      </c>
      <c r="B7338" s="141" t="s">
        <v>13457</v>
      </c>
      <c r="C7338" s="141" t="s">
        <v>13426</v>
      </c>
      <c r="D7338" s="141" t="s">
        <v>81</v>
      </c>
      <c r="E7338" s="142" t="s">
        <v>13458</v>
      </c>
      <c r="F7338" s="142" t="s">
        <v>18394</v>
      </c>
    </row>
    <row r="7339" spans="1:6" x14ac:dyDescent="0.3">
      <c r="A7339" s="141">
        <v>100995</v>
      </c>
      <c r="B7339" s="141" t="s">
        <v>13459</v>
      </c>
      <c r="C7339" s="141" t="s">
        <v>13426</v>
      </c>
      <c r="D7339" s="141" t="s">
        <v>81</v>
      </c>
      <c r="E7339" s="142" t="s">
        <v>1526</v>
      </c>
      <c r="F7339" s="142" t="s">
        <v>1410</v>
      </c>
    </row>
    <row r="7340" spans="1:6" x14ac:dyDescent="0.3">
      <c r="A7340" s="141">
        <v>100996</v>
      </c>
      <c r="B7340" s="141" t="s">
        <v>13460</v>
      </c>
      <c r="C7340" s="141" t="s">
        <v>13426</v>
      </c>
      <c r="D7340" s="141" t="s">
        <v>81</v>
      </c>
      <c r="E7340" s="142" t="s">
        <v>13461</v>
      </c>
      <c r="F7340" s="142" t="s">
        <v>18389</v>
      </c>
    </row>
    <row r="7341" spans="1:6" x14ac:dyDescent="0.3">
      <c r="A7341" s="141">
        <v>100997</v>
      </c>
      <c r="B7341" s="141" t="s">
        <v>13462</v>
      </c>
      <c r="C7341" s="141" t="s">
        <v>13426</v>
      </c>
      <c r="D7341" s="141" t="s">
        <v>81</v>
      </c>
      <c r="E7341" s="142" t="s">
        <v>13463</v>
      </c>
      <c r="F7341" s="142" t="s">
        <v>1924</v>
      </c>
    </row>
    <row r="7342" spans="1:6" x14ac:dyDescent="0.3">
      <c r="A7342" s="141">
        <v>100998</v>
      </c>
      <c r="B7342" s="141" t="s">
        <v>13464</v>
      </c>
      <c r="C7342" s="141" t="s">
        <v>13426</v>
      </c>
      <c r="D7342" s="141" t="s">
        <v>81</v>
      </c>
      <c r="E7342" s="142" t="s">
        <v>118</v>
      </c>
      <c r="F7342" s="142" t="s">
        <v>14170</v>
      </c>
    </row>
    <row r="7343" spans="1:6" x14ac:dyDescent="0.3">
      <c r="A7343" s="141">
        <v>100999</v>
      </c>
      <c r="B7343" s="141" t="s">
        <v>13465</v>
      </c>
      <c r="C7343" s="141" t="s">
        <v>13426</v>
      </c>
      <c r="D7343" s="141" t="s">
        <v>81</v>
      </c>
      <c r="E7343" s="142" t="s">
        <v>10849</v>
      </c>
      <c r="F7343" s="142" t="s">
        <v>8636</v>
      </c>
    </row>
    <row r="7344" spans="1:6" x14ac:dyDescent="0.3">
      <c r="A7344" s="141">
        <v>101000</v>
      </c>
      <c r="B7344" s="141" t="s">
        <v>13466</v>
      </c>
      <c r="C7344" s="141" t="s">
        <v>13426</v>
      </c>
      <c r="D7344" s="141" t="s">
        <v>81</v>
      </c>
      <c r="E7344" s="142" t="s">
        <v>13467</v>
      </c>
      <c r="F7344" s="142" t="s">
        <v>18475</v>
      </c>
    </row>
    <row r="7345" spans="1:6" x14ac:dyDescent="0.3">
      <c r="A7345" s="141">
        <v>101001</v>
      </c>
      <c r="B7345" s="141" t="s">
        <v>13468</v>
      </c>
      <c r="C7345" s="141" t="s">
        <v>13426</v>
      </c>
      <c r="D7345" s="141" t="s">
        <v>81</v>
      </c>
      <c r="E7345" s="142" t="s">
        <v>13010</v>
      </c>
      <c r="F7345" s="142" t="s">
        <v>2223</v>
      </c>
    </row>
    <row r="7346" spans="1:6" x14ac:dyDescent="0.3">
      <c r="A7346" s="141">
        <v>101002</v>
      </c>
      <c r="B7346" s="141" t="s">
        <v>13469</v>
      </c>
      <c r="C7346" s="141" t="s">
        <v>13426</v>
      </c>
      <c r="D7346" s="141" t="s">
        <v>81</v>
      </c>
      <c r="E7346" s="142" t="s">
        <v>1476</v>
      </c>
      <c r="F7346" s="142" t="s">
        <v>14170</v>
      </c>
    </row>
    <row r="7347" spans="1:6" x14ac:dyDescent="0.3">
      <c r="A7347" s="141">
        <v>101003</v>
      </c>
      <c r="B7347" s="141" t="s">
        <v>13470</v>
      </c>
      <c r="C7347" s="141" t="s">
        <v>13426</v>
      </c>
      <c r="D7347" s="141" t="s">
        <v>81</v>
      </c>
      <c r="E7347" s="142" t="s">
        <v>2186</v>
      </c>
      <c r="F7347" s="142" t="s">
        <v>10898</v>
      </c>
    </row>
    <row r="7348" spans="1:6" x14ac:dyDescent="0.3">
      <c r="A7348" s="141">
        <v>101004</v>
      </c>
      <c r="B7348" s="141" t="s">
        <v>13471</v>
      </c>
      <c r="C7348" s="141" t="s">
        <v>13426</v>
      </c>
      <c r="D7348" s="141" t="s">
        <v>81</v>
      </c>
      <c r="E7348" s="142" t="s">
        <v>11422</v>
      </c>
      <c r="F7348" s="142" t="s">
        <v>2313</v>
      </c>
    </row>
    <row r="7349" spans="1:6" x14ac:dyDescent="0.3">
      <c r="A7349" s="141">
        <v>101005</v>
      </c>
      <c r="B7349" s="141" t="s">
        <v>13472</v>
      </c>
      <c r="C7349" s="141" t="s">
        <v>1074</v>
      </c>
      <c r="D7349" s="141" t="s">
        <v>81</v>
      </c>
      <c r="E7349" s="142" t="s">
        <v>9365</v>
      </c>
      <c r="F7349" s="142" t="s">
        <v>16692</v>
      </c>
    </row>
    <row r="7350" spans="1:6" x14ac:dyDescent="0.3">
      <c r="A7350" s="141">
        <v>101006</v>
      </c>
      <c r="B7350" s="141" t="s">
        <v>13473</v>
      </c>
      <c r="C7350" s="141" t="s">
        <v>1074</v>
      </c>
      <c r="D7350" s="141" t="s">
        <v>81</v>
      </c>
      <c r="E7350" s="142" t="s">
        <v>13474</v>
      </c>
      <c r="F7350" s="142" t="s">
        <v>13508</v>
      </c>
    </row>
    <row r="7351" spans="1:6" x14ac:dyDescent="0.3">
      <c r="A7351" s="141">
        <v>101007</v>
      </c>
      <c r="B7351" s="141" t="s">
        <v>13475</v>
      </c>
      <c r="C7351" s="141" t="s">
        <v>1074</v>
      </c>
      <c r="D7351" s="141" t="s">
        <v>81</v>
      </c>
      <c r="E7351" s="142" t="s">
        <v>1291</v>
      </c>
      <c r="F7351" s="142" t="s">
        <v>17587</v>
      </c>
    </row>
    <row r="7352" spans="1:6" x14ac:dyDescent="0.3">
      <c r="A7352" s="141">
        <v>101008</v>
      </c>
      <c r="B7352" s="141" t="s">
        <v>13476</v>
      </c>
      <c r="C7352" s="141" t="s">
        <v>1074</v>
      </c>
      <c r="D7352" s="141" t="s">
        <v>81</v>
      </c>
      <c r="E7352" s="142" t="s">
        <v>10855</v>
      </c>
      <c r="F7352" s="142" t="s">
        <v>12653</v>
      </c>
    </row>
    <row r="7353" spans="1:6" x14ac:dyDescent="0.3">
      <c r="A7353" s="141">
        <v>101009</v>
      </c>
      <c r="B7353" s="141" t="s">
        <v>13477</v>
      </c>
      <c r="C7353" s="141" t="s">
        <v>13426</v>
      </c>
      <c r="D7353" s="141" t="s">
        <v>81</v>
      </c>
      <c r="E7353" s="142" t="s">
        <v>5693</v>
      </c>
      <c r="F7353" s="142" t="s">
        <v>18477</v>
      </c>
    </row>
    <row r="7354" spans="1:6" x14ac:dyDescent="0.3">
      <c r="A7354" s="141">
        <v>101010</v>
      </c>
      <c r="B7354" s="141" t="s">
        <v>13478</v>
      </c>
      <c r="C7354" s="141" t="s">
        <v>13426</v>
      </c>
      <c r="D7354" s="141" t="s">
        <v>81</v>
      </c>
      <c r="E7354" s="142" t="s">
        <v>13479</v>
      </c>
      <c r="F7354" s="142" t="s">
        <v>7861</v>
      </c>
    </row>
    <row r="7355" spans="1:6" x14ac:dyDescent="0.3">
      <c r="A7355" s="141">
        <v>101013</v>
      </c>
      <c r="B7355" s="141" t="s">
        <v>13480</v>
      </c>
      <c r="C7355" s="141" t="s">
        <v>13426</v>
      </c>
      <c r="D7355" s="141" t="s">
        <v>81</v>
      </c>
      <c r="E7355" s="142" t="s">
        <v>8047</v>
      </c>
      <c r="F7355" s="142" t="s">
        <v>18478</v>
      </c>
    </row>
    <row r="7356" spans="1:6" x14ac:dyDescent="0.3">
      <c r="A7356" s="141">
        <v>101014</v>
      </c>
      <c r="B7356" s="141" t="s">
        <v>13481</v>
      </c>
      <c r="C7356" s="141" t="s">
        <v>13426</v>
      </c>
      <c r="D7356" s="141" t="s">
        <v>81</v>
      </c>
      <c r="E7356" s="142" t="s">
        <v>13482</v>
      </c>
      <c r="F7356" s="142" t="s">
        <v>16946</v>
      </c>
    </row>
    <row r="7357" spans="1:6" x14ac:dyDescent="0.3">
      <c r="A7357" s="141">
        <v>101015</v>
      </c>
      <c r="B7357" s="141" t="s">
        <v>13483</v>
      </c>
      <c r="C7357" s="141" t="s">
        <v>13426</v>
      </c>
      <c r="D7357" s="141" t="s">
        <v>81</v>
      </c>
      <c r="E7357" s="142" t="s">
        <v>13484</v>
      </c>
      <c r="F7357" s="142" t="s">
        <v>18002</v>
      </c>
    </row>
    <row r="7358" spans="1:6" x14ac:dyDescent="0.3">
      <c r="A7358" s="141">
        <v>101016</v>
      </c>
      <c r="B7358" s="141" t="s">
        <v>13485</v>
      </c>
      <c r="C7358" s="141" t="s">
        <v>13426</v>
      </c>
      <c r="D7358" s="141" t="s">
        <v>81</v>
      </c>
      <c r="E7358" s="142" t="s">
        <v>13486</v>
      </c>
      <c r="F7358" s="142" t="s">
        <v>11675</v>
      </c>
    </row>
    <row r="7359" spans="1:6" x14ac:dyDescent="0.3">
      <c r="A7359" s="141">
        <v>101017</v>
      </c>
      <c r="B7359" s="141" t="s">
        <v>13487</v>
      </c>
      <c r="C7359" s="141" t="s">
        <v>13426</v>
      </c>
      <c r="D7359" s="141" t="s">
        <v>81</v>
      </c>
      <c r="E7359" s="142" t="s">
        <v>8147</v>
      </c>
      <c r="F7359" s="142" t="s">
        <v>1018</v>
      </c>
    </row>
    <row r="7360" spans="1:6" x14ac:dyDescent="0.3">
      <c r="A7360" s="141">
        <v>101018</v>
      </c>
      <c r="B7360" s="141" t="s">
        <v>13488</v>
      </c>
      <c r="C7360" s="141" t="s">
        <v>13426</v>
      </c>
      <c r="D7360" s="141" t="s">
        <v>81</v>
      </c>
      <c r="E7360" s="142" t="s">
        <v>13489</v>
      </c>
      <c r="F7360" s="142" t="s">
        <v>6683</v>
      </c>
    </row>
    <row r="7361" spans="1:6" x14ac:dyDescent="0.3">
      <c r="A7361" s="141">
        <v>101463</v>
      </c>
      <c r="B7361" s="141" t="s">
        <v>13490</v>
      </c>
      <c r="C7361" s="141" t="s">
        <v>13426</v>
      </c>
      <c r="D7361" s="141" t="s">
        <v>81</v>
      </c>
      <c r="E7361" s="142" t="s">
        <v>13491</v>
      </c>
      <c r="F7361" s="142" t="s">
        <v>18479</v>
      </c>
    </row>
    <row r="7362" spans="1:6" x14ac:dyDescent="0.3">
      <c r="A7362" s="141">
        <v>101464</v>
      </c>
      <c r="B7362" s="141" t="s">
        <v>13492</v>
      </c>
      <c r="C7362" s="141" t="s">
        <v>13426</v>
      </c>
      <c r="D7362" s="141" t="s">
        <v>81</v>
      </c>
      <c r="E7362" s="142" t="s">
        <v>13493</v>
      </c>
      <c r="F7362" s="142" t="s">
        <v>18480</v>
      </c>
    </row>
    <row r="7363" spans="1:6" x14ac:dyDescent="0.3">
      <c r="A7363" s="141">
        <v>101465</v>
      </c>
      <c r="B7363" s="141" t="s">
        <v>13494</v>
      </c>
      <c r="C7363" s="141" t="s">
        <v>13426</v>
      </c>
      <c r="D7363" s="141" t="s">
        <v>81</v>
      </c>
      <c r="E7363" s="142" t="s">
        <v>13495</v>
      </c>
      <c r="F7363" s="142" t="s">
        <v>17953</v>
      </c>
    </row>
    <row r="7364" spans="1:6" x14ac:dyDescent="0.3">
      <c r="A7364" s="141">
        <v>101466</v>
      </c>
      <c r="B7364" s="141" t="s">
        <v>13496</v>
      </c>
      <c r="C7364" s="141" t="s">
        <v>13426</v>
      </c>
      <c r="D7364" s="141" t="s">
        <v>81</v>
      </c>
      <c r="E7364" s="142" t="s">
        <v>10595</v>
      </c>
      <c r="F7364" s="142" t="s">
        <v>16657</v>
      </c>
    </row>
    <row r="7365" spans="1:6" x14ac:dyDescent="0.3">
      <c r="A7365" s="141">
        <v>101467</v>
      </c>
      <c r="B7365" s="141" t="s">
        <v>13497</v>
      </c>
      <c r="C7365" s="141" t="s">
        <v>13426</v>
      </c>
      <c r="D7365" s="141" t="s">
        <v>81</v>
      </c>
      <c r="E7365" s="142" t="s">
        <v>7144</v>
      </c>
      <c r="F7365" s="142" t="s">
        <v>7015</v>
      </c>
    </row>
    <row r="7366" spans="1:6" x14ac:dyDescent="0.3">
      <c r="A7366" s="141">
        <v>101468</v>
      </c>
      <c r="B7366" s="141" t="s">
        <v>13498</v>
      </c>
      <c r="C7366" s="141" t="s">
        <v>13426</v>
      </c>
      <c r="D7366" s="141" t="s">
        <v>81</v>
      </c>
      <c r="E7366" s="142" t="s">
        <v>13499</v>
      </c>
      <c r="F7366" s="142" t="s">
        <v>10734</v>
      </c>
    </row>
    <row r="7367" spans="1:6" x14ac:dyDescent="0.3">
      <c r="A7367" s="141">
        <v>101469</v>
      </c>
      <c r="B7367" s="141" t="s">
        <v>13500</v>
      </c>
      <c r="C7367" s="141" t="s">
        <v>13426</v>
      </c>
      <c r="D7367" s="141" t="s">
        <v>81</v>
      </c>
      <c r="E7367" s="142" t="s">
        <v>13501</v>
      </c>
      <c r="F7367" s="142" t="s">
        <v>18481</v>
      </c>
    </row>
    <row r="7368" spans="1:6" x14ac:dyDescent="0.3">
      <c r="A7368" s="141">
        <v>101470</v>
      </c>
      <c r="B7368" s="141" t="s">
        <v>13502</v>
      </c>
      <c r="C7368" s="141" t="s">
        <v>13426</v>
      </c>
      <c r="D7368" s="141" t="s">
        <v>81</v>
      </c>
      <c r="E7368" s="142" t="s">
        <v>12267</v>
      </c>
      <c r="F7368" s="142" t="s">
        <v>8972</v>
      </c>
    </row>
    <row r="7369" spans="1:6" x14ac:dyDescent="0.3">
      <c r="A7369" s="141">
        <v>101471</v>
      </c>
      <c r="B7369" s="141" t="s">
        <v>13503</v>
      </c>
      <c r="C7369" s="141" t="s">
        <v>13426</v>
      </c>
      <c r="D7369" s="141" t="s">
        <v>81</v>
      </c>
      <c r="E7369" s="142" t="s">
        <v>11844</v>
      </c>
      <c r="F7369" s="142" t="s">
        <v>9376</v>
      </c>
    </row>
    <row r="7370" spans="1:6" x14ac:dyDescent="0.3">
      <c r="A7370" s="141">
        <v>101472</v>
      </c>
      <c r="B7370" s="141" t="s">
        <v>13504</v>
      </c>
      <c r="C7370" s="141" t="s">
        <v>13426</v>
      </c>
      <c r="D7370" s="141" t="s">
        <v>81</v>
      </c>
      <c r="E7370" s="142" t="s">
        <v>4427</v>
      </c>
      <c r="F7370" s="142" t="s">
        <v>15902</v>
      </c>
    </row>
    <row r="7371" spans="1:6" x14ac:dyDescent="0.3">
      <c r="A7371" s="141">
        <v>101473</v>
      </c>
      <c r="B7371" s="141" t="s">
        <v>13505</v>
      </c>
      <c r="C7371" s="141" t="s">
        <v>13426</v>
      </c>
      <c r="D7371" s="141" t="s">
        <v>81</v>
      </c>
      <c r="E7371" s="142" t="s">
        <v>13506</v>
      </c>
      <c r="F7371" s="142" t="s">
        <v>6342</v>
      </c>
    </row>
    <row r="7372" spans="1:6" x14ac:dyDescent="0.3">
      <c r="A7372" s="141">
        <v>101474</v>
      </c>
      <c r="B7372" s="141" t="s">
        <v>13507</v>
      </c>
      <c r="C7372" s="141" t="s">
        <v>13426</v>
      </c>
      <c r="D7372" s="141" t="s">
        <v>81</v>
      </c>
      <c r="E7372" s="142" t="s">
        <v>13508</v>
      </c>
      <c r="F7372" s="142" t="s">
        <v>5544</v>
      </c>
    </row>
    <row r="7373" spans="1:6" x14ac:dyDescent="0.3">
      <c r="A7373" s="141">
        <v>101475</v>
      </c>
      <c r="B7373" s="141" t="s">
        <v>13509</v>
      </c>
      <c r="C7373" s="141" t="s">
        <v>13426</v>
      </c>
      <c r="D7373" s="141" t="s">
        <v>81</v>
      </c>
      <c r="E7373" s="142" t="s">
        <v>8975</v>
      </c>
      <c r="F7373" s="142" t="s">
        <v>8476</v>
      </c>
    </row>
    <row r="7374" spans="1:6" x14ac:dyDescent="0.3">
      <c r="A7374" s="141">
        <v>101476</v>
      </c>
      <c r="B7374" s="141" t="s">
        <v>13510</v>
      </c>
      <c r="C7374" s="141" t="s">
        <v>13426</v>
      </c>
      <c r="D7374" s="141" t="s">
        <v>81</v>
      </c>
      <c r="E7374" s="142" t="s">
        <v>7889</v>
      </c>
      <c r="F7374" s="142" t="s">
        <v>18482</v>
      </c>
    </row>
    <row r="7375" spans="1:6" x14ac:dyDescent="0.3">
      <c r="A7375" s="141">
        <v>101477</v>
      </c>
      <c r="B7375" s="141" t="s">
        <v>13511</v>
      </c>
      <c r="C7375" s="141" t="s">
        <v>13426</v>
      </c>
      <c r="D7375" s="141" t="s">
        <v>81</v>
      </c>
      <c r="E7375" s="142" t="s">
        <v>13512</v>
      </c>
      <c r="F7375" s="142" t="s">
        <v>5222</v>
      </c>
    </row>
    <row r="7376" spans="1:6" x14ac:dyDescent="0.3">
      <c r="A7376" s="141">
        <v>101478</v>
      </c>
      <c r="B7376" s="141" t="s">
        <v>13513</v>
      </c>
      <c r="C7376" s="141" t="s">
        <v>13426</v>
      </c>
      <c r="D7376" s="141" t="s">
        <v>81</v>
      </c>
      <c r="E7376" s="142" t="s">
        <v>5191</v>
      </c>
      <c r="F7376" s="142" t="s">
        <v>1695</v>
      </c>
    </row>
    <row r="7377" spans="1:6" x14ac:dyDescent="0.3">
      <c r="A7377" s="141">
        <v>101480</v>
      </c>
      <c r="B7377" s="141" t="s">
        <v>13514</v>
      </c>
      <c r="C7377" s="141" t="s">
        <v>13426</v>
      </c>
      <c r="D7377" s="141" t="s">
        <v>81</v>
      </c>
      <c r="E7377" s="142" t="s">
        <v>13515</v>
      </c>
      <c r="F7377" s="142" t="s">
        <v>18483</v>
      </c>
    </row>
    <row r="7378" spans="1:6" x14ac:dyDescent="0.3">
      <c r="A7378" s="141">
        <v>101481</v>
      </c>
      <c r="B7378" s="141" t="s">
        <v>13516</v>
      </c>
      <c r="C7378" s="141" t="s">
        <v>13426</v>
      </c>
      <c r="D7378" s="141" t="s">
        <v>81</v>
      </c>
      <c r="E7378" s="142" t="s">
        <v>13517</v>
      </c>
      <c r="F7378" s="142" t="s">
        <v>830</v>
      </c>
    </row>
    <row r="7379" spans="1:6" x14ac:dyDescent="0.3">
      <c r="A7379" s="141">
        <v>101482</v>
      </c>
      <c r="B7379" s="141" t="s">
        <v>13518</v>
      </c>
      <c r="C7379" s="141" t="s">
        <v>13426</v>
      </c>
      <c r="D7379" s="141" t="s">
        <v>81</v>
      </c>
      <c r="E7379" s="142" t="s">
        <v>13519</v>
      </c>
      <c r="F7379" s="142" t="s">
        <v>9448</v>
      </c>
    </row>
    <row r="7380" spans="1:6" x14ac:dyDescent="0.3">
      <c r="A7380" s="141">
        <v>101483</v>
      </c>
      <c r="B7380" s="141" t="s">
        <v>13520</v>
      </c>
      <c r="C7380" s="141" t="s">
        <v>13426</v>
      </c>
      <c r="D7380" s="141" t="s">
        <v>81</v>
      </c>
      <c r="E7380" s="142" t="s">
        <v>9448</v>
      </c>
      <c r="F7380" s="142" t="s">
        <v>16617</v>
      </c>
    </row>
    <row r="7381" spans="1:6" x14ac:dyDescent="0.3">
      <c r="A7381" s="141">
        <v>101484</v>
      </c>
      <c r="B7381" s="141" t="s">
        <v>13521</v>
      </c>
      <c r="C7381" s="141" t="s">
        <v>13426</v>
      </c>
      <c r="D7381" s="141" t="s">
        <v>81</v>
      </c>
      <c r="E7381" s="142" t="s">
        <v>13522</v>
      </c>
      <c r="F7381" s="142" t="s">
        <v>7849</v>
      </c>
    </row>
    <row r="7382" spans="1:6" x14ac:dyDescent="0.3">
      <c r="A7382" s="141">
        <v>101485</v>
      </c>
      <c r="B7382" s="141" t="s">
        <v>13523</v>
      </c>
      <c r="C7382" s="141" t="s">
        <v>13426</v>
      </c>
      <c r="D7382" s="141" t="s">
        <v>81</v>
      </c>
      <c r="E7382" s="142" t="s">
        <v>13524</v>
      </c>
      <c r="F7382" s="142" t="s">
        <v>18484</v>
      </c>
    </row>
    <row r="7383" spans="1:6" x14ac:dyDescent="0.3">
      <c r="A7383" s="141">
        <v>101486</v>
      </c>
      <c r="B7383" s="141" t="s">
        <v>13525</v>
      </c>
      <c r="C7383" s="141" t="s">
        <v>13426</v>
      </c>
      <c r="D7383" s="141" t="s">
        <v>81</v>
      </c>
      <c r="E7383" s="142" t="s">
        <v>13526</v>
      </c>
      <c r="F7383" s="142" t="s">
        <v>6300</v>
      </c>
    </row>
    <row r="7384" spans="1:6" x14ac:dyDescent="0.3">
      <c r="A7384" s="141">
        <v>101487</v>
      </c>
      <c r="B7384" s="141" t="s">
        <v>13527</v>
      </c>
      <c r="C7384" s="141" t="s">
        <v>13426</v>
      </c>
      <c r="D7384" s="141" t="s">
        <v>81</v>
      </c>
      <c r="E7384" s="142" t="s">
        <v>13528</v>
      </c>
      <c r="F7384" s="142" t="s">
        <v>18485</v>
      </c>
    </row>
    <row r="7385" spans="1:6" x14ac:dyDescent="0.3">
      <c r="A7385" s="141">
        <v>101488</v>
      </c>
      <c r="B7385" s="141" t="s">
        <v>13529</v>
      </c>
      <c r="C7385" s="141" t="s">
        <v>13426</v>
      </c>
      <c r="D7385" s="141" t="s">
        <v>81</v>
      </c>
      <c r="E7385" s="142" t="s">
        <v>13530</v>
      </c>
      <c r="F7385" s="142" t="s">
        <v>1393</v>
      </c>
    </row>
    <row r="7386" spans="1:6" x14ac:dyDescent="0.3">
      <c r="A7386" s="141">
        <v>101188</v>
      </c>
      <c r="B7386" s="141" t="s">
        <v>13531</v>
      </c>
      <c r="C7386" s="141" t="s">
        <v>80</v>
      </c>
      <c r="D7386" s="141" t="s">
        <v>81</v>
      </c>
      <c r="E7386" s="142" t="s">
        <v>13532</v>
      </c>
      <c r="F7386" s="142" t="s">
        <v>8638</v>
      </c>
    </row>
    <row r="7387" spans="1:6" x14ac:dyDescent="0.3">
      <c r="A7387" s="141">
        <v>101189</v>
      </c>
      <c r="B7387" s="141" t="s">
        <v>13533</v>
      </c>
      <c r="C7387" s="141" t="s">
        <v>80</v>
      </c>
      <c r="D7387" s="141" t="s">
        <v>81</v>
      </c>
      <c r="E7387" s="142" t="s">
        <v>13534</v>
      </c>
      <c r="F7387" s="142" t="s">
        <v>4349</v>
      </c>
    </row>
    <row r="7388" spans="1:6" x14ac:dyDescent="0.3">
      <c r="A7388" s="141">
        <v>101190</v>
      </c>
      <c r="B7388" s="141" t="s">
        <v>13535</v>
      </c>
      <c r="C7388" s="141" t="s">
        <v>80</v>
      </c>
      <c r="D7388" s="141" t="s">
        <v>81</v>
      </c>
      <c r="E7388" s="142" t="s">
        <v>13536</v>
      </c>
      <c r="F7388" s="142" t="s">
        <v>18486</v>
      </c>
    </row>
    <row r="7389" spans="1:6" x14ac:dyDescent="0.3">
      <c r="A7389" s="141">
        <v>101191</v>
      </c>
      <c r="B7389" s="141" t="s">
        <v>13537</v>
      </c>
      <c r="C7389" s="141" t="s">
        <v>80</v>
      </c>
      <c r="D7389" s="141" t="s">
        <v>81</v>
      </c>
      <c r="E7389" s="142" t="s">
        <v>1395</v>
      </c>
      <c r="F7389" s="142" t="s">
        <v>18487</v>
      </c>
    </row>
    <row r="7390" spans="1:6" x14ac:dyDescent="0.3">
      <c r="A7390" s="141">
        <v>101192</v>
      </c>
      <c r="B7390" s="141" t="s">
        <v>13538</v>
      </c>
      <c r="C7390" s="141" t="s">
        <v>80</v>
      </c>
      <c r="D7390" s="141" t="s">
        <v>81</v>
      </c>
      <c r="E7390" s="142" t="s">
        <v>13539</v>
      </c>
      <c r="F7390" s="142" t="s">
        <v>18488</v>
      </c>
    </row>
    <row r="7391" spans="1:6" x14ac:dyDescent="0.3">
      <c r="A7391" s="141">
        <v>101193</v>
      </c>
      <c r="B7391" s="141" t="s">
        <v>13540</v>
      </c>
      <c r="C7391" s="141" t="s">
        <v>80</v>
      </c>
      <c r="D7391" s="141" t="s">
        <v>81</v>
      </c>
      <c r="E7391" s="142" t="s">
        <v>6984</v>
      </c>
      <c r="F7391" s="142" t="s">
        <v>18489</v>
      </c>
    </row>
    <row r="7392" spans="1:6" x14ac:dyDescent="0.3">
      <c r="A7392" s="141">
        <v>101194</v>
      </c>
      <c r="B7392" s="141" t="s">
        <v>13541</v>
      </c>
      <c r="C7392" s="141" t="s">
        <v>80</v>
      </c>
      <c r="D7392" s="141" t="s">
        <v>81</v>
      </c>
      <c r="E7392" s="142" t="s">
        <v>13542</v>
      </c>
      <c r="F7392" s="142" t="s">
        <v>17435</v>
      </c>
    </row>
    <row r="7393" spans="1:6" x14ac:dyDescent="0.3">
      <c r="A7393" s="141">
        <v>101197</v>
      </c>
      <c r="B7393" s="141" t="s">
        <v>13543</v>
      </c>
      <c r="C7393" s="141" t="s">
        <v>80</v>
      </c>
      <c r="D7393" s="141" t="s">
        <v>81</v>
      </c>
      <c r="E7393" s="142" t="s">
        <v>13544</v>
      </c>
      <c r="F7393" s="142" t="s">
        <v>18490</v>
      </c>
    </row>
    <row r="7394" spans="1:6" x14ac:dyDescent="0.3">
      <c r="A7394" s="141">
        <v>101198</v>
      </c>
      <c r="B7394" s="141" t="s">
        <v>13545</v>
      </c>
      <c r="C7394" s="141" t="s">
        <v>80</v>
      </c>
      <c r="D7394" s="141" t="s">
        <v>81</v>
      </c>
      <c r="E7394" s="142" t="s">
        <v>13546</v>
      </c>
      <c r="F7394" s="142" t="s">
        <v>18491</v>
      </c>
    </row>
    <row r="7395" spans="1:6" x14ac:dyDescent="0.3">
      <c r="A7395" s="141">
        <v>101199</v>
      </c>
      <c r="B7395" s="141" t="s">
        <v>13547</v>
      </c>
      <c r="C7395" s="141" t="s">
        <v>80</v>
      </c>
      <c r="D7395" s="141" t="s">
        <v>81</v>
      </c>
      <c r="E7395" s="142" t="s">
        <v>13548</v>
      </c>
      <c r="F7395" s="142" t="s">
        <v>18492</v>
      </c>
    </row>
    <row r="7396" spans="1:6" x14ac:dyDescent="0.3">
      <c r="A7396" s="141">
        <v>101200</v>
      </c>
      <c r="B7396" s="141" t="s">
        <v>13549</v>
      </c>
      <c r="C7396" s="141" t="s">
        <v>80</v>
      </c>
      <c r="D7396" s="141" t="s">
        <v>81</v>
      </c>
      <c r="E7396" s="142" t="s">
        <v>13550</v>
      </c>
      <c r="F7396" s="142" t="s">
        <v>18493</v>
      </c>
    </row>
    <row r="7397" spans="1:6" x14ac:dyDescent="0.3">
      <c r="A7397" s="141">
        <v>101201</v>
      </c>
      <c r="B7397" s="141" t="s">
        <v>13551</v>
      </c>
      <c r="C7397" s="141" t="s">
        <v>80</v>
      </c>
      <c r="D7397" s="141" t="s">
        <v>81</v>
      </c>
      <c r="E7397" s="142" t="s">
        <v>13552</v>
      </c>
      <c r="F7397" s="142" t="s">
        <v>18494</v>
      </c>
    </row>
    <row r="7398" spans="1:6" x14ac:dyDescent="0.3">
      <c r="A7398" s="141">
        <v>101202</v>
      </c>
      <c r="B7398" s="141" t="s">
        <v>13553</v>
      </c>
      <c r="C7398" s="141" t="s">
        <v>80</v>
      </c>
      <c r="D7398" s="141" t="s">
        <v>81</v>
      </c>
      <c r="E7398" s="142" t="s">
        <v>13554</v>
      </c>
      <c r="F7398" s="142" t="s">
        <v>18495</v>
      </c>
    </row>
    <row r="7399" spans="1:6" x14ac:dyDescent="0.3">
      <c r="A7399" s="141">
        <v>101203</v>
      </c>
      <c r="B7399" s="141" t="s">
        <v>13555</v>
      </c>
      <c r="C7399" s="141" t="s">
        <v>80</v>
      </c>
      <c r="D7399" s="141" t="s">
        <v>81</v>
      </c>
      <c r="E7399" s="142" t="s">
        <v>12310</v>
      </c>
      <c r="F7399" s="142" t="s">
        <v>14778</v>
      </c>
    </row>
    <row r="7400" spans="1:6" x14ac:dyDescent="0.3">
      <c r="A7400" s="141">
        <v>101204</v>
      </c>
      <c r="B7400" s="141" t="s">
        <v>13556</v>
      </c>
      <c r="C7400" s="141" t="s">
        <v>80</v>
      </c>
      <c r="D7400" s="141" t="s">
        <v>81</v>
      </c>
      <c r="E7400" s="142" t="s">
        <v>6962</v>
      </c>
      <c r="F7400" s="142" t="s">
        <v>18496</v>
      </c>
    </row>
    <row r="7401" spans="1:6" x14ac:dyDescent="0.3">
      <c r="A7401" s="141">
        <v>101205</v>
      </c>
      <c r="B7401" s="141" t="s">
        <v>13557</v>
      </c>
      <c r="C7401" s="141" t="s">
        <v>80</v>
      </c>
      <c r="D7401" s="141" t="s">
        <v>81</v>
      </c>
      <c r="E7401" s="142" t="s">
        <v>13554</v>
      </c>
      <c r="F7401" s="142" t="s">
        <v>18495</v>
      </c>
    </row>
    <row r="7402" spans="1:6" x14ac:dyDescent="0.3">
      <c r="A7402" s="141">
        <v>102362</v>
      </c>
      <c r="B7402" s="141" t="s">
        <v>13558</v>
      </c>
      <c r="C7402" s="141" t="s">
        <v>1037</v>
      </c>
      <c r="D7402" s="141" t="s">
        <v>81</v>
      </c>
      <c r="E7402" s="142" t="s">
        <v>13559</v>
      </c>
      <c r="F7402" s="142" t="s">
        <v>18497</v>
      </c>
    </row>
    <row r="7403" spans="1:6" x14ac:dyDescent="0.3">
      <c r="A7403" s="141">
        <v>102363</v>
      </c>
      <c r="B7403" s="141" t="s">
        <v>13560</v>
      </c>
      <c r="C7403" s="141" t="s">
        <v>1037</v>
      </c>
      <c r="D7403" s="141" t="s">
        <v>81</v>
      </c>
      <c r="E7403" s="142" t="s">
        <v>13561</v>
      </c>
      <c r="F7403" s="142" t="s">
        <v>18498</v>
      </c>
    </row>
    <row r="7404" spans="1:6" x14ac:dyDescent="0.3">
      <c r="A7404" s="141">
        <v>102364</v>
      </c>
      <c r="B7404" s="141" t="s">
        <v>13562</v>
      </c>
      <c r="C7404" s="141" t="s">
        <v>1037</v>
      </c>
      <c r="D7404" s="141" t="s">
        <v>81</v>
      </c>
      <c r="E7404" s="142" t="s">
        <v>13563</v>
      </c>
      <c r="F7404" s="142" t="s">
        <v>18499</v>
      </c>
    </row>
    <row r="7405" spans="1:6" x14ac:dyDescent="0.3">
      <c r="A7405" s="141">
        <v>98509</v>
      </c>
      <c r="B7405" s="141" t="s">
        <v>13564</v>
      </c>
      <c r="C7405" s="141" t="s">
        <v>146</v>
      </c>
      <c r="D7405" s="141" t="s">
        <v>81</v>
      </c>
      <c r="E7405" s="142" t="s">
        <v>13565</v>
      </c>
      <c r="F7405" s="142" t="s">
        <v>18128</v>
      </c>
    </row>
    <row r="7406" spans="1:6" x14ac:dyDescent="0.3">
      <c r="A7406" s="141">
        <v>98510</v>
      </c>
      <c r="B7406" s="141" t="s">
        <v>13566</v>
      </c>
      <c r="C7406" s="141" t="s">
        <v>146</v>
      </c>
      <c r="D7406" s="141" t="s">
        <v>81</v>
      </c>
      <c r="E7406" s="142" t="s">
        <v>13567</v>
      </c>
      <c r="F7406" s="142" t="s">
        <v>16031</v>
      </c>
    </row>
    <row r="7407" spans="1:6" x14ac:dyDescent="0.3">
      <c r="A7407" s="141">
        <v>98511</v>
      </c>
      <c r="B7407" s="141" t="s">
        <v>13568</v>
      </c>
      <c r="C7407" s="141" t="s">
        <v>146</v>
      </c>
      <c r="D7407" s="141" t="s">
        <v>81</v>
      </c>
      <c r="E7407" s="142" t="s">
        <v>13569</v>
      </c>
      <c r="F7407" s="142" t="s">
        <v>18500</v>
      </c>
    </row>
    <row r="7408" spans="1:6" x14ac:dyDescent="0.3">
      <c r="A7408" s="141">
        <v>98516</v>
      </c>
      <c r="B7408" s="141" t="s">
        <v>13570</v>
      </c>
      <c r="C7408" s="141" t="s">
        <v>146</v>
      </c>
      <c r="D7408" s="141" t="s">
        <v>81</v>
      </c>
      <c r="E7408" s="142" t="s">
        <v>13571</v>
      </c>
      <c r="F7408" s="142" t="s">
        <v>18501</v>
      </c>
    </row>
    <row r="7409" spans="1:6" x14ac:dyDescent="0.3">
      <c r="A7409" s="141">
        <v>98519</v>
      </c>
      <c r="B7409" s="141" t="s">
        <v>13572</v>
      </c>
      <c r="C7409" s="141" t="s">
        <v>1037</v>
      </c>
      <c r="D7409" s="141" t="s">
        <v>81</v>
      </c>
      <c r="E7409" s="142" t="s">
        <v>13573</v>
      </c>
      <c r="F7409" s="142" t="s">
        <v>16551</v>
      </c>
    </row>
    <row r="7410" spans="1:6" x14ac:dyDescent="0.3">
      <c r="A7410" s="141">
        <v>98520</v>
      </c>
      <c r="B7410" s="141" t="s">
        <v>13574</v>
      </c>
      <c r="C7410" s="141" t="s">
        <v>1037</v>
      </c>
      <c r="D7410" s="141" t="s">
        <v>81</v>
      </c>
      <c r="E7410" s="142" t="s">
        <v>2666</v>
      </c>
      <c r="F7410" s="142" t="s">
        <v>7516</v>
      </c>
    </row>
    <row r="7411" spans="1:6" x14ac:dyDescent="0.3">
      <c r="A7411" s="141">
        <v>98521</v>
      </c>
      <c r="B7411" s="141" t="s">
        <v>13575</v>
      </c>
      <c r="C7411" s="141" t="s">
        <v>1037</v>
      </c>
      <c r="D7411" s="141" t="s">
        <v>81</v>
      </c>
      <c r="E7411" s="142" t="s">
        <v>13576</v>
      </c>
      <c r="F7411" s="142" t="s">
        <v>13877</v>
      </c>
    </row>
    <row r="7412" spans="1:6" x14ac:dyDescent="0.3">
      <c r="A7412" s="141">
        <v>98522</v>
      </c>
      <c r="B7412" s="141" t="s">
        <v>13577</v>
      </c>
      <c r="C7412" s="141" t="s">
        <v>80</v>
      </c>
      <c r="D7412" s="141" t="s">
        <v>81</v>
      </c>
      <c r="E7412" s="142" t="s">
        <v>13578</v>
      </c>
      <c r="F7412" s="142" t="s">
        <v>18502</v>
      </c>
    </row>
    <row r="7413" spans="1:6" x14ac:dyDescent="0.3">
      <c r="A7413" s="141">
        <v>98524</v>
      </c>
      <c r="B7413" s="141" t="s">
        <v>13579</v>
      </c>
      <c r="C7413" s="141" t="s">
        <v>1037</v>
      </c>
      <c r="D7413" s="141" t="s">
        <v>1090</v>
      </c>
      <c r="E7413" s="142" t="s">
        <v>13580</v>
      </c>
      <c r="F7413" s="142" t="s">
        <v>13145</v>
      </c>
    </row>
    <row r="7414" spans="1:6" x14ac:dyDescent="0.3">
      <c r="A7414" s="141">
        <v>105521</v>
      </c>
      <c r="B7414" s="141" t="s">
        <v>13581</v>
      </c>
      <c r="C7414" s="141" t="s">
        <v>1037</v>
      </c>
      <c r="D7414" s="141" t="s">
        <v>81</v>
      </c>
      <c r="E7414" s="142" t="s">
        <v>116</v>
      </c>
      <c r="F7414" s="142" t="s">
        <v>1410</v>
      </c>
    </row>
    <row r="7415" spans="1:6" x14ac:dyDescent="0.3">
      <c r="A7415" s="141">
        <v>98503</v>
      </c>
      <c r="B7415" s="141" t="s">
        <v>13582</v>
      </c>
      <c r="C7415" s="141" t="s">
        <v>1037</v>
      </c>
      <c r="D7415" s="141" t="s">
        <v>81</v>
      </c>
      <c r="E7415" s="142" t="s">
        <v>9266</v>
      </c>
      <c r="F7415" s="142" t="s">
        <v>13671</v>
      </c>
    </row>
    <row r="7416" spans="1:6" x14ac:dyDescent="0.3">
      <c r="A7416" s="141">
        <v>98504</v>
      </c>
      <c r="B7416" s="141" t="s">
        <v>13583</v>
      </c>
      <c r="C7416" s="141" t="s">
        <v>1037</v>
      </c>
      <c r="D7416" s="141" t="s">
        <v>81</v>
      </c>
      <c r="E7416" s="142" t="s">
        <v>2040</v>
      </c>
      <c r="F7416" s="142" t="s">
        <v>18503</v>
      </c>
    </row>
    <row r="7417" spans="1:6" x14ac:dyDescent="0.3">
      <c r="A7417" s="141">
        <v>98505</v>
      </c>
      <c r="B7417" s="141" t="s">
        <v>13584</v>
      </c>
      <c r="C7417" s="141" t="s">
        <v>1037</v>
      </c>
      <c r="D7417" s="141" t="s">
        <v>81</v>
      </c>
      <c r="E7417" s="142" t="s">
        <v>13585</v>
      </c>
      <c r="F7417" s="142" t="s">
        <v>18504</v>
      </c>
    </row>
    <row r="7418" spans="1:6" x14ac:dyDescent="0.3">
      <c r="A7418" s="141">
        <v>103946</v>
      </c>
      <c r="B7418" s="141" t="s">
        <v>13586</v>
      </c>
      <c r="C7418" s="141" t="s">
        <v>1037</v>
      </c>
      <c r="D7418" s="141" t="s">
        <v>81</v>
      </c>
      <c r="E7418" s="142" t="s">
        <v>8502</v>
      </c>
      <c r="F7418" s="142" t="s">
        <v>7474</v>
      </c>
    </row>
    <row r="7419" spans="1:6" x14ac:dyDescent="0.3">
      <c r="A7419" s="141">
        <v>105000</v>
      </c>
      <c r="B7419" s="141" t="s">
        <v>13587</v>
      </c>
      <c r="C7419" s="141" t="s">
        <v>80</v>
      </c>
      <c r="D7419" s="141" t="s">
        <v>81</v>
      </c>
      <c r="E7419" s="142" t="s">
        <v>13588</v>
      </c>
      <c r="F7419" s="142" t="s">
        <v>18505</v>
      </c>
    </row>
    <row r="7420" spans="1:6" x14ac:dyDescent="0.3">
      <c r="A7420" s="141">
        <v>105001</v>
      </c>
      <c r="B7420" s="141" t="s">
        <v>13589</v>
      </c>
      <c r="C7420" s="141" t="s">
        <v>80</v>
      </c>
      <c r="D7420" s="141" t="s">
        <v>81</v>
      </c>
      <c r="E7420" s="142" t="s">
        <v>13590</v>
      </c>
      <c r="F7420" s="142" t="s">
        <v>18506</v>
      </c>
    </row>
    <row r="7421" spans="1:6" x14ac:dyDescent="0.3">
      <c r="A7421" s="141">
        <v>105002</v>
      </c>
      <c r="B7421" s="141" t="s">
        <v>13591</v>
      </c>
      <c r="C7421" s="141" t="s">
        <v>146</v>
      </c>
      <c r="D7421" s="141" t="s">
        <v>81</v>
      </c>
      <c r="E7421" s="142" t="s">
        <v>13592</v>
      </c>
      <c r="F7421" s="142" t="s">
        <v>18507</v>
      </c>
    </row>
    <row r="7422" spans="1:6" x14ac:dyDescent="0.3">
      <c r="A7422" s="141">
        <v>105003</v>
      </c>
      <c r="B7422" s="141" t="s">
        <v>13593</v>
      </c>
      <c r="C7422" s="141" t="s">
        <v>146</v>
      </c>
      <c r="D7422" s="141" t="s">
        <v>81</v>
      </c>
      <c r="E7422" s="142" t="s">
        <v>13594</v>
      </c>
      <c r="F7422" s="142" t="s">
        <v>18508</v>
      </c>
    </row>
    <row r="7423" spans="1:6" x14ac:dyDescent="0.3">
      <c r="A7423" s="141">
        <v>105004</v>
      </c>
      <c r="B7423" s="141" t="s">
        <v>13595</v>
      </c>
      <c r="C7423" s="141" t="s">
        <v>1037</v>
      </c>
      <c r="D7423" s="141" t="s">
        <v>81</v>
      </c>
      <c r="E7423" s="142" t="s">
        <v>13596</v>
      </c>
      <c r="F7423" s="142" t="s">
        <v>18509</v>
      </c>
    </row>
    <row r="7424" spans="1:6" x14ac:dyDescent="0.3">
      <c r="A7424" s="141">
        <v>105005</v>
      </c>
      <c r="B7424" s="141" t="s">
        <v>13597</v>
      </c>
      <c r="C7424" s="141" t="s">
        <v>1037</v>
      </c>
      <c r="D7424" s="141" t="s">
        <v>81</v>
      </c>
      <c r="E7424" s="142" t="s">
        <v>4864</v>
      </c>
      <c r="F7424" s="142" t="s">
        <v>18510</v>
      </c>
    </row>
    <row r="7425" spans="1:6" x14ac:dyDescent="0.3">
      <c r="A7425" s="141">
        <v>103185</v>
      </c>
      <c r="B7425" s="141" t="s">
        <v>13598</v>
      </c>
      <c r="C7425" s="141" t="s">
        <v>146</v>
      </c>
      <c r="D7425" s="141" t="s">
        <v>81</v>
      </c>
      <c r="E7425" s="142" t="s">
        <v>13599</v>
      </c>
      <c r="F7425" s="142" t="s">
        <v>18511</v>
      </c>
    </row>
    <row r="7426" spans="1:6" x14ac:dyDescent="0.3">
      <c r="A7426" s="141">
        <v>103186</v>
      </c>
      <c r="B7426" s="141" t="s">
        <v>13600</v>
      </c>
      <c r="C7426" s="141" t="s">
        <v>146</v>
      </c>
      <c r="D7426" s="141" t="s">
        <v>81</v>
      </c>
      <c r="E7426" s="142" t="s">
        <v>13601</v>
      </c>
      <c r="F7426" s="142" t="s">
        <v>18512</v>
      </c>
    </row>
    <row r="7427" spans="1:6" x14ac:dyDescent="0.3">
      <c r="A7427" s="141">
        <v>103187</v>
      </c>
      <c r="B7427" s="141" t="s">
        <v>13602</v>
      </c>
      <c r="C7427" s="141" t="s">
        <v>146</v>
      </c>
      <c r="D7427" s="141" t="s">
        <v>81</v>
      </c>
      <c r="E7427" s="142" t="s">
        <v>13603</v>
      </c>
      <c r="F7427" s="142" t="s">
        <v>18513</v>
      </c>
    </row>
    <row r="7428" spans="1:6" x14ac:dyDescent="0.3">
      <c r="A7428" s="141">
        <v>103188</v>
      </c>
      <c r="B7428" s="141" t="s">
        <v>13604</v>
      </c>
      <c r="C7428" s="141" t="s">
        <v>146</v>
      </c>
      <c r="D7428" s="141" t="s">
        <v>81</v>
      </c>
      <c r="E7428" s="142" t="s">
        <v>13605</v>
      </c>
      <c r="F7428" s="142" t="s">
        <v>18514</v>
      </c>
    </row>
    <row r="7429" spans="1:6" x14ac:dyDescent="0.3">
      <c r="A7429" s="141">
        <v>103189</v>
      </c>
      <c r="B7429" s="141" t="s">
        <v>13606</v>
      </c>
      <c r="C7429" s="141" t="s">
        <v>146</v>
      </c>
      <c r="D7429" s="141" t="s">
        <v>81</v>
      </c>
      <c r="E7429" s="142" t="s">
        <v>13607</v>
      </c>
      <c r="F7429" s="142" t="s">
        <v>18515</v>
      </c>
    </row>
    <row r="7430" spans="1:6" x14ac:dyDescent="0.3">
      <c r="A7430" s="141">
        <v>103190</v>
      </c>
      <c r="B7430" s="141" t="s">
        <v>13608</v>
      </c>
      <c r="C7430" s="141" t="s">
        <v>146</v>
      </c>
      <c r="D7430" s="141" t="s">
        <v>81</v>
      </c>
      <c r="E7430" s="142" t="s">
        <v>13609</v>
      </c>
      <c r="F7430" s="142" t="s">
        <v>18516</v>
      </c>
    </row>
    <row r="7431" spans="1:6" x14ac:dyDescent="0.3">
      <c r="A7431" s="141">
        <v>103191</v>
      </c>
      <c r="B7431" s="141" t="s">
        <v>13610</v>
      </c>
      <c r="C7431" s="141" t="s">
        <v>146</v>
      </c>
      <c r="D7431" s="141" t="s">
        <v>81</v>
      </c>
      <c r="E7431" s="142" t="s">
        <v>13611</v>
      </c>
      <c r="F7431" s="142" t="s">
        <v>18517</v>
      </c>
    </row>
    <row r="7432" spans="1:6" x14ac:dyDescent="0.3">
      <c r="A7432" s="141">
        <v>103192</v>
      </c>
      <c r="B7432" s="141" t="s">
        <v>13612</v>
      </c>
      <c r="C7432" s="141" t="s">
        <v>146</v>
      </c>
      <c r="D7432" s="141" t="s">
        <v>81</v>
      </c>
      <c r="E7432" s="142" t="s">
        <v>13613</v>
      </c>
      <c r="F7432" s="142" t="s">
        <v>18518</v>
      </c>
    </row>
    <row r="7433" spans="1:6" x14ac:dyDescent="0.3">
      <c r="A7433" s="141">
        <v>103193</v>
      </c>
      <c r="B7433" s="141" t="s">
        <v>13614</v>
      </c>
      <c r="C7433" s="141" t="s">
        <v>146</v>
      </c>
      <c r="D7433" s="141" t="s">
        <v>81</v>
      </c>
      <c r="E7433" s="142" t="s">
        <v>13615</v>
      </c>
      <c r="F7433" s="142" t="s">
        <v>18519</v>
      </c>
    </row>
    <row r="7434" spans="1:6" x14ac:dyDescent="0.3">
      <c r="A7434" s="141">
        <v>103194</v>
      </c>
      <c r="B7434" s="141" t="s">
        <v>13616</v>
      </c>
      <c r="C7434" s="141" t="s">
        <v>146</v>
      </c>
      <c r="D7434" s="141" t="s">
        <v>81</v>
      </c>
      <c r="E7434" s="142" t="s">
        <v>13617</v>
      </c>
      <c r="F7434" s="142" t="s">
        <v>18520</v>
      </c>
    </row>
    <row r="7435" spans="1:6" x14ac:dyDescent="0.3">
      <c r="A7435" s="141">
        <v>103195</v>
      </c>
      <c r="B7435" s="141" t="s">
        <v>13618</v>
      </c>
      <c r="C7435" s="141" t="s">
        <v>146</v>
      </c>
      <c r="D7435" s="141" t="s">
        <v>81</v>
      </c>
      <c r="E7435" s="142" t="s">
        <v>13619</v>
      </c>
      <c r="F7435" s="142" t="s">
        <v>18521</v>
      </c>
    </row>
    <row r="7436" spans="1:6" x14ac:dyDescent="0.3">
      <c r="A7436" s="141">
        <v>103205</v>
      </c>
      <c r="B7436" s="141" t="s">
        <v>13620</v>
      </c>
      <c r="C7436" s="141" t="s">
        <v>146</v>
      </c>
      <c r="D7436" s="141" t="s">
        <v>81</v>
      </c>
      <c r="E7436" s="142" t="s">
        <v>13621</v>
      </c>
      <c r="F7436" s="142" t="s">
        <v>18522</v>
      </c>
    </row>
    <row r="7437" spans="1:6" x14ac:dyDescent="0.3">
      <c r="A7437" s="141">
        <v>103206</v>
      </c>
      <c r="B7437" s="141" t="s">
        <v>13622</v>
      </c>
      <c r="C7437" s="141" t="s">
        <v>146</v>
      </c>
      <c r="D7437" s="141" t="s">
        <v>81</v>
      </c>
      <c r="E7437" s="142" t="s">
        <v>13623</v>
      </c>
      <c r="F7437" s="142" t="s">
        <v>18523</v>
      </c>
    </row>
    <row r="7438" spans="1:6" x14ac:dyDescent="0.3">
      <c r="A7438" s="141">
        <v>103207</v>
      </c>
      <c r="B7438" s="141" t="s">
        <v>13624</v>
      </c>
      <c r="C7438" s="141" t="s">
        <v>146</v>
      </c>
      <c r="D7438" s="141" t="s">
        <v>81</v>
      </c>
      <c r="E7438" s="142" t="s">
        <v>13625</v>
      </c>
      <c r="F7438" s="142" t="s">
        <v>18524</v>
      </c>
    </row>
    <row r="7439" spans="1:6" x14ac:dyDescent="0.3">
      <c r="A7439" s="141">
        <v>103208</v>
      </c>
      <c r="B7439" s="141" t="s">
        <v>13626</v>
      </c>
      <c r="C7439" s="141" t="s">
        <v>146</v>
      </c>
      <c r="D7439" s="141" t="s">
        <v>81</v>
      </c>
      <c r="E7439" s="142" t="s">
        <v>13627</v>
      </c>
      <c r="F7439" s="142" t="s">
        <v>18525</v>
      </c>
    </row>
    <row r="7440" spans="1:6" x14ac:dyDescent="0.3">
      <c r="A7440" s="141">
        <v>103209</v>
      </c>
      <c r="B7440" s="141" t="s">
        <v>13628</v>
      </c>
      <c r="C7440" s="141" t="s">
        <v>146</v>
      </c>
      <c r="D7440" s="141" t="s">
        <v>81</v>
      </c>
      <c r="E7440" s="142" t="s">
        <v>13629</v>
      </c>
      <c r="F7440" s="142" t="s">
        <v>18526</v>
      </c>
    </row>
    <row r="7441" spans="1:6" x14ac:dyDescent="0.3">
      <c r="A7441" s="141">
        <v>103210</v>
      </c>
      <c r="B7441" s="141" t="s">
        <v>13630</v>
      </c>
      <c r="C7441" s="141" t="s">
        <v>146</v>
      </c>
      <c r="D7441" s="141" t="s">
        <v>81</v>
      </c>
      <c r="E7441" s="142" t="s">
        <v>13631</v>
      </c>
      <c r="F7441" s="142" t="s">
        <v>18527</v>
      </c>
    </row>
    <row r="7442" spans="1:6" x14ac:dyDescent="0.3">
      <c r="A7442" s="141">
        <v>103304</v>
      </c>
      <c r="B7442" s="141" t="s">
        <v>13632</v>
      </c>
      <c r="C7442" s="141" t="s">
        <v>146</v>
      </c>
      <c r="D7442" s="141" t="s">
        <v>81</v>
      </c>
      <c r="E7442" s="142" t="s">
        <v>13633</v>
      </c>
      <c r="F7442" s="142" t="s">
        <v>18528</v>
      </c>
    </row>
    <row r="7443" spans="1:6" x14ac:dyDescent="0.3">
      <c r="A7443" s="141">
        <v>103307</v>
      </c>
      <c r="B7443" s="141" t="s">
        <v>13634</v>
      </c>
      <c r="C7443" s="141" t="s">
        <v>146</v>
      </c>
      <c r="D7443" s="141" t="s">
        <v>81</v>
      </c>
      <c r="E7443" s="142" t="s">
        <v>13635</v>
      </c>
      <c r="F7443" s="142" t="s">
        <v>18529</v>
      </c>
    </row>
    <row r="7444" spans="1:6" x14ac:dyDescent="0.3">
      <c r="A7444" s="141">
        <v>103310</v>
      </c>
      <c r="B7444" s="141" t="s">
        <v>13636</v>
      </c>
      <c r="C7444" s="141" t="s">
        <v>146</v>
      </c>
      <c r="D7444" s="141" t="s">
        <v>81</v>
      </c>
      <c r="E7444" s="142" t="s">
        <v>13637</v>
      </c>
      <c r="F7444" s="142" t="s">
        <v>18530</v>
      </c>
    </row>
    <row r="7445" spans="1:6" x14ac:dyDescent="0.3">
      <c r="A7445" s="141">
        <v>103314</v>
      </c>
      <c r="B7445" s="141" t="s">
        <v>13638</v>
      </c>
      <c r="C7445" s="141" t="s">
        <v>1037</v>
      </c>
      <c r="D7445" s="141" t="s">
        <v>81</v>
      </c>
      <c r="E7445" s="142" t="s">
        <v>13639</v>
      </c>
      <c r="F7445" s="142" t="s">
        <v>18531</v>
      </c>
    </row>
    <row r="7446" spans="1:6" x14ac:dyDescent="0.3">
      <c r="A7446" s="141">
        <v>103315</v>
      </c>
      <c r="B7446" s="141" t="s">
        <v>13640</v>
      </c>
      <c r="C7446" s="141" t="s">
        <v>1037</v>
      </c>
      <c r="D7446" s="141" t="s">
        <v>81</v>
      </c>
      <c r="E7446" s="142" t="s">
        <v>13641</v>
      </c>
      <c r="F7446" s="142" t="s">
        <v>18532</v>
      </c>
    </row>
    <row r="7447" spans="1:6" x14ac:dyDescent="0.3">
      <c r="A7447" s="141">
        <v>103769</v>
      </c>
      <c r="B7447" s="141" t="s">
        <v>13642</v>
      </c>
      <c r="C7447" s="141" t="s">
        <v>146</v>
      </c>
      <c r="D7447" s="141" t="s">
        <v>81</v>
      </c>
      <c r="E7447" s="142" t="s">
        <v>13643</v>
      </c>
      <c r="F7447" s="142" t="s">
        <v>18533</v>
      </c>
    </row>
    <row r="7448" spans="1:6" x14ac:dyDescent="0.3">
      <c r="A7448" s="141">
        <v>98525</v>
      </c>
      <c r="B7448" s="141" t="s">
        <v>13644</v>
      </c>
      <c r="C7448" s="141" t="s">
        <v>1037</v>
      </c>
      <c r="D7448" s="141" t="s">
        <v>81</v>
      </c>
      <c r="E7448" s="142" t="s">
        <v>13041</v>
      </c>
      <c r="F7448" s="142" t="s">
        <v>2569</v>
      </c>
    </row>
    <row r="7449" spans="1:6" x14ac:dyDescent="0.3">
      <c r="A7449" s="141">
        <v>98526</v>
      </c>
      <c r="B7449" s="141" t="s">
        <v>13645</v>
      </c>
      <c r="C7449" s="141" t="s">
        <v>146</v>
      </c>
      <c r="D7449" s="141" t="s">
        <v>81</v>
      </c>
      <c r="E7449" s="142" t="s">
        <v>13646</v>
      </c>
      <c r="F7449" s="142" t="s">
        <v>18534</v>
      </c>
    </row>
    <row r="7450" spans="1:6" x14ac:dyDescent="0.3">
      <c r="A7450" s="141">
        <v>98527</v>
      </c>
      <c r="B7450" s="141" t="s">
        <v>13647</v>
      </c>
      <c r="C7450" s="141" t="s">
        <v>146</v>
      </c>
      <c r="D7450" s="141" t="s">
        <v>81</v>
      </c>
      <c r="E7450" s="142" t="s">
        <v>13648</v>
      </c>
      <c r="F7450" s="142" t="s">
        <v>18535</v>
      </c>
    </row>
    <row r="7451" spans="1:6" x14ac:dyDescent="0.3">
      <c r="A7451" s="141">
        <v>98528</v>
      </c>
      <c r="B7451" s="141" t="s">
        <v>13649</v>
      </c>
      <c r="C7451" s="141" t="s">
        <v>146</v>
      </c>
      <c r="D7451" s="141" t="s">
        <v>81</v>
      </c>
      <c r="E7451" s="142" t="s">
        <v>13650</v>
      </c>
      <c r="F7451" s="142" t="s">
        <v>18536</v>
      </c>
    </row>
    <row r="7452" spans="1:6" x14ac:dyDescent="0.3">
      <c r="A7452" s="141">
        <v>98529</v>
      </c>
      <c r="B7452" s="141" t="s">
        <v>13651</v>
      </c>
      <c r="C7452" s="141" t="s">
        <v>146</v>
      </c>
      <c r="D7452" s="141" t="s">
        <v>81</v>
      </c>
      <c r="E7452" s="142" t="s">
        <v>13652</v>
      </c>
      <c r="F7452" s="142" t="s">
        <v>18537</v>
      </c>
    </row>
    <row r="7453" spans="1:6" x14ac:dyDescent="0.3">
      <c r="A7453" s="141">
        <v>98530</v>
      </c>
      <c r="B7453" s="141" t="s">
        <v>13653</v>
      </c>
      <c r="C7453" s="141" t="s">
        <v>146</v>
      </c>
      <c r="D7453" s="141" t="s">
        <v>81</v>
      </c>
      <c r="E7453" s="142" t="s">
        <v>13654</v>
      </c>
      <c r="F7453" s="142" t="s">
        <v>18538</v>
      </c>
    </row>
    <row r="7454" spans="1:6" x14ac:dyDescent="0.3">
      <c r="A7454" s="141">
        <v>98531</v>
      </c>
      <c r="B7454" s="141" t="s">
        <v>13655</v>
      </c>
      <c r="C7454" s="141" t="s">
        <v>146</v>
      </c>
      <c r="D7454" s="141" t="s">
        <v>81</v>
      </c>
      <c r="E7454" s="142" t="s">
        <v>13656</v>
      </c>
      <c r="F7454" s="142" t="s">
        <v>18539</v>
      </c>
    </row>
    <row r="7455" spans="1:6" x14ac:dyDescent="0.3">
      <c r="A7455" s="141">
        <v>98532</v>
      </c>
      <c r="B7455" s="141" t="s">
        <v>13657</v>
      </c>
      <c r="C7455" s="141" t="s">
        <v>146</v>
      </c>
      <c r="D7455" s="141" t="s">
        <v>81</v>
      </c>
      <c r="E7455" s="142" t="s">
        <v>13658</v>
      </c>
      <c r="F7455" s="142" t="s">
        <v>15968</v>
      </c>
    </row>
    <row r="7456" spans="1:6" x14ac:dyDescent="0.3">
      <c r="A7456" s="141">
        <v>98533</v>
      </c>
      <c r="B7456" s="141" t="s">
        <v>13659</v>
      </c>
      <c r="C7456" s="141" t="s">
        <v>146</v>
      </c>
      <c r="D7456" s="141" t="s">
        <v>81</v>
      </c>
      <c r="E7456" s="142" t="s">
        <v>13660</v>
      </c>
      <c r="F7456" s="142" t="s">
        <v>18540</v>
      </c>
    </row>
    <row r="7457" spans="1:6" x14ac:dyDescent="0.3">
      <c r="A7457" s="141">
        <v>98534</v>
      </c>
      <c r="B7457" s="141" t="s">
        <v>13661</v>
      </c>
      <c r="C7457" s="141" t="s">
        <v>146</v>
      </c>
      <c r="D7457" s="141" t="s">
        <v>81</v>
      </c>
      <c r="E7457" s="142" t="s">
        <v>13662</v>
      </c>
      <c r="F7457" s="142" t="s">
        <v>18541</v>
      </c>
    </row>
    <row r="7458" spans="1:6" x14ac:dyDescent="0.3">
      <c r="A7458" s="141">
        <v>98535</v>
      </c>
      <c r="B7458" s="141" t="s">
        <v>13663</v>
      </c>
      <c r="C7458" s="141" t="s">
        <v>146</v>
      </c>
      <c r="D7458" s="141" t="s">
        <v>81</v>
      </c>
      <c r="E7458" s="142" t="s">
        <v>13664</v>
      </c>
      <c r="F7458" s="142" t="s">
        <v>18542</v>
      </c>
    </row>
    <row r="7459" spans="1:6" x14ac:dyDescent="0.3">
      <c r="A7459" s="141">
        <v>88238</v>
      </c>
      <c r="B7459" s="141" t="s">
        <v>13665</v>
      </c>
      <c r="C7459" s="141" t="s">
        <v>1690</v>
      </c>
      <c r="D7459" s="141" t="s">
        <v>81</v>
      </c>
      <c r="E7459" s="142" t="s">
        <v>12078</v>
      </c>
      <c r="F7459" s="142" t="s">
        <v>8147</v>
      </c>
    </row>
    <row r="7460" spans="1:6" x14ac:dyDescent="0.3">
      <c r="A7460" s="141">
        <v>88239</v>
      </c>
      <c r="B7460" s="141" t="s">
        <v>13666</v>
      </c>
      <c r="C7460" s="141" t="s">
        <v>1690</v>
      </c>
      <c r="D7460" s="141" t="s">
        <v>81</v>
      </c>
      <c r="E7460" s="142" t="s">
        <v>13667</v>
      </c>
      <c r="F7460" s="142" t="s">
        <v>18543</v>
      </c>
    </row>
    <row r="7461" spans="1:6" x14ac:dyDescent="0.3">
      <c r="A7461" s="141">
        <v>88240</v>
      </c>
      <c r="B7461" s="141" t="s">
        <v>13668</v>
      </c>
      <c r="C7461" s="141" t="s">
        <v>1690</v>
      </c>
      <c r="D7461" s="141" t="s">
        <v>81</v>
      </c>
      <c r="E7461" s="142" t="s">
        <v>13669</v>
      </c>
      <c r="F7461" s="142" t="s">
        <v>18544</v>
      </c>
    </row>
    <row r="7462" spans="1:6" x14ac:dyDescent="0.3">
      <c r="A7462" s="141">
        <v>88241</v>
      </c>
      <c r="B7462" s="141" t="s">
        <v>13670</v>
      </c>
      <c r="C7462" s="141" t="s">
        <v>1690</v>
      </c>
      <c r="D7462" s="141" t="s">
        <v>81</v>
      </c>
      <c r="E7462" s="142" t="s">
        <v>13671</v>
      </c>
      <c r="F7462" s="142" t="s">
        <v>18545</v>
      </c>
    </row>
    <row r="7463" spans="1:6" x14ac:dyDescent="0.3">
      <c r="A7463" s="141">
        <v>88242</v>
      </c>
      <c r="B7463" s="141" t="s">
        <v>13672</v>
      </c>
      <c r="C7463" s="141" t="s">
        <v>1690</v>
      </c>
      <c r="D7463" s="141" t="s">
        <v>81</v>
      </c>
      <c r="E7463" s="142" t="s">
        <v>13673</v>
      </c>
      <c r="F7463" s="142" t="s">
        <v>18546</v>
      </c>
    </row>
    <row r="7464" spans="1:6" x14ac:dyDescent="0.3">
      <c r="A7464" s="141">
        <v>88243</v>
      </c>
      <c r="B7464" s="141" t="s">
        <v>13674</v>
      </c>
      <c r="C7464" s="141" t="s">
        <v>1690</v>
      </c>
      <c r="D7464" s="141" t="s">
        <v>81</v>
      </c>
      <c r="E7464" s="142" t="s">
        <v>10431</v>
      </c>
      <c r="F7464" s="142" t="s">
        <v>17116</v>
      </c>
    </row>
    <row r="7465" spans="1:6" x14ac:dyDescent="0.3">
      <c r="A7465" s="141">
        <v>88245</v>
      </c>
      <c r="B7465" s="141" t="s">
        <v>13675</v>
      </c>
      <c r="C7465" s="141" t="s">
        <v>1690</v>
      </c>
      <c r="D7465" s="141" t="s">
        <v>81</v>
      </c>
      <c r="E7465" s="142" t="s">
        <v>13676</v>
      </c>
      <c r="F7465" s="142" t="s">
        <v>16108</v>
      </c>
    </row>
    <row r="7466" spans="1:6" x14ac:dyDescent="0.3">
      <c r="A7466" s="141">
        <v>88246</v>
      </c>
      <c r="B7466" s="141" t="s">
        <v>13677</v>
      </c>
      <c r="C7466" s="141" t="s">
        <v>1690</v>
      </c>
      <c r="D7466" s="141" t="s">
        <v>81</v>
      </c>
      <c r="E7466" s="142" t="s">
        <v>239</v>
      </c>
      <c r="F7466" s="142" t="s">
        <v>15907</v>
      </c>
    </row>
    <row r="7467" spans="1:6" x14ac:dyDescent="0.3">
      <c r="A7467" s="141">
        <v>88247</v>
      </c>
      <c r="B7467" s="141" t="s">
        <v>13678</v>
      </c>
      <c r="C7467" s="141" t="s">
        <v>1690</v>
      </c>
      <c r="D7467" s="141" t="s">
        <v>81</v>
      </c>
      <c r="E7467" s="142" t="s">
        <v>2097</v>
      </c>
      <c r="F7467" s="142" t="s">
        <v>17414</v>
      </c>
    </row>
    <row r="7468" spans="1:6" x14ac:dyDescent="0.3">
      <c r="A7468" s="141">
        <v>88248</v>
      </c>
      <c r="B7468" s="141" t="s">
        <v>13679</v>
      </c>
      <c r="C7468" s="141" t="s">
        <v>1690</v>
      </c>
      <c r="D7468" s="141" t="s">
        <v>81</v>
      </c>
      <c r="E7468" s="142" t="s">
        <v>13680</v>
      </c>
      <c r="F7468" s="142" t="s">
        <v>7591</v>
      </c>
    </row>
    <row r="7469" spans="1:6" x14ac:dyDescent="0.3">
      <c r="A7469" s="141">
        <v>88249</v>
      </c>
      <c r="B7469" s="141" t="s">
        <v>13681</v>
      </c>
      <c r="C7469" s="141" t="s">
        <v>1690</v>
      </c>
      <c r="D7469" s="141" t="s">
        <v>81</v>
      </c>
      <c r="E7469" s="142" t="s">
        <v>13682</v>
      </c>
      <c r="F7469" s="142" t="s">
        <v>18547</v>
      </c>
    </row>
    <row r="7470" spans="1:6" x14ac:dyDescent="0.3">
      <c r="A7470" s="141">
        <v>88250</v>
      </c>
      <c r="B7470" s="141" t="s">
        <v>13683</v>
      </c>
      <c r="C7470" s="141" t="s">
        <v>1690</v>
      </c>
      <c r="D7470" s="141" t="s">
        <v>81</v>
      </c>
      <c r="E7470" s="142" t="s">
        <v>13669</v>
      </c>
      <c r="F7470" s="142" t="s">
        <v>18544</v>
      </c>
    </row>
    <row r="7471" spans="1:6" x14ac:dyDescent="0.3">
      <c r="A7471" s="141">
        <v>88251</v>
      </c>
      <c r="B7471" s="141" t="s">
        <v>13684</v>
      </c>
      <c r="C7471" s="141" t="s">
        <v>1690</v>
      </c>
      <c r="D7471" s="141" t="s">
        <v>81</v>
      </c>
      <c r="E7471" s="142" t="s">
        <v>12078</v>
      </c>
      <c r="F7471" s="142" t="s">
        <v>8147</v>
      </c>
    </row>
    <row r="7472" spans="1:6" x14ac:dyDescent="0.3">
      <c r="A7472" s="141">
        <v>88252</v>
      </c>
      <c r="B7472" s="141" t="s">
        <v>13685</v>
      </c>
      <c r="C7472" s="141" t="s">
        <v>1690</v>
      </c>
      <c r="D7472" s="141" t="s">
        <v>81</v>
      </c>
      <c r="E7472" s="142" t="s">
        <v>707</v>
      </c>
      <c r="F7472" s="142" t="s">
        <v>14186</v>
      </c>
    </row>
    <row r="7473" spans="1:6" x14ac:dyDescent="0.3">
      <c r="A7473" s="141">
        <v>88253</v>
      </c>
      <c r="B7473" s="141" t="s">
        <v>13686</v>
      </c>
      <c r="C7473" s="141" t="s">
        <v>1690</v>
      </c>
      <c r="D7473" s="141" t="s">
        <v>81</v>
      </c>
      <c r="E7473" s="142" t="s">
        <v>13687</v>
      </c>
      <c r="F7473" s="142" t="s">
        <v>18548</v>
      </c>
    </row>
    <row r="7474" spans="1:6" x14ac:dyDescent="0.3">
      <c r="A7474" s="141">
        <v>88255</v>
      </c>
      <c r="B7474" s="141" t="s">
        <v>13688</v>
      </c>
      <c r="C7474" s="141" t="s">
        <v>1690</v>
      </c>
      <c r="D7474" s="141" t="s">
        <v>81</v>
      </c>
      <c r="E7474" s="142" t="s">
        <v>6899</v>
      </c>
      <c r="F7474" s="142" t="s">
        <v>18549</v>
      </c>
    </row>
    <row r="7475" spans="1:6" x14ac:dyDescent="0.3">
      <c r="A7475" s="141">
        <v>88256</v>
      </c>
      <c r="B7475" s="141" t="s">
        <v>13689</v>
      </c>
      <c r="C7475" s="141" t="s">
        <v>1690</v>
      </c>
      <c r="D7475" s="141" t="s">
        <v>81</v>
      </c>
      <c r="E7475" s="142" t="s">
        <v>11340</v>
      </c>
      <c r="F7475" s="142" t="s">
        <v>8402</v>
      </c>
    </row>
    <row r="7476" spans="1:6" x14ac:dyDescent="0.3">
      <c r="A7476" s="141">
        <v>88257</v>
      </c>
      <c r="B7476" s="141" t="s">
        <v>13690</v>
      </c>
      <c r="C7476" s="141" t="s">
        <v>1690</v>
      </c>
      <c r="D7476" s="141" t="s">
        <v>81</v>
      </c>
      <c r="E7476" s="142" t="s">
        <v>13691</v>
      </c>
      <c r="F7476" s="142" t="s">
        <v>13658</v>
      </c>
    </row>
    <row r="7477" spans="1:6" x14ac:dyDescent="0.3">
      <c r="A7477" s="141">
        <v>88260</v>
      </c>
      <c r="B7477" s="141" t="s">
        <v>13692</v>
      </c>
      <c r="C7477" s="141" t="s">
        <v>1690</v>
      </c>
      <c r="D7477" s="141" t="s">
        <v>81</v>
      </c>
      <c r="E7477" s="142" t="s">
        <v>11787</v>
      </c>
      <c r="F7477" s="142" t="s">
        <v>16048</v>
      </c>
    </row>
    <row r="7478" spans="1:6" x14ac:dyDescent="0.3">
      <c r="A7478" s="141">
        <v>88261</v>
      </c>
      <c r="B7478" s="141" t="s">
        <v>13693</v>
      </c>
      <c r="C7478" s="141" t="s">
        <v>1690</v>
      </c>
      <c r="D7478" s="141" t="s">
        <v>81</v>
      </c>
      <c r="E7478" s="142" t="s">
        <v>13694</v>
      </c>
      <c r="F7478" s="142" t="s">
        <v>8442</v>
      </c>
    </row>
    <row r="7479" spans="1:6" x14ac:dyDescent="0.3">
      <c r="A7479" s="141">
        <v>88262</v>
      </c>
      <c r="B7479" s="141" t="s">
        <v>13695</v>
      </c>
      <c r="C7479" s="141" t="s">
        <v>1690</v>
      </c>
      <c r="D7479" s="141" t="s">
        <v>1090</v>
      </c>
      <c r="E7479" s="142" t="s">
        <v>13696</v>
      </c>
      <c r="F7479" s="142" t="s">
        <v>16659</v>
      </c>
    </row>
    <row r="7480" spans="1:6" x14ac:dyDescent="0.3">
      <c r="A7480" s="141">
        <v>88263</v>
      </c>
      <c r="B7480" s="141" t="s">
        <v>13697</v>
      </c>
      <c r="C7480" s="141" t="s">
        <v>1690</v>
      </c>
      <c r="D7480" s="141" t="s">
        <v>81</v>
      </c>
      <c r="E7480" s="142" t="s">
        <v>9028</v>
      </c>
      <c r="F7480" s="142" t="s">
        <v>18550</v>
      </c>
    </row>
    <row r="7481" spans="1:6" x14ac:dyDescent="0.3">
      <c r="A7481" s="141">
        <v>88264</v>
      </c>
      <c r="B7481" s="141" t="s">
        <v>13698</v>
      </c>
      <c r="C7481" s="141" t="s">
        <v>1690</v>
      </c>
      <c r="D7481" s="141" t="s">
        <v>1090</v>
      </c>
      <c r="E7481" s="142" t="s">
        <v>13699</v>
      </c>
      <c r="F7481" s="142" t="s">
        <v>18551</v>
      </c>
    </row>
    <row r="7482" spans="1:6" x14ac:dyDescent="0.3">
      <c r="A7482" s="141">
        <v>88266</v>
      </c>
      <c r="B7482" s="141" t="s">
        <v>13700</v>
      </c>
      <c r="C7482" s="141" t="s">
        <v>1690</v>
      </c>
      <c r="D7482" s="141" t="s">
        <v>81</v>
      </c>
      <c r="E7482" s="142" t="s">
        <v>13701</v>
      </c>
      <c r="F7482" s="142" t="s">
        <v>18552</v>
      </c>
    </row>
    <row r="7483" spans="1:6" x14ac:dyDescent="0.3">
      <c r="A7483" s="141">
        <v>88267</v>
      </c>
      <c r="B7483" s="141" t="s">
        <v>13702</v>
      </c>
      <c r="C7483" s="141" t="s">
        <v>1690</v>
      </c>
      <c r="D7483" s="141" t="s">
        <v>1090</v>
      </c>
      <c r="E7483" s="142" t="s">
        <v>9021</v>
      </c>
      <c r="F7483" s="142" t="s">
        <v>18553</v>
      </c>
    </row>
    <row r="7484" spans="1:6" x14ac:dyDescent="0.3">
      <c r="A7484" s="141">
        <v>88269</v>
      </c>
      <c r="B7484" s="141" t="s">
        <v>13703</v>
      </c>
      <c r="C7484" s="141" t="s">
        <v>1690</v>
      </c>
      <c r="D7484" s="141" t="s">
        <v>81</v>
      </c>
      <c r="E7484" s="142" t="s">
        <v>13676</v>
      </c>
      <c r="F7484" s="142" t="s">
        <v>16108</v>
      </c>
    </row>
    <row r="7485" spans="1:6" x14ac:dyDescent="0.3">
      <c r="A7485" s="141">
        <v>88270</v>
      </c>
      <c r="B7485" s="141" t="s">
        <v>13704</v>
      </c>
      <c r="C7485" s="141" t="s">
        <v>1690</v>
      </c>
      <c r="D7485" s="141" t="s">
        <v>81</v>
      </c>
      <c r="E7485" s="142" t="s">
        <v>2404</v>
      </c>
      <c r="F7485" s="142" t="s">
        <v>625</v>
      </c>
    </row>
    <row r="7486" spans="1:6" x14ac:dyDescent="0.3">
      <c r="A7486" s="141">
        <v>88272</v>
      </c>
      <c r="B7486" s="141" t="s">
        <v>13705</v>
      </c>
      <c r="C7486" s="141" t="s">
        <v>1690</v>
      </c>
      <c r="D7486" s="141" t="s">
        <v>81</v>
      </c>
      <c r="E7486" s="142" t="s">
        <v>13706</v>
      </c>
      <c r="F7486" s="142" t="s">
        <v>1717</v>
      </c>
    </row>
    <row r="7487" spans="1:6" x14ac:dyDescent="0.3">
      <c r="A7487" s="141">
        <v>88273</v>
      </c>
      <c r="B7487" s="141" t="s">
        <v>13707</v>
      </c>
      <c r="C7487" s="141" t="s">
        <v>1690</v>
      </c>
      <c r="D7487" s="141" t="s">
        <v>81</v>
      </c>
      <c r="E7487" s="142" t="s">
        <v>13694</v>
      </c>
      <c r="F7487" s="142" t="s">
        <v>8442</v>
      </c>
    </row>
    <row r="7488" spans="1:6" x14ac:dyDescent="0.3">
      <c r="A7488" s="141">
        <v>88274</v>
      </c>
      <c r="B7488" s="141" t="s">
        <v>13708</v>
      </c>
      <c r="C7488" s="141" t="s">
        <v>1690</v>
      </c>
      <c r="D7488" s="141" t="s">
        <v>81</v>
      </c>
      <c r="E7488" s="142" t="s">
        <v>13709</v>
      </c>
      <c r="F7488" s="142" t="s">
        <v>17543</v>
      </c>
    </row>
    <row r="7489" spans="1:6" x14ac:dyDescent="0.3">
      <c r="A7489" s="141">
        <v>88275</v>
      </c>
      <c r="B7489" s="141" t="s">
        <v>13710</v>
      </c>
      <c r="C7489" s="141" t="s">
        <v>1690</v>
      </c>
      <c r="D7489" s="141" t="s">
        <v>81</v>
      </c>
      <c r="E7489" s="142" t="s">
        <v>13711</v>
      </c>
      <c r="F7489" s="142" t="s">
        <v>18204</v>
      </c>
    </row>
    <row r="7490" spans="1:6" x14ac:dyDescent="0.3">
      <c r="A7490" s="141">
        <v>88277</v>
      </c>
      <c r="B7490" s="141" t="s">
        <v>13712</v>
      </c>
      <c r="C7490" s="141" t="s">
        <v>1690</v>
      </c>
      <c r="D7490" s="141" t="s">
        <v>81</v>
      </c>
      <c r="E7490" s="142" t="s">
        <v>6342</v>
      </c>
      <c r="F7490" s="142" t="s">
        <v>18554</v>
      </c>
    </row>
    <row r="7491" spans="1:6" x14ac:dyDescent="0.3">
      <c r="A7491" s="141">
        <v>88278</v>
      </c>
      <c r="B7491" s="141" t="s">
        <v>13713</v>
      </c>
      <c r="C7491" s="141" t="s">
        <v>1690</v>
      </c>
      <c r="D7491" s="141" t="s">
        <v>81</v>
      </c>
      <c r="E7491" s="142" t="s">
        <v>13714</v>
      </c>
      <c r="F7491" s="142" t="s">
        <v>18555</v>
      </c>
    </row>
    <row r="7492" spans="1:6" x14ac:dyDescent="0.3">
      <c r="A7492" s="141">
        <v>88279</v>
      </c>
      <c r="B7492" s="141" t="s">
        <v>13715</v>
      </c>
      <c r="C7492" s="141" t="s">
        <v>1690</v>
      </c>
      <c r="D7492" s="141" t="s">
        <v>81</v>
      </c>
      <c r="E7492" s="142" t="s">
        <v>13716</v>
      </c>
      <c r="F7492" s="142" t="s">
        <v>18556</v>
      </c>
    </row>
    <row r="7493" spans="1:6" x14ac:dyDescent="0.3">
      <c r="A7493" s="141">
        <v>88281</v>
      </c>
      <c r="B7493" s="141" t="s">
        <v>13717</v>
      </c>
      <c r="C7493" s="141" t="s">
        <v>1690</v>
      </c>
      <c r="D7493" s="141" t="s">
        <v>81</v>
      </c>
      <c r="E7493" s="142" t="s">
        <v>407</v>
      </c>
      <c r="F7493" s="142" t="s">
        <v>9221</v>
      </c>
    </row>
    <row r="7494" spans="1:6" x14ac:dyDescent="0.3">
      <c r="A7494" s="141">
        <v>88282</v>
      </c>
      <c r="B7494" s="141" t="s">
        <v>13718</v>
      </c>
      <c r="C7494" s="141" t="s">
        <v>1690</v>
      </c>
      <c r="D7494" s="141" t="s">
        <v>1090</v>
      </c>
      <c r="E7494" s="142" t="s">
        <v>13719</v>
      </c>
      <c r="F7494" s="142" t="s">
        <v>18557</v>
      </c>
    </row>
    <row r="7495" spans="1:6" x14ac:dyDescent="0.3">
      <c r="A7495" s="141">
        <v>88283</v>
      </c>
      <c r="B7495" s="141" t="s">
        <v>13720</v>
      </c>
      <c r="C7495" s="141" t="s">
        <v>1690</v>
      </c>
      <c r="D7495" s="141" t="s">
        <v>81</v>
      </c>
      <c r="E7495" s="142" t="s">
        <v>13721</v>
      </c>
      <c r="F7495" s="142" t="s">
        <v>18558</v>
      </c>
    </row>
    <row r="7496" spans="1:6" x14ac:dyDescent="0.3">
      <c r="A7496" s="141">
        <v>88284</v>
      </c>
      <c r="B7496" s="141" t="s">
        <v>13722</v>
      </c>
      <c r="C7496" s="141" t="s">
        <v>1690</v>
      </c>
      <c r="D7496" s="141" t="s">
        <v>81</v>
      </c>
      <c r="E7496" s="142" t="s">
        <v>13723</v>
      </c>
      <c r="F7496" s="142" t="s">
        <v>18559</v>
      </c>
    </row>
    <row r="7497" spans="1:6" x14ac:dyDescent="0.3">
      <c r="A7497" s="141">
        <v>88286</v>
      </c>
      <c r="B7497" s="141" t="s">
        <v>13724</v>
      </c>
      <c r="C7497" s="141" t="s">
        <v>1690</v>
      </c>
      <c r="D7497" s="141" t="s">
        <v>81</v>
      </c>
      <c r="E7497" s="142" t="s">
        <v>1940</v>
      </c>
      <c r="F7497" s="142" t="s">
        <v>18560</v>
      </c>
    </row>
    <row r="7498" spans="1:6" x14ac:dyDescent="0.3">
      <c r="A7498" s="141">
        <v>88288</v>
      </c>
      <c r="B7498" s="141" t="s">
        <v>13725</v>
      </c>
      <c r="C7498" s="141" t="s">
        <v>1690</v>
      </c>
      <c r="D7498" s="141" t="s">
        <v>81</v>
      </c>
      <c r="E7498" s="142" t="s">
        <v>13726</v>
      </c>
      <c r="F7498" s="142" t="s">
        <v>18561</v>
      </c>
    </row>
    <row r="7499" spans="1:6" x14ac:dyDescent="0.3">
      <c r="A7499" s="141">
        <v>88291</v>
      </c>
      <c r="B7499" s="141" t="s">
        <v>13727</v>
      </c>
      <c r="C7499" s="141" t="s">
        <v>1690</v>
      </c>
      <c r="D7499" s="141" t="s">
        <v>81</v>
      </c>
      <c r="E7499" s="142" t="s">
        <v>12634</v>
      </c>
      <c r="F7499" s="142" t="s">
        <v>14734</v>
      </c>
    </row>
    <row r="7500" spans="1:6" x14ac:dyDescent="0.3">
      <c r="A7500" s="141">
        <v>88292</v>
      </c>
      <c r="B7500" s="141" t="s">
        <v>13728</v>
      </c>
      <c r="C7500" s="141" t="s">
        <v>1690</v>
      </c>
      <c r="D7500" s="141" t="s">
        <v>81</v>
      </c>
      <c r="E7500" s="142" t="s">
        <v>1792</v>
      </c>
      <c r="F7500" s="142" t="s">
        <v>9658</v>
      </c>
    </row>
    <row r="7501" spans="1:6" x14ac:dyDescent="0.3">
      <c r="A7501" s="141">
        <v>88293</v>
      </c>
      <c r="B7501" s="141" t="s">
        <v>13729</v>
      </c>
      <c r="C7501" s="141" t="s">
        <v>1690</v>
      </c>
      <c r="D7501" s="141" t="s">
        <v>81</v>
      </c>
      <c r="E7501" s="142" t="s">
        <v>12634</v>
      </c>
      <c r="F7501" s="142" t="s">
        <v>14734</v>
      </c>
    </row>
    <row r="7502" spans="1:6" x14ac:dyDescent="0.3">
      <c r="A7502" s="141">
        <v>88294</v>
      </c>
      <c r="B7502" s="141" t="s">
        <v>13730</v>
      </c>
      <c r="C7502" s="141" t="s">
        <v>1690</v>
      </c>
      <c r="D7502" s="141" t="s">
        <v>1090</v>
      </c>
      <c r="E7502" s="142" t="s">
        <v>6685</v>
      </c>
      <c r="F7502" s="142" t="s">
        <v>18562</v>
      </c>
    </row>
    <row r="7503" spans="1:6" x14ac:dyDescent="0.3">
      <c r="A7503" s="141">
        <v>88295</v>
      </c>
      <c r="B7503" s="141" t="s">
        <v>13731</v>
      </c>
      <c r="C7503" s="141" t="s">
        <v>1690</v>
      </c>
      <c r="D7503" s="141" t="s">
        <v>81</v>
      </c>
      <c r="E7503" s="142" t="s">
        <v>1227</v>
      </c>
      <c r="F7503" s="142" t="s">
        <v>731</v>
      </c>
    </row>
    <row r="7504" spans="1:6" x14ac:dyDescent="0.3">
      <c r="A7504" s="141">
        <v>88296</v>
      </c>
      <c r="B7504" s="141" t="s">
        <v>13732</v>
      </c>
      <c r="C7504" s="141" t="s">
        <v>1690</v>
      </c>
      <c r="D7504" s="141" t="s">
        <v>81</v>
      </c>
      <c r="E7504" s="142" t="s">
        <v>13733</v>
      </c>
      <c r="F7504" s="142" t="s">
        <v>14696</v>
      </c>
    </row>
    <row r="7505" spans="1:6" x14ac:dyDescent="0.3">
      <c r="A7505" s="141">
        <v>88297</v>
      </c>
      <c r="B7505" s="141" t="s">
        <v>13734</v>
      </c>
      <c r="C7505" s="141" t="s">
        <v>1690</v>
      </c>
      <c r="D7505" s="141" t="s">
        <v>81</v>
      </c>
      <c r="E7505" s="142" t="s">
        <v>9311</v>
      </c>
      <c r="F7505" s="142" t="s">
        <v>17946</v>
      </c>
    </row>
    <row r="7506" spans="1:6" x14ac:dyDescent="0.3">
      <c r="A7506" s="141">
        <v>88298</v>
      </c>
      <c r="B7506" s="141" t="s">
        <v>13735</v>
      </c>
      <c r="C7506" s="141" t="s">
        <v>1690</v>
      </c>
      <c r="D7506" s="141" t="s">
        <v>81</v>
      </c>
      <c r="E7506" s="142" t="s">
        <v>13736</v>
      </c>
      <c r="F7506" s="142" t="s">
        <v>12252</v>
      </c>
    </row>
    <row r="7507" spans="1:6" x14ac:dyDescent="0.3">
      <c r="A7507" s="141">
        <v>88299</v>
      </c>
      <c r="B7507" s="141" t="s">
        <v>13737</v>
      </c>
      <c r="C7507" s="141" t="s">
        <v>1690</v>
      </c>
      <c r="D7507" s="141" t="s">
        <v>81</v>
      </c>
      <c r="E7507" s="142" t="s">
        <v>8628</v>
      </c>
      <c r="F7507" s="142" t="s">
        <v>6240</v>
      </c>
    </row>
    <row r="7508" spans="1:6" x14ac:dyDescent="0.3">
      <c r="A7508" s="141">
        <v>88300</v>
      </c>
      <c r="B7508" s="141" t="s">
        <v>13738</v>
      </c>
      <c r="C7508" s="141" t="s">
        <v>1690</v>
      </c>
      <c r="D7508" s="141" t="s">
        <v>81</v>
      </c>
      <c r="E7508" s="142" t="s">
        <v>8628</v>
      </c>
      <c r="F7508" s="142" t="s">
        <v>6240</v>
      </c>
    </row>
    <row r="7509" spans="1:6" x14ac:dyDescent="0.3">
      <c r="A7509" s="141">
        <v>88301</v>
      </c>
      <c r="B7509" s="141" t="s">
        <v>13739</v>
      </c>
      <c r="C7509" s="141" t="s">
        <v>1690</v>
      </c>
      <c r="D7509" s="141" t="s">
        <v>81</v>
      </c>
      <c r="E7509" s="142" t="s">
        <v>12634</v>
      </c>
      <c r="F7509" s="142" t="s">
        <v>14734</v>
      </c>
    </row>
    <row r="7510" spans="1:6" x14ac:dyDescent="0.3">
      <c r="A7510" s="141">
        <v>88302</v>
      </c>
      <c r="B7510" s="141" t="s">
        <v>13740</v>
      </c>
      <c r="C7510" s="141" t="s">
        <v>1690</v>
      </c>
      <c r="D7510" s="141" t="s">
        <v>81</v>
      </c>
      <c r="E7510" s="142" t="s">
        <v>12634</v>
      </c>
      <c r="F7510" s="142" t="s">
        <v>14734</v>
      </c>
    </row>
    <row r="7511" spans="1:6" x14ac:dyDescent="0.3">
      <c r="A7511" s="141">
        <v>88303</v>
      </c>
      <c r="B7511" s="141" t="s">
        <v>13741</v>
      </c>
      <c r="C7511" s="141" t="s">
        <v>1690</v>
      </c>
      <c r="D7511" s="141" t="s">
        <v>81</v>
      </c>
      <c r="E7511" s="142" t="s">
        <v>13742</v>
      </c>
      <c r="F7511" s="142" t="s">
        <v>9349</v>
      </c>
    </row>
    <row r="7512" spans="1:6" x14ac:dyDescent="0.3">
      <c r="A7512" s="141">
        <v>88304</v>
      </c>
      <c r="B7512" s="141" t="s">
        <v>13743</v>
      </c>
      <c r="C7512" s="141" t="s">
        <v>1690</v>
      </c>
      <c r="D7512" s="141" t="s">
        <v>81</v>
      </c>
      <c r="E7512" s="142" t="s">
        <v>8628</v>
      </c>
      <c r="F7512" s="142" t="s">
        <v>6240</v>
      </c>
    </row>
    <row r="7513" spans="1:6" x14ac:dyDescent="0.3">
      <c r="A7513" s="141">
        <v>88306</v>
      </c>
      <c r="B7513" s="141" t="s">
        <v>13744</v>
      </c>
      <c r="C7513" s="141" t="s">
        <v>1690</v>
      </c>
      <c r="D7513" s="141" t="s">
        <v>81</v>
      </c>
      <c r="E7513" s="142" t="s">
        <v>5840</v>
      </c>
      <c r="F7513" s="142" t="s">
        <v>5995</v>
      </c>
    </row>
    <row r="7514" spans="1:6" x14ac:dyDescent="0.3">
      <c r="A7514" s="141">
        <v>88307</v>
      </c>
      <c r="B7514" s="141" t="s">
        <v>13745</v>
      </c>
      <c r="C7514" s="141" t="s">
        <v>1690</v>
      </c>
      <c r="D7514" s="141" t="s">
        <v>81</v>
      </c>
      <c r="E7514" s="142" t="s">
        <v>1368</v>
      </c>
      <c r="F7514" s="142" t="s">
        <v>18563</v>
      </c>
    </row>
    <row r="7515" spans="1:6" x14ac:dyDescent="0.3">
      <c r="A7515" s="141">
        <v>88308</v>
      </c>
      <c r="B7515" s="141" t="s">
        <v>13746</v>
      </c>
      <c r="C7515" s="141" t="s">
        <v>1690</v>
      </c>
      <c r="D7515" s="141" t="s">
        <v>81</v>
      </c>
      <c r="E7515" s="142" t="s">
        <v>11340</v>
      </c>
      <c r="F7515" s="142" t="s">
        <v>8402</v>
      </c>
    </row>
    <row r="7516" spans="1:6" x14ac:dyDescent="0.3">
      <c r="A7516" s="141">
        <v>88309</v>
      </c>
      <c r="B7516" s="141" t="s">
        <v>13747</v>
      </c>
      <c r="C7516" s="141" t="s">
        <v>1690</v>
      </c>
      <c r="D7516" s="141" t="s">
        <v>1090</v>
      </c>
      <c r="E7516" s="142" t="s">
        <v>2404</v>
      </c>
      <c r="F7516" s="142" t="s">
        <v>625</v>
      </c>
    </row>
    <row r="7517" spans="1:6" x14ac:dyDescent="0.3">
      <c r="A7517" s="141">
        <v>88310</v>
      </c>
      <c r="B7517" s="141" t="s">
        <v>13748</v>
      </c>
      <c r="C7517" s="141" t="s">
        <v>1690</v>
      </c>
      <c r="D7517" s="141" t="s">
        <v>1090</v>
      </c>
      <c r="E7517" s="142" t="s">
        <v>13749</v>
      </c>
      <c r="F7517" s="142" t="s">
        <v>18564</v>
      </c>
    </row>
    <row r="7518" spans="1:6" x14ac:dyDescent="0.3">
      <c r="A7518" s="141">
        <v>88311</v>
      </c>
      <c r="B7518" s="141" t="s">
        <v>13750</v>
      </c>
      <c r="C7518" s="141" t="s">
        <v>1690</v>
      </c>
      <c r="D7518" s="141" t="s">
        <v>81</v>
      </c>
      <c r="E7518" s="142" t="s">
        <v>653</v>
      </c>
      <c r="F7518" s="142" t="s">
        <v>18565</v>
      </c>
    </row>
    <row r="7519" spans="1:6" x14ac:dyDescent="0.3">
      <c r="A7519" s="141">
        <v>88312</v>
      </c>
      <c r="B7519" s="141" t="s">
        <v>13751</v>
      </c>
      <c r="C7519" s="141" t="s">
        <v>1690</v>
      </c>
      <c r="D7519" s="141" t="s">
        <v>81</v>
      </c>
      <c r="E7519" s="142" t="s">
        <v>13749</v>
      </c>
      <c r="F7519" s="142" t="s">
        <v>18564</v>
      </c>
    </row>
    <row r="7520" spans="1:6" x14ac:dyDescent="0.3">
      <c r="A7520" s="141">
        <v>88313</v>
      </c>
      <c r="B7520" s="141" t="s">
        <v>13752</v>
      </c>
      <c r="C7520" s="141" t="s">
        <v>1690</v>
      </c>
      <c r="D7520" s="141" t="s">
        <v>81</v>
      </c>
      <c r="E7520" s="142" t="s">
        <v>13753</v>
      </c>
      <c r="F7520" s="142" t="s">
        <v>18566</v>
      </c>
    </row>
    <row r="7521" spans="1:6" x14ac:dyDescent="0.3">
      <c r="A7521" s="141">
        <v>88314</v>
      </c>
      <c r="B7521" s="141" t="s">
        <v>13754</v>
      </c>
      <c r="C7521" s="141" t="s">
        <v>1690</v>
      </c>
      <c r="D7521" s="141" t="s">
        <v>81</v>
      </c>
      <c r="E7521" s="142" t="s">
        <v>13755</v>
      </c>
      <c r="F7521" s="142" t="s">
        <v>17934</v>
      </c>
    </row>
    <row r="7522" spans="1:6" x14ac:dyDescent="0.3">
      <c r="A7522" s="141">
        <v>88315</v>
      </c>
      <c r="B7522" s="141" t="s">
        <v>13756</v>
      </c>
      <c r="C7522" s="141" t="s">
        <v>1690</v>
      </c>
      <c r="D7522" s="141" t="s">
        <v>81</v>
      </c>
      <c r="E7522" s="142" t="s">
        <v>11414</v>
      </c>
      <c r="F7522" s="142" t="s">
        <v>16817</v>
      </c>
    </row>
    <row r="7523" spans="1:6" x14ac:dyDescent="0.3">
      <c r="A7523" s="141">
        <v>88316</v>
      </c>
      <c r="B7523" s="141" t="s">
        <v>13757</v>
      </c>
      <c r="C7523" s="141" t="s">
        <v>1690</v>
      </c>
      <c r="D7523" s="141" t="s">
        <v>1090</v>
      </c>
      <c r="E7523" s="142" t="s">
        <v>13758</v>
      </c>
      <c r="F7523" s="142" t="s">
        <v>18567</v>
      </c>
    </row>
    <row r="7524" spans="1:6" x14ac:dyDescent="0.3">
      <c r="A7524" s="141">
        <v>88317</v>
      </c>
      <c r="B7524" s="141" t="s">
        <v>13759</v>
      </c>
      <c r="C7524" s="141" t="s">
        <v>1690</v>
      </c>
      <c r="D7524" s="141" t="s">
        <v>1090</v>
      </c>
      <c r="E7524" s="142" t="s">
        <v>3001</v>
      </c>
      <c r="F7524" s="142" t="s">
        <v>3849</v>
      </c>
    </row>
    <row r="7525" spans="1:6" x14ac:dyDescent="0.3">
      <c r="A7525" s="141">
        <v>88318</v>
      </c>
      <c r="B7525" s="141" t="s">
        <v>13760</v>
      </c>
      <c r="C7525" s="141" t="s">
        <v>1690</v>
      </c>
      <c r="D7525" s="141" t="s">
        <v>81</v>
      </c>
      <c r="E7525" s="142" t="s">
        <v>2925</v>
      </c>
      <c r="F7525" s="142" t="s">
        <v>18204</v>
      </c>
    </row>
    <row r="7526" spans="1:6" x14ac:dyDescent="0.3">
      <c r="A7526" s="141">
        <v>88321</v>
      </c>
      <c r="B7526" s="141" t="s">
        <v>13761</v>
      </c>
      <c r="C7526" s="141" t="s">
        <v>1690</v>
      </c>
      <c r="D7526" s="141" t="s">
        <v>81</v>
      </c>
      <c r="E7526" s="142" t="s">
        <v>11126</v>
      </c>
      <c r="F7526" s="142" t="s">
        <v>18568</v>
      </c>
    </row>
    <row r="7527" spans="1:6" x14ac:dyDescent="0.3">
      <c r="A7527" s="141">
        <v>88322</v>
      </c>
      <c r="B7527" s="141" t="s">
        <v>13762</v>
      </c>
      <c r="C7527" s="141" t="s">
        <v>1690</v>
      </c>
      <c r="D7527" s="141" t="s">
        <v>81</v>
      </c>
      <c r="E7527" s="142" t="s">
        <v>13736</v>
      </c>
      <c r="F7527" s="142" t="s">
        <v>9166</v>
      </c>
    </row>
    <row r="7528" spans="1:6" x14ac:dyDescent="0.3">
      <c r="A7528" s="141">
        <v>88323</v>
      </c>
      <c r="B7528" s="141" t="s">
        <v>13763</v>
      </c>
      <c r="C7528" s="141" t="s">
        <v>1690</v>
      </c>
      <c r="D7528" s="141" t="s">
        <v>81</v>
      </c>
      <c r="E7528" s="142" t="s">
        <v>13696</v>
      </c>
      <c r="F7528" s="142" t="s">
        <v>16659</v>
      </c>
    </row>
    <row r="7529" spans="1:6" x14ac:dyDescent="0.3">
      <c r="A7529" s="141">
        <v>88324</v>
      </c>
      <c r="B7529" s="141" t="s">
        <v>13764</v>
      </c>
      <c r="C7529" s="141" t="s">
        <v>1690</v>
      </c>
      <c r="D7529" s="141" t="s">
        <v>81</v>
      </c>
      <c r="E7529" s="142" t="s">
        <v>9311</v>
      </c>
      <c r="F7529" s="142" t="s">
        <v>17946</v>
      </c>
    </row>
    <row r="7530" spans="1:6" x14ac:dyDescent="0.3">
      <c r="A7530" s="141">
        <v>88325</v>
      </c>
      <c r="B7530" s="141" t="s">
        <v>13765</v>
      </c>
      <c r="C7530" s="141" t="s">
        <v>1690</v>
      </c>
      <c r="D7530" s="141" t="s">
        <v>81</v>
      </c>
      <c r="E7530" s="142" t="s">
        <v>13766</v>
      </c>
      <c r="F7530" s="142" t="s">
        <v>14539</v>
      </c>
    </row>
    <row r="7531" spans="1:6" x14ac:dyDescent="0.3">
      <c r="A7531" s="141">
        <v>88377</v>
      </c>
      <c r="B7531" s="141" t="s">
        <v>13767</v>
      </c>
      <c r="C7531" s="141" t="s">
        <v>1690</v>
      </c>
      <c r="D7531" s="141" t="s">
        <v>81</v>
      </c>
      <c r="E7531" s="142" t="s">
        <v>7800</v>
      </c>
      <c r="F7531" s="142" t="s">
        <v>17077</v>
      </c>
    </row>
    <row r="7532" spans="1:6" x14ac:dyDescent="0.3">
      <c r="A7532" s="141">
        <v>88441</v>
      </c>
      <c r="B7532" s="141" t="s">
        <v>13768</v>
      </c>
      <c r="C7532" s="141" t="s">
        <v>1690</v>
      </c>
      <c r="D7532" s="141" t="s">
        <v>81</v>
      </c>
      <c r="E7532" s="142" t="s">
        <v>10431</v>
      </c>
      <c r="F7532" s="142" t="s">
        <v>138</v>
      </c>
    </row>
    <row r="7533" spans="1:6" x14ac:dyDescent="0.3">
      <c r="A7533" s="141">
        <v>90766</v>
      </c>
      <c r="B7533" s="141" t="s">
        <v>13769</v>
      </c>
      <c r="C7533" s="141" t="s">
        <v>1690</v>
      </c>
      <c r="D7533" s="141" t="s">
        <v>1090</v>
      </c>
      <c r="E7533" s="142" t="s">
        <v>2003</v>
      </c>
      <c r="F7533" s="142" t="s">
        <v>18569</v>
      </c>
    </row>
    <row r="7534" spans="1:6" x14ac:dyDescent="0.3">
      <c r="A7534" s="141">
        <v>90767</v>
      </c>
      <c r="B7534" s="141" t="s">
        <v>13770</v>
      </c>
      <c r="C7534" s="141" t="s">
        <v>1690</v>
      </c>
      <c r="D7534" s="141" t="s">
        <v>81</v>
      </c>
      <c r="E7534" s="142" t="s">
        <v>11766</v>
      </c>
      <c r="F7534" s="142" t="s">
        <v>18570</v>
      </c>
    </row>
    <row r="7535" spans="1:6" x14ac:dyDescent="0.3">
      <c r="A7535" s="141">
        <v>90768</v>
      </c>
      <c r="B7535" s="141" t="s">
        <v>13771</v>
      </c>
      <c r="C7535" s="141" t="s">
        <v>1690</v>
      </c>
      <c r="D7535" s="141" t="s">
        <v>81</v>
      </c>
      <c r="E7535" s="142" t="s">
        <v>13772</v>
      </c>
      <c r="F7535" s="142" t="s">
        <v>18571</v>
      </c>
    </row>
    <row r="7536" spans="1:6" x14ac:dyDescent="0.3">
      <c r="A7536" s="141">
        <v>90769</v>
      </c>
      <c r="B7536" s="141" t="s">
        <v>13773</v>
      </c>
      <c r="C7536" s="141" t="s">
        <v>1690</v>
      </c>
      <c r="D7536" s="141" t="s">
        <v>81</v>
      </c>
      <c r="E7536" s="142" t="s">
        <v>13774</v>
      </c>
      <c r="F7536" s="142" t="s">
        <v>14481</v>
      </c>
    </row>
    <row r="7537" spans="1:6" x14ac:dyDescent="0.3">
      <c r="A7537" s="141">
        <v>90770</v>
      </c>
      <c r="B7537" s="141" t="s">
        <v>13775</v>
      </c>
      <c r="C7537" s="141" t="s">
        <v>1690</v>
      </c>
      <c r="D7537" s="141" t="s">
        <v>81</v>
      </c>
      <c r="E7537" s="142" t="s">
        <v>13776</v>
      </c>
      <c r="F7537" s="142" t="s">
        <v>8034</v>
      </c>
    </row>
    <row r="7538" spans="1:6" x14ac:dyDescent="0.3">
      <c r="A7538" s="141">
        <v>90772</v>
      </c>
      <c r="B7538" s="141" t="s">
        <v>13777</v>
      </c>
      <c r="C7538" s="141" t="s">
        <v>1690</v>
      </c>
      <c r="D7538" s="141" t="s">
        <v>81</v>
      </c>
      <c r="E7538" s="142" t="s">
        <v>2317</v>
      </c>
      <c r="F7538" s="142" t="s">
        <v>18572</v>
      </c>
    </row>
    <row r="7539" spans="1:6" x14ac:dyDescent="0.3">
      <c r="A7539" s="141">
        <v>90775</v>
      </c>
      <c r="B7539" s="141" t="s">
        <v>13778</v>
      </c>
      <c r="C7539" s="141" t="s">
        <v>1690</v>
      </c>
      <c r="D7539" s="141" t="s">
        <v>81</v>
      </c>
      <c r="E7539" s="142" t="s">
        <v>13779</v>
      </c>
      <c r="F7539" s="142" t="s">
        <v>1835</v>
      </c>
    </row>
    <row r="7540" spans="1:6" x14ac:dyDescent="0.3">
      <c r="A7540" s="141">
        <v>90776</v>
      </c>
      <c r="B7540" s="141" t="s">
        <v>13780</v>
      </c>
      <c r="C7540" s="141" t="s">
        <v>1690</v>
      </c>
      <c r="D7540" s="141" t="s">
        <v>1090</v>
      </c>
      <c r="E7540" s="142" t="s">
        <v>13781</v>
      </c>
      <c r="F7540" s="142" t="s">
        <v>18573</v>
      </c>
    </row>
    <row r="7541" spans="1:6" x14ac:dyDescent="0.3">
      <c r="A7541" s="141">
        <v>90777</v>
      </c>
      <c r="B7541" s="141" t="s">
        <v>13782</v>
      </c>
      <c r="C7541" s="141" t="s">
        <v>1690</v>
      </c>
      <c r="D7541" s="141" t="s">
        <v>1090</v>
      </c>
      <c r="E7541" s="142" t="s">
        <v>13783</v>
      </c>
      <c r="F7541" s="142" t="s">
        <v>11638</v>
      </c>
    </row>
    <row r="7542" spans="1:6" x14ac:dyDescent="0.3">
      <c r="A7542" s="141">
        <v>90778</v>
      </c>
      <c r="B7542" s="141" t="s">
        <v>13784</v>
      </c>
      <c r="C7542" s="141" t="s">
        <v>1690</v>
      </c>
      <c r="D7542" s="141" t="s">
        <v>81</v>
      </c>
      <c r="E7542" s="142" t="s">
        <v>13785</v>
      </c>
      <c r="F7542" s="142" t="s">
        <v>18574</v>
      </c>
    </row>
    <row r="7543" spans="1:6" x14ac:dyDescent="0.3">
      <c r="A7543" s="141">
        <v>90779</v>
      </c>
      <c r="B7543" s="141" t="s">
        <v>13786</v>
      </c>
      <c r="C7543" s="141" t="s">
        <v>1690</v>
      </c>
      <c r="D7543" s="141" t="s">
        <v>81</v>
      </c>
      <c r="E7543" s="142" t="s">
        <v>13787</v>
      </c>
      <c r="F7543" s="142" t="s">
        <v>18575</v>
      </c>
    </row>
    <row r="7544" spans="1:6" x14ac:dyDescent="0.3">
      <c r="A7544" s="141">
        <v>90780</v>
      </c>
      <c r="B7544" s="141" t="s">
        <v>13788</v>
      </c>
      <c r="C7544" s="141" t="s">
        <v>1690</v>
      </c>
      <c r="D7544" s="141" t="s">
        <v>81</v>
      </c>
      <c r="E7544" s="142" t="s">
        <v>13789</v>
      </c>
      <c r="F7544" s="142" t="s">
        <v>18576</v>
      </c>
    </row>
    <row r="7545" spans="1:6" x14ac:dyDescent="0.3">
      <c r="A7545" s="141">
        <v>90781</v>
      </c>
      <c r="B7545" s="141" t="s">
        <v>13790</v>
      </c>
      <c r="C7545" s="141" t="s">
        <v>1690</v>
      </c>
      <c r="D7545" s="141" t="s">
        <v>1090</v>
      </c>
      <c r="E7545" s="142" t="s">
        <v>13791</v>
      </c>
      <c r="F7545" s="142" t="s">
        <v>18577</v>
      </c>
    </row>
    <row r="7546" spans="1:6" x14ac:dyDescent="0.3">
      <c r="A7546" s="141">
        <v>93558</v>
      </c>
      <c r="B7546" s="141" t="s">
        <v>13792</v>
      </c>
      <c r="C7546" s="141" t="s">
        <v>13793</v>
      </c>
      <c r="D7546" s="141" t="s">
        <v>81</v>
      </c>
      <c r="E7546" s="142" t="s">
        <v>13794</v>
      </c>
      <c r="F7546" s="142" t="s">
        <v>18578</v>
      </c>
    </row>
    <row r="7547" spans="1:6" x14ac:dyDescent="0.3">
      <c r="A7547" s="141">
        <v>93561</v>
      </c>
      <c r="B7547" s="141" t="s">
        <v>13778</v>
      </c>
      <c r="C7547" s="141" t="s">
        <v>13793</v>
      </c>
      <c r="D7547" s="141" t="s">
        <v>81</v>
      </c>
      <c r="E7547" s="142" t="s">
        <v>13795</v>
      </c>
      <c r="F7547" s="142" t="s">
        <v>18579</v>
      </c>
    </row>
    <row r="7548" spans="1:6" x14ac:dyDescent="0.3">
      <c r="A7548" s="141">
        <v>93563</v>
      </c>
      <c r="B7548" s="141" t="s">
        <v>13769</v>
      </c>
      <c r="C7548" s="141" t="s">
        <v>13793</v>
      </c>
      <c r="D7548" s="141" t="s">
        <v>81</v>
      </c>
      <c r="E7548" s="142" t="s">
        <v>13796</v>
      </c>
      <c r="F7548" s="142" t="s">
        <v>18580</v>
      </c>
    </row>
    <row r="7549" spans="1:6" x14ac:dyDescent="0.3">
      <c r="A7549" s="141">
        <v>93564</v>
      </c>
      <c r="B7549" s="141" t="s">
        <v>13770</v>
      </c>
      <c r="C7549" s="141" t="s">
        <v>13793</v>
      </c>
      <c r="D7549" s="141" t="s">
        <v>81</v>
      </c>
      <c r="E7549" s="142" t="s">
        <v>13797</v>
      </c>
      <c r="F7549" s="142" t="s">
        <v>18581</v>
      </c>
    </row>
    <row r="7550" spans="1:6" x14ac:dyDescent="0.3">
      <c r="A7550" s="141">
        <v>93565</v>
      </c>
      <c r="B7550" s="141" t="s">
        <v>13782</v>
      </c>
      <c r="C7550" s="141" t="s">
        <v>13793</v>
      </c>
      <c r="D7550" s="141" t="s">
        <v>81</v>
      </c>
      <c r="E7550" s="142" t="s">
        <v>13798</v>
      </c>
      <c r="F7550" s="142" t="s">
        <v>18582</v>
      </c>
    </row>
    <row r="7551" spans="1:6" x14ac:dyDescent="0.3">
      <c r="A7551" s="141">
        <v>93566</v>
      </c>
      <c r="B7551" s="141" t="s">
        <v>13777</v>
      </c>
      <c r="C7551" s="141" t="s">
        <v>13793</v>
      </c>
      <c r="D7551" s="141" t="s">
        <v>81</v>
      </c>
      <c r="E7551" s="142" t="s">
        <v>13799</v>
      </c>
      <c r="F7551" s="142" t="s">
        <v>18583</v>
      </c>
    </row>
    <row r="7552" spans="1:6" x14ac:dyDescent="0.3">
      <c r="A7552" s="141">
        <v>93567</v>
      </c>
      <c r="B7552" s="141" t="s">
        <v>13784</v>
      </c>
      <c r="C7552" s="141" t="s">
        <v>13793</v>
      </c>
      <c r="D7552" s="141" t="s">
        <v>81</v>
      </c>
      <c r="E7552" s="142" t="s">
        <v>13800</v>
      </c>
      <c r="F7552" s="142" t="s">
        <v>18584</v>
      </c>
    </row>
    <row r="7553" spans="1:6" x14ac:dyDescent="0.3">
      <c r="A7553" s="141">
        <v>93568</v>
      </c>
      <c r="B7553" s="141" t="s">
        <v>13786</v>
      </c>
      <c r="C7553" s="141" t="s">
        <v>13793</v>
      </c>
      <c r="D7553" s="141" t="s">
        <v>81</v>
      </c>
      <c r="E7553" s="142" t="s">
        <v>13801</v>
      </c>
      <c r="F7553" s="142" t="s">
        <v>18585</v>
      </c>
    </row>
    <row r="7554" spans="1:6" x14ac:dyDescent="0.3">
      <c r="A7554" s="141">
        <v>93569</v>
      </c>
      <c r="B7554" s="141" t="s">
        <v>13802</v>
      </c>
      <c r="C7554" s="141" t="s">
        <v>13793</v>
      </c>
      <c r="D7554" s="141" t="s">
        <v>81</v>
      </c>
      <c r="E7554" s="142" t="s">
        <v>13803</v>
      </c>
      <c r="F7554" s="142" t="s">
        <v>18586</v>
      </c>
    </row>
    <row r="7555" spans="1:6" x14ac:dyDescent="0.3">
      <c r="A7555" s="141">
        <v>93570</v>
      </c>
      <c r="B7555" s="141" t="s">
        <v>13804</v>
      </c>
      <c r="C7555" s="141" t="s">
        <v>13793</v>
      </c>
      <c r="D7555" s="141" t="s">
        <v>81</v>
      </c>
      <c r="E7555" s="142" t="s">
        <v>13805</v>
      </c>
      <c r="F7555" s="142" t="s">
        <v>18587</v>
      </c>
    </row>
    <row r="7556" spans="1:6" x14ac:dyDescent="0.3">
      <c r="A7556" s="141">
        <v>93571</v>
      </c>
      <c r="B7556" s="141" t="s">
        <v>13806</v>
      </c>
      <c r="C7556" s="141" t="s">
        <v>13793</v>
      </c>
      <c r="D7556" s="141" t="s">
        <v>81</v>
      </c>
      <c r="E7556" s="142" t="s">
        <v>13807</v>
      </c>
      <c r="F7556" s="142" t="s">
        <v>18588</v>
      </c>
    </row>
    <row r="7557" spans="1:6" x14ac:dyDescent="0.3">
      <c r="A7557" s="141">
        <v>93572</v>
      </c>
      <c r="B7557" s="141" t="s">
        <v>13808</v>
      </c>
      <c r="C7557" s="141" t="s">
        <v>13793</v>
      </c>
      <c r="D7557" s="141" t="s">
        <v>81</v>
      </c>
      <c r="E7557" s="142" t="s">
        <v>13809</v>
      </c>
      <c r="F7557" s="142" t="s">
        <v>18589</v>
      </c>
    </row>
    <row r="7558" spans="1:6" x14ac:dyDescent="0.3">
      <c r="A7558" s="141">
        <v>94295</v>
      </c>
      <c r="B7558" s="141" t="s">
        <v>13788</v>
      </c>
      <c r="C7558" s="141" t="s">
        <v>13793</v>
      </c>
      <c r="D7558" s="141" t="s">
        <v>81</v>
      </c>
      <c r="E7558" s="142" t="s">
        <v>13810</v>
      </c>
      <c r="F7558" s="142" t="s">
        <v>18590</v>
      </c>
    </row>
    <row r="7559" spans="1:6" x14ac:dyDescent="0.3">
      <c r="A7559" s="141">
        <v>94296</v>
      </c>
      <c r="B7559" s="141" t="s">
        <v>13790</v>
      </c>
      <c r="C7559" s="141" t="s">
        <v>13793</v>
      </c>
      <c r="D7559" s="141" t="s">
        <v>81</v>
      </c>
      <c r="E7559" s="142" t="s">
        <v>13811</v>
      </c>
      <c r="F7559" s="142" t="s">
        <v>18591</v>
      </c>
    </row>
    <row r="7560" spans="1:6" x14ac:dyDescent="0.3">
      <c r="A7560" s="141">
        <v>95308</v>
      </c>
      <c r="B7560" s="141" t="s">
        <v>13812</v>
      </c>
      <c r="C7560" s="141" t="s">
        <v>1690</v>
      </c>
      <c r="D7560" s="141" t="s">
        <v>81</v>
      </c>
      <c r="E7560" s="142" t="s">
        <v>1574</v>
      </c>
      <c r="F7560" s="142" t="s">
        <v>1402</v>
      </c>
    </row>
    <row r="7561" spans="1:6" x14ac:dyDescent="0.3">
      <c r="A7561" s="141">
        <v>95309</v>
      </c>
      <c r="B7561" s="141" t="s">
        <v>13813</v>
      </c>
      <c r="C7561" s="141" t="s">
        <v>1690</v>
      </c>
      <c r="D7561" s="141" t="s">
        <v>81</v>
      </c>
      <c r="E7561" s="142" t="s">
        <v>1937</v>
      </c>
      <c r="F7561" s="142" t="s">
        <v>1458</v>
      </c>
    </row>
    <row r="7562" spans="1:6" x14ac:dyDescent="0.3">
      <c r="A7562" s="141">
        <v>95310</v>
      </c>
      <c r="B7562" s="141" t="s">
        <v>13814</v>
      </c>
      <c r="C7562" s="141" t="s">
        <v>1690</v>
      </c>
      <c r="D7562" s="141" t="s">
        <v>81</v>
      </c>
      <c r="E7562" s="142" t="s">
        <v>1574</v>
      </c>
      <c r="F7562" s="142" t="s">
        <v>1402</v>
      </c>
    </row>
    <row r="7563" spans="1:6" x14ac:dyDescent="0.3">
      <c r="A7563" s="141">
        <v>95311</v>
      </c>
      <c r="B7563" s="141" t="s">
        <v>13815</v>
      </c>
      <c r="C7563" s="141" t="s">
        <v>1690</v>
      </c>
      <c r="D7563" s="141" t="s">
        <v>81</v>
      </c>
      <c r="E7563" s="142" t="s">
        <v>2336</v>
      </c>
      <c r="F7563" s="142" t="s">
        <v>1661</v>
      </c>
    </row>
    <row r="7564" spans="1:6" x14ac:dyDescent="0.3">
      <c r="A7564" s="141">
        <v>95312</v>
      </c>
      <c r="B7564" s="141" t="s">
        <v>13816</v>
      </c>
      <c r="C7564" s="141" t="s">
        <v>1690</v>
      </c>
      <c r="D7564" s="141" t="s">
        <v>81</v>
      </c>
      <c r="E7564" s="142" t="s">
        <v>1937</v>
      </c>
      <c r="F7564" s="142" t="s">
        <v>1458</v>
      </c>
    </row>
    <row r="7565" spans="1:6" x14ac:dyDescent="0.3">
      <c r="A7565" s="141">
        <v>95313</v>
      </c>
      <c r="B7565" s="141" t="s">
        <v>13817</v>
      </c>
      <c r="C7565" s="141" t="s">
        <v>1690</v>
      </c>
      <c r="D7565" s="141" t="s">
        <v>81</v>
      </c>
      <c r="E7565" s="142" t="s">
        <v>1952</v>
      </c>
      <c r="F7565" s="142" t="s">
        <v>2590</v>
      </c>
    </row>
    <row r="7566" spans="1:6" x14ac:dyDescent="0.3">
      <c r="A7566" s="141">
        <v>95314</v>
      </c>
      <c r="B7566" s="141" t="s">
        <v>13818</v>
      </c>
      <c r="C7566" s="141" t="s">
        <v>1690</v>
      </c>
      <c r="D7566" s="141" t="s">
        <v>81</v>
      </c>
      <c r="E7566" s="142" t="s">
        <v>2032</v>
      </c>
      <c r="F7566" s="142" t="s">
        <v>13823</v>
      </c>
    </row>
    <row r="7567" spans="1:6" x14ac:dyDescent="0.3">
      <c r="A7567" s="141">
        <v>95315</v>
      </c>
      <c r="B7567" s="141" t="s">
        <v>13819</v>
      </c>
      <c r="C7567" s="141" t="s">
        <v>1690</v>
      </c>
      <c r="D7567" s="141" t="s">
        <v>81</v>
      </c>
      <c r="E7567" s="142" t="s">
        <v>1661</v>
      </c>
      <c r="F7567" s="142" t="s">
        <v>13823</v>
      </c>
    </row>
    <row r="7568" spans="1:6" x14ac:dyDescent="0.3">
      <c r="A7568" s="141">
        <v>95316</v>
      </c>
      <c r="B7568" s="141" t="s">
        <v>13820</v>
      </c>
      <c r="C7568" s="141" t="s">
        <v>1690</v>
      </c>
      <c r="D7568" s="141" t="s">
        <v>81</v>
      </c>
      <c r="E7568" s="142" t="s">
        <v>1913</v>
      </c>
      <c r="F7568" s="142" t="s">
        <v>1987</v>
      </c>
    </row>
    <row r="7569" spans="1:6" x14ac:dyDescent="0.3">
      <c r="A7569" s="141">
        <v>95317</v>
      </c>
      <c r="B7569" s="141" t="s">
        <v>13821</v>
      </c>
      <c r="C7569" s="141" t="s">
        <v>1690</v>
      </c>
      <c r="D7569" s="141" t="s">
        <v>81</v>
      </c>
      <c r="E7569" s="142" t="s">
        <v>2135</v>
      </c>
      <c r="F7569" s="142" t="s">
        <v>1486</v>
      </c>
    </row>
    <row r="7570" spans="1:6" x14ac:dyDescent="0.3">
      <c r="A7570" s="141">
        <v>95318</v>
      </c>
      <c r="B7570" s="141" t="s">
        <v>13822</v>
      </c>
      <c r="C7570" s="141" t="s">
        <v>1690</v>
      </c>
      <c r="D7570" s="141" t="s">
        <v>81</v>
      </c>
      <c r="E7570" s="142" t="s">
        <v>13823</v>
      </c>
      <c r="F7570" s="142" t="s">
        <v>1480</v>
      </c>
    </row>
    <row r="7571" spans="1:6" x14ac:dyDescent="0.3">
      <c r="A7571" s="141">
        <v>95319</v>
      </c>
      <c r="B7571" s="141" t="s">
        <v>13824</v>
      </c>
      <c r="C7571" s="141" t="s">
        <v>1690</v>
      </c>
      <c r="D7571" s="141" t="s">
        <v>81</v>
      </c>
      <c r="E7571" s="142" t="s">
        <v>1574</v>
      </c>
      <c r="F7571" s="142" t="s">
        <v>1402</v>
      </c>
    </row>
    <row r="7572" spans="1:6" x14ac:dyDescent="0.3">
      <c r="A7572" s="141">
        <v>95320</v>
      </c>
      <c r="B7572" s="141" t="s">
        <v>13825</v>
      </c>
      <c r="C7572" s="141" t="s">
        <v>1690</v>
      </c>
      <c r="D7572" s="141" t="s">
        <v>81</v>
      </c>
      <c r="E7572" s="142" t="s">
        <v>1574</v>
      </c>
      <c r="F7572" s="142" t="s">
        <v>1402</v>
      </c>
    </row>
    <row r="7573" spans="1:6" x14ac:dyDescent="0.3">
      <c r="A7573" s="141">
        <v>95321</v>
      </c>
      <c r="B7573" s="141" t="s">
        <v>13826</v>
      </c>
      <c r="C7573" s="141" t="s">
        <v>1690</v>
      </c>
      <c r="D7573" s="141" t="s">
        <v>81</v>
      </c>
      <c r="E7573" s="142" t="s">
        <v>2336</v>
      </c>
      <c r="F7573" s="142" t="s">
        <v>1661</v>
      </c>
    </row>
    <row r="7574" spans="1:6" x14ac:dyDescent="0.3">
      <c r="A7574" s="141">
        <v>95322</v>
      </c>
      <c r="B7574" s="141" t="s">
        <v>13827</v>
      </c>
      <c r="C7574" s="141" t="s">
        <v>1690</v>
      </c>
      <c r="D7574" s="141" t="s">
        <v>81</v>
      </c>
      <c r="E7574" s="142" t="s">
        <v>1661</v>
      </c>
      <c r="F7574" s="142" t="s">
        <v>13823</v>
      </c>
    </row>
    <row r="7575" spans="1:6" x14ac:dyDescent="0.3">
      <c r="A7575" s="141">
        <v>95323</v>
      </c>
      <c r="B7575" s="141" t="s">
        <v>13828</v>
      </c>
      <c r="C7575" s="141" t="s">
        <v>1690</v>
      </c>
      <c r="D7575" s="141" t="s">
        <v>81</v>
      </c>
      <c r="E7575" s="142" t="s">
        <v>2032</v>
      </c>
      <c r="F7575" s="142" t="s">
        <v>13823</v>
      </c>
    </row>
    <row r="7576" spans="1:6" x14ac:dyDescent="0.3">
      <c r="A7576" s="141">
        <v>95324</v>
      </c>
      <c r="B7576" s="141" t="s">
        <v>13829</v>
      </c>
      <c r="C7576" s="141" t="s">
        <v>1690</v>
      </c>
      <c r="D7576" s="141" t="s">
        <v>81</v>
      </c>
      <c r="E7576" s="142" t="s">
        <v>2565</v>
      </c>
      <c r="F7576" s="142" t="s">
        <v>1275</v>
      </c>
    </row>
    <row r="7577" spans="1:6" x14ac:dyDescent="0.3">
      <c r="A7577" s="141">
        <v>95325</v>
      </c>
      <c r="B7577" s="141" t="s">
        <v>13830</v>
      </c>
      <c r="C7577" s="141" t="s">
        <v>1690</v>
      </c>
      <c r="D7577" s="141" t="s">
        <v>81</v>
      </c>
      <c r="E7577" s="142" t="s">
        <v>13038</v>
      </c>
      <c r="F7577" s="142" t="s">
        <v>1514</v>
      </c>
    </row>
    <row r="7578" spans="1:6" x14ac:dyDescent="0.3">
      <c r="A7578" s="141">
        <v>95328</v>
      </c>
      <c r="B7578" s="141" t="s">
        <v>13831</v>
      </c>
      <c r="C7578" s="141" t="s">
        <v>1690</v>
      </c>
      <c r="D7578" s="141" t="s">
        <v>81</v>
      </c>
      <c r="E7578" s="142" t="s">
        <v>2032</v>
      </c>
      <c r="F7578" s="142" t="s">
        <v>13823</v>
      </c>
    </row>
    <row r="7579" spans="1:6" x14ac:dyDescent="0.3">
      <c r="A7579" s="141">
        <v>95329</v>
      </c>
      <c r="B7579" s="141" t="s">
        <v>13832</v>
      </c>
      <c r="C7579" s="141" t="s">
        <v>1690</v>
      </c>
      <c r="D7579" s="141" t="s">
        <v>81</v>
      </c>
      <c r="E7579" s="142" t="s">
        <v>2565</v>
      </c>
      <c r="F7579" s="142" t="s">
        <v>1275</v>
      </c>
    </row>
    <row r="7580" spans="1:6" x14ac:dyDescent="0.3">
      <c r="A7580" s="141">
        <v>95330</v>
      </c>
      <c r="B7580" s="141" t="s">
        <v>13833</v>
      </c>
      <c r="C7580" s="141" t="s">
        <v>1690</v>
      </c>
      <c r="D7580" s="141" t="s">
        <v>1090</v>
      </c>
      <c r="E7580" s="142" t="s">
        <v>2032</v>
      </c>
      <c r="F7580" s="142" t="s">
        <v>13823</v>
      </c>
    </row>
    <row r="7581" spans="1:6" x14ac:dyDescent="0.3">
      <c r="A7581" s="141">
        <v>95331</v>
      </c>
      <c r="B7581" s="141" t="s">
        <v>13834</v>
      </c>
      <c r="C7581" s="141" t="s">
        <v>1690</v>
      </c>
      <c r="D7581" s="141" t="s">
        <v>81</v>
      </c>
      <c r="E7581" s="142" t="s">
        <v>1771</v>
      </c>
      <c r="F7581" s="142" t="s">
        <v>2579</v>
      </c>
    </row>
    <row r="7582" spans="1:6" x14ac:dyDescent="0.3">
      <c r="A7582" s="141">
        <v>95332</v>
      </c>
      <c r="B7582" s="141" t="s">
        <v>13835</v>
      </c>
      <c r="C7582" s="141" t="s">
        <v>1690</v>
      </c>
      <c r="D7582" s="141" t="s">
        <v>1090</v>
      </c>
      <c r="E7582" s="142" t="s">
        <v>13836</v>
      </c>
      <c r="F7582" s="142" t="s">
        <v>11411</v>
      </c>
    </row>
    <row r="7583" spans="1:6" x14ac:dyDescent="0.3">
      <c r="A7583" s="141">
        <v>95334</v>
      </c>
      <c r="B7583" s="141" t="s">
        <v>13837</v>
      </c>
      <c r="C7583" s="141" t="s">
        <v>1690</v>
      </c>
      <c r="D7583" s="141" t="s">
        <v>81</v>
      </c>
      <c r="E7583" s="142" t="s">
        <v>2602</v>
      </c>
      <c r="F7583" s="142" t="s">
        <v>13348</v>
      </c>
    </row>
    <row r="7584" spans="1:6" x14ac:dyDescent="0.3">
      <c r="A7584" s="141">
        <v>95335</v>
      </c>
      <c r="B7584" s="141" t="s">
        <v>13838</v>
      </c>
      <c r="C7584" s="141" t="s">
        <v>1690</v>
      </c>
      <c r="D7584" s="141" t="s">
        <v>1090</v>
      </c>
      <c r="E7584" s="142" t="s">
        <v>1892</v>
      </c>
      <c r="F7584" s="142" t="s">
        <v>1625</v>
      </c>
    </row>
    <row r="7585" spans="1:6" x14ac:dyDescent="0.3">
      <c r="A7585" s="141">
        <v>95337</v>
      </c>
      <c r="B7585" s="141" t="s">
        <v>13839</v>
      </c>
      <c r="C7585" s="141" t="s">
        <v>1690</v>
      </c>
      <c r="D7585" s="141" t="s">
        <v>81</v>
      </c>
      <c r="E7585" s="142" t="s">
        <v>2032</v>
      </c>
      <c r="F7585" s="142" t="s">
        <v>13823</v>
      </c>
    </row>
    <row r="7586" spans="1:6" x14ac:dyDescent="0.3">
      <c r="A7586" s="141">
        <v>95338</v>
      </c>
      <c r="B7586" s="141" t="s">
        <v>13840</v>
      </c>
      <c r="C7586" s="141" t="s">
        <v>1690</v>
      </c>
      <c r="D7586" s="141" t="s">
        <v>81</v>
      </c>
      <c r="E7586" s="142" t="s">
        <v>2781</v>
      </c>
      <c r="F7586" s="142" t="s">
        <v>1625</v>
      </c>
    </row>
    <row r="7587" spans="1:6" x14ac:dyDescent="0.3">
      <c r="A7587" s="141">
        <v>95339</v>
      </c>
      <c r="B7587" s="141" t="s">
        <v>13841</v>
      </c>
      <c r="C7587" s="141" t="s">
        <v>1690</v>
      </c>
      <c r="D7587" s="141" t="s">
        <v>81</v>
      </c>
      <c r="E7587" s="142" t="s">
        <v>1468</v>
      </c>
      <c r="F7587" s="142" t="s">
        <v>2399</v>
      </c>
    </row>
    <row r="7588" spans="1:6" x14ac:dyDescent="0.3">
      <c r="A7588" s="141">
        <v>95340</v>
      </c>
      <c r="B7588" s="141" t="s">
        <v>13842</v>
      </c>
      <c r="C7588" s="141" t="s">
        <v>1690</v>
      </c>
      <c r="D7588" s="141" t="s">
        <v>81</v>
      </c>
      <c r="E7588" s="142" t="s">
        <v>2565</v>
      </c>
      <c r="F7588" s="142" t="s">
        <v>1275</v>
      </c>
    </row>
    <row r="7589" spans="1:6" x14ac:dyDescent="0.3">
      <c r="A7589" s="141">
        <v>95341</v>
      </c>
      <c r="B7589" s="141" t="s">
        <v>13843</v>
      </c>
      <c r="C7589" s="141" t="s">
        <v>1690</v>
      </c>
      <c r="D7589" s="141" t="s">
        <v>81</v>
      </c>
      <c r="E7589" s="142" t="s">
        <v>1480</v>
      </c>
      <c r="F7589" s="142" t="s">
        <v>2130</v>
      </c>
    </row>
    <row r="7590" spans="1:6" x14ac:dyDescent="0.3">
      <c r="A7590" s="141">
        <v>95342</v>
      </c>
      <c r="B7590" s="141" t="s">
        <v>13844</v>
      </c>
      <c r="C7590" s="141" t="s">
        <v>1690</v>
      </c>
      <c r="D7590" s="141" t="s">
        <v>81</v>
      </c>
      <c r="E7590" s="142" t="s">
        <v>1661</v>
      </c>
      <c r="F7590" s="142" t="s">
        <v>1787</v>
      </c>
    </row>
    <row r="7591" spans="1:6" x14ac:dyDescent="0.3">
      <c r="A7591" s="141">
        <v>95343</v>
      </c>
      <c r="B7591" s="141" t="s">
        <v>13845</v>
      </c>
      <c r="C7591" s="141" t="s">
        <v>1690</v>
      </c>
      <c r="D7591" s="141" t="s">
        <v>81</v>
      </c>
      <c r="E7591" s="142" t="s">
        <v>13576</v>
      </c>
      <c r="F7591" s="142" t="s">
        <v>1590</v>
      </c>
    </row>
    <row r="7592" spans="1:6" x14ac:dyDescent="0.3">
      <c r="A7592" s="141">
        <v>95344</v>
      </c>
      <c r="B7592" s="141" t="s">
        <v>13846</v>
      </c>
      <c r="C7592" s="141" t="s">
        <v>1690</v>
      </c>
      <c r="D7592" s="141" t="s">
        <v>81</v>
      </c>
      <c r="E7592" s="142" t="s">
        <v>13847</v>
      </c>
      <c r="F7592" s="142" t="s">
        <v>2032</v>
      </c>
    </row>
    <row r="7593" spans="1:6" x14ac:dyDescent="0.3">
      <c r="A7593" s="141">
        <v>95345</v>
      </c>
      <c r="B7593" s="141" t="s">
        <v>13848</v>
      </c>
      <c r="C7593" s="141" t="s">
        <v>1690</v>
      </c>
      <c r="D7593" s="141" t="s">
        <v>81</v>
      </c>
      <c r="E7593" s="142" t="s">
        <v>2715</v>
      </c>
      <c r="F7593" s="142" t="s">
        <v>1623</v>
      </c>
    </row>
    <row r="7594" spans="1:6" x14ac:dyDescent="0.3">
      <c r="A7594" s="141">
        <v>95346</v>
      </c>
      <c r="B7594" s="141" t="s">
        <v>13849</v>
      </c>
      <c r="C7594" s="141" t="s">
        <v>1690</v>
      </c>
      <c r="D7594" s="141" t="s">
        <v>81</v>
      </c>
      <c r="E7594" s="142" t="s">
        <v>2414</v>
      </c>
      <c r="F7594" s="142" t="s">
        <v>1582</v>
      </c>
    </row>
    <row r="7595" spans="1:6" x14ac:dyDescent="0.3">
      <c r="A7595" s="141">
        <v>95347</v>
      </c>
      <c r="B7595" s="141" t="s">
        <v>13850</v>
      </c>
      <c r="C7595" s="141" t="s">
        <v>1690</v>
      </c>
      <c r="D7595" s="141" t="s">
        <v>1090</v>
      </c>
      <c r="E7595" s="142" t="s">
        <v>2414</v>
      </c>
      <c r="F7595" s="142" t="s">
        <v>2268</v>
      </c>
    </row>
    <row r="7596" spans="1:6" x14ac:dyDescent="0.3">
      <c r="A7596" s="141">
        <v>95348</v>
      </c>
      <c r="B7596" s="141" t="s">
        <v>13851</v>
      </c>
      <c r="C7596" s="141" t="s">
        <v>1690</v>
      </c>
      <c r="D7596" s="141" t="s">
        <v>81</v>
      </c>
      <c r="E7596" s="142" t="s">
        <v>1582</v>
      </c>
      <c r="F7596" s="142" t="s">
        <v>2167</v>
      </c>
    </row>
    <row r="7597" spans="1:6" x14ac:dyDescent="0.3">
      <c r="A7597" s="141">
        <v>95349</v>
      </c>
      <c r="B7597" s="141" t="s">
        <v>13852</v>
      </c>
      <c r="C7597" s="141" t="s">
        <v>1690</v>
      </c>
      <c r="D7597" s="141" t="s">
        <v>81</v>
      </c>
      <c r="E7597" s="142" t="s">
        <v>2581</v>
      </c>
      <c r="F7597" s="142" t="s">
        <v>12992</v>
      </c>
    </row>
    <row r="7598" spans="1:6" x14ac:dyDescent="0.3">
      <c r="A7598" s="141">
        <v>95351</v>
      </c>
      <c r="B7598" s="141" t="s">
        <v>13853</v>
      </c>
      <c r="C7598" s="141" t="s">
        <v>1690</v>
      </c>
      <c r="D7598" s="141" t="s">
        <v>81</v>
      </c>
      <c r="E7598" s="142" t="s">
        <v>2781</v>
      </c>
      <c r="F7598" s="142" t="s">
        <v>18592</v>
      </c>
    </row>
    <row r="7599" spans="1:6" x14ac:dyDescent="0.3">
      <c r="A7599" s="141">
        <v>95352</v>
      </c>
      <c r="B7599" s="141" t="s">
        <v>13854</v>
      </c>
      <c r="C7599" s="141" t="s">
        <v>1690</v>
      </c>
      <c r="D7599" s="141" t="s">
        <v>81</v>
      </c>
      <c r="E7599" s="142" t="s">
        <v>1898</v>
      </c>
      <c r="F7599" s="142" t="s">
        <v>2836</v>
      </c>
    </row>
    <row r="7600" spans="1:6" x14ac:dyDescent="0.3">
      <c r="A7600" s="141">
        <v>95354</v>
      </c>
      <c r="B7600" s="141" t="s">
        <v>13855</v>
      </c>
      <c r="C7600" s="141" t="s">
        <v>1690</v>
      </c>
      <c r="D7600" s="141" t="s">
        <v>81</v>
      </c>
      <c r="E7600" s="142" t="s">
        <v>1898</v>
      </c>
      <c r="F7600" s="142" t="s">
        <v>2836</v>
      </c>
    </row>
    <row r="7601" spans="1:6" x14ac:dyDescent="0.3">
      <c r="A7601" s="141">
        <v>95355</v>
      </c>
      <c r="B7601" s="141" t="s">
        <v>13856</v>
      </c>
      <c r="C7601" s="141" t="s">
        <v>1690</v>
      </c>
      <c r="D7601" s="141" t="s">
        <v>81</v>
      </c>
      <c r="E7601" s="142" t="s">
        <v>2268</v>
      </c>
      <c r="F7601" s="142" t="s">
        <v>1898</v>
      </c>
    </row>
    <row r="7602" spans="1:6" x14ac:dyDescent="0.3">
      <c r="A7602" s="141">
        <v>95356</v>
      </c>
      <c r="B7602" s="141" t="s">
        <v>13857</v>
      </c>
      <c r="C7602" s="141" t="s">
        <v>1690</v>
      </c>
      <c r="D7602" s="141" t="s">
        <v>81</v>
      </c>
      <c r="E7602" s="142" t="s">
        <v>1898</v>
      </c>
      <c r="F7602" s="142" t="s">
        <v>2836</v>
      </c>
    </row>
    <row r="7603" spans="1:6" x14ac:dyDescent="0.3">
      <c r="A7603" s="141">
        <v>95357</v>
      </c>
      <c r="B7603" s="141" t="s">
        <v>13858</v>
      </c>
      <c r="C7603" s="141" t="s">
        <v>1690</v>
      </c>
      <c r="D7603" s="141" t="s">
        <v>1090</v>
      </c>
      <c r="E7603" s="142" t="s">
        <v>2101</v>
      </c>
      <c r="F7603" s="142" t="s">
        <v>2135</v>
      </c>
    </row>
    <row r="7604" spans="1:6" x14ac:dyDescent="0.3">
      <c r="A7604" s="141">
        <v>95358</v>
      </c>
      <c r="B7604" s="141" t="s">
        <v>13859</v>
      </c>
      <c r="C7604" s="141" t="s">
        <v>1690</v>
      </c>
      <c r="D7604" s="141" t="s">
        <v>81</v>
      </c>
      <c r="E7604" s="142" t="s">
        <v>1790</v>
      </c>
      <c r="F7604" s="142" t="s">
        <v>2135</v>
      </c>
    </row>
    <row r="7605" spans="1:6" x14ac:dyDescent="0.3">
      <c r="A7605" s="141">
        <v>95359</v>
      </c>
      <c r="B7605" s="141" t="s">
        <v>13860</v>
      </c>
      <c r="C7605" s="141" t="s">
        <v>1690</v>
      </c>
      <c r="D7605" s="141" t="s">
        <v>81</v>
      </c>
      <c r="E7605" s="142" t="s">
        <v>2101</v>
      </c>
      <c r="F7605" s="142" t="s">
        <v>1275</v>
      </c>
    </row>
    <row r="7606" spans="1:6" x14ac:dyDescent="0.3">
      <c r="A7606" s="141">
        <v>95360</v>
      </c>
      <c r="B7606" s="141" t="s">
        <v>13861</v>
      </c>
      <c r="C7606" s="141" t="s">
        <v>1690</v>
      </c>
      <c r="D7606" s="141" t="s">
        <v>81</v>
      </c>
      <c r="E7606" s="142" t="s">
        <v>2032</v>
      </c>
      <c r="F7606" s="142" t="s">
        <v>13823</v>
      </c>
    </row>
    <row r="7607" spans="1:6" x14ac:dyDescent="0.3">
      <c r="A7607" s="141">
        <v>95361</v>
      </c>
      <c r="B7607" s="141" t="s">
        <v>13862</v>
      </c>
      <c r="C7607" s="141" t="s">
        <v>1690</v>
      </c>
      <c r="D7607" s="141" t="s">
        <v>81</v>
      </c>
      <c r="E7607" s="142" t="s">
        <v>1582</v>
      </c>
      <c r="F7607" s="142" t="s">
        <v>2167</v>
      </c>
    </row>
    <row r="7608" spans="1:6" x14ac:dyDescent="0.3">
      <c r="A7608" s="141">
        <v>95362</v>
      </c>
      <c r="B7608" s="141" t="s">
        <v>13863</v>
      </c>
      <c r="C7608" s="141" t="s">
        <v>1690</v>
      </c>
      <c r="D7608" s="141" t="s">
        <v>81</v>
      </c>
      <c r="E7608" s="142" t="s">
        <v>1574</v>
      </c>
      <c r="F7608" s="142" t="s">
        <v>1402</v>
      </c>
    </row>
    <row r="7609" spans="1:6" x14ac:dyDescent="0.3">
      <c r="A7609" s="141">
        <v>95363</v>
      </c>
      <c r="B7609" s="141" t="s">
        <v>13864</v>
      </c>
      <c r="C7609" s="141" t="s">
        <v>1690</v>
      </c>
      <c r="D7609" s="141" t="s">
        <v>81</v>
      </c>
      <c r="E7609" s="142" t="s">
        <v>1574</v>
      </c>
      <c r="F7609" s="142" t="s">
        <v>1402</v>
      </c>
    </row>
    <row r="7610" spans="1:6" x14ac:dyDescent="0.3">
      <c r="A7610" s="141">
        <v>95364</v>
      </c>
      <c r="B7610" s="141" t="s">
        <v>13865</v>
      </c>
      <c r="C7610" s="141" t="s">
        <v>1690</v>
      </c>
      <c r="D7610" s="141" t="s">
        <v>81</v>
      </c>
      <c r="E7610" s="142" t="s">
        <v>1898</v>
      </c>
      <c r="F7610" s="142" t="s">
        <v>2836</v>
      </c>
    </row>
    <row r="7611" spans="1:6" x14ac:dyDescent="0.3">
      <c r="A7611" s="141">
        <v>95365</v>
      </c>
      <c r="B7611" s="141" t="s">
        <v>13866</v>
      </c>
      <c r="C7611" s="141" t="s">
        <v>1690</v>
      </c>
      <c r="D7611" s="141" t="s">
        <v>81</v>
      </c>
      <c r="E7611" s="142" t="s">
        <v>1898</v>
      </c>
      <c r="F7611" s="142" t="s">
        <v>2836</v>
      </c>
    </row>
    <row r="7612" spans="1:6" x14ac:dyDescent="0.3">
      <c r="A7612" s="141">
        <v>95366</v>
      </c>
      <c r="B7612" s="141" t="s">
        <v>13867</v>
      </c>
      <c r="C7612" s="141" t="s">
        <v>1690</v>
      </c>
      <c r="D7612" s="141" t="s">
        <v>81</v>
      </c>
      <c r="E7612" s="142" t="s">
        <v>2571</v>
      </c>
      <c r="F7612" s="142" t="s">
        <v>1905</v>
      </c>
    </row>
    <row r="7613" spans="1:6" x14ac:dyDescent="0.3">
      <c r="A7613" s="141">
        <v>95367</v>
      </c>
      <c r="B7613" s="141" t="s">
        <v>13868</v>
      </c>
      <c r="C7613" s="141" t="s">
        <v>1690</v>
      </c>
      <c r="D7613" s="141" t="s">
        <v>81</v>
      </c>
      <c r="E7613" s="142" t="s">
        <v>1574</v>
      </c>
      <c r="F7613" s="142" t="s">
        <v>1402</v>
      </c>
    </row>
    <row r="7614" spans="1:6" x14ac:dyDescent="0.3">
      <c r="A7614" s="141">
        <v>95368</v>
      </c>
      <c r="B7614" s="141" t="s">
        <v>13869</v>
      </c>
      <c r="C7614" s="141" t="s">
        <v>1690</v>
      </c>
      <c r="D7614" s="141" t="s">
        <v>81</v>
      </c>
      <c r="E7614" s="142" t="s">
        <v>2571</v>
      </c>
      <c r="F7614" s="142" t="s">
        <v>1905</v>
      </c>
    </row>
    <row r="7615" spans="1:6" x14ac:dyDescent="0.3">
      <c r="A7615" s="141">
        <v>95369</v>
      </c>
      <c r="B7615" s="141" t="s">
        <v>13870</v>
      </c>
      <c r="C7615" s="141" t="s">
        <v>1690</v>
      </c>
      <c r="D7615" s="141" t="s">
        <v>81</v>
      </c>
      <c r="E7615" s="142" t="s">
        <v>2167</v>
      </c>
      <c r="F7615" s="142" t="s">
        <v>2336</v>
      </c>
    </row>
    <row r="7616" spans="1:6" x14ac:dyDescent="0.3">
      <c r="A7616" s="141">
        <v>95370</v>
      </c>
      <c r="B7616" s="141" t="s">
        <v>13871</v>
      </c>
      <c r="C7616" s="141" t="s">
        <v>1690</v>
      </c>
      <c r="D7616" s="141" t="s">
        <v>81</v>
      </c>
      <c r="E7616" s="142" t="s">
        <v>2565</v>
      </c>
      <c r="F7616" s="142" t="s">
        <v>1275</v>
      </c>
    </row>
    <row r="7617" spans="1:6" x14ac:dyDescent="0.3">
      <c r="A7617" s="141">
        <v>95371</v>
      </c>
      <c r="B7617" s="141" t="s">
        <v>13872</v>
      </c>
      <c r="C7617" s="141" t="s">
        <v>1690</v>
      </c>
      <c r="D7617" s="141" t="s">
        <v>1090</v>
      </c>
      <c r="E7617" s="142" t="s">
        <v>2781</v>
      </c>
      <c r="F7617" s="142" t="s">
        <v>1625</v>
      </c>
    </row>
    <row r="7618" spans="1:6" x14ac:dyDescent="0.3">
      <c r="A7618" s="141">
        <v>95372</v>
      </c>
      <c r="B7618" s="141" t="s">
        <v>13873</v>
      </c>
      <c r="C7618" s="141" t="s">
        <v>1690</v>
      </c>
      <c r="D7618" s="141" t="s">
        <v>1090</v>
      </c>
      <c r="E7618" s="142" t="s">
        <v>2565</v>
      </c>
      <c r="F7618" s="142" t="s">
        <v>1771</v>
      </c>
    </row>
    <row r="7619" spans="1:6" x14ac:dyDescent="0.3">
      <c r="A7619" s="141">
        <v>95373</v>
      </c>
      <c r="B7619" s="141" t="s">
        <v>13874</v>
      </c>
      <c r="C7619" s="141" t="s">
        <v>1690</v>
      </c>
      <c r="D7619" s="141" t="s">
        <v>81</v>
      </c>
      <c r="E7619" s="142" t="s">
        <v>1790</v>
      </c>
      <c r="F7619" s="142" t="s">
        <v>13576</v>
      </c>
    </row>
    <row r="7620" spans="1:6" x14ac:dyDescent="0.3">
      <c r="A7620" s="141">
        <v>95374</v>
      </c>
      <c r="B7620" s="141" t="s">
        <v>13875</v>
      </c>
      <c r="C7620" s="141" t="s">
        <v>1690</v>
      </c>
      <c r="D7620" s="141" t="s">
        <v>81</v>
      </c>
      <c r="E7620" s="142" t="s">
        <v>2565</v>
      </c>
      <c r="F7620" s="142" t="s">
        <v>1771</v>
      </c>
    </row>
    <row r="7621" spans="1:6" x14ac:dyDescent="0.3">
      <c r="A7621" s="141">
        <v>95375</v>
      </c>
      <c r="B7621" s="141" t="s">
        <v>13876</v>
      </c>
      <c r="C7621" s="141" t="s">
        <v>1690</v>
      </c>
      <c r="D7621" s="141" t="s">
        <v>81</v>
      </c>
      <c r="E7621" s="142" t="s">
        <v>13877</v>
      </c>
      <c r="F7621" s="142" t="s">
        <v>2781</v>
      </c>
    </row>
    <row r="7622" spans="1:6" x14ac:dyDescent="0.3">
      <c r="A7622" s="141">
        <v>95376</v>
      </c>
      <c r="B7622" s="141" t="s">
        <v>13878</v>
      </c>
      <c r="C7622" s="141" t="s">
        <v>1690</v>
      </c>
      <c r="D7622" s="141" t="s">
        <v>81</v>
      </c>
      <c r="E7622" s="142" t="s">
        <v>2490</v>
      </c>
      <c r="F7622" s="142" t="s">
        <v>2414</v>
      </c>
    </row>
    <row r="7623" spans="1:6" x14ac:dyDescent="0.3">
      <c r="A7623" s="141">
        <v>95377</v>
      </c>
      <c r="B7623" s="141" t="s">
        <v>13879</v>
      </c>
      <c r="C7623" s="141" t="s">
        <v>1690</v>
      </c>
      <c r="D7623" s="141" t="s">
        <v>81</v>
      </c>
      <c r="E7623" s="142" t="s">
        <v>2032</v>
      </c>
      <c r="F7623" s="142" t="s">
        <v>1937</v>
      </c>
    </row>
    <row r="7624" spans="1:6" x14ac:dyDescent="0.3">
      <c r="A7624" s="141">
        <v>95378</v>
      </c>
      <c r="B7624" s="141" t="s">
        <v>13880</v>
      </c>
      <c r="C7624" s="141" t="s">
        <v>1690</v>
      </c>
      <c r="D7624" s="141" t="s">
        <v>1090</v>
      </c>
      <c r="E7624" s="142" t="s">
        <v>2130</v>
      </c>
      <c r="F7624" s="142" t="s">
        <v>1468</v>
      </c>
    </row>
    <row r="7625" spans="1:6" x14ac:dyDescent="0.3">
      <c r="A7625" s="141">
        <v>95379</v>
      </c>
      <c r="B7625" s="141" t="s">
        <v>13881</v>
      </c>
      <c r="C7625" s="141" t="s">
        <v>1690</v>
      </c>
      <c r="D7625" s="141" t="s">
        <v>1090</v>
      </c>
      <c r="E7625" s="142" t="s">
        <v>1937</v>
      </c>
      <c r="F7625" s="142" t="s">
        <v>1458</v>
      </c>
    </row>
    <row r="7626" spans="1:6" x14ac:dyDescent="0.3">
      <c r="A7626" s="141">
        <v>95380</v>
      </c>
      <c r="B7626" s="141" t="s">
        <v>13882</v>
      </c>
      <c r="C7626" s="141" t="s">
        <v>1690</v>
      </c>
      <c r="D7626" s="141" t="s">
        <v>81</v>
      </c>
      <c r="E7626" s="142" t="s">
        <v>2101</v>
      </c>
      <c r="F7626" s="142" t="s">
        <v>1275</v>
      </c>
    </row>
    <row r="7627" spans="1:6" x14ac:dyDescent="0.3">
      <c r="A7627" s="141">
        <v>95383</v>
      </c>
      <c r="B7627" s="141" t="s">
        <v>13883</v>
      </c>
      <c r="C7627" s="141" t="s">
        <v>1690</v>
      </c>
      <c r="D7627" s="141" t="s">
        <v>81</v>
      </c>
      <c r="E7627" s="142" t="s">
        <v>1486</v>
      </c>
      <c r="F7627" s="142" t="s">
        <v>18366</v>
      </c>
    </row>
    <row r="7628" spans="1:6" x14ac:dyDescent="0.3">
      <c r="A7628" s="141">
        <v>95384</v>
      </c>
      <c r="B7628" s="141" t="s">
        <v>13884</v>
      </c>
      <c r="C7628" s="141" t="s">
        <v>1690</v>
      </c>
      <c r="D7628" s="141" t="s">
        <v>81</v>
      </c>
      <c r="E7628" s="142" t="s">
        <v>1402</v>
      </c>
      <c r="F7628" s="142" t="s">
        <v>2101</v>
      </c>
    </row>
    <row r="7629" spans="1:6" x14ac:dyDescent="0.3">
      <c r="A7629" s="141">
        <v>95385</v>
      </c>
      <c r="B7629" s="141" t="s">
        <v>13885</v>
      </c>
      <c r="C7629" s="141" t="s">
        <v>1690</v>
      </c>
      <c r="D7629" s="141" t="s">
        <v>81</v>
      </c>
      <c r="E7629" s="142" t="s">
        <v>2032</v>
      </c>
      <c r="F7629" s="142" t="s">
        <v>13823</v>
      </c>
    </row>
    <row r="7630" spans="1:6" x14ac:dyDescent="0.3">
      <c r="A7630" s="141">
        <v>95386</v>
      </c>
      <c r="B7630" s="141" t="s">
        <v>13886</v>
      </c>
      <c r="C7630" s="141" t="s">
        <v>1690</v>
      </c>
      <c r="D7630" s="141" t="s">
        <v>81</v>
      </c>
      <c r="E7630" s="142" t="s">
        <v>2032</v>
      </c>
      <c r="F7630" s="142" t="s">
        <v>13823</v>
      </c>
    </row>
    <row r="7631" spans="1:6" x14ac:dyDescent="0.3">
      <c r="A7631" s="141">
        <v>95387</v>
      </c>
      <c r="B7631" s="141" t="s">
        <v>13887</v>
      </c>
      <c r="C7631" s="141" t="s">
        <v>1690</v>
      </c>
      <c r="D7631" s="141" t="s">
        <v>81</v>
      </c>
      <c r="E7631" s="142" t="s">
        <v>2590</v>
      </c>
      <c r="F7631" s="142" t="s">
        <v>1790</v>
      </c>
    </row>
    <row r="7632" spans="1:6" x14ac:dyDescent="0.3">
      <c r="A7632" s="141">
        <v>95389</v>
      </c>
      <c r="B7632" s="141" t="s">
        <v>13888</v>
      </c>
      <c r="C7632" s="141" t="s">
        <v>1690</v>
      </c>
      <c r="D7632" s="141" t="s">
        <v>81</v>
      </c>
      <c r="E7632" s="142" t="s">
        <v>1582</v>
      </c>
      <c r="F7632" s="142" t="s">
        <v>2571</v>
      </c>
    </row>
    <row r="7633" spans="1:6" x14ac:dyDescent="0.3">
      <c r="A7633" s="141">
        <v>95390</v>
      </c>
      <c r="B7633" s="141" t="s">
        <v>13889</v>
      </c>
      <c r="C7633" s="141" t="s">
        <v>1690</v>
      </c>
      <c r="D7633" s="141" t="s">
        <v>81</v>
      </c>
      <c r="E7633" s="142" t="s">
        <v>2581</v>
      </c>
      <c r="F7633" s="142" t="s">
        <v>2490</v>
      </c>
    </row>
    <row r="7634" spans="1:6" x14ac:dyDescent="0.3">
      <c r="A7634" s="141">
        <v>95392</v>
      </c>
      <c r="B7634" s="141" t="s">
        <v>13890</v>
      </c>
      <c r="C7634" s="141" t="s">
        <v>1690</v>
      </c>
      <c r="D7634" s="141" t="s">
        <v>1090</v>
      </c>
      <c r="E7634" s="142" t="s">
        <v>1898</v>
      </c>
      <c r="F7634" s="142" t="s">
        <v>2836</v>
      </c>
    </row>
    <row r="7635" spans="1:6" x14ac:dyDescent="0.3">
      <c r="A7635" s="141">
        <v>95393</v>
      </c>
      <c r="B7635" s="141" t="s">
        <v>13891</v>
      </c>
      <c r="C7635" s="141" t="s">
        <v>1690</v>
      </c>
      <c r="D7635" s="141" t="s">
        <v>81</v>
      </c>
      <c r="E7635" s="142" t="s">
        <v>13892</v>
      </c>
      <c r="F7635" s="142" t="s">
        <v>1386</v>
      </c>
    </row>
    <row r="7636" spans="1:6" x14ac:dyDescent="0.3">
      <c r="A7636" s="141">
        <v>95394</v>
      </c>
      <c r="B7636" s="141" t="s">
        <v>13893</v>
      </c>
      <c r="C7636" s="141" t="s">
        <v>1690</v>
      </c>
      <c r="D7636" s="141" t="s">
        <v>81</v>
      </c>
      <c r="E7636" s="142" t="s">
        <v>1474</v>
      </c>
      <c r="F7636" s="142" t="s">
        <v>1524</v>
      </c>
    </row>
    <row r="7637" spans="1:6" x14ac:dyDescent="0.3">
      <c r="A7637" s="141">
        <v>95395</v>
      </c>
      <c r="B7637" s="141" t="s">
        <v>13894</v>
      </c>
      <c r="C7637" s="141" t="s">
        <v>1690</v>
      </c>
      <c r="D7637" s="141" t="s">
        <v>81</v>
      </c>
      <c r="E7637" s="142" t="s">
        <v>1470</v>
      </c>
      <c r="F7637" s="142" t="s">
        <v>2149</v>
      </c>
    </row>
    <row r="7638" spans="1:6" x14ac:dyDescent="0.3">
      <c r="A7638" s="141">
        <v>95396</v>
      </c>
      <c r="B7638" s="141" t="s">
        <v>13895</v>
      </c>
      <c r="C7638" s="141" t="s">
        <v>1690</v>
      </c>
      <c r="D7638" s="141" t="s">
        <v>81</v>
      </c>
      <c r="E7638" s="142" t="s">
        <v>1907</v>
      </c>
      <c r="F7638" s="142" t="s">
        <v>13365</v>
      </c>
    </row>
    <row r="7639" spans="1:6" x14ac:dyDescent="0.3">
      <c r="A7639" s="141">
        <v>95398</v>
      </c>
      <c r="B7639" s="141" t="s">
        <v>13896</v>
      </c>
      <c r="C7639" s="141" t="s">
        <v>1690</v>
      </c>
      <c r="D7639" s="141" t="s">
        <v>81</v>
      </c>
      <c r="E7639" s="142" t="s">
        <v>2385</v>
      </c>
      <c r="F7639" s="142" t="s">
        <v>1898</v>
      </c>
    </row>
    <row r="7640" spans="1:6" x14ac:dyDescent="0.3">
      <c r="A7640" s="141">
        <v>95400</v>
      </c>
      <c r="B7640" s="141" t="s">
        <v>13897</v>
      </c>
      <c r="C7640" s="141" t="s">
        <v>1690</v>
      </c>
      <c r="D7640" s="141" t="s">
        <v>81</v>
      </c>
      <c r="E7640" s="142" t="s">
        <v>1402</v>
      </c>
      <c r="F7640" s="142" t="s">
        <v>2101</v>
      </c>
    </row>
    <row r="7641" spans="1:6" x14ac:dyDescent="0.3">
      <c r="A7641" s="141">
        <v>95401</v>
      </c>
      <c r="B7641" s="141" t="s">
        <v>13898</v>
      </c>
      <c r="C7641" s="141" t="s">
        <v>1690</v>
      </c>
      <c r="D7641" s="141" t="s">
        <v>1090</v>
      </c>
      <c r="E7641" s="142" t="s">
        <v>2834</v>
      </c>
      <c r="F7641" s="142" t="s">
        <v>1572</v>
      </c>
    </row>
    <row r="7642" spans="1:6" x14ac:dyDescent="0.3">
      <c r="A7642" s="141">
        <v>95402</v>
      </c>
      <c r="B7642" s="141" t="s">
        <v>13899</v>
      </c>
      <c r="C7642" s="141" t="s">
        <v>1690</v>
      </c>
      <c r="D7642" s="141" t="s">
        <v>1090</v>
      </c>
      <c r="E7642" s="142" t="s">
        <v>13900</v>
      </c>
      <c r="F7642" s="142" t="s">
        <v>13131</v>
      </c>
    </row>
    <row r="7643" spans="1:6" x14ac:dyDescent="0.3">
      <c r="A7643" s="141">
        <v>95403</v>
      </c>
      <c r="B7643" s="141" t="s">
        <v>13901</v>
      </c>
      <c r="C7643" s="141" t="s">
        <v>1690</v>
      </c>
      <c r="D7643" s="141" t="s">
        <v>81</v>
      </c>
      <c r="E7643" s="142" t="s">
        <v>1845</v>
      </c>
      <c r="F7643" s="142" t="s">
        <v>13090</v>
      </c>
    </row>
    <row r="7644" spans="1:6" x14ac:dyDescent="0.3">
      <c r="A7644" s="141">
        <v>95404</v>
      </c>
      <c r="B7644" s="141" t="s">
        <v>13902</v>
      </c>
      <c r="C7644" s="141" t="s">
        <v>1690</v>
      </c>
      <c r="D7644" s="141" t="s">
        <v>81</v>
      </c>
      <c r="E7644" s="142" t="s">
        <v>13257</v>
      </c>
      <c r="F7644" s="142" t="s">
        <v>18393</v>
      </c>
    </row>
    <row r="7645" spans="1:6" x14ac:dyDescent="0.3">
      <c r="A7645" s="141">
        <v>95405</v>
      </c>
      <c r="B7645" s="141" t="s">
        <v>13903</v>
      </c>
      <c r="C7645" s="141" t="s">
        <v>1690</v>
      </c>
      <c r="D7645" s="141" t="s">
        <v>81</v>
      </c>
      <c r="E7645" s="142" t="s">
        <v>13904</v>
      </c>
      <c r="F7645" s="142" t="s">
        <v>2426</v>
      </c>
    </row>
    <row r="7646" spans="1:6" x14ac:dyDescent="0.3">
      <c r="A7646" s="141">
        <v>95406</v>
      </c>
      <c r="B7646" s="141" t="s">
        <v>13905</v>
      </c>
      <c r="C7646" s="141" t="s">
        <v>1690</v>
      </c>
      <c r="D7646" s="141" t="s">
        <v>1090</v>
      </c>
      <c r="E7646" s="142" t="s">
        <v>13906</v>
      </c>
      <c r="F7646" s="142" t="s">
        <v>2569</v>
      </c>
    </row>
    <row r="7647" spans="1:6" x14ac:dyDescent="0.3">
      <c r="A7647" s="141">
        <v>95408</v>
      </c>
      <c r="B7647" s="141" t="s">
        <v>13907</v>
      </c>
      <c r="C7647" s="141" t="s">
        <v>13793</v>
      </c>
      <c r="D7647" s="141" t="s">
        <v>81</v>
      </c>
      <c r="E7647" s="142" t="s">
        <v>10694</v>
      </c>
      <c r="F7647" s="142" t="s">
        <v>18593</v>
      </c>
    </row>
    <row r="7648" spans="1:6" x14ac:dyDescent="0.3">
      <c r="A7648" s="141">
        <v>95411</v>
      </c>
      <c r="B7648" s="141" t="s">
        <v>13908</v>
      </c>
      <c r="C7648" s="141" t="s">
        <v>13793</v>
      </c>
      <c r="D7648" s="141" t="s">
        <v>81</v>
      </c>
      <c r="E7648" s="142" t="s">
        <v>13909</v>
      </c>
      <c r="F7648" s="142" t="s">
        <v>16358</v>
      </c>
    </row>
    <row r="7649" spans="1:6" x14ac:dyDescent="0.3">
      <c r="A7649" s="141">
        <v>95413</v>
      </c>
      <c r="B7649" s="141" t="s">
        <v>13910</v>
      </c>
      <c r="C7649" s="141" t="s">
        <v>13793</v>
      </c>
      <c r="D7649" s="141" t="s">
        <v>81</v>
      </c>
      <c r="E7649" s="142" t="s">
        <v>13911</v>
      </c>
      <c r="F7649" s="142" t="s">
        <v>9376</v>
      </c>
    </row>
    <row r="7650" spans="1:6" x14ac:dyDescent="0.3">
      <c r="A7650" s="141">
        <v>95414</v>
      </c>
      <c r="B7650" s="141" t="s">
        <v>13912</v>
      </c>
      <c r="C7650" s="141" t="s">
        <v>13793</v>
      </c>
      <c r="D7650" s="141" t="s">
        <v>81</v>
      </c>
      <c r="E7650" s="142" t="s">
        <v>13913</v>
      </c>
      <c r="F7650" s="142" t="s">
        <v>12095</v>
      </c>
    </row>
    <row r="7651" spans="1:6" x14ac:dyDescent="0.3">
      <c r="A7651" s="141">
        <v>95415</v>
      </c>
      <c r="B7651" s="141" t="s">
        <v>13914</v>
      </c>
      <c r="C7651" s="141" t="s">
        <v>13793</v>
      </c>
      <c r="D7651" s="141" t="s">
        <v>81</v>
      </c>
      <c r="E7651" s="142" t="s">
        <v>13915</v>
      </c>
      <c r="F7651" s="142" t="s">
        <v>18594</v>
      </c>
    </row>
    <row r="7652" spans="1:6" x14ac:dyDescent="0.3">
      <c r="A7652" s="141">
        <v>95416</v>
      </c>
      <c r="B7652" s="141" t="s">
        <v>13916</v>
      </c>
      <c r="C7652" s="141" t="s">
        <v>13793</v>
      </c>
      <c r="D7652" s="141" t="s">
        <v>81</v>
      </c>
      <c r="E7652" s="142" t="s">
        <v>4021</v>
      </c>
      <c r="F7652" s="142" t="s">
        <v>8317</v>
      </c>
    </row>
    <row r="7653" spans="1:6" x14ac:dyDescent="0.3">
      <c r="A7653" s="141">
        <v>95417</v>
      </c>
      <c r="B7653" s="141" t="s">
        <v>13917</v>
      </c>
      <c r="C7653" s="141" t="s">
        <v>13793</v>
      </c>
      <c r="D7653" s="141" t="s">
        <v>81</v>
      </c>
      <c r="E7653" s="142" t="s">
        <v>13918</v>
      </c>
      <c r="F7653" s="142" t="s">
        <v>18595</v>
      </c>
    </row>
    <row r="7654" spans="1:6" x14ac:dyDescent="0.3">
      <c r="A7654" s="141">
        <v>95418</v>
      </c>
      <c r="B7654" s="141" t="s">
        <v>13919</v>
      </c>
      <c r="C7654" s="141" t="s">
        <v>13793</v>
      </c>
      <c r="D7654" s="141" t="s">
        <v>81</v>
      </c>
      <c r="E7654" s="142" t="s">
        <v>13920</v>
      </c>
      <c r="F7654" s="142" t="s">
        <v>18596</v>
      </c>
    </row>
    <row r="7655" spans="1:6" x14ac:dyDescent="0.3">
      <c r="A7655" s="141">
        <v>95419</v>
      </c>
      <c r="B7655" s="141" t="s">
        <v>13921</v>
      </c>
      <c r="C7655" s="141" t="s">
        <v>13793</v>
      </c>
      <c r="D7655" s="141" t="s">
        <v>81</v>
      </c>
      <c r="E7655" s="142" t="s">
        <v>11168</v>
      </c>
      <c r="F7655" s="142" t="s">
        <v>18597</v>
      </c>
    </row>
    <row r="7656" spans="1:6" x14ac:dyDescent="0.3">
      <c r="A7656" s="141">
        <v>95420</v>
      </c>
      <c r="B7656" s="141" t="s">
        <v>13922</v>
      </c>
      <c r="C7656" s="141" t="s">
        <v>13793</v>
      </c>
      <c r="D7656" s="141" t="s">
        <v>81</v>
      </c>
      <c r="E7656" s="142" t="s">
        <v>13923</v>
      </c>
      <c r="F7656" s="142" t="s">
        <v>18598</v>
      </c>
    </row>
    <row r="7657" spans="1:6" x14ac:dyDescent="0.3">
      <c r="A7657" s="141">
        <v>95421</v>
      </c>
      <c r="B7657" s="141" t="s">
        <v>13924</v>
      </c>
      <c r="C7657" s="141" t="s">
        <v>13793</v>
      </c>
      <c r="D7657" s="141" t="s">
        <v>81</v>
      </c>
      <c r="E7657" s="142" t="s">
        <v>13925</v>
      </c>
      <c r="F7657" s="142" t="s">
        <v>18599</v>
      </c>
    </row>
    <row r="7658" spans="1:6" x14ac:dyDescent="0.3">
      <c r="A7658" s="141">
        <v>95422</v>
      </c>
      <c r="B7658" s="141" t="s">
        <v>13926</v>
      </c>
      <c r="C7658" s="141" t="s">
        <v>13793</v>
      </c>
      <c r="D7658" s="141" t="s">
        <v>81</v>
      </c>
      <c r="E7658" s="142" t="s">
        <v>13927</v>
      </c>
      <c r="F7658" s="142" t="s">
        <v>18600</v>
      </c>
    </row>
    <row r="7659" spans="1:6" x14ac:dyDescent="0.3">
      <c r="A7659" s="141">
        <v>95423</v>
      </c>
      <c r="B7659" s="141" t="s">
        <v>13928</v>
      </c>
      <c r="C7659" s="141" t="s">
        <v>13793</v>
      </c>
      <c r="D7659" s="141" t="s">
        <v>81</v>
      </c>
      <c r="E7659" s="142" t="s">
        <v>13929</v>
      </c>
      <c r="F7659" s="142" t="s">
        <v>14914</v>
      </c>
    </row>
    <row r="7660" spans="1:6" x14ac:dyDescent="0.3">
      <c r="A7660" s="141">
        <v>95424</v>
      </c>
      <c r="B7660" s="141" t="s">
        <v>13930</v>
      </c>
      <c r="C7660" s="141" t="s">
        <v>13793</v>
      </c>
      <c r="D7660" s="141" t="s">
        <v>81</v>
      </c>
      <c r="E7660" s="142" t="s">
        <v>13931</v>
      </c>
      <c r="F7660" s="142" t="s">
        <v>18601</v>
      </c>
    </row>
    <row r="7661" spans="1:6" x14ac:dyDescent="0.3">
      <c r="A7661" s="141">
        <v>100288</v>
      </c>
      <c r="B7661" s="141" t="s">
        <v>13932</v>
      </c>
      <c r="C7661" s="141" t="s">
        <v>1690</v>
      </c>
      <c r="D7661" s="141" t="s">
        <v>81</v>
      </c>
      <c r="E7661" s="142" t="s">
        <v>2581</v>
      </c>
      <c r="F7661" s="142" t="s">
        <v>12992</v>
      </c>
    </row>
    <row r="7662" spans="1:6" x14ac:dyDescent="0.3">
      <c r="A7662" s="141">
        <v>100289</v>
      </c>
      <c r="B7662" s="141" t="s">
        <v>13933</v>
      </c>
      <c r="C7662" s="141" t="s">
        <v>1690</v>
      </c>
      <c r="D7662" s="141" t="s">
        <v>81</v>
      </c>
      <c r="E7662" s="142" t="s">
        <v>13934</v>
      </c>
      <c r="F7662" s="142" t="s">
        <v>590</v>
      </c>
    </row>
    <row r="7663" spans="1:6" x14ac:dyDescent="0.3">
      <c r="A7663" s="141">
        <v>100291</v>
      </c>
      <c r="B7663" s="141" t="s">
        <v>13935</v>
      </c>
      <c r="C7663" s="141" t="s">
        <v>1690</v>
      </c>
      <c r="D7663" s="141" t="s">
        <v>81</v>
      </c>
      <c r="E7663" s="142" t="s">
        <v>1937</v>
      </c>
      <c r="F7663" s="142" t="s">
        <v>1458</v>
      </c>
    </row>
    <row r="7664" spans="1:6" x14ac:dyDescent="0.3">
      <c r="A7664" s="141">
        <v>100293</v>
      </c>
      <c r="B7664" s="141" t="s">
        <v>13936</v>
      </c>
      <c r="C7664" s="141" t="s">
        <v>1690</v>
      </c>
      <c r="D7664" s="141" t="s">
        <v>81</v>
      </c>
      <c r="E7664" s="142" t="s">
        <v>2590</v>
      </c>
      <c r="F7664" s="142" t="s">
        <v>1790</v>
      </c>
    </row>
    <row r="7665" spans="1:6" x14ac:dyDescent="0.3">
      <c r="A7665" s="141">
        <v>100295</v>
      </c>
      <c r="B7665" s="141" t="s">
        <v>13937</v>
      </c>
      <c r="C7665" s="141" t="s">
        <v>1690</v>
      </c>
      <c r="D7665" s="141" t="s">
        <v>81</v>
      </c>
      <c r="E7665" s="142" t="s">
        <v>13086</v>
      </c>
      <c r="F7665" s="142" t="s">
        <v>2819</v>
      </c>
    </row>
    <row r="7666" spans="1:6" x14ac:dyDescent="0.3">
      <c r="A7666" s="141">
        <v>100298</v>
      </c>
      <c r="B7666" s="141" t="s">
        <v>13938</v>
      </c>
      <c r="C7666" s="141" t="s">
        <v>1690</v>
      </c>
      <c r="D7666" s="141" t="s">
        <v>81</v>
      </c>
      <c r="E7666" s="142" t="s">
        <v>1386</v>
      </c>
      <c r="F7666" s="142" t="s">
        <v>18602</v>
      </c>
    </row>
    <row r="7667" spans="1:6" x14ac:dyDescent="0.3">
      <c r="A7667" s="141">
        <v>100299</v>
      </c>
      <c r="B7667" s="141" t="s">
        <v>13939</v>
      </c>
      <c r="C7667" s="141" t="s">
        <v>1690</v>
      </c>
      <c r="D7667" s="141" t="s">
        <v>81</v>
      </c>
      <c r="E7667" s="142" t="s">
        <v>13032</v>
      </c>
      <c r="F7667" s="142" t="s">
        <v>2784</v>
      </c>
    </row>
    <row r="7668" spans="1:6" x14ac:dyDescent="0.3">
      <c r="A7668" s="141">
        <v>100301</v>
      </c>
      <c r="B7668" s="141" t="s">
        <v>13940</v>
      </c>
      <c r="C7668" s="141" t="s">
        <v>1690</v>
      </c>
      <c r="D7668" s="141" t="s">
        <v>81</v>
      </c>
      <c r="E7668" s="142" t="s">
        <v>13941</v>
      </c>
      <c r="F7668" s="142" t="s">
        <v>207</v>
      </c>
    </row>
    <row r="7669" spans="1:6" x14ac:dyDescent="0.3">
      <c r="A7669" s="141">
        <v>100303</v>
      </c>
      <c r="B7669" s="141" t="s">
        <v>13942</v>
      </c>
      <c r="C7669" s="141" t="s">
        <v>1690</v>
      </c>
      <c r="D7669" s="141" t="s">
        <v>81</v>
      </c>
      <c r="E7669" s="142" t="s">
        <v>13766</v>
      </c>
      <c r="F7669" s="142" t="s">
        <v>14539</v>
      </c>
    </row>
    <row r="7670" spans="1:6" x14ac:dyDescent="0.3">
      <c r="A7670" s="141">
        <v>100307</v>
      </c>
      <c r="B7670" s="141" t="s">
        <v>13943</v>
      </c>
      <c r="C7670" s="141" t="s">
        <v>1690</v>
      </c>
      <c r="D7670" s="141" t="s">
        <v>81</v>
      </c>
      <c r="E7670" s="142" t="s">
        <v>13944</v>
      </c>
      <c r="F7670" s="142" t="s">
        <v>5675</v>
      </c>
    </row>
    <row r="7671" spans="1:6" x14ac:dyDescent="0.3">
      <c r="A7671" s="141">
        <v>100308</v>
      </c>
      <c r="B7671" s="141" t="s">
        <v>13945</v>
      </c>
      <c r="C7671" s="141" t="s">
        <v>1690</v>
      </c>
      <c r="D7671" s="141" t="s">
        <v>81</v>
      </c>
      <c r="E7671" s="142" t="s">
        <v>5908</v>
      </c>
      <c r="F7671" s="142" t="s">
        <v>7628</v>
      </c>
    </row>
    <row r="7672" spans="1:6" x14ac:dyDescent="0.3">
      <c r="A7672" s="141">
        <v>100309</v>
      </c>
      <c r="B7672" s="141" t="s">
        <v>13946</v>
      </c>
      <c r="C7672" s="141" t="s">
        <v>1690</v>
      </c>
      <c r="D7672" s="141" t="s">
        <v>81</v>
      </c>
      <c r="E7672" s="142" t="s">
        <v>1699</v>
      </c>
      <c r="F7672" s="142" t="s">
        <v>16409</v>
      </c>
    </row>
    <row r="7673" spans="1:6" x14ac:dyDescent="0.3">
      <c r="A7673" s="141">
        <v>100315</v>
      </c>
      <c r="B7673" s="141" t="s">
        <v>13947</v>
      </c>
      <c r="C7673" s="141" t="s">
        <v>13793</v>
      </c>
      <c r="D7673" s="141" t="s">
        <v>81</v>
      </c>
      <c r="E7673" s="142" t="s">
        <v>13948</v>
      </c>
      <c r="F7673" s="142" t="s">
        <v>18603</v>
      </c>
    </row>
    <row r="7674" spans="1:6" x14ac:dyDescent="0.3">
      <c r="A7674" s="141">
        <v>100321</v>
      </c>
      <c r="B7674" s="141" t="s">
        <v>13946</v>
      </c>
      <c r="C7674" s="141" t="s">
        <v>13793</v>
      </c>
      <c r="D7674" s="141" t="s">
        <v>81</v>
      </c>
      <c r="E7674" s="142" t="s">
        <v>13949</v>
      </c>
      <c r="F7674" s="142" t="s">
        <v>18604</v>
      </c>
    </row>
    <row r="7675" spans="1:6" x14ac:dyDescent="0.3">
      <c r="A7675" s="141">
        <v>100533</v>
      </c>
      <c r="B7675" s="141" t="s">
        <v>13950</v>
      </c>
      <c r="C7675" s="141" t="s">
        <v>1690</v>
      </c>
      <c r="D7675" s="141" t="s">
        <v>81</v>
      </c>
      <c r="E7675" s="142" t="s">
        <v>3809</v>
      </c>
      <c r="F7675" s="142" t="s">
        <v>18605</v>
      </c>
    </row>
    <row r="7676" spans="1:6" x14ac:dyDescent="0.3">
      <c r="A7676" s="141">
        <v>100534</v>
      </c>
      <c r="B7676" s="141" t="s">
        <v>13950</v>
      </c>
      <c r="C7676" s="141" t="s">
        <v>13793</v>
      </c>
      <c r="D7676" s="141" t="s">
        <v>81</v>
      </c>
      <c r="E7676" s="142" t="s">
        <v>13951</v>
      </c>
      <c r="F7676" s="142" t="s">
        <v>18606</v>
      </c>
    </row>
    <row r="7677" spans="1:6" x14ac:dyDescent="0.3">
      <c r="A7677" s="141">
        <v>100535</v>
      </c>
      <c r="B7677" s="141" t="s">
        <v>13952</v>
      </c>
      <c r="C7677" s="141" t="s">
        <v>1690</v>
      </c>
      <c r="D7677" s="141" t="s">
        <v>81</v>
      </c>
      <c r="E7677" s="142" t="s">
        <v>2364</v>
      </c>
      <c r="F7677" s="142" t="s">
        <v>18607</v>
      </c>
    </row>
    <row r="7678" spans="1:6" x14ac:dyDescent="0.3">
      <c r="A7678" s="141">
        <v>100536</v>
      </c>
      <c r="B7678" s="141" t="s">
        <v>13953</v>
      </c>
      <c r="C7678" s="141" t="s">
        <v>13793</v>
      </c>
      <c r="D7678" s="141" t="s">
        <v>81</v>
      </c>
      <c r="E7678" s="142" t="s">
        <v>13954</v>
      </c>
      <c r="F7678" s="142" t="s">
        <v>18608</v>
      </c>
    </row>
    <row r="7679" spans="1:6" x14ac:dyDescent="0.3">
      <c r="A7679" s="141">
        <v>101286</v>
      </c>
      <c r="B7679" s="141" t="s">
        <v>13955</v>
      </c>
      <c r="C7679" s="141" t="s">
        <v>13793</v>
      </c>
      <c r="D7679" s="141" t="s">
        <v>81</v>
      </c>
      <c r="E7679" s="142" t="s">
        <v>10197</v>
      </c>
      <c r="F7679" s="142" t="s">
        <v>18609</v>
      </c>
    </row>
    <row r="7680" spans="1:6" x14ac:dyDescent="0.3">
      <c r="A7680" s="141">
        <v>101287</v>
      </c>
      <c r="B7680" s="141" t="s">
        <v>13956</v>
      </c>
      <c r="C7680" s="141" t="s">
        <v>13793</v>
      </c>
      <c r="D7680" s="141" t="s">
        <v>81</v>
      </c>
      <c r="E7680" s="142" t="s">
        <v>820</v>
      </c>
      <c r="F7680" s="142" t="s">
        <v>18610</v>
      </c>
    </row>
    <row r="7681" spans="1:6" x14ac:dyDescent="0.3">
      <c r="A7681" s="141">
        <v>101288</v>
      </c>
      <c r="B7681" s="141" t="s">
        <v>13957</v>
      </c>
      <c r="C7681" s="141" t="s">
        <v>13793</v>
      </c>
      <c r="D7681" s="141" t="s">
        <v>81</v>
      </c>
      <c r="E7681" s="142" t="s">
        <v>10197</v>
      </c>
      <c r="F7681" s="142" t="s">
        <v>18609</v>
      </c>
    </row>
    <row r="7682" spans="1:6" x14ac:dyDescent="0.3">
      <c r="A7682" s="141">
        <v>101289</v>
      </c>
      <c r="B7682" s="141" t="s">
        <v>13958</v>
      </c>
      <c r="C7682" s="141" t="s">
        <v>13793</v>
      </c>
      <c r="D7682" s="141" t="s">
        <v>81</v>
      </c>
      <c r="E7682" s="142" t="s">
        <v>13959</v>
      </c>
      <c r="F7682" s="142" t="s">
        <v>18181</v>
      </c>
    </row>
    <row r="7683" spans="1:6" x14ac:dyDescent="0.3">
      <c r="A7683" s="141">
        <v>101290</v>
      </c>
      <c r="B7683" s="141" t="s">
        <v>13960</v>
      </c>
      <c r="C7683" s="141" t="s">
        <v>13793</v>
      </c>
      <c r="D7683" s="141" t="s">
        <v>81</v>
      </c>
      <c r="E7683" s="142" t="s">
        <v>13961</v>
      </c>
      <c r="F7683" s="142" t="s">
        <v>7159</v>
      </c>
    </row>
    <row r="7684" spans="1:6" x14ac:dyDescent="0.3">
      <c r="A7684" s="141">
        <v>101291</v>
      </c>
      <c r="B7684" s="141" t="s">
        <v>13962</v>
      </c>
      <c r="C7684" s="141" t="s">
        <v>13793</v>
      </c>
      <c r="D7684" s="141" t="s">
        <v>81</v>
      </c>
      <c r="E7684" s="142" t="s">
        <v>10197</v>
      </c>
      <c r="F7684" s="142" t="s">
        <v>18609</v>
      </c>
    </row>
    <row r="7685" spans="1:6" x14ac:dyDescent="0.3">
      <c r="A7685" s="141">
        <v>101292</v>
      </c>
      <c r="B7685" s="141" t="s">
        <v>13963</v>
      </c>
      <c r="C7685" s="141" t="s">
        <v>13793</v>
      </c>
      <c r="D7685" s="141" t="s">
        <v>81</v>
      </c>
      <c r="E7685" s="142" t="s">
        <v>1235</v>
      </c>
      <c r="F7685" s="142" t="s">
        <v>18611</v>
      </c>
    </row>
    <row r="7686" spans="1:6" x14ac:dyDescent="0.3">
      <c r="A7686" s="141">
        <v>101293</v>
      </c>
      <c r="B7686" s="141" t="s">
        <v>13964</v>
      </c>
      <c r="C7686" s="141" t="s">
        <v>13793</v>
      </c>
      <c r="D7686" s="141" t="s">
        <v>81</v>
      </c>
      <c r="E7686" s="142" t="s">
        <v>13965</v>
      </c>
      <c r="F7686" s="142" t="s">
        <v>18612</v>
      </c>
    </row>
    <row r="7687" spans="1:6" x14ac:dyDescent="0.3">
      <c r="A7687" s="141">
        <v>101294</v>
      </c>
      <c r="B7687" s="141" t="s">
        <v>13966</v>
      </c>
      <c r="C7687" s="141" t="s">
        <v>13793</v>
      </c>
      <c r="D7687" s="141" t="s">
        <v>81</v>
      </c>
      <c r="E7687" s="142" t="s">
        <v>13967</v>
      </c>
      <c r="F7687" s="142" t="s">
        <v>18613</v>
      </c>
    </row>
    <row r="7688" spans="1:6" x14ac:dyDescent="0.3">
      <c r="A7688" s="141">
        <v>101295</v>
      </c>
      <c r="B7688" s="141" t="s">
        <v>13968</v>
      </c>
      <c r="C7688" s="141" t="s">
        <v>13793</v>
      </c>
      <c r="D7688" s="141" t="s">
        <v>81</v>
      </c>
      <c r="E7688" s="142" t="s">
        <v>9248</v>
      </c>
      <c r="F7688" s="142" t="s">
        <v>18614</v>
      </c>
    </row>
    <row r="7689" spans="1:6" x14ac:dyDescent="0.3">
      <c r="A7689" s="141">
        <v>101296</v>
      </c>
      <c r="B7689" s="141" t="s">
        <v>13969</v>
      </c>
      <c r="C7689" s="141" t="s">
        <v>13793</v>
      </c>
      <c r="D7689" s="141" t="s">
        <v>81</v>
      </c>
      <c r="E7689" s="142" t="s">
        <v>13970</v>
      </c>
      <c r="F7689" s="142" t="s">
        <v>18615</v>
      </c>
    </row>
    <row r="7690" spans="1:6" x14ac:dyDescent="0.3">
      <c r="A7690" s="141">
        <v>101297</v>
      </c>
      <c r="B7690" s="141" t="s">
        <v>13971</v>
      </c>
      <c r="C7690" s="141" t="s">
        <v>13793</v>
      </c>
      <c r="D7690" s="141" t="s">
        <v>81</v>
      </c>
      <c r="E7690" s="142" t="s">
        <v>9339</v>
      </c>
      <c r="F7690" s="142" t="s">
        <v>18616</v>
      </c>
    </row>
    <row r="7691" spans="1:6" x14ac:dyDescent="0.3">
      <c r="A7691" s="141">
        <v>101298</v>
      </c>
      <c r="B7691" s="141" t="s">
        <v>13972</v>
      </c>
      <c r="C7691" s="141" t="s">
        <v>13793</v>
      </c>
      <c r="D7691" s="141" t="s">
        <v>81</v>
      </c>
      <c r="E7691" s="142" t="s">
        <v>10197</v>
      </c>
      <c r="F7691" s="142" t="s">
        <v>18609</v>
      </c>
    </row>
    <row r="7692" spans="1:6" x14ac:dyDescent="0.3">
      <c r="A7692" s="141">
        <v>101299</v>
      </c>
      <c r="B7692" s="141" t="s">
        <v>13973</v>
      </c>
      <c r="C7692" s="141" t="s">
        <v>13793</v>
      </c>
      <c r="D7692" s="141" t="s">
        <v>81</v>
      </c>
      <c r="E7692" s="142" t="s">
        <v>13961</v>
      </c>
      <c r="F7692" s="142" t="s">
        <v>7159</v>
      </c>
    </row>
    <row r="7693" spans="1:6" x14ac:dyDescent="0.3">
      <c r="A7693" s="141">
        <v>101300</v>
      </c>
      <c r="B7693" s="141" t="s">
        <v>13974</v>
      </c>
      <c r="C7693" s="141" t="s">
        <v>13793</v>
      </c>
      <c r="D7693" s="141" t="s">
        <v>81</v>
      </c>
      <c r="E7693" s="142" t="s">
        <v>13975</v>
      </c>
      <c r="F7693" s="142" t="s">
        <v>18617</v>
      </c>
    </row>
    <row r="7694" spans="1:6" x14ac:dyDescent="0.3">
      <c r="A7694" s="141">
        <v>101301</v>
      </c>
      <c r="B7694" s="141" t="s">
        <v>13976</v>
      </c>
      <c r="C7694" s="141" t="s">
        <v>13793</v>
      </c>
      <c r="D7694" s="141" t="s">
        <v>81</v>
      </c>
      <c r="E7694" s="142" t="s">
        <v>13977</v>
      </c>
      <c r="F7694" s="142" t="s">
        <v>9573</v>
      </c>
    </row>
    <row r="7695" spans="1:6" x14ac:dyDescent="0.3">
      <c r="A7695" s="141">
        <v>101302</v>
      </c>
      <c r="B7695" s="141" t="s">
        <v>13978</v>
      </c>
      <c r="C7695" s="141" t="s">
        <v>13793</v>
      </c>
      <c r="D7695" s="141" t="s">
        <v>81</v>
      </c>
      <c r="E7695" s="142" t="s">
        <v>13979</v>
      </c>
      <c r="F7695" s="142" t="s">
        <v>18618</v>
      </c>
    </row>
    <row r="7696" spans="1:6" x14ac:dyDescent="0.3">
      <c r="A7696" s="141">
        <v>101303</v>
      </c>
      <c r="B7696" s="141" t="s">
        <v>13980</v>
      </c>
      <c r="C7696" s="141" t="s">
        <v>13793</v>
      </c>
      <c r="D7696" s="141" t="s">
        <v>81</v>
      </c>
      <c r="E7696" s="142" t="s">
        <v>12110</v>
      </c>
      <c r="F7696" s="142" t="s">
        <v>18619</v>
      </c>
    </row>
    <row r="7697" spans="1:6" x14ac:dyDescent="0.3">
      <c r="A7697" s="141">
        <v>101304</v>
      </c>
      <c r="B7697" s="141" t="s">
        <v>13981</v>
      </c>
      <c r="C7697" s="141" t="s">
        <v>13793</v>
      </c>
      <c r="D7697" s="141" t="s">
        <v>81</v>
      </c>
      <c r="E7697" s="142" t="s">
        <v>8008</v>
      </c>
      <c r="F7697" s="142" t="s">
        <v>2917</v>
      </c>
    </row>
    <row r="7698" spans="1:6" x14ac:dyDescent="0.3">
      <c r="A7698" s="141">
        <v>101305</v>
      </c>
      <c r="B7698" s="141" t="s">
        <v>13982</v>
      </c>
      <c r="C7698" s="141" t="s">
        <v>13793</v>
      </c>
      <c r="D7698" s="141" t="s">
        <v>81</v>
      </c>
      <c r="E7698" s="142" t="s">
        <v>13983</v>
      </c>
      <c r="F7698" s="142" t="s">
        <v>17419</v>
      </c>
    </row>
    <row r="7699" spans="1:6" x14ac:dyDescent="0.3">
      <c r="A7699" s="141">
        <v>101307</v>
      </c>
      <c r="B7699" s="141" t="s">
        <v>13984</v>
      </c>
      <c r="C7699" s="141" t="s">
        <v>13793</v>
      </c>
      <c r="D7699" s="141" t="s">
        <v>81</v>
      </c>
      <c r="E7699" s="142" t="s">
        <v>13965</v>
      </c>
      <c r="F7699" s="142" t="s">
        <v>18612</v>
      </c>
    </row>
    <row r="7700" spans="1:6" x14ac:dyDescent="0.3">
      <c r="A7700" s="141">
        <v>101308</v>
      </c>
      <c r="B7700" s="141" t="s">
        <v>13985</v>
      </c>
      <c r="C7700" s="141" t="s">
        <v>13793</v>
      </c>
      <c r="D7700" s="141" t="s">
        <v>81</v>
      </c>
      <c r="E7700" s="142" t="s">
        <v>6899</v>
      </c>
      <c r="F7700" s="142" t="s">
        <v>18620</v>
      </c>
    </row>
    <row r="7701" spans="1:6" x14ac:dyDescent="0.3">
      <c r="A7701" s="141">
        <v>101309</v>
      </c>
      <c r="B7701" s="141" t="s">
        <v>13986</v>
      </c>
      <c r="C7701" s="141" t="s">
        <v>13793</v>
      </c>
      <c r="D7701" s="141" t="s">
        <v>81</v>
      </c>
      <c r="E7701" s="142" t="s">
        <v>13961</v>
      </c>
      <c r="F7701" s="142" t="s">
        <v>7159</v>
      </c>
    </row>
    <row r="7702" spans="1:6" x14ac:dyDescent="0.3">
      <c r="A7702" s="141">
        <v>101310</v>
      </c>
      <c r="B7702" s="141" t="s">
        <v>13987</v>
      </c>
      <c r="C7702" s="141" t="s">
        <v>13793</v>
      </c>
      <c r="D7702" s="141" t="s">
        <v>81</v>
      </c>
      <c r="E7702" s="142" t="s">
        <v>8008</v>
      </c>
      <c r="F7702" s="142" t="s">
        <v>2917</v>
      </c>
    </row>
    <row r="7703" spans="1:6" x14ac:dyDescent="0.3">
      <c r="A7703" s="141">
        <v>101311</v>
      </c>
      <c r="B7703" s="141" t="s">
        <v>13988</v>
      </c>
      <c r="C7703" s="141" t="s">
        <v>13793</v>
      </c>
      <c r="D7703" s="141" t="s">
        <v>81</v>
      </c>
      <c r="E7703" s="142" t="s">
        <v>13965</v>
      </c>
      <c r="F7703" s="142" t="s">
        <v>18612</v>
      </c>
    </row>
    <row r="7704" spans="1:6" x14ac:dyDescent="0.3">
      <c r="A7704" s="141">
        <v>101312</v>
      </c>
      <c r="B7704" s="141" t="s">
        <v>13989</v>
      </c>
      <c r="C7704" s="141" t="s">
        <v>13793</v>
      </c>
      <c r="D7704" s="141" t="s">
        <v>81</v>
      </c>
      <c r="E7704" s="142" t="s">
        <v>13990</v>
      </c>
      <c r="F7704" s="142" t="s">
        <v>18621</v>
      </c>
    </row>
    <row r="7705" spans="1:6" x14ac:dyDescent="0.3">
      <c r="A7705" s="141">
        <v>101313</v>
      </c>
      <c r="B7705" s="141" t="s">
        <v>13991</v>
      </c>
      <c r="C7705" s="141" t="s">
        <v>13793</v>
      </c>
      <c r="D7705" s="141" t="s">
        <v>81</v>
      </c>
      <c r="E7705" s="142" t="s">
        <v>13992</v>
      </c>
      <c r="F7705" s="142" t="s">
        <v>18622</v>
      </c>
    </row>
    <row r="7706" spans="1:6" x14ac:dyDescent="0.3">
      <c r="A7706" s="141">
        <v>101315</v>
      </c>
      <c r="B7706" s="141" t="s">
        <v>13993</v>
      </c>
      <c r="C7706" s="141" t="s">
        <v>13793</v>
      </c>
      <c r="D7706" s="141" t="s">
        <v>81</v>
      </c>
      <c r="E7706" s="142" t="s">
        <v>13994</v>
      </c>
      <c r="F7706" s="142" t="s">
        <v>18623</v>
      </c>
    </row>
    <row r="7707" spans="1:6" x14ac:dyDescent="0.3">
      <c r="A7707" s="141">
        <v>101316</v>
      </c>
      <c r="B7707" s="141" t="s">
        <v>13995</v>
      </c>
      <c r="C7707" s="141" t="s">
        <v>13793</v>
      </c>
      <c r="D7707" s="141" t="s">
        <v>81</v>
      </c>
      <c r="E7707" s="142" t="s">
        <v>13996</v>
      </c>
      <c r="F7707" s="142" t="s">
        <v>11062</v>
      </c>
    </row>
    <row r="7708" spans="1:6" x14ac:dyDescent="0.3">
      <c r="A7708" s="141">
        <v>101320</v>
      </c>
      <c r="B7708" s="141" t="s">
        <v>13997</v>
      </c>
      <c r="C7708" s="141" t="s">
        <v>13793</v>
      </c>
      <c r="D7708" s="141" t="s">
        <v>81</v>
      </c>
      <c r="E7708" s="142" t="s">
        <v>10431</v>
      </c>
      <c r="F7708" s="142" t="s">
        <v>7884</v>
      </c>
    </row>
    <row r="7709" spans="1:6" x14ac:dyDescent="0.3">
      <c r="A7709" s="141">
        <v>101322</v>
      </c>
      <c r="B7709" s="141" t="s">
        <v>13998</v>
      </c>
      <c r="C7709" s="141" t="s">
        <v>13793</v>
      </c>
      <c r="D7709" s="141" t="s">
        <v>81</v>
      </c>
      <c r="E7709" s="142" t="s">
        <v>13965</v>
      </c>
      <c r="F7709" s="142" t="s">
        <v>18612</v>
      </c>
    </row>
    <row r="7710" spans="1:6" x14ac:dyDescent="0.3">
      <c r="A7710" s="141">
        <v>101323</v>
      </c>
      <c r="B7710" s="141" t="s">
        <v>13999</v>
      </c>
      <c r="C7710" s="141" t="s">
        <v>13793</v>
      </c>
      <c r="D7710" s="141" t="s">
        <v>81</v>
      </c>
      <c r="E7710" s="142" t="s">
        <v>14000</v>
      </c>
      <c r="F7710" s="142" t="s">
        <v>7578</v>
      </c>
    </row>
    <row r="7711" spans="1:6" x14ac:dyDescent="0.3">
      <c r="A7711" s="141">
        <v>101324</v>
      </c>
      <c r="B7711" s="141" t="s">
        <v>14001</v>
      </c>
      <c r="C7711" s="141" t="s">
        <v>13793</v>
      </c>
      <c r="D7711" s="141" t="s">
        <v>81</v>
      </c>
      <c r="E7711" s="142" t="s">
        <v>1004</v>
      </c>
      <c r="F7711" s="142" t="s">
        <v>16521</v>
      </c>
    </row>
    <row r="7712" spans="1:6" x14ac:dyDescent="0.3">
      <c r="A7712" s="141">
        <v>101325</v>
      </c>
      <c r="B7712" s="141" t="s">
        <v>14002</v>
      </c>
      <c r="C7712" s="141" t="s">
        <v>13793</v>
      </c>
      <c r="D7712" s="141" t="s">
        <v>81</v>
      </c>
      <c r="E7712" s="142" t="s">
        <v>14003</v>
      </c>
      <c r="F7712" s="142" t="s">
        <v>18624</v>
      </c>
    </row>
    <row r="7713" spans="1:6" x14ac:dyDescent="0.3">
      <c r="A7713" s="141">
        <v>101326</v>
      </c>
      <c r="B7713" s="141" t="s">
        <v>14004</v>
      </c>
      <c r="C7713" s="141" t="s">
        <v>13793</v>
      </c>
      <c r="D7713" s="141" t="s">
        <v>81</v>
      </c>
      <c r="E7713" s="142" t="s">
        <v>4580</v>
      </c>
      <c r="F7713" s="142" t="s">
        <v>18625</v>
      </c>
    </row>
    <row r="7714" spans="1:6" x14ac:dyDescent="0.3">
      <c r="A7714" s="141">
        <v>101328</v>
      </c>
      <c r="B7714" s="141" t="s">
        <v>14005</v>
      </c>
      <c r="C7714" s="141" t="s">
        <v>13793</v>
      </c>
      <c r="D7714" s="141" t="s">
        <v>81</v>
      </c>
      <c r="E7714" s="142" t="s">
        <v>14006</v>
      </c>
      <c r="F7714" s="142" t="s">
        <v>11882</v>
      </c>
    </row>
    <row r="7715" spans="1:6" x14ac:dyDescent="0.3">
      <c r="A7715" s="141">
        <v>101329</v>
      </c>
      <c r="B7715" s="141" t="s">
        <v>14007</v>
      </c>
      <c r="C7715" s="141" t="s">
        <v>13793</v>
      </c>
      <c r="D7715" s="141" t="s">
        <v>81</v>
      </c>
      <c r="E7715" s="142" t="s">
        <v>14008</v>
      </c>
      <c r="F7715" s="142" t="s">
        <v>12430</v>
      </c>
    </row>
    <row r="7716" spans="1:6" x14ac:dyDescent="0.3">
      <c r="A7716" s="141">
        <v>101330</v>
      </c>
      <c r="B7716" s="141" t="s">
        <v>14009</v>
      </c>
      <c r="C7716" s="141" t="s">
        <v>13793</v>
      </c>
      <c r="D7716" s="141" t="s">
        <v>81</v>
      </c>
      <c r="E7716" s="142" t="s">
        <v>8008</v>
      </c>
      <c r="F7716" s="142" t="s">
        <v>2917</v>
      </c>
    </row>
    <row r="7717" spans="1:6" x14ac:dyDescent="0.3">
      <c r="A7717" s="141">
        <v>101331</v>
      </c>
      <c r="B7717" s="141" t="s">
        <v>14010</v>
      </c>
      <c r="C7717" s="141" t="s">
        <v>13793</v>
      </c>
      <c r="D7717" s="141" t="s">
        <v>81</v>
      </c>
      <c r="E7717" s="142" t="s">
        <v>14011</v>
      </c>
      <c r="F7717" s="142" t="s">
        <v>18626</v>
      </c>
    </row>
    <row r="7718" spans="1:6" x14ac:dyDescent="0.3">
      <c r="A7718" s="141">
        <v>101332</v>
      </c>
      <c r="B7718" s="141" t="s">
        <v>14012</v>
      </c>
      <c r="C7718" s="141" t="s">
        <v>13793</v>
      </c>
      <c r="D7718" s="141" t="s">
        <v>81</v>
      </c>
      <c r="E7718" s="142" t="s">
        <v>5739</v>
      </c>
      <c r="F7718" s="142" t="s">
        <v>2241</v>
      </c>
    </row>
    <row r="7719" spans="1:6" x14ac:dyDescent="0.3">
      <c r="A7719" s="141">
        <v>101333</v>
      </c>
      <c r="B7719" s="141" t="s">
        <v>14013</v>
      </c>
      <c r="C7719" s="141" t="s">
        <v>13793</v>
      </c>
      <c r="D7719" s="141" t="s">
        <v>81</v>
      </c>
      <c r="E7719" s="142" t="s">
        <v>14014</v>
      </c>
      <c r="F7719" s="142" t="s">
        <v>18627</v>
      </c>
    </row>
    <row r="7720" spans="1:6" x14ac:dyDescent="0.3">
      <c r="A7720" s="141">
        <v>101334</v>
      </c>
      <c r="B7720" s="141" t="s">
        <v>14015</v>
      </c>
      <c r="C7720" s="141" t="s">
        <v>13793</v>
      </c>
      <c r="D7720" s="141" t="s">
        <v>81</v>
      </c>
      <c r="E7720" s="142" t="s">
        <v>14016</v>
      </c>
      <c r="F7720" s="142" t="s">
        <v>18628</v>
      </c>
    </row>
    <row r="7721" spans="1:6" x14ac:dyDescent="0.3">
      <c r="A7721" s="141">
        <v>101336</v>
      </c>
      <c r="B7721" s="141" t="s">
        <v>14017</v>
      </c>
      <c r="C7721" s="141" t="s">
        <v>13793</v>
      </c>
      <c r="D7721" s="141" t="s">
        <v>81</v>
      </c>
      <c r="E7721" s="142" t="s">
        <v>14018</v>
      </c>
      <c r="F7721" s="142" t="s">
        <v>16506</v>
      </c>
    </row>
    <row r="7722" spans="1:6" x14ac:dyDescent="0.3">
      <c r="A7722" s="141">
        <v>101337</v>
      </c>
      <c r="B7722" s="141" t="s">
        <v>14019</v>
      </c>
      <c r="C7722" s="141" t="s">
        <v>13793</v>
      </c>
      <c r="D7722" s="141" t="s">
        <v>81</v>
      </c>
      <c r="E7722" s="142" t="s">
        <v>7928</v>
      </c>
      <c r="F7722" s="142" t="s">
        <v>7967</v>
      </c>
    </row>
    <row r="7723" spans="1:6" x14ac:dyDescent="0.3">
      <c r="A7723" s="141">
        <v>101338</v>
      </c>
      <c r="B7723" s="141" t="s">
        <v>14020</v>
      </c>
      <c r="C7723" s="141" t="s">
        <v>13793</v>
      </c>
      <c r="D7723" s="141" t="s">
        <v>81</v>
      </c>
      <c r="E7723" s="142" t="s">
        <v>9658</v>
      </c>
      <c r="F7723" s="142" t="s">
        <v>18629</v>
      </c>
    </row>
    <row r="7724" spans="1:6" x14ac:dyDescent="0.3">
      <c r="A7724" s="141">
        <v>101339</v>
      </c>
      <c r="B7724" s="141" t="s">
        <v>14021</v>
      </c>
      <c r="C7724" s="141" t="s">
        <v>13793</v>
      </c>
      <c r="D7724" s="141" t="s">
        <v>81</v>
      </c>
      <c r="E7724" s="142" t="s">
        <v>2258</v>
      </c>
      <c r="F7724" s="142" t="s">
        <v>18630</v>
      </c>
    </row>
    <row r="7725" spans="1:6" x14ac:dyDescent="0.3">
      <c r="A7725" s="141">
        <v>101340</v>
      </c>
      <c r="B7725" s="141" t="s">
        <v>14022</v>
      </c>
      <c r="C7725" s="141" t="s">
        <v>13793</v>
      </c>
      <c r="D7725" s="141" t="s">
        <v>81</v>
      </c>
      <c r="E7725" s="142" t="s">
        <v>14023</v>
      </c>
      <c r="F7725" s="142" t="s">
        <v>18631</v>
      </c>
    </row>
    <row r="7726" spans="1:6" x14ac:dyDescent="0.3">
      <c r="A7726" s="141">
        <v>101341</v>
      </c>
      <c r="B7726" s="141" t="s">
        <v>14024</v>
      </c>
      <c r="C7726" s="141" t="s">
        <v>13793</v>
      </c>
      <c r="D7726" s="141" t="s">
        <v>81</v>
      </c>
      <c r="E7726" s="142" t="s">
        <v>14025</v>
      </c>
      <c r="F7726" s="142" t="s">
        <v>5762</v>
      </c>
    </row>
    <row r="7727" spans="1:6" x14ac:dyDescent="0.3">
      <c r="A7727" s="141">
        <v>101342</v>
      </c>
      <c r="B7727" s="141" t="s">
        <v>14026</v>
      </c>
      <c r="C7727" s="141" t="s">
        <v>13793</v>
      </c>
      <c r="D7727" s="141" t="s">
        <v>81</v>
      </c>
      <c r="E7727" s="142" t="s">
        <v>2258</v>
      </c>
      <c r="F7727" s="142" t="s">
        <v>18630</v>
      </c>
    </row>
    <row r="7728" spans="1:6" x14ac:dyDescent="0.3">
      <c r="A7728" s="141">
        <v>101343</v>
      </c>
      <c r="B7728" s="141" t="s">
        <v>14027</v>
      </c>
      <c r="C7728" s="141" t="s">
        <v>13793</v>
      </c>
      <c r="D7728" s="141" t="s">
        <v>81</v>
      </c>
      <c r="E7728" s="142" t="s">
        <v>6222</v>
      </c>
      <c r="F7728" s="142" t="s">
        <v>18632</v>
      </c>
    </row>
    <row r="7729" spans="1:6" x14ac:dyDescent="0.3">
      <c r="A7729" s="141">
        <v>101344</v>
      </c>
      <c r="B7729" s="141" t="s">
        <v>14028</v>
      </c>
      <c r="C7729" s="141" t="s">
        <v>13793</v>
      </c>
      <c r="D7729" s="141" t="s">
        <v>81</v>
      </c>
      <c r="E7729" s="142" t="s">
        <v>14029</v>
      </c>
      <c r="F7729" s="142" t="s">
        <v>18633</v>
      </c>
    </row>
    <row r="7730" spans="1:6" x14ac:dyDescent="0.3">
      <c r="A7730" s="141">
        <v>101345</v>
      </c>
      <c r="B7730" s="141" t="s">
        <v>14030</v>
      </c>
      <c r="C7730" s="141" t="s">
        <v>13793</v>
      </c>
      <c r="D7730" s="141" t="s">
        <v>81</v>
      </c>
      <c r="E7730" s="142" t="s">
        <v>14031</v>
      </c>
      <c r="F7730" s="142" t="s">
        <v>18634</v>
      </c>
    </row>
    <row r="7731" spans="1:6" x14ac:dyDescent="0.3">
      <c r="A7731" s="141">
        <v>101346</v>
      </c>
      <c r="B7731" s="141" t="s">
        <v>14032</v>
      </c>
      <c r="C7731" s="141" t="s">
        <v>13793</v>
      </c>
      <c r="D7731" s="141" t="s">
        <v>81</v>
      </c>
      <c r="E7731" s="142" t="s">
        <v>9016</v>
      </c>
      <c r="F7731" s="142" t="s">
        <v>18635</v>
      </c>
    </row>
    <row r="7732" spans="1:6" x14ac:dyDescent="0.3">
      <c r="A7732" s="141">
        <v>101347</v>
      </c>
      <c r="B7732" s="141" t="s">
        <v>14033</v>
      </c>
      <c r="C7732" s="141" t="s">
        <v>13793</v>
      </c>
      <c r="D7732" s="141" t="s">
        <v>81</v>
      </c>
      <c r="E7732" s="142" t="s">
        <v>14034</v>
      </c>
      <c r="F7732" s="142" t="s">
        <v>12086</v>
      </c>
    </row>
    <row r="7733" spans="1:6" x14ac:dyDescent="0.3">
      <c r="A7733" s="141">
        <v>101348</v>
      </c>
      <c r="B7733" s="141" t="s">
        <v>14035</v>
      </c>
      <c r="C7733" s="141" t="s">
        <v>13793</v>
      </c>
      <c r="D7733" s="141" t="s">
        <v>81</v>
      </c>
      <c r="E7733" s="142" t="s">
        <v>1544</v>
      </c>
      <c r="F7733" s="142" t="s">
        <v>14342</v>
      </c>
    </row>
    <row r="7734" spans="1:6" x14ac:dyDescent="0.3">
      <c r="A7734" s="141">
        <v>101349</v>
      </c>
      <c r="B7734" s="141" t="s">
        <v>14036</v>
      </c>
      <c r="C7734" s="141" t="s">
        <v>13793</v>
      </c>
      <c r="D7734" s="141" t="s">
        <v>81</v>
      </c>
      <c r="E7734" s="142" t="s">
        <v>14037</v>
      </c>
      <c r="F7734" s="142" t="s">
        <v>18636</v>
      </c>
    </row>
    <row r="7735" spans="1:6" x14ac:dyDescent="0.3">
      <c r="A7735" s="141">
        <v>101350</v>
      </c>
      <c r="B7735" s="141" t="s">
        <v>14038</v>
      </c>
      <c r="C7735" s="141" t="s">
        <v>13793</v>
      </c>
      <c r="D7735" s="141" t="s">
        <v>81</v>
      </c>
      <c r="E7735" s="142" t="s">
        <v>14037</v>
      </c>
      <c r="F7735" s="142" t="s">
        <v>18636</v>
      </c>
    </row>
    <row r="7736" spans="1:6" x14ac:dyDescent="0.3">
      <c r="A7736" s="141">
        <v>101351</v>
      </c>
      <c r="B7736" s="141" t="s">
        <v>14039</v>
      </c>
      <c r="C7736" s="141" t="s">
        <v>13793</v>
      </c>
      <c r="D7736" s="141" t="s">
        <v>81</v>
      </c>
      <c r="E7736" s="142" t="s">
        <v>2258</v>
      </c>
      <c r="F7736" s="142" t="s">
        <v>18630</v>
      </c>
    </row>
    <row r="7737" spans="1:6" x14ac:dyDescent="0.3">
      <c r="A7737" s="141">
        <v>101352</v>
      </c>
      <c r="B7737" s="141" t="s">
        <v>14040</v>
      </c>
      <c r="C7737" s="141" t="s">
        <v>13793</v>
      </c>
      <c r="D7737" s="141" t="s">
        <v>81</v>
      </c>
      <c r="E7737" s="142" t="s">
        <v>2258</v>
      </c>
      <c r="F7737" s="142" t="s">
        <v>18630</v>
      </c>
    </row>
    <row r="7738" spans="1:6" x14ac:dyDescent="0.3">
      <c r="A7738" s="141">
        <v>101353</v>
      </c>
      <c r="B7738" s="141" t="s">
        <v>14041</v>
      </c>
      <c r="C7738" s="141" t="s">
        <v>13793</v>
      </c>
      <c r="D7738" s="141" t="s">
        <v>81</v>
      </c>
      <c r="E7738" s="142" t="s">
        <v>14042</v>
      </c>
      <c r="F7738" s="142" t="s">
        <v>8819</v>
      </c>
    </row>
    <row r="7739" spans="1:6" x14ac:dyDescent="0.3">
      <c r="A7739" s="141">
        <v>101355</v>
      </c>
      <c r="B7739" s="141" t="s">
        <v>14043</v>
      </c>
      <c r="C7739" s="141" t="s">
        <v>13793</v>
      </c>
      <c r="D7739" s="141" t="s">
        <v>81</v>
      </c>
      <c r="E7739" s="142" t="s">
        <v>14037</v>
      </c>
      <c r="F7739" s="142" t="s">
        <v>18636</v>
      </c>
    </row>
    <row r="7740" spans="1:6" x14ac:dyDescent="0.3">
      <c r="A7740" s="141">
        <v>101356</v>
      </c>
      <c r="B7740" s="141" t="s">
        <v>14044</v>
      </c>
      <c r="C7740" s="141" t="s">
        <v>13793</v>
      </c>
      <c r="D7740" s="141" t="s">
        <v>81</v>
      </c>
      <c r="E7740" s="142" t="s">
        <v>8008</v>
      </c>
      <c r="F7740" s="142" t="s">
        <v>2917</v>
      </c>
    </row>
    <row r="7741" spans="1:6" x14ac:dyDescent="0.3">
      <c r="A7741" s="141">
        <v>101357</v>
      </c>
      <c r="B7741" s="141" t="s">
        <v>14045</v>
      </c>
      <c r="C7741" s="141" t="s">
        <v>13793</v>
      </c>
      <c r="D7741" s="141" t="s">
        <v>81</v>
      </c>
      <c r="E7741" s="142" t="s">
        <v>14000</v>
      </c>
      <c r="F7741" s="142" t="s">
        <v>7578</v>
      </c>
    </row>
    <row r="7742" spans="1:6" x14ac:dyDescent="0.3">
      <c r="A7742" s="141">
        <v>101358</v>
      </c>
      <c r="B7742" s="141" t="s">
        <v>14046</v>
      </c>
      <c r="C7742" s="141" t="s">
        <v>13793</v>
      </c>
      <c r="D7742" s="141" t="s">
        <v>81</v>
      </c>
      <c r="E7742" s="142" t="s">
        <v>14047</v>
      </c>
      <c r="F7742" s="142" t="s">
        <v>18637</v>
      </c>
    </row>
    <row r="7743" spans="1:6" x14ac:dyDescent="0.3">
      <c r="A7743" s="141">
        <v>101359</v>
      </c>
      <c r="B7743" s="141" t="s">
        <v>14048</v>
      </c>
      <c r="C7743" s="141" t="s">
        <v>13793</v>
      </c>
      <c r="D7743" s="141" t="s">
        <v>81</v>
      </c>
      <c r="E7743" s="142" t="s">
        <v>9905</v>
      </c>
      <c r="F7743" s="142" t="s">
        <v>1650</v>
      </c>
    </row>
    <row r="7744" spans="1:6" x14ac:dyDescent="0.3">
      <c r="A7744" s="141">
        <v>101360</v>
      </c>
      <c r="B7744" s="141" t="s">
        <v>14049</v>
      </c>
      <c r="C7744" s="141" t="s">
        <v>13793</v>
      </c>
      <c r="D7744" s="141" t="s">
        <v>81</v>
      </c>
      <c r="E7744" s="142" t="s">
        <v>14047</v>
      </c>
      <c r="F7744" s="142" t="s">
        <v>18637</v>
      </c>
    </row>
    <row r="7745" spans="1:6" x14ac:dyDescent="0.3">
      <c r="A7745" s="141">
        <v>101361</v>
      </c>
      <c r="B7745" s="141" t="s">
        <v>14050</v>
      </c>
      <c r="C7745" s="141" t="s">
        <v>13793</v>
      </c>
      <c r="D7745" s="141" t="s">
        <v>81</v>
      </c>
      <c r="E7745" s="142" t="s">
        <v>14051</v>
      </c>
      <c r="F7745" s="142" t="s">
        <v>18638</v>
      </c>
    </row>
    <row r="7746" spans="1:6" x14ac:dyDescent="0.3">
      <c r="A7746" s="141">
        <v>101363</v>
      </c>
      <c r="B7746" s="141" t="s">
        <v>14052</v>
      </c>
      <c r="C7746" s="141" t="s">
        <v>13793</v>
      </c>
      <c r="D7746" s="141" t="s">
        <v>81</v>
      </c>
      <c r="E7746" s="142" t="s">
        <v>14053</v>
      </c>
      <c r="F7746" s="142" t="s">
        <v>7266</v>
      </c>
    </row>
    <row r="7747" spans="1:6" x14ac:dyDescent="0.3">
      <c r="A7747" s="141">
        <v>101364</v>
      </c>
      <c r="B7747" s="141" t="s">
        <v>14054</v>
      </c>
      <c r="C7747" s="141" t="s">
        <v>13793</v>
      </c>
      <c r="D7747" s="141" t="s">
        <v>81</v>
      </c>
      <c r="E7747" s="142" t="s">
        <v>14055</v>
      </c>
      <c r="F7747" s="142" t="s">
        <v>18639</v>
      </c>
    </row>
    <row r="7748" spans="1:6" x14ac:dyDescent="0.3">
      <c r="A7748" s="141">
        <v>101365</v>
      </c>
      <c r="B7748" s="141" t="s">
        <v>14056</v>
      </c>
      <c r="C7748" s="141" t="s">
        <v>13793</v>
      </c>
      <c r="D7748" s="141" t="s">
        <v>81</v>
      </c>
      <c r="E7748" s="142" t="s">
        <v>14057</v>
      </c>
      <c r="F7748" s="142" t="s">
        <v>18640</v>
      </c>
    </row>
    <row r="7749" spans="1:6" x14ac:dyDescent="0.3">
      <c r="A7749" s="141">
        <v>101366</v>
      </c>
      <c r="B7749" s="141" t="s">
        <v>14058</v>
      </c>
      <c r="C7749" s="141" t="s">
        <v>13793</v>
      </c>
      <c r="D7749" s="141" t="s">
        <v>81</v>
      </c>
      <c r="E7749" s="142" t="s">
        <v>14059</v>
      </c>
      <c r="F7749" s="142" t="s">
        <v>18641</v>
      </c>
    </row>
    <row r="7750" spans="1:6" x14ac:dyDescent="0.3">
      <c r="A7750" s="141">
        <v>101368</v>
      </c>
      <c r="B7750" s="141" t="s">
        <v>14060</v>
      </c>
      <c r="C7750" s="141" t="s">
        <v>13793</v>
      </c>
      <c r="D7750" s="141" t="s">
        <v>81</v>
      </c>
      <c r="E7750" s="142" t="s">
        <v>14061</v>
      </c>
      <c r="F7750" s="142" t="s">
        <v>16173</v>
      </c>
    </row>
    <row r="7751" spans="1:6" x14ac:dyDescent="0.3">
      <c r="A7751" s="141">
        <v>101369</v>
      </c>
      <c r="B7751" s="141" t="s">
        <v>14062</v>
      </c>
      <c r="C7751" s="141" t="s">
        <v>13793</v>
      </c>
      <c r="D7751" s="141" t="s">
        <v>81</v>
      </c>
      <c r="E7751" s="142" t="s">
        <v>2111</v>
      </c>
      <c r="F7751" s="142" t="s">
        <v>18642</v>
      </c>
    </row>
    <row r="7752" spans="1:6" x14ac:dyDescent="0.3">
      <c r="A7752" s="141">
        <v>101370</v>
      </c>
      <c r="B7752" s="141" t="s">
        <v>14063</v>
      </c>
      <c r="C7752" s="141" t="s">
        <v>13793</v>
      </c>
      <c r="D7752" s="141" t="s">
        <v>81</v>
      </c>
      <c r="E7752" s="142" t="s">
        <v>13965</v>
      </c>
      <c r="F7752" s="142" t="s">
        <v>18612</v>
      </c>
    </row>
    <row r="7753" spans="1:6" x14ac:dyDescent="0.3">
      <c r="A7753" s="141">
        <v>101371</v>
      </c>
      <c r="B7753" s="141" t="s">
        <v>14064</v>
      </c>
      <c r="C7753" s="141" t="s">
        <v>13793</v>
      </c>
      <c r="D7753" s="141" t="s">
        <v>81</v>
      </c>
      <c r="E7753" s="142" t="s">
        <v>9248</v>
      </c>
      <c r="F7753" s="142" t="s">
        <v>18643</v>
      </c>
    </row>
    <row r="7754" spans="1:6" x14ac:dyDescent="0.3">
      <c r="A7754" s="141">
        <v>101372</v>
      </c>
      <c r="B7754" s="141" t="s">
        <v>14065</v>
      </c>
      <c r="C7754" s="141" t="s">
        <v>13793</v>
      </c>
      <c r="D7754" s="141" t="s">
        <v>81</v>
      </c>
      <c r="E7754" s="142" t="s">
        <v>14066</v>
      </c>
      <c r="F7754" s="142" t="s">
        <v>18482</v>
      </c>
    </row>
    <row r="7755" spans="1:6" x14ac:dyDescent="0.3">
      <c r="A7755" s="141">
        <v>101374</v>
      </c>
      <c r="B7755" s="141" t="s">
        <v>13665</v>
      </c>
      <c r="C7755" s="141" t="s">
        <v>13793</v>
      </c>
      <c r="D7755" s="141" t="s">
        <v>81</v>
      </c>
      <c r="E7755" s="142" t="s">
        <v>14067</v>
      </c>
      <c r="F7755" s="142" t="s">
        <v>18644</v>
      </c>
    </row>
    <row r="7756" spans="1:6" x14ac:dyDescent="0.3">
      <c r="A7756" s="141">
        <v>101375</v>
      </c>
      <c r="B7756" s="141" t="s">
        <v>14068</v>
      </c>
      <c r="C7756" s="141" t="s">
        <v>13793</v>
      </c>
      <c r="D7756" s="141" t="s">
        <v>81</v>
      </c>
      <c r="E7756" s="142" t="s">
        <v>14069</v>
      </c>
      <c r="F7756" s="142" t="s">
        <v>18645</v>
      </c>
    </row>
    <row r="7757" spans="1:6" x14ac:dyDescent="0.3">
      <c r="A7757" s="141">
        <v>101376</v>
      </c>
      <c r="B7757" s="141" t="s">
        <v>14070</v>
      </c>
      <c r="C7757" s="141" t="s">
        <v>13793</v>
      </c>
      <c r="D7757" s="141" t="s">
        <v>81</v>
      </c>
      <c r="E7757" s="142" t="s">
        <v>14071</v>
      </c>
      <c r="F7757" s="142" t="s">
        <v>18646</v>
      </c>
    </row>
    <row r="7758" spans="1:6" x14ac:dyDescent="0.3">
      <c r="A7758" s="141">
        <v>101377</v>
      </c>
      <c r="B7758" s="141" t="s">
        <v>13670</v>
      </c>
      <c r="C7758" s="141" t="s">
        <v>13793</v>
      </c>
      <c r="D7758" s="141" t="s">
        <v>81</v>
      </c>
      <c r="E7758" s="142" t="s">
        <v>14072</v>
      </c>
      <c r="F7758" s="142" t="s">
        <v>18647</v>
      </c>
    </row>
    <row r="7759" spans="1:6" x14ac:dyDescent="0.3">
      <c r="A7759" s="141">
        <v>101378</v>
      </c>
      <c r="B7759" s="141" t="s">
        <v>13940</v>
      </c>
      <c r="C7759" s="141" t="s">
        <v>13793</v>
      </c>
      <c r="D7759" s="141" t="s">
        <v>81</v>
      </c>
      <c r="E7759" s="142" t="s">
        <v>14073</v>
      </c>
      <c r="F7759" s="142" t="s">
        <v>18648</v>
      </c>
    </row>
    <row r="7760" spans="1:6" x14ac:dyDescent="0.3">
      <c r="A7760" s="141">
        <v>101379</v>
      </c>
      <c r="B7760" s="141" t="s">
        <v>14074</v>
      </c>
      <c r="C7760" s="141" t="s">
        <v>13793</v>
      </c>
      <c r="D7760" s="141" t="s">
        <v>81</v>
      </c>
      <c r="E7760" s="142" t="s">
        <v>14067</v>
      </c>
      <c r="F7760" s="142" t="s">
        <v>18644</v>
      </c>
    </row>
    <row r="7761" spans="1:6" x14ac:dyDescent="0.3">
      <c r="A7761" s="141">
        <v>101380</v>
      </c>
      <c r="B7761" s="141" t="s">
        <v>13674</v>
      </c>
      <c r="C7761" s="141" t="s">
        <v>13793</v>
      </c>
      <c r="D7761" s="141" t="s">
        <v>81</v>
      </c>
      <c r="E7761" s="142" t="s">
        <v>14075</v>
      </c>
      <c r="F7761" s="142" t="s">
        <v>18649</v>
      </c>
    </row>
    <row r="7762" spans="1:6" x14ac:dyDescent="0.3">
      <c r="A7762" s="141">
        <v>101381</v>
      </c>
      <c r="B7762" s="141" t="s">
        <v>13675</v>
      </c>
      <c r="C7762" s="141" t="s">
        <v>13793</v>
      </c>
      <c r="D7762" s="141" t="s">
        <v>81</v>
      </c>
      <c r="E7762" s="142" t="s">
        <v>14076</v>
      </c>
      <c r="F7762" s="142" t="s">
        <v>18650</v>
      </c>
    </row>
    <row r="7763" spans="1:6" x14ac:dyDescent="0.3">
      <c r="A7763" s="141">
        <v>101382</v>
      </c>
      <c r="B7763" s="141" t="s">
        <v>14077</v>
      </c>
      <c r="C7763" s="141" t="s">
        <v>13793</v>
      </c>
      <c r="D7763" s="141" t="s">
        <v>81</v>
      </c>
      <c r="E7763" s="142" t="s">
        <v>14078</v>
      </c>
      <c r="F7763" s="142" t="s">
        <v>18651</v>
      </c>
    </row>
    <row r="7764" spans="1:6" x14ac:dyDescent="0.3">
      <c r="A7764" s="141">
        <v>101383</v>
      </c>
      <c r="B7764" s="141" t="s">
        <v>13942</v>
      </c>
      <c r="C7764" s="141" t="s">
        <v>13793</v>
      </c>
      <c r="D7764" s="141" t="s">
        <v>81</v>
      </c>
      <c r="E7764" s="142" t="s">
        <v>14079</v>
      </c>
      <c r="F7764" s="142" t="s">
        <v>18652</v>
      </c>
    </row>
    <row r="7765" spans="1:6" x14ac:dyDescent="0.3">
      <c r="A7765" s="141">
        <v>101384</v>
      </c>
      <c r="B7765" s="141" t="s">
        <v>13679</v>
      </c>
      <c r="C7765" s="141" t="s">
        <v>13793</v>
      </c>
      <c r="D7765" s="141" t="s">
        <v>81</v>
      </c>
      <c r="E7765" s="142" t="s">
        <v>14080</v>
      </c>
      <c r="F7765" s="142" t="s">
        <v>18653</v>
      </c>
    </row>
    <row r="7766" spans="1:6" x14ac:dyDescent="0.3">
      <c r="A7766" s="141">
        <v>101385</v>
      </c>
      <c r="B7766" s="141" t="s">
        <v>14081</v>
      </c>
      <c r="C7766" s="141" t="s">
        <v>13793</v>
      </c>
      <c r="D7766" s="141" t="s">
        <v>81</v>
      </c>
      <c r="E7766" s="142" t="s">
        <v>14082</v>
      </c>
      <c r="F7766" s="142" t="s">
        <v>18654</v>
      </c>
    </row>
    <row r="7767" spans="1:6" x14ac:dyDescent="0.3">
      <c r="A7767" s="141">
        <v>101386</v>
      </c>
      <c r="B7767" s="141" t="s">
        <v>13683</v>
      </c>
      <c r="C7767" s="141" t="s">
        <v>13793</v>
      </c>
      <c r="D7767" s="141" t="s">
        <v>81</v>
      </c>
      <c r="E7767" s="142" t="s">
        <v>14071</v>
      </c>
      <c r="F7767" s="142" t="s">
        <v>18646</v>
      </c>
    </row>
    <row r="7768" spans="1:6" x14ac:dyDescent="0.3">
      <c r="A7768" s="141">
        <v>101387</v>
      </c>
      <c r="B7768" s="141" t="s">
        <v>14083</v>
      </c>
      <c r="C7768" s="141" t="s">
        <v>13793</v>
      </c>
      <c r="D7768" s="141" t="s">
        <v>81</v>
      </c>
      <c r="E7768" s="142" t="s">
        <v>14084</v>
      </c>
      <c r="F7768" s="142" t="s">
        <v>18655</v>
      </c>
    </row>
    <row r="7769" spans="1:6" x14ac:dyDescent="0.3">
      <c r="A7769" s="141">
        <v>101388</v>
      </c>
      <c r="B7769" s="141" t="s">
        <v>13685</v>
      </c>
      <c r="C7769" s="141" t="s">
        <v>13793</v>
      </c>
      <c r="D7769" s="141" t="s">
        <v>81</v>
      </c>
      <c r="E7769" s="142" t="s">
        <v>14085</v>
      </c>
      <c r="F7769" s="142" t="s">
        <v>18656</v>
      </c>
    </row>
    <row r="7770" spans="1:6" x14ac:dyDescent="0.3">
      <c r="A7770" s="141">
        <v>101389</v>
      </c>
      <c r="B7770" s="141" t="s">
        <v>13686</v>
      </c>
      <c r="C7770" s="141" t="s">
        <v>13793</v>
      </c>
      <c r="D7770" s="141" t="s">
        <v>81</v>
      </c>
      <c r="E7770" s="142" t="s">
        <v>14086</v>
      </c>
      <c r="F7770" s="142" t="s">
        <v>18657</v>
      </c>
    </row>
    <row r="7771" spans="1:6" x14ac:dyDescent="0.3">
      <c r="A7771" s="141">
        <v>101390</v>
      </c>
      <c r="B7771" s="141" t="s">
        <v>14087</v>
      </c>
      <c r="C7771" s="141" t="s">
        <v>13793</v>
      </c>
      <c r="D7771" s="141" t="s">
        <v>81</v>
      </c>
      <c r="E7771" s="142" t="s">
        <v>14088</v>
      </c>
      <c r="F7771" s="142" t="s">
        <v>18658</v>
      </c>
    </row>
    <row r="7772" spans="1:6" x14ac:dyDescent="0.3">
      <c r="A7772" s="141">
        <v>101391</v>
      </c>
      <c r="B7772" s="141" t="s">
        <v>14089</v>
      </c>
      <c r="C7772" s="141" t="s">
        <v>13793</v>
      </c>
      <c r="D7772" s="141" t="s">
        <v>81</v>
      </c>
      <c r="E7772" s="142" t="s">
        <v>14090</v>
      </c>
      <c r="F7772" s="142" t="s">
        <v>18659</v>
      </c>
    </row>
    <row r="7773" spans="1:6" x14ac:dyDescent="0.3">
      <c r="A7773" s="141">
        <v>101392</v>
      </c>
      <c r="B7773" s="141" t="s">
        <v>14091</v>
      </c>
      <c r="C7773" s="141" t="s">
        <v>13793</v>
      </c>
      <c r="D7773" s="141" t="s">
        <v>81</v>
      </c>
      <c r="E7773" s="142" t="s">
        <v>14092</v>
      </c>
      <c r="F7773" s="142" t="s">
        <v>18660</v>
      </c>
    </row>
    <row r="7774" spans="1:6" x14ac:dyDescent="0.3">
      <c r="A7774" s="141">
        <v>101394</v>
      </c>
      <c r="B7774" s="141" t="s">
        <v>13692</v>
      </c>
      <c r="C7774" s="141" t="s">
        <v>13793</v>
      </c>
      <c r="D7774" s="141" t="s">
        <v>81</v>
      </c>
      <c r="E7774" s="142" t="s">
        <v>14093</v>
      </c>
      <c r="F7774" s="142" t="s">
        <v>18661</v>
      </c>
    </row>
    <row r="7775" spans="1:6" x14ac:dyDescent="0.3">
      <c r="A7775" s="141">
        <v>101395</v>
      </c>
      <c r="B7775" s="141" t="s">
        <v>14094</v>
      </c>
      <c r="C7775" s="141" t="s">
        <v>13793</v>
      </c>
      <c r="D7775" s="141" t="s">
        <v>81</v>
      </c>
      <c r="E7775" s="142" t="s">
        <v>14095</v>
      </c>
      <c r="F7775" s="142" t="s">
        <v>18662</v>
      </c>
    </row>
    <row r="7776" spans="1:6" x14ac:dyDescent="0.3">
      <c r="A7776" s="141">
        <v>101396</v>
      </c>
      <c r="B7776" s="141" t="s">
        <v>14096</v>
      </c>
      <c r="C7776" s="141" t="s">
        <v>13793</v>
      </c>
      <c r="D7776" s="141" t="s">
        <v>81</v>
      </c>
      <c r="E7776" s="142" t="s">
        <v>14097</v>
      </c>
      <c r="F7776" s="142" t="s">
        <v>18663</v>
      </c>
    </row>
    <row r="7777" spans="1:6" x14ac:dyDescent="0.3">
      <c r="A7777" s="141">
        <v>101397</v>
      </c>
      <c r="B7777" s="141" t="s">
        <v>13695</v>
      </c>
      <c r="C7777" s="141" t="s">
        <v>13793</v>
      </c>
      <c r="D7777" s="141" t="s">
        <v>81</v>
      </c>
      <c r="E7777" s="142" t="s">
        <v>14098</v>
      </c>
      <c r="F7777" s="142" t="s">
        <v>18664</v>
      </c>
    </row>
    <row r="7778" spans="1:6" x14ac:dyDescent="0.3">
      <c r="A7778" s="141">
        <v>101398</v>
      </c>
      <c r="B7778" s="141" t="s">
        <v>14099</v>
      </c>
      <c r="C7778" s="141" t="s">
        <v>13793</v>
      </c>
      <c r="D7778" s="141" t="s">
        <v>81</v>
      </c>
      <c r="E7778" s="142" t="s">
        <v>14100</v>
      </c>
      <c r="F7778" s="142" t="s">
        <v>18665</v>
      </c>
    </row>
    <row r="7779" spans="1:6" x14ac:dyDescent="0.3">
      <c r="A7779" s="141">
        <v>101399</v>
      </c>
      <c r="B7779" s="141" t="s">
        <v>13698</v>
      </c>
      <c r="C7779" s="141" t="s">
        <v>13793</v>
      </c>
      <c r="D7779" s="141" t="s">
        <v>81</v>
      </c>
      <c r="E7779" s="142" t="s">
        <v>14101</v>
      </c>
      <c r="F7779" s="142" t="s">
        <v>18666</v>
      </c>
    </row>
    <row r="7780" spans="1:6" x14ac:dyDescent="0.3">
      <c r="A7780" s="141">
        <v>101401</v>
      </c>
      <c r="B7780" s="141" t="s">
        <v>13700</v>
      </c>
      <c r="C7780" s="141" t="s">
        <v>13793</v>
      </c>
      <c r="D7780" s="141" t="s">
        <v>81</v>
      </c>
      <c r="E7780" s="142" t="s">
        <v>14102</v>
      </c>
      <c r="F7780" s="142" t="s">
        <v>18667</v>
      </c>
    </row>
    <row r="7781" spans="1:6" x14ac:dyDescent="0.3">
      <c r="A7781" s="141">
        <v>101402</v>
      </c>
      <c r="B7781" s="141" t="s">
        <v>13702</v>
      </c>
      <c r="C7781" s="141" t="s">
        <v>13793</v>
      </c>
      <c r="D7781" s="141" t="s">
        <v>81</v>
      </c>
      <c r="E7781" s="142" t="s">
        <v>14103</v>
      </c>
      <c r="F7781" s="142" t="s">
        <v>18668</v>
      </c>
    </row>
    <row r="7782" spans="1:6" x14ac:dyDescent="0.3">
      <c r="A7782" s="141">
        <v>101407</v>
      </c>
      <c r="B7782" s="141" t="s">
        <v>13703</v>
      </c>
      <c r="C7782" s="141" t="s">
        <v>13793</v>
      </c>
      <c r="D7782" s="141" t="s">
        <v>81</v>
      </c>
      <c r="E7782" s="142" t="s">
        <v>14076</v>
      </c>
      <c r="F7782" s="142" t="s">
        <v>18650</v>
      </c>
    </row>
    <row r="7783" spans="1:6" x14ac:dyDescent="0.3">
      <c r="A7783" s="141">
        <v>101408</v>
      </c>
      <c r="B7783" s="141" t="s">
        <v>13704</v>
      </c>
      <c r="C7783" s="141" t="s">
        <v>13793</v>
      </c>
      <c r="D7783" s="141" t="s">
        <v>81</v>
      </c>
      <c r="E7783" s="142" t="s">
        <v>14104</v>
      </c>
      <c r="F7783" s="142" t="s">
        <v>18669</v>
      </c>
    </row>
    <row r="7784" spans="1:6" x14ac:dyDescent="0.3">
      <c r="A7784" s="141">
        <v>101409</v>
      </c>
      <c r="B7784" s="141" t="s">
        <v>14105</v>
      </c>
      <c r="C7784" s="141" t="s">
        <v>13793</v>
      </c>
      <c r="D7784" s="141" t="s">
        <v>81</v>
      </c>
      <c r="E7784" s="142" t="s">
        <v>14106</v>
      </c>
      <c r="F7784" s="142" t="s">
        <v>18670</v>
      </c>
    </row>
    <row r="7785" spans="1:6" x14ac:dyDescent="0.3">
      <c r="A7785" s="141">
        <v>101410</v>
      </c>
      <c r="B7785" s="141" t="s">
        <v>13768</v>
      </c>
      <c r="C7785" s="141" t="s">
        <v>13793</v>
      </c>
      <c r="D7785" s="141" t="s">
        <v>81</v>
      </c>
      <c r="E7785" s="142" t="s">
        <v>14107</v>
      </c>
      <c r="F7785" s="142" t="s">
        <v>18671</v>
      </c>
    </row>
    <row r="7786" spans="1:6" x14ac:dyDescent="0.3">
      <c r="A7786" s="141">
        <v>101412</v>
      </c>
      <c r="B7786" s="141" t="s">
        <v>14108</v>
      </c>
      <c r="C7786" s="141" t="s">
        <v>13793</v>
      </c>
      <c r="D7786" s="141" t="s">
        <v>81</v>
      </c>
      <c r="E7786" s="142" t="s">
        <v>14109</v>
      </c>
      <c r="F7786" s="142" t="s">
        <v>18672</v>
      </c>
    </row>
    <row r="7787" spans="1:6" x14ac:dyDescent="0.3">
      <c r="A7787" s="141">
        <v>101413</v>
      </c>
      <c r="B7787" s="141" t="s">
        <v>13707</v>
      </c>
      <c r="C7787" s="141" t="s">
        <v>13793</v>
      </c>
      <c r="D7787" s="141" t="s">
        <v>81</v>
      </c>
      <c r="E7787" s="142" t="s">
        <v>14097</v>
      </c>
      <c r="F7787" s="142" t="s">
        <v>18663</v>
      </c>
    </row>
    <row r="7788" spans="1:6" x14ac:dyDescent="0.3">
      <c r="A7788" s="141">
        <v>101414</v>
      </c>
      <c r="B7788" s="141" t="s">
        <v>14110</v>
      </c>
      <c r="C7788" s="141" t="s">
        <v>13793</v>
      </c>
      <c r="D7788" s="141" t="s">
        <v>81</v>
      </c>
      <c r="E7788" s="142" t="s">
        <v>14111</v>
      </c>
      <c r="F7788" s="142" t="s">
        <v>18673</v>
      </c>
    </row>
    <row r="7789" spans="1:6" x14ac:dyDescent="0.3">
      <c r="A7789" s="141">
        <v>101415</v>
      </c>
      <c r="B7789" s="141" t="s">
        <v>14112</v>
      </c>
      <c r="C7789" s="141" t="s">
        <v>13793</v>
      </c>
      <c r="D7789" s="141" t="s">
        <v>81</v>
      </c>
      <c r="E7789" s="142" t="s">
        <v>14113</v>
      </c>
      <c r="F7789" s="142" t="s">
        <v>18674</v>
      </c>
    </row>
    <row r="7790" spans="1:6" x14ac:dyDescent="0.3">
      <c r="A7790" s="141">
        <v>101416</v>
      </c>
      <c r="B7790" s="141" t="s">
        <v>13945</v>
      </c>
      <c r="C7790" s="141" t="s">
        <v>13793</v>
      </c>
      <c r="D7790" s="141" t="s">
        <v>81</v>
      </c>
      <c r="E7790" s="142" t="s">
        <v>14114</v>
      </c>
      <c r="F7790" s="142" t="s">
        <v>18675</v>
      </c>
    </row>
    <row r="7791" spans="1:6" x14ac:dyDescent="0.3">
      <c r="A7791" s="141">
        <v>101417</v>
      </c>
      <c r="B7791" s="141" t="s">
        <v>14115</v>
      </c>
      <c r="C7791" s="141" t="s">
        <v>13793</v>
      </c>
      <c r="D7791" s="141" t="s">
        <v>81</v>
      </c>
      <c r="E7791" s="142" t="s">
        <v>14116</v>
      </c>
      <c r="F7791" s="142" t="s">
        <v>18676</v>
      </c>
    </row>
    <row r="7792" spans="1:6" x14ac:dyDescent="0.3">
      <c r="A7792" s="141">
        <v>101418</v>
      </c>
      <c r="B7792" s="141" t="s">
        <v>14117</v>
      </c>
      <c r="C7792" s="141" t="s">
        <v>13793</v>
      </c>
      <c r="D7792" s="141" t="s">
        <v>81</v>
      </c>
      <c r="E7792" s="142" t="s">
        <v>14118</v>
      </c>
      <c r="F7792" s="142" t="s">
        <v>18677</v>
      </c>
    </row>
    <row r="7793" spans="1:6" x14ac:dyDescent="0.3">
      <c r="A7793" s="141">
        <v>101419</v>
      </c>
      <c r="B7793" s="141" t="s">
        <v>14119</v>
      </c>
      <c r="C7793" s="141" t="s">
        <v>13793</v>
      </c>
      <c r="D7793" s="141" t="s">
        <v>81</v>
      </c>
      <c r="E7793" s="142" t="s">
        <v>14120</v>
      </c>
      <c r="F7793" s="142" t="s">
        <v>18678</v>
      </c>
    </row>
    <row r="7794" spans="1:6" x14ac:dyDescent="0.3">
      <c r="A7794" s="141">
        <v>101420</v>
      </c>
      <c r="B7794" s="141" t="s">
        <v>14121</v>
      </c>
      <c r="C7794" s="141" t="s">
        <v>13793</v>
      </c>
      <c r="D7794" s="141" t="s">
        <v>81</v>
      </c>
      <c r="E7794" s="142" t="s">
        <v>14122</v>
      </c>
      <c r="F7794" s="142" t="s">
        <v>18679</v>
      </c>
    </row>
    <row r="7795" spans="1:6" x14ac:dyDescent="0.3">
      <c r="A7795" s="141">
        <v>101421</v>
      </c>
      <c r="B7795" s="141" t="s">
        <v>14123</v>
      </c>
      <c r="C7795" s="141" t="s">
        <v>13793</v>
      </c>
      <c r="D7795" s="141" t="s">
        <v>81</v>
      </c>
      <c r="E7795" s="142" t="s">
        <v>14124</v>
      </c>
      <c r="F7795" s="142" t="s">
        <v>18680</v>
      </c>
    </row>
    <row r="7796" spans="1:6" x14ac:dyDescent="0.3">
      <c r="A7796" s="141">
        <v>101422</v>
      </c>
      <c r="B7796" s="141" t="s">
        <v>14125</v>
      </c>
      <c r="C7796" s="141" t="s">
        <v>13793</v>
      </c>
      <c r="D7796" s="141" t="s">
        <v>81</v>
      </c>
      <c r="E7796" s="142" t="s">
        <v>14126</v>
      </c>
      <c r="F7796" s="142" t="s">
        <v>18681</v>
      </c>
    </row>
    <row r="7797" spans="1:6" x14ac:dyDescent="0.3">
      <c r="A7797" s="141">
        <v>101424</v>
      </c>
      <c r="B7797" s="141" t="s">
        <v>14127</v>
      </c>
      <c r="C7797" s="141" t="s">
        <v>13793</v>
      </c>
      <c r="D7797" s="141" t="s">
        <v>81</v>
      </c>
      <c r="E7797" s="142" t="s">
        <v>14128</v>
      </c>
      <c r="F7797" s="142" t="s">
        <v>18682</v>
      </c>
    </row>
    <row r="7798" spans="1:6" x14ac:dyDescent="0.3">
      <c r="A7798" s="141">
        <v>101425</v>
      </c>
      <c r="B7798" s="141" t="s">
        <v>14129</v>
      </c>
      <c r="C7798" s="141" t="s">
        <v>13793</v>
      </c>
      <c r="D7798" s="141" t="s">
        <v>81</v>
      </c>
      <c r="E7798" s="142" t="s">
        <v>14130</v>
      </c>
      <c r="F7798" s="142" t="s">
        <v>18683</v>
      </c>
    </row>
    <row r="7799" spans="1:6" x14ac:dyDescent="0.3">
      <c r="A7799" s="141">
        <v>101426</v>
      </c>
      <c r="B7799" s="141" t="s">
        <v>14131</v>
      </c>
      <c r="C7799" s="141" t="s">
        <v>13793</v>
      </c>
      <c r="D7799" s="141" t="s">
        <v>81</v>
      </c>
      <c r="E7799" s="142" t="s">
        <v>14132</v>
      </c>
      <c r="F7799" s="142" t="s">
        <v>18684</v>
      </c>
    </row>
    <row r="7800" spans="1:6" x14ac:dyDescent="0.3">
      <c r="A7800" s="141">
        <v>101427</v>
      </c>
      <c r="B7800" s="141" t="s">
        <v>13727</v>
      </c>
      <c r="C7800" s="141" t="s">
        <v>13793</v>
      </c>
      <c r="D7800" s="141" t="s">
        <v>81</v>
      </c>
      <c r="E7800" s="142" t="s">
        <v>14133</v>
      </c>
      <c r="F7800" s="142" t="s">
        <v>18685</v>
      </c>
    </row>
    <row r="7801" spans="1:6" x14ac:dyDescent="0.3">
      <c r="A7801" s="141">
        <v>101428</v>
      </c>
      <c r="B7801" s="141" t="s">
        <v>14134</v>
      </c>
      <c r="C7801" s="141" t="s">
        <v>13793</v>
      </c>
      <c r="D7801" s="141" t="s">
        <v>81</v>
      </c>
      <c r="E7801" s="142" t="s">
        <v>14135</v>
      </c>
      <c r="F7801" s="142" t="s">
        <v>18686</v>
      </c>
    </row>
    <row r="7802" spans="1:6" x14ac:dyDescent="0.3">
      <c r="A7802" s="141">
        <v>101429</v>
      </c>
      <c r="B7802" s="141" t="s">
        <v>14136</v>
      </c>
      <c r="C7802" s="141" t="s">
        <v>13793</v>
      </c>
      <c r="D7802" s="141" t="s">
        <v>81</v>
      </c>
      <c r="E7802" s="142" t="s">
        <v>14137</v>
      </c>
      <c r="F7802" s="142" t="s">
        <v>18687</v>
      </c>
    </row>
    <row r="7803" spans="1:6" x14ac:dyDescent="0.3">
      <c r="A7803" s="141">
        <v>101430</v>
      </c>
      <c r="B7803" s="141" t="s">
        <v>14138</v>
      </c>
      <c r="C7803" s="141" t="s">
        <v>13793</v>
      </c>
      <c r="D7803" s="141" t="s">
        <v>81</v>
      </c>
      <c r="E7803" s="142" t="s">
        <v>14133</v>
      </c>
      <c r="F7803" s="142" t="s">
        <v>18685</v>
      </c>
    </row>
    <row r="7804" spans="1:6" x14ac:dyDescent="0.3">
      <c r="A7804" s="141">
        <v>101431</v>
      </c>
      <c r="B7804" s="141" t="s">
        <v>13730</v>
      </c>
      <c r="C7804" s="141" t="s">
        <v>13793</v>
      </c>
      <c r="D7804" s="141" t="s">
        <v>81</v>
      </c>
      <c r="E7804" s="142" t="s">
        <v>14139</v>
      </c>
      <c r="F7804" s="142" t="s">
        <v>18688</v>
      </c>
    </row>
    <row r="7805" spans="1:6" x14ac:dyDescent="0.3">
      <c r="A7805" s="141">
        <v>101432</v>
      </c>
      <c r="B7805" s="141" t="s">
        <v>14140</v>
      </c>
      <c r="C7805" s="141" t="s">
        <v>13793</v>
      </c>
      <c r="D7805" s="141" t="s">
        <v>81</v>
      </c>
      <c r="E7805" s="142" t="s">
        <v>14141</v>
      </c>
      <c r="F7805" s="142" t="s">
        <v>18689</v>
      </c>
    </row>
    <row r="7806" spans="1:6" x14ac:dyDescent="0.3">
      <c r="A7806" s="141">
        <v>101433</v>
      </c>
      <c r="B7806" s="141" t="s">
        <v>13732</v>
      </c>
      <c r="C7806" s="141" t="s">
        <v>13793</v>
      </c>
      <c r="D7806" s="141" t="s">
        <v>81</v>
      </c>
      <c r="E7806" s="142" t="s">
        <v>14142</v>
      </c>
      <c r="F7806" s="142" t="s">
        <v>18690</v>
      </c>
    </row>
    <row r="7807" spans="1:6" x14ac:dyDescent="0.3">
      <c r="A7807" s="141">
        <v>101434</v>
      </c>
      <c r="B7807" s="141" t="s">
        <v>14143</v>
      </c>
      <c r="C7807" s="141" t="s">
        <v>13793</v>
      </c>
      <c r="D7807" s="141" t="s">
        <v>81</v>
      </c>
      <c r="E7807" s="142" t="s">
        <v>14144</v>
      </c>
      <c r="F7807" s="142" t="s">
        <v>18691</v>
      </c>
    </row>
    <row r="7808" spans="1:6" x14ac:dyDescent="0.3">
      <c r="A7808" s="141">
        <v>101435</v>
      </c>
      <c r="B7808" s="141" t="s">
        <v>14145</v>
      </c>
      <c r="C7808" s="141" t="s">
        <v>13793</v>
      </c>
      <c r="D7808" s="141" t="s">
        <v>81</v>
      </c>
      <c r="E7808" s="142" t="s">
        <v>14146</v>
      </c>
      <c r="F7808" s="142" t="s">
        <v>18692</v>
      </c>
    </row>
    <row r="7809" spans="1:6" x14ac:dyDescent="0.3">
      <c r="A7809" s="141">
        <v>101436</v>
      </c>
      <c r="B7809" s="141" t="s">
        <v>13735</v>
      </c>
      <c r="C7809" s="141" t="s">
        <v>13793</v>
      </c>
      <c r="D7809" s="141" t="s">
        <v>81</v>
      </c>
      <c r="E7809" s="142" t="s">
        <v>14147</v>
      </c>
      <c r="F7809" s="142" t="s">
        <v>18693</v>
      </c>
    </row>
    <row r="7810" spans="1:6" x14ac:dyDescent="0.3">
      <c r="A7810" s="141">
        <v>101437</v>
      </c>
      <c r="B7810" s="141" t="s">
        <v>14148</v>
      </c>
      <c r="C7810" s="141" t="s">
        <v>13793</v>
      </c>
      <c r="D7810" s="141" t="s">
        <v>81</v>
      </c>
      <c r="E7810" s="142" t="s">
        <v>14149</v>
      </c>
      <c r="F7810" s="142" t="s">
        <v>18694</v>
      </c>
    </row>
    <row r="7811" spans="1:6" x14ac:dyDescent="0.3">
      <c r="A7811" s="141">
        <v>101438</v>
      </c>
      <c r="B7811" s="141" t="s">
        <v>13738</v>
      </c>
      <c r="C7811" s="141" t="s">
        <v>13793</v>
      </c>
      <c r="D7811" s="141" t="s">
        <v>81</v>
      </c>
      <c r="E7811" s="142" t="s">
        <v>14149</v>
      </c>
      <c r="F7811" s="142" t="s">
        <v>18694</v>
      </c>
    </row>
    <row r="7812" spans="1:6" x14ac:dyDescent="0.3">
      <c r="A7812" s="141">
        <v>101439</v>
      </c>
      <c r="B7812" s="141" t="s">
        <v>13739</v>
      </c>
      <c r="C7812" s="141" t="s">
        <v>13793</v>
      </c>
      <c r="D7812" s="141" t="s">
        <v>81</v>
      </c>
      <c r="E7812" s="142" t="s">
        <v>14133</v>
      </c>
      <c r="F7812" s="142" t="s">
        <v>18685</v>
      </c>
    </row>
    <row r="7813" spans="1:6" x14ac:dyDescent="0.3">
      <c r="A7813" s="141">
        <v>101440</v>
      </c>
      <c r="B7813" s="141" t="s">
        <v>14150</v>
      </c>
      <c r="C7813" s="141" t="s">
        <v>13793</v>
      </c>
      <c r="D7813" s="141" t="s">
        <v>81</v>
      </c>
      <c r="E7813" s="142" t="s">
        <v>14133</v>
      </c>
      <c r="F7813" s="142" t="s">
        <v>18685</v>
      </c>
    </row>
    <row r="7814" spans="1:6" x14ac:dyDescent="0.3">
      <c r="A7814" s="141">
        <v>101441</v>
      </c>
      <c r="B7814" s="141" t="s">
        <v>13741</v>
      </c>
      <c r="C7814" s="141" t="s">
        <v>13793</v>
      </c>
      <c r="D7814" s="141" t="s">
        <v>81</v>
      </c>
      <c r="E7814" s="142" t="s">
        <v>14151</v>
      </c>
      <c r="F7814" s="142" t="s">
        <v>18695</v>
      </c>
    </row>
    <row r="7815" spans="1:6" x14ac:dyDescent="0.3">
      <c r="A7815" s="141">
        <v>101443</v>
      </c>
      <c r="B7815" s="141" t="s">
        <v>13743</v>
      </c>
      <c r="C7815" s="141" t="s">
        <v>13793</v>
      </c>
      <c r="D7815" s="141" t="s">
        <v>81</v>
      </c>
      <c r="E7815" s="142" t="s">
        <v>14149</v>
      </c>
      <c r="F7815" s="142" t="s">
        <v>18694</v>
      </c>
    </row>
    <row r="7816" spans="1:6" x14ac:dyDescent="0.3">
      <c r="A7816" s="141">
        <v>101444</v>
      </c>
      <c r="B7816" s="141" t="s">
        <v>13746</v>
      </c>
      <c r="C7816" s="141" t="s">
        <v>13793</v>
      </c>
      <c r="D7816" s="141" t="s">
        <v>81</v>
      </c>
      <c r="E7816" s="142" t="s">
        <v>14090</v>
      </c>
      <c r="F7816" s="142" t="s">
        <v>18659</v>
      </c>
    </row>
    <row r="7817" spans="1:6" x14ac:dyDescent="0.3">
      <c r="A7817" s="141">
        <v>101445</v>
      </c>
      <c r="B7817" s="141" t="s">
        <v>13747</v>
      </c>
      <c r="C7817" s="141" t="s">
        <v>13793</v>
      </c>
      <c r="D7817" s="141" t="s">
        <v>81</v>
      </c>
      <c r="E7817" s="142" t="s">
        <v>14104</v>
      </c>
      <c r="F7817" s="142" t="s">
        <v>18669</v>
      </c>
    </row>
    <row r="7818" spans="1:6" x14ac:dyDescent="0.3">
      <c r="A7818" s="141">
        <v>101446</v>
      </c>
      <c r="B7818" s="141" t="s">
        <v>13748</v>
      </c>
      <c r="C7818" s="141" t="s">
        <v>13793</v>
      </c>
      <c r="D7818" s="141" t="s">
        <v>81</v>
      </c>
      <c r="E7818" s="142" t="s">
        <v>14152</v>
      </c>
      <c r="F7818" s="142" t="s">
        <v>18696</v>
      </c>
    </row>
    <row r="7819" spans="1:6" x14ac:dyDescent="0.3">
      <c r="A7819" s="141">
        <v>101447</v>
      </c>
      <c r="B7819" s="141" t="s">
        <v>13750</v>
      </c>
      <c r="C7819" s="141" t="s">
        <v>13793</v>
      </c>
      <c r="D7819" s="141" t="s">
        <v>81</v>
      </c>
      <c r="E7819" s="142" t="s">
        <v>14153</v>
      </c>
      <c r="F7819" s="142" t="s">
        <v>18697</v>
      </c>
    </row>
    <row r="7820" spans="1:6" x14ac:dyDescent="0.3">
      <c r="A7820" s="141">
        <v>101448</v>
      </c>
      <c r="B7820" s="141" t="s">
        <v>13751</v>
      </c>
      <c r="C7820" s="141" t="s">
        <v>13793</v>
      </c>
      <c r="D7820" s="141" t="s">
        <v>81</v>
      </c>
      <c r="E7820" s="142" t="s">
        <v>14152</v>
      </c>
      <c r="F7820" s="142" t="s">
        <v>18696</v>
      </c>
    </row>
    <row r="7821" spans="1:6" x14ac:dyDescent="0.3">
      <c r="A7821" s="141">
        <v>101449</v>
      </c>
      <c r="B7821" s="141" t="s">
        <v>14154</v>
      </c>
      <c r="C7821" s="141" t="s">
        <v>13793</v>
      </c>
      <c r="D7821" s="141" t="s">
        <v>81</v>
      </c>
      <c r="E7821" s="142" t="s">
        <v>14155</v>
      </c>
      <c r="F7821" s="142" t="s">
        <v>18698</v>
      </c>
    </row>
    <row r="7822" spans="1:6" x14ac:dyDescent="0.3">
      <c r="A7822" s="141">
        <v>101451</v>
      </c>
      <c r="B7822" s="141" t="s">
        <v>13756</v>
      </c>
      <c r="C7822" s="141" t="s">
        <v>13793</v>
      </c>
      <c r="D7822" s="141" t="s">
        <v>81</v>
      </c>
      <c r="E7822" s="142" t="s">
        <v>14156</v>
      </c>
      <c r="F7822" s="142" t="s">
        <v>18699</v>
      </c>
    </row>
    <row r="7823" spans="1:6" x14ac:dyDescent="0.3">
      <c r="A7823" s="141">
        <v>101452</v>
      </c>
      <c r="B7823" s="141" t="s">
        <v>14157</v>
      </c>
      <c r="C7823" s="141" t="s">
        <v>13793</v>
      </c>
      <c r="D7823" s="141" t="s">
        <v>81</v>
      </c>
      <c r="E7823" s="142" t="s">
        <v>14158</v>
      </c>
      <c r="F7823" s="142" t="s">
        <v>18700</v>
      </c>
    </row>
    <row r="7824" spans="1:6" x14ac:dyDescent="0.3">
      <c r="A7824" s="141">
        <v>101453</v>
      </c>
      <c r="B7824" s="141" t="s">
        <v>13759</v>
      </c>
      <c r="C7824" s="141" t="s">
        <v>13793</v>
      </c>
      <c r="D7824" s="141" t="s">
        <v>81</v>
      </c>
      <c r="E7824" s="142" t="s">
        <v>14159</v>
      </c>
      <c r="F7824" s="142" t="s">
        <v>18701</v>
      </c>
    </row>
    <row r="7825" spans="1:6" x14ac:dyDescent="0.3">
      <c r="A7825" s="141">
        <v>101454</v>
      </c>
      <c r="B7825" s="141" t="s">
        <v>14160</v>
      </c>
      <c r="C7825" s="141" t="s">
        <v>13793</v>
      </c>
      <c r="D7825" s="141" t="s">
        <v>81</v>
      </c>
      <c r="E7825" s="142" t="s">
        <v>14161</v>
      </c>
      <c r="F7825" s="142" t="s">
        <v>18702</v>
      </c>
    </row>
    <row r="7826" spans="1:6" x14ac:dyDescent="0.3">
      <c r="A7826" s="141">
        <v>101456</v>
      </c>
      <c r="B7826" s="141" t="s">
        <v>14162</v>
      </c>
      <c r="C7826" s="141" t="s">
        <v>13793</v>
      </c>
      <c r="D7826" s="141" t="s">
        <v>81</v>
      </c>
      <c r="E7826" s="142" t="s">
        <v>14163</v>
      </c>
      <c r="F7826" s="142" t="s">
        <v>18703</v>
      </c>
    </row>
    <row r="7827" spans="1:6" x14ac:dyDescent="0.3">
      <c r="A7827" s="141">
        <v>101457</v>
      </c>
      <c r="B7827" s="141" t="s">
        <v>14164</v>
      </c>
      <c r="C7827" s="141" t="s">
        <v>13793</v>
      </c>
      <c r="D7827" s="141" t="s">
        <v>81</v>
      </c>
      <c r="E7827" s="142" t="s">
        <v>14165</v>
      </c>
      <c r="F7827" s="142" t="s">
        <v>18704</v>
      </c>
    </row>
    <row r="7828" spans="1:6" x14ac:dyDescent="0.3">
      <c r="A7828" s="141">
        <v>101458</v>
      </c>
      <c r="B7828" s="141" t="s">
        <v>14166</v>
      </c>
      <c r="C7828" s="141" t="s">
        <v>13793</v>
      </c>
      <c r="D7828" s="141" t="s">
        <v>81</v>
      </c>
      <c r="E7828" s="142" t="s">
        <v>14098</v>
      </c>
      <c r="F7828" s="142" t="s">
        <v>18664</v>
      </c>
    </row>
    <row r="7829" spans="1:6" x14ac:dyDescent="0.3">
      <c r="A7829" s="141">
        <v>101459</v>
      </c>
      <c r="B7829" s="141" t="s">
        <v>13765</v>
      </c>
      <c r="C7829" s="141" t="s">
        <v>13793</v>
      </c>
      <c r="D7829" s="141" t="s">
        <v>81</v>
      </c>
      <c r="E7829" s="142" t="s">
        <v>14167</v>
      </c>
      <c r="F7829" s="142" t="s">
        <v>18705</v>
      </c>
    </row>
    <row r="7830" spans="1:6" x14ac:dyDescent="0.3">
      <c r="A7830" s="141">
        <v>101460</v>
      </c>
      <c r="B7830" s="141" t="s">
        <v>13933</v>
      </c>
      <c r="C7830" s="141" t="s">
        <v>13793</v>
      </c>
      <c r="D7830" s="141" t="s">
        <v>81</v>
      </c>
      <c r="E7830" s="142" t="s">
        <v>14168</v>
      </c>
      <c r="F7830" s="142" t="s">
        <v>18706</v>
      </c>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09"/>
  <sheetViews>
    <sheetView topLeftCell="C222" workbookViewId="0">
      <selection activeCell="C236" sqref="C236"/>
    </sheetView>
  </sheetViews>
  <sheetFormatPr defaultRowHeight="14.4" x14ac:dyDescent="0.3"/>
  <cols>
    <col min="1" max="1" width="10.88671875" bestFit="1" customWidth="1"/>
    <col min="2" max="2" width="204.88671875" bestFit="1" customWidth="1"/>
    <col min="3" max="3" width="7.6640625" bestFit="1" customWidth="1"/>
    <col min="4" max="4" width="11.5546875" bestFit="1" customWidth="1"/>
    <col min="5" max="5" width="15.88671875" bestFit="1" customWidth="1"/>
  </cols>
  <sheetData>
    <row r="1" spans="1:5" x14ac:dyDescent="0.3">
      <c r="D1" t="s">
        <v>14169</v>
      </c>
      <c r="E1" t="s">
        <v>18707</v>
      </c>
    </row>
    <row r="2" spans="1:5" x14ac:dyDescent="0.3">
      <c r="A2" s="125" t="s">
        <v>18708</v>
      </c>
      <c r="B2" s="126" t="s">
        <v>18709</v>
      </c>
      <c r="C2" s="127" t="s">
        <v>18710</v>
      </c>
      <c r="D2" s="128" t="s">
        <v>18711</v>
      </c>
      <c r="E2" s="128" t="s">
        <v>18711</v>
      </c>
    </row>
    <row r="3" spans="1:5" x14ac:dyDescent="0.3">
      <c r="A3" s="129" t="s">
        <v>18712</v>
      </c>
      <c r="B3" s="130" t="s">
        <v>18713</v>
      </c>
      <c r="C3" s="131"/>
      <c r="D3" s="132"/>
      <c r="E3" s="132"/>
    </row>
    <row r="4" spans="1:5" x14ac:dyDescent="0.3">
      <c r="A4" s="133" t="s">
        <v>18714</v>
      </c>
      <c r="B4" s="134" t="s">
        <v>18715</v>
      </c>
      <c r="C4" s="135"/>
      <c r="D4" s="136"/>
      <c r="E4" s="136"/>
    </row>
    <row r="5" spans="1:5" x14ac:dyDescent="0.3">
      <c r="A5" s="133" t="s">
        <v>18716</v>
      </c>
      <c r="B5" s="134" t="s">
        <v>18717</v>
      </c>
      <c r="C5" s="135" t="s">
        <v>146</v>
      </c>
      <c r="D5" s="136">
        <v>6483.99</v>
      </c>
      <c r="E5" s="136">
        <v>7204.93</v>
      </c>
    </row>
    <row r="6" spans="1:5" x14ac:dyDescent="0.3">
      <c r="A6" s="133" t="s">
        <v>18718</v>
      </c>
      <c r="B6" s="134" t="s">
        <v>18719</v>
      </c>
      <c r="C6" s="135" t="s">
        <v>146</v>
      </c>
      <c r="D6" s="136">
        <v>8622.44</v>
      </c>
      <c r="E6" s="136">
        <v>9581.15</v>
      </c>
    </row>
    <row r="7" spans="1:5" x14ac:dyDescent="0.3">
      <c r="A7" s="133" t="s">
        <v>18720</v>
      </c>
      <c r="B7" s="134" t="s">
        <v>18721</v>
      </c>
      <c r="C7" s="135" t="s">
        <v>146</v>
      </c>
      <c r="D7" s="136">
        <v>14729.05</v>
      </c>
      <c r="E7" s="136">
        <v>16366.75</v>
      </c>
    </row>
    <row r="8" spans="1:5" x14ac:dyDescent="0.3">
      <c r="A8" s="133" t="s">
        <v>18722</v>
      </c>
      <c r="B8" s="134" t="s">
        <v>18723</v>
      </c>
      <c r="C8" s="135" t="s">
        <v>146</v>
      </c>
      <c r="D8" s="136">
        <v>20195.27</v>
      </c>
      <c r="E8" s="136">
        <v>22440.73</v>
      </c>
    </row>
    <row r="9" spans="1:5" x14ac:dyDescent="0.3">
      <c r="A9" s="133" t="s">
        <v>18724</v>
      </c>
      <c r="B9" s="134" t="s">
        <v>18725</v>
      </c>
      <c r="C9" s="135" t="s">
        <v>146</v>
      </c>
      <c r="D9" s="136">
        <v>23534.46</v>
      </c>
      <c r="E9" s="136">
        <v>26151.21</v>
      </c>
    </row>
    <row r="10" spans="1:5" x14ac:dyDescent="0.3">
      <c r="A10" s="133" t="s">
        <v>18726</v>
      </c>
      <c r="B10" s="134" t="s">
        <v>18727</v>
      </c>
      <c r="C10" s="135"/>
      <c r="D10" s="136"/>
      <c r="E10" s="136"/>
    </row>
    <row r="11" spans="1:5" x14ac:dyDescent="0.3">
      <c r="A11" s="133" t="s">
        <v>18728</v>
      </c>
      <c r="B11" s="134" t="s">
        <v>18729</v>
      </c>
      <c r="C11" s="135" t="s">
        <v>146</v>
      </c>
      <c r="D11" s="136">
        <v>8281.6</v>
      </c>
      <c r="E11" s="136">
        <v>9202.36</v>
      </c>
    </row>
    <row r="12" spans="1:5" x14ac:dyDescent="0.3">
      <c r="A12" s="133" t="s">
        <v>18730</v>
      </c>
      <c r="B12" s="134" t="s">
        <v>18731</v>
      </c>
      <c r="C12" s="135" t="s">
        <v>146</v>
      </c>
      <c r="D12" s="136">
        <v>14027.58</v>
      </c>
      <c r="E12" s="136">
        <v>15587.22</v>
      </c>
    </row>
    <row r="13" spans="1:5" x14ac:dyDescent="0.3">
      <c r="A13" s="133" t="s">
        <v>18732</v>
      </c>
      <c r="B13" s="134" t="s">
        <v>18733</v>
      </c>
      <c r="C13" s="135" t="s">
        <v>146</v>
      </c>
      <c r="D13" s="136">
        <v>18981.8</v>
      </c>
      <c r="E13" s="136">
        <v>21092.240000000002</v>
      </c>
    </row>
    <row r="14" spans="1:5" x14ac:dyDescent="0.3">
      <c r="A14" s="133" t="s">
        <v>18734</v>
      </c>
      <c r="B14" s="134" t="s">
        <v>18735</v>
      </c>
      <c r="C14" s="135" t="s">
        <v>146</v>
      </c>
      <c r="D14" s="136">
        <v>25247.9</v>
      </c>
      <c r="E14" s="136">
        <v>28055</v>
      </c>
    </row>
    <row r="15" spans="1:5" x14ac:dyDescent="0.3">
      <c r="A15" s="133" t="s">
        <v>18736</v>
      </c>
      <c r="B15" s="134" t="s">
        <v>18737</v>
      </c>
      <c r="C15" s="135"/>
      <c r="D15" s="136"/>
      <c r="E15" s="136"/>
    </row>
    <row r="16" spans="1:5" x14ac:dyDescent="0.3">
      <c r="A16" s="133" t="s">
        <v>18738</v>
      </c>
      <c r="B16" s="134" t="s">
        <v>18739</v>
      </c>
      <c r="C16" s="135" t="s">
        <v>146</v>
      </c>
      <c r="D16" s="136">
        <v>3262</v>
      </c>
      <c r="E16" s="136">
        <v>3624.6</v>
      </c>
    </row>
    <row r="17" spans="1:5" x14ac:dyDescent="0.3">
      <c r="A17" s="133" t="s">
        <v>18740</v>
      </c>
      <c r="B17" s="134" t="s">
        <v>18741</v>
      </c>
      <c r="C17" s="135" t="s">
        <v>146</v>
      </c>
      <c r="D17" s="136">
        <v>4409.93</v>
      </c>
      <c r="E17" s="136">
        <v>4900.1400000000003</v>
      </c>
    </row>
    <row r="18" spans="1:5" x14ac:dyDescent="0.3">
      <c r="A18" s="133" t="s">
        <v>18742</v>
      </c>
      <c r="B18" s="134" t="s">
        <v>18743</v>
      </c>
      <c r="C18" s="135" t="s">
        <v>146</v>
      </c>
      <c r="D18" s="136">
        <v>2392.3200000000002</v>
      </c>
      <c r="E18" s="136">
        <v>2658.26</v>
      </c>
    </row>
    <row r="19" spans="1:5" x14ac:dyDescent="0.3">
      <c r="A19" s="133" t="s">
        <v>18744</v>
      </c>
      <c r="B19" s="134" t="s">
        <v>18745</v>
      </c>
      <c r="C19" s="135" t="s">
        <v>146</v>
      </c>
      <c r="D19" s="136">
        <v>3273.17</v>
      </c>
      <c r="E19" s="136">
        <v>3637.02</v>
      </c>
    </row>
    <row r="20" spans="1:5" x14ac:dyDescent="0.3">
      <c r="A20" s="133" t="s">
        <v>18746</v>
      </c>
      <c r="B20" s="134" t="s">
        <v>18747</v>
      </c>
      <c r="C20" s="135" t="s">
        <v>146</v>
      </c>
      <c r="D20" s="136">
        <v>1027.03</v>
      </c>
      <c r="E20" s="136">
        <v>1141.18</v>
      </c>
    </row>
    <row r="21" spans="1:5" x14ac:dyDescent="0.3">
      <c r="A21" s="133" t="s">
        <v>18748</v>
      </c>
      <c r="B21" s="134" t="s">
        <v>18749</v>
      </c>
      <c r="C21" s="135" t="s">
        <v>146</v>
      </c>
      <c r="D21" s="136">
        <v>1367.12</v>
      </c>
      <c r="E21" s="136">
        <v>1519.09</v>
      </c>
    </row>
    <row r="22" spans="1:5" x14ac:dyDescent="0.3">
      <c r="A22" s="133" t="s">
        <v>18750</v>
      </c>
      <c r="B22" s="134" t="s">
        <v>18751</v>
      </c>
      <c r="C22" s="135" t="s">
        <v>146</v>
      </c>
      <c r="D22" s="136">
        <v>1140.48</v>
      </c>
      <c r="E22" s="136">
        <v>1267.26</v>
      </c>
    </row>
    <row r="23" spans="1:5" x14ac:dyDescent="0.3">
      <c r="A23" s="133" t="s">
        <v>18752</v>
      </c>
      <c r="B23" s="134" t="s">
        <v>18753</v>
      </c>
      <c r="C23" s="135" t="s">
        <v>146</v>
      </c>
      <c r="D23" s="136">
        <v>1581.35</v>
      </c>
      <c r="E23" s="136">
        <v>1757.15</v>
      </c>
    </row>
    <row r="24" spans="1:5" x14ac:dyDescent="0.3">
      <c r="A24" s="133" t="s">
        <v>18754</v>
      </c>
      <c r="B24" s="134" t="s">
        <v>18755</v>
      </c>
      <c r="C24" s="135" t="s">
        <v>146</v>
      </c>
      <c r="D24" s="136">
        <v>2195.21</v>
      </c>
      <c r="E24" s="136">
        <v>2439.23</v>
      </c>
    </row>
    <row r="25" spans="1:5" x14ac:dyDescent="0.3">
      <c r="A25" s="133" t="s">
        <v>18756</v>
      </c>
      <c r="B25" s="134" t="s">
        <v>18757</v>
      </c>
      <c r="C25" s="135" t="s">
        <v>146</v>
      </c>
      <c r="D25" s="136">
        <v>2992.33</v>
      </c>
      <c r="E25" s="136">
        <v>3324.97</v>
      </c>
    </row>
    <row r="26" spans="1:5" x14ac:dyDescent="0.3">
      <c r="A26" s="133" t="s">
        <v>18758</v>
      </c>
      <c r="B26" s="134" t="s">
        <v>18759</v>
      </c>
      <c r="C26" s="135" t="s">
        <v>146</v>
      </c>
      <c r="D26" s="136">
        <v>1895.21</v>
      </c>
      <c r="E26" s="136">
        <v>2105.98</v>
      </c>
    </row>
    <row r="27" spans="1:5" x14ac:dyDescent="0.3">
      <c r="A27" s="133" t="s">
        <v>18760</v>
      </c>
      <c r="B27" s="134" t="s">
        <v>18761</v>
      </c>
      <c r="C27" s="135" t="s">
        <v>146</v>
      </c>
      <c r="D27" s="136">
        <v>2449.64</v>
      </c>
      <c r="E27" s="136">
        <v>2722.06</v>
      </c>
    </row>
    <row r="28" spans="1:5" x14ac:dyDescent="0.3">
      <c r="A28" s="133" t="s">
        <v>18762</v>
      </c>
      <c r="B28" s="134" t="s">
        <v>18763</v>
      </c>
      <c r="C28" s="135"/>
      <c r="D28" s="136"/>
      <c r="E28" s="136"/>
    </row>
    <row r="29" spans="1:5" x14ac:dyDescent="0.3">
      <c r="A29" s="133" t="s">
        <v>18764</v>
      </c>
      <c r="B29" s="134" t="s">
        <v>18765</v>
      </c>
      <c r="C29" s="135" t="s">
        <v>18766</v>
      </c>
      <c r="D29" s="136">
        <v>1175.04</v>
      </c>
      <c r="E29" s="136">
        <v>1175.04</v>
      </c>
    </row>
    <row r="30" spans="1:5" x14ac:dyDescent="0.3">
      <c r="A30" s="133" t="s">
        <v>18767</v>
      </c>
      <c r="B30" s="134" t="s">
        <v>18768</v>
      </c>
      <c r="C30" s="135" t="s">
        <v>1037</v>
      </c>
      <c r="D30" s="136">
        <v>0.22</v>
      </c>
      <c r="E30" s="136">
        <v>0.24</v>
      </c>
    </row>
    <row r="31" spans="1:5" x14ac:dyDescent="0.3">
      <c r="A31" s="133" t="s">
        <v>18769</v>
      </c>
      <c r="B31" s="134" t="s">
        <v>18770</v>
      </c>
      <c r="C31" s="135" t="s">
        <v>1037</v>
      </c>
      <c r="D31" s="136">
        <v>0.95</v>
      </c>
      <c r="E31" s="136">
        <v>1.01</v>
      </c>
    </row>
    <row r="32" spans="1:5" x14ac:dyDescent="0.3">
      <c r="A32" s="133" t="s">
        <v>18771</v>
      </c>
      <c r="B32" s="134" t="s">
        <v>18772</v>
      </c>
      <c r="C32" s="135" t="s">
        <v>1037</v>
      </c>
      <c r="D32" s="136">
        <v>0.76</v>
      </c>
      <c r="E32" s="136">
        <v>0.8</v>
      </c>
    </row>
    <row r="33" spans="1:5" x14ac:dyDescent="0.3">
      <c r="A33" s="133" t="s">
        <v>18773</v>
      </c>
      <c r="B33" s="134" t="s">
        <v>18774</v>
      </c>
      <c r="C33" s="135" t="s">
        <v>1037</v>
      </c>
      <c r="D33" s="136">
        <v>0.63</v>
      </c>
      <c r="E33" s="136">
        <v>0.65</v>
      </c>
    </row>
    <row r="34" spans="1:5" x14ac:dyDescent="0.3">
      <c r="A34" s="133" t="s">
        <v>18775</v>
      </c>
      <c r="B34" s="134" t="s">
        <v>18776</v>
      </c>
      <c r="C34" s="135" t="s">
        <v>1037</v>
      </c>
      <c r="D34" s="136">
        <v>0.83</v>
      </c>
      <c r="E34" s="136">
        <v>0.88</v>
      </c>
    </row>
    <row r="35" spans="1:5" x14ac:dyDescent="0.3">
      <c r="A35" s="133" t="s">
        <v>18777</v>
      </c>
      <c r="B35" s="134" t="s">
        <v>18778</v>
      </c>
      <c r="C35" s="135" t="s">
        <v>1037</v>
      </c>
      <c r="D35" s="136">
        <v>0.69</v>
      </c>
      <c r="E35" s="136">
        <v>0.75</v>
      </c>
    </row>
    <row r="36" spans="1:5" x14ac:dyDescent="0.3">
      <c r="A36" s="133" t="s">
        <v>18779</v>
      </c>
      <c r="B36" s="134" t="s">
        <v>18780</v>
      </c>
      <c r="C36" s="135" t="s">
        <v>1037</v>
      </c>
      <c r="D36" s="136">
        <v>0.52</v>
      </c>
      <c r="E36" s="136">
        <v>0.56000000000000005</v>
      </c>
    </row>
    <row r="37" spans="1:5" x14ac:dyDescent="0.3">
      <c r="A37" s="133" t="s">
        <v>18781</v>
      </c>
      <c r="B37" s="134" t="s">
        <v>18782</v>
      </c>
      <c r="C37" s="135" t="s">
        <v>1037</v>
      </c>
      <c r="D37" s="136">
        <v>0.75</v>
      </c>
      <c r="E37" s="136">
        <v>0.79</v>
      </c>
    </row>
    <row r="38" spans="1:5" x14ac:dyDescent="0.3">
      <c r="A38" s="133" t="s">
        <v>18783</v>
      </c>
      <c r="B38" s="134" t="s">
        <v>18784</v>
      </c>
      <c r="C38" s="135" t="s">
        <v>1037</v>
      </c>
      <c r="D38" s="136">
        <v>0.64</v>
      </c>
      <c r="E38" s="136">
        <v>0.69</v>
      </c>
    </row>
    <row r="39" spans="1:5" x14ac:dyDescent="0.3">
      <c r="A39" s="133" t="s">
        <v>18785</v>
      </c>
      <c r="B39" s="134" t="s">
        <v>18786</v>
      </c>
      <c r="C39" s="135" t="s">
        <v>1037</v>
      </c>
      <c r="D39" s="136">
        <v>0.63</v>
      </c>
      <c r="E39" s="136">
        <v>0.66</v>
      </c>
    </row>
    <row r="40" spans="1:5" x14ac:dyDescent="0.3">
      <c r="A40" s="133" t="s">
        <v>18787</v>
      </c>
      <c r="B40" s="134" t="s">
        <v>18788</v>
      </c>
      <c r="C40" s="135" t="s">
        <v>1037</v>
      </c>
      <c r="D40" s="136">
        <v>1.02</v>
      </c>
      <c r="E40" s="136">
        <v>1.0900000000000001</v>
      </c>
    </row>
    <row r="41" spans="1:5" x14ac:dyDescent="0.3">
      <c r="A41" s="133" t="s">
        <v>18789</v>
      </c>
      <c r="B41" s="134" t="s">
        <v>18790</v>
      </c>
      <c r="C41" s="135" t="s">
        <v>1037</v>
      </c>
      <c r="D41" s="136">
        <v>0.81</v>
      </c>
      <c r="E41" s="136">
        <v>0.86</v>
      </c>
    </row>
    <row r="42" spans="1:5" x14ac:dyDescent="0.3">
      <c r="A42" s="133" t="s">
        <v>18791</v>
      </c>
      <c r="B42" s="134" t="s">
        <v>18792</v>
      </c>
      <c r="C42" s="135" t="s">
        <v>1037</v>
      </c>
      <c r="D42" s="136">
        <v>0.64</v>
      </c>
      <c r="E42" s="136">
        <v>0.69</v>
      </c>
    </row>
    <row r="43" spans="1:5" x14ac:dyDescent="0.3">
      <c r="A43" s="133" t="s">
        <v>18793</v>
      </c>
      <c r="B43" s="134" t="s">
        <v>18794</v>
      </c>
      <c r="C43" s="135" t="s">
        <v>1037</v>
      </c>
      <c r="D43" s="136">
        <v>0.88</v>
      </c>
      <c r="E43" s="136">
        <v>0.92</v>
      </c>
    </row>
    <row r="44" spans="1:5" x14ac:dyDescent="0.3">
      <c r="A44" s="133" t="s">
        <v>18795</v>
      </c>
      <c r="B44" s="134" t="s">
        <v>18796</v>
      </c>
      <c r="C44" s="135" t="s">
        <v>1037</v>
      </c>
      <c r="D44" s="136">
        <v>0.7</v>
      </c>
      <c r="E44" s="136">
        <v>0.75</v>
      </c>
    </row>
    <row r="45" spans="1:5" x14ac:dyDescent="0.3">
      <c r="A45" s="133" t="s">
        <v>18797</v>
      </c>
      <c r="B45" s="134" t="s">
        <v>18798</v>
      </c>
      <c r="C45" s="135" t="s">
        <v>1037</v>
      </c>
      <c r="D45" s="136">
        <v>0.61</v>
      </c>
      <c r="E45" s="136">
        <v>0.64</v>
      </c>
    </row>
    <row r="46" spans="1:5" x14ac:dyDescent="0.3">
      <c r="A46" s="133" t="s">
        <v>18799</v>
      </c>
      <c r="B46" s="134" t="s">
        <v>18800</v>
      </c>
      <c r="C46" s="135" t="s">
        <v>1037</v>
      </c>
      <c r="D46" s="136">
        <v>1.01</v>
      </c>
      <c r="E46" s="136">
        <v>1.07</v>
      </c>
    </row>
    <row r="47" spans="1:5" x14ac:dyDescent="0.3">
      <c r="A47" s="133" t="s">
        <v>18801</v>
      </c>
      <c r="B47" s="134" t="s">
        <v>18802</v>
      </c>
      <c r="C47" s="135" t="s">
        <v>1037</v>
      </c>
      <c r="D47" s="136">
        <v>0.66</v>
      </c>
      <c r="E47" s="136">
        <v>0.71</v>
      </c>
    </row>
    <row r="48" spans="1:5" x14ac:dyDescent="0.3">
      <c r="A48" s="133" t="s">
        <v>18803</v>
      </c>
      <c r="B48" s="134" t="s">
        <v>18804</v>
      </c>
      <c r="C48" s="135" t="s">
        <v>1037</v>
      </c>
      <c r="D48" s="136">
        <v>0.56999999999999995</v>
      </c>
      <c r="E48" s="136">
        <v>0.62</v>
      </c>
    </row>
    <row r="49" spans="1:5" x14ac:dyDescent="0.3">
      <c r="A49" s="133" t="s">
        <v>18805</v>
      </c>
      <c r="B49" s="134" t="s">
        <v>18806</v>
      </c>
      <c r="C49" s="135" t="s">
        <v>1037</v>
      </c>
      <c r="D49" s="136">
        <v>0.42</v>
      </c>
      <c r="E49" s="136">
        <v>0.44</v>
      </c>
    </row>
    <row r="50" spans="1:5" x14ac:dyDescent="0.3">
      <c r="A50" s="133" t="s">
        <v>18807</v>
      </c>
      <c r="B50" s="134" t="s">
        <v>18808</v>
      </c>
      <c r="C50" s="135" t="s">
        <v>1037</v>
      </c>
      <c r="D50" s="136">
        <v>0.28999999999999998</v>
      </c>
      <c r="E50" s="136">
        <v>0.33</v>
      </c>
    </row>
    <row r="51" spans="1:5" x14ac:dyDescent="0.3">
      <c r="A51" s="133" t="s">
        <v>18809</v>
      </c>
      <c r="B51" s="134" t="s">
        <v>18810</v>
      </c>
      <c r="C51" s="135" t="s">
        <v>1037</v>
      </c>
      <c r="D51" s="136">
        <v>0.24</v>
      </c>
      <c r="E51" s="136">
        <v>0.24</v>
      </c>
    </row>
    <row r="52" spans="1:5" x14ac:dyDescent="0.3">
      <c r="A52" s="133" t="s">
        <v>18811</v>
      </c>
      <c r="B52" s="134" t="s">
        <v>18812</v>
      </c>
      <c r="C52" s="135" t="s">
        <v>1037</v>
      </c>
      <c r="D52" s="136">
        <v>0.21</v>
      </c>
      <c r="E52" s="136">
        <v>0.21</v>
      </c>
    </row>
    <row r="53" spans="1:5" x14ac:dyDescent="0.3">
      <c r="A53" s="133" t="s">
        <v>18813</v>
      </c>
      <c r="B53" s="134" t="s">
        <v>18814</v>
      </c>
      <c r="C53" s="135" t="s">
        <v>18815</v>
      </c>
      <c r="D53" s="136">
        <v>1311.27</v>
      </c>
      <c r="E53" s="136">
        <v>1386.57</v>
      </c>
    </row>
    <row r="54" spans="1:5" x14ac:dyDescent="0.3">
      <c r="A54" s="133" t="s">
        <v>18816</v>
      </c>
      <c r="B54" s="134" t="s">
        <v>18817</v>
      </c>
      <c r="C54" s="135" t="s">
        <v>146</v>
      </c>
      <c r="D54" s="136">
        <v>1198.81</v>
      </c>
      <c r="E54" s="136">
        <v>1250.26</v>
      </c>
    </row>
    <row r="55" spans="1:5" x14ac:dyDescent="0.3">
      <c r="A55" s="133" t="s">
        <v>18818</v>
      </c>
      <c r="B55" s="134" t="s">
        <v>18819</v>
      </c>
      <c r="C55" s="135"/>
      <c r="D55" s="136"/>
      <c r="E55" s="136"/>
    </row>
    <row r="56" spans="1:5" x14ac:dyDescent="0.3">
      <c r="A56" s="133" t="s">
        <v>18820</v>
      </c>
      <c r="B56" s="134" t="s">
        <v>18821</v>
      </c>
      <c r="C56" s="135" t="s">
        <v>18766</v>
      </c>
      <c r="D56" s="136">
        <v>1267.71</v>
      </c>
      <c r="E56" s="136">
        <v>1267.71</v>
      </c>
    </row>
    <row r="57" spans="1:5" x14ac:dyDescent="0.3">
      <c r="A57" s="133" t="s">
        <v>18822</v>
      </c>
      <c r="B57" s="134" t="s">
        <v>18823</v>
      </c>
      <c r="C57" s="135" t="s">
        <v>18766</v>
      </c>
      <c r="D57" s="136">
        <v>6622.28</v>
      </c>
      <c r="E57" s="136">
        <v>6622.28</v>
      </c>
    </row>
    <row r="58" spans="1:5" x14ac:dyDescent="0.3">
      <c r="A58" s="133" t="s">
        <v>18824</v>
      </c>
      <c r="B58" s="134" t="s">
        <v>18825</v>
      </c>
      <c r="C58" s="135" t="s">
        <v>80</v>
      </c>
      <c r="D58" s="136">
        <v>98.33</v>
      </c>
      <c r="E58" s="136">
        <v>98.33</v>
      </c>
    </row>
    <row r="59" spans="1:5" x14ac:dyDescent="0.3">
      <c r="A59" s="133" t="s">
        <v>18826</v>
      </c>
      <c r="B59" s="134" t="s">
        <v>18827</v>
      </c>
      <c r="C59" s="135" t="s">
        <v>80</v>
      </c>
      <c r="D59" s="136">
        <v>87.63</v>
      </c>
      <c r="E59" s="136">
        <v>87.63</v>
      </c>
    </row>
    <row r="60" spans="1:5" x14ac:dyDescent="0.3">
      <c r="A60" s="133" t="s">
        <v>18828</v>
      </c>
      <c r="B60" s="134" t="s">
        <v>18829</v>
      </c>
      <c r="C60" s="135" t="s">
        <v>80</v>
      </c>
      <c r="D60" s="136">
        <v>387.03</v>
      </c>
      <c r="E60" s="136">
        <v>387.03</v>
      </c>
    </row>
    <row r="61" spans="1:5" x14ac:dyDescent="0.3">
      <c r="A61" s="133" t="s">
        <v>18830</v>
      </c>
      <c r="B61" s="134" t="s">
        <v>18831</v>
      </c>
      <c r="C61" s="135" t="s">
        <v>80</v>
      </c>
      <c r="D61" s="136">
        <v>608.16999999999996</v>
      </c>
      <c r="E61" s="136">
        <v>608.16999999999996</v>
      </c>
    </row>
    <row r="62" spans="1:5" x14ac:dyDescent="0.3">
      <c r="A62" s="133" t="s">
        <v>18832</v>
      </c>
      <c r="B62" s="134" t="s">
        <v>18833</v>
      </c>
      <c r="C62" s="135" t="s">
        <v>80</v>
      </c>
      <c r="D62" s="136">
        <v>95.25</v>
      </c>
      <c r="E62" s="136">
        <v>95.25</v>
      </c>
    </row>
    <row r="63" spans="1:5" x14ac:dyDescent="0.3">
      <c r="A63" s="133" t="s">
        <v>18834</v>
      </c>
      <c r="B63" s="134" t="s">
        <v>18835</v>
      </c>
      <c r="C63" s="135"/>
      <c r="D63" s="136"/>
      <c r="E63" s="136"/>
    </row>
    <row r="64" spans="1:5" x14ac:dyDescent="0.3">
      <c r="A64" s="133" t="s">
        <v>18836</v>
      </c>
      <c r="B64" s="134" t="s">
        <v>18837</v>
      </c>
      <c r="C64" s="135" t="s">
        <v>18766</v>
      </c>
      <c r="D64" s="136">
        <v>393.13</v>
      </c>
      <c r="E64" s="136">
        <v>393.13</v>
      </c>
    </row>
    <row r="65" spans="1:5" x14ac:dyDescent="0.3">
      <c r="A65" s="133" t="s">
        <v>18838</v>
      </c>
      <c r="B65" s="134" t="s">
        <v>18839</v>
      </c>
      <c r="C65" s="135" t="s">
        <v>1037</v>
      </c>
      <c r="D65" s="136">
        <v>9.07</v>
      </c>
      <c r="E65" s="136">
        <v>9.75</v>
      </c>
    </row>
    <row r="66" spans="1:5" x14ac:dyDescent="0.3">
      <c r="A66" s="133" t="s">
        <v>18840</v>
      </c>
      <c r="B66" s="134" t="s">
        <v>18841</v>
      </c>
      <c r="C66" s="135" t="s">
        <v>1037</v>
      </c>
      <c r="D66" s="136">
        <v>149.86000000000001</v>
      </c>
      <c r="E66" s="136">
        <v>154.9</v>
      </c>
    </row>
    <row r="67" spans="1:5" x14ac:dyDescent="0.3">
      <c r="A67" s="133" t="s">
        <v>18842</v>
      </c>
      <c r="B67" s="134" t="s">
        <v>18843</v>
      </c>
      <c r="C67" s="135" t="s">
        <v>1037</v>
      </c>
      <c r="D67" s="136">
        <v>68.91</v>
      </c>
      <c r="E67" s="136">
        <v>73.709999999999994</v>
      </c>
    </row>
    <row r="68" spans="1:5" x14ac:dyDescent="0.3">
      <c r="A68" s="133" t="s">
        <v>18844</v>
      </c>
      <c r="B68" s="134" t="s">
        <v>18845</v>
      </c>
      <c r="C68" s="135" t="s">
        <v>1037</v>
      </c>
      <c r="D68" s="136">
        <v>30.66</v>
      </c>
      <c r="E68" s="136">
        <v>34.07</v>
      </c>
    </row>
    <row r="69" spans="1:5" x14ac:dyDescent="0.3">
      <c r="A69" s="133" t="s">
        <v>18846</v>
      </c>
      <c r="B69" s="134" t="s">
        <v>18847</v>
      </c>
      <c r="C69" s="135" t="s">
        <v>80</v>
      </c>
      <c r="D69" s="136">
        <v>5.6</v>
      </c>
      <c r="E69" s="136">
        <v>6.1</v>
      </c>
    </row>
    <row r="70" spans="1:5" x14ac:dyDescent="0.3">
      <c r="A70" s="133" t="s">
        <v>18848</v>
      </c>
      <c r="B70" s="134" t="s">
        <v>18849</v>
      </c>
      <c r="C70" s="135" t="s">
        <v>1074</v>
      </c>
      <c r="D70" s="136">
        <v>462.76</v>
      </c>
      <c r="E70" s="136">
        <v>514.15</v>
      </c>
    </row>
    <row r="71" spans="1:5" x14ac:dyDescent="0.3">
      <c r="A71" s="133" t="s">
        <v>18850</v>
      </c>
      <c r="B71" s="134" t="s">
        <v>18851</v>
      </c>
      <c r="C71" s="135" t="s">
        <v>80</v>
      </c>
      <c r="D71" s="136">
        <v>258.95999999999998</v>
      </c>
      <c r="E71" s="136">
        <v>258.95999999999998</v>
      </c>
    </row>
    <row r="72" spans="1:5" x14ac:dyDescent="0.3">
      <c r="A72" s="133" t="s">
        <v>18852</v>
      </c>
      <c r="B72" s="134" t="s">
        <v>18853</v>
      </c>
      <c r="C72" s="135" t="s">
        <v>80</v>
      </c>
      <c r="D72" s="136">
        <v>263.79000000000002</v>
      </c>
      <c r="E72" s="136">
        <v>263.79000000000002</v>
      </c>
    </row>
    <row r="73" spans="1:5" x14ac:dyDescent="0.3">
      <c r="A73" s="133" t="s">
        <v>18854</v>
      </c>
      <c r="B73" s="134" t="s">
        <v>18855</v>
      </c>
      <c r="C73" s="135" t="s">
        <v>80</v>
      </c>
      <c r="D73" s="136">
        <v>357.27</v>
      </c>
      <c r="E73" s="136">
        <v>357.27</v>
      </c>
    </row>
    <row r="74" spans="1:5" x14ac:dyDescent="0.3">
      <c r="A74" s="133" t="s">
        <v>18856</v>
      </c>
      <c r="B74" s="134" t="s">
        <v>18857</v>
      </c>
      <c r="C74" s="135" t="s">
        <v>80</v>
      </c>
      <c r="D74" s="136">
        <v>366.29</v>
      </c>
      <c r="E74" s="136">
        <v>366.29</v>
      </c>
    </row>
    <row r="75" spans="1:5" x14ac:dyDescent="0.3">
      <c r="A75" s="133" t="s">
        <v>18858</v>
      </c>
      <c r="B75" s="134" t="s">
        <v>18859</v>
      </c>
      <c r="C75" s="135" t="s">
        <v>18766</v>
      </c>
      <c r="D75" s="136">
        <v>241.6</v>
      </c>
      <c r="E75" s="136">
        <v>241.6</v>
      </c>
    </row>
    <row r="76" spans="1:5" x14ac:dyDescent="0.3">
      <c r="A76" s="133" t="s">
        <v>18860</v>
      </c>
      <c r="B76" s="134" t="s">
        <v>18861</v>
      </c>
      <c r="C76" s="135" t="s">
        <v>146</v>
      </c>
      <c r="D76" s="136">
        <v>13.09</v>
      </c>
      <c r="E76" s="136">
        <v>13.09</v>
      </c>
    </row>
    <row r="77" spans="1:5" x14ac:dyDescent="0.3">
      <c r="A77" s="133" t="s">
        <v>18862</v>
      </c>
      <c r="B77" s="134" t="s">
        <v>18863</v>
      </c>
      <c r="C77" s="135" t="s">
        <v>146</v>
      </c>
      <c r="D77" s="136">
        <v>15.07</v>
      </c>
      <c r="E77" s="136">
        <v>15.07</v>
      </c>
    </row>
    <row r="78" spans="1:5" x14ac:dyDescent="0.3">
      <c r="A78" s="133" t="s">
        <v>18864</v>
      </c>
      <c r="B78" s="134" t="s">
        <v>18865</v>
      </c>
      <c r="C78" s="135" t="s">
        <v>146</v>
      </c>
      <c r="D78" s="136">
        <v>15.8</v>
      </c>
      <c r="E78" s="136">
        <v>15.8</v>
      </c>
    </row>
    <row r="79" spans="1:5" x14ac:dyDescent="0.3">
      <c r="A79" s="133" t="s">
        <v>18866</v>
      </c>
      <c r="B79" s="134" t="s">
        <v>18867</v>
      </c>
      <c r="C79" s="135" t="s">
        <v>146</v>
      </c>
      <c r="D79" s="136">
        <v>20.05</v>
      </c>
      <c r="E79" s="136">
        <v>20.05</v>
      </c>
    </row>
    <row r="80" spans="1:5" x14ac:dyDescent="0.3">
      <c r="A80" s="133" t="s">
        <v>18868</v>
      </c>
      <c r="B80" s="134" t="s">
        <v>18869</v>
      </c>
      <c r="C80" s="135" t="s">
        <v>146</v>
      </c>
      <c r="D80" s="136">
        <v>21.61</v>
      </c>
      <c r="E80" s="136">
        <v>21.61</v>
      </c>
    </row>
    <row r="81" spans="1:5" x14ac:dyDescent="0.3">
      <c r="A81" s="133" t="s">
        <v>18870</v>
      </c>
      <c r="B81" s="134" t="s">
        <v>18871</v>
      </c>
      <c r="C81" s="135" t="s">
        <v>146</v>
      </c>
      <c r="D81" s="136">
        <v>24.31</v>
      </c>
      <c r="E81" s="136">
        <v>24.31</v>
      </c>
    </row>
    <row r="82" spans="1:5" x14ac:dyDescent="0.3">
      <c r="A82" s="133" t="s">
        <v>18872</v>
      </c>
      <c r="B82" s="134" t="s">
        <v>18873</v>
      </c>
      <c r="C82" s="135" t="s">
        <v>146</v>
      </c>
      <c r="D82" s="136">
        <v>26.53</v>
      </c>
      <c r="E82" s="136">
        <v>26.53</v>
      </c>
    </row>
    <row r="83" spans="1:5" x14ac:dyDescent="0.3">
      <c r="A83" s="133" t="s">
        <v>18874</v>
      </c>
      <c r="B83" s="134" t="s">
        <v>18875</v>
      </c>
      <c r="C83" s="135" t="s">
        <v>146</v>
      </c>
      <c r="D83" s="136">
        <v>26.22</v>
      </c>
      <c r="E83" s="136">
        <v>26.22</v>
      </c>
    </row>
    <row r="84" spans="1:5" x14ac:dyDescent="0.3">
      <c r="A84" s="133" t="s">
        <v>18876</v>
      </c>
      <c r="B84" s="134" t="s">
        <v>18877</v>
      </c>
      <c r="C84" s="135" t="s">
        <v>146</v>
      </c>
      <c r="D84" s="136">
        <v>29.09</v>
      </c>
      <c r="E84" s="136">
        <v>29.09</v>
      </c>
    </row>
    <row r="85" spans="1:5" x14ac:dyDescent="0.3">
      <c r="A85" s="133" t="s">
        <v>18878</v>
      </c>
      <c r="B85" s="134" t="s">
        <v>18879</v>
      </c>
      <c r="C85" s="135" t="s">
        <v>146</v>
      </c>
      <c r="D85" s="136">
        <v>31.11</v>
      </c>
      <c r="E85" s="136">
        <v>31.11</v>
      </c>
    </row>
    <row r="86" spans="1:5" x14ac:dyDescent="0.3">
      <c r="A86" s="133" t="s">
        <v>18880</v>
      </c>
      <c r="B86" s="134" t="s">
        <v>18881</v>
      </c>
      <c r="C86" s="135" t="s">
        <v>146</v>
      </c>
      <c r="D86" s="136">
        <v>35.369999999999997</v>
      </c>
      <c r="E86" s="136">
        <v>35.369999999999997</v>
      </c>
    </row>
    <row r="87" spans="1:5" x14ac:dyDescent="0.3">
      <c r="A87" s="133" t="s">
        <v>18882</v>
      </c>
      <c r="B87" s="134" t="s">
        <v>18883</v>
      </c>
      <c r="C87" s="135" t="s">
        <v>80</v>
      </c>
      <c r="D87" s="136">
        <v>268.62</v>
      </c>
      <c r="E87" s="136">
        <v>268.62</v>
      </c>
    </row>
    <row r="88" spans="1:5" x14ac:dyDescent="0.3">
      <c r="A88" s="133" t="s">
        <v>18884</v>
      </c>
      <c r="B88" s="134" t="s">
        <v>18885</v>
      </c>
      <c r="C88" s="135" t="s">
        <v>80</v>
      </c>
      <c r="D88" s="136">
        <v>396.64</v>
      </c>
      <c r="E88" s="136">
        <v>396.64</v>
      </c>
    </row>
    <row r="89" spans="1:5" x14ac:dyDescent="0.3">
      <c r="A89" s="133" t="s">
        <v>18886</v>
      </c>
      <c r="B89" s="134" t="s">
        <v>18887</v>
      </c>
      <c r="C89" s="135" t="s">
        <v>80</v>
      </c>
      <c r="D89" s="136">
        <v>400.5</v>
      </c>
      <c r="E89" s="136">
        <v>400.5</v>
      </c>
    </row>
    <row r="90" spans="1:5" x14ac:dyDescent="0.3">
      <c r="A90" s="133" t="s">
        <v>18888</v>
      </c>
      <c r="B90" s="134" t="s">
        <v>18889</v>
      </c>
      <c r="C90" s="135" t="s">
        <v>80</v>
      </c>
      <c r="D90" s="136">
        <v>428.04</v>
      </c>
      <c r="E90" s="136">
        <v>428.04</v>
      </c>
    </row>
    <row r="91" spans="1:5" x14ac:dyDescent="0.3">
      <c r="A91" s="133" t="s">
        <v>18890</v>
      </c>
      <c r="B91" s="134" t="s">
        <v>18891</v>
      </c>
      <c r="C91" s="135" t="s">
        <v>80</v>
      </c>
      <c r="D91" s="136">
        <v>448.93</v>
      </c>
      <c r="E91" s="136">
        <v>448.93</v>
      </c>
    </row>
    <row r="92" spans="1:5" x14ac:dyDescent="0.3">
      <c r="A92" s="133" t="s">
        <v>18892</v>
      </c>
      <c r="B92" s="134" t="s">
        <v>18893</v>
      </c>
      <c r="C92" s="135" t="s">
        <v>80</v>
      </c>
      <c r="D92" s="136">
        <v>575.55999999999995</v>
      </c>
      <c r="E92" s="136">
        <v>575.55999999999995</v>
      </c>
    </row>
    <row r="93" spans="1:5" x14ac:dyDescent="0.3">
      <c r="A93" s="133" t="s">
        <v>18894</v>
      </c>
      <c r="B93" s="134" t="s">
        <v>18895</v>
      </c>
      <c r="C93" s="135" t="s">
        <v>80</v>
      </c>
      <c r="D93" s="136">
        <v>214.86</v>
      </c>
      <c r="E93" s="136">
        <v>214.86</v>
      </c>
    </row>
    <row r="94" spans="1:5" x14ac:dyDescent="0.3">
      <c r="A94" s="133" t="s">
        <v>18896</v>
      </c>
      <c r="B94" s="134" t="s">
        <v>18897</v>
      </c>
      <c r="C94" s="135" t="s">
        <v>18766</v>
      </c>
      <c r="D94" s="136">
        <v>5820.12</v>
      </c>
      <c r="E94" s="136">
        <v>6282.73</v>
      </c>
    </row>
    <row r="95" spans="1:5" x14ac:dyDescent="0.3">
      <c r="A95" s="133" t="s">
        <v>18898</v>
      </c>
      <c r="B95" s="134" t="s">
        <v>18899</v>
      </c>
      <c r="C95" s="135" t="s">
        <v>1037</v>
      </c>
      <c r="D95" s="136">
        <v>51.52</v>
      </c>
      <c r="E95" s="136">
        <v>56.44</v>
      </c>
    </row>
    <row r="96" spans="1:5" x14ac:dyDescent="0.3">
      <c r="A96" s="133" t="s">
        <v>18900</v>
      </c>
      <c r="B96" s="134" t="s">
        <v>18901</v>
      </c>
      <c r="C96" s="135" t="s">
        <v>1037</v>
      </c>
      <c r="D96" s="136">
        <v>488.63</v>
      </c>
      <c r="E96" s="136">
        <v>523.67999999999995</v>
      </c>
    </row>
    <row r="97" spans="1:5" x14ac:dyDescent="0.3">
      <c r="A97" s="133" t="s">
        <v>18902</v>
      </c>
      <c r="B97" s="134" t="s">
        <v>18903</v>
      </c>
      <c r="C97" s="135"/>
      <c r="D97" s="136"/>
      <c r="E97" s="136"/>
    </row>
    <row r="98" spans="1:5" x14ac:dyDescent="0.3">
      <c r="A98" s="133" t="s">
        <v>18904</v>
      </c>
      <c r="B98" s="134" t="s">
        <v>18905</v>
      </c>
      <c r="C98" s="135" t="s">
        <v>146</v>
      </c>
      <c r="D98" s="136">
        <v>9397.09</v>
      </c>
      <c r="E98" s="136">
        <v>10419.049999999999</v>
      </c>
    </row>
    <row r="99" spans="1:5" x14ac:dyDescent="0.3">
      <c r="A99" s="133" t="s">
        <v>18906</v>
      </c>
      <c r="B99" s="134" t="s">
        <v>18907</v>
      </c>
      <c r="C99" s="135" t="s">
        <v>146</v>
      </c>
      <c r="D99" s="136">
        <v>12517.68</v>
      </c>
      <c r="E99" s="136">
        <v>13886.59</v>
      </c>
    </row>
    <row r="100" spans="1:5" x14ac:dyDescent="0.3">
      <c r="A100" s="133" t="s">
        <v>18908</v>
      </c>
      <c r="B100" s="134" t="s">
        <v>18909</v>
      </c>
      <c r="C100" s="135" t="s">
        <v>146</v>
      </c>
      <c r="D100" s="136">
        <v>11099.89</v>
      </c>
      <c r="E100" s="136">
        <v>12311.2</v>
      </c>
    </row>
    <row r="101" spans="1:5" x14ac:dyDescent="0.3">
      <c r="A101" s="133" t="s">
        <v>18910</v>
      </c>
      <c r="B101" s="134" t="s">
        <v>18911</v>
      </c>
      <c r="C101" s="135" t="s">
        <v>146</v>
      </c>
      <c r="D101" s="136">
        <v>25962.15</v>
      </c>
      <c r="E101" s="136">
        <v>28782.880000000001</v>
      </c>
    </row>
    <row r="102" spans="1:5" x14ac:dyDescent="0.3">
      <c r="A102" s="133" t="s">
        <v>18912</v>
      </c>
      <c r="B102" s="134" t="s">
        <v>18913</v>
      </c>
      <c r="C102" s="135" t="s">
        <v>146</v>
      </c>
      <c r="D102" s="136">
        <v>39521.74</v>
      </c>
      <c r="E102" s="136">
        <v>43850.06</v>
      </c>
    </row>
    <row r="103" spans="1:5" x14ac:dyDescent="0.3">
      <c r="A103" s="133" t="s">
        <v>18914</v>
      </c>
      <c r="B103" s="134" t="s">
        <v>18915</v>
      </c>
      <c r="C103" s="135" t="s">
        <v>146</v>
      </c>
      <c r="D103" s="136">
        <v>16025.02</v>
      </c>
      <c r="E103" s="136">
        <v>17740.91</v>
      </c>
    </row>
    <row r="104" spans="1:5" x14ac:dyDescent="0.3">
      <c r="A104" s="133" t="s">
        <v>18916</v>
      </c>
      <c r="B104" s="134" t="s">
        <v>18917</v>
      </c>
      <c r="C104" s="135" t="s">
        <v>146</v>
      </c>
      <c r="D104" s="136">
        <v>19004.64</v>
      </c>
      <c r="E104" s="136">
        <v>21064.11</v>
      </c>
    </row>
    <row r="105" spans="1:5" x14ac:dyDescent="0.3">
      <c r="A105" s="133" t="s">
        <v>18918</v>
      </c>
      <c r="B105" s="134" t="s">
        <v>18919</v>
      </c>
      <c r="C105" s="135" t="s">
        <v>146</v>
      </c>
      <c r="D105" s="136">
        <v>30295.4</v>
      </c>
      <c r="E105" s="136">
        <v>33631.129999999997</v>
      </c>
    </row>
    <row r="106" spans="1:5" x14ac:dyDescent="0.3">
      <c r="A106" s="133" t="s">
        <v>18920</v>
      </c>
      <c r="B106" s="134" t="s">
        <v>18921</v>
      </c>
      <c r="C106" s="135"/>
      <c r="D106" s="136"/>
      <c r="E106" s="136"/>
    </row>
    <row r="107" spans="1:5" x14ac:dyDescent="0.3">
      <c r="A107" s="133" t="s">
        <v>18922</v>
      </c>
      <c r="B107" s="134" t="s">
        <v>18923</v>
      </c>
      <c r="C107" s="135" t="s">
        <v>18766</v>
      </c>
      <c r="D107" s="136">
        <v>8405.0300000000007</v>
      </c>
      <c r="E107" s="136">
        <v>8405.0300000000007</v>
      </c>
    </row>
    <row r="108" spans="1:5" x14ac:dyDescent="0.3">
      <c r="A108" s="133" t="s">
        <v>18924</v>
      </c>
      <c r="B108" s="134" t="s">
        <v>18925</v>
      </c>
      <c r="C108" s="135" t="s">
        <v>18766</v>
      </c>
      <c r="D108" s="136">
        <v>13047.21</v>
      </c>
      <c r="E108" s="136">
        <v>13047.21</v>
      </c>
    </row>
    <row r="109" spans="1:5" x14ac:dyDescent="0.3">
      <c r="A109" s="133" t="s">
        <v>18926</v>
      </c>
      <c r="B109" s="134" t="s">
        <v>18927</v>
      </c>
      <c r="C109" s="135" t="s">
        <v>18766</v>
      </c>
      <c r="D109" s="136">
        <v>12979.86</v>
      </c>
      <c r="E109" s="136">
        <v>12979.86</v>
      </c>
    </row>
    <row r="110" spans="1:5" x14ac:dyDescent="0.3">
      <c r="A110" s="133" t="s">
        <v>18928</v>
      </c>
      <c r="B110" s="134" t="s">
        <v>18929</v>
      </c>
      <c r="C110" s="135" t="s">
        <v>80</v>
      </c>
      <c r="D110" s="136">
        <v>693.99</v>
      </c>
      <c r="E110" s="136">
        <v>693.99</v>
      </c>
    </row>
    <row r="111" spans="1:5" x14ac:dyDescent="0.3">
      <c r="A111" s="133" t="s">
        <v>18930</v>
      </c>
      <c r="B111" s="134" t="s">
        <v>18931</v>
      </c>
      <c r="C111" s="135" t="s">
        <v>80</v>
      </c>
      <c r="D111" s="136">
        <v>493.78</v>
      </c>
      <c r="E111" s="136">
        <v>493.78</v>
      </c>
    </row>
    <row r="112" spans="1:5" x14ac:dyDescent="0.3">
      <c r="A112" s="133" t="s">
        <v>18932</v>
      </c>
      <c r="B112" s="134" t="s">
        <v>18933</v>
      </c>
      <c r="C112" s="135" t="s">
        <v>80</v>
      </c>
      <c r="D112" s="136">
        <v>1190.9100000000001</v>
      </c>
      <c r="E112" s="136">
        <v>1190.9100000000001</v>
      </c>
    </row>
    <row r="113" spans="1:5" x14ac:dyDescent="0.3">
      <c r="A113" s="133" t="s">
        <v>18934</v>
      </c>
      <c r="B113" s="134" t="s">
        <v>18935</v>
      </c>
      <c r="C113" s="135" t="s">
        <v>80</v>
      </c>
      <c r="D113" s="136">
        <v>1254.98</v>
      </c>
      <c r="E113" s="136">
        <v>1254.98</v>
      </c>
    </row>
    <row r="114" spans="1:5" x14ac:dyDescent="0.3">
      <c r="A114" s="133" t="s">
        <v>18936</v>
      </c>
      <c r="B114" s="134" t="s">
        <v>18937</v>
      </c>
      <c r="C114" s="135" t="s">
        <v>80</v>
      </c>
      <c r="D114" s="136">
        <v>1572.49</v>
      </c>
      <c r="E114" s="136">
        <v>1572.49</v>
      </c>
    </row>
    <row r="115" spans="1:5" x14ac:dyDescent="0.3">
      <c r="A115" s="133" t="s">
        <v>18938</v>
      </c>
      <c r="B115" s="134" t="s">
        <v>18939</v>
      </c>
      <c r="C115" s="135" t="s">
        <v>80</v>
      </c>
      <c r="D115" s="136">
        <v>2033.36</v>
      </c>
      <c r="E115" s="136">
        <v>2033.36</v>
      </c>
    </row>
    <row r="116" spans="1:5" x14ac:dyDescent="0.3">
      <c r="A116" s="133" t="s">
        <v>18940</v>
      </c>
      <c r="B116" s="134" t="s">
        <v>18941</v>
      </c>
      <c r="C116" s="135" t="s">
        <v>80</v>
      </c>
      <c r="D116" s="136">
        <v>2324.0700000000002</v>
      </c>
      <c r="E116" s="136">
        <v>2324.0700000000002</v>
      </c>
    </row>
    <row r="117" spans="1:5" x14ac:dyDescent="0.3">
      <c r="A117" s="133" t="s">
        <v>18942</v>
      </c>
      <c r="B117" s="134" t="s">
        <v>18943</v>
      </c>
      <c r="C117" s="135" t="s">
        <v>80</v>
      </c>
      <c r="D117" s="136">
        <v>2508.7600000000002</v>
      </c>
      <c r="E117" s="136">
        <v>2508.7600000000002</v>
      </c>
    </row>
    <row r="118" spans="1:5" x14ac:dyDescent="0.3">
      <c r="A118" s="133" t="s">
        <v>18944</v>
      </c>
      <c r="B118" s="134" t="s">
        <v>18945</v>
      </c>
      <c r="C118" s="135" t="s">
        <v>80</v>
      </c>
      <c r="D118" s="136">
        <v>3076.18</v>
      </c>
      <c r="E118" s="136">
        <v>3076.18</v>
      </c>
    </row>
    <row r="119" spans="1:5" x14ac:dyDescent="0.3">
      <c r="A119" s="133" t="s">
        <v>18946</v>
      </c>
      <c r="B119" s="134" t="s">
        <v>18947</v>
      </c>
      <c r="C119" s="135" t="s">
        <v>80</v>
      </c>
      <c r="D119" s="136">
        <v>366.17</v>
      </c>
      <c r="E119" s="136">
        <v>366.17</v>
      </c>
    </row>
    <row r="120" spans="1:5" x14ac:dyDescent="0.3">
      <c r="A120" s="133" t="s">
        <v>18948</v>
      </c>
      <c r="B120" s="134" t="s">
        <v>18949</v>
      </c>
      <c r="C120" s="135" t="s">
        <v>80</v>
      </c>
      <c r="D120" s="136">
        <v>1688.82</v>
      </c>
      <c r="E120" s="136">
        <v>1688.82</v>
      </c>
    </row>
    <row r="121" spans="1:5" x14ac:dyDescent="0.3">
      <c r="A121" s="133" t="s">
        <v>18950</v>
      </c>
      <c r="B121" s="134" t="s">
        <v>18951</v>
      </c>
      <c r="C121" s="135" t="s">
        <v>80</v>
      </c>
      <c r="D121" s="136">
        <v>6908.09</v>
      </c>
      <c r="E121" s="136">
        <v>6908.09</v>
      </c>
    </row>
    <row r="122" spans="1:5" x14ac:dyDescent="0.3">
      <c r="A122" s="133" t="s">
        <v>18952</v>
      </c>
      <c r="B122" s="134" t="s">
        <v>18953</v>
      </c>
      <c r="C122" s="135" t="s">
        <v>80</v>
      </c>
      <c r="D122" s="136">
        <v>358.04</v>
      </c>
      <c r="E122" s="136">
        <v>358.04</v>
      </c>
    </row>
    <row r="123" spans="1:5" x14ac:dyDescent="0.3">
      <c r="A123" s="133" t="s">
        <v>18954</v>
      </c>
      <c r="B123" s="134" t="s">
        <v>18955</v>
      </c>
      <c r="C123" s="135" t="s">
        <v>80</v>
      </c>
      <c r="D123" s="136">
        <v>465.9</v>
      </c>
      <c r="E123" s="136">
        <v>465.9</v>
      </c>
    </row>
    <row r="124" spans="1:5" x14ac:dyDescent="0.3">
      <c r="A124" s="133" t="s">
        <v>18956</v>
      </c>
      <c r="B124" s="134" t="s">
        <v>18957</v>
      </c>
      <c r="C124" s="135" t="s">
        <v>80</v>
      </c>
      <c r="D124" s="136">
        <v>587.5</v>
      </c>
      <c r="E124" s="136">
        <v>587.5</v>
      </c>
    </row>
    <row r="125" spans="1:5" x14ac:dyDescent="0.3">
      <c r="A125" s="133" t="s">
        <v>18958</v>
      </c>
      <c r="B125" s="134" t="s">
        <v>18959</v>
      </c>
      <c r="C125" s="135" t="s">
        <v>80</v>
      </c>
      <c r="D125" s="136">
        <v>330.27</v>
      </c>
      <c r="E125" s="136">
        <v>330.27</v>
      </c>
    </row>
    <row r="126" spans="1:5" x14ac:dyDescent="0.3">
      <c r="A126" s="133" t="s">
        <v>18960</v>
      </c>
      <c r="B126" s="134" t="s">
        <v>18961</v>
      </c>
      <c r="C126" s="135" t="s">
        <v>80</v>
      </c>
      <c r="D126" s="136">
        <v>548.92999999999995</v>
      </c>
      <c r="E126" s="136">
        <v>548.92999999999995</v>
      </c>
    </row>
    <row r="127" spans="1:5" x14ac:dyDescent="0.3">
      <c r="A127" s="133" t="s">
        <v>18962</v>
      </c>
      <c r="B127" s="134" t="s">
        <v>18963</v>
      </c>
      <c r="C127" s="135" t="s">
        <v>80</v>
      </c>
      <c r="D127" s="136">
        <v>793.92</v>
      </c>
      <c r="E127" s="136">
        <v>793.92</v>
      </c>
    </row>
    <row r="128" spans="1:5" x14ac:dyDescent="0.3">
      <c r="A128" s="133" t="s">
        <v>18964</v>
      </c>
      <c r="B128" s="134" t="s">
        <v>18965</v>
      </c>
      <c r="C128" s="135" t="s">
        <v>80</v>
      </c>
      <c r="D128" s="136">
        <v>2002.69</v>
      </c>
      <c r="E128" s="136">
        <v>2002.69</v>
      </c>
    </row>
    <row r="129" spans="1:5" x14ac:dyDescent="0.3">
      <c r="A129" s="133" t="s">
        <v>18966</v>
      </c>
      <c r="B129" s="134" t="s">
        <v>18967</v>
      </c>
      <c r="C129" s="135" t="s">
        <v>80</v>
      </c>
      <c r="D129" s="136">
        <v>2532.08</v>
      </c>
      <c r="E129" s="136">
        <v>2532.08</v>
      </c>
    </row>
    <row r="130" spans="1:5" x14ac:dyDescent="0.3">
      <c r="A130" s="133" t="s">
        <v>18968</v>
      </c>
      <c r="B130" s="134" t="s">
        <v>18969</v>
      </c>
      <c r="C130" s="135" t="s">
        <v>80</v>
      </c>
      <c r="D130" s="136">
        <v>2879.44</v>
      </c>
      <c r="E130" s="136">
        <v>2879.44</v>
      </c>
    </row>
    <row r="131" spans="1:5" x14ac:dyDescent="0.3">
      <c r="A131" s="133" t="s">
        <v>18970</v>
      </c>
      <c r="B131" s="134" t="s">
        <v>18971</v>
      </c>
      <c r="C131" s="135" t="s">
        <v>80</v>
      </c>
      <c r="D131" s="136">
        <v>784.21</v>
      </c>
      <c r="E131" s="136">
        <v>784.21</v>
      </c>
    </row>
    <row r="132" spans="1:5" x14ac:dyDescent="0.3">
      <c r="A132" s="133" t="s">
        <v>18972</v>
      </c>
      <c r="B132" s="134" t="s">
        <v>18973</v>
      </c>
      <c r="C132" s="135" t="s">
        <v>80</v>
      </c>
      <c r="D132" s="136">
        <v>440.09</v>
      </c>
      <c r="E132" s="136">
        <v>440.09</v>
      </c>
    </row>
    <row r="133" spans="1:5" x14ac:dyDescent="0.3">
      <c r="A133" s="133" t="s">
        <v>18974</v>
      </c>
      <c r="B133" s="134" t="s">
        <v>18975</v>
      </c>
      <c r="C133" s="135" t="s">
        <v>80</v>
      </c>
      <c r="D133" s="136">
        <v>840.58</v>
      </c>
      <c r="E133" s="136">
        <v>840.58</v>
      </c>
    </row>
    <row r="134" spans="1:5" x14ac:dyDescent="0.3">
      <c r="A134" s="133" t="s">
        <v>18976</v>
      </c>
      <c r="B134" s="134" t="s">
        <v>18977</v>
      </c>
      <c r="C134" s="135" t="s">
        <v>80</v>
      </c>
      <c r="D134" s="136">
        <v>844.75</v>
      </c>
      <c r="E134" s="136">
        <v>844.75</v>
      </c>
    </row>
    <row r="135" spans="1:5" x14ac:dyDescent="0.3">
      <c r="A135" s="133" t="s">
        <v>18978</v>
      </c>
      <c r="B135" s="134" t="s">
        <v>18979</v>
      </c>
      <c r="C135" s="135" t="s">
        <v>80</v>
      </c>
      <c r="D135" s="136">
        <v>611.4</v>
      </c>
      <c r="E135" s="136">
        <v>611.4</v>
      </c>
    </row>
    <row r="136" spans="1:5" x14ac:dyDescent="0.3">
      <c r="A136" s="133" t="s">
        <v>18980</v>
      </c>
      <c r="B136" s="134" t="s">
        <v>18981</v>
      </c>
      <c r="C136" s="135" t="s">
        <v>80</v>
      </c>
      <c r="D136" s="136">
        <v>967.95</v>
      </c>
      <c r="E136" s="136">
        <v>967.95</v>
      </c>
    </row>
    <row r="137" spans="1:5" x14ac:dyDescent="0.3">
      <c r="A137" s="133" t="s">
        <v>18982</v>
      </c>
      <c r="B137" s="134" t="s">
        <v>18983</v>
      </c>
      <c r="C137" s="135" t="s">
        <v>80</v>
      </c>
      <c r="D137" s="136">
        <v>2704.1</v>
      </c>
      <c r="E137" s="136">
        <v>2704.1</v>
      </c>
    </row>
    <row r="138" spans="1:5" x14ac:dyDescent="0.3">
      <c r="A138" s="133" t="s">
        <v>18984</v>
      </c>
      <c r="B138" s="134" t="s">
        <v>18985</v>
      </c>
      <c r="C138" s="135" t="s">
        <v>80</v>
      </c>
      <c r="D138" s="136">
        <v>1822.51</v>
      </c>
      <c r="E138" s="136">
        <v>1822.51</v>
      </c>
    </row>
    <row r="139" spans="1:5" x14ac:dyDescent="0.3">
      <c r="A139" s="133" t="s">
        <v>18986</v>
      </c>
      <c r="B139" s="134" t="s">
        <v>18987</v>
      </c>
      <c r="C139" s="135" t="s">
        <v>80</v>
      </c>
      <c r="D139" s="136">
        <v>2021.8</v>
      </c>
      <c r="E139" s="136">
        <v>2021.8</v>
      </c>
    </row>
    <row r="140" spans="1:5" x14ac:dyDescent="0.3">
      <c r="A140" s="133" t="s">
        <v>18988</v>
      </c>
      <c r="B140" s="134" t="s">
        <v>18989</v>
      </c>
      <c r="C140" s="135" t="s">
        <v>80</v>
      </c>
      <c r="D140" s="136">
        <v>2568.06</v>
      </c>
      <c r="E140" s="136">
        <v>2568.06</v>
      </c>
    </row>
    <row r="141" spans="1:5" x14ac:dyDescent="0.3">
      <c r="A141" s="133" t="s">
        <v>18990</v>
      </c>
      <c r="B141" s="134" t="s">
        <v>18991</v>
      </c>
      <c r="C141" s="135" t="s">
        <v>80</v>
      </c>
      <c r="D141" s="136">
        <v>2615.7399999999998</v>
      </c>
      <c r="E141" s="136">
        <v>2615.7399999999998</v>
      </c>
    </row>
    <row r="142" spans="1:5" x14ac:dyDescent="0.3">
      <c r="A142" s="133" t="s">
        <v>18992</v>
      </c>
      <c r="B142" s="134" t="s">
        <v>18993</v>
      </c>
      <c r="C142" s="135" t="s">
        <v>80</v>
      </c>
      <c r="D142" s="136">
        <v>514.92999999999995</v>
      </c>
      <c r="E142" s="136">
        <v>514.92999999999995</v>
      </c>
    </row>
    <row r="143" spans="1:5" x14ac:dyDescent="0.3">
      <c r="A143" s="133" t="s">
        <v>18994</v>
      </c>
      <c r="B143" s="134" t="s">
        <v>18995</v>
      </c>
      <c r="C143" s="135" t="s">
        <v>80</v>
      </c>
      <c r="D143" s="136">
        <v>884.27</v>
      </c>
      <c r="E143" s="136">
        <v>884.27</v>
      </c>
    </row>
    <row r="144" spans="1:5" x14ac:dyDescent="0.3">
      <c r="A144" s="133" t="s">
        <v>18996</v>
      </c>
      <c r="B144" s="134" t="s">
        <v>18997</v>
      </c>
      <c r="C144" s="135" t="s">
        <v>80</v>
      </c>
      <c r="D144" s="136">
        <v>1279.17</v>
      </c>
      <c r="E144" s="136">
        <v>1279.17</v>
      </c>
    </row>
    <row r="145" spans="1:5" x14ac:dyDescent="0.3">
      <c r="A145" s="133" t="s">
        <v>18998</v>
      </c>
      <c r="B145" s="134" t="s">
        <v>18999</v>
      </c>
      <c r="C145" s="135" t="s">
        <v>80</v>
      </c>
      <c r="D145" s="136">
        <v>1523.08</v>
      </c>
      <c r="E145" s="136">
        <v>1523.08</v>
      </c>
    </row>
    <row r="146" spans="1:5" x14ac:dyDescent="0.3">
      <c r="A146" s="133" t="s">
        <v>19000</v>
      </c>
      <c r="B146" s="134" t="s">
        <v>19001</v>
      </c>
      <c r="C146" s="135" t="s">
        <v>80</v>
      </c>
      <c r="D146" s="136">
        <v>2647.92</v>
      </c>
      <c r="E146" s="136">
        <v>2647.92</v>
      </c>
    </row>
    <row r="147" spans="1:5" x14ac:dyDescent="0.3">
      <c r="A147" s="133" t="s">
        <v>19002</v>
      </c>
      <c r="B147" s="134" t="s">
        <v>19003</v>
      </c>
      <c r="C147" s="135" t="s">
        <v>80</v>
      </c>
      <c r="D147" s="136">
        <v>1096.1600000000001</v>
      </c>
      <c r="E147" s="136">
        <v>1096.1600000000001</v>
      </c>
    </row>
    <row r="148" spans="1:5" x14ac:dyDescent="0.3">
      <c r="A148" s="133" t="s">
        <v>19004</v>
      </c>
      <c r="B148" s="134" t="s">
        <v>19005</v>
      </c>
      <c r="C148" s="135" t="s">
        <v>1074</v>
      </c>
      <c r="D148" s="136">
        <v>1728.73</v>
      </c>
      <c r="E148" s="136">
        <v>1728.73</v>
      </c>
    </row>
    <row r="149" spans="1:5" x14ac:dyDescent="0.3">
      <c r="A149" s="133" t="s">
        <v>19006</v>
      </c>
      <c r="B149" s="134" t="s">
        <v>19007</v>
      </c>
      <c r="C149" s="135" t="s">
        <v>1074</v>
      </c>
      <c r="D149" s="136">
        <v>2232.4499999999998</v>
      </c>
      <c r="E149" s="136">
        <v>2232.4499999999998</v>
      </c>
    </row>
    <row r="150" spans="1:5" x14ac:dyDescent="0.3">
      <c r="A150" s="133" t="s">
        <v>19008</v>
      </c>
      <c r="B150" s="134" t="s">
        <v>19009</v>
      </c>
      <c r="C150" s="135" t="s">
        <v>80</v>
      </c>
      <c r="D150" s="136">
        <v>86.89</v>
      </c>
      <c r="E150" s="136">
        <v>86.89</v>
      </c>
    </row>
    <row r="151" spans="1:5" x14ac:dyDescent="0.3">
      <c r="A151" s="133" t="s">
        <v>19010</v>
      </c>
      <c r="B151" s="134" t="s">
        <v>19011</v>
      </c>
      <c r="C151" s="135" t="s">
        <v>80</v>
      </c>
      <c r="D151" s="136">
        <v>207.13</v>
      </c>
      <c r="E151" s="136">
        <v>207.13</v>
      </c>
    </row>
    <row r="152" spans="1:5" x14ac:dyDescent="0.3">
      <c r="A152" s="133" t="s">
        <v>19012</v>
      </c>
      <c r="B152" s="134" t="s">
        <v>19013</v>
      </c>
      <c r="C152" s="135" t="s">
        <v>18766</v>
      </c>
      <c r="D152" s="136">
        <v>3979.69</v>
      </c>
      <c r="E152" s="136">
        <v>3979.69</v>
      </c>
    </row>
    <row r="153" spans="1:5" x14ac:dyDescent="0.3">
      <c r="A153" s="133" t="s">
        <v>19014</v>
      </c>
      <c r="B153" s="134" t="s">
        <v>19015</v>
      </c>
      <c r="C153" s="135" t="s">
        <v>1690</v>
      </c>
      <c r="D153" s="136">
        <v>520.09</v>
      </c>
      <c r="E153" s="136">
        <v>520.09</v>
      </c>
    </row>
    <row r="154" spans="1:5" x14ac:dyDescent="0.3">
      <c r="A154" s="133" t="s">
        <v>19016</v>
      </c>
      <c r="B154" s="134" t="s">
        <v>19017</v>
      </c>
      <c r="C154" s="135" t="s">
        <v>1690</v>
      </c>
      <c r="D154" s="136">
        <v>380.12</v>
      </c>
      <c r="E154" s="136">
        <v>380.12</v>
      </c>
    </row>
    <row r="155" spans="1:5" x14ac:dyDescent="0.3">
      <c r="A155" s="133" t="s">
        <v>19018</v>
      </c>
      <c r="B155" s="134" t="s">
        <v>19019</v>
      </c>
      <c r="C155" s="135" t="s">
        <v>1690</v>
      </c>
      <c r="D155" s="136">
        <v>356.71</v>
      </c>
      <c r="E155" s="136">
        <v>356.71</v>
      </c>
    </row>
    <row r="156" spans="1:5" x14ac:dyDescent="0.3">
      <c r="A156" s="133" t="s">
        <v>19020</v>
      </c>
      <c r="B156" s="134" t="s">
        <v>19021</v>
      </c>
      <c r="C156" s="135" t="s">
        <v>1690</v>
      </c>
      <c r="D156" s="136">
        <v>333.09</v>
      </c>
      <c r="E156" s="136">
        <v>333.09</v>
      </c>
    </row>
    <row r="157" spans="1:5" x14ac:dyDescent="0.3">
      <c r="A157" s="133" t="s">
        <v>19022</v>
      </c>
      <c r="B157" s="134" t="s">
        <v>19023</v>
      </c>
      <c r="C157" s="135" t="s">
        <v>146</v>
      </c>
      <c r="D157" s="136">
        <v>3220.83</v>
      </c>
      <c r="E157" s="136">
        <v>3220.83</v>
      </c>
    </row>
    <row r="158" spans="1:5" x14ac:dyDescent="0.3">
      <c r="A158" s="133" t="s">
        <v>19024</v>
      </c>
      <c r="B158" s="134" t="s">
        <v>19025</v>
      </c>
      <c r="C158" s="135" t="s">
        <v>19026</v>
      </c>
      <c r="D158" s="136">
        <v>3107.91</v>
      </c>
      <c r="E158" s="136">
        <v>3107.91</v>
      </c>
    </row>
    <row r="159" spans="1:5" x14ac:dyDescent="0.3">
      <c r="A159" s="133" t="s">
        <v>19027</v>
      </c>
      <c r="B159" s="134" t="s">
        <v>19028</v>
      </c>
      <c r="C159" s="135" t="s">
        <v>146</v>
      </c>
      <c r="D159" s="136">
        <v>333.05</v>
      </c>
      <c r="E159" s="136">
        <v>333.05</v>
      </c>
    </row>
    <row r="160" spans="1:5" x14ac:dyDescent="0.3">
      <c r="A160" s="133" t="s">
        <v>19029</v>
      </c>
      <c r="B160" s="134" t="s">
        <v>19030</v>
      </c>
      <c r="C160" s="135" t="s">
        <v>1074</v>
      </c>
      <c r="D160" s="136">
        <v>2877.11</v>
      </c>
      <c r="E160" s="136">
        <v>2877.11</v>
      </c>
    </row>
    <row r="161" spans="1:5" x14ac:dyDescent="0.3">
      <c r="A161" s="133" t="s">
        <v>19031</v>
      </c>
      <c r="B161" s="134" t="s">
        <v>19032</v>
      </c>
      <c r="C161" s="135" t="s">
        <v>146</v>
      </c>
      <c r="D161" s="136">
        <v>1770.77</v>
      </c>
      <c r="E161" s="136">
        <v>1829.94</v>
      </c>
    </row>
    <row r="162" spans="1:5" x14ac:dyDescent="0.3">
      <c r="A162" s="133" t="s">
        <v>19033</v>
      </c>
      <c r="B162" s="134" t="s">
        <v>19034</v>
      </c>
      <c r="C162" s="135" t="s">
        <v>146</v>
      </c>
      <c r="D162" s="136">
        <v>1115.3599999999999</v>
      </c>
      <c r="E162" s="136">
        <v>1115.3599999999999</v>
      </c>
    </row>
    <row r="163" spans="1:5" x14ac:dyDescent="0.3">
      <c r="A163" s="133" t="s">
        <v>19035</v>
      </c>
      <c r="B163" s="134" t="s">
        <v>19036</v>
      </c>
      <c r="C163" s="135" t="s">
        <v>146</v>
      </c>
      <c r="D163" s="136">
        <v>4147.46</v>
      </c>
      <c r="E163" s="136">
        <v>4147.46</v>
      </c>
    </row>
    <row r="164" spans="1:5" x14ac:dyDescent="0.3">
      <c r="A164" s="133" t="s">
        <v>19037</v>
      </c>
      <c r="B164" s="134" t="s">
        <v>19038</v>
      </c>
      <c r="C164" s="135" t="s">
        <v>146</v>
      </c>
      <c r="D164" s="136">
        <v>4913.67</v>
      </c>
      <c r="E164" s="136">
        <v>4913.67</v>
      </c>
    </row>
    <row r="165" spans="1:5" x14ac:dyDescent="0.3">
      <c r="A165" s="133" t="s">
        <v>19039</v>
      </c>
      <c r="B165" s="134" t="s">
        <v>19040</v>
      </c>
      <c r="C165" s="135" t="s">
        <v>146</v>
      </c>
      <c r="D165" s="136">
        <v>15663.65</v>
      </c>
      <c r="E165" s="136">
        <v>15663.65</v>
      </c>
    </row>
    <row r="166" spans="1:5" x14ac:dyDescent="0.3">
      <c r="A166" s="133" t="s">
        <v>19041</v>
      </c>
      <c r="B166" s="134" t="s">
        <v>19042</v>
      </c>
      <c r="C166" s="135"/>
      <c r="D166" s="136"/>
      <c r="E166" s="136"/>
    </row>
    <row r="167" spans="1:5" x14ac:dyDescent="0.3">
      <c r="A167" s="133" t="s">
        <v>19043</v>
      </c>
      <c r="B167" s="134" t="s">
        <v>19044</v>
      </c>
      <c r="C167" s="135"/>
      <c r="D167" s="136"/>
      <c r="E167" s="136"/>
    </row>
    <row r="168" spans="1:5" x14ac:dyDescent="0.3">
      <c r="A168" s="133" t="s">
        <v>19045</v>
      </c>
      <c r="B168" s="134" t="s">
        <v>19046</v>
      </c>
      <c r="C168" s="135" t="s">
        <v>1037</v>
      </c>
      <c r="D168" s="136">
        <v>563.69000000000005</v>
      </c>
      <c r="E168" s="136">
        <v>578.26</v>
      </c>
    </row>
    <row r="169" spans="1:5" x14ac:dyDescent="0.3">
      <c r="A169" s="133" t="s">
        <v>19047</v>
      </c>
      <c r="B169" s="134" t="s">
        <v>19048</v>
      </c>
      <c r="C169" s="135" t="s">
        <v>1037</v>
      </c>
      <c r="D169" s="136">
        <v>1043.28</v>
      </c>
      <c r="E169" s="136">
        <v>1080.07</v>
      </c>
    </row>
    <row r="170" spans="1:5" x14ac:dyDescent="0.3">
      <c r="A170" s="133" t="s">
        <v>19049</v>
      </c>
      <c r="B170" s="134" t="s">
        <v>19050</v>
      </c>
      <c r="C170" s="135" t="s">
        <v>19051</v>
      </c>
      <c r="D170" s="136">
        <v>1157.98</v>
      </c>
      <c r="E170" s="136">
        <v>1157.98</v>
      </c>
    </row>
    <row r="171" spans="1:5" x14ac:dyDescent="0.3">
      <c r="A171" s="133" t="s">
        <v>19052</v>
      </c>
      <c r="B171" s="134" t="s">
        <v>19053</v>
      </c>
      <c r="C171" s="135" t="s">
        <v>1037</v>
      </c>
      <c r="D171" s="136">
        <v>23.92</v>
      </c>
      <c r="E171" s="136">
        <v>24.72</v>
      </c>
    </row>
    <row r="172" spans="1:5" x14ac:dyDescent="0.3">
      <c r="A172" s="133" t="s">
        <v>19054</v>
      </c>
      <c r="B172" s="134" t="s">
        <v>19055</v>
      </c>
      <c r="C172" s="135"/>
      <c r="D172" s="136"/>
      <c r="E172" s="136"/>
    </row>
    <row r="173" spans="1:5" x14ac:dyDescent="0.3">
      <c r="A173" s="133" t="s">
        <v>19056</v>
      </c>
      <c r="B173" s="134" t="s">
        <v>19057</v>
      </c>
      <c r="C173" s="135" t="s">
        <v>19051</v>
      </c>
      <c r="D173" s="136">
        <v>968.61</v>
      </c>
      <c r="E173" s="136">
        <v>977.9</v>
      </c>
    </row>
    <row r="174" spans="1:5" x14ac:dyDescent="0.3">
      <c r="A174" s="133" t="s">
        <v>19058</v>
      </c>
      <c r="B174" s="134" t="s">
        <v>19059</v>
      </c>
      <c r="C174" s="135" t="s">
        <v>19051</v>
      </c>
      <c r="D174" s="136">
        <v>1552.07</v>
      </c>
      <c r="E174" s="136">
        <v>1567.65</v>
      </c>
    </row>
    <row r="175" spans="1:5" x14ac:dyDescent="0.3">
      <c r="A175" s="133" t="s">
        <v>19060</v>
      </c>
      <c r="B175" s="134" t="s">
        <v>19061</v>
      </c>
      <c r="C175" s="135" t="s">
        <v>19051</v>
      </c>
      <c r="D175" s="136">
        <v>1442.94</v>
      </c>
      <c r="E175" s="136">
        <v>1458.52</v>
      </c>
    </row>
    <row r="176" spans="1:5" x14ac:dyDescent="0.3">
      <c r="A176" s="133" t="s">
        <v>19062</v>
      </c>
      <c r="B176" s="134" t="s">
        <v>19063</v>
      </c>
      <c r="C176" s="135" t="s">
        <v>19051</v>
      </c>
      <c r="D176" s="136">
        <v>953.25</v>
      </c>
      <c r="E176" s="136">
        <v>962.54</v>
      </c>
    </row>
    <row r="177" spans="1:5" x14ac:dyDescent="0.3">
      <c r="A177" s="133" t="s">
        <v>19064</v>
      </c>
      <c r="B177" s="134" t="s">
        <v>19065</v>
      </c>
      <c r="C177" s="135" t="s">
        <v>19051</v>
      </c>
      <c r="D177" s="136">
        <v>948.61</v>
      </c>
      <c r="E177" s="136">
        <v>951.71</v>
      </c>
    </row>
    <row r="178" spans="1:5" x14ac:dyDescent="0.3">
      <c r="A178" s="133" t="s">
        <v>19066</v>
      </c>
      <c r="B178" s="134" t="s">
        <v>19067</v>
      </c>
      <c r="C178" s="135"/>
      <c r="D178" s="136"/>
      <c r="E178" s="136"/>
    </row>
    <row r="179" spans="1:5" x14ac:dyDescent="0.3">
      <c r="A179" s="133" t="s">
        <v>19068</v>
      </c>
      <c r="B179" s="134" t="s">
        <v>19069</v>
      </c>
      <c r="C179" s="135" t="s">
        <v>1037</v>
      </c>
      <c r="D179" s="136">
        <v>2.62</v>
      </c>
      <c r="E179" s="136">
        <v>2.85</v>
      </c>
    </row>
    <row r="180" spans="1:5" x14ac:dyDescent="0.3">
      <c r="A180" s="133" t="s">
        <v>19070</v>
      </c>
      <c r="B180" s="134" t="s">
        <v>19071</v>
      </c>
      <c r="C180" s="135" t="s">
        <v>1037</v>
      </c>
      <c r="D180" s="136">
        <v>26.09</v>
      </c>
      <c r="E180" s="136">
        <v>28.34</v>
      </c>
    </row>
    <row r="181" spans="1:5" x14ac:dyDescent="0.3">
      <c r="A181" s="133" t="s">
        <v>19072</v>
      </c>
      <c r="B181" s="134" t="s">
        <v>19073</v>
      </c>
      <c r="C181" s="135" t="s">
        <v>1037</v>
      </c>
      <c r="D181" s="136">
        <v>46.04</v>
      </c>
      <c r="E181" s="136">
        <v>49.37</v>
      </c>
    </row>
    <row r="182" spans="1:5" x14ac:dyDescent="0.3">
      <c r="A182" s="133" t="s">
        <v>19074</v>
      </c>
      <c r="B182" s="134" t="s">
        <v>19075</v>
      </c>
      <c r="C182" s="135" t="s">
        <v>1037</v>
      </c>
      <c r="D182" s="136">
        <v>109.1</v>
      </c>
      <c r="E182" s="136">
        <v>115.17</v>
      </c>
    </row>
    <row r="183" spans="1:5" x14ac:dyDescent="0.3">
      <c r="A183" s="133" t="s">
        <v>19076</v>
      </c>
      <c r="B183" s="134" t="s">
        <v>19077</v>
      </c>
      <c r="C183" s="135" t="s">
        <v>1037</v>
      </c>
      <c r="D183" s="136">
        <v>108.75</v>
      </c>
      <c r="E183" s="136">
        <v>114.77</v>
      </c>
    </row>
    <row r="184" spans="1:5" x14ac:dyDescent="0.3">
      <c r="A184" s="133" t="s">
        <v>19078</v>
      </c>
      <c r="B184" s="134" t="s">
        <v>19079</v>
      </c>
      <c r="C184" s="135" t="s">
        <v>19080</v>
      </c>
      <c r="D184" s="136">
        <v>48.15</v>
      </c>
      <c r="E184" s="136">
        <v>48.27</v>
      </c>
    </row>
    <row r="185" spans="1:5" x14ac:dyDescent="0.3">
      <c r="A185" s="133" t="s">
        <v>19081</v>
      </c>
      <c r="B185" s="134" t="s">
        <v>19082</v>
      </c>
      <c r="C185" s="135" t="s">
        <v>1037</v>
      </c>
      <c r="D185" s="136">
        <v>17.899999999999999</v>
      </c>
      <c r="E185" s="136">
        <v>18.350000000000001</v>
      </c>
    </row>
    <row r="186" spans="1:5" x14ac:dyDescent="0.3">
      <c r="A186" s="133" t="s">
        <v>19083</v>
      </c>
      <c r="B186" s="134" t="s">
        <v>19084</v>
      </c>
      <c r="C186" s="135" t="s">
        <v>1037</v>
      </c>
      <c r="D186" s="136">
        <v>130.19</v>
      </c>
      <c r="E186" s="136">
        <v>134.53</v>
      </c>
    </row>
    <row r="187" spans="1:5" x14ac:dyDescent="0.3">
      <c r="A187" s="133" t="s">
        <v>19085</v>
      </c>
      <c r="B187" s="134" t="s">
        <v>19086</v>
      </c>
      <c r="C187" s="135" t="s">
        <v>1037</v>
      </c>
      <c r="D187" s="136">
        <v>134.66</v>
      </c>
      <c r="E187" s="136">
        <v>139</v>
      </c>
    </row>
    <row r="188" spans="1:5" x14ac:dyDescent="0.3">
      <c r="A188" s="133" t="s">
        <v>19087</v>
      </c>
      <c r="B188" s="134" t="s">
        <v>19088</v>
      </c>
      <c r="C188" s="135" t="s">
        <v>1074</v>
      </c>
      <c r="D188" s="136">
        <v>97.99</v>
      </c>
      <c r="E188" s="136">
        <v>103</v>
      </c>
    </row>
    <row r="189" spans="1:5" x14ac:dyDescent="0.3">
      <c r="A189" s="133" t="s">
        <v>19089</v>
      </c>
      <c r="B189" s="134" t="s">
        <v>19090</v>
      </c>
      <c r="C189" s="135"/>
      <c r="D189" s="136"/>
      <c r="E189" s="136"/>
    </row>
    <row r="190" spans="1:5" x14ac:dyDescent="0.3">
      <c r="A190" s="133" t="s">
        <v>19091</v>
      </c>
      <c r="B190" s="134" t="s">
        <v>19092</v>
      </c>
      <c r="C190" s="135" t="s">
        <v>80</v>
      </c>
      <c r="D190" s="136">
        <v>12.44</v>
      </c>
      <c r="E190" s="136">
        <v>13.83</v>
      </c>
    </row>
    <row r="191" spans="1:5" x14ac:dyDescent="0.3">
      <c r="A191" s="133" t="s">
        <v>19093</v>
      </c>
      <c r="B191" s="134" t="s">
        <v>19094</v>
      </c>
      <c r="C191" s="135" t="s">
        <v>80</v>
      </c>
      <c r="D191" s="136">
        <v>31.42</v>
      </c>
      <c r="E191" s="136">
        <v>34.909999999999997</v>
      </c>
    </row>
    <row r="192" spans="1:5" x14ac:dyDescent="0.3">
      <c r="A192" s="133" t="s">
        <v>19095</v>
      </c>
      <c r="B192" s="134" t="s">
        <v>19096</v>
      </c>
      <c r="C192" s="135" t="s">
        <v>1037</v>
      </c>
      <c r="D192" s="136">
        <v>12.44</v>
      </c>
      <c r="E192" s="136">
        <v>13.83</v>
      </c>
    </row>
    <row r="193" spans="1:5" x14ac:dyDescent="0.3">
      <c r="A193" s="133" t="s">
        <v>19097</v>
      </c>
      <c r="B193" s="134" t="s">
        <v>19098</v>
      </c>
      <c r="C193" s="135" t="s">
        <v>1037</v>
      </c>
      <c r="D193" s="136">
        <v>31.42</v>
      </c>
      <c r="E193" s="136">
        <v>34.909999999999997</v>
      </c>
    </row>
    <row r="194" spans="1:5" x14ac:dyDescent="0.3">
      <c r="A194" s="133" t="s">
        <v>19099</v>
      </c>
      <c r="B194" s="134" t="s">
        <v>19100</v>
      </c>
      <c r="C194" s="135" t="s">
        <v>19051</v>
      </c>
      <c r="D194" s="136">
        <v>2309.9499999999998</v>
      </c>
      <c r="E194" s="136">
        <v>2309.9499999999998</v>
      </c>
    </row>
    <row r="195" spans="1:5" x14ac:dyDescent="0.3">
      <c r="A195" s="133" t="s">
        <v>19101</v>
      </c>
      <c r="B195" s="134" t="s">
        <v>19102</v>
      </c>
      <c r="C195" s="135" t="s">
        <v>19103</v>
      </c>
      <c r="D195" s="136">
        <v>28.28</v>
      </c>
      <c r="E195" s="136">
        <v>28.82</v>
      </c>
    </row>
    <row r="196" spans="1:5" x14ac:dyDescent="0.3">
      <c r="A196" s="133" t="s">
        <v>19104</v>
      </c>
      <c r="B196" s="134" t="s">
        <v>19105</v>
      </c>
      <c r="C196" s="135" t="s">
        <v>19080</v>
      </c>
      <c r="D196" s="136">
        <v>24.43</v>
      </c>
      <c r="E196" s="136">
        <v>24.97</v>
      </c>
    </row>
    <row r="197" spans="1:5" x14ac:dyDescent="0.3">
      <c r="A197" s="133" t="s">
        <v>19106</v>
      </c>
      <c r="B197" s="134" t="s">
        <v>19107</v>
      </c>
      <c r="C197" s="135"/>
      <c r="D197" s="136"/>
      <c r="E197" s="136"/>
    </row>
    <row r="198" spans="1:5" x14ac:dyDescent="0.3">
      <c r="A198" s="133" t="s">
        <v>19108</v>
      </c>
      <c r="B198" s="134" t="s">
        <v>19109</v>
      </c>
      <c r="C198" s="135" t="s">
        <v>19051</v>
      </c>
      <c r="D198" s="136">
        <v>15371.35</v>
      </c>
      <c r="E198" s="136">
        <v>15758.35</v>
      </c>
    </row>
    <row r="199" spans="1:5" x14ac:dyDescent="0.3">
      <c r="A199" s="133" t="s">
        <v>19110</v>
      </c>
      <c r="B199" s="134" t="s">
        <v>19111</v>
      </c>
      <c r="C199" s="135" t="s">
        <v>19051</v>
      </c>
      <c r="D199" s="136">
        <v>23838.81</v>
      </c>
      <c r="E199" s="136">
        <v>24225.81</v>
      </c>
    </row>
    <row r="200" spans="1:5" x14ac:dyDescent="0.3">
      <c r="A200" s="133" t="s">
        <v>19112</v>
      </c>
      <c r="B200" s="134" t="s">
        <v>19113</v>
      </c>
      <c r="C200" s="135"/>
      <c r="D200" s="136"/>
      <c r="E200" s="136"/>
    </row>
    <row r="201" spans="1:5" x14ac:dyDescent="0.3">
      <c r="A201" s="133" t="s">
        <v>19114</v>
      </c>
      <c r="B201" s="134" t="s">
        <v>19115</v>
      </c>
      <c r="C201" s="135" t="s">
        <v>1037</v>
      </c>
      <c r="D201" s="136">
        <v>936.83</v>
      </c>
      <c r="E201" s="136">
        <v>947.27</v>
      </c>
    </row>
    <row r="202" spans="1:5" x14ac:dyDescent="0.3">
      <c r="A202" s="133" t="s">
        <v>19116</v>
      </c>
      <c r="B202" s="134" t="s">
        <v>19117</v>
      </c>
      <c r="C202" s="135" t="s">
        <v>1037</v>
      </c>
      <c r="D202" s="136">
        <v>407.45</v>
      </c>
      <c r="E202" s="136">
        <v>410.39</v>
      </c>
    </row>
    <row r="203" spans="1:5" x14ac:dyDescent="0.3">
      <c r="A203" s="133" t="s">
        <v>19118</v>
      </c>
      <c r="B203" s="134" t="s">
        <v>19119</v>
      </c>
      <c r="C203" s="135" t="s">
        <v>1037</v>
      </c>
      <c r="D203" s="136">
        <v>209.61</v>
      </c>
      <c r="E203" s="136">
        <v>215.57</v>
      </c>
    </row>
    <row r="204" spans="1:5" x14ac:dyDescent="0.3">
      <c r="A204" s="133" t="s">
        <v>19120</v>
      </c>
      <c r="B204" s="134" t="s">
        <v>19121</v>
      </c>
      <c r="C204" s="135"/>
      <c r="D204" s="136"/>
      <c r="E204" s="136"/>
    </row>
    <row r="205" spans="1:5" x14ac:dyDescent="0.3">
      <c r="A205" s="133" t="s">
        <v>19122</v>
      </c>
      <c r="B205" s="134" t="s">
        <v>19123</v>
      </c>
      <c r="C205" s="135" t="s">
        <v>1037</v>
      </c>
      <c r="D205" s="136">
        <v>7.96</v>
      </c>
      <c r="E205" s="136">
        <v>8.5299999999999994</v>
      </c>
    </row>
    <row r="206" spans="1:5" x14ac:dyDescent="0.3">
      <c r="A206" s="133" t="s">
        <v>19124</v>
      </c>
      <c r="B206" s="134" t="s">
        <v>19125</v>
      </c>
      <c r="C206" s="135" t="s">
        <v>1037</v>
      </c>
      <c r="D206" s="136">
        <v>5.51</v>
      </c>
      <c r="E206" s="136">
        <v>5.53</v>
      </c>
    </row>
    <row r="207" spans="1:5" x14ac:dyDescent="0.3">
      <c r="A207" s="133" t="s">
        <v>19126</v>
      </c>
      <c r="B207" s="134" t="s">
        <v>19127</v>
      </c>
      <c r="C207" s="135" t="s">
        <v>1037</v>
      </c>
      <c r="D207" s="136">
        <v>6.03</v>
      </c>
      <c r="E207" s="136">
        <v>6.05</v>
      </c>
    </row>
    <row r="208" spans="1:5" x14ac:dyDescent="0.3">
      <c r="A208" s="133" t="s">
        <v>19128</v>
      </c>
      <c r="B208" s="134" t="s">
        <v>19129</v>
      </c>
      <c r="C208" s="135" t="s">
        <v>1074</v>
      </c>
      <c r="D208" s="136">
        <v>76.27</v>
      </c>
      <c r="E208" s="136">
        <v>77.290000000000006</v>
      </c>
    </row>
    <row r="209" spans="1:5" x14ac:dyDescent="0.3">
      <c r="A209" s="133" t="s">
        <v>19130</v>
      </c>
      <c r="B209" s="134" t="s">
        <v>19131</v>
      </c>
      <c r="C209" s="135" t="s">
        <v>1074</v>
      </c>
      <c r="D209" s="136">
        <v>89.84</v>
      </c>
      <c r="E209" s="136">
        <v>91.05</v>
      </c>
    </row>
    <row r="210" spans="1:5" x14ac:dyDescent="0.3">
      <c r="A210" s="133" t="s">
        <v>19132</v>
      </c>
      <c r="B210" s="134" t="s">
        <v>19133</v>
      </c>
      <c r="C210" s="135"/>
      <c r="D210" s="136"/>
      <c r="E210" s="136"/>
    </row>
    <row r="211" spans="1:5" x14ac:dyDescent="0.3">
      <c r="A211" s="133" t="s">
        <v>19134</v>
      </c>
      <c r="B211" s="134" t="s">
        <v>19135</v>
      </c>
      <c r="C211" s="135" t="s">
        <v>1037</v>
      </c>
      <c r="D211" s="136">
        <v>17.809999999999999</v>
      </c>
      <c r="E211" s="136">
        <v>18.46</v>
      </c>
    </row>
    <row r="212" spans="1:5" x14ac:dyDescent="0.3">
      <c r="A212" s="133" t="s">
        <v>19136</v>
      </c>
      <c r="B212" s="134" t="s">
        <v>19137</v>
      </c>
      <c r="C212" s="135" t="s">
        <v>80</v>
      </c>
      <c r="D212" s="136">
        <v>1.46</v>
      </c>
      <c r="E212" s="136">
        <v>1.5</v>
      </c>
    </row>
    <row r="213" spans="1:5" x14ac:dyDescent="0.3">
      <c r="A213" s="133" t="s">
        <v>19138</v>
      </c>
      <c r="B213" s="134" t="s">
        <v>19139</v>
      </c>
      <c r="C213" s="135" t="s">
        <v>80</v>
      </c>
      <c r="D213" s="136">
        <v>1.46</v>
      </c>
      <c r="E213" s="136">
        <v>1.5</v>
      </c>
    </row>
    <row r="214" spans="1:5" x14ac:dyDescent="0.3">
      <c r="A214" s="133" t="s">
        <v>19140</v>
      </c>
      <c r="B214" s="134" t="s">
        <v>19141</v>
      </c>
      <c r="C214" s="135" t="s">
        <v>1037</v>
      </c>
      <c r="D214" s="136">
        <v>1.78</v>
      </c>
      <c r="E214" s="136">
        <v>1.88</v>
      </c>
    </row>
    <row r="215" spans="1:5" x14ac:dyDescent="0.3">
      <c r="A215" s="133" t="s">
        <v>19142</v>
      </c>
      <c r="B215" s="134" t="s">
        <v>19143</v>
      </c>
      <c r="C215" s="135"/>
      <c r="D215" s="136"/>
      <c r="E215" s="136"/>
    </row>
    <row r="216" spans="1:5" x14ac:dyDescent="0.3">
      <c r="A216" s="133" t="s">
        <v>19144</v>
      </c>
      <c r="B216" s="134" t="s">
        <v>19145</v>
      </c>
      <c r="C216" s="135"/>
      <c r="D216" s="136"/>
      <c r="E216" s="136"/>
    </row>
    <row r="217" spans="1:5" x14ac:dyDescent="0.3">
      <c r="A217" s="133" t="s">
        <v>19146</v>
      </c>
      <c r="B217" s="134" t="s">
        <v>19147</v>
      </c>
      <c r="C217" s="135" t="s">
        <v>1074</v>
      </c>
      <c r="D217" s="136">
        <v>224.84</v>
      </c>
      <c r="E217" s="136">
        <v>249.81</v>
      </c>
    </row>
    <row r="218" spans="1:5" x14ac:dyDescent="0.3">
      <c r="A218" s="133" t="s">
        <v>19148</v>
      </c>
      <c r="B218" s="134" t="s">
        <v>19149</v>
      </c>
      <c r="C218" s="135" t="s">
        <v>1074</v>
      </c>
      <c r="D218" s="136">
        <v>408.8</v>
      </c>
      <c r="E218" s="136">
        <v>454.2</v>
      </c>
    </row>
    <row r="219" spans="1:5" x14ac:dyDescent="0.3">
      <c r="A219" s="133" t="s">
        <v>19150</v>
      </c>
      <c r="B219" s="134" t="s">
        <v>19151</v>
      </c>
      <c r="C219" s="135" t="s">
        <v>1037</v>
      </c>
      <c r="D219" s="136">
        <v>30.66</v>
      </c>
      <c r="E219" s="136">
        <v>34.07</v>
      </c>
    </row>
    <row r="220" spans="1:5" x14ac:dyDescent="0.3">
      <c r="A220" s="133" t="s">
        <v>19152</v>
      </c>
      <c r="B220" s="134" t="s">
        <v>19153</v>
      </c>
      <c r="C220" s="135" t="s">
        <v>1074</v>
      </c>
      <c r="D220" s="136">
        <v>599.66999999999996</v>
      </c>
      <c r="E220" s="136">
        <v>613.29</v>
      </c>
    </row>
    <row r="221" spans="1:5" x14ac:dyDescent="0.3">
      <c r="A221" s="133" t="s">
        <v>19154</v>
      </c>
      <c r="B221" s="134" t="s">
        <v>19155</v>
      </c>
      <c r="C221" s="135" t="s">
        <v>1074</v>
      </c>
      <c r="D221" s="136">
        <v>578.12</v>
      </c>
      <c r="E221" s="136">
        <v>591.74</v>
      </c>
    </row>
    <row r="222" spans="1:5" x14ac:dyDescent="0.3">
      <c r="A222" s="133" t="s">
        <v>19156</v>
      </c>
      <c r="B222" s="134" t="s">
        <v>19157</v>
      </c>
      <c r="C222" s="135" t="s">
        <v>1074</v>
      </c>
      <c r="D222" s="136">
        <v>331.05</v>
      </c>
      <c r="E222" s="136">
        <v>340.13</v>
      </c>
    </row>
    <row r="223" spans="1:5" x14ac:dyDescent="0.3">
      <c r="A223" s="133" t="s">
        <v>19158</v>
      </c>
      <c r="B223" s="134" t="s">
        <v>19159</v>
      </c>
      <c r="C223" s="135" t="s">
        <v>1074</v>
      </c>
      <c r="D223" s="136">
        <v>309.5</v>
      </c>
      <c r="E223" s="136">
        <v>318.58</v>
      </c>
    </row>
    <row r="224" spans="1:5" x14ac:dyDescent="0.3">
      <c r="A224" s="133" t="s">
        <v>19160</v>
      </c>
      <c r="B224" s="134" t="s">
        <v>19161</v>
      </c>
      <c r="C224" s="135" t="s">
        <v>1037</v>
      </c>
      <c r="D224" s="136">
        <v>32.630000000000003</v>
      </c>
      <c r="E224" s="136">
        <v>33.53</v>
      </c>
    </row>
    <row r="225" spans="1:5" x14ac:dyDescent="0.3">
      <c r="A225" s="133" t="s">
        <v>19162</v>
      </c>
      <c r="B225" s="134" t="s">
        <v>19163</v>
      </c>
      <c r="C225" s="135" t="s">
        <v>1037</v>
      </c>
      <c r="D225" s="136">
        <v>30.96</v>
      </c>
      <c r="E225" s="136">
        <v>31.86</v>
      </c>
    </row>
    <row r="226" spans="1:5" x14ac:dyDescent="0.3">
      <c r="A226" s="133" t="s">
        <v>19164</v>
      </c>
      <c r="B226" s="134" t="s">
        <v>19165</v>
      </c>
      <c r="C226" s="135" t="s">
        <v>1074</v>
      </c>
      <c r="D226" s="136">
        <v>326.2</v>
      </c>
      <c r="E226" s="136">
        <v>335.28</v>
      </c>
    </row>
    <row r="227" spans="1:5" x14ac:dyDescent="0.3">
      <c r="A227" s="133" t="s">
        <v>19166</v>
      </c>
      <c r="B227" s="134" t="s">
        <v>19167</v>
      </c>
      <c r="C227" s="135" t="s">
        <v>1074</v>
      </c>
      <c r="D227" s="136">
        <v>309.5</v>
      </c>
      <c r="E227" s="136">
        <v>318.58</v>
      </c>
    </row>
    <row r="228" spans="1:5" x14ac:dyDescent="0.3">
      <c r="A228" s="133" t="s">
        <v>19168</v>
      </c>
      <c r="B228" s="134" t="s">
        <v>19169</v>
      </c>
      <c r="C228" s="135"/>
      <c r="D228" s="136"/>
      <c r="E228" s="136"/>
    </row>
    <row r="229" spans="1:5" x14ac:dyDescent="0.3">
      <c r="A229" s="133" t="s">
        <v>19170</v>
      </c>
      <c r="B229" s="134" t="s">
        <v>19171</v>
      </c>
      <c r="C229" s="135" t="s">
        <v>1074</v>
      </c>
      <c r="D229" s="136">
        <v>122.64</v>
      </c>
      <c r="E229" s="136">
        <v>136.26</v>
      </c>
    </row>
    <row r="230" spans="1:5" x14ac:dyDescent="0.3">
      <c r="A230" s="133" t="s">
        <v>19172</v>
      </c>
      <c r="B230" s="134" t="s">
        <v>19173</v>
      </c>
      <c r="C230" s="135" t="s">
        <v>1074</v>
      </c>
      <c r="D230" s="136">
        <v>81.760000000000005</v>
      </c>
      <c r="E230" s="136">
        <v>90.84</v>
      </c>
    </row>
    <row r="231" spans="1:5" x14ac:dyDescent="0.3">
      <c r="A231" s="133" t="s">
        <v>19174</v>
      </c>
      <c r="B231" s="134" t="s">
        <v>19175</v>
      </c>
      <c r="C231" s="135"/>
      <c r="D231" s="136"/>
      <c r="E231" s="136"/>
    </row>
    <row r="232" spans="1:5" x14ac:dyDescent="0.3">
      <c r="A232" s="133" t="s">
        <v>19176</v>
      </c>
      <c r="B232" s="134" t="s">
        <v>19177</v>
      </c>
      <c r="C232" s="135" t="s">
        <v>1037</v>
      </c>
      <c r="D232" s="136">
        <v>3.07</v>
      </c>
      <c r="E232" s="136">
        <v>3.41</v>
      </c>
    </row>
    <row r="233" spans="1:5" x14ac:dyDescent="0.3">
      <c r="A233" s="133" t="s">
        <v>19178</v>
      </c>
      <c r="B233" s="134" t="s">
        <v>19179</v>
      </c>
      <c r="C233" s="135" t="s">
        <v>1037</v>
      </c>
      <c r="D233" s="136">
        <v>6.13</v>
      </c>
      <c r="E233" s="136">
        <v>6.81</v>
      </c>
    </row>
    <row r="234" spans="1:5" x14ac:dyDescent="0.3">
      <c r="A234" s="133" t="s">
        <v>19180</v>
      </c>
      <c r="B234" s="134" t="s">
        <v>19181</v>
      </c>
      <c r="C234" s="135" t="s">
        <v>1037</v>
      </c>
      <c r="D234" s="136">
        <v>10.220000000000001</v>
      </c>
      <c r="E234" s="136">
        <v>11.36</v>
      </c>
    </row>
    <row r="235" spans="1:5" x14ac:dyDescent="0.3">
      <c r="A235" s="133" t="s">
        <v>19182</v>
      </c>
      <c r="B235" s="134" t="s">
        <v>19183</v>
      </c>
      <c r="C235" s="135"/>
      <c r="D235" s="136"/>
      <c r="E235" s="136"/>
    </row>
    <row r="236" spans="1:5" x14ac:dyDescent="0.3">
      <c r="A236" s="133" t="s">
        <v>19184</v>
      </c>
      <c r="B236" s="134" t="s">
        <v>19185</v>
      </c>
      <c r="C236" s="135" t="s">
        <v>1037</v>
      </c>
      <c r="D236" s="136">
        <v>12.26</v>
      </c>
      <c r="E236" s="136">
        <v>13.63</v>
      </c>
    </row>
    <row r="237" spans="1:5" x14ac:dyDescent="0.3">
      <c r="A237" s="133" t="s">
        <v>19186</v>
      </c>
      <c r="B237" s="134" t="s">
        <v>19187</v>
      </c>
      <c r="C237" s="135" t="s">
        <v>1037</v>
      </c>
      <c r="D237" s="136">
        <v>10.220000000000001</v>
      </c>
      <c r="E237" s="136">
        <v>11.36</v>
      </c>
    </row>
    <row r="238" spans="1:5" x14ac:dyDescent="0.3">
      <c r="A238" s="133" t="s">
        <v>19188</v>
      </c>
      <c r="B238" s="134" t="s">
        <v>19189</v>
      </c>
      <c r="C238" s="135" t="s">
        <v>80</v>
      </c>
      <c r="D238" s="136">
        <v>3.07</v>
      </c>
      <c r="E238" s="136">
        <v>3.41</v>
      </c>
    </row>
    <row r="239" spans="1:5" x14ac:dyDescent="0.3">
      <c r="A239" s="133" t="s">
        <v>19190</v>
      </c>
      <c r="B239" s="134" t="s">
        <v>19191</v>
      </c>
      <c r="C239" s="135"/>
      <c r="D239" s="136"/>
      <c r="E239" s="136"/>
    </row>
    <row r="240" spans="1:5" x14ac:dyDescent="0.3">
      <c r="A240" s="133" t="s">
        <v>19192</v>
      </c>
      <c r="B240" s="134" t="s">
        <v>19193</v>
      </c>
      <c r="C240" s="135" t="s">
        <v>1037</v>
      </c>
      <c r="D240" s="136">
        <v>8.18</v>
      </c>
      <c r="E240" s="136">
        <v>9.08</v>
      </c>
    </row>
    <row r="241" spans="1:5" x14ac:dyDescent="0.3">
      <c r="A241" s="133" t="s">
        <v>19194</v>
      </c>
      <c r="B241" s="134" t="s">
        <v>19195</v>
      </c>
      <c r="C241" s="135"/>
      <c r="D241" s="136"/>
      <c r="E241" s="136"/>
    </row>
    <row r="242" spans="1:5" x14ac:dyDescent="0.3">
      <c r="A242" s="133" t="s">
        <v>19196</v>
      </c>
      <c r="B242" s="134" t="s">
        <v>19197</v>
      </c>
      <c r="C242" s="135" t="s">
        <v>1037</v>
      </c>
      <c r="D242" s="136">
        <v>27.5</v>
      </c>
      <c r="E242" s="136">
        <v>28.64</v>
      </c>
    </row>
    <row r="243" spans="1:5" x14ac:dyDescent="0.3">
      <c r="A243" s="133" t="s">
        <v>19198</v>
      </c>
      <c r="B243" s="134" t="s">
        <v>19199</v>
      </c>
      <c r="C243" s="135" t="s">
        <v>1037</v>
      </c>
      <c r="D243" s="136">
        <v>11.77</v>
      </c>
      <c r="E243" s="136">
        <v>12.91</v>
      </c>
    </row>
    <row r="244" spans="1:5" x14ac:dyDescent="0.3">
      <c r="A244" s="133" t="s">
        <v>19200</v>
      </c>
      <c r="B244" s="134" t="s">
        <v>19201</v>
      </c>
      <c r="C244" s="135"/>
      <c r="D244" s="136"/>
      <c r="E244" s="136"/>
    </row>
    <row r="245" spans="1:5" x14ac:dyDescent="0.3">
      <c r="A245" s="133" t="s">
        <v>19202</v>
      </c>
      <c r="B245" s="134" t="s">
        <v>19203</v>
      </c>
      <c r="C245" s="135" t="s">
        <v>1037</v>
      </c>
      <c r="D245" s="136">
        <v>29.16</v>
      </c>
      <c r="E245" s="136">
        <v>29.61</v>
      </c>
    </row>
    <row r="246" spans="1:5" x14ac:dyDescent="0.3">
      <c r="A246" s="133" t="s">
        <v>19204</v>
      </c>
      <c r="B246" s="134" t="s">
        <v>19205</v>
      </c>
      <c r="C246" s="135" t="s">
        <v>1037</v>
      </c>
      <c r="D246" s="136">
        <v>26.87</v>
      </c>
      <c r="E246" s="136">
        <v>27.32</v>
      </c>
    </row>
    <row r="247" spans="1:5" x14ac:dyDescent="0.3">
      <c r="A247" s="133" t="s">
        <v>19206</v>
      </c>
      <c r="B247" s="134" t="s">
        <v>19207</v>
      </c>
      <c r="C247" s="135" t="s">
        <v>1037</v>
      </c>
      <c r="D247" s="136">
        <v>11.83</v>
      </c>
      <c r="E247" s="136">
        <v>11.99</v>
      </c>
    </row>
    <row r="248" spans="1:5" x14ac:dyDescent="0.3">
      <c r="A248" s="133" t="s">
        <v>19208</v>
      </c>
      <c r="B248" s="134" t="s">
        <v>19209</v>
      </c>
      <c r="C248" s="135" t="s">
        <v>1037</v>
      </c>
      <c r="D248" s="136">
        <v>9.2100000000000009</v>
      </c>
      <c r="E248" s="136">
        <v>9.3699999999999992</v>
      </c>
    </row>
    <row r="249" spans="1:5" x14ac:dyDescent="0.3">
      <c r="A249" s="133" t="s">
        <v>19210</v>
      </c>
      <c r="B249" s="134" t="s">
        <v>19211</v>
      </c>
      <c r="C249" s="135" t="s">
        <v>1037</v>
      </c>
      <c r="D249" s="136">
        <v>14.37</v>
      </c>
      <c r="E249" s="136">
        <v>14.44</v>
      </c>
    </row>
    <row r="250" spans="1:5" x14ac:dyDescent="0.3">
      <c r="A250" s="133" t="s">
        <v>19212</v>
      </c>
      <c r="B250" s="134" t="s">
        <v>19213</v>
      </c>
      <c r="C250" s="135"/>
      <c r="D250" s="136"/>
      <c r="E250" s="136"/>
    </row>
    <row r="251" spans="1:5" x14ac:dyDescent="0.3">
      <c r="A251" s="133" t="s">
        <v>19214</v>
      </c>
      <c r="B251" s="134" t="s">
        <v>19215</v>
      </c>
      <c r="C251" s="135" t="s">
        <v>1037</v>
      </c>
      <c r="D251" s="136">
        <v>10.63</v>
      </c>
      <c r="E251" s="136">
        <v>11.81</v>
      </c>
    </row>
    <row r="252" spans="1:5" x14ac:dyDescent="0.3">
      <c r="A252" s="133" t="s">
        <v>19216</v>
      </c>
      <c r="B252" s="134" t="s">
        <v>19217</v>
      </c>
      <c r="C252" s="135" t="s">
        <v>1037</v>
      </c>
      <c r="D252" s="136">
        <v>6.13</v>
      </c>
      <c r="E252" s="136">
        <v>6.81</v>
      </c>
    </row>
    <row r="253" spans="1:5" x14ac:dyDescent="0.3">
      <c r="A253" s="133" t="s">
        <v>19218</v>
      </c>
      <c r="B253" s="134" t="s">
        <v>19219</v>
      </c>
      <c r="C253" s="135" t="s">
        <v>1037</v>
      </c>
      <c r="D253" s="136">
        <v>6.13</v>
      </c>
      <c r="E253" s="136">
        <v>6.81</v>
      </c>
    </row>
    <row r="254" spans="1:5" x14ac:dyDescent="0.3">
      <c r="A254" s="133" t="s">
        <v>19220</v>
      </c>
      <c r="B254" s="134" t="s">
        <v>19221</v>
      </c>
      <c r="C254" s="135" t="s">
        <v>1037</v>
      </c>
      <c r="D254" s="136">
        <v>6.75</v>
      </c>
      <c r="E254" s="136">
        <v>7.49</v>
      </c>
    </row>
    <row r="255" spans="1:5" x14ac:dyDescent="0.3">
      <c r="A255" s="133" t="s">
        <v>19222</v>
      </c>
      <c r="B255" s="134" t="s">
        <v>19223</v>
      </c>
      <c r="C255" s="135"/>
      <c r="D255" s="136"/>
      <c r="E255" s="136"/>
    </row>
    <row r="256" spans="1:5" x14ac:dyDescent="0.3">
      <c r="A256" s="133" t="s">
        <v>19224</v>
      </c>
      <c r="B256" s="134" t="s">
        <v>19225</v>
      </c>
      <c r="C256" s="135" t="s">
        <v>1037</v>
      </c>
      <c r="D256" s="136">
        <v>16.440000000000001</v>
      </c>
      <c r="E256" s="136">
        <v>18.27</v>
      </c>
    </row>
    <row r="257" spans="1:5" x14ac:dyDescent="0.3">
      <c r="A257" s="133" t="s">
        <v>19226</v>
      </c>
      <c r="B257" s="134" t="s">
        <v>19227</v>
      </c>
      <c r="C257" s="135" t="s">
        <v>1037</v>
      </c>
      <c r="D257" s="136">
        <v>19.72</v>
      </c>
      <c r="E257" s="136">
        <v>21.92</v>
      </c>
    </row>
    <row r="258" spans="1:5" x14ac:dyDescent="0.3">
      <c r="A258" s="133" t="s">
        <v>19228</v>
      </c>
      <c r="B258" s="134" t="s">
        <v>19229</v>
      </c>
      <c r="C258" s="135" t="s">
        <v>80</v>
      </c>
      <c r="D258" s="136">
        <v>6.58</v>
      </c>
      <c r="E258" s="136">
        <v>7.3</v>
      </c>
    </row>
    <row r="259" spans="1:5" x14ac:dyDescent="0.3">
      <c r="A259" s="133" t="s">
        <v>19230</v>
      </c>
      <c r="B259" s="134" t="s">
        <v>19231</v>
      </c>
      <c r="C259" s="135"/>
      <c r="D259" s="136"/>
      <c r="E259" s="136"/>
    </row>
    <row r="260" spans="1:5" x14ac:dyDescent="0.3">
      <c r="A260" s="133" t="s">
        <v>19232</v>
      </c>
      <c r="B260" s="134" t="s">
        <v>19233</v>
      </c>
      <c r="C260" s="135" t="s">
        <v>80</v>
      </c>
      <c r="D260" s="136">
        <v>1.57</v>
      </c>
      <c r="E260" s="136">
        <v>1.74</v>
      </c>
    </row>
    <row r="261" spans="1:5" x14ac:dyDescent="0.3">
      <c r="A261" s="133" t="s">
        <v>19234</v>
      </c>
      <c r="B261" s="134" t="s">
        <v>19235</v>
      </c>
      <c r="C261" s="135" t="s">
        <v>80</v>
      </c>
      <c r="D261" s="136">
        <v>2.41</v>
      </c>
      <c r="E261" s="136">
        <v>2.58</v>
      </c>
    </row>
    <row r="262" spans="1:5" x14ac:dyDescent="0.3">
      <c r="A262" s="133" t="s">
        <v>19236</v>
      </c>
      <c r="B262" s="134" t="s">
        <v>19237</v>
      </c>
      <c r="C262" s="135" t="s">
        <v>1037</v>
      </c>
      <c r="D262" s="136">
        <v>16.52</v>
      </c>
      <c r="E262" s="136">
        <v>17.850000000000001</v>
      </c>
    </row>
    <row r="263" spans="1:5" x14ac:dyDescent="0.3">
      <c r="A263" s="133" t="s">
        <v>19238</v>
      </c>
      <c r="B263" s="134" t="s">
        <v>19239</v>
      </c>
      <c r="C263" s="135" t="s">
        <v>1037</v>
      </c>
      <c r="D263" s="136">
        <v>9.32</v>
      </c>
      <c r="E263" s="136">
        <v>10.32</v>
      </c>
    </row>
    <row r="264" spans="1:5" x14ac:dyDescent="0.3">
      <c r="A264" s="133" t="s">
        <v>19240</v>
      </c>
      <c r="B264" s="134" t="s">
        <v>19241</v>
      </c>
      <c r="C264" s="135" t="s">
        <v>1037</v>
      </c>
      <c r="D264" s="136">
        <v>13.54</v>
      </c>
      <c r="E264" s="136">
        <v>14.54</v>
      </c>
    </row>
    <row r="265" spans="1:5" x14ac:dyDescent="0.3">
      <c r="A265" s="133" t="s">
        <v>19242</v>
      </c>
      <c r="B265" s="134" t="s">
        <v>19243</v>
      </c>
      <c r="C265" s="135" t="s">
        <v>1037</v>
      </c>
      <c r="D265" s="136">
        <v>6.34</v>
      </c>
      <c r="E265" s="136">
        <v>7</v>
      </c>
    </row>
    <row r="266" spans="1:5" x14ac:dyDescent="0.3">
      <c r="A266" s="133" t="s">
        <v>19244</v>
      </c>
      <c r="B266" s="134" t="s">
        <v>19245</v>
      </c>
      <c r="C266" s="135"/>
      <c r="D266" s="136"/>
      <c r="E266" s="136"/>
    </row>
    <row r="267" spans="1:5" x14ac:dyDescent="0.3">
      <c r="A267" s="133" t="s">
        <v>19246</v>
      </c>
      <c r="B267" s="134" t="s">
        <v>19247</v>
      </c>
      <c r="C267" s="135" t="s">
        <v>1037</v>
      </c>
      <c r="D267" s="136">
        <v>91.92</v>
      </c>
      <c r="E267" s="136">
        <v>91.92</v>
      </c>
    </row>
    <row r="268" spans="1:5" x14ac:dyDescent="0.3">
      <c r="A268" s="133" t="s">
        <v>19248</v>
      </c>
      <c r="B268" s="134" t="s">
        <v>19249</v>
      </c>
      <c r="C268" s="135" t="s">
        <v>146</v>
      </c>
      <c r="D268" s="136">
        <v>13.02</v>
      </c>
      <c r="E268" s="136">
        <v>14.03</v>
      </c>
    </row>
    <row r="269" spans="1:5" x14ac:dyDescent="0.3">
      <c r="A269" s="133" t="s">
        <v>19250</v>
      </c>
      <c r="B269" s="134" t="s">
        <v>19251</v>
      </c>
      <c r="C269" s="135"/>
      <c r="D269" s="136"/>
      <c r="E269" s="136"/>
    </row>
    <row r="270" spans="1:5" x14ac:dyDescent="0.3">
      <c r="A270" s="133" t="s">
        <v>19252</v>
      </c>
      <c r="B270" s="134" t="s">
        <v>19253</v>
      </c>
      <c r="C270" s="135"/>
      <c r="D270" s="136"/>
      <c r="E270" s="136"/>
    </row>
    <row r="271" spans="1:5" x14ac:dyDescent="0.3">
      <c r="A271" s="133" t="s">
        <v>19254</v>
      </c>
      <c r="B271" s="134" t="s">
        <v>19255</v>
      </c>
      <c r="C271" s="135" t="s">
        <v>1037</v>
      </c>
      <c r="D271" s="136">
        <v>37.31</v>
      </c>
      <c r="E271" s="136">
        <v>41.46</v>
      </c>
    </row>
    <row r="272" spans="1:5" x14ac:dyDescent="0.3">
      <c r="A272" s="133" t="s">
        <v>19256</v>
      </c>
      <c r="B272" s="134" t="s">
        <v>19257</v>
      </c>
      <c r="C272" s="135" t="s">
        <v>1037</v>
      </c>
      <c r="D272" s="136">
        <v>32.33</v>
      </c>
      <c r="E272" s="136">
        <v>35.93</v>
      </c>
    </row>
    <row r="273" spans="1:5" x14ac:dyDescent="0.3">
      <c r="A273" s="133" t="s">
        <v>19258</v>
      </c>
      <c r="B273" s="134" t="s">
        <v>19259</v>
      </c>
      <c r="C273" s="135" t="s">
        <v>1037</v>
      </c>
      <c r="D273" s="136">
        <v>19.899999999999999</v>
      </c>
      <c r="E273" s="136">
        <v>22.11</v>
      </c>
    </row>
    <row r="274" spans="1:5" x14ac:dyDescent="0.3">
      <c r="A274" s="133" t="s">
        <v>19260</v>
      </c>
      <c r="B274" s="134" t="s">
        <v>19261</v>
      </c>
      <c r="C274" s="135" t="s">
        <v>1037</v>
      </c>
      <c r="D274" s="136">
        <v>3.33</v>
      </c>
      <c r="E274" s="136">
        <v>3.41</v>
      </c>
    </row>
    <row r="275" spans="1:5" x14ac:dyDescent="0.3">
      <c r="A275" s="133" t="s">
        <v>19262</v>
      </c>
      <c r="B275" s="134" t="s">
        <v>19263</v>
      </c>
      <c r="C275" s="135" t="s">
        <v>80</v>
      </c>
      <c r="D275" s="136">
        <v>4.3099999999999996</v>
      </c>
      <c r="E275" s="136">
        <v>4.79</v>
      </c>
    </row>
    <row r="276" spans="1:5" x14ac:dyDescent="0.3">
      <c r="A276" s="133" t="s">
        <v>19264</v>
      </c>
      <c r="B276" s="134" t="s">
        <v>19265</v>
      </c>
      <c r="C276" s="135" t="s">
        <v>80</v>
      </c>
      <c r="D276" s="136">
        <v>12.67</v>
      </c>
      <c r="E276" s="136">
        <v>14.08</v>
      </c>
    </row>
    <row r="277" spans="1:5" x14ac:dyDescent="0.3">
      <c r="A277" s="133" t="s">
        <v>19266</v>
      </c>
      <c r="B277" s="134" t="s">
        <v>19267</v>
      </c>
      <c r="C277" s="135"/>
      <c r="D277" s="136"/>
      <c r="E277" s="136"/>
    </row>
    <row r="278" spans="1:5" x14ac:dyDescent="0.3">
      <c r="A278" s="133" t="s">
        <v>19268</v>
      </c>
      <c r="B278" s="134" t="s">
        <v>19269</v>
      </c>
      <c r="C278" s="135" t="s">
        <v>80</v>
      </c>
      <c r="D278" s="136">
        <v>1.36</v>
      </c>
      <c r="E278" s="136">
        <v>1.51</v>
      </c>
    </row>
    <row r="279" spans="1:5" x14ac:dyDescent="0.3">
      <c r="A279" s="133" t="s">
        <v>19270</v>
      </c>
      <c r="B279" s="134" t="s">
        <v>19271</v>
      </c>
      <c r="C279" s="135" t="s">
        <v>80</v>
      </c>
      <c r="D279" s="136">
        <v>4.53</v>
      </c>
      <c r="E279" s="136">
        <v>5.03</v>
      </c>
    </row>
    <row r="280" spans="1:5" x14ac:dyDescent="0.3">
      <c r="A280" s="133" t="s">
        <v>19272</v>
      </c>
      <c r="B280" s="134" t="s">
        <v>19273</v>
      </c>
      <c r="C280" s="135" t="s">
        <v>1037</v>
      </c>
      <c r="D280" s="136">
        <v>24.92</v>
      </c>
      <c r="E280" s="136">
        <v>27.69</v>
      </c>
    </row>
    <row r="281" spans="1:5" x14ac:dyDescent="0.3">
      <c r="A281" s="133" t="s">
        <v>19274</v>
      </c>
      <c r="B281" s="134" t="s">
        <v>19275</v>
      </c>
      <c r="C281" s="135" t="s">
        <v>1037</v>
      </c>
      <c r="D281" s="136">
        <v>20.39</v>
      </c>
      <c r="E281" s="136">
        <v>22.66</v>
      </c>
    </row>
    <row r="282" spans="1:5" x14ac:dyDescent="0.3">
      <c r="A282" s="133" t="s">
        <v>19276</v>
      </c>
      <c r="B282" s="134" t="s">
        <v>19277</v>
      </c>
      <c r="C282" s="135" t="s">
        <v>1037</v>
      </c>
      <c r="D282" s="136">
        <v>18.13</v>
      </c>
      <c r="E282" s="136">
        <v>20.14</v>
      </c>
    </row>
    <row r="283" spans="1:5" x14ac:dyDescent="0.3">
      <c r="A283" s="133" t="s">
        <v>19278</v>
      </c>
      <c r="B283" s="134" t="s">
        <v>19279</v>
      </c>
      <c r="C283" s="135" t="s">
        <v>1037</v>
      </c>
      <c r="D283" s="136">
        <v>13.59</v>
      </c>
      <c r="E283" s="136">
        <v>15.1</v>
      </c>
    </row>
    <row r="284" spans="1:5" x14ac:dyDescent="0.3">
      <c r="A284" s="133" t="s">
        <v>19280</v>
      </c>
      <c r="B284" s="134" t="s">
        <v>19281</v>
      </c>
      <c r="C284" s="135" t="s">
        <v>3131</v>
      </c>
      <c r="D284" s="136">
        <v>2.37</v>
      </c>
      <c r="E284" s="136">
        <v>2.37</v>
      </c>
    </row>
    <row r="285" spans="1:5" x14ac:dyDescent="0.3">
      <c r="A285" s="133" t="s">
        <v>19282</v>
      </c>
      <c r="B285" s="134" t="s">
        <v>19283</v>
      </c>
      <c r="C285" s="135"/>
      <c r="D285" s="136"/>
      <c r="E285" s="136"/>
    </row>
    <row r="286" spans="1:5" x14ac:dyDescent="0.3">
      <c r="A286" s="133" t="s">
        <v>19284</v>
      </c>
      <c r="B286" s="134" t="s">
        <v>19285</v>
      </c>
      <c r="C286" s="135" t="s">
        <v>1037</v>
      </c>
      <c r="D286" s="136">
        <v>16.350000000000001</v>
      </c>
      <c r="E286" s="136">
        <v>18.170000000000002</v>
      </c>
    </row>
    <row r="287" spans="1:5" x14ac:dyDescent="0.3">
      <c r="A287" s="133" t="s">
        <v>19286</v>
      </c>
      <c r="B287" s="134" t="s">
        <v>19287</v>
      </c>
      <c r="C287" s="135" t="s">
        <v>1037</v>
      </c>
      <c r="D287" s="136">
        <v>8.18</v>
      </c>
      <c r="E287" s="136">
        <v>9.08</v>
      </c>
    </row>
    <row r="288" spans="1:5" x14ac:dyDescent="0.3">
      <c r="A288" s="133" t="s">
        <v>19288</v>
      </c>
      <c r="B288" s="134" t="s">
        <v>19289</v>
      </c>
      <c r="C288" s="135" t="s">
        <v>80</v>
      </c>
      <c r="D288" s="136">
        <v>6.13</v>
      </c>
      <c r="E288" s="136">
        <v>6.81</v>
      </c>
    </row>
    <row r="289" spans="1:5" x14ac:dyDescent="0.3">
      <c r="A289" s="133" t="s">
        <v>19290</v>
      </c>
      <c r="B289" s="134" t="s">
        <v>19291</v>
      </c>
      <c r="C289" s="135" t="s">
        <v>80</v>
      </c>
      <c r="D289" s="136">
        <v>10.220000000000001</v>
      </c>
      <c r="E289" s="136">
        <v>11.36</v>
      </c>
    </row>
    <row r="290" spans="1:5" x14ac:dyDescent="0.3">
      <c r="A290" s="133" t="s">
        <v>19292</v>
      </c>
      <c r="B290" s="134" t="s">
        <v>19293</v>
      </c>
      <c r="C290" s="135" t="s">
        <v>1037</v>
      </c>
      <c r="D290" s="136">
        <v>12.44</v>
      </c>
      <c r="E290" s="136">
        <v>13.82</v>
      </c>
    </row>
    <row r="291" spans="1:5" x14ac:dyDescent="0.3">
      <c r="A291" s="133" t="s">
        <v>19294</v>
      </c>
      <c r="B291" s="134" t="s">
        <v>19295</v>
      </c>
      <c r="C291" s="135"/>
      <c r="D291" s="136"/>
      <c r="E291" s="136"/>
    </row>
    <row r="292" spans="1:5" x14ac:dyDescent="0.3">
      <c r="A292" s="133" t="s">
        <v>19296</v>
      </c>
      <c r="B292" s="134" t="s">
        <v>19297</v>
      </c>
      <c r="C292" s="135" t="s">
        <v>1037</v>
      </c>
      <c r="D292" s="136">
        <v>43.72</v>
      </c>
      <c r="E292" s="136">
        <v>48.58</v>
      </c>
    </row>
    <row r="293" spans="1:5" x14ac:dyDescent="0.3">
      <c r="A293" s="133" t="s">
        <v>19298</v>
      </c>
      <c r="B293" s="134" t="s">
        <v>19299</v>
      </c>
      <c r="C293" s="135" t="s">
        <v>1037</v>
      </c>
      <c r="D293" s="136">
        <v>26.57</v>
      </c>
      <c r="E293" s="136">
        <v>29.52</v>
      </c>
    </row>
    <row r="294" spans="1:5" x14ac:dyDescent="0.3">
      <c r="A294" s="133" t="s">
        <v>19300</v>
      </c>
      <c r="B294" s="134" t="s">
        <v>19301</v>
      </c>
      <c r="C294" s="135" t="s">
        <v>80</v>
      </c>
      <c r="D294" s="136">
        <v>18.399999999999999</v>
      </c>
      <c r="E294" s="136">
        <v>20.440000000000001</v>
      </c>
    </row>
    <row r="295" spans="1:5" x14ac:dyDescent="0.3">
      <c r="A295" s="133" t="s">
        <v>19302</v>
      </c>
      <c r="B295" s="134" t="s">
        <v>19303</v>
      </c>
      <c r="C295" s="135" t="s">
        <v>80</v>
      </c>
      <c r="D295" s="136">
        <v>20.440000000000001</v>
      </c>
      <c r="E295" s="136">
        <v>22.71</v>
      </c>
    </row>
    <row r="296" spans="1:5" x14ac:dyDescent="0.3">
      <c r="A296" s="133" t="s">
        <v>19304</v>
      </c>
      <c r="B296" s="134" t="s">
        <v>19305</v>
      </c>
      <c r="C296" s="135" t="s">
        <v>80</v>
      </c>
      <c r="D296" s="136">
        <v>16.350000000000001</v>
      </c>
      <c r="E296" s="136">
        <v>18.170000000000002</v>
      </c>
    </row>
    <row r="297" spans="1:5" x14ac:dyDescent="0.3">
      <c r="A297" s="133" t="s">
        <v>19306</v>
      </c>
      <c r="B297" s="134" t="s">
        <v>19307</v>
      </c>
      <c r="C297" s="135"/>
      <c r="D297" s="136"/>
      <c r="E297" s="136"/>
    </row>
    <row r="298" spans="1:5" x14ac:dyDescent="0.3">
      <c r="A298" s="133" t="s">
        <v>19308</v>
      </c>
      <c r="B298" s="134" t="s">
        <v>19309</v>
      </c>
      <c r="C298" s="135" t="s">
        <v>1037</v>
      </c>
      <c r="D298" s="136">
        <v>57.32</v>
      </c>
      <c r="E298" s="136">
        <v>63.69</v>
      </c>
    </row>
    <row r="299" spans="1:5" x14ac:dyDescent="0.3">
      <c r="A299" s="133" t="s">
        <v>19310</v>
      </c>
      <c r="B299" s="134" t="s">
        <v>19311</v>
      </c>
      <c r="C299" s="135" t="s">
        <v>1037</v>
      </c>
      <c r="D299" s="136">
        <v>12.26</v>
      </c>
      <c r="E299" s="136">
        <v>13.63</v>
      </c>
    </row>
    <row r="300" spans="1:5" x14ac:dyDescent="0.3">
      <c r="A300" s="133" t="s">
        <v>19312</v>
      </c>
      <c r="B300" s="134" t="s">
        <v>19313</v>
      </c>
      <c r="C300" s="135" t="s">
        <v>1037</v>
      </c>
      <c r="D300" s="136">
        <v>15.85</v>
      </c>
      <c r="E300" s="136">
        <v>17.62</v>
      </c>
    </row>
    <row r="301" spans="1:5" x14ac:dyDescent="0.3">
      <c r="A301" s="133" t="s">
        <v>19314</v>
      </c>
      <c r="B301" s="134" t="s">
        <v>19315</v>
      </c>
      <c r="C301" s="135" t="s">
        <v>1037</v>
      </c>
      <c r="D301" s="136">
        <v>27.18</v>
      </c>
      <c r="E301" s="136">
        <v>30.21</v>
      </c>
    </row>
    <row r="302" spans="1:5" x14ac:dyDescent="0.3">
      <c r="A302" s="133" t="s">
        <v>19316</v>
      </c>
      <c r="B302" s="134" t="s">
        <v>19317</v>
      </c>
      <c r="C302" s="135" t="s">
        <v>80</v>
      </c>
      <c r="D302" s="136">
        <v>13.59</v>
      </c>
      <c r="E302" s="136">
        <v>15.1</v>
      </c>
    </row>
    <row r="303" spans="1:5" x14ac:dyDescent="0.3">
      <c r="A303" s="133" t="s">
        <v>19318</v>
      </c>
      <c r="B303" s="134" t="s">
        <v>19319</v>
      </c>
      <c r="C303" s="135" t="s">
        <v>80</v>
      </c>
      <c r="D303" s="136">
        <v>3.07</v>
      </c>
      <c r="E303" s="136">
        <v>3.41</v>
      </c>
    </row>
    <row r="304" spans="1:5" x14ac:dyDescent="0.3">
      <c r="A304" s="133" t="s">
        <v>19320</v>
      </c>
      <c r="B304" s="134" t="s">
        <v>19321</v>
      </c>
      <c r="C304" s="135"/>
      <c r="D304" s="136"/>
      <c r="E304" s="136"/>
    </row>
    <row r="305" spans="1:5" x14ac:dyDescent="0.3">
      <c r="A305" s="133" t="s">
        <v>19322</v>
      </c>
      <c r="B305" s="134" t="s">
        <v>19323</v>
      </c>
      <c r="C305" s="135" t="s">
        <v>1037</v>
      </c>
      <c r="D305" s="136">
        <v>57.32</v>
      </c>
      <c r="E305" s="136">
        <v>63.69</v>
      </c>
    </row>
    <row r="306" spans="1:5" x14ac:dyDescent="0.3">
      <c r="A306" s="133" t="s">
        <v>19324</v>
      </c>
      <c r="B306" s="134" t="s">
        <v>19325</v>
      </c>
      <c r="C306" s="135" t="s">
        <v>1037</v>
      </c>
      <c r="D306" s="136">
        <v>4.53</v>
      </c>
      <c r="E306" s="136">
        <v>5.03</v>
      </c>
    </row>
    <row r="307" spans="1:5" x14ac:dyDescent="0.3">
      <c r="A307" s="133" t="s">
        <v>19326</v>
      </c>
      <c r="B307" s="134" t="s">
        <v>19327</v>
      </c>
      <c r="C307" s="135" t="s">
        <v>80</v>
      </c>
      <c r="D307" s="136">
        <v>4.21</v>
      </c>
      <c r="E307" s="136">
        <v>4.68</v>
      </c>
    </row>
    <row r="308" spans="1:5" x14ac:dyDescent="0.3">
      <c r="A308" s="133" t="s">
        <v>19328</v>
      </c>
      <c r="B308" s="134" t="s">
        <v>19329</v>
      </c>
      <c r="C308" s="135" t="s">
        <v>80</v>
      </c>
      <c r="D308" s="136">
        <v>1.02</v>
      </c>
      <c r="E308" s="136">
        <v>1.1399999999999999</v>
      </c>
    </row>
    <row r="309" spans="1:5" x14ac:dyDescent="0.3">
      <c r="A309" s="133" t="s">
        <v>19330</v>
      </c>
      <c r="B309" s="134" t="s">
        <v>19331</v>
      </c>
      <c r="C309" s="135" t="s">
        <v>1037</v>
      </c>
      <c r="D309" s="136">
        <v>49.65</v>
      </c>
      <c r="E309" s="136">
        <v>55.16</v>
      </c>
    </row>
    <row r="310" spans="1:5" x14ac:dyDescent="0.3">
      <c r="A310" s="133" t="s">
        <v>19332</v>
      </c>
      <c r="B310" s="134" t="s">
        <v>19333</v>
      </c>
      <c r="C310" s="135"/>
      <c r="D310" s="136"/>
      <c r="E310" s="136"/>
    </row>
    <row r="311" spans="1:5" x14ac:dyDescent="0.3">
      <c r="A311" s="133" t="s">
        <v>19334</v>
      </c>
      <c r="B311" s="134" t="s">
        <v>19335</v>
      </c>
      <c r="C311" s="135" t="s">
        <v>1037</v>
      </c>
      <c r="D311" s="136">
        <v>12.68</v>
      </c>
      <c r="E311" s="136">
        <v>14.1</v>
      </c>
    </row>
    <row r="312" spans="1:5" x14ac:dyDescent="0.3">
      <c r="A312" s="133" t="s">
        <v>19336</v>
      </c>
      <c r="B312" s="134" t="s">
        <v>19337</v>
      </c>
      <c r="C312" s="135" t="s">
        <v>1037</v>
      </c>
      <c r="D312" s="136">
        <v>6.8</v>
      </c>
      <c r="E312" s="136">
        <v>7.56</v>
      </c>
    </row>
    <row r="313" spans="1:5" x14ac:dyDescent="0.3">
      <c r="A313" s="133" t="s">
        <v>19338</v>
      </c>
      <c r="B313" s="134" t="s">
        <v>19339</v>
      </c>
      <c r="C313" s="135" t="s">
        <v>1037</v>
      </c>
      <c r="D313" s="136">
        <v>5.1100000000000003</v>
      </c>
      <c r="E313" s="136">
        <v>5.68</v>
      </c>
    </row>
    <row r="314" spans="1:5" x14ac:dyDescent="0.3">
      <c r="A314" s="133" t="s">
        <v>19340</v>
      </c>
      <c r="B314" s="134" t="s">
        <v>19341</v>
      </c>
      <c r="C314" s="135"/>
      <c r="D314" s="136"/>
      <c r="E314" s="136"/>
    </row>
    <row r="315" spans="1:5" x14ac:dyDescent="0.3">
      <c r="A315" s="133" t="s">
        <v>19342</v>
      </c>
      <c r="B315" s="134" t="s">
        <v>19343</v>
      </c>
      <c r="C315" s="135" t="s">
        <v>146</v>
      </c>
      <c r="D315" s="136">
        <v>22.66</v>
      </c>
      <c r="E315" s="136">
        <v>25.18</v>
      </c>
    </row>
    <row r="316" spans="1:5" x14ac:dyDescent="0.3">
      <c r="A316" s="133" t="s">
        <v>19344</v>
      </c>
      <c r="B316" s="134" t="s">
        <v>19345</v>
      </c>
      <c r="C316" s="135" t="s">
        <v>80</v>
      </c>
      <c r="D316" s="136">
        <v>1.74</v>
      </c>
      <c r="E316" s="136">
        <v>1.93</v>
      </c>
    </row>
    <row r="317" spans="1:5" x14ac:dyDescent="0.3">
      <c r="A317" s="133" t="s">
        <v>19346</v>
      </c>
      <c r="B317" s="134" t="s">
        <v>19347</v>
      </c>
      <c r="C317" s="135" t="s">
        <v>80</v>
      </c>
      <c r="D317" s="136">
        <v>13.59</v>
      </c>
      <c r="E317" s="136">
        <v>15.1</v>
      </c>
    </row>
    <row r="318" spans="1:5" x14ac:dyDescent="0.3">
      <c r="A318" s="133" t="s">
        <v>19348</v>
      </c>
      <c r="B318" s="134" t="s">
        <v>19349</v>
      </c>
      <c r="C318" s="135" t="s">
        <v>1037</v>
      </c>
      <c r="D318" s="136">
        <v>6.13</v>
      </c>
      <c r="E318" s="136">
        <v>6.81</v>
      </c>
    </row>
    <row r="319" spans="1:5" x14ac:dyDescent="0.3">
      <c r="A319" s="133" t="s">
        <v>19350</v>
      </c>
      <c r="B319" s="134" t="s">
        <v>19351</v>
      </c>
      <c r="C319" s="135" t="s">
        <v>1037</v>
      </c>
      <c r="D319" s="136">
        <v>20.39</v>
      </c>
      <c r="E319" s="136">
        <v>22.66</v>
      </c>
    </row>
    <row r="320" spans="1:5" x14ac:dyDescent="0.3">
      <c r="A320" s="133" t="s">
        <v>19352</v>
      </c>
      <c r="B320" s="134" t="s">
        <v>19353</v>
      </c>
      <c r="C320" s="135"/>
      <c r="D320" s="136"/>
      <c r="E320" s="136"/>
    </row>
    <row r="321" spans="1:5" x14ac:dyDescent="0.3">
      <c r="A321" s="133" t="s">
        <v>19354</v>
      </c>
      <c r="B321" s="134" t="s">
        <v>19355</v>
      </c>
      <c r="C321" s="135" t="s">
        <v>1037</v>
      </c>
      <c r="D321" s="136">
        <v>31.72</v>
      </c>
      <c r="E321" s="136">
        <v>35.25</v>
      </c>
    </row>
    <row r="322" spans="1:5" x14ac:dyDescent="0.3">
      <c r="A322" s="133" t="s">
        <v>19356</v>
      </c>
      <c r="B322" s="134" t="s">
        <v>19357</v>
      </c>
      <c r="C322" s="135" t="s">
        <v>146</v>
      </c>
      <c r="D322" s="136">
        <v>26.45</v>
      </c>
      <c r="E322" s="136">
        <v>29.39</v>
      </c>
    </row>
    <row r="323" spans="1:5" x14ac:dyDescent="0.3">
      <c r="A323" s="133" t="s">
        <v>19358</v>
      </c>
      <c r="B323" s="134" t="s">
        <v>19359</v>
      </c>
      <c r="C323" s="135" t="s">
        <v>80</v>
      </c>
      <c r="D323" s="136">
        <v>10.88</v>
      </c>
      <c r="E323" s="136">
        <v>12.08</v>
      </c>
    </row>
    <row r="324" spans="1:5" x14ac:dyDescent="0.3">
      <c r="A324" s="133" t="s">
        <v>19360</v>
      </c>
      <c r="B324" s="134" t="s">
        <v>19361</v>
      </c>
      <c r="C324" s="135" t="s">
        <v>80</v>
      </c>
      <c r="D324" s="136">
        <v>7.46</v>
      </c>
      <c r="E324" s="136">
        <v>8.2899999999999991</v>
      </c>
    </row>
    <row r="325" spans="1:5" x14ac:dyDescent="0.3">
      <c r="A325" s="133" t="s">
        <v>19362</v>
      </c>
      <c r="B325" s="134" t="s">
        <v>19363</v>
      </c>
      <c r="C325" s="135" t="s">
        <v>1037</v>
      </c>
      <c r="D325" s="136">
        <v>31.72</v>
      </c>
      <c r="E325" s="136">
        <v>35.25</v>
      </c>
    </row>
    <row r="326" spans="1:5" x14ac:dyDescent="0.3">
      <c r="A326" s="133" t="s">
        <v>19364</v>
      </c>
      <c r="B326" s="134" t="s">
        <v>19365</v>
      </c>
      <c r="C326" s="135" t="s">
        <v>80</v>
      </c>
      <c r="D326" s="136">
        <v>36.25</v>
      </c>
      <c r="E326" s="136">
        <v>40.28</v>
      </c>
    </row>
    <row r="327" spans="1:5" x14ac:dyDescent="0.3">
      <c r="A327" s="133" t="s">
        <v>19366</v>
      </c>
      <c r="B327" s="134" t="s">
        <v>19367</v>
      </c>
      <c r="C327" s="135" t="s">
        <v>146</v>
      </c>
      <c r="D327" s="136">
        <v>26.57</v>
      </c>
      <c r="E327" s="136">
        <v>29.52</v>
      </c>
    </row>
    <row r="328" spans="1:5" x14ac:dyDescent="0.3">
      <c r="A328" s="133" t="s">
        <v>19368</v>
      </c>
      <c r="B328" s="134" t="s">
        <v>19369</v>
      </c>
      <c r="C328" s="135" t="s">
        <v>1037</v>
      </c>
      <c r="D328" s="136">
        <v>4.3099999999999996</v>
      </c>
      <c r="E328" s="136">
        <v>4.79</v>
      </c>
    </row>
    <row r="329" spans="1:5" x14ac:dyDescent="0.3">
      <c r="A329" s="133" t="s">
        <v>19370</v>
      </c>
      <c r="B329" s="134" t="s">
        <v>19371</v>
      </c>
      <c r="C329" s="135"/>
      <c r="D329" s="136"/>
      <c r="E329" s="136"/>
    </row>
    <row r="330" spans="1:5" x14ac:dyDescent="0.3">
      <c r="A330" s="133" t="s">
        <v>19372</v>
      </c>
      <c r="B330" s="134" t="s">
        <v>19373</v>
      </c>
      <c r="C330" s="135" t="s">
        <v>146</v>
      </c>
      <c r="D330" s="136">
        <v>12.44</v>
      </c>
      <c r="E330" s="136">
        <v>13.82</v>
      </c>
    </row>
    <row r="331" spans="1:5" x14ac:dyDescent="0.3">
      <c r="A331" s="133" t="s">
        <v>19374</v>
      </c>
      <c r="B331" s="134" t="s">
        <v>19375</v>
      </c>
      <c r="C331" s="135" t="s">
        <v>146</v>
      </c>
      <c r="D331" s="136">
        <v>4.97</v>
      </c>
      <c r="E331" s="136">
        <v>5.53</v>
      </c>
    </row>
    <row r="332" spans="1:5" x14ac:dyDescent="0.3">
      <c r="A332" s="133" t="s">
        <v>19376</v>
      </c>
      <c r="B332" s="134" t="s">
        <v>19377</v>
      </c>
      <c r="C332" s="135" t="s">
        <v>146</v>
      </c>
      <c r="D332" s="136">
        <v>2.4900000000000002</v>
      </c>
      <c r="E332" s="136">
        <v>2.76</v>
      </c>
    </row>
    <row r="333" spans="1:5" x14ac:dyDescent="0.3">
      <c r="A333" s="133" t="s">
        <v>19378</v>
      </c>
      <c r="B333" s="134" t="s">
        <v>19379</v>
      </c>
      <c r="C333" s="135" t="s">
        <v>146</v>
      </c>
      <c r="D333" s="136">
        <v>19.47</v>
      </c>
      <c r="E333" s="136">
        <v>21.64</v>
      </c>
    </row>
    <row r="334" spans="1:5" x14ac:dyDescent="0.3">
      <c r="A334" s="133" t="s">
        <v>19380</v>
      </c>
      <c r="B334" s="134" t="s">
        <v>19381</v>
      </c>
      <c r="C334" s="135"/>
      <c r="D334" s="136"/>
      <c r="E334" s="136"/>
    </row>
    <row r="335" spans="1:5" x14ac:dyDescent="0.3">
      <c r="A335" s="133" t="s">
        <v>19382</v>
      </c>
      <c r="B335" s="134" t="s">
        <v>19383</v>
      </c>
      <c r="C335" s="135" t="s">
        <v>146</v>
      </c>
      <c r="D335" s="136">
        <v>44.7</v>
      </c>
      <c r="E335" s="136">
        <v>49.68</v>
      </c>
    </row>
    <row r="336" spans="1:5" x14ac:dyDescent="0.3">
      <c r="A336" s="133" t="s">
        <v>19384</v>
      </c>
      <c r="B336" s="134" t="s">
        <v>19385</v>
      </c>
      <c r="C336" s="135" t="s">
        <v>1037</v>
      </c>
      <c r="D336" s="136">
        <v>63.44</v>
      </c>
      <c r="E336" s="136">
        <v>70.489999999999995</v>
      </c>
    </row>
    <row r="337" spans="1:5" x14ac:dyDescent="0.3">
      <c r="A337" s="133" t="s">
        <v>19386</v>
      </c>
      <c r="B337" s="134" t="s">
        <v>19387</v>
      </c>
      <c r="C337" s="135" t="s">
        <v>146</v>
      </c>
      <c r="D337" s="136">
        <v>14.92</v>
      </c>
      <c r="E337" s="136">
        <v>16.579999999999998</v>
      </c>
    </row>
    <row r="338" spans="1:5" x14ac:dyDescent="0.3">
      <c r="A338" s="133" t="s">
        <v>19388</v>
      </c>
      <c r="B338" s="134" t="s">
        <v>19389</v>
      </c>
      <c r="C338" s="135" t="s">
        <v>146</v>
      </c>
      <c r="D338" s="136">
        <v>6.22</v>
      </c>
      <c r="E338" s="136">
        <v>6.91</v>
      </c>
    </row>
    <row r="339" spans="1:5" x14ac:dyDescent="0.3">
      <c r="A339" s="133" t="s">
        <v>19390</v>
      </c>
      <c r="B339" s="134" t="s">
        <v>19391</v>
      </c>
      <c r="C339" s="135" t="s">
        <v>146</v>
      </c>
      <c r="D339" s="136">
        <v>57.14</v>
      </c>
      <c r="E339" s="136">
        <v>63.5</v>
      </c>
    </row>
    <row r="340" spans="1:5" x14ac:dyDescent="0.3">
      <c r="A340" s="133" t="s">
        <v>19392</v>
      </c>
      <c r="B340" s="134" t="s">
        <v>19393</v>
      </c>
      <c r="C340" s="135" t="s">
        <v>146</v>
      </c>
      <c r="D340" s="136">
        <v>32.78</v>
      </c>
      <c r="E340" s="136">
        <v>36.43</v>
      </c>
    </row>
    <row r="341" spans="1:5" x14ac:dyDescent="0.3">
      <c r="A341" s="133" t="s">
        <v>19394</v>
      </c>
      <c r="B341" s="134" t="s">
        <v>19395</v>
      </c>
      <c r="C341" s="135" t="s">
        <v>146</v>
      </c>
      <c r="D341" s="136">
        <v>32.78</v>
      </c>
      <c r="E341" s="136">
        <v>36.43</v>
      </c>
    </row>
    <row r="342" spans="1:5" x14ac:dyDescent="0.3">
      <c r="A342" s="133" t="s">
        <v>19396</v>
      </c>
      <c r="B342" s="134" t="s">
        <v>19397</v>
      </c>
      <c r="C342" s="135" t="s">
        <v>146</v>
      </c>
      <c r="D342" s="136">
        <v>7.75</v>
      </c>
      <c r="E342" s="136">
        <v>8.61</v>
      </c>
    </row>
    <row r="343" spans="1:5" x14ac:dyDescent="0.3">
      <c r="A343" s="133" t="s">
        <v>19398</v>
      </c>
      <c r="B343" s="134" t="s">
        <v>19399</v>
      </c>
      <c r="C343" s="135" t="s">
        <v>146</v>
      </c>
      <c r="D343" s="136">
        <v>11.92</v>
      </c>
      <c r="E343" s="136">
        <v>13.25</v>
      </c>
    </row>
    <row r="344" spans="1:5" x14ac:dyDescent="0.3">
      <c r="A344" s="133" t="s">
        <v>19400</v>
      </c>
      <c r="B344" s="134" t="s">
        <v>19401</v>
      </c>
      <c r="C344" s="135" t="s">
        <v>146</v>
      </c>
      <c r="D344" s="136">
        <v>22.65</v>
      </c>
      <c r="E344" s="136">
        <v>25.17</v>
      </c>
    </row>
    <row r="345" spans="1:5" x14ac:dyDescent="0.3">
      <c r="A345" s="133" t="s">
        <v>19402</v>
      </c>
      <c r="B345" s="134" t="s">
        <v>19403</v>
      </c>
      <c r="C345" s="135"/>
      <c r="D345" s="136"/>
      <c r="E345" s="136"/>
    </row>
    <row r="346" spans="1:5" x14ac:dyDescent="0.3">
      <c r="A346" s="133" t="s">
        <v>19404</v>
      </c>
      <c r="B346" s="134" t="s">
        <v>19405</v>
      </c>
      <c r="C346" s="135" t="s">
        <v>146</v>
      </c>
      <c r="D346" s="136">
        <v>94.94</v>
      </c>
      <c r="E346" s="136">
        <v>105.51</v>
      </c>
    </row>
    <row r="347" spans="1:5" x14ac:dyDescent="0.3">
      <c r="A347" s="133" t="s">
        <v>19406</v>
      </c>
      <c r="B347" s="134" t="s">
        <v>19407</v>
      </c>
      <c r="C347" s="135" t="s">
        <v>146</v>
      </c>
      <c r="D347" s="136">
        <v>75.36</v>
      </c>
      <c r="E347" s="136">
        <v>83.75</v>
      </c>
    </row>
    <row r="348" spans="1:5" x14ac:dyDescent="0.3">
      <c r="A348" s="133" t="s">
        <v>19408</v>
      </c>
      <c r="B348" s="134" t="s">
        <v>19409</v>
      </c>
      <c r="C348" s="135"/>
      <c r="D348" s="136"/>
      <c r="E348" s="136"/>
    </row>
    <row r="349" spans="1:5" x14ac:dyDescent="0.3">
      <c r="A349" s="133" t="s">
        <v>19410</v>
      </c>
      <c r="B349" s="134" t="s">
        <v>19411</v>
      </c>
      <c r="C349" s="135" t="s">
        <v>1037</v>
      </c>
      <c r="D349" s="136">
        <v>6.13</v>
      </c>
      <c r="E349" s="136">
        <v>6.81</v>
      </c>
    </row>
    <row r="350" spans="1:5" x14ac:dyDescent="0.3">
      <c r="A350" s="133" t="s">
        <v>19412</v>
      </c>
      <c r="B350" s="134" t="s">
        <v>19413</v>
      </c>
      <c r="C350" s="135" t="s">
        <v>1037</v>
      </c>
      <c r="D350" s="136">
        <v>1.02</v>
      </c>
      <c r="E350" s="136">
        <v>1.1399999999999999</v>
      </c>
    </row>
    <row r="351" spans="1:5" x14ac:dyDescent="0.3">
      <c r="A351" s="133" t="s">
        <v>19414</v>
      </c>
      <c r="B351" s="134" t="s">
        <v>19415</v>
      </c>
      <c r="C351" s="135"/>
      <c r="D351" s="136"/>
      <c r="E351" s="136"/>
    </row>
    <row r="352" spans="1:5" x14ac:dyDescent="0.3">
      <c r="A352" s="133" t="s">
        <v>19416</v>
      </c>
      <c r="B352" s="134" t="s">
        <v>19417</v>
      </c>
      <c r="C352" s="135" t="s">
        <v>1037</v>
      </c>
      <c r="D352" s="136">
        <v>14.9</v>
      </c>
      <c r="E352" s="136">
        <v>16.559999999999999</v>
      </c>
    </row>
    <row r="353" spans="1:5" x14ac:dyDescent="0.3">
      <c r="A353" s="133" t="s">
        <v>19418</v>
      </c>
      <c r="B353" s="134" t="s">
        <v>19419</v>
      </c>
      <c r="C353" s="135" t="s">
        <v>1037</v>
      </c>
      <c r="D353" s="136">
        <v>45.31</v>
      </c>
      <c r="E353" s="136">
        <v>50.35</v>
      </c>
    </row>
    <row r="354" spans="1:5" x14ac:dyDescent="0.3">
      <c r="A354" s="133" t="s">
        <v>19420</v>
      </c>
      <c r="B354" s="134" t="s">
        <v>19421</v>
      </c>
      <c r="C354" s="135"/>
      <c r="D354" s="136"/>
      <c r="E354" s="136"/>
    </row>
    <row r="355" spans="1:5" x14ac:dyDescent="0.3">
      <c r="A355" s="133" t="s">
        <v>19422</v>
      </c>
      <c r="B355" s="134" t="s">
        <v>19423</v>
      </c>
      <c r="C355" s="135" t="s">
        <v>146</v>
      </c>
      <c r="D355" s="136">
        <v>20.100000000000001</v>
      </c>
      <c r="E355" s="136">
        <v>22.33</v>
      </c>
    </row>
    <row r="356" spans="1:5" x14ac:dyDescent="0.3">
      <c r="A356" s="133" t="s">
        <v>19424</v>
      </c>
      <c r="B356" s="134" t="s">
        <v>19425</v>
      </c>
      <c r="C356" s="135" t="s">
        <v>146</v>
      </c>
      <c r="D356" s="136">
        <v>75.36</v>
      </c>
      <c r="E356" s="136">
        <v>83.75</v>
      </c>
    </row>
    <row r="357" spans="1:5" x14ac:dyDescent="0.3">
      <c r="A357" s="133" t="s">
        <v>19426</v>
      </c>
      <c r="B357" s="134" t="s">
        <v>19427</v>
      </c>
      <c r="C357" s="135" t="s">
        <v>146</v>
      </c>
      <c r="D357" s="136">
        <v>25.12</v>
      </c>
      <c r="E357" s="136">
        <v>27.92</v>
      </c>
    </row>
    <row r="358" spans="1:5" x14ac:dyDescent="0.3">
      <c r="A358" s="133" t="s">
        <v>19428</v>
      </c>
      <c r="B358" s="134" t="s">
        <v>19429</v>
      </c>
      <c r="C358" s="135" t="s">
        <v>80</v>
      </c>
      <c r="D358" s="136">
        <v>20.100000000000001</v>
      </c>
      <c r="E358" s="136">
        <v>22.33</v>
      </c>
    </row>
    <row r="359" spans="1:5" x14ac:dyDescent="0.3">
      <c r="A359" s="133" t="s">
        <v>19430</v>
      </c>
      <c r="B359" s="134" t="s">
        <v>19431</v>
      </c>
      <c r="C359" s="135" t="s">
        <v>146</v>
      </c>
      <c r="D359" s="136">
        <v>7.54</v>
      </c>
      <c r="E359" s="136">
        <v>8.3800000000000008</v>
      </c>
    </row>
    <row r="360" spans="1:5" x14ac:dyDescent="0.3">
      <c r="A360" s="133" t="s">
        <v>19432</v>
      </c>
      <c r="B360" s="134" t="s">
        <v>19433</v>
      </c>
      <c r="C360" s="135" t="s">
        <v>146</v>
      </c>
      <c r="D360" s="136">
        <v>7.54</v>
      </c>
      <c r="E360" s="136">
        <v>8.3800000000000008</v>
      </c>
    </row>
    <row r="361" spans="1:5" x14ac:dyDescent="0.3">
      <c r="A361" s="133" t="s">
        <v>19434</v>
      </c>
      <c r="B361" s="134" t="s">
        <v>19435</v>
      </c>
      <c r="C361" s="135" t="s">
        <v>146</v>
      </c>
      <c r="D361" s="136">
        <v>50.24</v>
      </c>
      <c r="E361" s="136">
        <v>55.83</v>
      </c>
    </row>
    <row r="362" spans="1:5" x14ac:dyDescent="0.3">
      <c r="A362" s="133" t="s">
        <v>19436</v>
      </c>
      <c r="B362" s="134" t="s">
        <v>19437</v>
      </c>
      <c r="C362" s="135" t="s">
        <v>146</v>
      </c>
      <c r="D362" s="136">
        <v>25.12</v>
      </c>
      <c r="E362" s="136">
        <v>27.92</v>
      </c>
    </row>
    <row r="363" spans="1:5" x14ac:dyDescent="0.3">
      <c r="A363" s="133" t="s">
        <v>19438</v>
      </c>
      <c r="B363" s="134" t="s">
        <v>19439</v>
      </c>
      <c r="C363" s="135" t="s">
        <v>146</v>
      </c>
      <c r="D363" s="136">
        <v>22.61</v>
      </c>
      <c r="E363" s="136">
        <v>25.12</v>
      </c>
    </row>
    <row r="364" spans="1:5" x14ac:dyDescent="0.3">
      <c r="A364" s="133" t="s">
        <v>19440</v>
      </c>
      <c r="B364" s="134" t="s">
        <v>19441</v>
      </c>
      <c r="C364" s="135" t="s">
        <v>146</v>
      </c>
      <c r="D364" s="136">
        <v>20.100000000000001</v>
      </c>
      <c r="E364" s="136">
        <v>22.33</v>
      </c>
    </row>
    <row r="365" spans="1:5" x14ac:dyDescent="0.3">
      <c r="A365" s="133" t="s">
        <v>19442</v>
      </c>
      <c r="B365" s="134" t="s">
        <v>19443</v>
      </c>
      <c r="C365" s="135" t="s">
        <v>146</v>
      </c>
      <c r="D365" s="136">
        <v>20.100000000000001</v>
      </c>
      <c r="E365" s="136">
        <v>22.33</v>
      </c>
    </row>
    <row r="366" spans="1:5" x14ac:dyDescent="0.3">
      <c r="A366" s="133" t="s">
        <v>19444</v>
      </c>
      <c r="B366" s="134" t="s">
        <v>19445</v>
      </c>
      <c r="C366" s="135" t="s">
        <v>146</v>
      </c>
      <c r="D366" s="136">
        <v>15.07</v>
      </c>
      <c r="E366" s="136">
        <v>16.75</v>
      </c>
    </row>
    <row r="367" spans="1:5" x14ac:dyDescent="0.3">
      <c r="A367" s="133" t="s">
        <v>19446</v>
      </c>
      <c r="B367" s="134" t="s">
        <v>19447</v>
      </c>
      <c r="C367" s="135"/>
      <c r="D367" s="136"/>
      <c r="E367" s="136"/>
    </row>
    <row r="368" spans="1:5" x14ac:dyDescent="0.3">
      <c r="A368" s="133" t="s">
        <v>19448</v>
      </c>
      <c r="B368" s="134" t="s">
        <v>19449</v>
      </c>
      <c r="C368" s="135" t="s">
        <v>146</v>
      </c>
      <c r="D368" s="136">
        <v>12.56</v>
      </c>
      <c r="E368" s="136">
        <v>13.96</v>
      </c>
    </row>
    <row r="369" spans="1:5" x14ac:dyDescent="0.3">
      <c r="A369" s="133" t="s">
        <v>19450</v>
      </c>
      <c r="B369" s="134" t="s">
        <v>19451</v>
      </c>
      <c r="C369" s="135" t="s">
        <v>80</v>
      </c>
      <c r="D369" s="136">
        <v>17.579999999999998</v>
      </c>
      <c r="E369" s="136">
        <v>19.54</v>
      </c>
    </row>
    <row r="370" spans="1:5" x14ac:dyDescent="0.3">
      <c r="A370" s="133" t="s">
        <v>19452</v>
      </c>
      <c r="B370" s="134" t="s">
        <v>19453</v>
      </c>
      <c r="C370" s="135" t="s">
        <v>146</v>
      </c>
      <c r="D370" s="136">
        <v>251.2</v>
      </c>
      <c r="E370" s="136">
        <v>279.14999999999998</v>
      </c>
    </row>
    <row r="371" spans="1:5" x14ac:dyDescent="0.3">
      <c r="A371" s="133" t="s">
        <v>19454</v>
      </c>
      <c r="B371" s="134" t="s">
        <v>19455</v>
      </c>
      <c r="C371" s="135" t="s">
        <v>146</v>
      </c>
      <c r="D371" s="136">
        <v>200.96</v>
      </c>
      <c r="E371" s="136">
        <v>223.32</v>
      </c>
    </row>
    <row r="372" spans="1:5" x14ac:dyDescent="0.3">
      <c r="A372" s="133" t="s">
        <v>19456</v>
      </c>
      <c r="B372" s="134" t="s">
        <v>19457</v>
      </c>
      <c r="C372" s="135" t="s">
        <v>146</v>
      </c>
      <c r="D372" s="136">
        <v>100.48</v>
      </c>
      <c r="E372" s="136">
        <v>111.66</v>
      </c>
    </row>
    <row r="373" spans="1:5" x14ac:dyDescent="0.3">
      <c r="A373" s="133" t="s">
        <v>19458</v>
      </c>
      <c r="B373" s="134" t="s">
        <v>19459</v>
      </c>
      <c r="C373" s="135" t="s">
        <v>146</v>
      </c>
      <c r="D373" s="136">
        <v>55.78</v>
      </c>
      <c r="E373" s="136">
        <v>61.98</v>
      </c>
    </row>
    <row r="374" spans="1:5" x14ac:dyDescent="0.3">
      <c r="A374" s="133" t="s">
        <v>19460</v>
      </c>
      <c r="B374" s="134" t="s">
        <v>19461</v>
      </c>
      <c r="C374" s="135" t="s">
        <v>146</v>
      </c>
      <c r="D374" s="136">
        <v>7.45</v>
      </c>
      <c r="E374" s="136">
        <v>8.2799999999999994</v>
      </c>
    </row>
    <row r="375" spans="1:5" x14ac:dyDescent="0.3">
      <c r="A375" s="133" t="s">
        <v>19462</v>
      </c>
      <c r="B375" s="134" t="s">
        <v>19463</v>
      </c>
      <c r="C375" s="135" t="s">
        <v>146</v>
      </c>
      <c r="D375" s="136">
        <v>8.94</v>
      </c>
      <c r="E375" s="136">
        <v>9.94</v>
      </c>
    </row>
    <row r="376" spans="1:5" x14ac:dyDescent="0.3">
      <c r="A376" s="133" t="s">
        <v>19464</v>
      </c>
      <c r="B376" s="134" t="s">
        <v>19465</v>
      </c>
      <c r="C376" s="135" t="s">
        <v>146</v>
      </c>
      <c r="D376" s="136">
        <v>55.78</v>
      </c>
      <c r="E376" s="136">
        <v>61.98</v>
      </c>
    </row>
    <row r="377" spans="1:5" x14ac:dyDescent="0.3">
      <c r="A377" s="133" t="s">
        <v>19466</v>
      </c>
      <c r="B377" s="134" t="s">
        <v>19467</v>
      </c>
      <c r="C377" s="135" t="s">
        <v>80</v>
      </c>
      <c r="D377" s="136">
        <v>12.56</v>
      </c>
      <c r="E377" s="136">
        <v>13.96</v>
      </c>
    </row>
    <row r="378" spans="1:5" x14ac:dyDescent="0.3">
      <c r="A378" s="133" t="s">
        <v>19468</v>
      </c>
      <c r="B378" s="134" t="s">
        <v>19469</v>
      </c>
      <c r="C378" s="135" t="s">
        <v>146</v>
      </c>
      <c r="D378" s="136">
        <v>25.12</v>
      </c>
      <c r="E378" s="136">
        <v>27.92</v>
      </c>
    </row>
    <row r="379" spans="1:5" x14ac:dyDescent="0.3">
      <c r="A379" s="133" t="s">
        <v>19470</v>
      </c>
      <c r="B379" s="134" t="s">
        <v>19471</v>
      </c>
      <c r="C379" s="135" t="s">
        <v>146</v>
      </c>
      <c r="D379" s="136">
        <v>20.100000000000001</v>
      </c>
      <c r="E379" s="136">
        <v>22.33</v>
      </c>
    </row>
    <row r="380" spans="1:5" x14ac:dyDescent="0.3">
      <c r="A380" s="133" t="s">
        <v>19472</v>
      </c>
      <c r="B380" s="134" t="s">
        <v>19473</v>
      </c>
      <c r="C380" s="135" t="s">
        <v>146</v>
      </c>
      <c r="D380" s="136">
        <v>30.14</v>
      </c>
      <c r="E380" s="136">
        <v>33.5</v>
      </c>
    </row>
    <row r="381" spans="1:5" x14ac:dyDescent="0.3">
      <c r="A381" s="133" t="s">
        <v>19474</v>
      </c>
      <c r="B381" s="134" t="s">
        <v>19475</v>
      </c>
      <c r="C381" s="135" t="s">
        <v>146</v>
      </c>
      <c r="D381" s="136">
        <v>25.12</v>
      </c>
      <c r="E381" s="136">
        <v>27.92</v>
      </c>
    </row>
    <row r="382" spans="1:5" x14ac:dyDescent="0.3">
      <c r="A382" s="133" t="s">
        <v>19476</v>
      </c>
      <c r="B382" s="134" t="s">
        <v>19477</v>
      </c>
      <c r="C382" s="135" t="s">
        <v>146</v>
      </c>
      <c r="D382" s="136">
        <v>50.24</v>
      </c>
      <c r="E382" s="136">
        <v>55.83</v>
      </c>
    </row>
    <row r="383" spans="1:5" x14ac:dyDescent="0.3">
      <c r="A383" s="133" t="s">
        <v>19478</v>
      </c>
      <c r="B383" s="134" t="s">
        <v>19479</v>
      </c>
      <c r="C383" s="135" t="s">
        <v>146</v>
      </c>
      <c r="D383" s="136">
        <v>75.36</v>
      </c>
      <c r="E383" s="136">
        <v>83.75</v>
      </c>
    </row>
    <row r="384" spans="1:5" x14ac:dyDescent="0.3">
      <c r="A384" s="133" t="s">
        <v>19480</v>
      </c>
      <c r="B384" s="134" t="s">
        <v>19481</v>
      </c>
      <c r="C384" s="135" t="s">
        <v>146</v>
      </c>
      <c r="D384" s="136">
        <v>141.36000000000001</v>
      </c>
      <c r="E384" s="136">
        <v>157.08000000000001</v>
      </c>
    </row>
    <row r="385" spans="1:5" x14ac:dyDescent="0.3">
      <c r="A385" s="133" t="s">
        <v>19482</v>
      </c>
      <c r="B385" s="134" t="s">
        <v>19483</v>
      </c>
      <c r="C385" s="135" t="s">
        <v>146</v>
      </c>
      <c r="D385" s="136">
        <v>37.68</v>
      </c>
      <c r="E385" s="136">
        <v>41.87</v>
      </c>
    </row>
    <row r="386" spans="1:5" x14ac:dyDescent="0.3">
      <c r="A386" s="133" t="s">
        <v>19484</v>
      </c>
      <c r="B386" s="134" t="s">
        <v>19485</v>
      </c>
      <c r="C386" s="135" t="s">
        <v>146</v>
      </c>
      <c r="D386" s="136">
        <v>10.220000000000001</v>
      </c>
      <c r="E386" s="136">
        <v>11.36</v>
      </c>
    </row>
    <row r="387" spans="1:5" x14ac:dyDescent="0.3">
      <c r="A387" s="133" t="s">
        <v>19486</v>
      </c>
      <c r="B387" s="134" t="s">
        <v>19487</v>
      </c>
      <c r="C387" s="135" t="s">
        <v>146</v>
      </c>
      <c r="D387" s="136">
        <v>20.010000000000002</v>
      </c>
      <c r="E387" s="136">
        <v>22.24</v>
      </c>
    </row>
    <row r="388" spans="1:5" x14ac:dyDescent="0.3">
      <c r="A388" s="133" t="s">
        <v>19488</v>
      </c>
      <c r="B388" s="134" t="s">
        <v>19489</v>
      </c>
      <c r="C388" s="135" t="s">
        <v>80</v>
      </c>
      <c r="D388" s="136">
        <v>6.03</v>
      </c>
      <c r="E388" s="136">
        <v>6.7</v>
      </c>
    </row>
    <row r="389" spans="1:5" x14ac:dyDescent="0.3">
      <c r="A389" s="133" t="s">
        <v>19490</v>
      </c>
      <c r="B389" s="134" t="s">
        <v>19491</v>
      </c>
      <c r="C389" s="135" t="s">
        <v>80</v>
      </c>
      <c r="D389" s="136">
        <v>3.02</v>
      </c>
      <c r="E389" s="136">
        <v>3.35</v>
      </c>
    </row>
    <row r="390" spans="1:5" x14ac:dyDescent="0.3">
      <c r="A390" s="133" t="s">
        <v>19492</v>
      </c>
      <c r="B390" s="134" t="s">
        <v>19493</v>
      </c>
      <c r="C390" s="135" t="s">
        <v>80</v>
      </c>
      <c r="D390" s="136">
        <v>5.0199999999999996</v>
      </c>
      <c r="E390" s="136">
        <v>5.58</v>
      </c>
    </row>
    <row r="391" spans="1:5" x14ac:dyDescent="0.3">
      <c r="A391" s="133" t="s">
        <v>19494</v>
      </c>
      <c r="B391" s="134" t="s">
        <v>19495</v>
      </c>
      <c r="C391" s="135" t="s">
        <v>80</v>
      </c>
      <c r="D391" s="136">
        <v>2.5099999999999998</v>
      </c>
      <c r="E391" s="136">
        <v>2.8</v>
      </c>
    </row>
    <row r="392" spans="1:5" x14ac:dyDescent="0.3">
      <c r="A392" s="133" t="s">
        <v>19496</v>
      </c>
      <c r="B392" s="134" t="s">
        <v>19497</v>
      </c>
      <c r="C392" s="135" t="s">
        <v>80</v>
      </c>
      <c r="D392" s="136">
        <v>35.340000000000003</v>
      </c>
      <c r="E392" s="136">
        <v>39.270000000000003</v>
      </c>
    </row>
    <row r="393" spans="1:5" x14ac:dyDescent="0.3">
      <c r="A393" s="133" t="s">
        <v>19498</v>
      </c>
      <c r="B393" s="134" t="s">
        <v>19499</v>
      </c>
      <c r="C393" s="135" t="s">
        <v>80</v>
      </c>
      <c r="D393" s="136">
        <v>10.050000000000001</v>
      </c>
      <c r="E393" s="136">
        <v>11.16</v>
      </c>
    </row>
    <row r="394" spans="1:5" x14ac:dyDescent="0.3">
      <c r="A394" s="133" t="s">
        <v>19500</v>
      </c>
      <c r="B394" s="134" t="s">
        <v>19501</v>
      </c>
      <c r="C394" s="135" t="s">
        <v>146</v>
      </c>
      <c r="D394" s="136">
        <v>50.24</v>
      </c>
      <c r="E394" s="136">
        <v>55.83</v>
      </c>
    </row>
    <row r="395" spans="1:5" x14ac:dyDescent="0.3">
      <c r="A395" s="133" t="s">
        <v>19502</v>
      </c>
      <c r="B395" s="134" t="s">
        <v>19503</v>
      </c>
      <c r="C395" s="135" t="s">
        <v>146</v>
      </c>
      <c r="D395" s="136">
        <v>10.050000000000001</v>
      </c>
      <c r="E395" s="136">
        <v>11.16</v>
      </c>
    </row>
    <row r="396" spans="1:5" x14ac:dyDescent="0.3">
      <c r="A396" s="133" t="s">
        <v>19504</v>
      </c>
      <c r="B396" s="134" t="s">
        <v>19505</v>
      </c>
      <c r="C396" s="135" t="s">
        <v>146</v>
      </c>
      <c r="D396" s="136">
        <v>75.36</v>
      </c>
      <c r="E396" s="136">
        <v>83.75</v>
      </c>
    </row>
    <row r="397" spans="1:5" x14ac:dyDescent="0.3">
      <c r="A397" s="133" t="s">
        <v>19506</v>
      </c>
      <c r="B397" s="134" t="s">
        <v>19507</v>
      </c>
      <c r="C397" s="135" t="s">
        <v>146</v>
      </c>
      <c r="D397" s="136">
        <v>106.02</v>
      </c>
      <c r="E397" s="136">
        <v>117.81</v>
      </c>
    </row>
    <row r="398" spans="1:5" x14ac:dyDescent="0.3">
      <c r="A398" s="133" t="s">
        <v>19508</v>
      </c>
      <c r="B398" s="134" t="s">
        <v>19509</v>
      </c>
      <c r="C398" s="135"/>
      <c r="D398" s="136"/>
      <c r="E398" s="136"/>
    </row>
    <row r="399" spans="1:5" x14ac:dyDescent="0.3">
      <c r="A399" s="133" t="s">
        <v>19510</v>
      </c>
      <c r="B399" s="134" t="s">
        <v>19511</v>
      </c>
      <c r="C399" s="135" t="s">
        <v>146</v>
      </c>
      <c r="D399" s="136">
        <v>206.39</v>
      </c>
      <c r="E399" s="136">
        <v>229.34</v>
      </c>
    </row>
    <row r="400" spans="1:5" x14ac:dyDescent="0.3">
      <c r="A400" s="133" t="s">
        <v>19512</v>
      </c>
      <c r="B400" s="134" t="s">
        <v>19513</v>
      </c>
      <c r="C400" s="135" t="s">
        <v>146</v>
      </c>
      <c r="D400" s="136">
        <v>50.24</v>
      </c>
      <c r="E400" s="136">
        <v>55.83</v>
      </c>
    </row>
    <row r="401" spans="1:5" x14ac:dyDescent="0.3">
      <c r="A401" s="133" t="s">
        <v>19514</v>
      </c>
      <c r="B401" s="134" t="s">
        <v>19515</v>
      </c>
      <c r="C401" s="135" t="s">
        <v>146</v>
      </c>
      <c r="D401" s="136">
        <v>12.56</v>
      </c>
      <c r="E401" s="136">
        <v>13.96</v>
      </c>
    </row>
    <row r="402" spans="1:5" x14ac:dyDescent="0.3">
      <c r="A402" s="133" t="s">
        <v>19516</v>
      </c>
      <c r="B402" s="134" t="s">
        <v>19517</v>
      </c>
      <c r="C402" s="135" t="s">
        <v>1037</v>
      </c>
      <c r="D402" s="136">
        <v>50.24</v>
      </c>
      <c r="E402" s="136">
        <v>55.83</v>
      </c>
    </row>
    <row r="403" spans="1:5" x14ac:dyDescent="0.3">
      <c r="A403" s="133" t="s">
        <v>19518</v>
      </c>
      <c r="B403" s="134" t="s">
        <v>19519</v>
      </c>
      <c r="C403" s="135" t="s">
        <v>146</v>
      </c>
      <c r="D403" s="136">
        <v>10.050000000000001</v>
      </c>
      <c r="E403" s="136">
        <v>11.16</v>
      </c>
    </row>
    <row r="404" spans="1:5" x14ac:dyDescent="0.3">
      <c r="A404" s="133" t="s">
        <v>19520</v>
      </c>
      <c r="B404" s="134" t="s">
        <v>19521</v>
      </c>
      <c r="C404" s="135" t="s">
        <v>146</v>
      </c>
      <c r="D404" s="136">
        <v>20.100000000000001</v>
      </c>
      <c r="E404" s="136">
        <v>22.33</v>
      </c>
    </row>
    <row r="405" spans="1:5" x14ac:dyDescent="0.3">
      <c r="A405" s="133" t="s">
        <v>19522</v>
      </c>
      <c r="B405" s="134" t="s">
        <v>19523</v>
      </c>
      <c r="C405" s="135" t="s">
        <v>146</v>
      </c>
      <c r="D405" s="136">
        <v>5.0199999999999996</v>
      </c>
      <c r="E405" s="136">
        <v>5.58</v>
      </c>
    </row>
    <row r="406" spans="1:5" x14ac:dyDescent="0.3">
      <c r="A406" s="133" t="s">
        <v>19524</v>
      </c>
      <c r="B406" s="134" t="s">
        <v>19525</v>
      </c>
      <c r="C406" s="135" t="s">
        <v>146</v>
      </c>
      <c r="D406" s="136">
        <v>7.54</v>
      </c>
      <c r="E406" s="136">
        <v>8.3800000000000008</v>
      </c>
    </row>
    <row r="407" spans="1:5" x14ac:dyDescent="0.3">
      <c r="A407" s="133" t="s">
        <v>19526</v>
      </c>
      <c r="B407" s="134" t="s">
        <v>19527</v>
      </c>
      <c r="C407" s="135" t="s">
        <v>146</v>
      </c>
      <c r="D407" s="136">
        <v>12.56</v>
      </c>
      <c r="E407" s="136">
        <v>13.96</v>
      </c>
    </row>
    <row r="408" spans="1:5" x14ac:dyDescent="0.3">
      <c r="A408" s="133" t="s">
        <v>19528</v>
      </c>
      <c r="B408" s="134" t="s">
        <v>19529</v>
      </c>
      <c r="C408" s="135" t="s">
        <v>146</v>
      </c>
      <c r="D408" s="136">
        <v>12.56</v>
      </c>
      <c r="E408" s="136">
        <v>13.96</v>
      </c>
    </row>
    <row r="409" spans="1:5" x14ac:dyDescent="0.3">
      <c r="A409" s="133" t="s">
        <v>19530</v>
      </c>
      <c r="B409" s="134" t="s">
        <v>19531</v>
      </c>
      <c r="C409" s="135"/>
      <c r="D409" s="136"/>
      <c r="E409" s="136"/>
    </row>
    <row r="410" spans="1:5" x14ac:dyDescent="0.3">
      <c r="A410" s="133" t="s">
        <v>19532</v>
      </c>
      <c r="B410" s="134" t="s">
        <v>19533</v>
      </c>
      <c r="C410" s="135" t="s">
        <v>146</v>
      </c>
      <c r="D410" s="136">
        <v>35.340000000000003</v>
      </c>
      <c r="E410" s="136">
        <v>39.270000000000003</v>
      </c>
    </row>
    <row r="411" spans="1:5" x14ac:dyDescent="0.3">
      <c r="A411" s="133" t="s">
        <v>19534</v>
      </c>
      <c r="B411" s="134" t="s">
        <v>19535</v>
      </c>
      <c r="C411" s="135" t="s">
        <v>146</v>
      </c>
      <c r="D411" s="136">
        <v>4.09</v>
      </c>
      <c r="E411" s="136">
        <v>4.54</v>
      </c>
    </row>
    <row r="412" spans="1:5" x14ac:dyDescent="0.3">
      <c r="A412" s="133" t="s">
        <v>19536</v>
      </c>
      <c r="B412" s="134" t="s">
        <v>19537</v>
      </c>
      <c r="C412" s="135" t="s">
        <v>146</v>
      </c>
      <c r="D412" s="136">
        <v>50.24</v>
      </c>
      <c r="E412" s="136">
        <v>55.83</v>
      </c>
    </row>
    <row r="413" spans="1:5" x14ac:dyDescent="0.3">
      <c r="A413" s="133" t="s">
        <v>19538</v>
      </c>
      <c r="B413" s="134" t="s">
        <v>19539</v>
      </c>
      <c r="C413" s="135" t="s">
        <v>146</v>
      </c>
      <c r="D413" s="136">
        <v>25.12</v>
      </c>
      <c r="E413" s="136">
        <v>27.92</v>
      </c>
    </row>
    <row r="414" spans="1:5" x14ac:dyDescent="0.3">
      <c r="A414" s="133" t="s">
        <v>19540</v>
      </c>
      <c r="B414" s="134" t="s">
        <v>19541</v>
      </c>
      <c r="C414" s="135" t="s">
        <v>146</v>
      </c>
      <c r="D414" s="136">
        <v>20.440000000000001</v>
      </c>
      <c r="E414" s="136">
        <v>22.71</v>
      </c>
    </row>
    <row r="415" spans="1:5" x14ac:dyDescent="0.3">
      <c r="A415" s="133" t="s">
        <v>19542</v>
      </c>
      <c r="B415" s="134" t="s">
        <v>19543</v>
      </c>
      <c r="C415" s="135" t="s">
        <v>146</v>
      </c>
      <c r="D415" s="136">
        <v>70.680000000000007</v>
      </c>
      <c r="E415" s="136">
        <v>78.540000000000006</v>
      </c>
    </row>
    <row r="416" spans="1:5" x14ac:dyDescent="0.3">
      <c r="A416" s="133" t="s">
        <v>19544</v>
      </c>
      <c r="B416" s="134" t="s">
        <v>19545</v>
      </c>
      <c r="C416" s="135"/>
      <c r="D416" s="136"/>
      <c r="E416" s="136"/>
    </row>
    <row r="417" spans="1:5" x14ac:dyDescent="0.3">
      <c r="A417" s="133" t="s">
        <v>19546</v>
      </c>
      <c r="B417" s="134" t="s">
        <v>19547</v>
      </c>
      <c r="C417" s="135" t="s">
        <v>64</v>
      </c>
      <c r="D417" s="136">
        <v>0.82</v>
      </c>
      <c r="E417" s="136">
        <v>0.91</v>
      </c>
    </row>
    <row r="418" spans="1:5" x14ac:dyDescent="0.3">
      <c r="A418" s="133" t="s">
        <v>19548</v>
      </c>
      <c r="B418" s="134" t="s">
        <v>19549</v>
      </c>
      <c r="C418" s="135" t="s">
        <v>146</v>
      </c>
      <c r="D418" s="136">
        <v>75.36</v>
      </c>
      <c r="E418" s="136">
        <v>83.75</v>
      </c>
    </row>
    <row r="419" spans="1:5" x14ac:dyDescent="0.3">
      <c r="A419" s="133" t="s">
        <v>19550</v>
      </c>
      <c r="B419" s="134" t="s">
        <v>19551</v>
      </c>
      <c r="C419" s="135" t="s">
        <v>146</v>
      </c>
      <c r="D419" s="136">
        <v>100.48</v>
      </c>
      <c r="E419" s="136">
        <v>111.66</v>
      </c>
    </row>
    <row r="420" spans="1:5" x14ac:dyDescent="0.3">
      <c r="A420" s="133" t="s">
        <v>19552</v>
      </c>
      <c r="B420" s="134" t="s">
        <v>19553</v>
      </c>
      <c r="C420" s="135" t="s">
        <v>80</v>
      </c>
      <c r="D420" s="136">
        <v>20.100000000000001</v>
      </c>
      <c r="E420" s="136">
        <v>22.33</v>
      </c>
    </row>
    <row r="421" spans="1:5" x14ac:dyDescent="0.3">
      <c r="A421" s="133" t="s">
        <v>19554</v>
      </c>
      <c r="B421" s="134" t="s">
        <v>19555</v>
      </c>
      <c r="C421" s="135" t="s">
        <v>1037</v>
      </c>
      <c r="D421" s="136">
        <v>50.24</v>
      </c>
      <c r="E421" s="136">
        <v>55.83</v>
      </c>
    </row>
    <row r="422" spans="1:5" x14ac:dyDescent="0.3">
      <c r="A422" s="133" t="s">
        <v>19556</v>
      </c>
      <c r="B422" s="134" t="s">
        <v>19557</v>
      </c>
      <c r="C422" s="135" t="s">
        <v>146</v>
      </c>
      <c r="D422" s="136">
        <v>269.77999999999997</v>
      </c>
      <c r="E422" s="136">
        <v>285.5</v>
      </c>
    </row>
    <row r="423" spans="1:5" x14ac:dyDescent="0.3">
      <c r="A423" s="133" t="s">
        <v>19558</v>
      </c>
      <c r="B423" s="134" t="s">
        <v>19559</v>
      </c>
      <c r="C423" s="135" t="s">
        <v>146</v>
      </c>
      <c r="D423" s="136">
        <v>269.77999999999997</v>
      </c>
      <c r="E423" s="136">
        <v>285.5</v>
      </c>
    </row>
    <row r="424" spans="1:5" x14ac:dyDescent="0.3">
      <c r="A424" s="133" t="s">
        <v>19560</v>
      </c>
      <c r="B424" s="134" t="s">
        <v>19561</v>
      </c>
      <c r="C424" s="135" t="s">
        <v>146</v>
      </c>
      <c r="D424" s="136">
        <v>158.30000000000001</v>
      </c>
      <c r="E424" s="136">
        <v>175.91</v>
      </c>
    </row>
    <row r="425" spans="1:5" x14ac:dyDescent="0.3">
      <c r="A425" s="133" t="s">
        <v>19562</v>
      </c>
      <c r="B425" s="134" t="s">
        <v>19563</v>
      </c>
      <c r="C425" s="135" t="s">
        <v>1037</v>
      </c>
      <c r="D425" s="136">
        <v>100.48</v>
      </c>
      <c r="E425" s="136">
        <v>111.66</v>
      </c>
    </row>
    <row r="426" spans="1:5" x14ac:dyDescent="0.3">
      <c r="A426" s="133" t="s">
        <v>19564</v>
      </c>
      <c r="B426" s="134" t="s">
        <v>19565</v>
      </c>
      <c r="C426" s="135" t="s">
        <v>146</v>
      </c>
      <c r="D426" s="136">
        <v>17.670000000000002</v>
      </c>
      <c r="E426" s="136">
        <v>19.64</v>
      </c>
    </row>
    <row r="427" spans="1:5" x14ac:dyDescent="0.3">
      <c r="A427" s="133" t="s">
        <v>19566</v>
      </c>
      <c r="B427" s="134" t="s">
        <v>19567</v>
      </c>
      <c r="C427" s="135" t="s">
        <v>146</v>
      </c>
      <c r="D427" s="136">
        <v>100.48</v>
      </c>
      <c r="E427" s="136">
        <v>111.66</v>
      </c>
    </row>
    <row r="428" spans="1:5" x14ac:dyDescent="0.3">
      <c r="A428" s="133" t="s">
        <v>19568</v>
      </c>
      <c r="B428" s="134" t="s">
        <v>19569</v>
      </c>
      <c r="C428" s="135" t="s">
        <v>146</v>
      </c>
      <c r="D428" s="136">
        <v>23.84</v>
      </c>
      <c r="E428" s="136">
        <v>26.5</v>
      </c>
    </row>
    <row r="429" spans="1:5" x14ac:dyDescent="0.3">
      <c r="A429" s="133" t="s">
        <v>19570</v>
      </c>
      <c r="B429" s="134" t="s">
        <v>19571</v>
      </c>
      <c r="C429" s="135" t="s">
        <v>146</v>
      </c>
      <c r="D429" s="136">
        <v>4.09</v>
      </c>
      <c r="E429" s="136">
        <v>4.54</v>
      </c>
    </row>
    <row r="430" spans="1:5" x14ac:dyDescent="0.3">
      <c r="A430" s="133" t="s">
        <v>19572</v>
      </c>
      <c r="B430" s="134" t="s">
        <v>19573</v>
      </c>
      <c r="C430" s="135" t="s">
        <v>146</v>
      </c>
      <c r="D430" s="136">
        <v>4.09</v>
      </c>
      <c r="E430" s="136">
        <v>4.54</v>
      </c>
    </row>
    <row r="431" spans="1:5" x14ac:dyDescent="0.3">
      <c r="A431" s="133" t="s">
        <v>19574</v>
      </c>
      <c r="B431" s="134" t="s">
        <v>19575</v>
      </c>
      <c r="C431" s="135" t="s">
        <v>146</v>
      </c>
      <c r="D431" s="136">
        <v>32.700000000000003</v>
      </c>
      <c r="E431" s="136">
        <v>36.340000000000003</v>
      </c>
    </row>
    <row r="432" spans="1:5" x14ac:dyDescent="0.3">
      <c r="A432" s="133" t="s">
        <v>19576</v>
      </c>
      <c r="B432" s="134" t="s">
        <v>19577</v>
      </c>
      <c r="C432" s="135"/>
      <c r="D432" s="136"/>
      <c r="E432" s="136"/>
    </row>
    <row r="433" spans="1:5" x14ac:dyDescent="0.3">
      <c r="A433" s="133" t="s">
        <v>19578</v>
      </c>
      <c r="B433" s="134" t="s">
        <v>19579</v>
      </c>
      <c r="C433" s="135" t="s">
        <v>146</v>
      </c>
      <c r="D433" s="136">
        <v>5.1100000000000003</v>
      </c>
      <c r="E433" s="136">
        <v>5.68</v>
      </c>
    </row>
    <row r="434" spans="1:5" x14ac:dyDescent="0.3">
      <c r="A434" s="133" t="s">
        <v>19580</v>
      </c>
      <c r="B434" s="134" t="s">
        <v>19581</v>
      </c>
      <c r="C434" s="135" t="s">
        <v>146</v>
      </c>
      <c r="D434" s="136">
        <v>347.75</v>
      </c>
      <c r="E434" s="136">
        <v>386.42</v>
      </c>
    </row>
    <row r="435" spans="1:5" x14ac:dyDescent="0.3">
      <c r="A435" s="133" t="s">
        <v>19582</v>
      </c>
      <c r="B435" s="134" t="s">
        <v>19583</v>
      </c>
      <c r="C435" s="135" t="s">
        <v>146</v>
      </c>
      <c r="D435" s="136">
        <v>32.659999999999997</v>
      </c>
      <c r="E435" s="136">
        <v>36.29</v>
      </c>
    </row>
    <row r="436" spans="1:5" x14ac:dyDescent="0.3">
      <c r="A436" s="133" t="s">
        <v>19584</v>
      </c>
      <c r="B436" s="134" t="s">
        <v>19585</v>
      </c>
      <c r="C436" s="135" t="s">
        <v>146</v>
      </c>
      <c r="D436" s="136">
        <v>658.76</v>
      </c>
      <c r="E436" s="136">
        <v>703.48</v>
      </c>
    </row>
    <row r="437" spans="1:5" x14ac:dyDescent="0.3">
      <c r="A437" s="133" t="s">
        <v>19586</v>
      </c>
      <c r="B437" s="134" t="s">
        <v>19587</v>
      </c>
      <c r="C437" s="135" t="s">
        <v>80</v>
      </c>
      <c r="D437" s="136">
        <v>25.12</v>
      </c>
      <c r="E437" s="136">
        <v>27.92</v>
      </c>
    </row>
    <row r="438" spans="1:5" x14ac:dyDescent="0.3">
      <c r="A438" s="133" t="s">
        <v>19588</v>
      </c>
      <c r="B438" s="134" t="s">
        <v>19589</v>
      </c>
      <c r="C438" s="135" t="s">
        <v>80</v>
      </c>
      <c r="D438" s="136">
        <v>12.56</v>
      </c>
      <c r="E438" s="136">
        <v>13.96</v>
      </c>
    </row>
    <row r="439" spans="1:5" x14ac:dyDescent="0.3">
      <c r="A439" s="133" t="s">
        <v>19590</v>
      </c>
      <c r="B439" s="134" t="s">
        <v>19591</v>
      </c>
      <c r="C439" s="135" t="s">
        <v>80</v>
      </c>
      <c r="D439" s="136">
        <v>50.24</v>
      </c>
      <c r="E439" s="136">
        <v>55.83</v>
      </c>
    </row>
    <row r="440" spans="1:5" x14ac:dyDescent="0.3">
      <c r="A440" s="133" t="s">
        <v>19592</v>
      </c>
      <c r="B440" s="134" t="s">
        <v>19593</v>
      </c>
      <c r="C440" s="135" t="s">
        <v>80</v>
      </c>
      <c r="D440" s="136">
        <v>25.12</v>
      </c>
      <c r="E440" s="136">
        <v>27.92</v>
      </c>
    </row>
    <row r="441" spans="1:5" x14ac:dyDescent="0.3">
      <c r="A441" s="133" t="s">
        <v>19594</v>
      </c>
      <c r="B441" s="134" t="s">
        <v>19595</v>
      </c>
      <c r="C441" s="135" t="s">
        <v>80</v>
      </c>
      <c r="D441" s="136">
        <v>10.050000000000001</v>
      </c>
      <c r="E441" s="136">
        <v>11.16</v>
      </c>
    </row>
    <row r="442" spans="1:5" x14ac:dyDescent="0.3">
      <c r="A442" s="133" t="s">
        <v>19596</v>
      </c>
      <c r="B442" s="134" t="s">
        <v>19597</v>
      </c>
      <c r="C442" s="135"/>
      <c r="D442" s="136"/>
      <c r="E442" s="136"/>
    </row>
    <row r="443" spans="1:5" x14ac:dyDescent="0.3">
      <c r="A443" s="133" t="s">
        <v>19598</v>
      </c>
      <c r="B443" s="134" t="s">
        <v>19599</v>
      </c>
      <c r="C443" s="135" t="s">
        <v>80</v>
      </c>
      <c r="D443" s="136">
        <v>4.7</v>
      </c>
      <c r="E443" s="136">
        <v>5.22</v>
      </c>
    </row>
    <row r="444" spans="1:5" x14ac:dyDescent="0.3">
      <c r="A444" s="133" t="s">
        <v>19600</v>
      </c>
      <c r="B444" s="134" t="s">
        <v>19601</v>
      </c>
      <c r="C444" s="135" t="s">
        <v>80</v>
      </c>
      <c r="D444" s="136">
        <v>3.07</v>
      </c>
      <c r="E444" s="136">
        <v>3.41</v>
      </c>
    </row>
    <row r="445" spans="1:5" x14ac:dyDescent="0.3">
      <c r="A445" s="133" t="s">
        <v>19602</v>
      </c>
      <c r="B445" s="134" t="s">
        <v>19603</v>
      </c>
      <c r="C445" s="135" t="s">
        <v>80</v>
      </c>
      <c r="D445" s="136">
        <v>8.18</v>
      </c>
      <c r="E445" s="136">
        <v>9.08</v>
      </c>
    </row>
    <row r="446" spans="1:5" x14ac:dyDescent="0.3">
      <c r="A446" s="133" t="s">
        <v>19604</v>
      </c>
      <c r="B446" s="134" t="s">
        <v>19605</v>
      </c>
      <c r="C446" s="135" t="s">
        <v>146</v>
      </c>
      <c r="D446" s="136">
        <v>89.4</v>
      </c>
      <c r="E446" s="136">
        <v>99.36</v>
      </c>
    </row>
    <row r="447" spans="1:5" x14ac:dyDescent="0.3">
      <c r="A447" s="133" t="s">
        <v>19606</v>
      </c>
      <c r="B447" s="134" t="s">
        <v>19607</v>
      </c>
      <c r="C447" s="135" t="s">
        <v>146</v>
      </c>
      <c r="D447" s="136">
        <v>150.72</v>
      </c>
      <c r="E447" s="136">
        <v>167.49</v>
      </c>
    </row>
    <row r="448" spans="1:5" x14ac:dyDescent="0.3">
      <c r="A448" s="133" t="s">
        <v>19608</v>
      </c>
      <c r="B448" s="134" t="s">
        <v>19609</v>
      </c>
      <c r="C448" s="135"/>
      <c r="D448" s="136"/>
      <c r="E448" s="136"/>
    </row>
    <row r="449" spans="1:5" x14ac:dyDescent="0.3">
      <c r="A449" s="133" t="s">
        <v>19610</v>
      </c>
      <c r="B449" s="134" t="s">
        <v>19611</v>
      </c>
      <c r="C449" s="135" t="s">
        <v>146</v>
      </c>
      <c r="D449" s="136">
        <v>14.14</v>
      </c>
      <c r="E449" s="136">
        <v>15.7</v>
      </c>
    </row>
    <row r="450" spans="1:5" x14ac:dyDescent="0.3">
      <c r="A450" s="133" t="s">
        <v>19612</v>
      </c>
      <c r="B450" s="134" t="s">
        <v>19613</v>
      </c>
      <c r="C450" s="135"/>
      <c r="D450" s="136"/>
      <c r="E450" s="136"/>
    </row>
    <row r="451" spans="1:5" x14ac:dyDescent="0.3">
      <c r="A451" s="133" t="s">
        <v>19614</v>
      </c>
      <c r="B451" s="134" t="s">
        <v>19615</v>
      </c>
      <c r="C451" s="135" t="s">
        <v>146</v>
      </c>
      <c r="D451" s="136">
        <v>22.78</v>
      </c>
      <c r="E451" s="136">
        <v>25.31</v>
      </c>
    </row>
    <row r="452" spans="1:5" x14ac:dyDescent="0.3">
      <c r="A452" s="133" t="s">
        <v>19616</v>
      </c>
      <c r="B452" s="134" t="s">
        <v>19617</v>
      </c>
      <c r="C452" s="135"/>
      <c r="D452" s="136"/>
      <c r="E452" s="136"/>
    </row>
    <row r="453" spans="1:5" x14ac:dyDescent="0.3">
      <c r="A453" s="133" t="s">
        <v>19618</v>
      </c>
      <c r="B453" s="134" t="s">
        <v>19619</v>
      </c>
      <c r="C453" s="135" t="s">
        <v>80</v>
      </c>
      <c r="D453" s="136">
        <v>9.1</v>
      </c>
      <c r="E453" s="136">
        <v>10</v>
      </c>
    </row>
    <row r="454" spans="1:5" x14ac:dyDescent="0.3">
      <c r="A454" s="133" t="s">
        <v>19620</v>
      </c>
      <c r="B454" s="134" t="s">
        <v>19621</v>
      </c>
      <c r="C454" s="135" t="s">
        <v>80</v>
      </c>
      <c r="D454" s="136">
        <v>4.09</v>
      </c>
      <c r="E454" s="136">
        <v>4.54</v>
      </c>
    </row>
    <row r="455" spans="1:5" x14ac:dyDescent="0.3">
      <c r="A455" s="133" t="s">
        <v>19622</v>
      </c>
      <c r="B455" s="134" t="s">
        <v>19623</v>
      </c>
      <c r="C455" s="135" t="s">
        <v>80</v>
      </c>
      <c r="D455" s="136">
        <v>8.18</v>
      </c>
      <c r="E455" s="136">
        <v>9.08</v>
      </c>
    </row>
    <row r="456" spans="1:5" x14ac:dyDescent="0.3">
      <c r="A456" s="133" t="s">
        <v>19624</v>
      </c>
      <c r="B456" s="134" t="s">
        <v>19625</v>
      </c>
      <c r="C456" s="135" t="s">
        <v>1037</v>
      </c>
      <c r="D456" s="136">
        <v>19.63</v>
      </c>
      <c r="E456" s="136">
        <v>21</v>
      </c>
    </row>
    <row r="457" spans="1:5" x14ac:dyDescent="0.3">
      <c r="A457" s="133" t="s">
        <v>19626</v>
      </c>
      <c r="B457" s="134" t="s">
        <v>19627</v>
      </c>
      <c r="C457" s="135" t="s">
        <v>1037</v>
      </c>
      <c r="D457" s="136">
        <v>12.26</v>
      </c>
      <c r="E457" s="136">
        <v>13.63</v>
      </c>
    </row>
    <row r="458" spans="1:5" x14ac:dyDescent="0.3">
      <c r="A458" s="133" t="s">
        <v>19628</v>
      </c>
      <c r="B458" s="134" t="s">
        <v>19629</v>
      </c>
      <c r="C458" s="135"/>
      <c r="D458" s="136"/>
      <c r="E458" s="136"/>
    </row>
    <row r="459" spans="1:5" x14ac:dyDescent="0.3">
      <c r="A459" s="133" t="s">
        <v>19630</v>
      </c>
      <c r="B459" s="134" t="s">
        <v>19631</v>
      </c>
      <c r="C459" s="135" t="s">
        <v>1037</v>
      </c>
      <c r="D459" s="136">
        <v>61.02</v>
      </c>
      <c r="E459" s="136">
        <v>63.03</v>
      </c>
    </row>
    <row r="460" spans="1:5" x14ac:dyDescent="0.3">
      <c r="A460" s="133" t="s">
        <v>19632</v>
      </c>
      <c r="B460" s="134" t="s">
        <v>19633</v>
      </c>
      <c r="C460" s="135"/>
      <c r="D460" s="136"/>
      <c r="E460" s="136"/>
    </row>
    <row r="461" spans="1:5" x14ac:dyDescent="0.3">
      <c r="A461" s="133" t="s">
        <v>19634</v>
      </c>
      <c r="B461" s="134" t="s">
        <v>19635</v>
      </c>
      <c r="C461" s="135"/>
      <c r="D461" s="136"/>
      <c r="E461" s="136"/>
    </row>
    <row r="462" spans="1:5" x14ac:dyDescent="0.3">
      <c r="A462" s="133" t="s">
        <v>19636</v>
      </c>
      <c r="B462" s="134" t="s">
        <v>19637</v>
      </c>
      <c r="C462" s="135" t="s">
        <v>1074</v>
      </c>
      <c r="D462" s="136">
        <v>137.91999999999999</v>
      </c>
      <c r="E462" s="136">
        <v>150.16999999999999</v>
      </c>
    </row>
    <row r="463" spans="1:5" x14ac:dyDescent="0.3">
      <c r="A463" s="133" t="s">
        <v>19638</v>
      </c>
      <c r="B463" s="134" t="s">
        <v>19639</v>
      </c>
      <c r="C463" s="135"/>
      <c r="D463" s="136"/>
      <c r="E463" s="136"/>
    </row>
    <row r="464" spans="1:5" x14ac:dyDescent="0.3">
      <c r="A464" s="133" t="s">
        <v>19640</v>
      </c>
      <c r="B464" s="134" t="s">
        <v>19641</v>
      </c>
      <c r="C464" s="135" t="s">
        <v>1074</v>
      </c>
      <c r="D464" s="136">
        <v>110.09</v>
      </c>
      <c r="E464" s="136">
        <v>111.46</v>
      </c>
    </row>
    <row r="465" spans="1:5" x14ac:dyDescent="0.3">
      <c r="A465" s="133" t="s">
        <v>19642</v>
      </c>
      <c r="B465" s="134" t="s">
        <v>19643</v>
      </c>
      <c r="C465" s="135" t="s">
        <v>1074</v>
      </c>
      <c r="D465" s="136">
        <v>127.48</v>
      </c>
      <c r="E465" s="136">
        <v>128.85</v>
      </c>
    </row>
    <row r="466" spans="1:5" x14ac:dyDescent="0.3">
      <c r="A466" s="133" t="s">
        <v>19644</v>
      </c>
      <c r="B466" s="134" t="s">
        <v>19645</v>
      </c>
      <c r="C466" s="135" t="s">
        <v>1074</v>
      </c>
      <c r="D466" s="136">
        <v>131.87</v>
      </c>
      <c r="E466" s="136">
        <v>133.24</v>
      </c>
    </row>
    <row r="467" spans="1:5" x14ac:dyDescent="0.3">
      <c r="A467" s="133" t="s">
        <v>19646</v>
      </c>
      <c r="B467" s="134" t="s">
        <v>19647</v>
      </c>
      <c r="C467" s="135" t="s">
        <v>1074</v>
      </c>
      <c r="D467" s="136">
        <v>128.61000000000001</v>
      </c>
      <c r="E467" s="136">
        <v>129.97999999999999</v>
      </c>
    </row>
    <row r="468" spans="1:5" x14ac:dyDescent="0.3">
      <c r="A468" s="133" t="s">
        <v>19648</v>
      </c>
      <c r="B468" s="134" t="s">
        <v>19649</v>
      </c>
      <c r="C468" s="135" t="s">
        <v>13426</v>
      </c>
      <c r="D468" s="136">
        <v>266</v>
      </c>
      <c r="E468" s="136">
        <v>266.12</v>
      </c>
    </row>
    <row r="469" spans="1:5" x14ac:dyDescent="0.3">
      <c r="A469" s="133" t="s">
        <v>19650</v>
      </c>
      <c r="B469" s="134" t="s">
        <v>19651</v>
      </c>
      <c r="C469" s="135"/>
      <c r="D469" s="136"/>
      <c r="E469" s="136"/>
    </row>
    <row r="470" spans="1:5" x14ac:dyDescent="0.3">
      <c r="A470" s="133" t="s">
        <v>19652</v>
      </c>
      <c r="B470" s="134" t="s">
        <v>19653</v>
      </c>
      <c r="C470" s="135" t="s">
        <v>1074</v>
      </c>
      <c r="D470" s="136">
        <v>21.58</v>
      </c>
      <c r="E470" s="136">
        <v>21.58</v>
      </c>
    </row>
    <row r="471" spans="1:5" x14ac:dyDescent="0.3">
      <c r="A471" s="133" t="s">
        <v>19654</v>
      </c>
      <c r="B471" s="134" t="s">
        <v>19655</v>
      </c>
      <c r="C471" s="135" t="s">
        <v>1074</v>
      </c>
      <c r="D471" s="136">
        <v>40.46</v>
      </c>
      <c r="E471" s="136">
        <v>40.46</v>
      </c>
    </row>
    <row r="472" spans="1:5" x14ac:dyDescent="0.3">
      <c r="A472" s="133" t="s">
        <v>19656</v>
      </c>
      <c r="B472" s="134" t="s">
        <v>19657</v>
      </c>
      <c r="C472" s="135" t="s">
        <v>1074</v>
      </c>
      <c r="D472" s="136">
        <v>50.25</v>
      </c>
      <c r="E472" s="136">
        <v>50.25</v>
      </c>
    </row>
    <row r="473" spans="1:5" x14ac:dyDescent="0.3">
      <c r="A473" s="133" t="s">
        <v>19658</v>
      </c>
      <c r="B473" s="134" t="s">
        <v>19659</v>
      </c>
      <c r="C473" s="135" t="s">
        <v>1074</v>
      </c>
      <c r="D473" s="136">
        <v>57.14</v>
      </c>
      <c r="E473" s="136">
        <v>57.14</v>
      </c>
    </row>
    <row r="474" spans="1:5" x14ac:dyDescent="0.3">
      <c r="A474" s="133" t="s">
        <v>19660</v>
      </c>
      <c r="B474" s="134" t="s">
        <v>19661</v>
      </c>
      <c r="C474" s="135" t="s">
        <v>12994</v>
      </c>
      <c r="D474" s="136">
        <v>2.86</v>
      </c>
      <c r="E474" s="136">
        <v>2.86</v>
      </c>
    </row>
    <row r="475" spans="1:5" x14ac:dyDescent="0.3">
      <c r="A475" s="133" t="s">
        <v>19662</v>
      </c>
      <c r="B475" s="134" t="s">
        <v>19663</v>
      </c>
      <c r="C475" s="135" t="s">
        <v>1074</v>
      </c>
      <c r="D475" s="136">
        <v>18.170000000000002</v>
      </c>
      <c r="E475" s="136">
        <v>18.170000000000002</v>
      </c>
    </row>
    <row r="476" spans="1:5" x14ac:dyDescent="0.3">
      <c r="A476" s="133" t="s">
        <v>19664</v>
      </c>
      <c r="B476" s="134" t="s">
        <v>19665</v>
      </c>
      <c r="C476" s="135"/>
      <c r="D476" s="136"/>
      <c r="E476" s="136"/>
    </row>
    <row r="477" spans="1:5" x14ac:dyDescent="0.3">
      <c r="A477" s="133" t="s">
        <v>19666</v>
      </c>
      <c r="B477" s="134" t="s">
        <v>19667</v>
      </c>
      <c r="C477" s="135" t="s">
        <v>13426</v>
      </c>
      <c r="D477" s="136">
        <v>47.47</v>
      </c>
      <c r="E477" s="136">
        <v>47.47</v>
      </c>
    </row>
    <row r="478" spans="1:5" x14ac:dyDescent="0.3">
      <c r="A478" s="133" t="s">
        <v>19668</v>
      </c>
      <c r="B478" s="134" t="s">
        <v>19669</v>
      </c>
      <c r="C478" s="135" t="s">
        <v>1074</v>
      </c>
      <c r="D478" s="136">
        <v>30.67</v>
      </c>
      <c r="E478" s="136">
        <v>30.67</v>
      </c>
    </row>
    <row r="479" spans="1:5" x14ac:dyDescent="0.3">
      <c r="A479" s="133" t="s">
        <v>19670</v>
      </c>
      <c r="B479" s="134" t="s">
        <v>19671</v>
      </c>
      <c r="C479" s="135" t="s">
        <v>13426</v>
      </c>
      <c r="D479" s="136">
        <v>870.21</v>
      </c>
      <c r="E479" s="136">
        <v>870.21</v>
      </c>
    </row>
    <row r="480" spans="1:5" x14ac:dyDescent="0.3">
      <c r="A480" s="133" t="s">
        <v>19672</v>
      </c>
      <c r="B480" s="134" t="s">
        <v>19673</v>
      </c>
      <c r="C480" s="135"/>
      <c r="D480" s="136"/>
      <c r="E480" s="136"/>
    </row>
    <row r="481" spans="1:5" x14ac:dyDescent="0.3">
      <c r="A481" s="133" t="s">
        <v>19674</v>
      </c>
      <c r="B481" s="134" t="s">
        <v>19675</v>
      </c>
      <c r="C481" s="135" t="s">
        <v>1074</v>
      </c>
      <c r="D481" s="136">
        <v>6.44</v>
      </c>
      <c r="E481" s="136">
        <v>6.44</v>
      </c>
    </row>
    <row r="482" spans="1:5" x14ac:dyDescent="0.3">
      <c r="A482" s="133" t="s">
        <v>19676</v>
      </c>
      <c r="B482" s="134" t="s">
        <v>19677</v>
      </c>
      <c r="C482" s="135" t="s">
        <v>1074</v>
      </c>
      <c r="D482" s="136">
        <v>8.8699999999999992</v>
      </c>
      <c r="E482" s="136">
        <v>8.8699999999999992</v>
      </c>
    </row>
    <row r="483" spans="1:5" x14ac:dyDescent="0.3">
      <c r="A483" s="133" t="s">
        <v>19678</v>
      </c>
      <c r="B483" s="134" t="s">
        <v>19679</v>
      </c>
      <c r="C483" s="135" t="s">
        <v>1074</v>
      </c>
      <c r="D483" s="136">
        <v>13.25</v>
      </c>
      <c r="E483" s="136">
        <v>13.25</v>
      </c>
    </row>
    <row r="484" spans="1:5" x14ac:dyDescent="0.3">
      <c r="A484" s="133" t="s">
        <v>19680</v>
      </c>
      <c r="B484" s="134" t="s">
        <v>19681</v>
      </c>
      <c r="C484" s="135" t="s">
        <v>1074</v>
      </c>
      <c r="D484" s="136">
        <v>14.64</v>
      </c>
      <c r="E484" s="136">
        <v>14.64</v>
      </c>
    </row>
    <row r="485" spans="1:5" x14ac:dyDescent="0.3">
      <c r="A485" s="133" t="s">
        <v>19682</v>
      </c>
      <c r="B485" s="134" t="s">
        <v>19683</v>
      </c>
      <c r="C485" s="135" t="s">
        <v>1074</v>
      </c>
      <c r="D485" s="136">
        <v>19.57</v>
      </c>
      <c r="E485" s="136">
        <v>19.57</v>
      </c>
    </row>
    <row r="486" spans="1:5" x14ac:dyDescent="0.3">
      <c r="A486" s="133" t="s">
        <v>19684</v>
      </c>
      <c r="B486" s="134" t="s">
        <v>19685</v>
      </c>
      <c r="C486" s="135" t="s">
        <v>1074</v>
      </c>
      <c r="D486" s="136">
        <v>29.32</v>
      </c>
      <c r="E486" s="136">
        <v>29.32</v>
      </c>
    </row>
    <row r="487" spans="1:5" x14ac:dyDescent="0.3">
      <c r="A487" s="133" t="s">
        <v>19686</v>
      </c>
      <c r="B487" s="134" t="s">
        <v>19687</v>
      </c>
      <c r="C487" s="135" t="s">
        <v>1074</v>
      </c>
      <c r="D487" s="136">
        <v>39.06</v>
      </c>
      <c r="E487" s="136">
        <v>39.06</v>
      </c>
    </row>
    <row r="488" spans="1:5" x14ac:dyDescent="0.3">
      <c r="A488" s="133" t="s">
        <v>19688</v>
      </c>
      <c r="B488" s="134" t="s">
        <v>19689</v>
      </c>
      <c r="C488" s="135" t="s">
        <v>12994</v>
      </c>
      <c r="D488" s="136">
        <v>1.89</v>
      </c>
      <c r="E488" s="136">
        <v>1.89</v>
      </c>
    </row>
    <row r="489" spans="1:5" x14ac:dyDescent="0.3">
      <c r="A489" s="133" t="s">
        <v>19690</v>
      </c>
      <c r="B489" s="134" t="s">
        <v>19691</v>
      </c>
      <c r="C489" s="135" t="s">
        <v>1074</v>
      </c>
      <c r="D489" s="136">
        <v>15.26</v>
      </c>
      <c r="E489" s="136">
        <v>15.26</v>
      </c>
    </row>
    <row r="490" spans="1:5" x14ac:dyDescent="0.3">
      <c r="A490" s="133" t="s">
        <v>19692</v>
      </c>
      <c r="B490" s="134" t="s">
        <v>19693</v>
      </c>
      <c r="C490" s="135" t="s">
        <v>1074</v>
      </c>
      <c r="D490" s="136">
        <v>21.05</v>
      </c>
      <c r="E490" s="136">
        <v>21.05</v>
      </c>
    </row>
    <row r="491" spans="1:5" x14ac:dyDescent="0.3">
      <c r="A491" s="133" t="s">
        <v>19694</v>
      </c>
      <c r="B491" s="134" t="s">
        <v>19695</v>
      </c>
      <c r="C491" s="135" t="s">
        <v>1074</v>
      </c>
      <c r="D491" s="136">
        <v>21.97</v>
      </c>
      <c r="E491" s="136">
        <v>21.97</v>
      </c>
    </row>
    <row r="492" spans="1:5" x14ac:dyDescent="0.3">
      <c r="A492" s="133" t="s">
        <v>19696</v>
      </c>
      <c r="B492" s="134" t="s">
        <v>19697</v>
      </c>
      <c r="C492" s="135" t="s">
        <v>1074</v>
      </c>
      <c r="D492" s="136">
        <v>28.08</v>
      </c>
      <c r="E492" s="136">
        <v>28.08</v>
      </c>
    </row>
    <row r="493" spans="1:5" x14ac:dyDescent="0.3">
      <c r="A493" s="133" t="s">
        <v>19698</v>
      </c>
      <c r="B493" s="134" t="s">
        <v>19699</v>
      </c>
      <c r="C493" s="135" t="s">
        <v>1074</v>
      </c>
      <c r="D493" s="136">
        <v>42.1</v>
      </c>
      <c r="E493" s="136">
        <v>42.1</v>
      </c>
    </row>
    <row r="494" spans="1:5" x14ac:dyDescent="0.3">
      <c r="A494" s="133" t="s">
        <v>19700</v>
      </c>
      <c r="B494" s="134" t="s">
        <v>19701</v>
      </c>
      <c r="C494" s="135" t="s">
        <v>1074</v>
      </c>
      <c r="D494" s="136">
        <v>56.12</v>
      </c>
      <c r="E494" s="136">
        <v>56.12</v>
      </c>
    </row>
    <row r="495" spans="1:5" x14ac:dyDescent="0.3">
      <c r="A495" s="133" t="s">
        <v>19702</v>
      </c>
      <c r="B495" s="134" t="s">
        <v>19703</v>
      </c>
      <c r="C495" s="135" t="s">
        <v>12994</v>
      </c>
      <c r="D495" s="136">
        <v>2.72</v>
      </c>
      <c r="E495" s="136">
        <v>2.72</v>
      </c>
    </row>
    <row r="496" spans="1:5" x14ac:dyDescent="0.3">
      <c r="A496" s="133" t="s">
        <v>35245</v>
      </c>
      <c r="B496" s="134" t="s">
        <v>35246</v>
      </c>
      <c r="C496" s="135" t="s">
        <v>12994</v>
      </c>
      <c r="D496" s="136">
        <v>2.89</v>
      </c>
      <c r="E496" s="136">
        <v>2.89</v>
      </c>
    </row>
    <row r="497" spans="1:5" x14ac:dyDescent="0.3">
      <c r="A497" s="133" t="s">
        <v>19704</v>
      </c>
      <c r="B497" s="134" t="s">
        <v>19705</v>
      </c>
      <c r="C497" s="135"/>
      <c r="D497" s="136"/>
      <c r="E497" s="136"/>
    </row>
    <row r="498" spans="1:5" x14ac:dyDescent="0.3">
      <c r="A498" s="133" t="s">
        <v>19706</v>
      </c>
      <c r="B498" s="134" t="s">
        <v>19707</v>
      </c>
      <c r="C498" s="135"/>
      <c r="D498" s="136"/>
      <c r="E498" s="136"/>
    </row>
    <row r="499" spans="1:5" x14ac:dyDescent="0.3">
      <c r="A499" s="133" t="s">
        <v>19708</v>
      </c>
      <c r="B499" s="134" t="s">
        <v>19709</v>
      </c>
      <c r="C499" s="135" t="s">
        <v>1074</v>
      </c>
      <c r="D499" s="136">
        <v>51.1</v>
      </c>
      <c r="E499" s="136">
        <v>56.78</v>
      </c>
    </row>
    <row r="500" spans="1:5" x14ac:dyDescent="0.3">
      <c r="A500" s="133" t="s">
        <v>19710</v>
      </c>
      <c r="B500" s="134" t="s">
        <v>19711</v>
      </c>
      <c r="C500" s="135" t="s">
        <v>1074</v>
      </c>
      <c r="D500" s="136">
        <v>63.77</v>
      </c>
      <c r="E500" s="136">
        <v>70.86</v>
      </c>
    </row>
    <row r="501" spans="1:5" x14ac:dyDescent="0.3">
      <c r="A501" s="133" t="s">
        <v>19712</v>
      </c>
      <c r="B501" s="134" t="s">
        <v>19713</v>
      </c>
      <c r="C501" s="135"/>
      <c r="D501" s="136"/>
      <c r="E501" s="136"/>
    </row>
    <row r="502" spans="1:5" x14ac:dyDescent="0.3">
      <c r="A502" s="133" t="s">
        <v>19714</v>
      </c>
      <c r="B502" s="134" t="s">
        <v>19715</v>
      </c>
      <c r="C502" s="135" t="s">
        <v>1074</v>
      </c>
      <c r="D502" s="136">
        <v>61.32</v>
      </c>
      <c r="E502" s="136">
        <v>68.13</v>
      </c>
    </row>
    <row r="503" spans="1:5" x14ac:dyDescent="0.3">
      <c r="A503" s="133" t="s">
        <v>19716</v>
      </c>
      <c r="B503" s="134" t="s">
        <v>19717</v>
      </c>
      <c r="C503" s="135" t="s">
        <v>1074</v>
      </c>
      <c r="D503" s="136">
        <v>79.31</v>
      </c>
      <c r="E503" s="136">
        <v>88.11</v>
      </c>
    </row>
    <row r="504" spans="1:5" x14ac:dyDescent="0.3">
      <c r="A504" s="133" t="s">
        <v>19718</v>
      </c>
      <c r="B504" s="134" t="s">
        <v>19719</v>
      </c>
      <c r="C504" s="135"/>
      <c r="D504" s="136"/>
      <c r="E504" s="136"/>
    </row>
    <row r="505" spans="1:5" x14ac:dyDescent="0.3">
      <c r="A505" s="133" t="s">
        <v>19720</v>
      </c>
      <c r="B505" s="134" t="s">
        <v>19721</v>
      </c>
      <c r="C505" s="135" t="s">
        <v>1074</v>
      </c>
      <c r="D505" s="136">
        <v>8.7899999999999991</v>
      </c>
      <c r="E505" s="136">
        <v>9.77</v>
      </c>
    </row>
    <row r="506" spans="1:5" x14ac:dyDescent="0.3">
      <c r="A506" s="133" t="s">
        <v>19722</v>
      </c>
      <c r="B506" s="134" t="s">
        <v>19723</v>
      </c>
      <c r="C506" s="135" t="s">
        <v>1074</v>
      </c>
      <c r="D506" s="136">
        <v>19.07</v>
      </c>
      <c r="E506" s="136">
        <v>21.19</v>
      </c>
    </row>
    <row r="507" spans="1:5" x14ac:dyDescent="0.3">
      <c r="A507" s="133" t="s">
        <v>19724</v>
      </c>
      <c r="B507" s="134" t="s">
        <v>19725</v>
      </c>
      <c r="C507" s="135" t="s">
        <v>1074</v>
      </c>
      <c r="D507" s="136">
        <v>86</v>
      </c>
      <c r="E507" s="136">
        <v>93.63</v>
      </c>
    </row>
    <row r="508" spans="1:5" x14ac:dyDescent="0.3">
      <c r="A508" s="133" t="s">
        <v>19726</v>
      </c>
      <c r="B508" s="134" t="s">
        <v>19727</v>
      </c>
      <c r="C508" s="135"/>
      <c r="D508" s="136"/>
      <c r="E508" s="136"/>
    </row>
    <row r="509" spans="1:5" x14ac:dyDescent="0.3">
      <c r="A509" s="133" t="s">
        <v>19728</v>
      </c>
      <c r="B509" s="134" t="s">
        <v>19729</v>
      </c>
      <c r="C509" s="135" t="s">
        <v>1074</v>
      </c>
      <c r="D509" s="136">
        <v>63.14</v>
      </c>
      <c r="E509" s="136">
        <v>70.150000000000006</v>
      </c>
    </row>
    <row r="510" spans="1:5" x14ac:dyDescent="0.3">
      <c r="A510" s="133" t="s">
        <v>19730</v>
      </c>
      <c r="B510" s="134" t="s">
        <v>19731</v>
      </c>
      <c r="C510" s="135"/>
      <c r="D510" s="136"/>
      <c r="E510" s="136"/>
    </row>
    <row r="511" spans="1:5" x14ac:dyDescent="0.3">
      <c r="A511" s="133" t="s">
        <v>19732</v>
      </c>
      <c r="B511" s="134" t="s">
        <v>19733</v>
      </c>
      <c r="C511" s="135" t="s">
        <v>1074</v>
      </c>
      <c r="D511" s="136">
        <v>12.26</v>
      </c>
      <c r="E511" s="136">
        <v>13.63</v>
      </c>
    </row>
    <row r="512" spans="1:5" x14ac:dyDescent="0.3">
      <c r="A512" s="133" t="s">
        <v>19734</v>
      </c>
      <c r="B512" s="134" t="s">
        <v>19735</v>
      </c>
      <c r="C512" s="135"/>
      <c r="D512" s="136"/>
      <c r="E512" s="136"/>
    </row>
    <row r="513" spans="1:5" x14ac:dyDescent="0.3">
      <c r="A513" s="133" t="s">
        <v>19736</v>
      </c>
      <c r="B513" s="134" t="s">
        <v>19737</v>
      </c>
      <c r="C513" s="135"/>
      <c r="D513" s="136"/>
      <c r="E513" s="136"/>
    </row>
    <row r="514" spans="1:5" x14ac:dyDescent="0.3">
      <c r="A514" s="133" t="s">
        <v>19738</v>
      </c>
      <c r="B514" s="134" t="s">
        <v>19739</v>
      </c>
      <c r="C514" s="135" t="s">
        <v>1074</v>
      </c>
      <c r="D514" s="136">
        <v>16.309999999999999</v>
      </c>
      <c r="E514" s="136">
        <v>16.34</v>
      </c>
    </row>
    <row r="515" spans="1:5" x14ac:dyDescent="0.3">
      <c r="A515" s="133" t="s">
        <v>19740</v>
      </c>
      <c r="B515" s="134" t="s">
        <v>19741</v>
      </c>
      <c r="C515" s="135" t="s">
        <v>1074</v>
      </c>
      <c r="D515" s="136">
        <v>16.760000000000002</v>
      </c>
      <c r="E515" s="136">
        <v>16.79</v>
      </c>
    </row>
    <row r="516" spans="1:5" x14ac:dyDescent="0.3">
      <c r="A516" s="133" t="s">
        <v>19742</v>
      </c>
      <c r="B516" s="134" t="s">
        <v>19743</v>
      </c>
      <c r="C516" s="135" t="s">
        <v>1074</v>
      </c>
      <c r="D516" s="136">
        <v>35.29</v>
      </c>
      <c r="E516" s="136">
        <v>35.39</v>
      </c>
    </row>
    <row r="517" spans="1:5" x14ac:dyDescent="0.3">
      <c r="A517" s="133" t="s">
        <v>19744</v>
      </c>
      <c r="B517" s="134" t="s">
        <v>19745</v>
      </c>
      <c r="C517" s="135" t="s">
        <v>1074</v>
      </c>
      <c r="D517" s="136">
        <v>16.14</v>
      </c>
      <c r="E517" s="136">
        <v>16.14</v>
      </c>
    </row>
    <row r="518" spans="1:5" x14ac:dyDescent="0.3">
      <c r="A518" s="133" t="s">
        <v>19746</v>
      </c>
      <c r="B518" s="134" t="s">
        <v>19747</v>
      </c>
      <c r="C518" s="135"/>
      <c r="D518" s="136"/>
      <c r="E518" s="136"/>
    </row>
    <row r="519" spans="1:5" x14ac:dyDescent="0.3">
      <c r="A519" s="133" t="s">
        <v>19748</v>
      </c>
      <c r="B519" s="134" t="s">
        <v>19749</v>
      </c>
      <c r="C519" s="135" t="s">
        <v>1074</v>
      </c>
      <c r="D519" s="136">
        <v>11.33</v>
      </c>
      <c r="E519" s="136">
        <v>11.47</v>
      </c>
    </row>
    <row r="520" spans="1:5" x14ac:dyDescent="0.3">
      <c r="A520" s="133" t="s">
        <v>19750</v>
      </c>
      <c r="B520" s="134" t="s">
        <v>19751</v>
      </c>
      <c r="C520" s="135" t="s">
        <v>1074</v>
      </c>
      <c r="D520" s="136">
        <v>12.76</v>
      </c>
      <c r="E520" s="136">
        <v>12.93</v>
      </c>
    </row>
    <row r="521" spans="1:5" x14ac:dyDescent="0.3">
      <c r="A521" s="133" t="s">
        <v>19752</v>
      </c>
      <c r="B521" s="134" t="s">
        <v>19753</v>
      </c>
      <c r="C521" s="135" t="s">
        <v>1074</v>
      </c>
      <c r="D521" s="136">
        <v>21.08</v>
      </c>
      <c r="E521" s="136">
        <v>21.18</v>
      </c>
    </row>
    <row r="522" spans="1:5" x14ac:dyDescent="0.3">
      <c r="A522" s="133" t="s">
        <v>19754</v>
      </c>
      <c r="B522" s="134" t="s">
        <v>19755</v>
      </c>
      <c r="C522" s="135" t="s">
        <v>1074</v>
      </c>
      <c r="D522" s="136">
        <v>22.25</v>
      </c>
      <c r="E522" s="136">
        <v>22.34</v>
      </c>
    </row>
    <row r="523" spans="1:5" x14ac:dyDescent="0.3">
      <c r="A523" s="133" t="s">
        <v>19756</v>
      </c>
      <c r="B523" s="134" t="s">
        <v>19757</v>
      </c>
      <c r="C523" s="135"/>
      <c r="D523" s="136"/>
      <c r="E523" s="136"/>
    </row>
    <row r="524" spans="1:5" x14ac:dyDescent="0.3">
      <c r="A524" s="133" t="s">
        <v>19758</v>
      </c>
      <c r="B524" s="134" t="s">
        <v>19759</v>
      </c>
      <c r="C524" s="135" t="s">
        <v>1074</v>
      </c>
      <c r="D524" s="136">
        <v>39.590000000000003</v>
      </c>
      <c r="E524" s="136">
        <v>39.799999999999997</v>
      </c>
    </row>
    <row r="525" spans="1:5" x14ac:dyDescent="0.3">
      <c r="A525" s="133" t="s">
        <v>19760</v>
      </c>
      <c r="B525" s="134" t="s">
        <v>19761</v>
      </c>
      <c r="C525" s="135" t="s">
        <v>1074</v>
      </c>
      <c r="D525" s="136">
        <v>33.869999999999997</v>
      </c>
      <c r="E525" s="136">
        <v>34.04</v>
      </c>
    </row>
    <row r="526" spans="1:5" x14ac:dyDescent="0.3">
      <c r="A526" s="133" t="s">
        <v>19762</v>
      </c>
      <c r="B526" s="134" t="s">
        <v>19763</v>
      </c>
      <c r="C526" s="135"/>
      <c r="D526" s="136"/>
      <c r="E526" s="136"/>
    </row>
    <row r="527" spans="1:5" x14ac:dyDescent="0.3">
      <c r="A527" s="133" t="s">
        <v>19764</v>
      </c>
      <c r="B527" s="134" t="s">
        <v>19765</v>
      </c>
      <c r="C527" s="135" t="s">
        <v>1074</v>
      </c>
      <c r="D527" s="136">
        <v>319.11</v>
      </c>
      <c r="E527" s="136">
        <v>319.11</v>
      </c>
    </row>
    <row r="528" spans="1:5" x14ac:dyDescent="0.3">
      <c r="A528" s="133" t="s">
        <v>19766</v>
      </c>
      <c r="B528" s="134" t="s">
        <v>19767</v>
      </c>
      <c r="C528" s="135"/>
      <c r="D528" s="136"/>
      <c r="E528" s="136"/>
    </row>
    <row r="529" spans="1:5" x14ac:dyDescent="0.3">
      <c r="A529" s="133" t="s">
        <v>19768</v>
      </c>
      <c r="B529" s="134" t="s">
        <v>19769</v>
      </c>
      <c r="C529" s="135" t="s">
        <v>1074</v>
      </c>
      <c r="D529" s="136">
        <v>5.58</v>
      </c>
      <c r="E529" s="136">
        <v>5.59</v>
      </c>
    </row>
    <row r="530" spans="1:5" x14ac:dyDescent="0.3">
      <c r="A530" s="133" t="s">
        <v>19770</v>
      </c>
      <c r="B530" s="134" t="s">
        <v>19771</v>
      </c>
      <c r="C530" s="135"/>
      <c r="D530" s="136"/>
      <c r="E530" s="136"/>
    </row>
    <row r="531" spans="1:5" x14ac:dyDescent="0.3">
      <c r="A531" s="133" t="s">
        <v>19772</v>
      </c>
      <c r="B531" s="134" t="s">
        <v>19773</v>
      </c>
      <c r="C531" s="135" t="s">
        <v>1074</v>
      </c>
      <c r="D531" s="136">
        <v>7.25</v>
      </c>
      <c r="E531" s="136">
        <v>7.57</v>
      </c>
    </row>
    <row r="532" spans="1:5" x14ac:dyDescent="0.3">
      <c r="A532" s="133" t="s">
        <v>19774</v>
      </c>
      <c r="B532" s="134" t="s">
        <v>19775</v>
      </c>
      <c r="C532" s="135" t="s">
        <v>1074</v>
      </c>
      <c r="D532" s="136">
        <v>21.57</v>
      </c>
      <c r="E532" s="136">
        <v>21.86</v>
      </c>
    </row>
    <row r="533" spans="1:5" x14ac:dyDescent="0.3">
      <c r="A533" s="133" t="s">
        <v>19776</v>
      </c>
      <c r="B533" s="134" t="s">
        <v>19777</v>
      </c>
      <c r="C533" s="135"/>
      <c r="D533" s="136"/>
      <c r="E533" s="136"/>
    </row>
    <row r="534" spans="1:5" x14ac:dyDescent="0.3">
      <c r="A534" s="133" t="s">
        <v>19778</v>
      </c>
      <c r="B534" s="134" t="s">
        <v>19779</v>
      </c>
      <c r="C534" s="135" t="s">
        <v>1074</v>
      </c>
      <c r="D534" s="136">
        <v>17.420000000000002</v>
      </c>
      <c r="E534" s="136">
        <v>17.47</v>
      </c>
    </row>
    <row r="535" spans="1:5" x14ac:dyDescent="0.3">
      <c r="A535" s="133" t="s">
        <v>19780</v>
      </c>
      <c r="B535" s="134" t="s">
        <v>19781</v>
      </c>
      <c r="C535" s="135" t="s">
        <v>1074</v>
      </c>
      <c r="D535" s="136">
        <v>12.38</v>
      </c>
      <c r="E535" s="136">
        <v>12.42</v>
      </c>
    </row>
    <row r="536" spans="1:5" x14ac:dyDescent="0.3">
      <c r="A536" s="133" t="s">
        <v>19782</v>
      </c>
      <c r="B536" s="134" t="s">
        <v>19783</v>
      </c>
      <c r="C536" s="135" t="s">
        <v>1074</v>
      </c>
      <c r="D536" s="136">
        <v>12.4</v>
      </c>
      <c r="E536" s="136">
        <v>12.42</v>
      </c>
    </row>
    <row r="537" spans="1:5" x14ac:dyDescent="0.3">
      <c r="A537" s="133" t="s">
        <v>19784</v>
      </c>
      <c r="B537" s="134" t="s">
        <v>19785</v>
      </c>
      <c r="C537" s="135" t="s">
        <v>1074</v>
      </c>
      <c r="D537" s="136">
        <v>21.13</v>
      </c>
      <c r="E537" s="136">
        <v>21.17</v>
      </c>
    </row>
    <row r="538" spans="1:5" x14ac:dyDescent="0.3">
      <c r="A538" s="133" t="s">
        <v>19786</v>
      </c>
      <c r="B538" s="134" t="s">
        <v>19787</v>
      </c>
      <c r="C538" s="135"/>
      <c r="D538" s="136"/>
      <c r="E538" s="136"/>
    </row>
    <row r="539" spans="1:5" x14ac:dyDescent="0.3">
      <c r="A539" s="133" t="s">
        <v>19788</v>
      </c>
      <c r="B539" s="134" t="s">
        <v>19789</v>
      </c>
      <c r="C539" s="135"/>
      <c r="D539" s="136"/>
      <c r="E539" s="136"/>
    </row>
    <row r="540" spans="1:5" x14ac:dyDescent="0.3">
      <c r="A540" s="133" t="s">
        <v>19790</v>
      </c>
      <c r="B540" s="134" t="s">
        <v>19791</v>
      </c>
      <c r="C540" s="135" t="s">
        <v>1037</v>
      </c>
      <c r="D540" s="136">
        <v>96.94</v>
      </c>
      <c r="E540" s="136">
        <v>103.63</v>
      </c>
    </row>
    <row r="541" spans="1:5" x14ac:dyDescent="0.3">
      <c r="A541" s="133" t="s">
        <v>19792</v>
      </c>
      <c r="B541" s="134" t="s">
        <v>19793</v>
      </c>
      <c r="C541" s="135" t="s">
        <v>1037</v>
      </c>
      <c r="D541" s="136">
        <v>56.45</v>
      </c>
      <c r="E541" s="136">
        <v>60.48</v>
      </c>
    </row>
    <row r="542" spans="1:5" x14ac:dyDescent="0.3">
      <c r="A542" s="133" t="s">
        <v>19794</v>
      </c>
      <c r="B542" s="134" t="s">
        <v>19795</v>
      </c>
      <c r="C542" s="135" t="s">
        <v>1037</v>
      </c>
      <c r="D542" s="136">
        <v>22.35</v>
      </c>
      <c r="E542" s="136">
        <v>23.31</v>
      </c>
    </row>
    <row r="543" spans="1:5" x14ac:dyDescent="0.3">
      <c r="A543" s="133" t="s">
        <v>19796</v>
      </c>
      <c r="B543" s="134" t="s">
        <v>19797</v>
      </c>
      <c r="C543" s="135" t="s">
        <v>1037</v>
      </c>
      <c r="D543" s="136">
        <v>117.18</v>
      </c>
      <c r="E543" s="136">
        <v>124.98</v>
      </c>
    </row>
    <row r="544" spans="1:5" x14ac:dyDescent="0.3">
      <c r="A544" s="133" t="s">
        <v>19798</v>
      </c>
      <c r="B544" s="134" t="s">
        <v>19799</v>
      </c>
      <c r="C544" s="135" t="s">
        <v>1037</v>
      </c>
      <c r="D544" s="136">
        <v>387.24</v>
      </c>
      <c r="E544" s="136">
        <v>387.24</v>
      </c>
    </row>
    <row r="545" spans="1:5" x14ac:dyDescent="0.3">
      <c r="A545" s="133" t="s">
        <v>19800</v>
      </c>
      <c r="B545" s="134" t="s">
        <v>19801</v>
      </c>
      <c r="C545" s="135" t="s">
        <v>1037</v>
      </c>
      <c r="D545" s="136">
        <v>423.67</v>
      </c>
      <c r="E545" s="136">
        <v>423.67</v>
      </c>
    </row>
    <row r="546" spans="1:5" x14ac:dyDescent="0.3">
      <c r="A546" s="133" t="s">
        <v>19802</v>
      </c>
      <c r="B546" s="134" t="s">
        <v>19803</v>
      </c>
      <c r="C546" s="135" t="s">
        <v>1037</v>
      </c>
      <c r="D546" s="136">
        <v>469.25</v>
      </c>
      <c r="E546" s="136">
        <v>469.25</v>
      </c>
    </row>
    <row r="547" spans="1:5" x14ac:dyDescent="0.3">
      <c r="A547" s="133" t="s">
        <v>19804</v>
      </c>
      <c r="B547" s="134" t="s">
        <v>19805</v>
      </c>
      <c r="C547" s="135"/>
      <c r="D547" s="136"/>
      <c r="E547" s="136"/>
    </row>
    <row r="548" spans="1:5" x14ac:dyDescent="0.3">
      <c r="A548" s="133" t="s">
        <v>19806</v>
      </c>
      <c r="B548" s="134" t="s">
        <v>19807</v>
      </c>
      <c r="C548" s="135" t="s">
        <v>1074</v>
      </c>
      <c r="D548" s="136">
        <v>55.18</v>
      </c>
      <c r="E548" s="136">
        <v>58.83</v>
      </c>
    </row>
    <row r="549" spans="1:5" x14ac:dyDescent="0.3">
      <c r="A549" s="133" t="s">
        <v>19808</v>
      </c>
      <c r="B549" s="134" t="s">
        <v>19809</v>
      </c>
      <c r="C549" s="135" t="s">
        <v>3131</v>
      </c>
      <c r="D549" s="136">
        <v>12.4</v>
      </c>
      <c r="E549" s="136">
        <v>12.66</v>
      </c>
    </row>
    <row r="550" spans="1:5" x14ac:dyDescent="0.3">
      <c r="A550" s="133" t="s">
        <v>19810</v>
      </c>
      <c r="B550" s="134" t="s">
        <v>19811</v>
      </c>
      <c r="C550" s="135" t="s">
        <v>19812</v>
      </c>
      <c r="D550" s="136">
        <v>12.2</v>
      </c>
      <c r="E550" s="136">
        <v>12.43</v>
      </c>
    </row>
    <row r="551" spans="1:5" x14ac:dyDescent="0.3">
      <c r="A551" s="133" t="s">
        <v>19813</v>
      </c>
      <c r="B551" s="134" t="s">
        <v>19814</v>
      </c>
      <c r="C551" s="135" t="s">
        <v>1074</v>
      </c>
      <c r="D551" s="136">
        <v>15.56</v>
      </c>
      <c r="E551" s="136">
        <v>17.28</v>
      </c>
    </row>
    <row r="552" spans="1:5" x14ac:dyDescent="0.3">
      <c r="A552" s="133" t="s">
        <v>19815</v>
      </c>
      <c r="B552" s="134" t="s">
        <v>19816</v>
      </c>
      <c r="C552" s="135"/>
      <c r="D552" s="136"/>
      <c r="E552" s="136"/>
    </row>
    <row r="553" spans="1:5" x14ac:dyDescent="0.3">
      <c r="A553" s="133" t="s">
        <v>19817</v>
      </c>
      <c r="B553" s="134" t="s">
        <v>19818</v>
      </c>
      <c r="C553" s="135" t="s">
        <v>1074</v>
      </c>
      <c r="D553" s="136">
        <v>9.06</v>
      </c>
      <c r="E553" s="136">
        <v>10.07</v>
      </c>
    </row>
    <row r="554" spans="1:5" x14ac:dyDescent="0.3">
      <c r="A554" s="133" t="s">
        <v>19819</v>
      </c>
      <c r="B554" s="134" t="s">
        <v>19820</v>
      </c>
      <c r="C554" s="135"/>
      <c r="D554" s="136"/>
      <c r="E554" s="136"/>
    </row>
    <row r="555" spans="1:5" x14ac:dyDescent="0.3">
      <c r="A555" s="133" t="s">
        <v>19821</v>
      </c>
      <c r="B555" s="134" t="s">
        <v>19822</v>
      </c>
      <c r="C555" s="135" t="s">
        <v>1037</v>
      </c>
      <c r="D555" s="136">
        <v>31.34</v>
      </c>
      <c r="E555" s="136">
        <v>31.42</v>
      </c>
    </row>
    <row r="556" spans="1:5" x14ac:dyDescent="0.3">
      <c r="A556" s="133" t="s">
        <v>19823</v>
      </c>
      <c r="B556" s="134" t="s">
        <v>19824</v>
      </c>
      <c r="C556" s="135" t="s">
        <v>1074</v>
      </c>
      <c r="D556" s="136">
        <v>173.39</v>
      </c>
      <c r="E556" s="136">
        <v>175.91</v>
      </c>
    </row>
    <row r="557" spans="1:5" x14ac:dyDescent="0.3">
      <c r="A557" s="133" t="s">
        <v>19825</v>
      </c>
      <c r="B557" s="134" t="s">
        <v>19826</v>
      </c>
      <c r="C557" s="135" t="s">
        <v>1074</v>
      </c>
      <c r="D557" s="136">
        <v>189.16</v>
      </c>
      <c r="E557" s="136">
        <v>190.67</v>
      </c>
    </row>
    <row r="558" spans="1:5" x14ac:dyDescent="0.3">
      <c r="A558" s="133" t="s">
        <v>19827</v>
      </c>
      <c r="B558" s="134" t="s">
        <v>19828</v>
      </c>
      <c r="C558" s="135" t="s">
        <v>1037</v>
      </c>
      <c r="D558" s="136">
        <v>20.45</v>
      </c>
      <c r="E558" s="136">
        <v>21.96</v>
      </c>
    </row>
    <row r="559" spans="1:5" x14ac:dyDescent="0.3">
      <c r="A559" s="133" t="s">
        <v>19829</v>
      </c>
      <c r="B559" s="134" t="s">
        <v>19830</v>
      </c>
      <c r="C559" s="135" t="s">
        <v>1037</v>
      </c>
      <c r="D559" s="136">
        <v>23.07</v>
      </c>
      <c r="E559" s="136">
        <v>24.58</v>
      </c>
    </row>
    <row r="560" spans="1:5" x14ac:dyDescent="0.3">
      <c r="A560" s="133" t="s">
        <v>19831</v>
      </c>
      <c r="B560" s="134" t="s">
        <v>19832</v>
      </c>
      <c r="C560" s="135" t="s">
        <v>1037</v>
      </c>
      <c r="D560" s="136">
        <v>32.18</v>
      </c>
      <c r="E560" s="136">
        <v>33.69</v>
      </c>
    </row>
    <row r="561" spans="1:5" x14ac:dyDescent="0.3">
      <c r="A561" s="133" t="s">
        <v>19833</v>
      </c>
      <c r="B561" s="134" t="s">
        <v>19834</v>
      </c>
      <c r="C561" s="135"/>
      <c r="D561" s="136"/>
      <c r="E561" s="136"/>
    </row>
    <row r="562" spans="1:5" x14ac:dyDescent="0.3">
      <c r="A562" s="133" t="s">
        <v>19835</v>
      </c>
      <c r="B562" s="134" t="s">
        <v>19836</v>
      </c>
      <c r="C562" s="135" t="s">
        <v>80</v>
      </c>
      <c r="D562" s="136">
        <v>27.94</v>
      </c>
      <c r="E562" s="136">
        <v>29.71</v>
      </c>
    </row>
    <row r="563" spans="1:5" x14ac:dyDescent="0.3">
      <c r="A563" s="133" t="s">
        <v>19837</v>
      </c>
      <c r="B563" s="134" t="s">
        <v>19838</v>
      </c>
      <c r="C563" s="135" t="s">
        <v>80</v>
      </c>
      <c r="D563" s="136">
        <v>36.29</v>
      </c>
      <c r="E563" s="136">
        <v>38.299999999999997</v>
      </c>
    </row>
    <row r="564" spans="1:5" x14ac:dyDescent="0.3">
      <c r="A564" s="133" t="s">
        <v>19839</v>
      </c>
      <c r="B564" s="134" t="s">
        <v>19840</v>
      </c>
      <c r="C564" s="135" t="s">
        <v>80</v>
      </c>
      <c r="D564" s="136">
        <v>39.26</v>
      </c>
      <c r="E564" s="136">
        <v>41.78</v>
      </c>
    </row>
    <row r="565" spans="1:5" x14ac:dyDescent="0.3">
      <c r="A565" s="133" t="s">
        <v>19841</v>
      </c>
      <c r="B565" s="134" t="s">
        <v>19842</v>
      </c>
      <c r="C565" s="135"/>
      <c r="D565" s="136"/>
      <c r="E565" s="136"/>
    </row>
    <row r="566" spans="1:5" x14ac:dyDescent="0.3">
      <c r="A566" s="133" t="s">
        <v>19843</v>
      </c>
      <c r="B566" s="134" t="s">
        <v>19844</v>
      </c>
      <c r="C566" s="135" t="s">
        <v>18766</v>
      </c>
      <c r="D566" s="136">
        <v>12062.57</v>
      </c>
      <c r="E566" s="136">
        <v>12062.57</v>
      </c>
    </row>
    <row r="567" spans="1:5" x14ac:dyDescent="0.3">
      <c r="A567" s="133" t="s">
        <v>19845</v>
      </c>
      <c r="B567" s="134" t="s">
        <v>19846</v>
      </c>
      <c r="C567" s="135" t="s">
        <v>19847</v>
      </c>
      <c r="D567" s="136">
        <v>834.16</v>
      </c>
      <c r="E567" s="136">
        <v>834.16</v>
      </c>
    </row>
    <row r="568" spans="1:5" x14ac:dyDescent="0.3">
      <c r="A568" s="133" t="s">
        <v>19848</v>
      </c>
      <c r="B568" s="134" t="s">
        <v>19849</v>
      </c>
      <c r="C568" s="135" t="s">
        <v>146</v>
      </c>
      <c r="D568" s="136">
        <v>545.58000000000004</v>
      </c>
      <c r="E568" s="136">
        <v>545.58000000000004</v>
      </c>
    </row>
    <row r="569" spans="1:5" x14ac:dyDescent="0.3">
      <c r="A569" s="133" t="s">
        <v>19850</v>
      </c>
      <c r="B569" s="134" t="s">
        <v>19851</v>
      </c>
      <c r="C569" s="135" t="s">
        <v>19852</v>
      </c>
      <c r="D569" s="136">
        <v>6.68</v>
      </c>
      <c r="E569" s="136">
        <v>7.13</v>
      </c>
    </row>
    <row r="570" spans="1:5" x14ac:dyDescent="0.3">
      <c r="A570" s="133" t="s">
        <v>19853</v>
      </c>
      <c r="B570" s="134" t="s">
        <v>19854</v>
      </c>
      <c r="C570" s="135"/>
      <c r="D570" s="136"/>
      <c r="E570" s="136"/>
    </row>
    <row r="571" spans="1:5" x14ac:dyDescent="0.3">
      <c r="A571" s="133" t="s">
        <v>19855</v>
      </c>
      <c r="B571" s="134" t="s">
        <v>19856</v>
      </c>
      <c r="C571" s="135" t="s">
        <v>1074</v>
      </c>
      <c r="D571" s="136">
        <v>327.33999999999997</v>
      </c>
      <c r="E571" s="136">
        <v>342.46</v>
      </c>
    </row>
    <row r="572" spans="1:5" x14ac:dyDescent="0.3">
      <c r="A572" s="133" t="s">
        <v>19857</v>
      </c>
      <c r="B572" s="134" t="s">
        <v>19858</v>
      </c>
      <c r="C572" s="135" t="s">
        <v>1074</v>
      </c>
      <c r="D572" s="136">
        <v>589.72</v>
      </c>
      <c r="E572" s="136">
        <v>618.96</v>
      </c>
    </row>
    <row r="573" spans="1:5" x14ac:dyDescent="0.3">
      <c r="A573" s="133" t="s">
        <v>19859</v>
      </c>
      <c r="B573" s="134" t="s">
        <v>19860</v>
      </c>
      <c r="C573" s="135" t="s">
        <v>1074</v>
      </c>
      <c r="D573" s="136">
        <v>938.21</v>
      </c>
      <c r="E573" s="136">
        <v>951.8</v>
      </c>
    </row>
    <row r="574" spans="1:5" x14ac:dyDescent="0.3">
      <c r="A574" s="133" t="s">
        <v>19861</v>
      </c>
      <c r="B574" s="134" t="s">
        <v>19862</v>
      </c>
      <c r="C574" s="135" t="s">
        <v>1074</v>
      </c>
      <c r="D574" s="136">
        <v>811.87</v>
      </c>
      <c r="E574" s="136">
        <v>828.57</v>
      </c>
    </row>
    <row r="575" spans="1:5" x14ac:dyDescent="0.3">
      <c r="A575" s="133" t="s">
        <v>19863</v>
      </c>
      <c r="B575" s="134" t="s">
        <v>19864</v>
      </c>
      <c r="C575" s="135"/>
      <c r="D575" s="136"/>
      <c r="E575" s="136"/>
    </row>
    <row r="576" spans="1:5" x14ac:dyDescent="0.3">
      <c r="A576" s="133" t="s">
        <v>19865</v>
      </c>
      <c r="B576" s="134" t="s">
        <v>19866</v>
      </c>
      <c r="C576" s="135"/>
      <c r="D576" s="136"/>
      <c r="E576" s="136"/>
    </row>
    <row r="577" spans="1:5" x14ac:dyDescent="0.3">
      <c r="A577" s="133" t="s">
        <v>19867</v>
      </c>
      <c r="B577" s="134" t="s">
        <v>19868</v>
      </c>
      <c r="C577" s="135" t="s">
        <v>1037</v>
      </c>
      <c r="D577" s="136">
        <v>105.58</v>
      </c>
      <c r="E577" s="136">
        <v>112.13</v>
      </c>
    </row>
    <row r="578" spans="1:5" x14ac:dyDescent="0.3">
      <c r="A578" s="133" t="s">
        <v>19869</v>
      </c>
      <c r="B578" s="134" t="s">
        <v>19870</v>
      </c>
      <c r="C578" s="135" t="s">
        <v>1037</v>
      </c>
      <c r="D578" s="136">
        <v>261.17</v>
      </c>
      <c r="E578" s="136">
        <v>268.73</v>
      </c>
    </row>
    <row r="579" spans="1:5" x14ac:dyDescent="0.3">
      <c r="A579" s="133" t="s">
        <v>19871</v>
      </c>
      <c r="B579" s="134" t="s">
        <v>19872</v>
      </c>
      <c r="C579" s="135" t="s">
        <v>1037</v>
      </c>
      <c r="D579" s="136">
        <v>117.83</v>
      </c>
      <c r="E579" s="136">
        <v>123.88</v>
      </c>
    </row>
    <row r="580" spans="1:5" x14ac:dyDescent="0.3">
      <c r="A580" s="133" t="s">
        <v>19873</v>
      </c>
      <c r="B580" s="134" t="s">
        <v>19874</v>
      </c>
      <c r="C580" s="135" t="s">
        <v>1037</v>
      </c>
      <c r="D580" s="136">
        <v>6.98</v>
      </c>
      <c r="E580" s="136">
        <v>7.76</v>
      </c>
    </row>
    <row r="581" spans="1:5" x14ac:dyDescent="0.3">
      <c r="A581" s="133" t="s">
        <v>19875</v>
      </c>
      <c r="B581" s="134" t="s">
        <v>19876</v>
      </c>
      <c r="C581" s="135" t="s">
        <v>1037</v>
      </c>
      <c r="D581" s="136">
        <v>8.3000000000000007</v>
      </c>
      <c r="E581" s="136">
        <v>9.23</v>
      </c>
    </row>
    <row r="582" spans="1:5" x14ac:dyDescent="0.3">
      <c r="A582" s="133" t="s">
        <v>19877</v>
      </c>
      <c r="B582" s="134" t="s">
        <v>19878</v>
      </c>
      <c r="C582" s="135"/>
      <c r="D582" s="136"/>
      <c r="E582" s="136"/>
    </row>
    <row r="583" spans="1:5" x14ac:dyDescent="0.3">
      <c r="A583" s="133" t="s">
        <v>19879</v>
      </c>
      <c r="B583" s="134" t="s">
        <v>19880</v>
      </c>
      <c r="C583" s="135" t="s">
        <v>1037</v>
      </c>
      <c r="D583" s="136">
        <v>197.69</v>
      </c>
      <c r="E583" s="136">
        <v>204.74</v>
      </c>
    </row>
    <row r="584" spans="1:5" x14ac:dyDescent="0.3">
      <c r="A584" s="133" t="s">
        <v>19881</v>
      </c>
      <c r="B584" s="134" t="s">
        <v>19882</v>
      </c>
      <c r="C584" s="135" t="s">
        <v>1037</v>
      </c>
      <c r="D584" s="136">
        <v>202.77</v>
      </c>
      <c r="E584" s="136">
        <v>209.82</v>
      </c>
    </row>
    <row r="585" spans="1:5" x14ac:dyDescent="0.3">
      <c r="A585" s="133" t="s">
        <v>19883</v>
      </c>
      <c r="B585" s="134" t="s">
        <v>19884</v>
      </c>
      <c r="C585" s="135" t="s">
        <v>1037</v>
      </c>
      <c r="D585" s="136">
        <v>239.57</v>
      </c>
      <c r="E585" s="136">
        <v>252.17</v>
      </c>
    </row>
    <row r="586" spans="1:5" x14ac:dyDescent="0.3">
      <c r="A586" s="133" t="s">
        <v>19885</v>
      </c>
      <c r="B586" s="134" t="s">
        <v>19886</v>
      </c>
      <c r="C586" s="135" t="s">
        <v>1037</v>
      </c>
      <c r="D586" s="136">
        <v>141.78</v>
      </c>
      <c r="E586" s="136">
        <v>148.59</v>
      </c>
    </row>
    <row r="587" spans="1:5" x14ac:dyDescent="0.3">
      <c r="A587" s="133" t="s">
        <v>19887</v>
      </c>
      <c r="B587" s="134" t="s">
        <v>19888</v>
      </c>
      <c r="C587" s="135" t="s">
        <v>1037</v>
      </c>
      <c r="D587" s="136">
        <v>93.24</v>
      </c>
      <c r="E587" s="136">
        <v>98.78</v>
      </c>
    </row>
    <row r="588" spans="1:5" x14ac:dyDescent="0.3">
      <c r="A588" s="133" t="s">
        <v>19889</v>
      </c>
      <c r="B588" s="134" t="s">
        <v>19890</v>
      </c>
      <c r="C588" s="135" t="s">
        <v>1037</v>
      </c>
      <c r="D588" s="136">
        <v>200.95</v>
      </c>
      <c r="E588" s="136">
        <v>211.98</v>
      </c>
    </row>
    <row r="589" spans="1:5" x14ac:dyDescent="0.3">
      <c r="A589" s="133" t="s">
        <v>19891</v>
      </c>
      <c r="B589" s="134" t="s">
        <v>19892</v>
      </c>
      <c r="C589" s="135" t="s">
        <v>1037</v>
      </c>
      <c r="D589" s="136">
        <v>151.94</v>
      </c>
      <c r="E589" s="136">
        <v>156.27000000000001</v>
      </c>
    </row>
    <row r="590" spans="1:5" x14ac:dyDescent="0.3">
      <c r="A590" s="133" t="s">
        <v>19893</v>
      </c>
      <c r="B590" s="134" t="s">
        <v>19894</v>
      </c>
      <c r="C590" s="135" t="s">
        <v>1037</v>
      </c>
      <c r="D590" s="136">
        <v>187.58</v>
      </c>
      <c r="E590" s="136">
        <v>195.31</v>
      </c>
    </row>
    <row r="591" spans="1:5" x14ac:dyDescent="0.3">
      <c r="A591" s="133" t="s">
        <v>19895</v>
      </c>
      <c r="B591" s="134" t="s">
        <v>19896</v>
      </c>
      <c r="C591" s="135" t="s">
        <v>1037</v>
      </c>
      <c r="D591" s="136">
        <v>193.87</v>
      </c>
      <c r="E591" s="136">
        <v>207.15</v>
      </c>
    </row>
    <row r="592" spans="1:5" x14ac:dyDescent="0.3">
      <c r="A592" s="133" t="s">
        <v>19897</v>
      </c>
      <c r="B592" s="134" t="s">
        <v>19898</v>
      </c>
      <c r="C592" s="135"/>
      <c r="D592" s="136"/>
      <c r="E592" s="136"/>
    </row>
    <row r="593" spans="1:5" x14ac:dyDescent="0.3">
      <c r="A593" s="133" t="s">
        <v>19899</v>
      </c>
      <c r="B593" s="134" t="s">
        <v>19900</v>
      </c>
      <c r="C593" s="135" t="s">
        <v>80</v>
      </c>
      <c r="D593" s="136">
        <v>110.1</v>
      </c>
      <c r="E593" s="136">
        <v>111.3</v>
      </c>
    </row>
    <row r="594" spans="1:5" x14ac:dyDescent="0.3">
      <c r="A594" s="133" t="s">
        <v>19901</v>
      </c>
      <c r="B594" s="134" t="s">
        <v>19902</v>
      </c>
      <c r="C594" s="135" t="s">
        <v>80</v>
      </c>
      <c r="D594" s="136">
        <v>167.89</v>
      </c>
      <c r="E594" s="136">
        <v>169.09</v>
      </c>
    </row>
    <row r="595" spans="1:5" x14ac:dyDescent="0.3">
      <c r="A595" s="133" t="s">
        <v>19903</v>
      </c>
      <c r="B595" s="134" t="s">
        <v>19904</v>
      </c>
      <c r="C595" s="135" t="s">
        <v>80</v>
      </c>
      <c r="D595" s="136">
        <v>199.38</v>
      </c>
      <c r="E595" s="136">
        <v>200.58</v>
      </c>
    </row>
    <row r="596" spans="1:5" x14ac:dyDescent="0.3">
      <c r="A596" s="133" t="s">
        <v>19905</v>
      </c>
      <c r="B596" s="134" t="s">
        <v>19906</v>
      </c>
      <c r="C596" s="135" t="s">
        <v>80</v>
      </c>
      <c r="D596" s="136">
        <v>230.5</v>
      </c>
      <c r="E596" s="136">
        <v>231.7</v>
      </c>
    </row>
    <row r="597" spans="1:5" x14ac:dyDescent="0.3">
      <c r="A597" s="133" t="s">
        <v>19907</v>
      </c>
      <c r="B597" s="134" t="s">
        <v>19908</v>
      </c>
      <c r="C597" s="135" t="s">
        <v>80</v>
      </c>
      <c r="D597" s="136">
        <v>256.07</v>
      </c>
      <c r="E597" s="136">
        <v>257.27</v>
      </c>
    </row>
    <row r="598" spans="1:5" x14ac:dyDescent="0.3">
      <c r="A598" s="133" t="s">
        <v>19909</v>
      </c>
      <c r="B598" s="134" t="s">
        <v>19910</v>
      </c>
      <c r="C598" s="135" t="s">
        <v>80</v>
      </c>
      <c r="D598" s="136">
        <v>231.54</v>
      </c>
      <c r="E598" s="136">
        <v>232.74</v>
      </c>
    </row>
    <row r="599" spans="1:5" x14ac:dyDescent="0.3">
      <c r="A599" s="133" t="s">
        <v>19911</v>
      </c>
      <c r="B599" s="134" t="s">
        <v>19912</v>
      </c>
      <c r="C599" s="135"/>
      <c r="D599" s="136"/>
      <c r="E599" s="136"/>
    </row>
    <row r="600" spans="1:5" x14ac:dyDescent="0.3">
      <c r="A600" s="133" t="s">
        <v>19913</v>
      </c>
      <c r="B600" s="134" t="s">
        <v>19914</v>
      </c>
      <c r="C600" s="135" t="s">
        <v>1074</v>
      </c>
      <c r="D600" s="136">
        <v>518.95000000000005</v>
      </c>
      <c r="E600" s="136">
        <v>527.78</v>
      </c>
    </row>
    <row r="601" spans="1:5" x14ac:dyDescent="0.3">
      <c r="A601" s="133" t="s">
        <v>19915</v>
      </c>
      <c r="B601" s="134" t="s">
        <v>19916</v>
      </c>
      <c r="C601" s="135"/>
      <c r="D601" s="136"/>
      <c r="E601" s="136"/>
    </row>
    <row r="602" spans="1:5" x14ac:dyDescent="0.3">
      <c r="A602" s="133" t="s">
        <v>19917</v>
      </c>
      <c r="B602" s="134" t="s">
        <v>19918</v>
      </c>
      <c r="C602" s="135"/>
      <c r="D602" s="136"/>
      <c r="E602" s="136"/>
    </row>
    <row r="603" spans="1:5" x14ac:dyDescent="0.3">
      <c r="A603" s="133" t="s">
        <v>19919</v>
      </c>
      <c r="B603" s="134" t="s">
        <v>19920</v>
      </c>
      <c r="C603" s="135" t="s">
        <v>3131</v>
      </c>
      <c r="D603" s="136">
        <v>11.3</v>
      </c>
      <c r="E603" s="136">
        <v>11.6</v>
      </c>
    </row>
    <row r="604" spans="1:5" x14ac:dyDescent="0.3">
      <c r="A604" s="133" t="s">
        <v>19921</v>
      </c>
      <c r="B604" s="134" t="s">
        <v>19922</v>
      </c>
      <c r="C604" s="135" t="s">
        <v>3131</v>
      </c>
      <c r="D604" s="136">
        <v>10.41</v>
      </c>
      <c r="E604" s="136">
        <v>10.71</v>
      </c>
    </row>
    <row r="605" spans="1:5" x14ac:dyDescent="0.3">
      <c r="A605" s="133" t="s">
        <v>19923</v>
      </c>
      <c r="B605" s="134" t="s">
        <v>19924</v>
      </c>
      <c r="C605" s="135" t="s">
        <v>3131</v>
      </c>
      <c r="D605" s="136">
        <v>10.72</v>
      </c>
      <c r="E605" s="136">
        <v>11.02</v>
      </c>
    </row>
    <row r="606" spans="1:5" x14ac:dyDescent="0.3">
      <c r="A606" s="133" t="s">
        <v>19925</v>
      </c>
      <c r="B606" s="134" t="s">
        <v>19926</v>
      </c>
      <c r="C606" s="135"/>
      <c r="D606" s="136"/>
      <c r="E606" s="136"/>
    </row>
    <row r="607" spans="1:5" x14ac:dyDescent="0.3">
      <c r="A607" s="133" t="s">
        <v>19927</v>
      </c>
      <c r="B607" s="134" t="s">
        <v>19928</v>
      </c>
      <c r="C607" s="135" t="s">
        <v>3131</v>
      </c>
      <c r="D607" s="136">
        <v>10.29</v>
      </c>
      <c r="E607" s="136">
        <v>10.43</v>
      </c>
    </row>
    <row r="608" spans="1:5" x14ac:dyDescent="0.3">
      <c r="A608" s="133" t="s">
        <v>19929</v>
      </c>
      <c r="B608" s="134" t="s">
        <v>19930</v>
      </c>
      <c r="C608" s="135"/>
      <c r="D608" s="136"/>
      <c r="E608" s="136"/>
    </row>
    <row r="609" spans="1:5" x14ac:dyDescent="0.3">
      <c r="A609" s="133" t="s">
        <v>19931</v>
      </c>
      <c r="B609" s="134" t="s">
        <v>19932</v>
      </c>
      <c r="C609" s="135" t="s">
        <v>3131</v>
      </c>
      <c r="D609" s="136">
        <v>75.2</v>
      </c>
      <c r="E609" s="136">
        <v>76.66</v>
      </c>
    </row>
    <row r="610" spans="1:5" x14ac:dyDescent="0.3">
      <c r="A610" s="133" t="s">
        <v>19933</v>
      </c>
      <c r="B610" s="134" t="s">
        <v>19934</v>
      </c>
      <c r="C610" s="135"/>
      <c r="D610" s="136"/>
      <c r="E610" s="136"/>
    </row>
    <row r="611" spans="1:5" x14ac:dyDescent="0.3">
      <c r="A611" s="133" t="s">
        <v>19935</v>
      </c>
      <c r="B611" s="134" t="s">
        <v>19936</v>
      </c>
      <c r="C611" s="135"/>
      <c r="D611" s="136"/>
      <c r="E611" s="136"/>
    </row>
    <row r="612" spans="1:5" x14ac:dyDescent="0.3">
      <c r="A612" s="133" t="s">
        <v>19937</v>
      </c>
      <c r="B612" s="134" t="s">
        <v>19938</v>
      </c>
      <c r="C612" s="135" t="s">
        <v>1074</v>
      </c>
      <c r="D612" s="136">
        <v>485.11</v>
      </c>
      <c r="E612" s="136">
        <v>485.11</v>
      </c>
    </row>
    <row r="613" spans="1:5" x14ac:dyDescent="0.3">
      <c r="A613" s="133" t="s">
        <v>19939</v>
      </c>
      <c r="B613" s="134" t="s">
        <v>19940</v>
      </c>
      <c r="C613" s="135" t="s">
        <v>1074</v>
      </c>
      <c r="D613" s="136">
        <v>508.73</v>
      </c>
      <c r="E613" s="136">
        <v>508.73</v>
      </c>
    </row>
    <row r="614" spans="1:5" x14ac:dyDescent="0.3">
      <c r="A614" s="133" t="s">
        <v>19941</v>
      </c>
      <c r="B614" s="134" t="s">
        <v>19942</v>
      </c>
      <c r="C614" s="135" t="s">
        <v>1074</v>
      </c>
      <c r="D614" s="136">
        <v>533.48</v>
      </c>
      <c r="E614" s="136">
        <v>533.48</v>
      </c>
    </row>
    <row r="615" spans="1:5" x14ac:dyDescent="0.3">
      <c r="A615" s="133" t="s">
        <v>19943</v>
      </c>
      <c r="B615" s="134" t="s">
        <v>19944</v>
      </c>
      <c r="C615" s="135" t="s">
        <v>1074</v>
      </c>
      <c r="D615" s="136">
        <v>559.45000000000005</v>
      </c>
      <c r="E615" s="136">
        <v>559.45000000000005</v>
      </c>
    </row>
    <row r="616" spans="1:5" x14ac:dyDescent="0.3">
      <c r="A616" s="133" t="s">
        <v>19945</v>
      </c>
      <c r="B616" s="134" t="s">
        <v>19946</v>
      </c>
      <c r="C616" s="135" t="s">
        <v>1074</v>
      </c>
      <c r="D616" s="136">
        <v>586.69000000000005</v>
      </c>
      <c r="E616" s="136">
        <v>586.69000000000005</v>
      </c>
    </row>
    <row r="617" spans="1:5" x14ac:dyDescent="0.3">
      <c r="A617" s="133" t="s">
        <v>19947</v>
      </c>
      <c r="B617" s="134" t="s">
        <v>19948</v>
      </c>
      <c r="C617" s="135" t="s">
        <v>1074</v>
      </c>
      <c r="D617" s="136">
        <v>543.1</v>
      </c>
      <c r="E617" s="136">
        <v>543.1</v>
      </c>
    </row>
    <row r="618" spans="1:5" x14ac:dyDescent="0.3">
      <c r="A618" s="133" t="s">
        <v>19949</v>
      </c>
      <c r="B618" s="134" t="s">
        <v>19950</v>
      </c>
      <c r="C618" s="135" t="s">
        <v>1074</v>
      </c>
      <c r="D618" s="136">
        <v>564.32000000000005</v>
      </c>
      <c r="E618" s="136">
        <v>564.32000000000005</v>
      </c>
    </row>
    <row r="619" spans="1:5" x14ac:dyDescent="0.3">
      <c r="A619" s="133" t="s">
        <v>19951</v>
      </c>
      <c r="B619" s="134" t="s">
        <v>19952</v>
      </c>
      <c r="C619" s="135" t="s">
        <v>1074</v>
      </c>
      <c r="D619" s="136">
        <v>588.75</v>
      </c>
      <c r="E619" s="136">
        <v>588.75</v>
      </c>
    </row>
    <row r="620" spans="1:5" x14ac:dyDescent="0.3">
      <c r="A620" s="133" t="s">
        <v>19953</v>
      </c>
      <c r="B620" s="134" t="s">
        <v>19954</v>
      </c>
      <c r="C620" s="135" t="s">
        <v>1074</v>
      </c>
      <c r="D620" s="136">
        <v>614.36</v>
      </c>
      <c r="E620" s="136">
        <v>614.36</v>
      </c>
    </row>
    <row r="621" spans="1:5" x14ac:dyDescent="0.3">
      <c r="A621" s="133" t="s">
        <v>19955</v>
      </c>
      <c r="B621" s="134" t="s">
        <v>19956</v>
      </c>
      <c r="C621" s="135" t="s">
        <v>1074</v>
      </c>
      <c r="D621" s="136">
        <v>643.75</v>
      </c>
      <c r="E621" s="136">
        <v>643.75</v>
      </c>
    </row>
    <row r="622" spans="1:5" x14ac:dyDescent="0.3">
      <c r="A622" s="133" t="s">
        <v>19957</v>
      </c>
      <c r="B622" s="134" t="s">
        <v>19958</v>
      </c>
      <c r="C622" s="135" t="s">
        <v>1074</v>
      </c>
      <c r="D622" s="136">
        <v>626.71</v>
      </c>
      <c r="E622" s="136">
        <v>626.71</v>
      </c>
    </row>
    <row r="623" spans="1:5" x14ac:dyDescent="0.3">
      <c r="A623" s="133" t="s">
        <v>19959</v>
      </c>
      <c r="B623" s="134" t="s">
        <v>19960</v>
      </c>
      <c r="C623" s="135" t="s">
        <v>1074</v>
      </c>
      <c r="D623" s="136">
        <v>526.04</v>
      </c>
      <c r="E623" s="136">
        <v>526.04</v>
      </c>
    </row>
    <row r="624" spans="1:5" x14ac:dyDescent="0.3">
      <c r="A624" s="133" t="s">
        <v>19961</v>
      </c>
      <c r="B624" s="134" t="s">
        <v>19962</v>
      </c>
      <c r="C624" s="135" t="s">
        <v>1074</v>
      </c>
      <c r="D624" s="136">
        <v>607.25</v>
      </c>
      <c r="E624" s="136">
        <v>607.25</v>
      </c>
    </row>
    <row r="625" spans="1:5" x14ac:dyDescent="0.3">
      <c r="A625" s="133" t="s">
        <v>19963</v>
      </c>
      <c r="B625" s="134" t="s">
        <v>19964</v>
      </c>
      <c r="C625" s="135"/>
      <c r="D625" s="136"/>
      <c r="E625" s="136"/>
    </row>
    <row r="626" spans="1:5" x14ac:dyDescent="0.3">
      <c r="A626" s="133" t="s">
        <v>19965</v>
      </c>
      <c r="B626" s="134" t="s">
        <v>19966</v>
      </c>
      <c r="C626" s="135" t="s">
        <v>1074</v>
      </c>
      <c r="D626" s="136">
        <v>611.1</v>
      </c>
      <c r="E626" s="136">
        <v>611.1</v>
      </c>
    </row>
    <row r="627" spans="1:5" x14ac:dyDescent="0.3">
      <c r="A627" s="133" t="s">
        <v>19967</v>
      </c>
      <c r="B627" s="134" t="s">
        <v>19968</v>
      </c>
      <c r="C627" s="135" t="s">
        <v>1074</v>
      </c>
      <c r="D627" s="136">
        <v>634.20000000000005</v>
      </c>
      <c r="E627" s="136">
        <v>634.20000000000005</v>
      </c>
    </row>
    <row r="628" spans="1:5" x14ac:dyDescent="0.3">
      <c r="A628" s="133" t="s">
        <v>19969</v>
      </c>
      <c r="B628" s="134" t="s">
        <v>19970</v>
      </c>
      <c r="C628" s="135" t="s">
        <v>1074</v>
      </c>
      <c r="D628" s="136">
        <v>597.41</v>
      </c>
      <c r="E628" s="136">
        <v>597.41</v>
      </c>
    </row>
    <row r="629" spans="1:5" x14ac:dyDescent="0.3">
      <c r="A629" s="133" t="s">
        <v>19971</v>
      </c>
      <c r="B629" s="134" t="s">
        <v>19972</v>
      </c>
      <c r="C629" s="135"/>
      <c r="D629" s="136"/>
      <c r="E629" s="136"/>
    </row>
    <row r="630" spans="1:5" x14ac:dyDescent="0.3">
      <c r="A630" s="133" t="s">
        <v>19973</v>
      </c>
      <c r="B630" s="134" t="s">
        <v>19974</v>
      </c>
      <c r="C630" s="135" t="s">
        <v>1074</v>
      </c>
      <c r="D630" s="136">
        <v>528.72</v>
      </c>
      <c r="E630" s="136">
        <v>542.34</v>
      </c>
    </row>
    <row r="631" spans="1:5" x14ac:dyDescent="0.3">
      <c r="A631" s="133" t="s">
        <v>19975</v>
      </c>
      <c r="B631" s="134" t="s">
        <v>19976</v>
      </c>
      <c r="C631" s="135"/>
      <c r="D631" s="136"/>
      <c r="E631" s="136"/>
    </row>
    <row r="632" spans="1:5" x14ac:dyDescent="0.3">
      <c r="A632" s="133" t="s">
        <v>19977</v>
      </c>
      <c r="B632" s="134" t="s">
        <v>19978</v>
      </c>
      <c r="C632" s="135" t="s">
        <v>1074</v>
      </c>
      <c r="D632" s="136">
        <v>389.39</v>
      </c>
      <c r="E632" s="136">
        <v>395.07</v>
      </c>
    </row>
    <row r="633" spans="1:5" x14ac:dyDescent="0.3">
      <c r="A633" s="133" t="s">
        <v>19979</v>
      </c>
      <c r="B633" s="134" t="s">
        <v>19980</v>
      </c>
      <c r="C633" s="135" t="s">
        <v>1074</v>
      </c>
      <c r="D633" s="136">
        <v>419.89</v>
      </c>
      <c r="E633" s="136">
        <v>425.57</v>
      </c>
    </row>
    <row r="634" spans="1:5" x14ac:dyDescent="0.3">
      <c r="A634" s="133" t="s">
        <v>19981</v>
      </c>
      <c r="B634" s="134" t="s">
        <v>19982</v>
      </c>
      <c r="C634" s="135" t="s">
        <v>1074</v>
      </c>
      <c r="D634" s="136">
        <v>484.86</v>
      </c>
      <c r="E634" s="136">
        <v>490.54</v>
      </c>
    </row>
    <row r="635" spans="1:5" x14ac:dyDescent="0.3">
      <c r="A635" s="133" t="s">
        <v>19983</v>
      </c>
      <c r="B635" s="134" t="s">
        <v>19984</v>
      </c>
      <c r="C635" s="135"/>
      <c r="D635" s="136"/>
      <c r="E635" s="136"/>
    </row>
    <row r="636" spans="1:5" x14ac:dyDescent="0.3">
      <c r="A636" s="133" t="s">
        <v>19985</v>
      </c>
      <c r="B636" s="134" t="s">
        <v>19986</v>
      </c>
      <c r="C636" s="135" t="s">
        <v>1074</v>
      </c>
      <c r="D636" s="136">
        <v>128.16</v>
      </c>
      <c r="E636" s="136">
        <v>133.84</v>
      </c>
    </row>
    <row r="637" spans="1:5" x14ac:dyDescent="0.3">
      <c r="A637" s="133" t="s">
        <v>19987</v>
      </c>
      <c r="B637" s="134" t="s">
        <v>19988</v>
      </c>
      <c r="C637" s="135" t="s">
        <v>1074</v>
      </c>
      <c r="D637" s="136">
        <v>4102.33</v>
      </c>
      <c r="E637" s="136">
        <v>4108.7</v>
      </c>
    </row>
    <row r="638" spans="1:5" x14ac:dyDescent="0.3">
      <c r="A638" s="133" t="s">
        <v>19989</v>
      </c>
      <c r="B638" s="134" t="s">
        <v>19990</v>
      </c>
      <c r="C638" s="135" t="s">
        <v>1074</v>
      </c>
      <c r="D638" s="136">
        <v>432.76</v>
      </c>
      <c r="E638" s="136">
        <v>439.13</v>
      </c>
    </row>
    <row r="639" spans="1:5" x14ac:dyDescent="0.3">
      <c r="A639" s="133" t="s">
        <v>19991</v>
      </c>
      <c r="B639" s="134" t="s">
        <v>19992</v>
      </c>
      <c r="C639" s="135" t="s">
        <v>1074</v>
      </c>
      <c r="D639" s="136">
        <v>771.11</v>
      </c>
      <c r="E639" s="136">
        <v>812.97</v>
      </c>
    </row>
    <row r="640" spans="1:5" x14ac:dyDescent="0.3">
      <c r="A640" s="133" t="s">
        <v>19993</v>
      </c>
      <c r="B640" s="134" t="s">
        <v>19994</v>
      </c>
      <c r="C640" s="135" t="s">
        <v>1074</v>
      </c>
      <c r="D640" s="136">
        <v>3039.8</v>
      </c>
      <c r="E640" s="136">
        <v>3116.44</v>
      </c>
    </row>
    <row r="641" spans="1:5" x14ac:dyDescent="0.3">
      <c r="A641" s="133" t="s">
        <v>19995</v>
      </c>
      <c r="B641" s="134" t="s">
        <v>19996</v>
      </c>
      <c r="C641" s="135"/>
      <c r="D641" s="136"/>
      <c r="E641" s="136"/>
    </row>
    <row r="642" spans="1:5" x14ac:dyDescent="0.3">
      <c r="A642" s="133" t="s">
        <v>19997</v>
      </c>
      <c r="B642" s="134" t="s">
        <v>19998</v>
      </c>
      <c r="C642" s="135" t="s">
        <v>1074</v>
      </c>
      <c r="D642" s="136">
        <v>567.04999999999995</v>
      </c>
      <c r="E642" s="136">
        <v>572.73</v>
      </c>
    </row>
    <row r="643" spans="1:5" x14ac:dyDescent="0.3">
      <c r="A643" s="133" t="s">
        <v>19999</v>
      </c>
      <c r="B643" s="134" t="s">
        <v>20000</v>
      </c>
      <c r="C643" s="135"/>
      <c r="D643" s="136"/>
      <c r="E643" s="136"/>
    </row>
    <row r="644" spans="1:5" x14ac:dyDescent="0.3">
      <c r="A644" s="133" t="s">
        <v>20001</v>
      </c>
      <c r="B644" s="134" t="s">
        <v>20002</v>
      </c>
      <c r="C644" s="135" t="s">
        <v>1074</v>
      </c>
      <c r="D644" s="136">
        <v>86.19</v>
      </c>
      <c r="E644" s="136">
        <v>95.77</v>
      </c>
    </row>
    <row r="645" spans="1:5" x14ac:dyDescent="0.3">
      <c r="A645" s="133" t="s">
        <v>20003</v>
      </c>
      <c r="B645" s="134" t="s">
        <v>20004</v>
      </c>
      <c r="C645" s="135" t="s">
        <v>1074</v>
      </c>
      <c r="D645" s="136">
        <v>172.38</v>
      </c>
      <c r="E645" s="136">
        <v>191.54</v>
      </c>
    </row>
    <row r="646" spans="1:5" x14ac:dyDescent="0.3">
      <c r="A646" s="133" t="s">
        <v>20005</v>
      </c>
      <c r="B646" s="134" t="s">
        <v>20006</v>
      </c>
      <c r="C646" s="135" t="s">
        <v>1074</v>
      </c>
      <c r="D646" s="136">
        <v>119.07</v>
      </c>
      <c r="E646" s="136">
        <v>132.30000000000001</v>
      </c>
    </row>
    <row r="647" spans="1:5" x14ac:dyDescent="0.3">
      <c r="A647" s="133" t="s">
        <v>20007</v>
      </c>
      <c r="B647" s="134" t="s">
        <v>20008</v>
      </c>
      <c r="C647" s="135" t="s">
        <v>1074</v>
      </c>
      <c r="D647" s="136">
        <v>126.36</v>
      </c>
      <c r="E647" s="136">
        <v>133.66999999999999</v>
      </c>
    </row>
    <row r="648" spans="1:5" x14ac:dyDescent="0.3">
      <c r="A648" s="133" t="s">
        <v>20009</v>
      </c>
      <c r="B648" s="134" t="s">
        <v>20010</v>
      </c>
      <c r="C648" s="135" t="s">
        <v>1037</v>
      </c>
      <c r="D648" s="136">
        <v>15.74</v>
      </c>
      <c r="E648" s="136">
        <v>15.74</v>
      </c>
    </row>
    <row r="649" spans="1:5" x14ac:dyDescent="0.3">
      <c r="A649" s="133" t="s">
        <v>20011</v>
      </c>
      <c r="B649" s="134" t="s">
        <v>20012</v>
      </c>
      <c r="C649" s="135"/>
      <c r="D649" s="136"/>
      <c r="E649" s="136"/>
    </row>
    <row r="650" spans="1:5" x14ac:dyDescent="0.3">
      <c r="A650" s="133" t="s">
        <v>20013</v>
      </c>
      <c r="B650" s="134" t="s">
        <v>20014</v>
      </c>
      <c r="C650" s="135" t="s">
        <v>1074</v>
      </c>
      <c r="D650" s="136">
        <v>265.95999999999998</v>
      </c>
      <c r="E650" s="136">
        <v>273.91000000000003</v>
      </c>
    </row>
    <row r="651" spans="1:5" x14ac:dyDescent="0.3">
      <c r="A651" s="133" t="s">
        <v>20015</v>
      </c>
      <c r="B651" s="134" t="s">
        <v>20016</v>
      </c>
      <c r="C651" s="135" t="s">
        <v>1074</v>
      </c>
      <c r="D651" s="136">
        <v>211.54</v>
      </c>
      <c r="E651" s="136">
        <v>214.95</v>
      </c>
    </row>
    <row r="652" spans="1:5" x14ac:dyDescent="0.3">
      <c r="A652" s="133" t="s">
        <v>20017</v>
      </c>
      <c r="B652" s="134" t="s">
        <v>20018</v>
      </c>
      <c r="C652" s="135" t="s">
        <v>1037</v>
      </c>
      <c r="D652" s="136">
        <v>1.49</v>
      </c>
      <c r="E652" s="136">
        <v>1.56</v>
      </c>
    </row>
    <row r="653" spans="1:5" x14ac:dyDescent="0.3">
      <c r="A653" s="133" t="s">
        <v>20019</v>
      </c>
      <c r="B653" s="134" t="s">
        <v>20020</v>
      </c>
      <c r="C653" s="135" t="s">
        <v>1074</v>
      </c>
      <c r="D653" s="136">
        <v>1178.6400000000001</v>
      </c>
      <c r="E653" s="136">
        <v>1189.0999999999999</v>
      </c>
    </row>
    <row r="654" spans="1:5" x14ac:dyDescent="0.3">
      <c r="A654" s="133" t="s">
        <v>20021</v>
      </c>
      <c r="B654" s="134" t="s">
        <v>20022</v>
      </c>
      <c r="C654" s="135" t="s">
        <v>1074</v>
      </c>
      <c r="D654" s="136">
        <v>384.76</v>
      </c>
      <c r="E654" s="136">
        <v>389.3</v>
      </c>
    </row>
    <row r="655" spans="1:5" x14ac:dyDescent="0.3">
      <c r="A655" s="133" t="s">
        <v>20023</v>
      </c>
      <c r="B655" s="134" t="s">
        <v>20024</v>
      </c>
      <c r="C655" s="135" t="s">
        <v>1074</v>
      </c>
      <c r="D655" s="136">
        <v>40.880000000000003</v>
      </c>
      <c r="E655" s="136">
        <v>45.42</v>
      </c>
    </row>
    <row r="656" spans="1:5" x14ac:dyDescent="0.3">
      <c r="A656" s="133" t="s">
        <v>20025</v>
      </c>
      <c r="B656" s="134" t="s">
        <v>20026</v>
      </c>
      <c r="C656" s="135" t="s">
        <v>1074</v>
      </c>
      <c r="D656" s="136">
        <v>260.51</v>
      </c>
      <c r="E656" s="136">
        <v>262.77999999999997</v>
      </c>
    </row>
    <row r="657" spans="1:5" x14ac:dyDescent="0.3">
      <c r="A657" s="133" t="s">
        <v>20027</v>
      </c>
      <c r="B657" s="134" t="s">
        <v>20028</v>
      </c>
      <c r="C657" s="135" t="s">
        <v>1074</v>
      </c>
      <c r="D657" s="136">
        <v>267.12</v>
      </c>
      <c r="E657" s="136">
        <v>273.93</v>
      </c>
    </row>
    <row r="658" spans="1:5" x14ac:dyDescent="0.3">
      <c r="A658" s="133" t="s">
        <v>20029</v>
      </c>
      <c r="B658" s="134" t="s">
        <v>20030</v>
      </c>
      <c r="C658" s="135" t="s">
        <v>1074</v>
      </c>
      <c r="D658" s="136">
        <v>290.83</v>
      </c>
      <c r="E658" s="136">
        <v>301.55</v>
      </c>
    </row>
    <row r="659" spans="1:5" x14ac:dyDescent="0.3">
      <c r="A659" s="133" t="s">
        <v>20031</v>
      </c>
      <c r="B659" s="134" t="s">
        <v>20032</v>
      </c>
      <c r="C659" s="135" t="s">
        <v>1074</v>
      </c>
      <c r="D659" s="136">
        <v>213.67</v>
      </c>
      <c r="E659" s="136">
        <v>213.7</v>
      </c>
    </row>
    <row r="660" spans="1:5" x14ac:dyDescent="0.3">
      <c r="A660" s="133" t="s">
        <v>20033</v>
      </c>
      <c r="B660" s="134" t="s">
        <v>20034</v>
      </c>
      <c r="C660" s="135" t="s">
        <v>1074</v>
      </c>
      <c r="D660" s="136">
        <v>414.16</v>
      </c>
      <c r="E660" s="136">
        <v>415.98</v>
      </c>
    </row>
    <row r="661" spans="1:5" x14ac:dyDescent="0.3">
      <c r="A661" s="133" t="s">
        <v>20035</v>
      </c>
      <c r="B661" s="134" t="s">
        <v>20036</v>
      </c>
      <c r="C661" s="135" t="s">
        <v>1074</v>
      </c>
      <c r="D661" s="136">
        <v>1178.48</v>
      </c>
      <c r="E661" s="136">
        <v>1180.3</v>
      </c>
    </row>
    <row r="662" spans="1:5" x14ac:dyDescent="0.3">
      <c r="A662" s="133" t="s">
        <v>20037</v>
      </c>
      <c r="B662" s="134" t="s">
        <v>20038</v>
      </c>
      <c r="C662" s="135"/>
      <c r="D662" s="136"/>
      <c r="E662" s="136"/>
    </row>
    <row r="663" spans="1:5" x14ac:dyDescent="0.3">
      <c r="A663" s="133" t="s">
        <v>20039</v>
      </c>
      <c r="B663" s="134" t="s">
        <v>20040</v>
      </c>
      <c r="C663" s="135" t="s">
        <v>1037</v>
      </c>
      <c r="D663" s="136">
        <v>7.82</v>
      </c>
      <c r="E663" s="136">
        <v>8.39</v>
      </c>
    </row>
    <row r="664" spans="1:5" x14ac:dyDescent="0.3">
      <c r="A664" s="133" t="s">
        <v>20041</v>
      </c>
      <c r="B664" s="134" t="s">
        <v>20042</v>
      </c>
      <c r="C664" s="135" t="s">
        <v>80</v>
      </c>
      <c r="D664" s="136">
        <v>11.33</v>
      </c>
      <c r="E664" s="136">
        <v>11.33</v>
      </c>
    </row>
    <row r="665" spans="1:5" x14ac:dyDescent="0.3">
      <c r="A665" s="133" t="s">
        <v>20043</v>
      </c>
      <c r="B665" s="134" t="s">
        <v>20044</v>
      </c>
      <c r="C665" s="135" t="s">
        <v>1037</v>
      </c>
      <c r="D665" s="136">
        <v>9.34</v>
      </c>
      <c r="E665" s="136">
        <v>9.91</v>
      </c>
    </row>
    <row r="666" spans="1:5" x14ac:dyDescent="0.3">
      <c r="A666" s="133" t="s">
        <v>20045</v>
      </c>
      <c r="B666" s="134" t="s">
        <v>20046</v>
      </c>
      <c r="C666" s="135" t="s">
        <v>1074</v>
      </c>
      <c r="D666" s="136">
        <v>11672.71</v>
      </c>
      <c r="E666" s="136">
        <v>11870.23</v>
      </c>
    </row>
    <row r="667" spans="1:5" x14ac:dyDescent="0.3">
      <c r="A667" s="133" t="s">
        <v>20047</v>
      </c>
      <c r="B667" s="134" t="s">
        <v>20048</v>
      </c>
      <c r="C667" s="135" t="s">
        <v>80</v>
      </c>
      <c r="D667" s="136">
        <v>332.23</v>
      </c>
      <c r="E667" s="136">
        <v>347.35</v>
      </c>
    </row>
    <row r="668" spans="1:5" x14ac:dyDescent="0.3">
      <c r="A668" s="133" t="s">
        <v>20049</v>
      </c>
      <c r="B668" s="134" t="s">
        <v>20050</v>
      </c>
      <c r="C668" s="135" t="s">
        <v>3131</v>
      </c>
      <c r="D668" s="136">
        <v>5.87</v>
      </c>
      <c r="E668" s="136">
        <v>5.91</v>
      </c>
    </row>
    <row r="669" spans="1:5" x14ac:dyDescent="0.3">
      <c r="A669" s="133" t="s">
        <v>20051</v>
      </c>
      <c r="B669" s="134" t="s">
        <v>20052</v>
      </c>
      <c r="C669" s="135"/>
      <c r="D669" s="136"/>
      <c r="E669" s="136"/>
    </row>
    <row r="670" spans="1:5" x14ac:dyDescent="0.3">
      <c r="A670" s="133" t="s">
        <v>20053</v>
      </c>
      <c r="B670" s="134" t="s">
        <v>20054</v>
      </c>
      <c r="C670" s="135"/>
      <c r="D670" s="136"/>
      <c r="E670" s="136"/>
    </row>
    <row r="671" spans="1:5" x14ac:dyDescent="0.3">
      <c r="A671" s="133" t="s">
        <v>20055</v>
      </c>
      <c r="B671" s="134" t="s">
        <v>20056</v>
      </c>
      <c r="C671" s="135" t="s">
        <v>80</v>
      </c>
      <c r="D671" s="136">
        <v>66.569999999999993</v>
      </c>
      <c r="E671" s="136">
        <v>71.88</v>
      </c>
    </row>
    <row r="672" spans="1:5" x14ac:dyDescent="0.3">
      <c r="A672" s="133" t="s">
        <v>20057</v>
      </c>
      <c r="B672" s="134" t="s">
        <v>20058</v>
      </c>
      <c r="C672" s="135" t="s">
        <v>80</v>
      </c>
      <c r="D672" s="136">
        <v>80.12</v>
      </c>
      <c r="E672" s="136">
        <v>85.63</v>
      </c>
    </row>
    <row r="673" spans="1:5" x14ac:dyDescent="0.3">
      <c r="A673" s="133" t="s">
        <v>20059</v>
      </c>
      <c r="B673" s="134" t="s">
        <v>20060</v>
      </c>
      <c r="C673" s="135" t="s">
        <v>80</v>
      </c>
      <c r="D673" s="136">
        <v>124.69</v>
      </c>
      <c r="E673" s="136">
        <v>133.47</v>
      </c>
    </row>
    <row r="674" spans="1:5" x14ac:dyDescent="0.3">
      <c r="A674" s="133" t="s">
        <v>20061</v>
      </c>
      <c r="B674" s="134" t="s">
        <v>20062</v>
      </c>
      <c r="C674" s="135"/>
      <c r="D674" s="136"/>
      <c r="E674" s="136"/>
    </row>
    <row r="675" spans="1:5" x14ac:dyDescent="0.3">
      <c r="A675" s="133" t="s">
        <v>20063</v>
      </c>
      <c r="B675" s="134" t="s">
        <v>20064</v>
      </c>
      <c r="C675" s="135" t="s">
        <v>18766</v>
      </c>
      <c r="D675" s="136">
        <v>33104.07</v>
      </c>
      <c r="E675" s="136">
        <v>33104.07</v>
      </c>
    </row>
    <row r="676" spans="1:5" x14ac:dyDescent="0.3">
      <c r="A676" s="133" t="s">
        <v>20065</v>
      </c>
      <c r="B676" s="134" t="s">
        <v>20066</v>
      </c>
      <c r="C676" s="135" t="s">
        <v>80</v>
      </c>
      <c r="D676" s="136">
        <v>194.63</v>
      </c>
      <c r="E676" s="136">
        <v>194.86</v>
      </c>
    </row>
    <row r="677" spans="1:5" x14ac:dyDescent="0.3">
      <c r="A677" s="133" t="s">
        <v>20067</v>
      </c>
      <c r="B677" s="134" t="s">
        <v>20068</v>
      </c>
      <c r="C677" s="135" t="s">
        <v>80</v>
      </c>
      <c r="D677" s="136">
        <v>211.83</v>
      </c>
      <c r="E677" s="136">
        <v>212.06</v>
      </c>
    </row>
    <row r="678" spans="1:5" x14ac:dyDescent="0.3">
      <c r="A678" s="133" t="s">
        <v>20069</v>
      </c>
      <c r="B678" s="134" t="s">
        <v>20070</v>
      </c>
      <c r="C678" s="135" t="s">
        <v>80</v>
      </c>
      <c r="D678" s="136">
        <v>218.99</v>
      </c>
      <c r="E678" s="136">
        <v>219.22</v>
      </c>
    </row>
    <row r="679" spans="1:5" x14ac:dyDescent="0.3">
      <c r="A679" s="133" t="s">
        <v>20071</v>
      </c>
      <c r="B679" s="134" t="s">
        <v>20072</v>
      </c>
      <c r="C679" s="135" t="s">
        <v>80</v>
      </c>
      <c r="D679" s="136">
        <v>228.25</v>
      </c>
      <c r="E679" s="136">
        <v>228.48</v>
      </c>
    </row>
    <row r="680" spans="1:5" x14ac:dyDescent="0.3">
      <c r="A680" s="133" t="s">
        <v>20073</v>
      </c>
      <c r="B680" s="134" t="s">
        <v>20074</v>
      </c>
      <c r="C680" s="135" t="s">
        <v>80</v>
      </c>
      <c r="D680" s="136">
        <v>261.98</v>
      </c>
      <c r="E680" s="136">
        <v>262.20999999999998</v>
      </c>
    </row>
    <row r="681" spans="1:5" x14ac:dyDescent="0.3">
      <c r="A681" s="133" t="s">
        <v>20075</v>
      </c>
      <c r="B681" s="134" t="s">
        <v>20076</v>
      </c>
      <c r="C681" s="135"/>
      <c r="D681" s="136"/>
      <c r="E681" s="136"/>
    </row>
    <row r="682" spans="1:5" x14ac:dyDescent="0.3">
      <c r="A682" s="133" t="s">
        <v>20077</v>
      </c>
      <c r="B682" s="134" t="s">
        <v>20078</v>
      </c>
      <c r="C682" s="135" t="s">
        <v>18766</v>
      </c>
      <c r="D682" s="136">
        <v>2437.6799999999998</v>
      </c>
      <c r="E682" s="136">
        <v>2437.6799999999998</v>
      </c>
    </row>
    <row r="683" spans="1:5" x14ac:dyDescent="0.3">
      <c r="A683" s="133" t="s">
        <v>20079</v>
      </c>
      <c r="B683" s="134" t="s">
        <v>20080</v>
      </c>
      <c r="C683" s="135" t="s">
        <v>80</v>
      </c>
      <c r="D683" s="136">
        <v>57.79</v>
      </c>
      <c r="E683" s="136">
        <v>59.46</v>
      </c>
    </row>
    <row r="684" spans="1:5" x14ac:dyDescent="0.3">
      <c r="A684" s="133" t="s">
        <v>20081</v>
      </c>
      <c r="B684" s="134" t="s">
        <v>20082</v>
      </c>
      <c r="C684" s="135" t="s">
        <v>80</v>
      </c>
      <c r="D684" s="136">
        <v>79.760000000000005</v>
      </c>
      <c r="E684" s="136">
        <v>82.19</v>
      </c>
    </row>
    <row r="685" spans="1:5" x14ac:dyDescent="0.3">
      <c r="A685" s="133" t="s">
        <v>20083</v>
      </c>
      <c r="B685" s="134" t="s">
        <v>20084</v>
      </c>
      <c r="C685" s="135" t="s">
        <v>80</v>
      </c>
      <c r="D685" s="136">
        <v>106.16</v>
      </c>
      <c r="E685" s="136">
        <v>109.49</v>
      </c>
    </row>
    <row r="686" spans="1:5" x14ac:dyDescent="0.3">
      <c r="A686" s="133" t="s">
        <v>20085</v>
      </c>
      <c r="B686" s="134" t="s">
        <v>20086</v>
      </c>
      <c r="C686" s="135" t="s">
        <v>80</v>
      </c>
      <c r="D686" s="136">
        <v>138.58000000000001</v>
      </c>
      <c r="E686" s="136">
        <v>142.97999999999999</v>
      </c>
    </row>
    <row r="687" spans="1:5" x14ac:dyDescent="0.3">
      <c r="A687" s="133" t="s">
        <v>20087</v>
      </c>
      <c r="B687" s="134" t="s">
        <v>20088</v>
      </c>
      <c r="C687" s="135"/>
      <c r="D687" s="136"/>
      <c r="E687" s="136"/>
    </row>
    <row r="688" spans="1:5" x14ac:dyDescent="0.3">
      <c r="A688" s="133" t="s">
        <v>20089</v>
      </c>
      <c r="B688" s="134" t="s">
        <v>20090</v>
      </c>
      <c r="C688" s="135" t="s">
        <v>18766</v>
      </c>
      <c r="D688" s="136">
        <v>3004.83</v>
      </c>
      <c r="E688" s="136">
        <v>3004.83</v>
      </c>
    </row>
    <row r="689" spans="1:5" x14ac:dyDescent="0.3">
      <c r="A689" s="133" t="s">
        <v>20091</v>
      </c>
      <c r="B689" s="134" t="s">
        <v>20092</v>
      </c>
      <c r="C689" s="135" t="s">
        <v>80</v>
      </c>
      <c r="D689" s="136">
        <v>78.72</v>
      </c>
      <c r="E689" s="136">
        <v>80.13</v>
      </c>
    </row>
    <row r="690" spans="1:5" x14ac:dyDescent="0.3">
      <c r="A690" s="133" t="s">
        <v>20093</v>
      </c>
      <c r="B690" s="134" t="s">
        <v>20094</v>
      </c>
      <c r="C690" s="135" t="s">
        <v>80</v>
      </c>
      <c r="D690" s="136">
        <v>102.93</v>
      </c>
      <c r="E690" s="136">
        <v>104.97</v>
      </c>
    </row>
    <row r="691" spans="1:5" x14ac:dyDescent="0.3">
      <c r="A691" s="133" t="s">
        <v>20095</v>
      </c>
      <c r="B691" s="134" t="s">
        <v>20096</v>
      </c>
      <c r="C691" s="135" t="s">
        <v>80</v>
      </c>
      <c r="D691" s="136">
        <v>131.52000000000001</v>
      </c>
      <c r="E691" s="136">
        <v>134.30000000000001</v>
      </c>
    </row>
    <row r="692" spans="1:5" x14ac:dyDescent="0.3">
      <c r="A692" s="133" t="s">
        <v>20097</v>
      </c>
      <c r="B692" s="134" t="s">
        <v>20098</v>
      </c>
      <c r="C692" s="135" t="s">
        <v>80</v>
      </c>
      <c r="D692" s="136">
        <v>196.73</v>
      </c>
      <c r="E692" s="136">
        <v>200.35</v>
      </c>
    </row>
    <row r="693" spans="1:5" x14ac:dyDescent="0.3">
      <c r="A693" s="133" t="s">
        <v>20099</v>
      </c>
      <c r="B693" s="134" t="s">
        <v>20100</v>
      </c>
      <c r="C693" s="135"/>
      <c r="D693" s="136"/>
      <c r="E693" s="136"/>
    </row>
    <row r="694" spans="1:5" x14ac:dyDescent="0.3">
      <c r="A694" s="133" t="s">
        <v>20101</v>
      </c>
      <c r="B694" s="134" t="s">
        <v>20102</v>
      </c>
      <c r="C694" s="135" t="s">
        <v>18766</v>
      </c>
      <c r="D694" s="136">
        <v>30305.5</v>
      </c>
      <c r="E694" s="136">
        <v>30305.5</v>
      </c>
    </row>
    <row r="695" spans="1:5" x14ac:dyDescent="0.3">
      <c r="A695" s="133" t="s">
        <v>20103</v>
      </c>
      <c r="B695" s="134" t="s">
        <v>20104</v>
      </c>
      <c r="C695" s="135" t="s">
        <v>80</v>
      </c>
      <c r="D695" s="136">
        <v>241.03</v>
      </c>
      <c r="E695" s="136">
        <v>242.05</v>
      </c>
    </row>
    <row r="696" spans="1:5" x14ac:dyDescent="0.3">
      <c r="A696" s="133" t="s">
        <v>20105</v>
      </c>
      <c r="B696" s="134" t="s">
        <v>20106</v>
      </c>
      <c r="C696" s="135" t="s">
        <v>80</v>
      </c>
      <c r="D696" s="136">
        <v>266.89</v>
      </c>
      <c r="E696" s="136">
        <v>268.19</v>
      </c>
    </row>
    <row r="697" spans="1:5" x14ac:dyDescent="0.3">
      <c r="A697" s="133" t="s">
        <v>20107</v>
      </c>
      <c r="B697" s="134" t="s">
        <v>20108</v>
      </c>
      <c r="C697" s="135" t="s">
        <v>80</v>
      </c>
      <c r="D697" s="136">
        <v>337.32</v>
      </c>
      <c r="E697" s="136">
        <v>339.27</v>
      </c>
    </row>
    <row r="698" spans="1:5" x14ac:dyDescent="0.3">
      <c r="A698" s="133" t="s">
        <v>20109</v>
      </c>
      <c r="B698" s="134" t="s">
        <v>20110</v>
      </c>
      <c r="C698" s="135" t="s">
        <v>80</v>
      </c>
      <c r="D698" s="136">
        <v>374.61</v>
      </c>
      <c r="E698" s="136">
        <v>377.35</v>
      </c>
    </row>
    <row r="699" spans="1:5" x14ac:dyDescent="0.3">
      <c r="A699" s="133" t="s">
        <v>20111</v>
      </c>
      <c r="B699" s="134" t="s">
        <v>20112</v>
      </c>
      <c r="C699" s="135" t="s">
        <v>80</v>
      </c>
      <c r="D699" s="136">
        <v>456.25</v>
      </c>
      <c r="E699" s="136">
        <v>460.43</v>
      </c>
    </row>
    <row r="700" spans="1:5" x14ac:dyDescent="0.3">
      <c r="A700" s="133" t="s">
        <v>20113</v>
      </c>
      <c r="B700" s="134" t="s">
        <v>20114</v>
      </c>
      <c r="C700" s="135" t="s">
        <v>80</v>
      </c>
      <c r="D700" s="136">
        <v>522.98</v>
      </c>
      <c r="E700" s="136">
        <v>527.87</v>
      </c>
    </row>
    <row r="701" spans="1:5" x14ac:dyDescent="0.3">
      <c r="A701" s="133" t="s">
        <v>20115</v>
      </c>
      <c r="B701" s="134" t="s">
        <v>20116</v>
      </c>
      <c r="C701" s="135" t="s">
        <v>80</v>
      </c>
      <c r="D701" s="136">
        <v>637.98</v>
      </c>
      <c r="E701" s="136">
        <v>643.78</v>
      </c>
    </row>
    <row r="702" spans="1:5" x14ac:dyDescent="0.3">
      <c r="A702" s="133" t="s">
        <v>20117</v>
      </c>
      <c r="B702" s="134" t="s">
        <v>20118</v>
      </c>
      <c r="C702" s="135" t="s">
        <v>80</v>
      </c>
      <c r="D702" s="136">
        <v>735</v>
      </c>
      <c r="E702" s="136">
        <v>739.89</v>
      </c>
    </row>
    <row r="703" spans="1:5" x14ac:dyDescent="0.3">
      <c r="A703" s="133" t="s">
        <v>20119</v>
      </c>
      <c r="B703" s="134" t="s">
        <v>20120</v>
      </c>
      <c r="C703" s="135" t="s">
        <v>80</v>
      </c>
      <c r="D703" s="136">
        <v>384.53</v>
      </c>
      <c r="E703" s="136">
        <v>384.53</v>
      </c>
    </row>
    <row r="704" spans="1:5" x14ac:dyDescent="0.3">
      <c r="A704" s="133" t="s">
        <v>20121</v>
      </c>
      <c r="B704" s="134" t="s">
        <v>20122</v>
      </c>
      <c r="C704" s="135" t="s">
        <v>80</v>
      </c>
      <c r="D704" s="136">
        <v>523.5</v>
      </c>
      <c r="E704" s="136">
        <v>523.5</v>
      </c>
    </row>
    <row r="705" spans="1:5" x14ac:dyDescent="0.3">
      <c r="A705" s="133" t="s">
        <v>20123</v>
      </c>
      <c r="B705" s="134" t="s">
        <v>20124</v>
      </c>
      <c r="C705" s="135" t="s">
        <v>18766</v>
      </c>
      <c r="D705" s="136">
        <v>30305.5</v>
      </c>
      <c r="E705" s="136">
        <v>30305.5</v>
      </c>
    </row>
    <row r="706" spans="1:5" x14ac:dyDescent="0.3">
      <c r="A706" s="133" t="s">
        <v>20125</v>
      </c>
      <c r="B706" s="134" t="s">
        <v>20126</v>
      </c>
      <c r="C706" s="135" t="s">
        <v>80</v>
      </c>
      <c r="D706" s="136">
        <v>1183.8900000000001</v>
      </c>
      <c r="E706" s="136">
        <v>1183.8900000000001</v>
      </c>
    </row>
    <row r="707" spans="1:5" x14ac:dyDescent="0.3">
      <c r="A707" s="133" t="s">
        <v>20127</v>
      </c>
      <c r="B707" s="134" t="s">
        <v>20128</v>
      </c>
      <c r="C707" s="135" t="s">
        <v>80</v>
      </c>
      <c r="D707" s="136">
        <v>1379.02</v>
      </c>
      <c r="E707" s="136">
        <v>1379.02</v>
      </c>
    </row>
    <row r="708" spans="1:5" x14ac:dyDescent="0.3">
      <c r="A708" s="133" t="s">
        <v>20129</v>
      </c>
      <c r="B708" s="134" t="s">
        <v>20130</v>
      </c>
      <c r="C708" s="135" t="s">
        <v>80</v>
      </c>
      <c r="D708" s="136">
        <v>1596.87</v>
      </c>
      <c r="E708" s="136">
        <v>1596.87</v>
      </c>
    </row>
    <row r="709" spans="1:5" x14ac:dyDescent="0.3">
      <c r="A709" s="133" t="s">
        <v>20131</v>
      </c>
      <c r="B709" s="134" t="s">
        <v>20132</v>
      </c>
      <c r="C709" s="135" t="s">
        <v>80</v>
      </c>
      <c r="D709" s="136">
        <v>756.12</v>
      </c>
      <c r="E709" s="136">
        <v>756.12</v>
      </c>
    </row>
    <row r="710" spans="1:5" x14ac:dyDescent="0.3">
      <c r="A710" s="133" t="s">
        <v>20133</v>
      </c>
      <c r="B710" s="134" t="s">
        <v>20134</v>
      </c>
      <c r="C710" s="135" t="s">
        <v>80</v>
      </c>
      <c r="D710" s="136">
        <v>869.22</v>
      </c>
      <c r="E710" s="136">
        <v>869.22</v>
      </c>
    </row>
    <row r="711" spans="1:5" x14ac:dyDescent="0.3">
      <c r="A711" s="133" t="s">
        <v>20135</v>
      </c>
      <c r="B711" s="134" t="s">
        <v>20136</v>
      </c>
      <c r="C711" s="135" t="s">
        <v>1074</v>
      </c>
      <c r="D711" s="136">
        <v>663.85</v>
      </c>
      <c r="E711" s="136">
        <v>663.85</v>
      </c>
    </row>
    <row r="712" spans="1:5" x14ac:dyDescent="0.3">
      <c r="A712" s="133" t="s">
        <v>20137</v>
      </c>
      <c r="B712" s="134" t="s">
        <v>20138</v>
      </c>
      <c r="C712" s="135"/>
      <c r="D712" s="136"/>
      <c r="E712" s="136"/>
    </row>
    <row r="713" spans="1:5" x14ac:dyDescent="0.3">
      <c r="A713" s="133" t="s">
        <v>20139</v>
      </c>
      <c r="B713" s="134" t="s">
        <v>20140</v>
      </c>
      <c r="C713" s="135" t="s">
        <v>18766</v>
      </c>
      <c r="D713" s="136">
        <v>2077.2199999999998</v>
      </c>
      <c r="E713" s="136">
        <v>2077.2199999999998</v>
      </c>
    </row>
    <row r="714" spans="1:5" x14ac:dyDescent="0.3">
      <c r="A714" s="133" t="s">
        <v>20141</v>
      </c>
      <c r="B714" s="134" t="s">
        <v>20142</v>
      </c>
      <c r="C714" s="135" t="s">
        <v>80</v>
      </c>
      <c r="D714" s="136">
        <v>40.130000000000003</v>
      </c>
      <c r="E714" s="136">
        <v>40.130000000000003</v>
      </c>
    </row>
    <row r="715" spans="1:5" x14ac:dyDescent="0.3">
      <c r="A715" s="133" t="s">
        <v>20143</v>
      </c>
      <c r="B715" s="134" t="s">
        <v>20144</v>
      </c>
      <c r="C715" s="135" t="s">
        <v>80</v>
      </c>
      <c r="D715" s="136">
        <v>46.32</v>
      </c>
      <c r="E715" s="136">
        <v>46.32</v>
      </c>
    </row>
    <row r="716" spans="1:5" x14ac:dyDescent="0.3">
      <c r="A716" s="133" t="s">
        <v>20145</v>
      </c>
      <c r="B716" s="134" t="s">
        <v>20146</v>
      </c>
      <c r="C716" s="135" t="s">
        <v>80</v>
      </c>
      <c r="D716" s="136">
        <v>70.56</v>
      </c>
      <c r="E716" s="136">
        <v>70.56</v>
      </c>
    </row>
    <row r="717" spans="1:5" x14ac:dyDescent="0.3">
      <c r="A717" s="133" t="s">
        <v>20147</v>
      </c>
      <c r="B717" s="134" t="s">
        <v>20148</v>
      </c>
      <c r="C717" s="135" t="s">
        <v>1074</v>
      </c>
      <c r="D717" s="136">
        <v>502.4</v>
      </c>
      <c r="E717" s="136">
        <v>558.29999999999995</v>
      </c>
    </row>
    <row r="718" spans="1:5" x14ac:dyDescent="0.3">
      <c r="A718" s="133" t="s">
        <v>20149</v>
      </c>
      <c r="B718" s="134" t="s">
        <v>20150</v>
      </c>
      <c r="C718" s="135"/>
      <c r="D718" s="136"/>
      <c r="E718" s="136"/>
    </row>
    <row r="719" spans="1:5" x14ac:dyDescent="0.3">
      <c r="A719" s="133" t="s">
        <v>20151</v>
      </c>
      <c r="B719" s="134" t="s">
        <v>20152</v>
      </c>
      <c r="C719" s="135" t="s">
        <v>18766</v>
      </c>
      <c r="D719" s="136">
        <v>41680.870000000003</v>
      </c>
      <c r="E719" s="136">
        <v>41680.870000000003</v>
      </c>
    </row>
    <row r="720" spans="1:5" x14ac:dyDescent="0.3">
      <c r="A720" s="133" t="s">
        <v>20153</v>
      </c>
      <c r="B720" s="134" t="s">
        <v>20154</v>
      </c>
      <c r="C720" s="135" t="s">
        <v>80</v>
      </c>
      <c r="D720" s="136">
        <v>48.02</v>
      </c>
      <c r="E720" s="136">
        <v>48.63</v>
      </c>
    </row>
    <row r="721" spans="1:5" x14ac:dyDescent="0.3">
      <c r="A721" s="133" t="s">
        <v>20155</v>
      </c>
      <c r="B721" s="134" t="s">
        <v>20156</v>
      </c>
      <c r="C721" s="135" t="s">
        <v>80</v>
      </c>
      <c r="D721" s="136">
        <v>59.51</v>
      </c>
      <c r="E721" s="136">
        <v>60.12</v>
      </c>
    </row>
    <row r="722" spans="1:5" x14ac:dyDescent="0.3">
      <c r="A722" s="133" t="s">
        <v>20157</v>
      </c>
      <c r="B722" s="134" t="s">
        <v>20158</v>
      </c>
      <c r="C722" s="135" t="s">
        <v>80</v>
      </c>
      <c r="D722" s="136">
        <v>68.64</v>
      </c>
      <c r="E722" s="136">
        <v>69.25</v>
      </c>
    </row>
    <row r="723" spans="1:5" x14ac:dyDescent="0.3">
      <c r="A723" s="133" t="s">
        <v>20159</v>
      </c>
      <c r="B723" s="134" t="s">
        <v>20160</v>
      </c>
      <c r="C723" s="135" t="s">
        <v>80</v>
      </c>
      <c r="D723" s="136">
        <v>79.08</v>
      </c>
      <c r="E723" s="136">
        <v>79.69</v>
      </c>
    </row>
    <row r="724" spans="1:5" x14ac:dyDescent="0.3">
      <c r="A724" s="133" t="s">
        <v>20161</v>
      </c>
      <c r="B724" s="134" t="s">
        <v>20162</v>
      </c>
      <c r="C724" s="135" t="s">
        <v>80</v>
      </c>
      <c r="D724" s="136">
        <v>100.95</v>
      </c>
      <c r="E724" s="136">
        <v>101.56</v>
      </c>
    </row>
    <row r="725" spans="1:5" x14ac:dyDescent="0.3">
      <c r="A725" s="133" t="s">
        <v>20163</v>
      </c>
      <c r="B725" s="134" t="s">
        <v>20164</v>
      </c>
      <c r="C725" s="135" t="s">
        <v>80</v>
      </c>
      <c r="D725" s="136">
        <v>118.47</v>
      </c>
      <c r="E725" s="136">
        <v>119.08</v>
      </c>
    </row>
    <row r="726" spans="1:5" x14ac:dyDescent="0.3">
      <c r="A726" s="133" t="s">
        <v>20165</v>
      </c>
      <c r="B726" s="134" t="s">
        <v>20166</v>
      </c>
      <c r="C726" s="135" t="s">
        <v>80</v>
      </c>
      <c r="D726" s="136">
        <v>155.76</v>
      </c>
      <c r="E726" s="136">
        <v>156.37</v>
      </c>
    </row>
    <row r="727" spans="1:5" x14ac:dyDescent="0.3">
      <c r="A727" s="133" t="s">
        <v>20167</v>
      </c>
      <c r="B727" s="134" t="s">
        <v>20168</v>
      </c>
      <c r="C727" s="135" t="s">
        <v>80</v>
      </c>
      <c r="D727" s="136">
        <v>190.93</v>
      </c>
      <c r="E727" s="136">
        <v>191.54</v>
      </c>
    </row>
    <row r="728" spans="1:5" x14ac:dyDescent="0.3">
      <c r="A728" s="133" t="s">
        <v>20169</v>
      </c>
      <c r="B728" s="134" t="s">
        <v>20170</v>
      </c>
      <c r="C728" s="135"/>
      <c r="D728" s="136"/>
      <c r="E728" s="136"/>
    </row>
    <row r="729" spans="1:5" x14ac:dyDescent="0.3">
      <c r="A729" s="133" t="s">
        <v>20171</v>
      </c>
      <c r="B729" s="134" t="s">
        <v>20172</v>
      </c>
      <c r="C729" s="135" t="s">
        <v>18766</v>
      </c>
      <c r="D729" s="136">
        <v>28814.53</v>
      </c>
      <c r="E729" s="136">
        <v>28814.53</v>
      </c>
    </row>
    <row r="730" spans="1:5" x14ac:dyDescent="0.3">
      <c r="A730" s="133" t="s">
        <v>20173</v>
      </c>
      <c r="B730" s="134" t="s">
        <v>20174</v>
      </c>
      <c r="C730" s="135" t="s">
        <v>80</v>
      </c>
      <c r="D730" s="136">
        <v>363.53</v>
      </c>
      <c r="E730" s="136">
        <v>366.27</v>
      </c>
    </row>
    <row r="731" spans="1:5" x14ac:dyDescent="0.3">
      <c r="A731" s="133" t="s">
        <v>20175</v>
      </c>
      <c r="B731" s="134" t="s">
        <v>20176</v>
      </c>
      <c r="C731" s="135" t="s">
        <v>80</v>
      </c>
      <c r="D731" s="136">
        <v>459.48</v>
      </c>
      <c r="E731" s="136">
        <v>463.66</v>
      </c>
    </row>
    <row r="732" spans="1:5" x14ac:dyDescent="0.3">
      <c r="A732" s="133" t="s">
        <v>20177</v>
      </c>
      <c r="B732" s="134" t="s">
        <v>20178</v>
      </c>
      <c r="C732" s="135" t="s">
        <v>80</v>
      </c>
      <c r="D732" s="136">
        <v>536.17999999999995</v>
      </c>
      <c r="E732" s="136">
        <v>541.07000000000005</v>
      </c>
    </row>
    <row r="733" spans="1:5" x14ac:dyDescent="0.3">
      <c r="A733" s="133" t="s">
        <v>20179</v>
      </c>
      <c r="B733" s="134" t="s">
        <v>20180</v>
      </c>
      <c r="C733" s="135"/>
      <c r="D733" s="136"/>
      <c r="E733" s="136"/>
    </row>
    <row r="734" spans="1:5" x14ac:dyDescent="0.3">
      <c r="A734" s="133" t="s">
        <v>20181</v>
      </c>
      <c r="B734" s="134" t="s">
        <v>20182</v>
      </c>
      <c r="C734" s="135"/>
      <c r="D734" s="136"/>
      <c r="E734" s="136"/>
    </row>
    <row r="735" spans="1:5" x14ac:dyDescent="0.3">
      <c r="A735" s="133" t="s">
        <v>20183</v>
      </c>
      <c r="B735" s="134" t="s">
        <v>20184</v>
      </c>
      <c r="C735" s="135" t="s">
        <v>1037</v>
      </c>
      <c r="D735" s="136">
        <v>156.94999999999999</v>
      </c>
      <c r="E735" s="136">
        <v>160.62</v>
      </c>
    </row>
    <row r="736" spans="1:5" x14ac:dyDescent="0.3">
      <c r="A736" s="133" t="s">
        <v>20185</v>
      </c>
      <c r="B736" s="134" t="s">
        <v>20186</v>
      </c>
      <c r="C736" s="135" t="s">
        <v>1037</v>
      </c>
      <c r="D736" s="136">
        <v>165.87</v>
      </c>
      <c r="E736" s="136">
        <v>169.91</v>
      </c>
    </row>
    <row r="737" spans="1:5" x14ac:dyDescent="0.3">
      <c r="A737" s="133" t="s">
        <v>20187</v>
      </c>
      <c r="B737" s="134" t="s">
        <v>20188</v>
      </c>
      <c r="C737" s="135" t="s">
        <v>1037</v>
      </c>
      <c r="D737" s="136">
        <v>201.2</v>
      </c>
      <c r="E737" s="136">
        <v>205.6</v>
      </c>
    </row>
    <row r="738" spans="1:5" x14ac:dyDescent="0.3">
      <c r="A738" s="133" t="s">
        <v>20189</v>
      </c>
      <c r="B738" s="134" t="s">
        <v>20190</v>
      </c>
      <c r="C738" s="135" t="s">
        <v>1037</v>
      </c>
      <c r="D738" s="136">
        <v>209</v>
      </c>
      <c r="E738" s="136">
        <v>213.76</v>
      </c>
    </row>
    <row r="739" spans="1:5" x14ac:dyDescent="0.3">
      <c r="A739" s="133" t="s">
        <v>20191</v>
      </c>
      <c r="B739" s="134" t="s">
        <v>20192</v>
      </c>
      <c r="C739" s="135" t="s">
        <v>1037</v>
      </c>
      <c r="D739" s="136">
        <v>265.83</v>
      </c>
      <c r="E739" s="136">
        <v>271.05</v>
      </c>
    </row>
    <row r="740" spans="1:5" x14ac:dyDescent="0.3">
      <c r="A740" s="133" t="s">
        <v>20193</v>
      </c>
      <c r="B740" s="134" t="s">
        <v>20194</v>
      </c>
      <c r="C740" s="135" t="s">
        <v>1037</v>
      </c>
      <c r="D740" s="136">
        <v>179.69</v>
      </c>
      <c r="E740" s="136">
        <v>183.73</v>
      </c>
    </row>
    <row r="741" spans="1:5" x14ac:dyDescent="0.3">
      <c r="A741" s="133" t="s">
        <v>20195</v>
      </c>
      <c r="B741" s="134" t="s">
        <v>20196</v>
      </c>
      <c r="C741" s="135" t="s">
        <v>1037</v>
      </c>
      <c r="D741" s="136">
        <v>201.82</v>
      </c>
      <c r="E741" s="136">
        <v>205.86</v>
      </c>
    </row>
    <row r="742" spans="1:5" x14ac:dyDescent="0.3">
      <c r="A742" s="133" t="s">
        <v>20197</v>
      </c>
      <c r="B742" s="134" t="s">
        <v>20198</v>
      </c>
      <c r="C742" s="135" t="s">
        <v>1037</v>
      </c>
      <c r="D742" s="136">
        <v>244.83</v>
      </c>
      <c r="E742" s="136">
        <v>249.23</v>
      </c>
    </row>
    <row r="743" spans="1:5" x14ac:dyDescent="0.3">
      <c r="A743" s="133" t="s">
        <v>20199</v>
      </c>
      <c r="B743" s="134" t="s">
        <v>20200</v>
      </c>
      <c r="C743" s="135" t="s">
        <v>1037</v>
      </c>
      <c r="D743" s="136">
        <v>267.55</v>
      </c>
      <c r="E743" s="136">
        <v>272.31</v>
      </c>
    </row>
    <row r="744" spans="1:5" x14ac:dyDescent="0.3">
      <c r="A744" s="133" t="s">
        <v>20201</v>
      </c>
      <c r="B744" s="134" t="s">
        <v>20202</v>
      </c>
      <c r="C744" s="135" t="s">
        <v>1037</v>
      </c>
      <c r="D744" s="136">
        <v>290.76</v>
      </c>
      <c r="E744" s="136">
        <v>295.98</v>
      </c>
    </row>
    <row r="745" spans="1:5" x14ac:dyDescent="0.3">
      <c r="A745" s="133" t="s">
        <v>20203</v>
      </c>
      <c r="B745" s="134" t="s">
        <v>20204</v>
      </c>
      <c r="C745" s="135"/>
      <c r="D745" s="136"/>
      <c r="E745" s="136"/>
    </row>
    <row r="746" spans="1:5" x14ac:dyDescent="0.3">
      <c r="A746" s="133" t="s">
        <v>20205</v>
      </c>
      <c r="B746" s="134" t="s">
        <v>20206</v>
      </c>
      <c r="C746" s="135" t="s">
        <v>1037</v>
      </c>
      <c r="D746" s="136">
        <v>205.62</v>
      </c>
      <c r="E746" s="136">
        <v>209.66</v>
      </c>
    </row>
    <row r="747" spans="1:5" x14ac:dyDescent="0.3">
      <c r="A747" s="133" t="s">
        <v>20207</v>
      </c>
      <c r="B747" s="134" t="s">
        <v>20208</v>
      </c>
      <c r="C747" s="135" t="s">
        <v>1037</v>
      </c>
      <c r="D747" s="136">
        <v>225.72</v>
      </c>
      <c r="E747" s="136">
        <v>230.12</v>
      </c>
    </row>
    <row r="748" spans="1:5" x14ac:dyDescent="0.3">
      <c r="A748" s="133" t="s">
        <v>20209</v>
      </c>
      <c r="B748" s="134" t="s">
        <v>20210</v>
      </c>
      <c r="C748" s="135" t="s">
        <v>1037</v>
      </c>
      <c r="D748" s="136">
        <v>246.94</v>
      </c>
      <c r="E748" s="136">
        <v>251.7</v>
      </c>
    </row>
    <row r="749" spans="1:5" x14ac:dyDescent="0.3">
      <c r="A749" s="133" t="s">
        <v>20211</v>
      </c>
      <c r="B749" s="134" t="s">
        <v>20212</v>
      </c>
      <c r="C749" s="135" t="s">
        <v>1037</v>
      </c>
      <c r="D749" s="136">
        <v>260.32</v>
      </c>
      <c r="E749" s="136">
        <v>265.54000000000002</v>
      </c>
    </row>
    <row r="750" spans="1:5" x14ac:dyDescent="0.3">
      <c r="A750" s="133" t="s">
        <v>20213</v>
      </c>
      <c r="B750" s="134" t="s">
        <v>20214</v>
      </c>
      <c r="C750" s="135"/>
      <c r="D750" s="136"/>
      <c r="E750" s="136"/>
    </row>
    <row r="751" spans="1:5" x14ac:dyDescent="0.3">
      <c r="A751" s="133" t="s">
        <v>20215</v>
      </c>
      <c r="B751" s="134" t="s">
        <v>20216</v>
      </c>
      <c r="C751" s="135" t="s">
        <v>1037</v>
      </c>
      <c r="D751" s="136">
        <v>166.68</v>
      </c>
      <c r="E751" s="136">
        <v>167.91</v>
      </c>
    </row>
    <row r="752" spans="1:5" x14ac:dyDescent="0.3">
      <c r="A752" s="133" t="s">
        <v>20217</v>
      </c>
      <c r="B752" s="134" t="s">
        <v>20218</v>
      </c>
      <c r="C752" s="135" t="s">
        <v>1037</v>
      </c>
      <c r="D752" s="136">
        <v>184.52</v>
      </c>
      <c r="E752" s="136">
        <v>185.81</v>
      </c>
    </row>
    <row r="753" spans="1:5" x14ac:dyDescent="0.3">
      <c r="A753" s="133" t="s">
        <v>20219</v>
      </c>
      <c r="B753" s="134" t="s">
        <v>20220</v>
      </c>
      <c r="C753" s="135" t="s">
        <v>1037</v>
      </c>
      <c r="D753" s="136">
        <v>200.02</v>
      </c>
      <c r="E753" s="136">
        <v>201.38</v>
      </c>
    </row>
    <row r="754" spans="1:5" x14ac:dyDescent="0.3">
      <c r="A754" s="133" t="s">
        <v>20221</v>
      </c>
      <c r="B754" s="134" t="s">
        <v>20222</v>
      </c>
      <c r="C754" s="135" t="s">
        <v>1037</v>
      </c>
      <c r="D754" s="136">
        <v>271.24</v>
      </c>
      <c r="E754" s="136">
        <v>272.63</v>
      </c>
    </row>
    <row r="755" spans="1:5" x14ac:dyDescent="0.3">
      <c r="A755" s="133" t="s">
        <v>20223</v>
      </c>
      <c r="B755" s="134" t="s">
        <v>20224</v>
      </c>
      <c r="C755" s="135" t="s">
        <v>1037</v>
      </c>
      <c r="D755" s="136">
        <v>164.81</v>
      </c>
      <c r="E755" s="136">
        <v>166.04</v>
      </c>
    </row>
    <row r="756" spans="1:5" x14ac:dyDescent="0.3">
      <c r="A756" s="133" t="s">
        <v>20225</v>
      </c>
      <c r="B756" s="134" t="s">
        <v>20226</v>
      </c>
      <c r="C756" s="135" t="s">
        <v>1037</v>
      </c>
      <c r="D756" s="136">
        <v>171.13</v>
      </c>
      <c r="E756" s="136">
        <v>172.42</v>
      </c>
    </row>
    <row r="757" spans="1:5" x14ac:dyDescent="0.3">
      <c r="A757" s="133" t="s">
        <v>20227</v>
      </c>
      <c r="B757" s="134" t="s">
        <v>20228</v>
      </c>
      <c r="C757" s="135"/>
      <c r="D757" s="136"/>
      <c r="E757" s="136"/>
    </row>
    <row r="758" spans="1:5" x14ac:dyDescent="0.3">
      <c r="A758" s="133" t="s">
        <v>20229</v>
      </c>
      <c r="B758" s="134" t="s">
        <v>20230</v>
      </c>
      <c r="C758" s="135"/>
      <c r="D758" s="136"/>
      <c r="E758" s="136"/>
    </row>
    <row r="759" spans="1:5" x14ac:dyDescent="0.3">
      <c r="A759" s="133" t="s">
        <v>20231</v>
      </c>
      <c r="B759" s="134" t="s">
        <v>20232</v>
      </c>
      <c r="C759" s="135" t="s">
        <v>1074</v>
      </c>
      <c r="D759" s="136">
        <v>1036.58</v>
      </c>
      <c r="E759" s="136">
        <v>1078.33</v>
      </c>
    </row>
    <row r="760" spans="1:5" x14ac:dyDescent="0.3">
      <c r="A760" s="133" t="s">
        <v>20233</v>
      </c>
      <c r="B760" s="134" t="s">
        <v>20234</v>
      </c>
      <c r="C760" s="135" t="s">
        <v>1037</v>
      </c>
      <c r="D760" s="136">
        <v>110.93</v>
      </c>
      <c r="E760" s="136">
        <v>114.94</v>
      </c>
    </row>
    <row r="761" spans="1:5" x14ac:dyDescent="0.3">
      <c r="A761" s="133" t="s">
        <v>20235</v>
      </c>
      <c r="B761" s="134" t="s">
        <v>20236</v>
      </c>
      <c r="C761" s="135" t="s">
        <v>1037</v>
      </c>
      <c r="D761" s="136">
        <v>137.15</v>
      </c>
      <c r="E761" s="136">
        <v>141.25</v>
      </c>
    </row>
    <row r="762" spans="1:5" x14ac:dyDescent="0.3">
      <c r="A762" s="133" t="s">
        <v>20237</v>
      </c>
      <c r="B762" s="134" t="s">
        <v>20238</v>
      </c>
      <c r="C762" s="135"/>
      <c r="D762" s="136"/>
      <c r="E762" s="136"/>
    </row>
    <row r="763" spans="1:5" x14ac:dyDescent="0.3">
      <c r="A763" s="133" t="s">
        <v>20239</v>
      </c>
      <c r="B763" s="134" t="s">
        <v>20240</v>
      </c>
      <c r="C763" s="135" t="s">
        <v>1037</v>
      </c>
      <c r="D763" s="136">
        <v>87.32</v>
      </c>
      <c r="E763" s="136">
        <v>92.47</v>
      </c>
    </row>
    <row r="764" spans="1:5" x14ac:dyDescent="0.3">
      <c r="A764" s="133" t="s">
        <v>20241</v>
      </c>
      <c r="B764" s="134" t="s">
        <v>20242</v>
      </c>
      <c r="C764" s="135" t="s">
        <v>1037</v>
      </c>
      <c r="D764" s="136">
        <v>129.53</v>
      </c>
      <c r="E764" s="136">
        <v>137.69</v>
      </c>
    </row>
    <row r="765" spans="1:5" x14ac:dyDescent="0.3">
      <c r="A765" s="133" t="s">
        <v>20243</v>
      </c>
      <c r="B765" s="134" t="s">
        <v>20244</v>
      </c>
      <c r="C765" s="135" t="s">
        <v>1037</v>
      </c>
      <c r="D765" s="136">
        <v>243.42</v>
      </c>
      <c r="E765" s="136">
        <v>256.64999999999998</v>
      </c>
    </row>
    <row r="766" spans="1:5" x14ac:dyDescent="0.3">
      <c r="A766" s="133" t="s">
        <v>20245</v>
      </c>
      <c r="B766" s="134" t="s">
        <v>20246</v>
      </c>
      <c r="C766" s="135" t="s">
        <v>1037</v>
      </c>
      <c r="D766" s="136">
        <v>326.44</v>
      </c>
      <c r="E766" s="136">
        <v>342.77</v>
      </c>
    </row>
    <row r="767" spans="1:5" x14ac:dyDescent="0.3">
      <c r="A767" s="133" t="s">
        <v>20247</v>
      </c>
      <c r="B767" s="134" t="s">
        <v>20248</v>
      </c>
      <c r="C767" s="135" t="s">
        <v>1037</v>
      </c>
      <c r="D767" s="136">
        <v>224.67</v>
      </c>
      <c r="E767" s="136">
        <v>232.83</v>
      </c>
    </row>
    <row r="768" spans="1:5" x14ac:dyDescent="0.3">
      <c r="A768" s="133" t="s">
        <v>20249</v>
      </c>
      <c r="B768" s="134" t="s">
        <v>20250</v>
      </c>
      <c r="C768" s="135" t="s">
        <v>1037</v>
      </c>
      <c r="D768" s="136">
        <v>462.1</v>
      </c>
      <c r="E768" s="136">
        <v>475.33</v>
      </c>
    </row>
    <row r="769" spans="1:5" x14ac:dyDescent="0.3">
      <c r="A769" s="133" t="s">
        <v>20251</v>
      </c>
      <c r="B769" s="134" t="s">
        <v>20252</v>
      </c>
      <c r="C769" s="135"/>
      <c r="D769" s="136"/>
      <c r="E769" s="136"/>
    </row>
    <row r="770" spans="1:5" x14ac:dyDescent="0.3">
      <c r="A770" s="133" t="s">
        <v>20253</v>
      </c>
      <c r="B770" s="134" t="s">
        <v>20254</v>
      </c>
      <c r="C770" s="135" t="s">
        <v>1037</v>
      </c>
      <c r="D770" s="136">
        <v>209.11</v>
      </c>
      <c r="E770" s="136">
        <v>216.38</v>
      </c>
    </row>
    <row r="771" spans="1:5" x14ac:dyDescent="0.3">
      <c r="A771" s="133" t="s">
        <v>20255</v>
      </c>
      <c r="B771" s="134" t="s">
        <v>20256</v>
      </c>
      <c r="C771" s="135" t="s">
        <v>1037</v>
      </c>
      <c r="D771" s="136">
        <v>394.5</v>
      </c>
      <c r="E771" s="136">
        <v>408.22</v>
      </c>
    </row>
    <row r="772" spans="1:5" x14ac:dyDescent="0.3">
      <c r="A772" s="133" t="s">
        <v>20257</v>
      </c>
      <c r="B772" s="134" t="s">
        <v>20258</v>
      </c>
      <c r="C772" s="135" t="s">
        <v>1037</v>
      </c>
      <c r="D772" s="136">
        <v>733.23</v>
      </c>
      <c r="E772" s="136">
        <v>752.41</v>
      </c>
    </row>
    <row r="773" spans="1:5" x14ac:dyDescent="0.3">
      <c r="A773" s="133" t="s">
        <v>20259</v>
      </c>
      <c r="B773" s="134" t="s">
        <v>20260</v>
      </c>
      <c r="C773" s="135"/>
      <c r="D773" s="136"/>
      <c r="E773" s="136"/>
    </row>
    <row r="774" spans="1:5" x14ac:dyDescent="0.3">
      <c r="A774" s="133" t="s">
        <v>20261</v>
      </c>
      <c r="B774" s="134" t="s">
        <v>20262</v>
      </c>
      <c r="C774" s="135" t="s">
        <v>1037</v>
      </c>
      <c r="D774" s="136">
        <v>72.290000000000006</v>
      </c>
      <c r="E774" s="136">
        <v>75.98</v>
      </c>
    </row>
    <row r="775" spans="1:5" x14ac:dyDescent="0.3">
      <c r="A775" s="133" t="s">
        <v>20263</v>
      </c>
      <c r="B775" s="134" t="s">
        <v>20264</v>
      </c>
      <c r="C775" s="135" t="s">
        <v>1037</v>
      </c>
      <c r="D775" s="136">
        <v>83.24</v>
      </c>
      <c r="E775" s="136">
        <v>87.25</v>
      </c>
    </row>
    <row r="776" spans="1:5" x14ac:dyDescent="0.3">
      <c r="A776" s="133" t="s">
        <v>20265</v>
      </c>
      <c r="B776" s="134" t="s">
        <v>20266</v>
      </c>
      <c r="C776" s="135" t="s">
        <v>1037</v>
      </c>
      <c r="D776" s="136">
        <v>96.59</v>
      </c>
      <c r="E776" s="136">
        <v>100.89</v>
      </c>
    </row>
    <row r="777" spans="1:5" x14ac:dyDescent="0.3">
      <c r="A777" s="133" t="s">
        <v>20267</v>
      </c>
      <c r="B777" s="134" t="s">
        <v>20268</v>
      </c>
      <c r="C777" s="135"/>
      <c r="D777" s="136"/>
      <c r="E777" s="136"/>
    </row>
    <row r="778" spans="1:5" x14ac:dyDescent="0.3">
      <c r="A778" s="133" t="s">
        <v>20269</v>
      </c>
      <c r="B778" s="134" t="s">
        <v>20270</v>
      </c>
      <c r="C778" s="135" t="s">
        <v>1037</v>
      </c>
      <c r="D778" s="136">
        <v>81.650000000000006</v>
      </c>
      <c r="E778" s="136">
        <v>85.66</v>
      </c>
    </row>
    <row r="779" spans="1:5" x14ac:dyDescent="0.3">
      <c r="A779" s="133" t="s">
        <v>20271</v>
      </c>
      <c r="B779" s="134" t="s">
        <v>20272</v>
      </c>
      <c r="C779" s="135" t="s">
        <v>1037</v>
      </c>
      <c r="D779" s="136">
        <v>98.54</v>
      </c>
      <c r="E779" s="136">
        <v>102.84</v>
      </c>
    </row>
    <row r="780" spans="1:5" x14ac:dyDescent="0.3">
      <c r="A780" s="133" t="s">
        <v>20273</v>
      </c>
      <c r="B780" s="134" t="s">
        <v>20274</v>
      </c>
      <c r="C780" s="135"/>
      <c r="D780" s="136"/>
      <c r="E780" s="136"/>
    </row>
    <row r="781" spans="1:5" x14ac:dyDescent="0.3">
      <c r="A781" s="133" t="s">
        <v>20275</v>
      </c>
      <c r="B781" s="134" t="s">
        <v>20276</v>
      </c>
      <c r="C781" s="135" t="s">
        <v>1037</v>
      </c>
      <c r="D781" s="136">
        <v>78.25</v>
      </c>
      <c r="E781" s="136">
        <v>81.94</v>
      </c>
    </row>
    <row r="782" spans="1:5" x14ac:dyDescent="0.3">
      <c r="A782" s="133" t="s">
        <v>20277</v>
      </c>
      <c r="B782" s="134" t="s">
        <v>20278</v>
      </c>
      <c r="C782" s="135" t="s">
        <v>1037</v>
      </c>
      <c r="D782" s="136">
        <v>94.28</v>
      </c>
      <c r="E782" s="136">
        <v>98.29</v>
      </c>
    </row>
    <row r="783" spans="1:5" x14ac:dyDescent="0.3">
      <c r="A783" s="133" t="s">
        <v>20279</v>
      </c>
      <c r="B783" s="134" t="s">
        <v>20280</v>
      </c>
      <c r="C783" s="135" t="s">
        <v>1037</v>
      </c>
      <c r="D783" s="136">
        <v>113.09</v>
      </c>
      <c r="E783" s="136">
        <v>117.19</v>
      </c>
    </row>
    <row r="784" spans="1:5" x14ac:dyDescent="0.3">
      <c r="A784" s="133" t="s">
        <v>20281</v>
      </c>
      <c r="B784" s="134" t="s">
        <v>20282</v>
      </c>
      <c r="C784" s="135"/>
      <c r="D784" s="136"/>
      <c r="E784" s="136"/>
    </row>
    <row r="785" spans="1:5" x14ac:dyDescent="0.3">
      <c r="A785" s="133" t="s">
        <v>20283</v>
      </c>
      <c r="B785" s="134" t="s">
        <v>20284</v>
      </c>
      <c r="C785" s="135" t="s">
        <v>1037</v>
      </c>
      <c r="D785" s="136">
        <v>112.35</v>
      </c>
      <c r="E785" s="136">
        <v>116.85</v>
      </c>
    </row>
    <row r="786" spans="1:5" x14ac:dyDescent="0.3">
      <c r="A786" s="133" t="s">
        <v>20285</v>
      </c>
      <c r="B786" s="134" t="s">
        <v>20286</v>
      </c>
      <c r="C786" s="135" t="s">
        <v>1037</v>
      </c>
      <c r="D786" s="136">
        <v>124.44</v>
      </c>
      <c r="E786" s="136">
        <v>129.06</v>
      </c>
    </row>
    <row r="787" spans="1:5" x14ac:dyDescent="0.3">
      <c r="A787" s="133" t="s">
        <v>20287</v>
      </c>
      <c r="B787" s="134" t="s">
        <v>20288</v>
      </c>
      <c r="C787" s="135" t="s">
        <v>1037</v>
      </c>
      <c r="D787" s="136">
        <v>129.38999999999999</v>
      </c>
      <c r="E787" s="136">
        <v>135.36000000000001</v>
      </c>
    </row>
    <row r="788" spans="1:5" x14ac:dyDescent="0.3">
      <c r="A788" s="133" t="s">
        <v>20289</v>
      </c>
      <c r="B788" s="134" t="s">
        <v>20290</v>
      </c>
      <c r="C788" s="135" t="s">
        <v>1037</v>
      </c>
      <c r="D788" s="136">
        <v>158.68</v>
      </c>
      <c r="E788" s="136">
        <v>165.05</v>
      </c>
    </row>
    <row r="789" spans="1:5" x14ac:dyDescent="0.3">
      <c r="A789" s="133" t="s">
        <v>20291</v>
      </c>
      <c r="B789" s="134" t="s">
        <v>20292</v>
      </c>
      <c r="C789" s="135"/>
      <c r="D789" s="136"/>
      <c r="E789" s="136"/>
    </row>
    <row r="790" spans="1:5" x14ac:dyDescent="0.3">
      <c r="A790" s="133" t="s">
        <v>20293</v>
      </c>
      <c r="B790" s="134" t="s">
        <v>20294</v>
      </c>
      <c r="C790" s="135" t="s">
        <v>1037</v>
      </c>
      <c r="D790" s="136">
        <v>113.72</v>
      </c>
      <c r="E790" s="136">
        <v>115.46</v>
      </c>
    </row>
    <row r="791" spans="1:5" x14ac:dyDescent="0.3">
      <c r="A791" s="133" t="s">
        <v>20295</v>
      </c>
      <c r="B791" s="134" t="s">
        <v>20296</v>
      </c>
      <c r="C791" s="135" t="s">
        <v>1037</v>
      </c>
      <c r="D791" s="136">
        <v>128.16999999999999</v>
      </c>
      <c r="E791" s="136">
        <v>129.94999999999999</v>
      </c>
    </row>
    <row r="792" spans="1:5" x14ac:dyDescent="0.3">
      <c r="A792" s="133" t="s">
        <v>20297</v>
      </c>
      <c r="B792" s="134" t="s">
        <v>20298</v>
      </c>
      <c r="C792" s="135" t="s">
        <v>1037</v>
      </c>
      <c r="D792" s="136">
        <v>157.62</v>
      </c>
      <c r="E792" s="136">
        <v>159.43</v>
      </c>
    </row>
    <row r="793" spans="1:5" x14ac:dyDescent="0.3">
      <c r="A793" s="133" t="s">
        <v>20299</v>
      </c>
      <c r="B793" s="134" t="s">
        <v>20300</v>
      </c>
      <c r="C793" s="135" t="s">
        <v>1037</v>
      </c>
      <c r="D793" s="136">
        <v>190.49</v>
      </c>
      <c r="E793" s="136">
        <v>192.37</v>
      </c>
    </row>
    <row r="794" spans="1:5" x14ac:dyDescent="0.3">
      <c r="A794" s="133" t="s">
        <v>20301</v>
      </c>
      <c r="B794" s="134" t="s">
        <v>20302</v>
      </c>
      <c r="C794" s="135"/>
      <c r="D794" s="136"/>
      <c r="E794" s="136"/>
    </row>
    <row r="795" spans="1:5" x14ac:dyDescent="0.3">
      <c r="A795" s="133" t="s">
        <v>20303</v>
      </c>
      <c r="B795" s="134" t="s">
        <v>20304</v>
      </c>
      <c r="C795" s="135" t="s">
        <v>1074</v>
      </c>
      <c r="D795" s="136">
        <v>1820.86</v>
      </c>
      <c r="E795" s="136">
        <v>1916.13</v>
      </c>
    </row>
    <row r="796" spans="1:5" x14ac:dyDescent="0.3">
      <c r="A796" s="133" t="s">
        <v>20305</v>
      </c>
      <c r="B796" s="134" t="s">
        <v>20306</v>
      </c>
      <c r="C796" s="135" t="s">
        <v>80</v>
      </c>
      <c r="D796" s="136">
        <v>11.89</v>
      </c>
      <c r="E796" s="136">
        <v>12.75</v>
      </c>
    </row>
    <row r="797" spans="1:5" x14ac:dyDescent="0.3">
      <c r="A797" s="133" t="s">
        <v>20307</v>
      </c>
      <c r="B797" s="134" t="s">
        <v>20308</v>
      </c>
      <c r="C797" s="135"/>
      <c r="D797" s="136"/>
      <c r="E797" s="136"/>
    </row>
    <row r="798" spans="1:5" x14ac:dyDescent="0.3">
      <c r="A798" s="133" t="s">
        <v>20309</v>
      </c>
      <c r="B798" s="134" t="s">
        <v>20310</v>
      </c>
      <c r="C798" s="135" t="s">
        <v>1037</v>
      </c>
      <c r="D798" s="136">
        <v>254.97</v>
      </c>
      <c r="E798" s="136">
        <v>264.04000000000002</v>
      </c>
    </row>
    <row r="799" spans="1:5" x14ac:dyDescent="0.3">
      <c r="A799" s="133" t="s">
        <v>20311</v>
      </c>
      <c r="B799" s="134" t="s">
        <v>20312</v>
      </c>
      <c r="C799" s="135" t="s">
        <v>1037</v>
      </c>
      <c r="D799" s="136">
        <v>218.59</v>
      </c>
      <c r="E799" s="136">
        <v>226.11</v>
      </c>
    </row>
    <row r="800" spans="1:5" x14ac:dyDescent="0.3">
      <c r="A800" s="133" t="s">
        <v>20313</v>
      </c>
      <c r="B800" s="134" t="s">
        <v>20314</v>
      </c>
      <c r="C800" s="135" t="s">
        <v>1037</v>
      </c>
      <c r="D800" s="136">
        <v>217.75</v>
      </c>
      <c r="E800" s="136">
        <v>225.27</v>
      </c>
    </row>
    <row r="801" spans="1:5" x14ac:dyDescent="0.3">
      <c r="A801" s="133" t="s">
        <v>20315</v>
      </c>
      <c r="B801" s="134" t="s">
        <v>20316</v>
      </c>
      <c r="C801" s="135" t="s">
        <v>1037</v>
      </c>
      <c r="D801" s="136">
        <v>2056.62</v>
      </c>
      <c r="E801" s="136">
        <v>2077.0500000000002</v>
      </c>
    </row>
    <row r="802" spans="1:5" x14ac:dyDescent="0.3">
      <c r="A802" s="133" t="s">
        <v>20317</v>
      </c>
      <c r="B802" s="134" t="s">
        <v>20318</v>
      </c>
      <c r="C802" s="135" t="s">
        <v>1037</v>
      </c>
      <c r="D802" s="136">
        <v>1155.3800000000001</v>
      </c>
      <c r="E802" s="136">
        <v>1168.94</v>
      </c>
    </row>
    <row r="803" spans="1:5" x14ac:dyDescent="0.3">
      <c r="A803" s="133" t="s">
        <v>20319</v>
      </c>
      <c r="B803" s="134" t="s">
        <v>20320</v>
      </c>
      <c r="C803" s="135"/>
      <c r="D803" s="136"/>
      <c r="E803" s="136"/>
    </row>
    <row r="804" spans="1:5" x14ac:dyDescent="0.3">
      <c r="A804" s="133" t="s">
        <v>20321</v>
      </c>
      <c r="B804" s="134" t="s">
        <v>20322</v>
      </c>
      <c r="C804" s="135" t="s">
        <v>1037</v>
      </c>
      <c r="D804" s="136">
        <v>1214.99</v>
      </c>
      <c r="E804" s="136">
        <v>1223.76</v>
      </c>
    </row>
    <row r="805" spans="1:5" x14ac:dyDescent="0.3">
      <c r="A805" s="133" t="s">
        <v>20323</v>
      </c>
      <c r="B805" s="134" t="s">
        <v>20324</v>
      </c>
      <c r="C805" s="135" t="s">
        <v>1037</v>
      </c>
      <c r="D805" s="136">
        <v>263.05</v>
      </c>
      <c r="E805" s="136">
        <v>263.05</v>
      </c>
    </row>
    <row r="806" spans="1:5" x14ac:dyDescent="0.3">
      <c r="A806" s="133" t="s">
        <v>20325</v>
      </c>
      <c r="B806" s="134" t="s">
        <v>20326</v>
      </c>
      <c r="C806" s="135" t="s">
        <v>1037</v>
      </c>
      <c r="D806" s="136">
        <v>835.68</v>
      </c>
      <c r="E806" s="136">
        <v>835.68</v>
      </c>
    </row>
    <row r="807" spans="1:5" x14ac:dyDescent="0.3">
      <c r="A807" s="133" t="s">
        <v>20327</v>
      </c>
      <c r="B807" s="134" t="s">
        <v>20328</v>
      </c>
      <c r="C807" s="135" t="s">
        <v>1037</v>
      </c>
      <c r="D807" s="136">
        <v>1202.27</v>
      </c>
      <c r="E807" s="136">
        <v>1211.04</v>
      </c>
    </row>
    <row r="808" spans="1:5" x14ac:dyDescent="0.3">
      <c r="A808" s="133" t="s">
        <v>20329</v>
      </c>
      <c r="B808" s="134" t="s">
        <v>20330</v>
      </c>
      <c r="C808" s="135" t="s">
        <v>1037</v>
      </c>
      <c r="D808" s="136">
        <v>154.71</v>
      </c>
      <c r="E808" s="136">
        <v>154.71</v>
      </c>
    </row>
    <row r="809" spans="1:5" x14ac:dyDescent="0.3">
      <c r="A809" s="133" t="s">
        <v>20331</v>
      </c>
      <c r="B809" s="134" t="s">
        <v>20332</v>
      </c>
      <c r="C809" s="135" t="s">
        <v>1037</v>
      </c>
      <c r="D809" s="136">
        <v>211.16</v>
      </c>
      <c r="E809" s="136">
        <v>211.16</v>
      </c>
    </row>
    <row r="810" spans="1:5" x14ac:dyDescent="0.3">
      <c r="A810" s="133" t="s">
        <v>20333</v>
      </c>
      <c r="B810" s="134" t="s">
        <v>20334</v>
      </c>
      <c r="C810" s="135" t="s">
        <v>1037</v>
      </c>
      <c r="D810" s="136">
        <v>206.71</v>
      </c>
      <c r="E810" s="136">
        <v>206.71</v>
      </c>
    </row>
    <row r="811" spans="1:5" x14ac:dyDescent="0.3">
      <c r="A811" s="133" t="s">
        <v>20335</v>
      </c>
      <c r="B811" s="134" t="s">
        <v>20336</v>
      </c>
      <c r="C811" s="135" t="s">
        <v>1037</v>
      </c>
      <c r="D811" s="136">
        <v>194.7</v>
      </c>
      <c r="E811" s="136">
        <v>194.7</v>
      </c>
    </row>
    <row r="812" spans="1:5" x14ac:dyDescent="0.3">
      <c r="A812" s="133" t="s">
        <v>20337</v>
      </c>
      <c r="B812" s="134" t="s">
        <v>20338</v>
      </c>
      <c r="C812" s="135" t="s">
        <v>1037</v>
      </c>
      <c r="D812" s="136">
        <v>161.35</v>
      </c>
      <c r="E812" s="136">
        <v>161.35</v>
      </c>
    </row>
    <row r="813" spans="1:5" x14ac:dyDescent="0.3">
      <c r="A813" s="133" t="s">
        <v>20339</v>
      </c>
      <c r="B813" s="134" t="s">
        <v>20340</v>
      </c>
      <c r="C813" s="135" t="s">
        <v>1037</v>
      </c>
      <c r="D813" s="136">
        <v>166.99</v>
      </c>
      <c r="E813" s="136">
        <v>166.99</v>
      </c>
    </row>
    <row r="814" spans="1:5" x14ac:dyDescent="0.3">
      <c r="A814" s="133" t="s">
        <v>20341</v>
      </c>
      <c r="B814" s="134" t="s">
        <v>20342</v>
      </c>
      <c r="C814" s="135" t="s">
        <v>1037</v>
      </c>
      <c r="D814" s="136">
        <v>207.37</v>
      </c>
      <c r="E814" s="136">
        <v>207.37</v>
      </c>
    </row>
    <row r="815" spans="1:5" x14ac:dyDescent="0.3">
      <c r="A815" s="133" t="s">
        <v>20343</v>
      </c>
      <c r="B815" s="134" t="s">
        <v>20344</v>
      </c>
      <c r="C815" s="135" t="s">
        <v>1037</v>
      </c>
      <c r="D815" s="136">
        <v>158.63</v>
      </c>
      <c r="E815" s="136">
        <v>158.63</v>
      </c>
    </row>
    <row r="816" spans="1:5" x14ac:dyDescent="0.3">
      <c r="A816" s="133" t="s">
        <v>20345</v>
      </c>
      <c r="B816" s="134" t="s">
        <v>20346</v>
      </c>
      <c r="C816" s="135" t="s">
        <v>1037</v>
      </c>
      <c r="D816" s="136">
        <v>233.39</v>
      </c>
      <c r="E816" s="136">
        <v>233.39</v>
      </c>
    </row>
    <row r="817" spans="1:5" x14ac:dyDescent="0.3">
      <c r="A817" s="133" t="s">
        <v>20347</v>
      </c>
      <c r="B817" s="134" t="s">
        <v>20348</v>
      </c>
      <c r="C817" s="135" t="s">
        <v>1037</v>
      </c>
      <c r="D817" s="136">
        <v>253.84</v>
      </c>
      <c r="E817" s="136">
        <v>253.84</v>
      </c>
    </row>
    <row r="818" spans="1:5" x14ac:dyDescent="0.3">
      <c r="A818" s="133" t="s">
        <v>20349</v>
      </c>
      <c r="B818" s="134" t="s">
        <v>20350</v>
      </c>
      <c r="C818" s="135" t="s">
        <v>1037</v>
      </c>
      <c r="D818" s="136">
        <v>1512.01</v>
      </c>
      <c r="E818" s="136">
        <v>1512.01</v>
      </c>
    </row>
    <row r="819" spans="1:5" x14ac:dyDescent="0.3">
      <c r="A819" s="133" t="s">
        <v>20351</v>
      </c>
      <c r="B819" s="134" t="s">
        <v>20352</v>
      </c>
      <c r="C819" s="135" t="s">
        <v>1037</v>
      </c>
      <c r="D819" s="136">
        <v>891.22</v>
      </c>
      <c r="E819" s="136">
        <v>891.22</v>
      </c>
    </row>
    <row r="820" spans="1:5" x14ac:dyDescent="0.3">
      <c r="A820" s="133" t="s">
        <v>20353</v>
      </c>
      <c r="B820" s="134" t="s">
        <v>20354</v>
      </c>
      <c r="C820" s="135" t="s">
        <v>1037</v>
      </c>
      <c r="D820" s="136">
        <v>1404.92</v>
      </c>
      <c r="E820" s="136">
        <v>1404.92</v>
      </c>
    </row>
    <row r="821" spans="1:5" x14ac:dyDescent="0.3">
      <c r="A821" s="133" t="s">
        <v>20355</v>
      </c>
      <c r="B821" s="134" t="s">
        <v>20356</v>
      </c>
      <c r="C821" s="135" t="s">
        <v>1037</v>
      </c>
      <c r="D821" s="136">
        <v>373.16</v>
      </c>
      <c r="E821" s="136">
        <v>381.3</v>
      </c>
    </row>
    <row r="822" spans="1:5" x14ac:dyDescent="0.3">
      <c r="A822" s="133" t="s">
        <v>20357</v>
      </c>
      <c r="B822" s="134" t="s">
        <v>20358</v>
      </c>
      <c r="C822" s="135" t="s">
        <v>1037</v>
      </c>
      <c r="D822" s="136">
        <v>262.8</v>
      </c>
      <c r="E822" s="136">
        <v>262.8</v>
      </c>
    </row>
    <row r="823" spans="1:5" x14ac:dyDescent="0.3">
      <c r="A823" s="133" t="s">
        <v>20359</v>
      </c>
      <c r="B823" s="134" t="s">
        <v>20360</v>
      </c>
      <c r="C823" s="135" t="s">
        <v>1037</v>
      </c>
      <c r="D823" s="136">
        <v>289.41000000000003</v>
      </c>
      <c r="E823" s="136">
        <v>289.41000000000003</v>
      </c>
    </row>
    <row r="824" spans="1:5" x14ac:dyDescent="0.3">
      <c r="A824" s="133" t="s">
        <v>20361</v>
      </c>
      <c r="B824" s="134" t="s">
        <v>20362</v>
      </c>
      <c r="C824" s="135" t="s">
        <v>1037</v>
      </c>
      <c r="D824" s="136">
        <v>277.95</v>
      </c>
      <c r="E824" s="136">
        <v>277.95</v>
      </c>
    </row>
    <row r="825" spans="1:5" x14ac:dyDescent="0.3">
      <c r="A825" s="133" t="s">
        <v>20363</v>
      </c>
      <c r="B825" s="134" t="s">
        <v>20364</v>
      </c>
      <c r="C825" s="135" t="s">
        <v>1037</v>
      </c>
      <c r="D825" s="136">
        <v>234.94</v>
      </c>
      <c r="E825" s="136">
        <v>234.94</v>
      </c>
    </row>
    <row r="826" spans="1:5" x14ac:dyDescent="0.3">
      <c r="A826" s="133" t="s">
        <v>20365</v>
      </c>
      <c r="B826" s="134" t="s">
        <v>20366</v>
      </c>
      <c r="C826" s="135" t="s">
        <v>1037</v>
      </c>
      <c r="D826" s="136">
        <v>282.74</v>
      </c>
      <c r="E826" s="136">
        <v>282.74</v>
      </c>
    </row>
    <row r="827" spans="1:5" x14ac:dyDescent="0.3">
      <c r="A827" s="133" t="s">
        <v>20367</v>
      </c>
      <c r="B827" s="134" t="s">
        <v>20368</v>
      </c>
      <c r="C827" s="135" t="s">
        <v>1037</v>
      </c>
      <c r="D827" s="136">
        <v>256.43</v>
      </c>
      <c r="E827" s="136">
        <v>256.43</v>
      </c>
    </row>
    <row r="828" spans="1:5" x14ac:dyDescent="0.3">
      <c r="A828" s="133" t="s">
        <v>20369</v>
      </c>
      <c r="B828" s="134" t="s">
        <v>20370</v>
      </c>
      <c r="C828" s="135"/>
      <c r="D828" s="136"/>
      <c r="E828" s="136"/>
    </row>
    <row r="829" spans="1:5" x14ac:dyDescent="0.3">
      <c r="A829" s="133" t="s">
        <v>20371</v>
      </c>
      <c r="B829" s="134" t="s">
        <v>20372</v>
      </c>
      <c r="C829" s="135" t="s">
        <v>1037</v>
      </c>
      <c r="D829" s="136">
        <v>230.12</v>
      </c>
      <c r="E829" s="136">
        <v>244.65</v>
      </c>
    </row>
    <row r="830" spans="1:5" x14ac:dyDescent="0.3">
      <c r="A830" s="133" t="s">
        <v>20373</v>
      </c>
      <c r="B830" s="134" t="s">
        <v>20374</v>
      </c>
      <c r="C830" s="135"/>
      <c r="D830" s="136"/>
      <c r="E830" s="136"/>
    </row>
    <row r="831" spans="1:5" x14ac:dyDescent="0.3">
      <c r="A831" s="133" t="s">
        <v>20375</v>
      </c>
      <c r="B831" s="134" t="s">
        <v>20376</v>
      </c>
      <c r="C831" s="135" t="s">
        <v>1037</v>
      </c>
      <c r="D831" s="136">
        <v>45.31</v>
      </c>
      <c r="E831" s="136">
        <v>50.35</v>
      </c>
    </row>
    <row r="832" spans="1:5" x14ac:dyDescent="0.3">
      <c r="A832" s="133" t="s">
        <v>20377</v>
      </c>
      <c r="B832" s="134" t="s">
        <v>20378</v>
      </c>
      <c r="C832" s="135" t="s">
        <v>146</v>
      </c>
      <c r="D832" s="136">
        <v>8.3000000000000007</v>
      </c>
      <c r="E832" s="136">
        <v>8.99</v>
      </c>
    </row>
    <row r="833" spans="1:5" x14ac:dyDescent="0.3">
      <c r="A833" s="133" t="s">
        <v>20379</v>
      </c>
      <c r="B833" s="134" t="s">
        <v>20380</v>
      </c>
      <c r="C833" s="135" t="s">
        <v>146</v>
      </c>
      <c r="D833" s="136">
        <v>8.44</v>
      </c>
      <c r="E833" s="136">
        <v>9.1300000000000008</v>
      </c>
    </row>
    <row r="834" spans="1:5" x14ac:dyDescent="0.3">
      <c r="A834" s="133" t="s">
        <v>20381</v>
      </c>
      <c r="B834" s="134" t="s">
        <v>20382</v>
      </c>
      <c r="C834" s="135" t="s">
        <v>146</v>
      </c>
      <c r="D834" s="136">
        <v>8.98</v>
      </c>
      <c r="E834" s="136">
        <v>9.67</v>
      </c>
    </row>
    <row r="835" spans="1:5" x14ac:dyDescent="0.3">
      <c r="A835" s="133" t="s">
        <v>20383</v>
      </c>
      <c r="B835" s="134" t="s">
        <v>20384</v>
      </c>
      <c r="C835" s="135" t="s">
        <v>146</v>
      </c>
      <c r="D835" s="136">
        <v>9.1999999999999993</v>
      </c>
      <c r="E835" s="136">
        <v>9.89</v>
      </c>
    </row>
    <row r="836" spans="1:5" x14ac:dyDescent="0.3">
      <c r="A836" s="133" t="s">
        <v>20385</v>
      </c>
      <c r="B836" s="134" t="s">
        <v>20386</v>
      </c>
      <c r="C836" s="135" t="s">
        <v>146</v>
      </c>
      <c r="D836" s="136">
        <v>10.42</v>
      </c>
      <c r="E836" s="136">
        <v>11.11</v>
      </c>
    </row>
    <row r="837" spans="1:5" x14ac:dyDescent="0.3">
      <c r="A837" s="133" t="s">
        <v>20387</v>
      </c>
      <c r="B837" s="134" t="s">
        <v>20388</v>
      </c>
      <c r="C837" s="135"/>
      <c r="D837" s="136"/>
      <c r="E837" s="136"/>
    </row>
    <row r="838" spans="1:5" x14ac:dyDescent="0.3">
      <c r="A838" s="133" t="s">
        <v>20389</v>
      </c>
      <c r="B838" s="134" t="s">
        <v>20390</v>
      </c>
      <c r="C838" s="135"/>
      <c r="D838" s="136"/>
      <c r="E838" s="136"/>
    </row>
    <row r="839" spans="1:5" x14ac:dyDescent="0.3">
      <c r="A839" s="133" t="s">
        <v>20391</v>
      </c>
      <c r="B839" s="134" t="s">
        <v>20392</v>
      </c>
      <c r="C839" s="135" t="s">
        <v>1037</v>
      </c>
      <c r="D839" s="136">
        <v>177.4</v>
      </c>
      <c r="E839" s="136">
        <v>183.7</v>
      </c>
    </row>
    <row r="840" spans="1:5" x14ac:dyDescent="0.3">
      <c r="A840" s="133" t="s">
        <v>20393</v>
      </c>
      <c r="B840" s="134" t="s">
        <v>20394</v>
      </c>
      <c r="C840" s="135" t="s">
        <v>1037</v>
      </c>
      <c r="D840" s="136">
        <v>188.45</v>
      </c>
      <c r="E840" s="136">
        <v>195</v>
      </c>
    </row>
    <row r="841" spans="1:5" x14ac:dyDescent="0.3">
      <c r="A841" s="133" t="s">
        <v>20395</v>
      </c>
      <c r="B841" s="134" t="s">
        <v>20396</v>
      </c>
      <c r="C841" s="135" t="s">
        <v>1037</v>
      </c>
      <c r="D841" s="136">
        <v>199.49</v>
      </c>
      <c r="E841" s="136">
        <v>206.3</v>
      </c>
    </row>
    <row r="842" spans="1:5" x14ac:dyDescent="0.3">
      <c r="A842" s="133" t="s">
        <v>20397</v>
      </c>
      <c r="B842" s="134" t="s">
        <v>20398</v>
      </c>
      <c r="C842" s="135" t="s">
        <v>1037</v>
      </c>
      <c r="D842" s="136">
        <v>217.42</v>
      </c>
      <c r="E842" s="136">
        <v>224.73</v>
      </c>
    </row>
    <row r="843" spans="1:5" x14ac:dyDescent="0.3">
      <c r="A843" s="133" t="s">
        <v>20399</v>
      </c>
      <c r="B843" s="134" t="s">
        <v>20400</v>
      </c>
      <c r="C843" s="135" t="s">
        <v>1037</v>
      </c>
      <c r="D843" s="136">
        <v>125.85</v>
      </c>
      <c r="E843" s="136">
        <v>130.63</v>
      </c>
    </row>
    <row r="844" spans="1:5" x14ac:dyDescent="0.3">
      <c r="A844" s="133" t="s">
        <v>20401</v>
      </c>
      <c r="B844" s="134" t="s">
        <v>20402</v>
      </c>
      <c r="C844" s="135" t="s">
        <v>1037</v>
      </c>
      <c r="D844" s="136">
        <v>136.9</v>
      </c>
      <c r="E844" s="136">
        <v>141.94</v>
      </c>
    </row>
    <row r="845" spans="1:5" x14ac:dyDescent="0.3">
      <c r="A845" s="133" t="s">
        <v>20403</v>
      </c>
      <c r="B845" s="134" t="s">
        <v>20404</v>
      </c>
      <c r="C845" s="135" t="s">
        <v>1037</v>
      </c>
      <c r="D845" s="136">
        <v>147.94</v>
      </c>
      <c r="E845" s="136">
        <v>153.24</v>
      </c>
    </row>
    <row r="846" spans="1:5" x14ac:dyDescent="0.3">
      <c r="A846" s="133" t="s">
        <v>20405</v>
      </c>
      <c r="B846" s="134" t="s">
        <v>20406</v>
      </c>
      <c r="C846" s="135" t="s">
        <v>1037</v>
      </c>
      <c r="D846" s="136">
        <v>161.66999999999999</v>
      </c>
      <c r="E846" s="136">
        <v>167.47</v>
      </c>
    </row>
    <row r="847" spans="1:5" x14ac:dyDescent="0.3">
      <c r="A847" s="133" t="s">
        <v>20407</v>
      </c>
      <c r="B847" s="134" t="s">
        <v>20408</v>
      </c>
      <c r="C847" s="135" t="s">
        <v>1037</v>
      </c>
      <c r="D847" s="136">
        <v>145.21</v>
      </c>
      <c r="E847" s="136">
        <v>151.26</v>
      </c>
    </row>
    <row r="848" spans="1:5" x14ac:dyDescent="0.3">
      <c r="A848" s="133" t="s">
        <v>20409</v>
      </c>
      <c r="B848" s="134" t="s">
        <v>20410</v>
      </c>
      <c r="C848" s="135" t="s">
        <v>1037</v>
      </c>
      <c r="D848" s="136">
        <v>109.25</v>
      </c>
      <c r="E848" s="136">
        <v>113.79</v>
      </c>
    </row>
    <row r="849" spans="1:5" x14ac:dyDescent="0.3">
      <c r="A849" s="133" t="s">
        <v>20411</v>
      </c>
      <c r="B849" s="134" t="s">
        <v>20412</v>
      </c>
      <c r="C849" s="135" t="s">
        <v>1037</v>
      </c>
      <c r="D849" s="136">
        <v>114</v>
      </c>
      <c r="E849" s="136">
        <v>117.27</v>
      </c>
    </row>
    <row r="850" spans="1:5" x14ac:dyDescent="0.3">
      <c r="A850" s="133" t="s">
        <v>20413</v>
      </c>
      <c r="B850" s="134" t="s">
        <v>20414</v>
      </c>
      <c r="C850" s="135" t="s">
        <v>1037</v>
      </c>
      <c r="D850" s="136">
        <v>31.51</v>
      </c>
      <c r="E850" s="136">
        <v>32.159999999999997</v>
      </c>
    </row>
    <row r="851" spans="1:5" x14ac:dyDescent="0.3">
      <c r="A851" s="133" t="s">
        <v>20415</v>
      </c>
      <c r="B851" s="134" t="s">
        <v>20416</v>
      </c>
      <c r="C851" s="135" t="s">
        <v>1037</v>
      </c>
      <c r="D851" s="136">
        <v>21.87</v>
      </c>
      <c r="E851" s="136">
        <v>22.52</v>
      </c>
    </row>
    <row r="852" spans="1:5" x14ac:dyDescent="0.3">
      <c r="A852" s="133" t="s">
        <v>20417</v>
      </c>
      <c r="B852" s="134" t="s">
        <v>20418</v>
      </c>
      <c r="C852" s="135"/>
      <c r="D852" s="136"/>
      <c r="E852" s="136"/>
    </row>
    <row r="853" spans="1:5" x14ac:dyDescent="0.3">
      <c r="A853" s="133" t="s">
        <v>20419</v>
      </c>
      <c r="B853" s="134" t="s">
        <v>20420</v>
      </c>
      <c r="C853" s="135" t="s">
        <v>3131</v>
      </c>
      <c r="D853" s="136">
        <v>28.59</v>
      </c>
      <c r="E853" s="136">
        <v>28.59</v>
      </c>
    </row>
    <row r="854" spans="1:5" x14ac:dyDescent="0.3">
      <c r="A854" s="133" t="s">
        <v>20421</v>
      </c>
      <c r="B854" s="134" t="s">
        <v>20422</v>
      </c>
      <c r="C854" s="135" t="s">
        <v>3131</v>
      </c>
      <c r="D854" s="136">
        <v>5.82</v>
      </c>
      <c r="E854" s="136">
        <v>6.47</v>
      </c>
    </row>
    <row r="855" spans="1:5" x14ac:dyDescent="0.3">
      <c r="A855" s="133" t="s">
        <v>20423</v>
      </c>
      <c r="B855" s="134" t="s">
        <v>20424</v>
      </c>
      <c r="C855" s="135" t="s">
        <v>3131</v>
      </c>
      <c r="D855" s="136">
        <v>30.53</v>
      </c>
      <c r="E855" s="136">
        <v>30.53</v>
      </c>
    </row>
    <row r="856" spans="1:5" x14ac:dyDescent="0.3">
      <c r="A856" s="133" t="s">
        <v>20425</v>
      </c>
      <c r="B856" s="134" t="s">
        <v>20426</v>
      </c>
      <c r="C856" s="135" t="s">
        <v>3131</v>
      </c>
      <c r="D856" s="136">
        <v>31.07</v>
      </c>
      <c r="E856" s="136">
        <v>31.07</v>
      </c>
    </row>
    <row r="857" spans="1:5" x14ac:dyDescent="0.3">
      <c r="A857" s="133" t="s">
        <v>20427</v>
      </c>
      <c r="B857" s="134" t="s">
        <v>20428</v>
      </c>
      <c r="C857" s="135" t="s">
        <v>3131</v>
      </c>
      <c r="D857" s="136">
        <v>33.19</v>
      </c>
      <c r="E857" s="136">
        <v>33.19</v>
      </c>
    </row>
    <row r="858" spans="1:5" x14ac:dyDescent="0.3">
      <c r="A858" s="133" t="s">
        <v>20429</v>
      </c>
      <c r="B858" s="134" t="s">
        <v>20430</v>
      </c>
      <c r="C858" s="135" t="s">
        <v>3131</v>
      </c>
      <c r="D858" s="136">
        <v>17.34</v>
      </c>
      <c r="E858" s="136">
        <v>17.989999999999998</v>
      </c>
    </row>
    <row r="859" spans="1:5" x14ac:dyDescent="0.3">
      <c r="A859" s="133" t="s">
        <v>20431</v>
      </c>
      <c r="B859" s="134" t="s">
        <v>20432</v>
      </c>
      <c r="C859" s="135"/>
      <c r="D859" s="136"/>
      <c r="E859" s="136"/>
    </row>
    <row r="860" spans="1:5" x14ac:dyDescent="0.3">
      <c r="A860" s="133" t="s">
        <v>20433</v>
      </c>
      <c r="B860" s="134" t="s">
        <v>20434</v>
      </c>
      <c r="C860" s="135" t="s">
        <v>1074</v>
      </c>
      <c r="D860" s="136">
        <v>3462.73</v>
      </c>
      <c r="E860" s="136">
        <v>3559.69</v>
      </c>
    </row>
    <row r="861" spans="1:5" x14ac:dyDescent="0.3">
      <c r="A861" s="133" t="s">
        <v>20435</v>
      </c>
      <c r="B861" s="134" t="s">
        <v>20436</v>
      </c>
      <c r="C861" s="135" t="s">
        <v>1074</v>
      </c>
      <c r="D861" s="136">
        <v>3467.21</v>
      </c>
      <c r="E861" s="136">
        <v>3574.2</v>
      </c>
    </row>
    <row r="862" spans="1:5" x14ac:dyDescent="0.3">
      <c r="A862" s="133" t="s">
        <v>20437</v>
      </c>
      <c r="B862" s="134" t="s">
        <v>20438</v>
      </c>
      <c r="C862" s="135" t="s">
        <v>1074</v>
      </c>
      <c r="D862" s="136">
        <v>3138.39</v>
      </c>
      <c r="E862" s="136">
        <v>3230.58</v>
      </c>
    </row>
    <row r="863" spans="1:5" x14ac:dyDescent="0.3">
      <c r="A863" s="133" t="s">
        <v>20439</v>
      </c>
      <c r="B863" s="134" t="s">
        <v>20440</v>
      </c>
      <c r="C863" s="135" t="s">
        <v>1074</v>
      </c>
      <c r="D863" s="136">
        <v>2851.62</v>
      </c>
      <c r="E863" s="136">
        <v>2942.88</v>
      </c>
    </row>
    <row r="864" spans="1:5" x14ac:dyDescent="0.3">
      <c r="A864" s="133" t="s">
        <v>20441</v>
      </c>
      <c r="B864" s="134" t="s">
        <v>20442</v>
      </c>
      <c r="C864" s="135" t="s">
        <v>1074</v>
      </c>
      <c r="D864" s="136">
        <v>3154.08</v>
      </c>
      <c r="E864" s="136">
        <v>3251.86</v>
      </c>
    </row>
    <row r="865" spans="1:5" x14ac:dyDescent="0.3">
      <c r="A865" s="133" t="s">
        <v>20443</v>
      </c>
      <c r="B865" s="134" t="s">
        <v>20444</v>
      </c>
      <c r="C865" s="135"/>
      <c r="D865" s="136"/>
      <c r="E865" s="136"/>
    </row>
    <row r="866" spans="1:5" x14ac:dyDescent="0.3">
      <c r="A866" s="133" t="s">
        <v>20445</v>
      </c>
      <c r="B866" s="134" t="s">
        <v>20446</v>
      </c>
      <c r="C866" s="135" t="s">
        <v>1074</v>
      </c>
      <c r="D866" s="136">
        <v>5586.35</v>
      </c>
      <c r="E866" s="136">
        <v>5737.55</v>
      </c>
    </row>
    <row r="867" spans="1:5" x14ac:dyDescent="0.3">
      <c r="A867" s="133" t="s">
        <v>20447</v>
      </c>
      <c r="B867" s="134" t="s">
        <v>20448</v>
      </c>
      <c r="C867" s="135" t="s">
        <v>80</v>
      </c>
      <c r="D867" s="136">
        <v>6.46</v>
      </c>
      <c r="E867" s="136">
        <v>7.17</v>
      </c>
    </row>
    <row r="868" spans="1:5" x14ac:dyDescent="0.3">
      <c r="A868" s="133" t="s">
        <v>20449</v>
      </c>
      <c r="B868" s="134" t="s">
        <v>20450</v>
      </c>
      <c r="C868" s="135" t="s">
        <v>80</v>
      </c>
      <c r="D868" s="136">
        <v>17.05</v>
      </c>
      <c r="E868" s="136">
        <v>18.920000000000002</v>
      </c>
    </row>
    <row r="869" spans="1:5" x14ac:dyDescent="0.3">
      <c r="A869" s="133" t="s">
        <v>20451</v>
      </c>
      <c r="B869" s="134" t="s">
        <v>20452</v>
      </c>
      <c r="C869" s="135"/>
      <c r="D869" s="136"/>
      <c r="E869" s="136"/>
    </row>
    <row r="870" spans="1:5" x14ac:dyDescent="0.3">
      <c r="A870" s="133" t="s">
        <v>20453</v>
      </c>
      <c r="B870" s="134" t="s">
        <v>20454</v>
      </c>
      <c r="C870" s="135"/>
      <c r="D870" s="136"/>
      <c r="E870" s="136"/>
    </row>
    <row r="871" spans="1:5" x14ac:dyDescent="0.3">
      <c r="A871" s="133" t="s">
        <v>20455</v>
      </c>
      <c r="B871" s="134" t="s">
        <v>20456</v>
      </c>
      <c r="C871" s="135" t="s">
        <v>1037</v>
      </c>
      <c r="D871" s="136">
        <v>79.12</v>
      </c>
      <c r="E871" s="136">
        <v>82.77</v>
      </c>
    </row>
    <row r="872" spans="1:5" x14ac:dyDescent="0.3">
      <c r="A872" s="133" t="s">
        <v>20457</v>
      </c>
      <c r="B872" s="134" t="s">
        <v>20458</v>
      </c>
      <c r="C872" s="135" t="s">
        <v>1037</v>
      </c>
      <c r="D872" s="136">
        <v>94.64</v>
      </c>
      <c r="E872" s="136">
        <v>98.29</v>
      </c>
    </row>
    <row r="873" spans="1:5" x14ac:dyDescent="0.3">
      <c r="A873" s="133" t="s">
        <v>20459</v>
      </c>
      <c r="B873" s="134" t="s">
        <v>20460</v>
      </c>
      <c r="C873" s="135" t="s">
        <v>1037</v>
      </c>
      <c r="D873" s="136">
        <v>68.88</v>
      </c>
      <c r="E873" s="136">
        <v>72.53</v>
      </c>
    </row>
    <row r="874" spans="1:5" x14ac:dyDescent="0.3">
      <c r="A874" s="133" t="s">
        <v>20461</v>
      </c>
      <c r="B874" s="134" t="s">
        <v>20462</v>
      </c>
      <c r="C874" s="135" t="s">
        <v>1037</v>
      </c>
      <c r="D874" s="136">
        <v>136.25</v>
      </c>
      <c r="E874" s="136">
        <v>141.74</v>
      </c>
    </row>
    <row r="875" spans="1:5" x14ac:dyDescent="0.3">
      <c r="A875" s="133" t="s">
        <v>20463</v>
      </c>
      <c r="B875" s="134" t="s">
        <v>20464</v>
      </c>
      <c r="C875" s="135" t="s">
        <v>1037</v>
      </c>
      <c r="D875" s="136">
        <v>154.07</v>
      </c>
      <c r="E875" s="136">
        <v>159.56</v>
      </c>
    </row>
    <row r="876" spans="1:5" x14ac:dyDescent="0.3">
      <c r="A876" s="133" t="s">
        <v>20465</v>
      </c>
      <c r="B876" s="134" t="s">
        <v>20466</v>
      </c>
      <c r="C876" s="135" t="s">
        <v>80</v>
      </c>
      <c r="D876" s="136">
        <v>15.49</v>
      </c>
      <c r="E876" s="136">
        <v>17.100000000000001</v>
      </c>
    </row>
    <row r="877" spans="1:5" x14ac:dyDescent="0.3">
      <c r="A877" s="133" t="s">
        <v>20467</v>
      </c>
      <c r="B877" s="134" t="s">
        <v>20468</v>
      </c>
      <c r="C877" s="135" t="s">
        <v>80</v>
      </c>
      <c r="D877" s="136">
        <v>31.86</v>
      </c>
      <c r="E877" s="136">
        <v>33.869999999999997</v>
      </c>
    </row>
    <row r="878" spans="1:5" x14ac:dyDescent="0.3">
      <c r="A878" s="133" t="s">
        <v>20469</v>
      </c>
      <c r="B878" s="134" t="s">
        <v>20470</v>
      </c>
      <c r="C878" s="135" t="s">
        <v>80</v>
      </c>
      <c r="D878" s="136">
        <v>39.880000000000003</v>
      </c>
      <c r="E878" s="136">
        <v>41.89</v>
      </c>
    </row>
    <row r="879" spans="1:5" x14ac:dyDescent="0.3">
      <c r="A879" s="133" t="s">
        <v>20471</v>
      </c>
      <c r="B879" s="134" t="s">
        <v>20472</v>
      </c>
      <c r="C879" s="135"/>
      <c r="D879" s="136"/>
      <c r="E879" s="136"/>
    </row>
    <row r="880" spans="1:5" x14ac:dyDescent="0.3">
      <c r="A880" s="133" t="s">
        <v>20473</v>
      </c>
      <c r="B880" s="134" t="s">
        <v>20474</v>
      </c>
      <c r="C880" s="135" t="s">
        <v>1037</v>
      </c>
      <c r="D880" s="136">
        <v>58.45</v>
      </c>
      <c r="E880" s="136">
        <v>60.46</v>
      </c>
    </row>
    <row r="881" spans="1:5" x14ac:dyDescent="0.3">
      <c r="A881" s="133" t="s">
        <v>20475</v>
      </c>
      <c r="B881" s="134" t="s">
        <v>20476</v>
      </c>
      <c r="C881" s="135" t="s">
        <v>1037</v>
      </c>
      <c r="D881" s="136">
        <v>79.760000000000005</v>
      </c>
      <c r="E881" s="136">
        <v>81.77</v>
      </c>
    </row>
    <row r="882" spans="1:5" x14ac:dyDescent="0.3">
      <c r="A882" s="133" t="s">
        <v>20477</v>
      </c>
      <c r="B882" s="134" t="s">
        <v>20478</v>
      </c>
      <c r="C882" s="135" t="s">
        <v>1037</v>
      </c>
      <c r="D882" s="136">
        <v>169.55</v>
      </c>
      <c r="E882" s="136">
        <v>171.56</v>
      </c>
    </row>
    <row r="883" spans="1:5" x14ac:dyDescent="0.3">
      <c r="A883" s="133" t="s">
        <v>20479</v>
      </c>
      <c r="B883" s="134" t="s">
        <v>20480</v>
      </c>
      <c r="C883" s="135" t="s">
        <v>1037</v>
      </c>
      <c r="D883" s="136">
        <v>178.94</v>
      </c>
      <c r="E883" s="136">
        <v>180.95</v>
      </c>
    </row>
    <row r="884" spans="1:5" x14ac:dyDescent="0.3">
      <c r="A884" s="133" t="s">
        <v>20481</v>
      </c>
      <c r="B884" s="134" t="s">
        <v>20482</v>
      </c>
      <c r="C884" s="135" t="s">
        <v>80</v>
      </c>
      <c r="D884" s="136">
        <v>93.58</v>
      </c>
      <c r="E884" s="136">
        <v>94.59</v>
      </c>
    </row>
    <row r="885" spans="1:5" x14ac:dyDescent="0.3">
      <c r="A885" s="133" t="s">
        <v>20483</v>
      </c>
      <c r="B885" s="134" t="s">
        <v>20484</v>
      </c>
      <c r="C885" s="135" t="s">
        <v>80</v>
      </c>
      <c r="D885" s="136">
        <v>88.33</v>
      </c>
      <c r="E885" s="136">
        <v>89.34</v>
      </c>
    </row>
    <row r="886" spans="1:5" x14ac:dyDescent="0.3">
      <c r="A886" s="133" t="s">
        <v>20485</v>
      </c>
      <c r="B886" s="134" t="s">
        <v>20486</v>
      </c>
      <c r="C886" s="135" t="s">
        <v>80</v>
      </c>
      <c r="D886" s="136">
        <v>121.35</v>
      </c>
      <c r="E886" s="136">
        <v>122.36</v>
      </c>
    </row>
    <row r="887" spans="1:5" x14ac:dyDescent="0.3">
      <c r="A887" s="133" t="s">
        <v>20487</v>
      </c>
      <c r="B887" s="134" t="s">
        <v>20488</v>
      </c>
      <c r="C887" s="135" t="s">
        <v>80</v>
      </c>
      <c r="D887" s="136">
        <v>182.19</v>
      </c>
      <c r="E887" s="136">
        <v>183.2</v>
      </c>
    </row>
    <row r="888" spans="1:5" x14ac:dyDescent="0.3">
      <c r="A888" s="133" t="s">
        <v>20489</v>
      </c>
      <c r="B888" s="134" t="s">
        <v>20490</v>
      </c>
      <c r="C888" s="135" t="s">
        <v>80</v>
      </c>
      <c r="D888" s="136">
        <v>65.23</v>
      </c>
      <c r="E888" s="136">
        <v>66.239999999999995</v>
      </c>
    </row>
    <row r="889" spans="1:5" x14ac:dyDescent="0.3">
      <c r="A889" s="133" t="s">
        <v>20491</v>
      </c>
      <c r="B889" s="134" t="s">
        <v>20492</v>
      </c>
      <c r="C889" s="135" t="s">
        <v>80</v>
      </c>
      <c r="D889" s="136">
        <v>115.25</v>
      </c>
      <c r="E889" s="136">
        <v>116.26</v>
      </c>
    </row>
    <row r="890" spans="1:5" x14ac:dyDescent="0.3">
      <c r="A890" s="133" t="s">
        <v>20493</v>
      </c>
      <c r="B890" s="134" t="s">
        <v>20494</v>
      </c>
      <c r="C890" s="135" t="s">
        <v>80</v>
      </c>
      <c r="D890" s="136">
        <v>81.56</v>
      </c>
      <c r="E890" s="136">
        <v>82.57</v>
      </c>
    </row>
    <row r="891" spans="1:5" x14ac:dyDescent="0.3">
      <c r="A891" s="133" t="s">
        <v>20495</v>
      </c>
      <c r="B891" s="134" t="s">
        <v>20496</v>
      </c>
      <c r="C891" s="135"/>
      <c r="D891" s="136"/>
      <c r="E891" s="136"/>
    </row>
    <row r="892" spans="1:5" x14ac:dyDescent="0.3">
      <c r="A892" s="133" t="s">
        <v>20497</v>
      </c>
      <c r="B892" s="134" t="s">
        <v>35247</v>
      </c>
      <c r="C892" s="135" t="s">
        <v>1037</v>
      </c>
      <c r="D892" s="136">
        <v>110.95</v>
      </c>
      <c r="E892" s="136">
        <v>114.22</v>
      </c>
    </row>
    <row r="893" spans="1:5" x14ac:dyDescent="0.3">
      <c r="A893" s="133" t="s">
        <v>20498</v>
      </c>
      <c r="B893" s="134" t="s">
        <v>35248</v>
      </c>
      <c r="C893" s="135" t="s">
        <v>80</v>
      </c>
      <c r="D893" s="136">
        <v>116.68</v>
      </c>
      <c r="E893" s="136">
        <v>117.79</v>
      </c>
    </row>
    <row r="894" spans="1:5" x14ac:dyDescent="0.3">
      <c r="A894" s="133" t="s">
        <v>20499</v>
      </c>
      <c r="B894" s="134" t="s">
        <v>20500</v>
      </c>
      <c r="C894" s="135"/>
      <c r="D894" s="136"/>
      <c r="E894" s="136"/>
    </row>
    <row r="895" spans="1:5" x14ac:dyDescent="0.3">
      <c r="A895" s="133" t="s">
        <v>20501</v>
      </c>
      <c r="B895" s="134" t="s">
        <v>35249</v>
      </c>
      <c r="C895" s="135" t="s">
        <v>1037</v>
      </c>
      <c r="D895" s="136">
        <v>105.67</v>
      </c>
      <c r="E895" s="136">
        <v>107.68</v>
      </c>
    </row>
    <row r="896" spans="1:5" x14ac:dyDescent="0.3">
      <c r="A896" s="133" t="s">
        <v>20502</v>
      </c>
      <c r="B896" s="134" t="s">
        <v>35250</v>
      </c>
      <c r="C896" s="135" t="s">
        <v>1037</v>
      </c>
      <c r="D896" s="136">
        <v>193.28</v>
      </c>
      <c r="E896" s="136">
        <v>195.29</v>
      </c>
    </row>
    <row r="897" spans="1:5" x14ac:dyDescent="0.3">
      <c r="A897" s="133" t="s">
        <v>20503</v>
      </c>
      <c r="B897" s="134" t="s">
        <v>35251</v>
      </c>
      <c r="C897" s="135" t="s">
        <v>1037</v>
      </c>
      <c r="D897" s="136">
        <v>184.53</v>
      </c>
      <c r="E897" s="136">
        <v>186.54</v>
      </c>
    </row>
    <row r="898" spans="1:5" x14ac:dyDescent="0.3">
      <c r="A898" s="133" t="s">
        <v>20504</v>
      </c>
      <c r="B898" s="134" t="s">
        <v>35252</v>
      </c>
      <c r="C898" s="135" t="s">
        <v>1037</v>
      </c>
      <c r="D898" s="136">
        <v>101.54</v>
      </c>
      <c r="E898" s="136">
        <v>103.55</v>
      </c>
    </row>
    <row r="899" spans="1:5" x14ac:dyDescent="0.3">
      <c r="A899" s="133" t="s">
        <v>20505</v>
      </c>
      <c r="B899" s="134" t="s">
        <v>35253</v>
      </c>
      <c r="C899" s="135" t="s">
        <v>80</v>
      </c>
      <c r="D899" s="136">
        <v>72.56</v>
      </c>
      <c r="E899" s="136">
        <v>73.569999999999993</v>
      </c>
    </row>
    <row r="900" spans="1:5" x14ac:dyDescent="0.3">
      <c r="A900" s="133" t="s">
        <v>20506</v>
      </c>
      <c r="B900" s="134" t="s">
        <v>35254</v>
      </c>
      <c r="C900" s="135" t="s">
        <v>80</v>
      </c>
      <c r="D900" s="136">
        <v>76.61</v>
      </c>
      <c r="E900" s="136">
        <v>77.62</v>
      </c>
    </row>
    <row r="901" spans="1:5" x14ac:dyDescent="0.3">
      <c r="A901" s="133" t="s">
        <v>20507</v>
      </c>
      <c r="B901" s="134" t="s">
        <v>20508</v>
      </c>
      <c r="C901" s="135"/>
      <c r="D901" s="136"/>
      <c r="E901" s="136"/>
    </row>
    <row r="902" spans="1:5" x14ac:dyDescent="0.3">
      <c r="A902" s="133" t="s">
        <v>20509</v>
      </c>
      <c r="B902" s="134" t="s">
        <v>35255</v>
      </c>
      <c r="C902" s="135" t="s">
        <v>1037</v>
      </c>
      <c r="D902" s="136">
        <v>289.23</v>
      </c>
      <c r="E902" s="136">
        <v>294.3</v>
      </c>
    </row>
    <row r="903" spans="1:5" x14ac:dyDescent="0.3">
      <c r="A903" s="133" t="s">
        <v>20510</v>
      </c>
      <c r="B903" s="134" t="s">
        <v>35256</v>
      </c>
      <c r="C903" s="135" t="s">
        <v>1037</v>
      </c>
      <c r="D903" s="136">
        <v>173.87</v>
      </c>
      <c r="E903" s="136">
        <v>176.07</v>
      </c>
    </row>
    <row r="904" spans="1:5" x14ac:dyDescent="0.3">
      <c r="A904" s="133" t="s">
        <v>20511</v>
      </c>
      <c r="B904" s="134" t="s">
        <v>35257</v>
      </c>
      <c r="C904" s="135" t="s">
        <v>1037</v>
      </c>
      <c r="D904" s="136">
        <v>146.80000000000001</v>
      </c>
      <c r="E904" s="136">
        <v>149</v>
      </c>
    </row>
    <row r="905" spans="1:5" x14ac:dyDescent="0.3">
      <c r="A905" s="133" t="s">
        <v>20512</v>
      </c>
      <c r="B905" s="134" t="s">
        <v>35258</v>
      </c>
      <c r="C905" s="135" t="s">
        <v>1037</v>
      </c>
      <c r="D905" s="136">
        <v>137.11000000000001</v>
      </c>
      <c r="E905" s="136">
        <v>139.12</v>
      </c>
    </row>
    <row r="906" spans="1:5" x14ac:dyDescent="0.3">
      <c r="A906" s="133" t="s">
        <v>20513</v>
      </c>
      <c r="B906" s="134" t="s">
        <v>20514</v>
      </c>
      <c r="C906" s="135"/>
      <c r="D906" s="136"/>
      <c r="E906" s="136"/>
    </row>
    <row r="907" spans="1:5" x14ac:dyDescent="0.3">
      <c r="A907" s="133" t="s">
        <v>20515</v>
      </c>
      <c r="B907" s="134" t="s">
        <v>20516</v>
      </c>
      <c r="C907" s="135" t="s">
        <v>1037</v>
      </c>
      <c r="D907" s="136">
        <v>89.46</v>
      </c>
      <c r="E907" s="136">
        <v>91.47</v>
      </c>
    </row>
    <row r="908" spans="1:5" x14ac:dyDescent="0.3">
      <c r="A908" s="133" t="s">
        <v>20517</v>
      </c>
      <c r="B908" s="134" t="s">
        <v>20518</v>
      </c>
      <c r="C908" s="135" t="s">
        <v>1037</v>
      </c>
      <c r="D908" s="136">
        <v>129.77000000000001</v>
      </c>
      <c r="E908" s="136">
        <v>131.78</v>
      </c>
    </row>
    <row r="909" spans="1:5" x14ac:dyDescent="0.3">
      <c r="A909" s="133" t="s">
        <v>20519</v>
      </c>
      <c r="B909" s="134" t="s">
        <v>20520</v>
      </c>
      <c r="C909" s="135" t="s">
        <v>80</v>
      </c>
      <c r="D909" s="136">
        <v>171.97</v>
      </c>
      <c r="E909" s="136">
        <v>172.98</v>
      </c>
    </row>
    <row r="910" spans="1:5" x14ac:dyDescent="0.3">
      <c r="A910" s="133" t="s">
        <v>20521</v>
      </c>
      <c r="B910" s="134" t="s">
        <v>20522</v>
      </c>
      <c r="C910" s="135"/>
      <c r="D910" s="136"/>
      <c r="E910" s="136"/>
    </row>
    <row r="911" spans="1:5" x14ac:dyDescent="0.3">
      <c r="A911" s="133" t="s">
        <v>20523</v>
      </c>
      <c r="B911" s="134" t="s">
        <v>20524</v>
      </c>
      <c r="C911" s="135" t="s">
        <v>146</v>
      </c>
      <c r="D911" s="136">
        <v>78.58</v>
      </c>
      <c r="E911" s="136">
        <v>79.08</v>
      </c>
    </row>
    <row r="912" spans="1:5" x14ac:dyDescent="0.3">
      <c r="A912" s="133" t="s">
        <v>20525</v>
      </c>
      <c r="B912" s="134" t="s">
        <v>20526</v>
      </c>
      <c r="C912" s="135" t="s">
        <v>146</v>
      </c>
      <c r="D912" s="136">
        <v>78.58</v>
      </c>
      <c r="E912" s="136">
        <v>79.08</v>
      </c>
    </row>
    <row r="913" spans="1:5" x14ac:dyDescent="0.3">
      <c r="A913" s="133" t="s">
        <v>20527</v>
      </c>
      <c r="B913" s="134" t="s">
        <v>20528</v>
      </c>
      <c r="C913" s="135"/>
      <c r="D913" s="136"/>
      <c r="E913" s="136"/>
    </row>
    <row r="914" spans="1:5" x14ac:dyDescent="0.3">
      <c r="A914" s="133" t="s">
        <v>20529</v>
      </c>
      <c r="B914" s="134" t="s">
        <v>20530</v>
      </c>
      <c r="C914" s="135" t="s">
        <v>1037</v>
      </c>
      <c r="D914" s="136">
        <v>933.98</v>
      </c>
      <c r="E914" s="136">
        <v>933.98</v>
      </c>
    </row>
    <row r="915" spans="1:5" x14ac:dyDescent="0.3">
      <c r="A915" s="133" t="s">
        <v>20531</v>
      </c>
      <c r="B915" s="134" t="s">
        <v>20532</v>
      </c>
      <c r="C915" s="135"/>
      <c r="D915" s="136"/>
      <c r="E915" s="136"/>
    </row>
    <row r="916" spans="1:5" x14ac:dyDescent="0.3">
      <c r="A916" s="133" t="s">
        <v>20533</v>
      </c>
      <c r="B916" s="134" t="s">
        <v>20534</v>
      </c>
      <c r="C916" s="135" t="s">
        <v>1037</v>
      </c>
      <c r="D916" s="136">
        <v>221.53</v>
      </c>
      <c r="E916" s="136">
        <v>231.8</v>
      </c>
    </row>
    <row r="917" spans="1:5" x14ac:dyDescent="0.3">
      <c r="A917" s="133" t="s">
        <v>20535</v>
      </c>
      <c r="B917" s="134" t="s">
        <v>20536</v>
      </c>
      <c r="C917" s="135" t="s">
        <v>1037</v>
      </c>
      <c r="D917" s="136">
        <v>257.56</v>
      </c>
      <c r="E917" s="136">
        <v>266.81</v>
      </c>
    </row>
    <row r="918" spans="1:5" x14ac:dyDescent="0.3">
      <c r="A918" s="133" t="s">
        <v>20537</v>
      </c>
      <c r="B918" s="134" t="s">
        <v>20538</v>
      </c>
      <c r="C918" s="135" t="s">
        <v>1037</v>
      </c>
      <c r="D918" s="136">
        <v>277.64</v>
      </c>
      <c r="E918" s="136">
        <v>287.91000000000003</v>
      </c>
    </row>
    <row r="919" spans="1:5" x14ac:dyDescent="0.3">
      <c r="A919" s="133" t="s">
        <v>20539</v>
      </c>
      <c r="B919" s="134" t="s">
        <v>20540</v>
      </c>
      <c r="C919" s="135"/>
      <c r="D919" s="136"/>
      <c r="E919" s="136"/>
    </row>
    <row r="920" spans="1:5" x14ac:dyDescent="0.3">
      <c r="A920" s="133" t="s">
        <v>20541</v>
      </c>
      <c r="B920" s="134" t="s">
        <v>20542</v>
      </c>
      <c r="C920" s="135" t="s">
        <v>80</v>
      </c>
      <c r="D920" s="136">
        <v>112.74</v>
      </c>
      <c r="E920" s="136">
        <v>118.89</v>
      </c>
    </row>
    <row r="921" spans="1:5" x14ac:dyDescent="0.3">
      <c r="A921" s="133" t="s">
        <v>20543</v>
      </c>
      <c r="B921" s="134" t="s">
        <v>20544</v>
      </c>
      <c r="C921" s="135" t="s">
        <v>80</v>
      </c>
      <c r="D921" s="136">
        <v>153.97999999999999</v>
      </c>
      <c r="E921" s="136">
        <v>161.25</v>
      </c>
    </row>
    <row r="922" spans="1:5" x14ac:dyDescent="0.3">
      <c r="A922" s="133" t="s">
        <v>20545</v>
      </c>
      <c r="B922" s="134" t="s">
        <v>20546</v>
      </c>
      <c r="C922" s="135" t="s">
        <v>80</v>
      </c>
      <c r="D922" s="136">
        <v>235.93</v>
      </c>
      <c r="E922" s="136">
        <v>243.75</v>
      </c>
    </row>
    <row r="923" spans="1:5" x14ac:dyDescent="0.3">
      <c r="A923" s="133" t="s">
        <v>20547</v>
      </c>
      <c r="B923" s="134" t="s">
        <v>20548</v>
      </c>
      <c r="C923" s="135" t="s">
        <v>80</v>
      </c>
      <c r="D923" s="136">
        <v>99.33</v>
      </c>
      <c r="E923" s="136">
        <v>105.48</v>
      </c>
    </row>
    <row r="924" spans="1:5" x14ac:dyDescent="0.3">
      <c r="A924" s="133" t="s">
        <v>20549</v>
      </c>
      <c r="B924" s="134" t="s">
        <v>20550</v>
      </c>
      <c r="C924" s="135" t="s">
        <v>80</v>
      </c>
      <c r="D924" s="136">
        <v>133.13999999999999</v>
      </c>
      <c r="E924" s="136">
        <v>140.41</v>
      </c>
    </row>
    <row r="925" spans="1:5" x14ac:dyDescent="0.3">
      <c r="A925" s="133" t="s">
        <v>20551</v>
      </c>
      <c r="B925" s="134" t="s">
        <v>20552</v>
      </c>
      <c r="C925" s="135" t="s">
        <v>80</v>
      </c>
      <c r="D925" s="136">
        <v>132.08000000000001</v>
      </c>
      <c r="E925" s="136">
        <v>137.38</v>
      </c>
    </row>
    <row r="926" spans="1:5" x14ac:dyDescent="0.3">
      <c r="A926" s="133" t="s">
        <v>20553</v>
      </c>
      <c r="B926" s="134" t="s">
        <v>20554</v>
      </c>
      <c r="C926" s="135" t="s">
        <v>146</v>
      </c>
      <c r="D926" s="136">
        <v>16.72</v>
      </c>
      <c r="E926" s="136">
        <v>16.88</v>
      </c>
    </row>
    <row r="927" spans="1:5" x14ac:dyDescent="0.3">
      <c r="A927" s="133" t="s">
        <v>20555</v>
      </c>
      <c r="B927" s="134" t="s">
        <v>20556</v>
      </c>
      <c r="C927" s="135" t="s">
        <v>146</v>
      </c>
      <c r="D927" s="136">
        <v>20.13</v>
      </c>
      <c r="E927" s="136">
        <v>20.36</v>
      </c>
    </row>
    <row r="928" spans="1:5" x14ac:dyDescent="0.3">
      <c r="A928" s="133" t="s">
        <v>20557</v>
      </c>
      <c r="B928" s="134" t="s">
        <v>20558</v>
      </c>
      <c r="C928" s="135" t="s">
        <v>146</v>
      </c>
      <c r="D928" s="136">
        <v>22.48</v>
      </c>
      <c r="E928" s="136">
        <v>22.8</v>
      </c>
    </row>
    <row r="929" spans="1:5" x14ac:dyDescent="0.3">
      <c r="A929" s="133" t="s">
        <v>20559</v>
      </c>
      <c r="B929" s="134" t="s">
        <v>20560</v>
      </c>
      <c r="C929" s="135"/>
      <c r="D929" s="136"/>
      <c r="E929" s="136"/>
    </row>
    <row r="930" spans="1:5" x14ac:dyDescent="0.3">
      <c r="A930" s="133" t="s">
        <v>20561</v>
      </c>
      <c r="B930" s="134" t="s">
        <v>20562</v>
      </c>
      <c r="C930" s="135" t="s">
        <v>80</v>
      </c>
      <c r="D930" s="136">
        <v>20.67</v>
      </c>
      <c r="E930" s="136">
        <v>22.68</v>
      </c>
    </row>
    <row r="931" spans="1:5" x14ac:dyDescent="0.3">
      <c r="A931" s="133" t="s">
        <v>20563</v>
      </c>
      <c r="B931" s="134" t="s">
        <v>20564</v>
      </c>
      <c r="C931" s="135" t="s">
        <v>1037</v>
      </c>
      <c r="D931" s="136">
        <v>49.31</v>
      </c>
      <c r="E931" s="136">
        <v>54.8</v>
      </c>
    </row>
    <row r="932" spans="1:5" x14ac:dyDescent="0.3">
      <c r="A932" s="133" t="s">
        <v>20565</v>
      </c>
      <c r="B932" s="134" t="s">
        <v>20566</v>
      </c>
      <c r="C932" s="135" t="s">
        <v>1037</v>
      </c>
      <c r="D932" s="136">
        <v>49.31</v>
      </c>
      <c r="E932" s="136">
        <v>54.8</v>
      </c>
    </row>
    <row r="933" spans="1:5" x14ac:dyDescent="0.3">
      <c r="A933" s="133" t="s">
        <v>20567</v>
      </c>
      <c r="B933" s="134" t="s">
        <v>20568</v>
      </c>
      <c r="C933" s="135" t="s">
        <v>1037</v>
      </c>
      <c r="D933" s="136">
        <v>22.66</v>
      </c>
      <c r="E933" s="136">
        <v>25.18</v>
      </c>
    </row>
    <row r="934" spans="1:5" x14ac:dyDescent="0.3">
      <c r="A934" s="133" t="s">
        <v>20569</v>
      </c>
      <c r="B934" s="134" t="s">
        <v>20570</v>
      </c>
      <c r="C934" s="135" t="s">
        <v>1037</v>
      </c>
      <c r="D934" s="136">
        <v>32.880000000000003</v>
      </c>
      <c r="E934" s="136">
        <v>36.53</v>
      </c>
    </row>
    <row r="935" spans="1:5" x14ac:dyDescent="0.3">
      <c r="A935" s="133" t="s">
        <v>20571</v>
      </c>
      <c r="B935" s="134" t="s">
        <v>20572</v>
      </c>
      <c r="C935" s="135" t="s">
        <v>1037</v>
      </c>
      <c r="D935" s="136">
        <v>21.37</v>
      </c>
      <c r="E935" s="136">
        <v>23.38</v>
      </c>
    </row>
    <row r="936" spans="1:5" x14ac:dyDescent="0.3">
      <c r="A936" s="133" t="s">
        <v>20573</v>
      </c>
      <c r="B936" s="134" t="s">
        <v>20574</v>
      </c>
      <c r="C936" s="135" t="s">
        <v>1037</v>
      </c>
      <c r="D936" s="136">
        <v>27.85</v>
      </c>
      <c r="E936" s="136">
        <v>29.86</v>
      </c>
    </row>
    <row r="937" spans="1:5" x14ac:dyDescent="0.3">
      <c r="A937" s="133" t="s">
        <v>20575</v>
      </c>
      <c r="B937" s="134" t="s">
        <v>20576</v>
      </c>
      <c r="C937" s="135"/>
      <c r="D937" s="136"/>
      <c r="E937" s="136"/>
    </row>
    <row r="938" spans="1:5" x14ac:dyDescent="0.3">
      <c r="A938" s="133" t="s">
        <v>20577</v>
      </c>
      <c r="B938" s="134" t="s">
        <v>20578</v>
      </c>
      <c r="C938" s="135"/>
      <c r="D938" s="136"/>
      <c r="E938" s="136"/>
    </row>
    <row r="939" spans="1:5" x14ac:dyDescent="0.3">
      <c r="A939" s="133" t="s">
        <v>20579</v>
      </c>
      <c r="B939" s="134" t="s">
        <v>20580</v>
      </c>
      <c r="C939" s="135" t="s">
        <v>1074</v>
      </c>
      <c r="D939" s="136">
        <v>1388.35</v>
      </c>
      <c r="E939" s="136">
        <v>1424.27</v>
      </c>
    </row>
    <row r="940" spans="1:5" x14ac:dyDescent="0.3">
      <c r="A940" s="133" t="s">
        <v>20581</v>
      </c>
      <c r="B940" s="134" t="s">
        <v>20582</v>
      </c>
      <c r="C940" s="135" t="s">
        <v>1074</v>
      </c>
      <c r="D940" s="136">
        <v>788.97</v>
      </c>
      <c r="E940" s="136">
        <v>824.89</v>
      </c>
    </row>
    <row r="941" spans="1:5" x14ac:dyDescent="0.3">
      <c r="A941" s="133" t="s">
        <v>20583</v>
      </c>
      <c r="B941" s="134" t="s">
        <v>20584</v>
      </c>
      <c r="C941" s="135" t="s">
        <v>1074</v>
      </c>
      <c r="D941" s="136">
        <v>745.09</v>
      </c>
      <c r="E941" s="136">
        <v>781.01</v>
      </c>
    </row>
    <row r="942" spans="1:5" x14ac:dyDescent="0.3">
      <c r="A942" s="133" t="s">
        <v>20585</v>
      </c>
      <c r="B942" s="134" t="s">
        <v>20586</v>
      </c>
      <c r="C942" s="135" t="s">
        <v>1037</v>
      </c>
      <c r="D942" s="136">
        <v>29.12</v>
      </c>
      <c r="E942" s="136">
        <v>31.92</v>
      </c>
    </row>
    <row r="943" spans="1:5" x14ac:dyDescent="0.3">
      <c r="A943" s="133" t="s">
        <v>20587</v>
      </c>
      <c r="B943" s="134" t="s">
        <v>20588</v>
      </c>
      <c r="C943" s="135" t="s">
        <v>1037</v>
      </c>
      <c r="D943" s="136">
        <v>33.94</v>
      </c>
      <c r="E943" s="136">
        <v>36.69</v>
      </c>
    </row>
    <row r="944" spans="1:5" x14ac:dyDescent="0.3">
      <c r="A944" s="133" t="s">
        <v>20589</v>
      </c>
      <c r="B944" s="134" t="s">
        <v>20590</v>
      </c>
      <c r="C944" s="135" t="s">
        <v>1074</v>
      </c>
      <c r="D944" s="136">
        <v>1496.17</v>
      </c>
      <c r="E944" s="136">
        <v>1532.09</v>
      </c>
    </row>
    <row r="945" spans="1:5" x14ac:dyDescent="0.3">
      <c r="A945" s="133" t="s">
        <v>20591</v>
      </c>
      <c r="B945" s="134" t="s">
        <v>20592</v>
      </c>
      <c r="C945" s="135"/>
      <c r="D945" s="136"/>
      <c r="E945" s="136"/>
    </row>
    <row r="946" spans="1:5" x14ac:dyDescent="0.3">
      <c r="A946" s="133" t="s">
        <v>20593</v>
      </c>
      <c r="B946" s="134" t="s">
        <v>20594</v>
      </c>
      <c r="C946" s="135" t="s">
        <v>1037</v>
      </c>
      <c r="D946" s="136">
        <v>7.12</v>
      </c>
      <c r="E946" s="136">
        <v>7.64</v>
      </c>
    </row>
    <row r="947" spans="1:5" x14ac:dyDescent="0.3">
      <c r="A947" s="133" t="s">
        <v>20595</v>
      </c>
      <c r="B947" s="134" t="s">
        <v>20596</v>
      </c>
      <c r="C947" s="135" t="s">
        <v>1037</v>
      </c>
      <c r="D947" s="136">
        <v>6.29</v>
      </c>
      <c r="E947" s="136">
        <v>6.81</v>
      </c>
    </row>
    <row r="948" spans="1:5" x14ac:dyDescent="0.3">
      <c r="A948" s="133" t="s">
        <v>20597</v>
      </c>
      <c r="B948" s="134" t="s">
        <v>20598</v>
      </c>
      <c r="C948" s="135" t="s">
        <v>1037</v>
      </c>
      <c r="D948" s="136">
        <v>12.24</v>
      </c>
      <c r="E948" s="136">
        <v>12.76</v>
      </c>
    </row>
    <row r="949" spans="1:5" x14ac:dyDescent="0.3">
      <c r="A949" s="133" t="s">
        <v>20599</v>
      </c>
      <c r="B949" s="134" t="s">
        <v>20600</v>
      </c>
      <c r="C949" s="135" t="s">
        <v>1037</v>
      </c>
      <c r="D949" s="136">
        <v>9.3699999999999992</v>
      </c>
      <c r="E949" s="136">
        <v>10.14</v>
      </c>
    </row>
    <row r="950" spans="1:5" x14ac:dyDescent="0.3">
      <c r="A950" s="133" t="s">
        <v>20601</v>
      </c>
      <c r="B950" s="134" t="s">
        <v>20602</v>
      </c>
      <c r="C950" s="135" t="s">
        <v>1037</v>
      </c>
      <c r="D950" s="136">
        <v>11.56</v>
      </c>
      <c r="E950" s="136">
        <v>12.39</v>
      </c>
    </row>
    <row r="951" spans="1:5" x14ac:dyDescent="0.3">
      <c r="A951" s="133" t="s">
        <v>20603</v>
      </c>
      <c r="B951" s="134" t="s">
        <v>20604</v>
      </c>
      <c r="C951" s="135" t="s">
        <v>1037</v>
      </c>
      <c r="D951" s="136">
        <v>23.11</v>
      </c>
      <c r="E951" s="136">
        <v>24.57</v>
      </c>
    </row>
    <row r="952" spans="1:5" x14ac:dyDescent="0.3">
      <c r="A952" s="133" t="s">
        <v>20605</v>
      </c>
      <c r="B952" s="134" t="s">
        <v>20606</v>
      </c>
      <c r="C952" s="135" t="s">
        <v>1037</v>
      </c>
      <c r="D952" s="136">
        <v>28.09</v>
      </c>
      <c r="E952" s="136">
        <v>30.1</v>
      </c>
    </row>
    <row r="953" spans="1:5" x14ac:dyDescent="0.3">
      <c r="A953" s="133" t="s">
        <v>20607</v>
      </c>
      <c r="B953" s="134" t="s">
        <v>20608</v>
      </c>
      <c r="C953" s="135" t="s">
        <v>1037</v>
      </c>
      <c r="D953" s="136">
        <v>58.93</v>
      </c>
      <c r="E953" s="136">
        <v>60.19</v>
      </c>
    </row>
    <row r="954" spans="1:5" x14ac:dyDescent="0.3">
      <c r="A954" s="133" t="s">
        <v>20609</v>
      </c>
      <c r="B954" s="134" t="s">
        <v>20610</v>
      </c>
      <c r="C954" s="135" t="s">
        <v>1037</v>
      </c>
      <c r="D954" s="136">
        <v>13.32</v>
      </c>
      <c r="E954" s="136">
        <v>14.58</v>
      </c>
    </row>
    <row r="955" spans="1:5" x14ac:dyDescent="0.3">
      <c r="A955" s="133" t="s">
        <v>20611</v>
      </c>
      <c r="B955" s="134" t="s">
        <v>20612</v>
      </c>
      <c r="C955" s="135" t="s">
        <v>1037</v>
      </c>
      <c r="D955" s="136">
        <v>39.04</v>
      </c>
      <c r="E955" s="136">
        <v>42.31</v>
      </c>
    </row>
    <row r="956" spans="1:5" x14ac:dyDescent="0.3">
      <c r="A956" s="133" t="s">
        <v>20613</v>
      </c>
      <c r="B956" s="134" t="s">
        <v>20614</v>
      </c>
      <c r="C956" s="135"/>
      <c r="D956" s="136"/>
      <c r="E956" s="136"/>
    </row>
    <row r="957" spans="1:5" x14ac:dyDescent="0.3">
      <c r="A957" s="133" t="s">
        <v>20615</v>
      </c>
      <c r="B957" s="134" t="s">
        <v>20616</v>
      </c>
      <c r="C957" s="135" t="s">
        <v>1037</v>
      </c>
      <c r="D957" s="136">
        <v>34.24</v>
      </c>
      <c r="E957" s="136">
        <v>37.01</v>
      </c>
    </row>
    <row r="958" spans="1:5" x14ac:dyDescent="0.3">
      <c r="A958" s="133" t="s">
        <v>20617</v>
      </c>
      <c r="B958" s="134" t="s">
        <v>20618</v>
      </c>
      <c r="C958" s="135" t="s">
        <v>1037</v>
      </c>
      <c r="D958" s="136">
        <v>39.39</v>
      </c>
      <c r="E958" s="136">
        <v>42.66</v>
      </c>
    </row>
    <row r="959" spans="1:5" x14ac:dyDescent="0.3">
      <c r="A959" s="133" t="s">
        <v>20619</v>
      </c>
      <c r="B959" s="134" t="s">
        <v>20620</v>
      </c>
      <c r="C959" s="135" t="s">
        <v>1037</v>
      </c>
      <c r="D959" s="136">
        <v>57.69</v>
      </c>
      <c r="E959" s="136">
        <v>60.96</v>
      </c>
    </row>
    <row r="960" spans="1:5" x14ac:dyDescent="0.3">
      <c r="A960" s="133" t="s">
        <v>20621</v>
      </c>
      <c r="B960" s="134" t="s">
        <v>20622</v>
      </c>
      <c r="C960" s="135" t="s">
        <v>1037</v>
      </c>
      <c r="D960" s="136">
        <v>27.45</v>
      </c>
      <c r="E960" s="136">
        <v>29.46</v>
      </c>
    </row>
    <row r="961" spans="1:5" x14ac:dyDescent="0.3">
      <c r="A961" s="133" t="s">
        <v>20623</v>
      </c>
      <c r="B961" s="134" t="s">
        <v>20624</v>
      </c>
      <c r="C961" s="135" t="s">
        <v>1037</v>
      </c>
      <c r="D961" s="136">
        <v>41.04</v>
      </c>
      <c r="E961" s="136">
        <v>44.57</v>
      </c>
    </row>
    <row r="962" spans="1:5" x14ac:dyDescent="0.3">
      <c r="A962" s="133" t="s">
        <v>20625</v>
      </c>
      <c r="B962" s="134" t="s">
        <v>20626</v>
      </c>
      <c r="C962" s="135" t="s">
        <v>80</v>
      </c>
      <c r="D962" s="136">
        <v>58.01</v>
      </c>
      <c r="E962" s="136">
        <v>63.73</v>
      </c>
    </row>
    <row r="963" spans="1:5" x14ac:dyDescent="0.3">
      <c r="A963" s="133" t="s">
        <v>20627</v>
      </c>
      <c r="B963" s="134" t="s">
        <v>20628</v>
      </c>
      <c r="C963" s="135" t="s">
        <v>80</v>
      </c>
      <c r="D963" s="136">
        <v>25.13</v>
      </c>
      <c r="E963" s="136">
        <v>27.78</v>
      </c>
    </row>
    <row r="964" spans="1:5" x14ac:dyDescent="0.3">
      <c r="A964" s="133" t="s">
        <v>20629</v>
      </c>
      <c r="B964" s="134" t="s">
        <v>20630</v>
      </c>
      <c r="C964" s="135" t="s">
        <v>80</v>
      </c>
      <c r="D964" s="136">
        <v>25.31</v>
      </c>
      <c r="E964" s="136">
        <v>27.96</v>
      </c>
    </row>
    <row r="965" spans="1:5" x14ac:dyDescent="0.3">
      <c r="A965" s="133" t="s">
        <v>20631</v>
      </c>
      <c r="B965" s="134" t="s">
        <v>20632</v>
      </c>
      <c r="C965" s="135" t="s">
        <v>80</v>
      </c>
      <c r="D965" s="136">
        <v>25.56</v>
      </c>
      <c r="E965" s="136">
        <v>28.21</v>
      </c>
    </row>
    <row r="966" spans="1:5" x14ac:dyDescent="0.3">
      <c r="A966" s="133" t="s">
        <v>20633</v>
      </c>
      <c r="B966" s="134" t="s">
        <v>20634</v>
      </c>
      <c r="C966" s="135" t="s">
        <v>80</v>
      </c>
      <c r="D966" s="136">
        <v>26.02</v>
      </c>
      <c r="E966" s="136">
        <v>28.67</v>
      </c>
    </row>
    <row r="967" spans="1:5" x14ac:dyDescent="0.3">
      <c r="A967" s="133" t="s">
        <v>20635</v>
      </c>
      <c r="B967" s="134" t="s">
        <v>20636</v>
      </c>
      <c r="C967" s="135"/>
      <c r="D967" s="136"/>
      <c r="E967" s="136"/>
    </row>
    <row r="968" spans="1:5" x14ac:dyDescent="0.3">
      <c r="A968" s="133" t="s">
        <v>20637</v>
      </c>
      <c r="B968" s="134" t="s">
        <v>20638</v>
      </c>
      <c r="C968" s="135" t="s">
        <v>1037</v>
      </c>
      <c r="D968" s="136">
        <v>20.260000000000002</v>
      </c>
      <c r="E968" s="136">
        <v>21.94</v>
      </c>
    </row>
    <row r="969" spans="1:5" x14ac:dyDescent="0.3">
      <c r="A969" s="133" t="s">
        <v>20639</v>
      </c>
      <c r="B969" s="134" t="s">
        <v>20640</v>
      </c>
      <c r="C969" s="135" t="s">
        <v>1037</v>
      </c>
      <c r="D969" s="136">
        <v>22.34</v>
      </c>
      <c r="E969" s="136">
        <v>24.02</v>
      </c>
    </row>
    <row r="970" spans="1:5" x14ac:dyDescent="0.3">
      <c r="A970" s="133" t="s">
        <v>20641</v>
      </c>
      <c r="B970" s="134" t="s">
        <v>20642</v>
      </c>
      <c r="C970" s="135"/>
      <c r="D970" s="136"/>
      <c r="E970" s="136"/>
    </row>
    <row r="971" spans="1:5" x14ac:dyDescent="0.3">
      <c r="A971" s="133" t="s">
        <v>20643</v>
      </c>
      <c r="B971" s="134" t="s">
        <v>20644</v>
      </c>
      <c r="C971" s="135" t="s">
        <v>1074</v>
      </c>
      <c r="D971" s="136">
        <v>913.07</v>
      </c>
      <c r="E971" s="136">
        <v>961.45</v>
      </c>
    </row>
    <row r="972" spans="1:5" x14ac:dyDescent="0.3">
      <c r="A972" s="133" t="s">
        <v>20645</v>
      </c>
      <c r="B972" s="134" t="s">
        <v>20646</v>
      </c>
      <c r="C972" s="135" t="s">
        <v>1074</v>
      </c>
      <c r="D972" s="136">
        <v>991.39</v>
      </c>
      <c r="E972" s="136">
        <v>1039.77</v>
      </c>
    </row>
    <row r="973" spans="1:5" x14ac:dyDescent="0.3">
      <c r="A973" s="133" t="s">
        <v>20647</v>
      </c>
      <c r="B973" s="134" t="s">
        <v>20648</v>
      </c>
      <c r="C973" s="135" t="s">
        <v>1074</v>
      </c>
      <c r="D973" s="136">
        <v>1030.3</v>
      </c>
      <c r="E973" s="136">
        <v>1078.68</v>
      </c>
    </row>
    <row r="974" spans="1:5" x14ac:dyDescent="0.3">
      <c r="A974" s="133" t="s">
        <v>20649</v>
      </c>
      <c r="B974" s="134" t="s">
        <v>20650</v>
      </c>
      <c r="C974" s="135" t="s">
        <v>80</v>
      </c>
      <c r="D974" s="136">
        <v>77.69</v>
      </c>
      <c r="E974" s="136">
        <v>83.32</v>
      </c>
    </row>
    <row r="975" spans="1:5" x14ac:dyDescent="0.3">
      <c r="A975" s="133" t="s">
        <v>20651</v>
      </c>
      <c r="B975" s="134" t="s">
        <v>20652</v>
      </c>
      <c r="C975" s="135" t="s">
        <v>80</v>
      </c>
      <c r="D975" s="136">
        <v>83.13</v>
      </c>
      <c r="E975" s="136">
        <v>90.79</v>
      </c>
    </row>
    <row r="976" spans="1:5" x14ac:dyDescent="0.3">
      <c r="A976" s="133" t="s">
        <v>20653</v>
      </c>
      <c r="B976" s="134" t="s">
        <v>20654</v>
      </c>
      <c r="C976" s="135"/>
      <c r="D976" s="136"/>
      <c r="E976" s="136"/>
    </row>
    <row r="977" spans="1:5" x14ac:dyDescent="0.3">
      <c r="A977" s="133" t="s">
        <v>20655</v>
      </c>
      <c r="B977" s="134" t="s">
        <v>20656</v>
      </c>
      <c r="C977" s="135" t="s">
        <v>1037</v>
      </c>
      <c r="D977" s="136">
        <v>101.75</v>
      </c>
      <c r="E977" s="136">
        <v>102.65</v>
      </c>
    </row>
    <row r="978" spans="1:5" x14ac:dyDescent="0.3">
      <c r="A978" s="133" t="s">
        <v>20657</v>
      </c>
      <c r="B978" s="134" t="s">
        <v>20658</v>
      </c>
      <c r="C978" s="135" t="s">
        <v>80</v>
      </c>
      <c r="D978" s="136">
        <v>57.43</v>
      </c>
      <c r="E978" s="136">
        <v>57.66</v>
      </c>
    </row>
    <row r="979" spans="1:5" x14ac:dyDescent="0.3">
      <c r="A979" s="133" t="s">
        <v>20659</v>
      </c>
      <c r="B979" s="134" t="s">
        <v>20660</v>
      </c>
      <c r="C979" s="135" t="s">
        <v>80</v>
      </c>
      <c r="D979" s="136">
        <v>96.5</v>
      </c>
      <c r="E979" s="136">
        <v>96.78</v>
      </c>
    </row>
    <row r="980" spans="1:5" x14ac:dyDescent="0.3">
      <c r="A980" s="133" t="s">
        <v>20661</v>
      </c>
      <c r="B980" s="134" t="s">
        <v>20662</v>
      </c>
      <c r="C980" s="135" t="s">
        <v>80</v>
      </c>
      <c r="D980" s="136">
        <v>55.35</v>
      </c>
      <c r="E980" s="136">
        <v>55.8</v>
      </c>
    </row>
    <row r="981" spans="1:5" x14ac:dyDescent="0.3">
      <c r="A981" s="133" t="s">
        <v>20663</v>
      </c>
      <c r="B981" s="134" t="s">
        <v>20664</v>
      </c>
      <c r="C981" s="135" t="s">
        <v>80</v>
      </c>
      <c r="D981" s="136">
        <v>125.07</v>
      </c>
      <c r="E981" s="136">
        <v>125.13</v>
      </c>
    </row>
    <row r="982" spans="1:5" x14ac:dyDescent="0.3">
      <c r="A982" s="133" t="s">
        <v>20665</v>
      </c>
      <c r="B982" s="134" t="s">
        <v>20666</v>
      </c>
      <c r="C982" s="135" t="s">
        <v>1037</v>
      </c>
      <c r="D982" s="136">
        <v>265.22000000000003</v>
      </c>
      <c r="E982" s="136">
        <v>265.76</v>
      </c>
    </row>
    <row r="983" spans="1:5" x14ac:dyDescent="0.3">
      <c r="A983" s="133" t="s">
        <v>20667</v>
      </c>
      <c r="B983" s="134" t="s">
        <v>20668</v>
      </c>
      <c r="C983" s="135"/>
      <c r="D983" s="136"/>
      <c r="E983" s="136"/>
    </row>
    <row r="984" spans="1:5" x14ac:dyDescent="0.3">
      <c r="A984" s="133" t="s">
        <v>20669</v>
      </c>
      <c r="B984" s="134" t="s">
        <v>20670</v>
      </c>
      <c r="C984" s="135" t="s">
        <v>1037</v>
      </c>
      <c r="D984" s="136">
        <v>100.93</v>
      </c>
      <c r="E984" s="136">
        <v>101.83</v>
      </c>
    </row>
    <row r="985" spans="1:5" x14ac:dyDescent="0.3">
      <c r="A985" s="133" t="s">
        <v>20671</v>
      </c>
      <c r="B985" s="134" t="s">
        <v>20672</v>
      </c>
      <c r="C985" s="135" t="s">
        <v>80</v>
      </c>
      <c r="D985" s="136">
        <v>44.39</v>
      </c>
      <c r="E985" s="136">
        <v>44.62</v>
      </c>
    </row>
    <row r="986" spans="1:5" x14ac:dyDescent="0.3">
      <c r="A986" s="133" t="s">
        <v>20673</v>
      </c>
      <c r="B986" s="134" t="s">
        <v>20674</v>
      </c>
      <c r="C986" s="135" t="s">
        <v>80</v>
      </c>
      <c r="D986" s="136">
        <v>93.63</v>
      </c>
      <c r="E986" s="136">
        <v>93.91</v>
      </c>
    </row>
    <row r="987" spans="1:5" x14ac:dyDescent="0.3">
      <c r="A987" s="133" t="s">
        <v>20675</v>
      </c>
      <c r="B987" s="134" t="s">
        <v>20676</v>
      </c>
      <c r="C987" s="135" t="s">
        <v>80</v>
      </c>
      <c r="D987" s="136">
        <v>92.99</v>
      </c>
      <c r="E987" s="136">
        <v>93.27</v>
      </c>
    </row>
    <row r="988" spans="1:5" x14ac:dyDescent="0.3">
      <c r="A988" s="133" t="s">
        <v>20677</v>
      </c>
      <c r="B988" s="134" t="s">
        <v>20678</v>
      </c>
      <c r="C988" s="135" t="s">
        <v>80</v>
      </c>
      <c r="D988" s="136">
        <v>47.83</v>
      </c>
      <c r="E988" s="136">
        <v>48.28</v>
      </c>
    </row>
    <row r="989" spans="1:5" x14ac:dyDescent="0.3">
      <c r="A989" s="133" t="s">
        <v>20679</v>
      </c>
      <c r="B989" s="134" t="s">
        <v>20680</v>
      </c>
      <c r="C989" s="135" t="s">
        <v>80</v>
      </c>
      <c r="D989" s="136">
        <v>99.1</v>
      </c>
      <c r="E989" s="136">
        <v>99.1</v>
      </c>
    </row>
    <row r="990" spans="1:5" x14ac:dyDescent="0.3">
      <c r="A990" s="133" t="s">
        <v>20681</v>
      </c>
      <c r="B990" s="134" t="s">
        <v>20682</v>
      </c>
      <c r="C990" s="135" t="s">
        <v>1037</v>
      </c>
      <c r="D990" s="136">
        <v>158.99</v>
      </c>
      <c r="E990" s="136">
        <v>158.99</v>
      </c>
    </row>
    <row r="991" spans="1:5" x14ac:dyDescent="0.3">
      <c r="A991" s="133" t="s">
        <v>20683</v>
      </c>
      <c r="B991" s="134" t="s">
        <v>20684</v>
      </c>
      <c r="C991" s="135" t="s">
        <v>18766</v>
      </c>
      <c r="D991" s="136">
        <v>2037.97</v>
      </c>
      <c r="E991" s="136">
        <v>2037.97</v>
      </c>
    </row>
    <row r="992" spans="1:5" x14ac:dyDescent="0.3">
      <c r="A992" s="133" t="s">
        <v>20685</v>
      </c>
      <c r="B992" s="134" t="s">
        <v>20686</v>
      </c>
      <c r="C992" s="135"/>
      <c r="D992" s="136"/>
      <c r="E992" s="136"/>
    </row>
    <row r="993" spans="1:5" x14ac:dyDescent="0.3">
      <c r="A993" s="133" t="s">
        <v>20687</v>
      </c>
      <c r="B993" s="134" t="s">
        <v>20688</v>
      </c>
      <c r="C993" s="135" t="s">
        <v>1037</v>
      </c>
      <c r="D993" s="136">
        <v>90.05</v>
      </c>
      <c r="E993" s="136">
        <v>96.45</v>
      </c>
    </row>
    <row r="994" spans="1:5" x14ac:dyDescent="0.3">
      <c r="A994" s="133" t="s">
        <v>20689</v>
      </c>
      <c r="B994" s="134" t="s">
        <v>20690</v>
      </c>
      <c r="C994" s="135" t="s">
        <v>80</v>
      </c>
      <c r="D994" s="136">
        <v>103.43</v>
      </c>
      <c r="E994" s="136">
        <v>105.7</v>
      </c>
    </row>
    <row r="995" spans="1:5" x14ac:dyDescent="0.3">
      <c r="A995" s="133" t="s">
        <v>20691</v>
      </c>
      <c r="B995" s="134" t="s">
        <v>20692</v>
      </c>
      <c r="C995" s="135" t="s">
        <v>80</v>
      </c>
      <c r="D995" s="136">
        <v>11.09</v>
      </c>
      <c r="E995" s="136">
        <v>11.09</v>
      </c>
    </row>
    <row r="996" spans="1:5" x14ac:dyDescent="0.3">
      <c r="A996" s="133" t="s">
        <v>20693</v>
      </c>
      <c r="B996" s="134" t="s">
        <v>20694</v>
      </c>
      <c r="C996" s="135" t="s">
        <v>1037</v>
      </c>
      <c r="D996" s="136">
        <v>210.91</v>
      </c>
      <c r="E996" s="136">
        <v>213.18</v>
      </c>
    </row>
    <row r="997" spans="1:5" x14ac:dyDescent="0.3">
      <c r="A997" s="133" t="s">
        <v>20695</v>
      </c>
      <c r="B997" s="134" t="s">
        <v>20696</v>
      </c>
      <c r="C997" s="135" t="s">
        <v>1037</v>
      </c>
      <c r="D997" s="136">
        <v>37.159999999999997</v>
      </c>
      <c r="E997" s="136">
        <v>39.67</v>
      </c>
    </row>
    <row r="998" spans="1:5" x14ac:dyDescent="0.3">
      <c r="A998" s="133" t="s">
        <v>20697</v>
      </c>
      <c r="B998" s="134" t="s">
        <v>20698</v>
      </c>
      <c r="C998" s="135"/>
      <c r="D998" s="136"/>
      <c r="E998" s="136"/>
    </row>
    <row r="999" spans="1:5" x14ac:dyDescent="0.3">
      <c r="A999" s="133" t="s">
        <v>20699</v>
      </c>
      <c r="B999" s="134" t="s">
        <v>20700</v>
      </c>
      <c r="C999" s="135" t="s">
        <v>1037</v>
      </c>
      <c r="D999" s="136">
        <v>50.49</v>
      </c>
      <c r="E999" s="136">
        <v>50.49</v>
      </c>
    </row>
    <row r="1000" spans="1:5" x14ac:dyDescent="0.3">
      <c r="A1000" s="133" t="s">
        <v>20701</v>
      </c>
      <c r="B1000" s="134" t="s">
        <v>20702</v>
      </c>
      <c r="C1000" s="135" t="s">
        <v>1037</v>
      </c>
      <c r="D1000" s="136">
        <v>45.71</v>
      </c>
      <c r="E1000" s="136">
        <v>45.71</v>
      </c>
    </row>
    <row r="1001" spans="1:5" x14ac:dyDescent="0.3">
      <c r="A1001" s="133" t="s">
        <v>20703</v>
      </c>
      <c r="B1001" s="134" t="s">
        <v>20704</v>
      </c>
      <c r="C1001" s="135" t="s">
        <v>80</v>
      </c>
      <c r="D1001" s="136">
        <v>54.21</v>
      </c>
      <c r="E1001" s="136">
        <v>54.21</v>
      </c>
    </row>
    <row r="1002" spans="1:5" x14ac:dyDescent="0.3">
      <c r="A1002" s="133" t="s">
        <v>20705</v>
      </c>
      <c r="B1002" s="134" t="s">
        <v>20706</v>
      </c>
      <c r="C1002" s="135" t="s">
        <v>80</v>
      </c>
      <c r="D1002" s="136">
        <v>55.09</v>
      </c>
      <c r="E1002" s="136">
        <v>55.09</v>
      </c>
    </row>
    <row r="1003" spans="1:5" x14ac:dyDescent="0.3">
      <c r="A1003" s="133" t="s">
        <v>20707</v>
      </c>
      <c r="B1003" s="134" t="s">
        <v>20708</v>
      </c>
      <c r="C1003" s="135" t="s">
        <v>80</v>
      </c>
      <c r="D1003" s="136">
        <v>45.31</v>
      </c>
      <c r="E1003" s="136">
        <v>50.35</v>
      </c>
    </row>
    <row r="1004" spans="1:5" x14ac:dyDescent="0.3">
      <c r="A1004" s="133" t="s">
        <v>20709</v>
      </c>
      <c r="B1004" s="134" t="s">
        <v>20710</v>
      </c>
      <c r="C1004" s="135" t="s">
        <v>1037</v>
      </c>
      <c r="D1004" s="136">
        <v>34.65</v>
      </c>
      <c r="E1004" s="136">
        <v>37.21</v>
      </c>
    </row>
    <row r="1005" spans="1:5" x14ac:dyDescent="0.3">
      <c r="A1005" s="133" t="s">
        <v>20711</v>
      </c>
      <c r="B1005" s="134" t="s">
        <v>20712</v>
      </c>
      <c r="C1005" s="135" t="s">
        <v>1037</v>
      </c>
      <c r="D1005" s="136">
        <v>49.26</v>
      </c>
      <c r="E1005" s="136">
        <v>51.82</v>
      </c>
    </row>
    <row r="1006" spans="1:5" x14ac:dyDescent="0.3">
      <c r="A1006" s="133" t="s">
        <v>20713</v>
      </c>
      <c r="B1006" s="134" t="s">
        <v>20714</v>
      </c>
      <c r="C1006" s="135" t="s">
        <v>80</v>
      </c>
      <c r="D1006" s="136">
        <v>18.21</v>
      </c>
      <c r="E1006" s="136">
        <v>19.55</v>
      </c>
    </row>
    <row r="1007" spans="1:5" x14ac:dyDescent="0.3">
      <c r="A1007" s="133" t="s">
        <v>20715</v>
      </c>
      <c r="B1007" s="134" t="s">
        <v>20716</v>
      </c>
      <c r="C1007" s="135" t="s">
        <v>80</v>
      </c>
      <c r="D1007" s="136">
        <v>26</v>
      </c>
      <c r="E1007" s="136">
        <v>27.34</v>
      </c>
    </row>
    <row r="1008" spans="1:5" x14ac:dyDescent="0.3">
      <c r="A1008" s="133" t="s">
        <v>20717</v>
      </c>
      <c r="B1008" s="134" t="s">
        <v>20718</v>
      </c>
      <c r="C1008" s="135"/>
      <c r="D1008" s="136"/>
      <c r="E1008" s="136"/>
    </row>
    <row r="1009" spans="1:5" x14ac:dyDescent="0.3">
      <c r="A1009" s="133" t="s">
        <v>20719</v>
      </c>
      <c r="B1009" s="134" t="s">
        <v>20720</v>
      </c>
      <c r="C1009" s="135"/>
      <c r="D1009" s="136"/>
      <c r="E1009" s="136"/>
    </row>
    <row r="1010" spans="1:5" x14ac:dyDescent="0.3">
      <c r="A1010" s="133" t="s">
        <v>20721</v>
      </c>
      <c r="B1010" s="134" t="s">
        <v>20722</v>
      </c>
      <c r="C1010" s="135" t="s">
        <v>1037</v>
      </c>
      <c r="D1010" s="136">
        <v>65.75</v>
      </c>
      <c r="E1010" s="136">
        <v>67.2</v>
      </c>
    </row>
    <row r="1011" spans="1:5" x14ac:dyDescent="0.3">
      <c r="A1011" s="133" t="s">
        <v>20723</v>
      </c>
      <c r="B1011" s="134" t="s">
        <v>20724</v>
      </c>
      <c r="C1011" s="135"/>
      <c r="D1011" s="136"/>
      <c r="E1011" s="136"/>
    </row>
    <row r="1012" spans="1:5" x14ac:dyDescent="0.3">
      <c r="A1012" s="133" t="s">
        <v>20725</v>
      </c>
      <c r="B1012" s="134" t="s">
        <v>20726</v>
      </c>
      <c r="C1012" s="135" t="s">
        <v>1037</v>
      </c>
      <c r="D1012" s="136">
        <v>49.05</v>
      </c>
      <c r="E1012" s="136">
        <v>50.77</v>
      </c>
    </row>
    <row r="1013" spans="1:5" x14ac:dyDescent="0.3">
      <c r="A1013" s="133" t="s">
        <v>20727</v>
      </c>
      <c r="B1013" s="134" t="s">
        <v>20728</v>
      </c>
      <c r="C1013" s="135" t="s">
        <v>80</v>
      </c>
      <c r="D1013" s="136">
        <v>6.77</v>
      </c>
      <c r="E1013" s="136">
        <v>6.9</v>
      </c>
    </row>
    <row r="1014" spans="1:5" x14ac:dyDescent="0.3">
      <c r="A1014" s="133" t="s">
        <v>20729</v>
      </c>
      <c r="B1014" s="134" t="s">
        <v>20730</v>
      </c>
      <c r="C1014" s="135" t="s">
        <v>1037</v>
      </c>
      <c r="D1014" s="136">
        <v>127.87</v>
      </c>
      <c r="E1014" s="136">
        <v>129.59</v>
      </c>
    </row>
    <row r="1015" spans="1:5" x14ac:dyDescent="0.3">
      <c r="A1015" s="133" t="s">
        <v>20731</v>
      </c>
      <c r="B1015" s="134" t="s">
        <v>20732</v>
      </c>
      <c r="C1015" s="135" t="s">
        <v>80</v>
      </c>
      <c r="D1015" s="136">
        <v>20.03</v>
      </c>
      <c r="E1015" s="136">
        <v>20.16</v>
      </c>
    </row>
    <row r="1016" spans="1:5" x14ac:dyDescent="0.3">
      <c r="A1016" s="133" t="s">
        <v>20733</v>
      </c>
      <c r="B1016" s="134" t="s">
        <v>20734</v>
      </c>
      <c r="C1016" s="135" t="s">
        <v>1037</v>
      </c>
      <c r="D1016" s="136">
        <v>55.38</v>
      </c>
      <c r="E1016" s="136">
        <v>57.1</v>
      </c>
    </row>
    <row r="1017" spans="1:5" x14ac:dyDescent="0.3">
      <c r="A1017" s="133" t="s">
        <v>20735</v>
      </c>
      <c r="B1017" s="134" t="s">
        <v>20736</v>
      </c>
      <c r="C1017" s="135" t="s">
        <v>80</v>
      </c>
      <c r="D1017" s="136">
        <v>7.64</v>
      </c>
      <c r="E1017" s="136">
        <v>7.77</v>
      </c>
    </row>
    <row r="1018" spans="1:5" x14ac:dyDescent="0.3">
      <c r="A1018" s="133" t="s">
        <v>20737</v>
      </c>
      <c r="B1018" s="134" t="s">
        <v>20738</v>
      </c>
      <c r="C1018" s="135" t="s">
        <v>1037</v>
      </c>
      <c r="D1018" s="136">
        <v>50.59</v>
      </c>
      <c r="E1018" s="136">
        <v>52.31</v>
      </c>
    </row>
    <row r="1019" spans="1:5" x14ac:dyDescent="0.3">
      <c r="A1019" s="133" t="s">
        <v>20739</v>
      </c>
      <c r="B1019" s="134" t="s">
        <v>20740</v>
      </c>
      <c r="C1019" s="135" t="s">
        <v>80</v>
      </c>
      <c r="D1019" s="136">
        <v>6.82</v>
      </c>
      <c r="E1019" s="136">
        <v>6.95</v>
      </c>
    </row>
    <row r="1020" spans="1:5" x14ac:dyDescent="0.3">
      <c r="A1020" s="133" t="s">
        <v>20741</v>
      </c>
      <c r="B1020" s="134" t="s">
        <v>20742</v>
      </c>
      <c r="C1020" s="135" t="s">
        <v>1037</v>
      </c>
      <c r="D1020" s="136">
        <v>76.900000000000006</v>
      </c>
      <c r="E1020" s="136">
        <v>84.12</v>
      </c>
    </row>
    <row r="1021" spans="1:5" x14ac:dyDescent="0.3">
      <c r="A1021" s="133" t="s">
        <v>20743</v>
      </c>
      <c r="B1021" s="134" t="s">
        <v>20744</v>
      </c>
      <c r="C1021" s="135" t="s">
        <v>1037</v>
      </c>
      <c r="D1021" s="136">
        <v>11.47</v>
      </c>
      <c r="E1021" s="136">
        <v>12.61</v>
      </c>
    </row>
    <row r="1022" spans="1:5" x14ac:dyDescent="0.3">
      <c r="A1022" s="133" t="s">
        <v>20745</v>
      </c>
      <c r="B1022" s="134" t="s">
        <v>20746</v>
      </c>
      <c r="C1022" s="135" t="s">
        <v>1037</v>
      </c>
      <c r="D1022" s="136">
        <v>13.21</v>
      </c>
      <c r="E1022" s="136">
        <v>14.35</v>
      </c>
    </row>
    <row r="1023" spans="1:5" x14ac:dyDescent="0.3">
      <c r="A1023" s="133" t="s">
        <v>20747</v>
      </c>
      <c r="B1023" s="134" t="s">
        <v>20748</v>
      </c>
      <c r="C1023" s="135" t="s">
        <v>1037</v>
      </c>
      <c r="D1023" s="136">
        <v>12.64</v>
      </c>
      <c r="E1023" s="136">
        <v>13.78</v>
      </c>
    </row>
    <row r="1024" spans="1:5" x14ac:dyDescent="0.3">
      <c r="A1024" s="133" t="s">
        <v>20749</v>
      </c>
      <c r="B1024" s="134" t="s">
        <v>20750</v>
      </c>
      <c r="C1024" s="135" t="s">
        <v>1037</v>
      </c>
      <c r="D1024" s="136">
        <v>17.57</v>
      </c>
      <c r="E1024" s="136">
        <v>18.71</v>
      </c>
    </row>
    <row r="1025" spans="1:5" x14ac:dyDescent="0.3">
      <c r="A1025" s="133" t="s">
        <v>20751</v>
      </c>
      <c r="B1025" s="134" t="s">
        <v>20752</v>
      </c>
      <c r="C1025" s="135" t="s">
        <v>80</v>
      </c>
      <c r="D1025" s="136">
        <v>1.28</v>
      </c>
      <c r="E1025" s="136">
        <v>1.4</v>
      </c>
    </row>
    <row r="1026" spans="1:5" x14ac:dyDescent="0.3">
      <c r="A1026" s="133" t="s">
        <v>20753</v>
      </c>
      <c r="B1026" s="134" t="s">
        <v>20754</v>
      </c>
      <c r="C1026" s="135" t="s">
        <v>80</v>
      </c>
      <c r="D1026" s="136">
        <v>1.45</v>
      </c>
      <c r="E1026" s="136">
        <v>1.57</v>
      </c>
    </row>
    <row r="1027" spans="1:5" x14ac:dyDescent="0.3">
      <c r="A1027" s="133" t="s">
        <v>20755</v>
      </c>
      <c r="B1027" s="134" t="s">
        <v>20756</v>
      </c>
      <c r="C1027" s="135" t="s">
        <v>80</v>
      </c>
      <c r="D1027" s="136">
        <v>1.39</v>
      </c>
      <c r="E1027" s="136">
        <v>1.51</v>
      </c>
    </row>
    <row r="1028" spans="1:5" x14ac:dyDescent="0.3">
      <c r="A1028" s="133" t="s">
        <v>20757</v>
      </c>
      <c r="B1028" s="134" t="s">
        <v>20758</v>
      </c>
      <c r="C1028" s="135" t="s">
        <v>80</v>
      </c>
      <c r="D1028" s="136">
        <v>1.89</v>
      </c>
      <c r="E1028" s="136">
        <v>2.0099999999999998</v>
      </c>
    </row>
    <row r="1029" spans="1:5" x14ac:dyDescent="0.3">
      <c r="A1029" s="133" t="s">
        <v>20759</v>
      </c>
      <c r="B1029" s="134" t="s">
        <v>20760</v>
      </c>
      <c r="C1029" s="135"/>
      <c r="D1029" s="136"/>
      <c r="E1029" s="136"/>
    </row>
    <row r="1030" spans="1:5" x14ac:dyDescent="0.3">
      <c r="A1030" s="133" t="s">
        <v>20761</v>
      </c>
      <c r="B1030" s="134" t="s">
        <v>20762</v>
      </c>
      <c r="C1030" s="135" t="s">
        <v>1037</v>
      </c>
      <c r="D1030" s="136">
        <v>155.38</v>
      </c>
      <c r="E1030" s="136">
        <v>157.1</v>
      </c>
    </row>
    <row r="1031" spans="1:5" x14ac:dyDescent="0.3">
      <c r="A1031" s="133" t="s">
        <v>20763</v>
      </c>
      <c r="B1031" s="134" t="s">
        <v>20764</v>
      </c>
      <c r="C1031" s="135" t="s">
        <v>1037</v>
      </c>
      <c r="D1031" s="136">
        <v>219.2</v>
      </c>
      <c r="E1031" s="136">
        <v>220.92</v>
      </c>
    </row>
    <row r="1032" spans="1:5" x14ac:dyDescent="0.3">
      <c r="A1032" s="133" t="s">
        <v>20765</v>
      </c>
      <c r="B1032" s="134" t="s">
        <v>20766</v>
      </c>
      <c r="C1032" s="135" t="s">
        <v>1037</v>
      </c>
      <c r="D1032" s="136">
        <v>169.61</v>
      </c>
      <c r="E1032" s="136">
        <v>171.33</v>
      </c>
    </row>
    <row r="1033" spans="1:5" x14ac:dyDescent="0.3">
      <c r="A1033" s="133" t="s">
        <v>20767</v>
      </c>
      <c r="B1033" s="134" t="s">
        <v>20768</v>
      </c>
      <c r="C1033" s="135" t="s">
        <v>80</v>
      </c>
      <c r="D1033" s="136">
        <v>41.44</v>
      </c>
      <c r="E1033" s="136">
        <v>41.62</v>
      </c>
    </row>
    <row r="1034" spans="1:5" x14ac:dyDescent="0.3">
      <c r="A1034" s="133" t="s">
        <v>20769</v>
      </c>
      <c r="B1034" s="134" t="s">
        <v>20770</v>
      </c>
      <c r="C1034" s="135" t="s">
        <v>1037</v>
      </c>
      <c r="D1034" s="136">
        <v>271.93</v>
      </c>
      <c r="E1034" s="136">
        <v>273.64999999999998</v>
      </c>
    </row>
    <row r="1035" spans="1:5" x14ac:dyDescent="0.3">
      <c r="A1035" s="133" t="s">
        <v>20771</v>
      </c>
      <c r="B1035" s="134" t="s">
        <v>20772</v>
      </c>
      <c r="C1035" s="135" t="s">
        <v>80</v>
      </c>
      <c r="D1035" s="136">
        <v>55.48</v>
      </c>
      <c r="E1035" s="136">
        <v>55.66</v>
      </c>
    </row>
    <row r="1036" spans="1:5" x14ac:dyDescent="0.3">
      <c r="A1036" s="133" t="s">
        <v>20773</v>
      </c>
      <c r="B1036" s="134" t="s">
        <v>20774</v>
      </c>
      <c r="C1036" s="135" t="s">
        <v>1037</v>
      </c>
      <c r="D1036" s="136">
        <v>43.78</v>
      </c>
      <c r="E1036" s="136">
        <v>44.92</v>
      </c>
    </row>
    <row r="1037" spans="1:5" x14ac:dyDescent="0.3">
      <c r="A1037" s="133" t="s">
        <v>20775</v>
      </c>
      <c r="B1037" s="134" t="s">
        <v>20776</v>
      </c>
      <c r="C1037" s="135" t="s">
        <v>1037</v>
      </c>
      <c r="D1037" s="136">
        <v>40.44</v>
      </c>
      <c r="E1037" s="136">
        <v>41.58</v>
      </c>
    </row>
    <row r="1038" spans="1:5" x14ac:dyDescent="0.3">
      <c r="A1038" s="133" t="s">
        <v>20777</v>
      </c>
      <c r="B1038" s="134" t="s">
        <v>20778</v>
      </c>
      <c r="C1038" s="135" t="s">
        <v>1037</v>
      </c>
      <c r="D1038" s="136">
        <v>66.09</v>
      </c>
      <c r="E1038" s="136">
        <v>67.23</v>
      </c>
    </row>
    <row r="1039" spans="1:5" x14ac:dyDescent="0.3">
      <c r="A1039" s="133" t="s">
        <v>20779</v>
      </c>
      <c r="B1039" s="134" t="s">
        <v>20780</v>
      </c>
      <c r="C1039" s="135" t="s">
        <v>1037</v>
      </c>
      <c r="D1039" s="136">
        <v>60.53</v>
      </c>
      <c r="E1039" s="136">
        <v>61.67</v>
      </c>
    </row>
    <row r="1040" spans="1:5" x14ac:dyDescent="0.3">
      <c r="A1040" s="133" t="s">
        <v>20781</v>
      </c>
      <c r="B1040" s="134" t="s">
        <v>20782</v>
      </c>
      <c r="C1040" s="135" t="s">
        <v>1037</v>
      </c>
      <c r="D1040" s="136">
        <v>62.31</v>
      </c>
      <c r="E1040" s="136">
        <v>63.45</v>
      </c>
    </row>
    <row r="1041" spans="1:5" x14ac:dyDescent="0.3">
      <c r="A1041" s="133" t="s">
        <v>20783</v>
      </c>
      <c r="B1041" s="134" t="s">
        <v>20784</v>
      </c>
      <c r="C1041" s="135" t="s">
        <v>80</v>
      </c>
      <c r="D1041" s="136">
        <v>4.38</v>
      </c>
      <c r="E1041" s="136">
        <v>4.49</v>
      </c>
    </row>
    <row r="1042" spans="1:5" x14ac:dyDescent="0.3">
      <c r="A1042" s="133" t="s">
        <v>20785</v>
      </c>
      <c r="B1042" s="134" t="s">
        <v>20786</v>
      </c>
      <c r="C1042" s="135" t="s">
        <v>80</v>
      </c>
      <c r="D1042" s="136">
        <v>4.04</v>
      </c>
      <c r="E1042" s="136">
        <v>4.1500000000000004</v>
      </c>
    </row>
    <row r="1043" spans="1:5" x14ac:dyDescent="0.3">
      <c r="A1043" s="133" t="s">
        <v>20787</v>
      </c>
      <c r="B1043" s="134" t="s">
        <v>20788</v>
      </c>
      <c r="C1043" s="135"/>
      <c r="D1043" s="136"/>
      <c r="E1043" s="136"/>
    </row>
    <row r="1044" spans="1:5" x14ac:dyDescent="0.3">
      <c r="A1044" s="133" t="s">
        <v>20789</v>
      </c>
      <c r="B1044" s="134" t="s">
        <v>20790</v>
      </c>
      <c r="C1044" s="135" t="s">
        <v>1037</v>
      </c>
      <c r="D1044" s="136">
        <v>137.82</v>
      </c>
      <c r="E1044" s="136">
        <v>142.36000000000001</v>
      </c>
    </row>
    <row r="1045" spans="1:5" x14ac:dyDescent="0.3">
      <c r="A1045" s="133" t="s">
        <v>20791</v>
      </c>
      <c r="B1045" s="134" t="s">
        <v>20792</v>
      </c>
      <c r="C1045" s="135" t="s">
        <v>80</v>
      </c>
      <c r="D1045" s="136">
        <v>28.7</v>
      </c>
      <c r="E1045" s="136">
        <v>29.96</v>
      </c>
    </row>
    <row r="1046" spans="1:5" x14ac:dyDescent="0.3">
      <c r="A1046" s="133" t="s">
        <v>20793</v>
      </c>
      <c r="B1046" s="134" t="s">
        <v>20794</v>
      </c>
      <c r="C1046" s="135" t="s">
        <v>1037</v>
      </c>
      <c r="D1046" s="136">
        <v>200.42</v>
      </c>
      <c r="E1046" s="136">
        <v>204.96</v>
      </c>
    </row>
    <row r="1047" spans="1:5" x14ac:dyDescent="0.3">
      <c r="A1047" s="133" t="s">
        <v>20795</v>
      </c>
      <c r="B1047" s="134" t="s">
        <v>20796</v>
      </c>
      <c r="C1047" s="135" t="s">
        <v>80</v>
      </c>
      <c r="D1047" s="136">
        <v>39.6</v>
      </c>
      <c r="E1047" s="136">
        <v>40.86</v>
      </c>
    </row>
    <row r="1048" spans="1:5" x14ac:dyDescent="0.3">
      <c r="A1048" s="133" t="s">
        <v>20797</v>
      </c>
      <c r="B1048" s="134" t="s">
        <v>20798</v>
      </c>
      <c r="C1048" s="135" t="s">
        <v>1037</v>
      </c>
      <c r="D1048" s="136">
        <v>145.37</v>
      </c>
      <c r="E1048" s="136">
        <v>149.91</v>
      </c>
    </row>
    <row r="1049" spans="1:5" x14ac:dyDescent="0.3">
      <c r="A1049" s="133" t="s">
        <v>20799</v>
      </c>
      <c r="B1049" s="134" t="s">
        <v>20800</v>
      </c>
      <c r="C1049" s="135" t="s">
        <v>80</v>
      </c>
      <c r="D1049" s="136">
        <v>30.01</v>
      </c>
      <c r="E1049" s="136">
        <v>31.27</v>
      </c>
    </row>
    <row r="1050" spans="1:5" x14ac:dyDescent="0.3">
      <c r="A1050" s="133" t="s">
        <v>20801</v>
      </c>
      <c r="B1050" s="134" t="s">
        <v>20802</v>
      </c>
      <c r="C1050" s="135" t="s">
        <v>1037</v>
      </c>
      <c r="D1050" s="136">
        <v>192.18</v>
      </c>
      <c r="E1050" s="136">
        <v>196.72</v>
      </c>
    </row>
    <row r="1051" spans="1:5" x14ac:dyDescent="0.3">
      <c r="A1051" s="133" t="s">
        <v>20803</v>
      </c>
      <c r="B1051" s="134" t="s">
        <v>20804</v>
      </c>
      <c r="C1051" s="135" t="s">
        <v>80</v>
      </c>
      <c r="D1051" s="136">
        <v>38.450000000000003</v>
      </c>
      <c r="E1051" s="136">
        <v>39.71</v>
      </c>
    </row>
    <row r="1052" spans="1:5" x14ac:dyDescent="0.3">
      <c r="A1052" s="133" t="s">
        <v>20805</v>
      </c>
      <c r="B1052" s="134" t="s">
        <v>20806</v>
      </c>
      <c r="C1052" s="135" t="s">
        <v>1037</v>
      </c>
      <c r="D1052" s="136">
        <v>200.55</v>
      </c>
      <c r="E1052" s="136">
        <v>205.09</v>
      </c>
    </row>
    <row r="1053" spans="1:5" x14ac:dyDescent="0.3">
      <c r="A1053" s="133" t="s">
        <v>20807</v>
      </c>
      <c r="B1053" s="134" t="s">
        <v>20808</v>
      </c>
      <c r="C1053" s="135" t="s">
        <v>80</v>
      </c>
      <c r="D1053" s="136">
        <v>39.909999999999997</v>
      </c>
      <c r="E1053" s="136">
        <v>41.17</v>
      </c>
    </row>
    <row r="1054" spans="1:5" x14ac:dyDescent="0.3">
      <c r="A1054" s="133" t="s">
        <v>20809</v>
      </c>
      <c r="B1054" s="134" t="s">
        <v>20810</v>
      </c>
      <c r="C1054" s="135" t="s">
        <v>1037</v>
      </c>
      <c r="D1054" s="136">
        <v>243.98</v>
      </c>
      <c r="E1054" s="136">
        <v>248.52</v>
      </c>
    </row>
    <row r="1055" spans="1:5" x14ac:dyDescent="0.3">
      <c r="A1055" s="133" t="s">
        <v>20811</v>
      </c>
      <c r="B1055" s="134" t="s">
        <v>20812</v>
      </c>
      <c r="C1055" s="135" t="s">
        <v>80</v>
      </c>
      <c r="D1055" s="136">
        <v>47.47</v>
      </c>
      <c r="E1055" s="136">
        <v>48.73</v>
      </c>
    </row>
    <row r="1056" spans="1:5" x14ac:dyDescent="0.3">
      <c r="A1056" s="133" t="s">
        <v>20813</v>
      </c>
      <c r="B1056" s="134" t="s">
        <v>20814</v>
      </c>
      <c r="C1056" s="135"/>
      <c r="D1056" s="136"/>
      <c r="E1056" s="136"/>
    </row>
    <row r="1057" spans="1:5" x14ac:dyDescent="0.3">
      <c r="A1057" s="133" t="s">
        <v>20815</v>
      </c>
      <c r="B1057" s="134" t="s">
        <v>20816</v>
      </c>
      <c r="C1057" s="135" t="s">
        <v>1037</v>
      </c>
      <c r="D1057" s="136">
        <v>167.05</v>
      </c>
      <c r="E1057" s="136">
        <v>169.61</v>
      </c>
    </row>
    <row r="1058" spans="1:5" x14ac:dyDescent="0.3">
      <c r="A1058" s="133" t="s">
        <v>20817</v>
      </c>
      <c r="B1058" s="134" t="s">
        <v>20818</v>
      </c>
      <c r="C1058" s="135" t="s">
        <v>1037</v>
      </c>
      <c r="D1058" s="136">
        <v>110.16</v>
      </c>
      <c r="E1058" s="136">
        <v>112.72</v>
      </c>
    </row>
    <row r="1059" spans="1:5" x14ac:dyDescent="0.3">
      <c r="A1059" s="133" t="s">
        <v>20819</v>
      </c>
      <c r="B1059" s="134" t="s">
        <v>20820</v>
      </c>
      <c r="C1059" s="135" t="s">
        <v>1037</v>
      </c>
      <c r="D1059" s="136">
        <v>96.33</v>
      </c>
      <c r="E1059" s="136">
        <v>98.89</v>
      </c>
    </row>
    <row r="1060" spans="1:5" x14ac:dyDescent="0.3">
      <c r="A1060" s="133" t="s">
        <v>20821</v>
      </c>
      <c r="B1060" s="134" t="s">
        <v>20822</v>
      </c>
      <c r="C1060" s="135" t="s">
        <v>1037</v>
      </c>
      <c r="D1060" s="136">
        <v>93.68</v>
      </c>
      <c r="E1060" s="136">
        <v>96.24</v>
      </c>
    </row>
    <row r="1061" spans="1:5" x14ac:dyDescent="0.3">
      <c r="A1061" s="133" t="s">
        <v>20823</v>
      </c>
      <c r="B1061" s="134" t="s">
        <v>20824</v>
      </c>
      <c r="C1061" s="135" t="s">
        <v>1037</v>
      </c>
      <c r="D1061" s="136">
        <v>85.23</v>
      </c>
      <c r="E1061" s="136">
        <v>87.79</v>
      </c>
    </row>
    <row r="1062" spans="1:5" x14ac:dyDescent="0.3">
      <c r="A1062" s="133" t="s">
        <v>20825</v>
      </c>
      <c r="B1062" s="134" t="s">
        <v>20826</v>
      </c>
      <c r="C1062" s="135"/>
      <c r="D1062" s="136"/>
      <c r="E1062" s="136"/>
    </row>
    <row r="1063" spans="1:5" x14ac:dyDescent="0.3">
      <c r="A1063" s="133" t="s">
        <v>20827</v>
      </c>
      <c r="B1063" s="134" t="s">
        <v>20828</v>
      </c>
      <c r="C1063" s="135" t="s">
        <v>1037</v>
      </c>
      <c r="D1063" s="136">
        <v>192.42</v>
      </c>
      <c r="E1063" s="136">
        <v>195.67</v>
      </c>
    </row>
    <row r="1064" spans="1:5" x14ac:dyDescent="0.3">
      <c r="A1064" s="133" t="s">
        <v>20829</v>
      </c>
      <c r="B1064" s="134" t="s">
        <v>20830</v>
      </c>
      <c r="C1064" s="135" t="s">
        <v>1037</v>
      </c>
      <c r="D1064" s="136">
        <v>376.72</v>
      </c>
      <c r="E1064" s="136">
        <v>379.97</v>
      </c>
    </row>
    <row r="1065" spans="1:5" x14ac:dyDescent="0.3">
      <c r="A1065" s="133" t="s">
        <v>20831</v>
      </c>
      <c r="B1065" s="134" t="s">
        <v>20832</v>
      </c>
      <c r="C1065" s="135" t="s">
        <v>1037</v>
      </c>
      <c r="D1065" s="136">
        <v>325.83</v>
      </c>
      <c r="E1065" s="136">
        <v>329.08</v>
      </c>
    </row>
    <row r="1066" spans="1:5" x14ac:dyDescent="0.3">
      <c r="A1066" s="133" t="s">
        <v>20833</v>
      </c>
      <c r="B1066" s="134" t="s">
        <v>20834</v>
      </c>
      <c r="C1066" s="135"/>
      <c r="D1066" s="136"/>
      <c r="E1066" s="136"/>
    </row>
    <row r="1067" spans="1:5" x14ac:dyDescent="0.3">
      <c r="A1067" s="133" t="s">
        <v>20835</v>
      </c>
      <c r="B1067" s="134" t="s">
        <v>20836</v>
      </c>
      <c r="C1067" s="135" t="s">
        <v>1037</v>
      </c>
      <c r="D1067" s="136">
        <v>142.55000000000001</v>
      </c>
      <c r="E1067" s="136">
        <v>144.63</v>
      </c>
    </row>
    <row r="1068" spans="1:5" x14ac:dyDescent="0.3">
      <c r="A1068" s="133" t="s">
        <v>20837</v>
      </c>
      <c r="B1068" s="134" t="s">
        <v>20838</v>
      </c>
      <c r="C1068" s="135" t="s">
        <v>1037</v>
      </c>
      <c r="D1068" s="136">
        <v>151.96</v>
      </c>
      <c r="E1068" s="136">
        <v>154.04</v>
      </c>
    </row>
    <row r="1069" spans="1:5" x14ac:dyDescent="0.3">
      <c r="A1069" s="133" t="s">
        <v>20839</v>
      </c>
      <c r="B1069" s="134" t="s">
        <v>20840</v>
      </c>
      <c r="C1069" s="135" t="s">
        <v>1037</v>
      </c>
      <c r="D1069" s="136">
        <v>54.25</v>
      </c>
      <c r="E1069" s="136">
        <v>55.39</v>
      </c>
    </row>
    <row r="1070" spans="1:5" x14ac:dyDescent="0.3">
      <c r="A1070" s="133" t="s">
        <v>20841</v>
      </c>
      <c r="B1070" s="134" t="s">
        <v>20842</v>
      </c>
      <c r="C1070" s="135"/>
      <c r="D1070" s="136"/>
      <c r="E1070" s="136"/>
    </row>
    <row r="1071" spans="1:5" x14ac:dyDescent="0.3">
      <c r="A1071" s="133" t="s">
        <v>20843</v>
      </c>
      <c r="B1071" s="134" t="s">
        <v>20844</v>
      </c>
      <c r="C1071" s="135"/>
      <c r="D1071" s="136"/>
      <c r="E1071" s="136"/>
    </row>
    <row r="1072" spans="1:5" x14ac:dyDescent="0.3">
      <c r="A1072" s="133" t="s">
        <v>20845</v>
      </c>
      <c r="B1072" s="134" t="s">
        <v>20846</v>
      </c>
      <c r="C1072" s="135" t="s">
        <v>1037</v>
      </c>
      <c r="D1072" s="136">
        <v>481.2</v>
      </c>
      <c r="E1072" s="136">
        <v>486.23</v>
      </c>
    </row>
    <row r="1073" spans="1:5" x14ac:dyDescent="0.3">
      <c r="A1073" s="133" t="s">
        <v>20847</v>
      </c>
      <c r="B1073" s="134" t="s">
        <v>20848</v>
      </c>
      <c r="C1073" s="135" t="s">
        <v>80</v>
      </c>
      <c r="D1073" s="136">
        <v>173.48</v>
      </c>
      <c r="E1073" s="136">
        <v>174.98</v>
      </c>
    </row>
    <row r="1074" spans="1:5" x14ac:dyDescent="0.3">
      <c r="A1074" s="133" t="s">
        <v>20849</v>
      </c>
      <c r="B1074" s="134" t="s">
        <v>20850</v>
      </c>
      <c r="C1074" s="135" t="s">
        <v>80</v>
      </c>
      <c r="D1074" s="136">
        <v>207.5</v>
      </c>
      <c r="E1074" s="136">
        <v>209.76</v>
      </c>
    </row>
    <row r="1075" spans="1:5" x14ac:dyDescent="0.3">
      <c r="A1075" s="133" t="s">
        <v>20851</v>
      </c>
      <c r="B1075" s="134" t="s">
        <v>20852</v>
      </c>
      <c r="C1075" s="135" t="s">
        <v>80</v>
      </c>
      <c r="D1075" s="136">
        <v>431.94</v>
      </c>
      <c r="E1075" s="136">
        <v>435.71</v>
      </c>
    </row>
    <row r="1076" spans="1:5" x14ac:dyDescent="0.3">
      <c r="A1076" s="133" t="s">
        <v>20853</v>
      </c>
      <c r="B1076" s="134" t="s">
        <v>20854</v>
      </c>
      <c r="C1076" s="135" t="s">
        <v>80</v>
      </c>
      <c r="D1076" s="136">
        <v>85.44</v>
      </c>
      <c r="E1076" s="136">
        <v>86.2</v>
      </c>
    </row>
    <row r="1077" spans="1:5" x14ac:dyDescent="0.3">
      <c r="A1077" s="133" t="s">
        <v>20855</v>
      </c>
      <c r="B1077" s="134" t="s">
        <v>20856</v>
      </c>
      <c r="C1077" s="135" t="s">
        <v>80</v>
      </c>
      <c r="D1077" s="136">
        <v>96.15</v>
      </c>
      <c r="E1077" s="136">
        <v>96.91</v>
      </c>
    </row>
    <row r="1078" spans="1:5" x14ac:dyDescent="0.3">
      <c r="A1078" s="133" t="s">
        <v>20857</v>
      </c>
      <c r="B1078" s="134" t="s">
        <v>20858</v>
      </c>
      <c r="C1078" s="135"/>
      <c r="D1078" s="136"/>
      <c r="E1078" s="136"/>
    </row>
    <row r="1079" spans="1:5" x14ac:dyDescent="0.3">
      <c r="A1079" s="133" t="s">
        <v>20859</v>
      </c>
      <c r="B1079" s="134" t="s">
        <v>20860</v>
      </c>
      <c r="C1079" s="135" t="s">
        <v>1037</v>
      </c>
      <c r="D1079" s="136">
        <v>939.88</v>
      </c>
      <c r="E1079" s="136">
        <v>944.91</v>
      </c>
    </row>
    <row r="1080" spans="1:5" x14ac:dyDescent="0.3">
      <c r="A1080" s="133" t="s">
        <v>20861</v>
      </c>
      <c r="B1080" s="134" t="s">
        <v>20862</v>
      </c>
      <c r="C1080" s="135" t="s">
        <v>1037</v>
      </c>
      <c r="D1080" s="136">
        <v>947.51</v>
      </c>
      <c r="E1080" s="136">
        <v>952.54</v>
      </c>
    </row>
    <row r="1081" spans="1:5" x14ac:dyDescent="0.3">
      <c r="A1081" s="133" t="s">
        <v>20863</v>
      </c>
      <c r="B1081" s="134" t="s">
        <v>20864</v>
      </c>
      <c r="C1081" s="135" t="s">
        <v>1037</v>
      </c>
      <c r="D1081" s="136">
        <v>1078.5899999999999</v>
      </c>
      <c r="E1081" s="136">
        <v>1083.6199999999999</v>
      </c>
    </row>
    <row r="1082" spans="1:5" x14ac:dyDescent="0.3">
      <c r="A1082" s="133" t="s">
        <v>20865</v>
      </c>
      <c r="B1082" s="134" t="s">
        <v>20866</v>
      </c>
      <c r="C1082" s="135" t="s">
        <v>1037</v>
      </c>
      <c r="D1082" s="136">
        <v>1073.02</v>
      </c>
      <c r="E1082" s="136">
        <v>1078.05</v>
      </c>
    </row>
    <row r="1083" spans="1:5" x14ac:dyDescent="0.3">
      <c r="A1083" s="133" t="s">
        <v>20867</v>
      </c>
      <c r="B1083" s="134" t="s">
        <v>20868</v>
      </c>
      <c r="C1083" s="135" t="s">
        <v>80</v>
      </c>
      <c r="D1083" s="136">
        <v>481.9</v>
      </c>
      <c r="E1083" s="136">
        <v>485.67</v>
      </c>
    </row>
    <row r="1084" spans="1:5" x14ac:dyDescent="0.3">
      <c r="A1084" s="133" t="s">
        <v>20869</v>
      </c>
      <c r="B1084" s="134" t="s">
        <v>20870</v>
      </c>
      <c r="C1084" s="135" t="s">
        <v>80</v>
      </c>
      <c r="D1084" s="136">
        <v>495.6</v>
      </c>
      <c r="E1084" s="136">
        <v>499.37</v>
      </c>
    </row>
    <row r="1085" spans="1:5" x14ac:dyDescent="0.3">
      <c r="A1085" s="133" t="s">
        <v>20871</v>
      </c>
      <c r="B1085" s="134" t="s">
        <v>20872</v>
      </c>
      <c r="C1085" s="135" t="s">
        <v>80</v>
      </c>
      <c r="D1085" s="136">
        <v>78.459999999999994</v>
      </c>
      <c r="E1085" s="136">
        <v>79.47</v>
      </c>
    </row>
    <row r="1086" spans="1:5" x14ac:dyDescent="0.3">
      <c r="A1086" s="133" t="s">
        <v>20873</v>
      </c>
      <c r="B1086" s="134" t="s">
        <v>20874</v>
      </c>
      <c r="C1086" s="135"/>
      <c r="D1086" s="136"/>
      <c r="E1086" s="136"/>
    </row>
    <row r="1087" spans="1:5" x14ac:dyDescent="0.3">
      <c r="A1087" s="133" t="s">
        <v>20875</v>
      </c>
      <c r="B1087" s="134" t="s">
        <v>20876</v>
      </c>
      <c r="C1087" s="135" t="s">
        <v>1037</v>
      </c>
      <c r="D1087" s="136">
        <v>302.66000000000003</v>
      </c>
      <c r="E1087" s="136">
        <v>307.2</v>
      </c>
    </row>
    <row r="1088" spans="1:5" x14ac:dyDescent="0.3">
      <c r="A1088" s="133" t="s">
        <v>20877</v>
      </c>
      <c r="B1088" s="134" t="s">
        <v>20878</v>
      </c>
      <c r="C1088" s="135" t="s">
        <v>1037</v>
      </c>
      <c r="D1088" s="136">
        <v>103.5</v>
      </c>
      <c r="E1088" s="136">
        <v>108.04</v>
      </c>
    </row>
    <row r="1089" spans="1:5" x14ac:dyDescent="0.3">
      <c r="A1089" s="133" t="s">
        <v>20879</v>
      </c>
      <c r="B1089" s="134" t="s">
        <v>20880</v>
      </c>
      <c r="C1089" s="135" t="s">
        <v>80</v>
      </c>
      <c r="D1089" s="136">
        <v>20.77</v>
      </c>
      <c r="E1089" s="136">
        <v>22.13</v>
      </c>
    </row>
    <row r="1090" spans="1:5" x14ac:dyDescent="0.3">
      <c r="A1090" s="133" t="s">
        <v>20881</v>
      </c>
      <c r="B1090" s="134" t="s">
        <v>20882</v>
      </c>
      <c r="C1090" s="135" t="s">
        <v>80</v>
      </c>
      <c r="D1090" s="136">
        <v>60.95</v>
      </c>
      <c r="E1090" s="136">
        <v>61.63</v>
      </c>
    </row>
    <row r="1091" spans="1:5" x14ac:dyDescent="0.3">
      <c r="A1091" s="133" t="s">
        <v>20883</v>
      </c>
      <c r="B1091" s="134" t="s">
        <v>20884</v>
      </c>
      <c r="C1091" s="135" t="s">
        <v>1037</v>
      </c>
      <c r="D1091" s="136">
        <v>92.16</v>
      </c>
      <c r="E1091" s="136">
        <v>94.17</v>
      </c>
    </row>
    <row r="1092" spans="1:5" x14ac:dyDescent="0.3">
      <c r="A1092" s="133" t="s">
        <v>20885</v>
      </c>
      <c r="B1092" s="134" t="s">
        <v>20886</v>
      </c>
      <c r="C1092" s="135" t="s">
        <v>80</v>
      </c>
      <c r="D1092" s="136">
        <v>26.68</v>
      </c>
      <c r="E1092" s="136">
        <v>27.36</v>
      </c>
    </row>
    <row r="1093" spans="1:5" x14ac:dyDescent="0.3">
      <c r="A1093" s="133" t="s">
        <v>20887</v>
      </c>
      <c r="B1093" s="134" t="s">
        <v>20888</v>
      </c>
      <c r="C1093" s="135" t="s">
        <v>80</v>
      </c>
      <c r="D1093" s="136">
        <v>83.09</v>
      </c>
      <c r="E1093" s="136">
        <v>84.45</v>
      </c>
    </row>
    <row r="1094" spans="1:5" x14ac:dyDescent="0.3">
      <c r="A1094" s="133" t="s">
        <v>20889</v>
      </c>
      <c r="B1094" s="134" t="s">
        <v>20890</v>
      </c>
      <c r="C1094" s="135"/>
      <c r="D1094" s="136"/>
      <c r="E1094" s="136"/>
    </row>
    <row r="1095" spans="1:5" x14ac:dyDescent="0.3">
      <c r="A1095" s="133" t="s">
        <v>20891</v>
      </c>
      <c r="B1095" s="134" t="s">
        <v>20892</v>
      </c>
      <c r="C1095" s="135" t="s">
        <v>1037</v>
      </c>
      <c r="D1095" s="136">
        <v>66.31</v>
      </c>
      <c r="E1095" s="136">
        <v>70.849999999999994</v>
      </c>
    </row>
    <row r="1096" spans="1:5" x14ac:dyDescent="0.3">
      <c r="A1096" s="133" t="s">
        <v>20893</v>
      </c>
      <c r="B1096" s="134" t="s">
        <v>20894</v>
      </c>
      <c r="C1096" s="135"/>
      <c r="D1096" s="136"/>
      <c r="E1096" s="136"/>
    </row>
    <row r="1097" spans="1:5" x14ac:dyDescent="0.3">
      <c r="A1097" s="133" t="s">
        <v>20895</v>
      </c>
      <c r="B1097" s="134" t="s">
        <v>20896</v>
      </c>
      <c r="C1097" s="135"/>
      <c r="D1097" s="136"/>
      <c r="E1097" s="136"/>
    </row>
    <row r="1098" spans="1:5" x14ac:dyDescent="0.3">
      <c r="A1098" s="133" t="s">
        <v>20897</v>
      </c>
      <c r="B1098" s="134" t="s">
        <v>20898</v>
      </c>
      <c r="C1098" s="135" t="s">
        <v>1037</v>
      </c>
      <c r="D1098" s="136">
        <v>174.13</v>
      </c>
      <c r="E1098" s="136">
        <v>181.91</v>
      </c>
    </row>
    <row r="1099" spans="1:5" x14ac:dyDescent="0.3">
      <c r="A1099" s="133" t="s">
        <v>20899</v>
      </c>
      <c r="B1099" s="134" t="s">
        <v>20900</v>
      </c>
      <c r="C1099" s="135"/>
      <c r="D1099" s="136"/>
      <c r="E1099" s="136"/>
    </row>
    <row r="1100" spans="1:5" x14ac:dyDescent="0.3">
      <c r="A1100" s="133" t="s">
        <v>20901</v>
      </c>
      <c r="B1100" s="134" t="s">
        <v>20902</v>
      </c>
      <c r="C1100" s="135" t="s">
        <v>1037</v>
      </c>
      <c r="D1100" s="136">
        <v>738.57</v>
      </c>
      <c r="E1100" s="136">
        <v>738.57</v>
      </c>
    </row>
    <row r="1101" spans="1:5" x14ac:dyDescent="0.3">
      <c r="A1101" s="133" t="s">
        <v>20903</v>
      </c>
      <c r="B1101" s="134" t="s">
        <v>20904</v>
      </c>
      <c r="C1101" s="135"/>
      <c r="D1101" s="136"/>
      <c r="E1101" s="136"/>
    </row>
    <row r="1102" spans="1:5" x14ac:dyDescent="0.3">
      <c r="A1102" s="133" t="s">
        <v>20905</v>
      </c>
      <c r="B1102" s="134" t="s">
        <v>20906</v>
      </c>
      <c r="C1102" s="135" t="s">
        <v>1037</v>
      </c>
      <c r="D1102" s="136">
        <v>407.2</v>
      </c>
      <c r="E1102" s="136">
        <v>409.76</v>
      </c>
    </row>
    <row r="1103" spans="1:5" x14ac:dyDescent="0.3">
      <c r="A1103" s="133" t="s">
        <v>20907</v>
      </c>
      <c r="B1103" s="134" t="s">
        <v>20908</v>
      </c>
      <c r="C1103" s="135"/>
      <c r="D1103" s="136"/>
      <c r="E1103" s="136"/>
    </row>
    <row r="1104" spans="1:5" x14ac:dyDescent="0.3">
      <c r="A1104" s="133" t="s">
        <v>20909</v>
      </c>
      <c r="B1104" s="134" t="s">
        <v>20910</v>
      </c>
      <c r="C1104" s="135" t="s">
        <v>80</v>
      </c>
      <c r="D1104" s="136">
        <v>44.51</v>
      </c>
      <c r="E1104" s="136">
        <v>46.21</v>
      </c>
    </row>
    <row r="1105" spans="1:5" x14ac:dyDescent="0.3">
      <c r="A1105" s="133" t="s">
        <v>20911</v>
      </c>
      <c r="B1105" s="134" t="s">
        <v>20912</v>
      </c>
      <c r="C1105" s="135" t="s">
        <v>80</v>
      </c>
      <c r="D1105" s="136">
        <v>8</v>
      </c>
      <c r="E1105" s="136">
        <v>8.42</v>
      </c>
    </row>
    <row r="1106" spans="1:5" x14ac:dyDescent="0.3">
      <c r="A1106" s="133" t="s">
        <v>20913</v>
      </c>
      <c r="B1106" s="134" t="s">
        <v>20914</v>
      </c>
      <c r="C1106" s="135"/>
      <c r="D1106" s="136"/>
      <c r="E1106" s="136"/>
    </row>
    <row r="1107" spans="1:5" x14ac:dyDescent="0.3">
      <c r="A1107" s="133" t="s">
        <v>20915</v>
      </c>
      <c r="B1107" s="134" t="s">
        <v>20916</v>
      </c>
      <c r="C1107" s="135" t="s">
        <v>1037</v>
      </c>
      <c r="D1107" s="136">
        <v>9.5299999999999994</v>
      </c>
      <c r="E1107" s="136">
        <v>10.54</v>
      </c>
    </row>
    <row r="1108" spans="1:5" x14ac:dyDescent="0.3">
      <c r="A1108" s="133" t="s">
        <v>20917</v>
      </c>
      <c r="B1108" s="134" t="s">
        <v>20918</v>
      </c>
      <c r="C1108" s="135" t="s">
        <v>1037</v>
      </c>
      <c r="D1108" s="136">
        <v>49.42</v>
      </c>
      <c r="E1108" s="136">
        <v>51.98</v>
      </c>
    </row>
    <row r="1109" spans="1:5" x14ac:dyDescent="0.3">
      <c r="A1109" s="133" t="s">
        <v>20919</v>
      </c>
      <c r="B1109" s="134" t="s">
        <v>20920</v>
      </c>
      <c r="C1109" s="135" t="s">
        <v>80</v>
      </c>
      <c r="D1109" s="136">
        <v>12.02</v>
      </c>
      <c r="E1109" s="136">
        <v>13.3</v>
      </c>
    </row>
    <row r="1110" spans="1:5" x14ac:dyDescent="0.3">
      <c r="A1110" s="133" t="s">
        <v>20921</v>
      </c>
      <c r="B1110" s="134" t="s">
        <v>20922</v>
      </c>
      <c r="C1110" s="135" t="s">
        <v>1037</v>
      </c>
      <c r="D1110" s="136">
        <v>159.77000000000001</v>
      </c>
      <c r="E1110" s="136">
        <v>159.77000000000001</v>
      </c>
    </row>
    <row r="1111" spans="1:5" x14ac:dyDescent="0.3">
      <c r="A1111" s="133" t="s">
        <v>20923</v>
      </c>
      <c r="B1111" s="134" t="s">
        <v>20924</v>
      </c>
      <c r="C1111" s="135"/>
      <c r="D1111" s="136"/>
      <c r="E1111" s="136"/>
    </row>
    <row r="1112" spans="1:5" x14ac:dyDescent="0.3">
      <c r="A1112" s="133" t="s">
        <v>20925</v>
      </c>
      <c r="B1112" s="134" t="s">
        <v>20926</v>
      </c>
      <c r="C1112" s="135"/>
      <c r="D1112" s="136"/>
      <c r="E1112" s="136"/>
    </row>
    <row r="1113" spans="1:5" x14ac:dyDescent="0.3">
      <c r="A1113" s="133" t="s">
        <v>20927</v>
      </c>
      <c r="B1113" s="134" t="s">
        <v>20928</v>
      </c>
      <c r="C1113" s="135" t="s">
        <v>1037</v>
      </c>
      <c r="D1113" s="136">
        <v>128.44</v>
      </c>
      <c r="E1113" s="136">
        <v>129.6</v>
      </c>
    </row>
    <row r="1114" spans="1:5" x14ac:dyDescent="0.3">
      <c r="A1114" s="133" t="s">
        <v>20929</v>
      </c>
      <c r="B1114" s="134" t="s">
        <v>20930</v>
      </c>
      <c r="C1114" s="135" t="s">
        <v>1037</v>
      </c>
      <c r="D1114" s="136">
        <v>98.25</v>
      </c>
      <c r="E1114" s="136">
        <v>98.25</v>
      </c>
    </row>
    <row r="1115" spans="1:5" x14ac:dyDescent="0.3">
      <c r="A1115" s="133" t="s">
        <v>20931</v>
      </c>
      <c r="B1115" s="134" t="s">
        <v>20932</v>
      </c>
      <c r="C1115" s="135"/>
      <c r="D1115" s="136"/>
      <c r="E1115" s="136"/>
    </row>
    <row r="1116" spans="1:5" x14ac:dyDescent="0.3">
      <c r="A1116" s="133" t="s">
        <v>20933</v>
      </c>
      <c r="B1116" s="134" t="s">
        <v>20934</v>
      </c>
      <c r="C1116" s="135" t="s">
        <v>1037</v>
      </c>
      <c r="D1116" s="136">
        <v>178.87</v>
      </c>
      <c r="E1116" s="136">
        <v>181.44</v>
      </c>
    </row>
    <row r="1117" spans="1:5" x14ac:dyDescent="0.3">
      <c r="A1117" s="133" t="s">
        <v>20935</v>
      </c>
      <c r="B1117" s="134" t="s">
        <v>20936</v>
      </c>
      <c r="C1117" s="135" t="s">
        <v>1037</v>
      </c>
      <c r="D1117" s="136">
        <v>271.56</v>
      </c>
      <c r="E1117" s="136">
        <v>274.13</v>
      </c>
    </row>
    <row r="1118" spans="1:5" x14ac:dyDescent="0.3">
      <c r="A1118" s="133" t="s">
        <v>20937</v>
      </c>
      <c r="B1118" s="134" t="s">
        <v>20938</v>
      </c>
      <c r="C1118" s="135" t="s">
        <v>1037</v>
      </c>
      <c r="D1118" s="136">
        <v>226.73</v>
      </c>
      <c r="E1118" s="136">
        <v>226.73</v>
      </c>
    </row>
    <row r="1119" spans="1:5" x14ac:dyDescent="0.3">
      <c r="A1119" s="133" t="s">
        <v>20939</v>
      </c>
      <c r="B1119" s="134" t="s">
        <v>20940</v>
      </c>
      <c r="C1119" s="135" t="s">
        <v>1037</v>
      </c>
      <c r="D1119" s="136">
        <v>282.23</v>
      </c>
      <c r="E1119" s="136">
        <v>284.8</v>
      </c>
    </row>
    <row r="1120" spans="1:5" x14ac:dyDescent="0.3">
      <c r="A1120" s="133" t="s">
        <v>20941</v>
      </c>
      <c r="B1120" s="134" t="s">
        <v>20942</v>
      </c>
      <c r="C1120" s="135" t="s">
        <v>1037</v>
      </c>
      <c r="D1120" s="136">
        <v>406.08</v>
      </c>
      <c r="E1120" s="136">
        <v>408.65</v>
      </c>
    </row>
    <row r="1121" spans="1:5" x14ac:dyDescent="0.3">
      <c r="A1121" s="133" t="s">
        <v>20943</v>
      </c>
      <c r="B1121" s="134" t="s">
        <v>20944</v>
      </c>
      <c r="C1121" s="135" t="s">
        <v>1037</v>
      </c>
      <c r="D1121" s="136">
        <v>272.35000000000002</v>
      </c>
      <c r="E1121" s="136">
        <v>274.92</v>
      </c>
    </row>
    <row r="1122" spans="1:5" x14ac:dyDescent="0.3">
      <c r="A1122" s="133" t="s">
        <v>20945</v>
      </c>
      <c r="B1122" s="134" t="s">
        <v>20946</v>
      </c>
      <c r="C1122" s="135" t="s">
        <v>1037</v>
      </c>
      <c r="D1122" s="136">
        <v>519.47</v>
      </c>
      <c r="E1122" s="136">
        <v>522.04</v>
      </c>
    </row>
    <row r="1123" spans="1:5" x14ac:dyDescent="0.3">
      <c r="A1123" s="133" t="s">
        <v>20947</v>
      </c>
      <c r="B1123" s="134" t="s">
        <v>20948</v>
      </c>
      <c r="C1123" s="135" t="s">
        <v>1037</v>
      </c>
      <c r="D1123" s="136">
        <v>433.03</v>
      </c>
      <c r="E1123" s="136">
        <v>435.6</v>
      </c>
    </row>
    <row r="1124" spans="1:5" x14ac:dyDescent="0.3">
      <c r="A1124" s="133" t="s">
        <v>20949</v>
      </c>
      <c r="B1124" s="134" t="s">
        <v>20950</v>
      </c>
      <c r="C1124" s="135" t="s">
        <v>1037</v>
      </c>
      <c r="D1124" s="136">
        <v>322.66000000000003</v>
      </c>
      <c r="E1124" s="136">
        <v>327.89</v>
      </c>
    </row>
    <row r="1125" spans="1:5" x14ac:dyDescent="0.3">
      <c r="A1125" s="133" t="s">
        <v>20951</v>
      </c>
      <c r="B1125" s="134" t="s">
        <v>20952</v>
      </c>
      <c r="C1125" s="135"/>
      <c r="D1125" s="136"/>
      <c r="E1125" s="136"/>
    </row>
    <row r="1126" spans="1:5" x14ac:dyDescent="0.3">
      <c r="A1126" s="133" t="s">
        <v>20953</v>
      </c>
      <c r="B1126" s="134" t="s">
        <v>20954</v>
      </c>
      <c r="C1126" s="135" t="s">
        <v>1037</v>
      </c>
      <c r="D1126" s="136">
        <v>1398.41</v>
      </c>
      <c r="E1126" s="136">
        <v>1398.41</v>
      </c>
    </row>
    <row r="1127" spans="1:5" x14ac:dyDescent="0.3">
      <c r="A1127" s="133" t="s">
        <v>20955</v>
      </c>
      <c r="B1127" s="134" t="s">
        <v>20956</v>
      </c>
      <c r="C1127" s="135" t="s">
        <v>1037</v>
      </c>
      <c r="D1127" s="136">
        <v>334.24</v>
      </c>
      <c r="E1127" s="136">
        <v>334.24</v>
      </c>
    </row>
    <row r="1128" spans="1:5" x14ac:dyDescent="0.3">
      <c r="A1128" s="133" t="s">
        <v>20957</v>
      </c>
      <c r="B1128" s="134" t="s">
        <v>20958</v>
      </c>
      <c r="C1128" s="135" t="s">
        <v>1037</v>
      </c>
      <c r="D1128" s="136">
        <v>855.44</v>
      </c>
      <c r="E1128" s="136">
        <v>887.39</v>
      </c>
    </row>
    <row r="1129" spans="1:5" x14ac:dyDescent="0.3">
      <c r="A1129" s="133" t="s">
        <v>20959</v>
      </c>
      <c r="B1129" s="134" t="s">
        <v>20960</v>
      </c>
      <c r="C1129" s="135" t="s">
        <v>1037</v>
      </c>
      <c r="D1129" s="136">
        <v>666.52</v>
      </c>
      <c r="E1129" s="136">
        <v>698.47</v>
      </c>
    </row>
    <row r="1130" spans="1:5" x14ac:dyDescent="0.3">
      <c r="A1130" s="133" t="s">
        <v>20961</v>
      </c>
      <c r="B1130" s="134" t="s">
        <v>20962</v>
      </c>
      <c r="C1130" s="135"/>
      <c r="D1130" s="136"/>
      <c r="E1130" s="136"/>
    </row>
    <row r="1131" spans="1:5" x14ac:dyDescent="0.3">
      <c r="A1131" s="133" t="s">
        <v>20963</v>
      </c>
      <c r="B1131" s="134" t="s">
        <v>20964</v>
      </c>
      <c r="C1131" s="135" t="s">
        <v>1037</v>
      </c>
      <c r="D1131" s="136">
        <v>152.65</v>
      </c>
      <c r="E1131" s="136">
        <v>152.65</v>
      </c>
    </row>
    <row r="1132" spans="1:5" x14ac:dyDescent="0.3">
      <c r="A1132" s="133" t="s">
        <v>20965</v>
      </c>
      <c r="B1132" s="134" t="s">
        <v>20966</v>
      </c>
      <c r="C1132" s="135" t="s">
        <v>1037</v>
      </c>
      <c r="D1132" s="136">
        <v>192.76</v>
      </c>
      <c r="E1132" s="136">
        <v>192.76</v>
      </c>
    </row>
    <row r="1133" spans="1:5" x14ac:dyDescent="0.3">
      <c r="A1133" s="133" t="s">
        <v>20967</v>
      </c>
      <c r="B1133" s="134" t="s">
        <v>20968</v>
      </c>
      <c r="C1133" s="135"/>
      <c r="D1133" s="136"/>
      <c r="E1133" s="136"/>
    </row>
    <row r="1134" spans="1:5" x14ac:dyDescent="0.3">
      <c r="A1134" s="133" t="s">
        <v>20969</v>
      </c>
      <c r="B1134" s="134" t="s">
        <v>20970</v>
      </c>
      <c r="C1134" s="135" t="s">
        <v>1037</v>
      </c>
      <c r="D1134" s="136">
        <v>257.27999999999997</v>
      </c>
      <c r="E1134" s="136">
        <v>268.24</v>
      </c>
    </row>
    <row r="1135" spans="1:5" x14ac:dyDescent="0.3">
      <c r="A1135" s="133" t="s">
        <v>20971</v>
      </c>
      <c r="B1135" s="134" t="s">
        <v>20972</v>
      </c>
      <c r="C1135" s="135" t="s">
        <v>1037</v>
      </c>
      <c r="D1135" s="136">
        <v>492.08</v>
      </c>
      <c r="E1135" s="136">
        <v>492.08</v>
      </c>
    </row>
    <row r="1136" spans="1:5" x14ac:dyDescent="0.3">
      <c r="A1136" s="133" t="s">
        <v>20973</v>
      </c>
      <c r="B1136" s="134" t="s">
        <v>20974</v>
      </c>
      <c r="C1136" s="135"/>
      <c r="D1136" s="136"/>
      <c r="E1136" s="136"/>
    </row>
    <row r="1137" spans="1:5" x14ac:dyDescent="0.3">
      <c r="A1137" s="133" t="s">
        <v>20975</v>
      </c>
      <c r="B1137" s="134" t="s">
        <v>20976</v>
      </c>
      <c r="C1137" s="135" t="s">
        <v>1037</v>
      </c>
      <c r="D1137" s="136">
        <v>788.21</v>
      </c>
      <c r="E1137" s="136">
        <v>788.21</v>
      </c>
    </row>
    <row r="1138" spans="1:5" x14ac:dyDescent="0.3">
      <c r="A1138" s="133" t="s">
        <v>20977</v>
      </c>
      <c r="B1138" s="134" t="s">
        <v>20978</v>
      </c>
      <c r="C1138" s="135"/>
      <c r="D1138" s="136"/>
      <c r="E1138" s="136"/>
    </row>
    <row r="1139" spans="1:5" x14ac:dyDescent="0.3">
      <c r="A1139" s="133" t="s">
        <v>20979</v>
      </c>
      <c r="B1139" s="134" t="s">
        <v>20980</v>
      </c>
      <c r="C1139" s="135" t="s">
        <v>80</v>
      </c>
      <c r="D1139" s="136">
        <v>55.52</v>
      </c>
      <c r="E1139" s="136">
        <v>56.4</v>
      </c>
    </row>
    <row r="1140" spans="1:5" x14ac:dyDescent="0.3">
      <c r="A1140" s="133" t="s">
        <v>20981</v>
      </c>
      <c r="B1140" s="134" t="s">
        <v>20982</v>
      </c>
      <c r="C1140" s="135" t="s">
        <v>80</v>
      </c>
      <c r="D1140" s="136">
        <v>71.42</v>
      </c>
      <c r="E1140" s="136">
        <v>72.3</v>
      </c>
    </row>
    <row r="1141" spans="1:5" x14ac:dyDescent="0.3">
      <c r="A1141" s="133" t="s">
        <v>20983</v>
      </c>
      <c r="B1141" s="134" t="s">
        <v>20984</v>
      </c>
      <c r="C1141" s="135" t="s">
        <v>80</v>
      </c>
      <c r="D1141" s="136">
        <v>40.98</v>
      </c>
      <c r="E1141" s="136">
        <v>42.14</v>
      </c>
    </row>
    <row r="1142" spans="1:5" x14ac:dyDescent="0.3">
      <c r="A1142" s="133" t="s">
        <v>20985</v>
      </c>
      <c r="B1142" s="134" t="s">
        <v>20986</v>
      </c>
      <c r="C1142" s="135" t="s">
        <v>80</v>
      </c>
      <c r="D1142" s="136">
        <v>47.15</v>
      </c>
      <c r="E1142" s="136">
        <v>48.31</v>
      </c>
    </row>
    <row r="1143" spans="1:5" x14ac:dyDescent="0.3">
      <c r="A1143" s="133" t="s">
        <v>20987</v>
      </c>
      <c r="B1143" s="134" t="s">
        <v>20988</v>
      </c>
      <c r="C1143" s="135" t="s">
        <v>80</v>
      </c>
      <c r="D1143" s="136">
        <v>59.31</v>
      </c>
      <c r="E1143" s="136">
        <v>60.19</v>
      </c>
    </row>
    <row r="1144" spans="1:5" x14ac:dyDescent="0.3">
      <c r="A1144" s="133" t="s">
        <v>20989</v>
      </c>
      <c r="B1144" s="134" t="s">
        <v>20990</v>
      </c>
      <c r="C1144" s="135" t="s">
        <v>80</v>
      </c>
      <c r="D1144" s="136">
        <v>26.57</v>
      </c>
      <c r="E1144" s="136">
        <v>26.92</v>
      </c>
    </row>
    <row r="1145" spans="1:5" x14ac:dyDescent="0.3">
      <c r="A1145" s="133" t="s">
        <v>20991</v>
      </c>
      <c r="B1145" s="134" t="s">
        <v>20992</v>
      </c>
      <c r="C1145" s="135" t="s">
        <v>80</v>
      </c>
      <c r="D1145" s="136">
        <v>10.54</v>
      </c>
      <c r="E1145" s="136">
        <v>10.54</v>
      </c>
    </row>
    <row r="1146" spans="1:5" x14ac:dyDescent="0.3">
      <c r="A1146" s="133" t="s">
        <v>20993</v>
      </c>
      <c r="B1146" s="134" t="s">
        <v>20994</v>
      </c>
      <c r="C1146" s="135" t="s">
        <v>80</v>
      </c>
      <c r="D1146" s="136">
        <v>82.57</v>
      </c>
      <c r="E1146" s="136">
        <v>82.57</v>
      </c>
    </row>
    <row r="1147" spans="1:5" x14ac:dyDescent="0.3">
      <c r="A1147" s="133" t="s">
        <v>20995</v>
      </c>
      <c r="B1147" s="134" t="s">
        <v>20996</v>
      </c>
      <c r="C1147" s="135"/>
      <c r="D1147" s="136"/>
      <c r="E1147" s="136"/>
    </row>
    <row r="1148" spans="1:5" x14ac:dyDescent="0.3">
      <c r="A1148" s="133" t="s">
        <v>20997</v>
      </c>
      <c r="B1148" s="134" t="s">
        <v>20998</v>
      </c>
      <c r="C1148" s="135" t="s">
        <v>80</v>
      </c>
      <c r="D1148" s="136">
        <v>224.03</v>
      </c>
      <c r="E1148" s="136">
        <v>224.98</v>
      </c>
    </row>
    <row r="1149" spans="1:5" x14ac:dyDescent="0.3">
      <c r="A1149" s="133" t="s">
        <v>20999</v>
      </c>
      <c r="B1149" s="134" t="s">
        <v>21000</v>
      </c>
      <c r="C1149" s="135" t="s">
        <v>80</v>
      </c>
      <c r="D1149" s="136">
        <v>60.35</v>
      </c>
      <c r="E1149" s="136">
        <v>61.23</v>
      </c>
    </row>
    <row r="1150" spans="1:5" x14ac:dyDescent="0.3">
      <c r="A1150" s="133" t="s">
        <v>21001</v>
      </c>
      <c r="B1150" s="134" t="s">
        <v>21002</v>
      </c>
      <c r="C1150" s="135"/>
      <c r="D1150" s="136"/>
      <c r="E1150" s="136"/>
    </row>
    <row r="1151" spans="1:5" x14ac:dyDescent="0.3">
      <c r="A1151" s="133" t="s">
        <v>21003</v>
      </c>
      <c r="B1151" s="134" t="s">
        <v>21004</v>
      </c>
      <c r="C1151" s="135" t="s">
        <v>1037</v>
      </c>
      <c r="D1151" s="136">
        <v>21.65</v>
      </c>
      <c r="E1151" s="136">
        <v>22.66</v>
      </c>
    </row>
    <row r="1152" spans="1:5" x14ac:dyDescent="0.3">
      <c r="A1152" s="133" t="s">
        <v>21005</v>
      </c>
      <c r="B1152" s="134" t="s">
        <v>21006</v>
      </c>
      <c r="C1152" s="135" t="s">
        <v>1037</v>
      </c>
      <c r="D1152" s="136">
        <v>35.61</v>
      </c>
      <c r="E1152" s="136">
        <v>39.14</v>
      </c>
    </row>
    <row r="1153" spans="1:5" x14ac:dyDescent="0.3">
      <c r="A1153" s="133" t="s">
        <v>21007</v>
      </c>
      <c r="B1153" s="134" t="s">
        <v>21008</v>
      </c>
      <c r="C1153" s="135" t="s">
        <v>1037</v>
      </c>
      <c r="D1153" s="136">
        <v>69.12</v>
      </c>
      <c r="E1153" s="136">
        <v>76.8</v>
      </c>
    </row>
    <row r="1154" spans="1:5" x14ac:dyDescent="0.3">
      <c r="A1154" s="133" t="s">
        <v>21009</v>
      </c>
      <c r="B1154" s="134" t="s">
        <v>21010</v>
      </c>
      <c r="C1154" s="135" t="s">
        <v>146</v>
      </c>
      <c r="D1154" s="136">
        <v>56.53</v>
      </c>
      <c r="E1154" s="136">
        <v>56.53</v>
      </c>
    </row>
    <row r="1155" spans="1:5" x14ac:dyDescent="0.3">
      <c r="A1155" s="133" t="s">
        <v>21011</v>
      </c>
      <c r="B1155" s="134" t="s">
        <v>21012</v>
      </c>
      <c r="C1155" s="135" t="s">
        <v>80</v>
      </c>
      <c r="D1155" s="136">
        <v>11.55</v>
      </c>
      <c r="E1155" s="136">
        <v>12.83</v>
      </c>
    </row>
    <row r="1156" spans="1:5" x14ac:dyDescent="0.3">
      <c r="A1156" s="133" t="s">
        <v>21013</v>
      </c>
      <c r="B1156" s="134" t="s">
        <v>21014</v>
      </c>
      <c r="C1156" s="135" t="s">
        <v>80</v>
      </c>
      <c r="D1156" s="136">
        <v>29.09</v>
      </c>
      <c r="E1156" s="136">
        <v>30.47</v>
      </c>
    </row>
    <row r="1157" spans="1:5" x14ac:dyDescent="0.3">
      <c r="A1157" s="133" t="s">
        <v>21015</v>
      </c>
      <c r="B1157" s="134" t="s">
        <v>21016</v>
      </c>
      <c r="C1157" s="135" t="s">
        <v>80</v>
      </c>
      <c r="D1157" s="136">
        <v>28.93</v>
      </c>
      <c r="E1157" s="136">
        <v>30.31</v>
      </c>
    </row>
    <row r="1158" spans="1:5" x14ac:dyDescent="0.3">
      <c r="A1158" s="133" t="s">
        <v>21017</v>
      </c>
      <c r="B1158" s="134" t="s">
        <v>21018</v>
      </c>
      <c r="C1158" s="135" t="s">
        <v>80</v>
      </c>
      <c r="D1158" s="136">
        <v>58.99</v>
      </c>
      <c r="E1158" s="136">
        <v>59.34</v>
      </c>
    </row>
    <row r="1159" spans="1:5" x14ac:dyDescent="0.3">
      <c r="A1159" s="133" t="s">
        <v>21019</v>
      </c>
      <c r="B1159" s="134" t="s">
        <v>21020</v>
      </c>
      <c r="C1159" s="135" t="s">
        <v>80</v>
      </c>
      <c r="D1159" s="136">
        <v>15.97</v>
      </c>
      <c r="E1159" s="136">
        <v>16.14</v>
      </c>
    </row>
    <row r="1160" spans="1:5" x14ac:dyDescent="0.3">
      <c r="A1160" s="133" t="s">
        <v>21021</v>
      </c>
      <c r="B1160" s="134" t="s">
        <v>21022</v>
      </c>
      <c r="C1160" s="135" t="s">
        <v>80</v>
      </c>
      <c r="D1160" s="136">
        <v>45.71</v>
      </c>
      <c r="E1160" s="136">
        <v>46.47</v>
      </c>
    </row>
    <row r="1161" spans="1:5" x14ac:dyDescent="0.3">
      <c r="A1161" s="133" t="s">
        <v>21023</v>
      </c>
      <c r="B1161" s="134" t="s">
        <v>21024</v>
      </c>
      <c r="C1161" s="135"/>
      <c r="D1161" s="136"/>
      <c r="E1161" s="136"/>
    </row>
    <row r="1162" spans="1:5" x14ac:dyDescent="0.3">
      <c r="A1162" s="133" t="s">
        <v>21025</v>
      </c>
      <c r="B1162" s="134" t="s">
        <v>21026</v>
      </c>
      <c r="C1162" s="135"/>
      <c r="D1162" s="136"/>
      <c r="E1162" s="136"/>
    </row>
    <row r="1163" spans="1:5" x14ac:dyDescent="0.3">
      <c r="A1163" s="133" t="s">
        <v>21027</v>
      </c>
      <c r="B1163" s="134" t="s">
        <v>21028</v>
      </c>
      <c r="C1163" s="135" t="s">
        <v>1037</v>
      </c>
      <c r="D1163" s="136">
        <v>85.31</v>
      </c>
      <c r="E1163" s="136">
        <v>88.34</v>
      </c>
    </row>
    <row r="1164" spans="1:5" x14ac:dyDescent="0.3">
      <c r="A1164" s="133" t="s">
        <v>21029</v>
      </c>
      <c r="B1164" s="134" t="s">
        <v>21030</v>
      </c>
      <c r="C1164" s="135" t="s">
        <v>1037</v>
      </c>
      <c r="D1164" s="136">
        <v>132.75</v>
      </c>
      <c r="E1164" s="136">
        <v>138.80000000000001</v>
      </c>
    </row>
    <row r="1165" spans="1:5" x14ac:dyDescent="0.3">
      <c r="A1165" s="133" t="s">
        <v>21031</v>
      </c>
      <c r="B1165" s="134" t="s">
        <v>21032</v>
      </c>
      <c r="C1165" s="135" t="s">
        <v>1037</v>
      </c>
      <c r="D1165" s="136">
        <v>166.73</v>
      </c>
      <c r="E1165" s="136">
        <v>173.28</v>
      </c>
    </row>
    <row r="1166" spans="1:5" x14ac:dyDescent="0.3">
      <c r="A1166" s="133" t="s">
        <v>21033</v>
      </c>
      <c r="B1166" s="134" t="s">
        <v>21034</v>
      </c>
      <c r="C1166" s="135" t="s">
        <v>80</v>
      </c>
      <c r="D1166" s="136">
        <v>40.4</v>
      </c>
      <c r="E1166" s="136">
        <v>42.41</v>
      </c>
    </row>
    <row r="1167" spans="1:5" x14ac:dyDescent="0.3">
      <c r="A1167" s="133" t="s">
        <v>21035</v>
      </c>
      <c r="B1167" s="134" t="s">
        <v>21036</v>
      </c>
      <c r="C1167" s="135" t="s">
        <v>1037</v>
      </c>
      <c r="D1167" s="136">
        <v>188.89</v>
      </c>
      <c r="E1167" s="136">
        <v>194.94</v>
      </c>
    </row>
    <row r="1168" spans="1:5" x14ac:dyDescent="0.3">
      <c r="A1168" s="133" t="s">
        <v>21037</v>
      </c>
      <c r="B1168" s="134" t="s">
        <v>21038</v>
      </c>
      <c r="C1168" s="135" t="s">
        <v>1037</v>
      </c>
      <c r="D1168" s="136">
        <v>129</v>
      </c>
      <c r="E1168" s="136">
        <v>132.03</v>
      </c>
    </row>
    <row r="1169" spans="1:5" x14ac:dyDescent="0.3">
      <c r="A1169" s="133" t="s">
        <v>21039</v>
      </c>
      <c r="B1169" s="134" t="s">
        <v>21040</v>
      </c>
      <c r="C1169" s="135"/>
      <c r="D1169" s="136"/>
      <c r="E1169" s="136"/>
    </row>
    <row r="1170" spans="1:5" x14ac:dyDescent="0.3">
      <c r="A1170" s="133" t="s">
        <v>21041</v>
      </c>
      <c r="B1170" s="134" t="s">
        <v>35259</v>
      </c>
      <c r="C1170" s="135" t="s">
        <v>1037</v>
      </c>
      <c r="D1170" s="136">
        <v>150.5</v>
      </c>
      <c r="E1170" s="136">
        <v>150.5</v>
      </c>
    </row>
    <row r="1171" spans="1:5" x14ac:dyDescent="0.3">
      <c r="A1171" s="133" t="s">
        <v>21042</v>
      </c>
      <c r="B1171" s="134" t="s">
        <v>21043</v>
      </c>
      <c r="C1171" s="135" t="s">
        <v>1037</v>
      </c>
      <c r="D1171" s="136">
        <v>119.94</v>
      </c>
      <c r="E1171" s="136">
        <v>119.94</v>
      </c>
    </row>
    <row r="1172" spans="1:5" x14ac:dyDescent="0.3">
      <c r="A1172" s="133" t="s">
        <v>21044</v>
      </c>
      <c r="B1172" s="134" t="s">
        <v>21045</v>
      </c>
      <c r="C1172" s="135" t="s">
        <v>1037</v>
      </c>
      <c r="D1172" s="136">
        <v>99.2</v>
      </c>
      <c r="E1172" s="136">
        <v>99.2</v>
      </c>
    </row>
    <row r="1173" spans="1:5" x14ac:dyDescent="0.3">
      <c r="A1173" s="133" t="s">
        <v>21046</v>
      </c>
      <c r="B1173" s="134" t="s">
        <v>21047</v>
      </c>
      <c r="C1173" s="135"/>
      <c r="D1173" s="136"/>
      <c r="E1173" s="136"/>
    </row>
    <row r="1174" spans="1:5" x14ac:dyDescent="0.3">
      <c r="A1174" s="133" t="s">
        <v>21048</v>
      </c>
      <c r="B1174" s="134" t="s">
        <v>21049</v>
      </c>
      <c r="C1174" s="135" t="s">
        <v>1037</v>
      </c>
      <c r="D1174" s="136">
        <v>110.77</v>
      </c>
      <c r="E1174" s="136">
        <v>110.77</v>
      </c>
    </row>
    <row r="1175" spans="1:5" x14ac:dyDescent="0.3">
      <c r="A1175" s="133" t="s">
        <v>21050</v>
      </c>
      <c r="B1175" s="134" t="s">
        <v>21051</v>
      </c>
      <c r="C1175" s="135" t="s">
        <v>1037</v>
      </c>
      <c r="D1175" s="136">
        <v>169.55</v>
      </c>
      <c r="E1175" s="136">
        <v>169.55</v>
      </c>
    </row>
    <row r="1176" spans="1:5" x14ac:dyDescent="0.3">
      <c r="A1176" s="133" t="s">
        <v>21052</v>
      </c>
      <c r="B1176" s="134" t="s">
        <v>21053</v>
      </c>
      <c r="C1176" s="135" t="s">
        <v>1037</v>
      </c>
      <c r="D1176" s="136">
        <v>114.71</v>
      </c>
      <c r="E1176" s="136">
        <v>114.71</v>
      </c>
    </row>
    <row r="1177" spans="1:5" x14ac:dyDescent="0.3">
      <c r="A1177" s="133" t="s">
        <v>21054</v>
      </c>
      <c r="B1177" s="134" t="s">
        <v>21055</v>
      </c>
      <c r="C1177" s="135" t="s">
        <v>1037</v>
      </c>
      <c r="D1177" s="136">
        <v>170.36</v>
      </c>
      <c r="E1177" s="136">
        <v>170.36</v>
      </c>
    </row>
    <row r="1178" spans="1:5" x14ac:dyDescent="0.3">
      <c r="A1178" s="133" t="s">
        <v>21056</v>
      </c>
      <c r="B1178" s="134" t="s">
        <v>21057</v>
      </c>
      <c r="C1178" s="135" t="s">
        <v>1037</v>
      </c>
      <c r="D1178" s="136">
        <v>100.49</v>
      </c>
      <c r="E1178" s="136">
        <v>100.49</v>
      </c>
    </row>
    <row r="1179" spans="1:5" x14ac:dyDescent="0.3">
      <c r="A1179" s="133" t="s">
        <v>21058</v>
      </c>
      <c r="B1179" s="134" t="s">
        <v>21059</v>
      </c>
      <c r="C1179" s="135" t="s">
        <v>1037</v>
      </c>
      <c r="D1179" s="136">
        <v>320.05</v>
      </c>
      <c r="E1179" s="136">
        <v>320.05</v>
      </c>
    </row>
    <row r="1180" spans="1:5" x14ac:dyDescent="0.3">
      <c r="A1180" s="133" t="s">
        <v>21060</v>
      </c>
      <c r="B1180" s="134" t="s">
        <v>21061</v>
      </c>
      <c r="C1180" s="135" t="s">
        <v>1037</v>
      </c>
      <c r="D1180" s="136">
        <v>212.8</v>
      </c>
      <c r="E1180" s="136">
        <v>212.8</v>
      </c>
    </row>
    <row r="1181" spans="1:5" x14ac:dyDescent="0.3">
      <c r="A1181" s="133" t="s">
        <v>21062</v>
      </c>
      <c r="B1181" s="134" t="s">
        <v>21063</v>
      </c>
      <c r="C1181" s="135" t="s">
        <v>1037</v>
      </c>
      <c r="D1181" s="136">
        <v>338.12</v>
      </c>
      <c r="E1181" s="136">
        <v>338.12</v>
      </c>
    </row>
    <row r="1182" spans="1:5" x14ac:dyDescent="0.3">
      <c r="A1182" s="133" t="s">
        <v>21064</v>
      </c>
      <c r="B1182" s="134" t="s">
        <v>21065</v>
      </c>
      <c r="C1182" s="135"/>
      <c r="D1182" s="136"/>
      <c r="E1182" s="136"/>
    </row>
    <row r="1183" spans="1:5" x14ac:dyDescent="0.3">
      <c r="A1183" s="133" t="s">
        <v>21066</v>
      </c>
      <c r="B1183" s="134" t="s">
        <v>21067</v>
      </c>
      <c r="C1183" s="135" t="s">
        <v>1037</v>
      </c>
      <c r="D1183" s="136">
        <v>878.4</v>
      </c>
      <c r="E1183" s="136">
        <v>878.4</v>
      </c>
    </row>
    <row r="1184" spans="1:5" x14ac:dyDescent="0.3">
      <c r="A1184" s="133" t="s">
        <v>21068</v>
      </c>
      <c r="B1184" s="134" t="s">
        <v>21069</v>
      </c>
      <c r="C1184" s="135" t="s">
        <v>1037</v>
      </c>
      <c r="D1184" s="136">
        <v>405.18</v>
      </c>
      <c r="E1184" s="136">
        <v>405.18</v>
      </c>
    </row>
    <row r="1185" spans="1:5" x14ac:dyDescent="0.3">
      <c r="A1185" s="133" t="s">
        <v>21070</v>
      </c>
      <c r="B1185" s="134" t="s">
        <v>21071</v>
      </c>
      <c r="C1185" s="135"/>
      <c r="D1185" s="136"/>
      <c r="E1185" s="136"/>
    </row>
    <row r="1186" spans="1:5" x14ac:dyDescent="0.3">
      <c r="A1186" s="133" t="s">
        <v>21072</v>
      </c>
      <c r="B1186" s="134" t="s">
        <v>21073</v>
      </c>
      <c r="C1186" s="135" t="s">
        <v>1037</v>
      </c>
      <c r="D1186" s="136">
        <v>399.72</v>
      </c>
      <c r="E1186" s="136">
        <v>414.25</v>
      </c>
    </row>
    <row r="1187" spans="1:5" x14ac:dyDescent="0.3">
      <c r="A1187" s="133" t="s">
        <v>21074</v>
      </c>
      <c r="B1187" s="134" t="s">
        <v>21075</v>
      </c>
      <c r="C1187" s="135" t="s">
        <v>1037</v>
      </c>
      <c r="D1187" s="136">
        <v>850.79</v>
      </c>
      <c r="E1187" s="136">
        <v>850.79</v>
      </c>
    </row>
    <row r="1188" spans="1:5" x14ac:dyDescent="0.3">
      <c r="A1188" s="133" t="s">
        <v>21076</v>
      </c>
      <c r="B1188" s="134" t="s">
        <v>21077</v>
      </c>
      <c r="C1188" s="135" t="s">
        <v>1037</v>
      </c>
      <c r="D1188" s="136">
        <v>646.54</v>
      </c>
      <c r="E1188" s="136">
        <v>646.54</v>
      </c>
    </row>
    <row r="1189" spans="1:5" x14ac:dyDescent="0.3">
      <c r="A1189" s="133" t="s">
        <v>21078</v>
      </c>
      <c r="B1189" s="134" t="s">
        <v>21079</v>
      </c>
      <c r="C1189" s="135" t="s">
        <v>1037</v>
      </c>
      <c r="D1189" s="136">
        <v>1077.58</v>
      </c>
      <c r="E1189" s="136">
        <v>1077.58</v>
      </c>
    </row>
    <row r="1190" spans="1:5" x14ac:dyDescent="0.3">
      <c r="A1190" s="133" t="s">
        <v>21080</v>
      </c>
      <c r="B1190" s="134" t="s">
        <v>21081</v>
      </c>
      <c r="C1190" s="135"/>
      <c r="D1190" s="136"/>
      <c r="E1190" s="136"/>
    </row>
    <row r="1191" spans="1:5" x14ac:dyDescent="0.3">
      <c r="A1191" s="133" t="s">
        <v>21082</v>
      </c>
      <c r="B1191" s="134" t="s">
        <v>21083</v>
      </c>
      <c r="C1191" s="135" t="s">
        <v>1037</v>
      </c>
      <c r="D1191" s="136">
        <v>74.989999999999995</v>
      </c>
      <c r="E1191" s="136">
        <v>75.75</v>
      </c>
    </row>
    <row r="1192" spans="1:5" x14ac:dyDescent="0.3">
      <c r="A1192" s="133" t="s">
        <v>21084</v>
      </c>
      <c r="B1192" s="134" t="s">
        <v>21085</v>
      </c>
      <c r="C1192" s="135" t="s">
        <v>1037</v>
      </c>
      <c r="D1192" s="136">
        <v>14.53</v>
      </c>
      <c r="E1192" s="136">
        <v>16.04</v>
      </c>
    </row>
    <row r="1193" spans="1:5" x14ac:dyDescent="0.3">
      <c r="A1193" s="133" t="s">
        <v>21086</v>
      </c>
      <c r="B1193" s="134" t="s">
        <v>21087</v>
      </c>
      <c r="C1193" s="135" t="s">
        <v>1037</v>
      </c>
      <c r="D1193" s="136">
        <v>6.8</v>
      </c>
      <c r="E1193" s="136">
        <v>7.56</v>
      </c>
    </row>
    <row r="1194" spans="1:5" x14ac:dyDescent="0.3">
      <c r="A1194" s="133" t="s">
        <v>21088</v>
      </c>
      <c r="B1194" s="134" t="s">
        <v>21089</v>
      </c>
      <c r="C1194" s="135" t="s">
        <v>80</v>
      </c>
      <c r="D1194" s="136">
        <v>24.86</v>
      </c>
      <c r="E1194" s="136">
        <v>24.86</v>
      </c>
    </row>
    <row r="1195" spans="1:5" x14ac:dyDescent="0.3">
      <c r="A1195" s="133" t="s">
        <v>21090</v>
      </c>
      <c r="B1195" s="134" t="s">
        <v>21091</v>
      </c>
      <c r="C1195" s="135" t="s">
        <v>146</v>
      </c>
      <c r="D1195" s="136">
        <v>32.229999999999997</v>
      </c>
      <c r="E1195" s="136">
        <v>32.229999999999997</v>
      </c>
    </row>
    <row r="1196" spans="1:5" x14ac:dyDescent="0.3">
      <c r="A1196" s="133" t="s">
        <v>21092</v>
      </c>
      <c r="B1196" s="134" t="s">
        <v>21093</v>
      </c>
      <c r="C1196" s="135"/>
      <c r="D1196" s="136"/>
      <c r="E1196" s="136"/>
    </row>
    <row r="1197" spans="1:5" x14ac:dyDescent="0.3">
      <c r="A1197" s="133" t="s">
        <v>21094</v>
      </c>
      <c r="B1197" s="134" t="s">
        <v>21095</v>
      </c>
      <c r="C1197" s="135"/>
      <c r="D1197" s="136"/>
      <c r="E1197" s="136"/>
    </row>
    <row r="1198" spans="1:5" x14ac:dyDescent="0.3">
      <c r="A1198" s="133" t="s">
        <v>21096</v>
      </c>
      <c r="B1198" s="134" t="s">
        <v>21097</v>
      </c>
      <c r="C1198" s="135" t="s">
        <v>1037</v>
      </c>
      <c r="D1198" s="136">
        <v>1080.1600000000001</v>
      </c>
      <c r="E1198" s="136">
        <v>1086.77</v>
      </c>
    </row>
    <row r="1199" spans="1:5" x14ac:dyDescent="0.3">
      <c r="A1199" s="133" t="s">
        <v>21098</v>
      </c>
      <c r="B1199" s="134" t="s">
        <v>21099</v>
      </c>
      <c r="C1199" s="135" t="s">
        <v>1037</v>
      </c>
      <c r="D1199" s="136">
        <v>969.93</v>
      </c>
      <c r="E1199" s="136">
        <v>976.54</v>
      </c>
    </row>
    <row r="1200" spans="1:5" x14ac:dyDescent="0.3">
      <c r="A1200" s="133" t="s">
        <v>21100</v>
      </c>
      <c r="B1200" s="134" t="s">
        <v>21101</v>
      </c>
      <c r="C1200" s="135"/>
      <c r="D1200" s="136"/>
      <c r="E1200" s="136"/>
    </row>
    <row r="1201" spans="1:5" x14ac:dyDescent="0.3">
      <c r="A1201" s="133" t="s">
        <v>21102</v>
      </c>
      <c r="B1201" s="134" t="s">
        <v>21103</v>
      </c>
      <c r="C1201" s="135" t="s">
        <v>1037</v>
      </c>
      <c r="D1201" s="136">
        <v>864.17</v>
      </c>
      <c r="E1201" s="136">
        <v>871.12</v>
      </c>
    </row>
    <row r="1202" spans="1:5" x14ac:dyDescent="0.3">
      <c r="A1202" s="133" t="s">
        <v>21104</v>
      </c>
      <c r="B1202" s="134" t="s">
        <v>21105</v>
      </c>
      <c r="C1202" s="135" t="s">
        <v>146</v>
      </c>
      <c r="D1202" s="136">
        <v>1467.52</v>
      </c>
      <c r="E1202" s="136">
        <v>1481.63</v>
      </c>
    </row>
    <row r="1203" spans="1:5" x14ac:dyDescent="0.3">
      <c r="A1203" s="133" t="s">
        <v>21106</v>
      </c>
      <c r="B1203" s="134" t="s">
        <v>21107</v>
      </c>
      <c r="C1203" s="135" t="s">
        <v>146</v>
      </c>
      <c r="D1203" s="136">
        <v>1471.34</v>
      </c>
      <c r="E1203" s="136">
        <v>1485.45</v>
      </c>
    </row>
    <row r="1204" spans="1:5" x14ac:dyDescent="0.3">
      <c r="A1204" s="133" t="s">
        <v>21108</v>
      </c>
      <c r="B1204" s="134" t="s">
        <v>21109</v>
      </c>
      <c r="C1204" s="135" t="s">
        <v>146</v>
      </c>
      <c r="D1204" s="136">
        <v>1570.96</v>
      </c>
      <c r="E1204" s="136">
        <v>1585.07</v>
      </c>
    </row>
    <row r="1205" spans="1:5" x14ac:dyDescent="0.3">
      <c r="A1205" s="133" t="s">
        <v>21110</v>
      </c>
      <c r="B1205" s="134" t="s">
        <v>21111</v>
      </c>
      <c r="C1205" s="135" t="s">
        <v>146</v>
      </c>
      <c r="D1205" s="136">
        <v>2687.84</v>
      </c>
      <c r="E1205" s="136">
        <v>2705.48</v>
      </c>
    </row>
    <row r="1206" spans="1:5" x14ac:dyDescent="0.3">
      <c r="A1206" s="133" t="s">
        <v>21112</v>
      </c>
      <c r="B1206" s="134" t="s">
        <v>21113</v>
      </c>
      <c r="C1206" s="135"/>
      <c r="D1206" s="136"/>
      <c r="E1206" s="136"/>
    </row>
    <row r="1207" spans="1:5" x14ac:dyDescent="0.3">
      <c r="A1207" s="133" t="s">
        <v>21114</v>
      </c>
      <c r="B1207" s="134" t="s">
        <v>21115</v>
      </c>
      <c r="C1207" s="135" t="s">
        <v>146</v>
      </c>
      <c r="D1207" s="136">
        <v>1384.27</v>
      </c>
      <c r="E1207" s="136">
        <v>1391.32</v>
      </c>
    </row>
    <row r="1208" spans="1:5" x14ac:dyDescent="0.3">
      <c r="A1208" s="133" t="s">
        <v>21116</v>
      </c>
      <c r="B1208" s="134" t="s">
        <v>21117</v>
      </c>
      <c r="C1208" s="135" t="s">
        <v>146</v>
      </c>
      <c r="D1208" s="136">
        <v>1179.1099999999999</v>
      </c>
      <c r="E1208" s="136">
        <v>1186.1600000000001</v>
      </c>
    </row>
    <row r="1209" spans="1:5" x14ac:dyDescent="0.3">
      <c r="A1209" s="133" t="s">
        <v>21118</v>
      </c>
      <c r="B1209" s="134" t="s">
        <v>21119</v>
      </c>
      <c r="C1209" s="135" t="s">
        <v>146</v>
      </c>
      <c r="D1209" s="136">
        <v>1410.23</v>
      </c>
      <c r="E1209" s="136">
        <v>1424.34</v>
      </c>
    </row>
    <row r="1210" spans="1:5" x14ac:dyDescent="0.3">
      <c r="A1210" s="133" t="s">
        <v>21120</v>
      </c>
      <c r="B1210" s="134" t="s">
        <v>21121</v>
      </c>
      <c r="C1210" s="135" t="s">
        <v>146</v>
      </c>
      <c r="D1210" s="136">
        <v>1523.97</v>
      </c>
      <c r="E1210" s="136">
        <v>1538.08</v>
      </c>
    </row>
    <row r="1211" spans="1:5" x14ac:dyDescent="0.3">
      <c r="A1211" s="133" t="s">
        <v>21122</v>
      </c>
      <c r="B1211" s="134" t="s">
        <v>21123</v>
      </c>
      <c r="C1211" s="135" t="s">
        <v>146</v>
      </c>
      <c r="D1211" s="136">
        <v>1526.69</v>
      </c>
      <c r="E1211" s="136">
        <v>1540.8</v>
      </c>
    </row>
    <row r="1212" spans="1:5" x14ac:dyDescent="0.3">
      <c r="A1212" s="133" t="s">
        <v>21124</v>
      </c>
      <c r="B1212" s="134" t="s">
        <v>21125</v>
      </c>
      <c r="C1212" s="135" t="s">
        <v>146</v>
      </c>
      <c r="D1212" s="136">
        <v>2452.44</v>
      </c>
      <c r="E1212" s="136">
        <v>2470.08</v>
      </c>
    </row>
    <row r="1213" spans="1:5" x14ac:dyDescent="0.3">
      <c r="A1213" s="133" t="s">
        <v>21126</v>
      </c>
      <c r="B1213" s="134" t="s">
        <v>21127</v>
      </c>
      <c r="C1213" s="135" t="s">
        <v>146</v>
      </c>
      <c r="D1213" s="136">
        <v>2581.11</v>
      </c>
      <c r="E1213" s="136">
        <v>2598.75</v>
      </c>
    </row>
    <row r="1214" spans="1:5" x14ac:dyDescent="0.3">
      <c r="A1214" s="133" t="s">
        <v>21128</v>
      </c>
      <c r="B1214" s="134" t="s">
        <v>21129</v>
      </c>
      <c r="C1214" s="135" t="s">
        <v>146</v>
      </c>
      <c r="D1214" s="136">
        <v>4583.3999999999996</v>
      </c>
      <c r="E1214" s="136">
        <v>4603.5600000000004</v>
      </c>
    </row>
    <row r="1215" spans="1:5" x14ac:dyDescent="0.3">
      <c r="A1215" s="133" t="s">
        <v>21130</v>
      </c>
      <c r="B1215" s="134" t="s">
        <v>21131</v>
      </c>
      <c r="C1215" s="135" t="s">
        <v>146</v>
      </c>
      <c r="D1215" s="136">
        <v>1406.42</v>
      </c>
      <c r="E1215" s="136">
        <v>1408.19</v>
      </c>
    </row>
    <row r="1216" spans="1:5" x14ac:dyDescent="0.3">
      <c r="A1216" s="133" t="s">
        <v>21132</v>
      </c>
      <c r="B1216" s="134" t="s">
        <v>21133</v>
      </c>
      <c r="C1216" s="135" t="s">
        <v>146</v>
      </c>
      <c r="D1216" s="136">
        <v>2243.0700000000002</v>
      </c>
      <c r="E1216" s="136">
        <v>2256.67</v>
      </c>
    </row>
    <row r="1217" spans="1:5" x14ac:dyDescent="0.3">
      <c r="A1217" s="133" t="s">
        <v>21134</v>
      </c>
      <c r="B1217" s="134" t="s">
        <v>21135</v>
      </c>
      <c r="C1217" s="135" t="s">
        <v>146</v>
      </c>
      <c r="D1217" s="136">
        <v>2324.73</v>
      </c>
      <c r="E1217" s="136">
        <v>2337.83</v>
      </c>
    </row>
    <row r="1218" spans="1:5" x14ac:dyDescent="0.3">
      <c r="A1218" s="133" t="s">
        <v>21136</v>
      </c>
      <c r="B1218" s="134" t="s">
        <v>21137</v>
      </c>
      <c r="C1218" s="135" t="s">
        <v>146</v>
      </c>
      <c r="D1218" s="136">
        <v>2486.3000000000002</v>
      </c>
      <c r="E1218" s="136">
        <v>2499.4</v>
      </c>
    </row>
    <row r="1219" spans="1:5" x14ac:dyDescent="0.3">
      <c r="A1219" s="133" t="s">
        <v>21138</v>
      </c>
      <c r="B1219" s="134" t="s">
        <v>21139</v>
      </c>
      <c r="C1219" s="135" t="s">
        <v>146</v>
      </c>
      <c r="D1219" s="136">
        <v>2489.02</v>
      </c>
      <c r="E1219" s="136">
        <v>2502.12</v>
      </c>
    </row>
    <row r="1220" spans="1:5" x14ac:dyDescent="0.3">
      <c r="A1220" s="133" t="s">
        <v>21140</v>
      </c>
      <c r="B1220" s="134" t="s">
        <v>21141</v>
      </c>
      <c r="C1220" s="135" t="s">
        <v>146</v>
      </c>
      <c r="D1220" s="136">
        <v>3362.5</v>
      </c>
      <c r="E1220" s="136">
        <v>3379.64</v>
      </c>
    </row>
    <row r="1221" spans="1:5" x14ac:dyDescent="0.3">
      <c r="A1221" s="133" t="s">
        <v>21142</v>
      </c>
      <c r="B1221" s="134" t="s">
        <v>21143</v>
      </c>
      <c r="C1221" s="135"/>
      <c r="D1221" s="136"/>
      <c r="E1221" s="136"/>
    </row>
    <row r="1222" spans="1:5" x14ac:dyDescent="0.3">
      <c r="A1222" s="133" t="s">
        <v>21144</v>
      </c>
      <c r="B1222" s="134" t="s">
        <v>21145</v>
      </c>
      <c r="C1222" s="135" t="s">
        <v>1037</v>
      </c>
      <c r="D1222" s="136">
        <v>137.81</v>
      </c>
      <c r="E1222" s="136">
        <v>142.85</v>
      </c>
    </row>
    <row r="1223" spans="1:5" x14ac:dyDescent="0.3">
      <c r="A1223" s="133" t="s">
        <v>21146</v>
      </c>
      <c r="B1223" s="134" t="s">
        <v>21147</v>
      </c>
      <c r="C1223" s="135" t="s">
        <v>80</v>
      </c>
      <c r="D1223" s="136">
        <v>15.96</v>
      </c>
      <c r="E1223" s="136">
        <v>16.97</v>
      </c>
    </row>
    <row r="1224" spans="1:5" x14ac:dyDescent="0.3">
      <c r="A1224" s="133" t="s">
        <v>21148</v>
      </c>
      <c r="B1224" s="134" t="s">
        <v>21149</v>
      </c>
      <c r="C1224" s="135" t="s">
        <v>80</v>
      </c>
      <c r="D1224" s="136">
        <v>193.38</v>
      </c>
      <c r="E1224" s="136">
        <v>203.46</v>
      </c>
    </row>
    <row r="1225" spans="1:5" x14ac:dyDescent="0.3">
      <c r="A1225" s="133" t="s">
        <v>21150</v>
      </c>
      <c r="B1225" s="134" t="s">
        <v>21151</v>
      </c>
      <c r="C1225" s="135" t="s">
        <v>1037</v>
      </c>
      <c r="D1225" s="136">
        <v>2728.29</v>
      </c>
      <c r="E1225" s="136">
        <v>2728.29</v>
      </c>
    </row>
    <row r="1226" spans="1:5" x14ac:dyDescent="0.3">
      <c r="A1226" s="133" t="s">
        <v>21152</v>
      </c>
      <c r="B1226" s="134" t="s">
        <v>21153</v>
      </c>
      <c r="C1226" s="135" t="s">
        <v>1037</v>
      </c>
      <c r="D1226" s="136">
        <v>901.45</v>
      </c>
      <c r="E1226" s="136">
        <v>901.45</v>
      </c>
    </row>
    <row r="1227" spans="1:5" x14ac:dyDescent="0.3">
      <c r="A1227" s="133" t="s">
        <v>21154</v>
      </c>
      <c r="B1227" s="134" t="s">
        <v>21155</v>
      </c>
      <c r="C1227" s="135" t="s">
        <v>1037</v>
      </c>
      <c r="D1227" s="136">
        <v>698.16</v>
      </c>
      <c r="E1227" s="136">
        <v>700.17</v>
      </c>
    </row>
    <row r="1228" spans="1:5" x14ac:dyDescent="0.3">
      <c r="A1228" s="133" t="s">
        <v>21156</v>
      </c>
      <c r="B1228" s="134" t="s">
        <v>21157</v>
      </c>
      <c r="C1228" s="135" t="s">
        <v>1037</v>
      </c>
      <c r="D1228" s="136">
        <v>2268.04</v>
      </c>
      <c r="E1228" s="136">
        <v>2268.04</v>
      </c>
    </row>
    <row r="1229" spans="1:5" x14ac:dyDescent="0.3">
      <c r="A1229" s="133" t="s">
        <v>21158</v>
      </c>
      <c r="B1229" s="134" t="s">
        <v>21159</v>
      </c>
      <c r="C1229" s="135" t="s">
        <v>1037</v>
      </c>
      <c r="D1229" s="136">
        <v>221.6</v>
      </c>
      <c r="E1229" s="136">
        <v>226.64</v>
      </c>
    </row>
    <row r="1230" spans="1:5" x14ac:dyDescent="0.3">
      <c r="A1230" s="133" t="s">
        <v>21160</v>
      </c>
      <c r="B1230" s="134" t="s">
        <v>21161</v>
      </c>
      <c r="C1230" s="135" t="s">
        <v>19026</v>
      </c>
      <c r="D1230" s="136">
        <v>1405.33</v>
      </c>
      <c r="E1230" s="136">
        <v>1427</v>
      </c>
    </row>
    <row r="1231" spans="1:5" x14ac:dyDescent="0.3">
      <c r="A1231" s="133" t="s">
        <v>21162</v>
      </c>
      <c r="B1231" s="134" t="s">
        <v>21163</v>
      </c>
      <c r="C1231" s="135" t="s">
        <v>1037</v>
      </c>
      <c r="D1231" s="136">
        <v>278.81</v>
      </c>
      <c r="E1231" s="136">
        <v>279.8</v>
      </c>
    </row>
    <row r="1232" spans="1:5" x14ac:dyDescent="0.3">
      <c r="A1232" s="133" t="s">
        <v>21164</v>
      </c>
      <c r="B1232" s="134" t="s">
        <v>21165</v>
      </c>
      <c r="C1232" s="135" t="s">
        <v>1037</v>
      </c>
      <c r="D1232" s="136">
        <v>2159.96</v>
      </c>
      <c r="E1232" s="136">
        <v>2159.96</v>
      </c>
    </row>
    <row r="1233" spans="1:5" x14ac:dyDescent="0.3">
      <c r="A1233" s="133" t="s">
        <v>21166</v>
      </c>
      <c r="B1233" s="134" t="s">
        <v>21167</v>
      </c>
      <c r="C1233" s="135" t="s">
        <v>1037</v>
      </c>
      <c r="D1233" s="136">
        <v>2024.43</v>
      </c>
      <c r="E1233" s="136">
        <v>2024.43</v>
      </c>
    </row>
    <row r="1234" spans="1:5" x14ac:dyDescent="0.3">
      <c r="A1234" s="133" t="s">
        <v>21168</v>
      </c>
      <c r="B1234" s="134" t="s">
        <v>21169</v>
      </c>
      <c r="C1234" s="135" t="s">
        <v>1037</v>
      </c>
      <c r="D1234" s="136">
        <v>550.29</v>
      </c>
      <c r="E1234" s="136">
        <v>554.44000000000005</v>
      </c>
    </row>
    <row r="1235" spans="1:5" x14ac:dyDescent="0.3">
      <c r="A1235" s="133" t="s">
        <v>21170</v>
      </c>
      <c r="B1235" s="134" t="s">
        <v>21171</v>
      </c>
      <c r="C1235" s="135" t="s">
        <v>1037</v>
      </c>
      <c r="D1235" s="136">
        <v>986.11</v>
      </c>
      <c r="E1235" s="136">
        <v>1006.27</v>
      </c>
    </row>
    <row r="1236" spans="1:5" x14ac:dyDescent="0.3">
      <c r="A1236" s="133" t="s">
        <v>21172</v>
      </c>
      <c r="B1236" s="134" t="s">
        <v>21173</v>
      </c>
      <c r="C1236" s="135" t="s">
        <v>1037</v>
      </c>
      <c r="D1236" s="136">
        <v>585.52</v>
      </c>
      <c r="E1236" s="136">
        <v>595.54999999999995</v>
      </c>
    </row>
    <row r="1237" spans="1:5" x14ac:dyDescent="0.3">
      <c r="A1237" s="133" t="s">
        <v>21174</v>
      </c>
      <c r="B1237" s="134" t="s">
        <v>21175</v>
      </c>
      <c r="C1237" s="135" t="s">
        <v>80</v>
      </c>
      <c r="D1237" s="136">
        <v>290.60000000000002</v>
      </c>
      <c r="E1237" s="136">
        <v>291.61</v>
      </c>
    </row>
    <row r="1238" spans="1:5" x14ac:dyDescent="0.3">
      <c r="A1238" s="133" t="s">
        <v>21176</v>
      </c>
      <c r="B1238" s="134" t="s">
        <v>21177</v>
      </c>
      <c r="C1238" s="135"/>
      <c r="D1238" s="136"/>
      <c r="E1238" s="136"/>
    </row>
    <row r="1239" spans="1:5" x14ac:dyDescent="0.3">
      <c r="A1239" s="133" t="s">
        <v>21178</v>
      </c>
      <c r="B1239" s="134" t="s">
        <v>21179</v>
      </c>
      <c r="C1239" s="135" t="s">
        <v>1037</v>
      </c>
      <c r="D1239" s="136">
        <v>314.08</v>
      </c>
      <c r="E1239" s="136">
        <v>321.02999999999997</v>
      </c>
    </row>
    <row r="1240" spans="1:5" x14ac:dyDescent="0.3">
      <c r="A1240" s="133" t="s">
        <v>21180</v>
      </c>
      <c r="B1240" s="134" t="s">
        <v>21181</v>
      </c>
      <c r="C1240" s="135" t="s">
        <v>146</v>
      </c>
      <c r="D1240" s="136">
        <v>632.67999999999995</v>
      </c>
      <c r="E1240" s="136">
        <v>646.79</v>
      </c>
    </row>
    <row r="1241" spans="1:5" x14ac:dyDescent="0.3">
      <c r="A1241" s="133" t="s">
        <v>21182</v>
      </c>
      <c r="B1241" s="134" t="s">
        <v>21183</v>
      </c>
      <c r="C1241" s="135" t="s">
        <v>146</v>
      </c>
      <c r="D1241" s="136">
        <v>630.51</v>
      </c>
      <c r="E1241" s="136">
        <v>644.62</v>
      </c>
    </row>
    <row r="1242" spans="1:5" x14ac:dyDescent="0.3">
      <c r="A1242" s="133" t="s">
        <v>21184</v>
      </c>
      <c r="B1242" s="134" t="s">
        <v>21185</v>
      </c>
      <c r="C1242" s="135" t="s">
        <v>146</v>
      </c>
      <c r="D1242" s="136">
        <v>637.62</v>
      </c>
      <c r="E1242" s="136">
        <v>651.73</v>
      </c>
    </row>
    <row r="1243" spans="1:5" x14ac:dyDescent="0.3">
      <c r="A1243" s="133" t="s">
        <v>21186</v>
      </c>
      <c r="B1243" s="134" t="s">
        <v>21187</v>
      </c>
      <c r="C1243" s="135" t="s">
        <v>146</v>
      </c>
      <c r="D1243" s="136">
        <v>661.21</v>
      </c>
      <c r="E1243" s="136">
        <v>675.32</v>
      </c>
    </row>
    <row r="1244" spans="1:5" x14ac:dyDescent="0.3">
      <c r="A1244" s="133" t="s">
        <v>21188</v>
      </c>
      <c r="B1244" s="134" t="s">
        <v>21189</v>
      </c>
      <c r="C1244" s="135" t="s">
        <v>146</v>
      </c>
      <c r="D1244" s="136">
        <v>883.63</v>
      </c>
      <c r="E1244" s="136">
        <v>897.74</v>
      </c>
    </row>
    <row r="1245" spans="1:5" x14ac:dyDescent="0.3">
      <c r="A1245" s="133" t="s">
        <v>21190</v>
      </c>
      <c r="B1245" s="134" t="s">
        <v>21191</v>
      </c>
      <c r="C1245" s="135" t="s">
        <v>146</v>
      </c>
      <c r="D1245" s="136">
        <v>1023.82</v>
      </c>
      <c r="E1245" s="136">
        <v>1041.46</v>
      </c>
    </row>
    <row r="1246" spans="1:5" x14ac:dyDescent="0.3">
      <c r="A1246" s="133" t="s">
        <v>21192</v>
      </c>
      <c r="B1246" s="134" t="s">
        <v>21193</v>
      </c>
      <c r="C1246" s="135" t="s">
        <v>146</v>
      </c>
      <c r="D1246" s="136">
        <v>1086.8699999999999</v>
      </c>
      <c r="E1246" s="136">
        <v>1107.28</v>
      </c>
    </row>
    <row r="1247" spans="1:5" x14ac:dyDescent="0.3">
      <c r="A1247" s="133" t="s">
        <v>21194</v>
      </c>
      <c r="B1247" s="134" t="s">
        <v>21195</v>
      </c>
      <c r="C1247" s="135" t="s">
        <v>146</v>
      </c>
      <c r="D1247" s="136">
        <v>408.62</v>
      </c>
      <c r="E1247" s="136">
        <v>415.67</v>
      </c>
    </row>
    <row r="1248" spans="1:5" x14ac:dyDescent="0.3">
      <c r="A1248" s="133" t="s">
        <v>21196</v>
      </c>
      <c r="B1248" s="134" t="s">
        <v>21197</v>
      </c>
      <c r="C1248" s="135" t="s">
        <v>146</v>
      </c>
      <c r="D1248" s="136">
        <v>413.56</v>
      </c>
      <c r="E1248" s="136">
        <v>420.61</v>
      </c>
    </row>
    <row r="1249" spans="1:5" x14ac:dyDescent="0.3">
      <c r="A1249" s="133" t="s">
        <v>21198</v>
      </c>
      <c r="B1249" s="134" t="s">
        <v>21199</v>
      </c>
      <c r="C1249" s="135" t="s">
        <v>146</v>
      </c>
      <c r="D1249" s="136">
        <v>437.15</v>
      </c>
      <c r="E1249" s="136">
        <v>444.2</v>
      </c>
    </row>
    <row r="1250" spans="1:5" x14ac:dyDescent="0.3">
      <c r="A1250" s="133" t="s">
        <v>21200</v>
      </c>
      <c r="B1250" s="134" t="s">
        <v>21201</v>
      </c>
      <c r="C1250" s="135" t="s">
        <v>146</v>
      </c>
      <c r="D1250" s="136">
        <v>1062.3699999999999</v>
      </c>
      <c r="E1250" s="136">
        <v>1069.42</v>
      </c>
    </row>
    <row r="1251" spans="1:5" x14ac:dyDescent="0.3">
      <c r="A1251" s="133" t="s">
        <v>21202</v>
      </c>
      <c r="B1251" s="134" t="s">
        <v>21203</v>
      </c>
      <c r="C1251" s="135" t="s">
        <v>146</v>
      </c>
      <c r="D1251" s="136">
        <v>1067.31</v>
      </c>
      <c r="E1251" s="136">
        <v>1074.3599999999999</v>
      </c>
    </row>
    <row r="1252" spans="1:5" x14ac:dyDescent="0.3">
      <c r="A1252" s="133" t="s">
        <v>21204</v>
      </c>
      <c r="B1252" s="134" t="s">
        <v>21205</v>
      </c>
      <c r="C1252" s="135" t="s">
        <v>146</v>
      </c>
      <c r="D1252" s="136">
        <v>1545.01</v>
      </c>
      <c r="E1252" s="136">
        <v>1558.11</v>
      </c>
    </row>
    <row r="1253" spans="1:5" x14ac:dyDescent="0.3">
      <c r="A1253" s="133" t="s">
        <v>21206</v>
      </c>
      <c r="B1253" s="134" t="s">
        <v>21207</v>
      </c>
      <c r="C1253" s="135" t="s">
        <v>146</v>
      </c>
      <c r="D1253" s="136">
        <v>1576.04</v>
      </c>
      <c r="E1253" s="136">
        <v>1589.14</v>
      </c>
    </row>
    <row r="1254" spans="1:5" x14ac:dyDescent="0.3">
      <c r="A1254" s="133" t="s">
        <v>21208</v>
      </c>
      <c r="B1254" s="134" t="s">
        <v>21209</v>
      </c>
      <c r="C1254" s="135" t="s">
        <v>146</v>
      </c>
      <c r="D1254" s="136">
        <v>1623.54</v>
      </c>
      <c r="E1254" s="136">
        <v>1636.64</v>
      </c>
    </row>
    <row r="1255" spans="1:5" x14ac:dyDescent="0.3">
      <c r="A1255" s="133" t="s">
        <v>21210</v>
      </c>
      <c r="B1255" s="134" t="s">
        <v>21211</v>
      </c>
      <c r="C1255" s="135" t="s">
        <v>146</v>
      </c>
      <c r="D1255" s="136">
        <v>1933.88</v>
      </c>
      <c r="E1255" s="136">
        <v>1951.02</v>
      </c>
    </row>
    <row r="1256" spans="1:5" x14ac:dyDescent="0.3">
      <c r="A1256" s="133" t="s">
        <v>21212</v>
      </c>
      <c r="B1256" s="134" t="s">
        <v>21213</v>
      </c>
      <c r="C1256" s="135" t="s">
        <v>146</v>
      </c>
      <c r="D1256" s="136">
        <v>2039.42</v>
      </c>
      <c r="E1256" s="136">
        <v>2056.56</v>
      </c>
    </row>
    <row r="1257" spans="1:5" x14ac:dyDescent="0.3">
      <c r="A1257" s="133" t="s">
        <v>21214</v>
      </c>
      <c r="B1257" s="134" t="s">
        <v>21215</v>
      </c>
      <c r="C1257" s="135" t="s">
        <v>146</v>
      </c>
      <c r="D1257" s="136">
        <v>1254.6199999999999</v>
      </c>
      <c r="E1257" s="136">
        <v>1261.67</v>
      </c>
    </row>
    <row r="1258" spans="1:5" x14ac:dyDescent="0.3">
      <c r="A1258" s="133" t="s">
        <v>21216</v>
      </c>
      <c r="B1258" s="134" t="s">
        <v>21217</v>
      </c>
      <c r="C1258" s="135" t="s">
        <v>146</v>
      </c>
      <c r="D1258" s="136">
        <v>1468.9</v>
      </c>
      <c r="E1258" s="136">
        <v>1475.95</v>
      </c>
    </row>
    <row r="1259" spans="1:5" x14ac:dyDescent="0.3">
      <c r="A1259" s="133" t="s">
        <v>21218</v>
      </c>
      <c r="B1259" s="134" t="s">
        <v>21219</v>
      </c>
      <c r="C1259" s="135" t="s">
        <v>146</v>
      </c>
      <c r="D1259" s="136">
        <v>945.55</v>
      </c>
      <c r="E1259" s="136">
        <v>963.19</v>
      </c>
    </row>
    <row r="1260" spans="1:5" x14ac:dyDescent="0.3">
      <c r="A1260" s="133" t="s">
        <v>21220</v>
      </c>
      <c r="B1260" s="134" t="s">
        <v>21221</v>
      </c>
      <c r="C1260" s="135"/>
      <c r="D1260" s="136"/>
      <c r="E1260" s="136"/>
    </row>
    <row r="1261" spans="1:5" x14ac:dyDescent="0.3">
      <c r="A1261" s="133" t="s">
        <v>21222</v>
      </c>
      <c r="B1261" s="134" t="s">
        <v>21223</v>
      </c>
      <c r="C1261" s="135" t="s">
        <v>1037</v>
      </c>
      <c r="D1261" s="136">
        <v>326.47000000000003</v>
      </c>
      <c r="E1261" s="136">
        <v>333.42</v>
      </c>
    </row>
    <row r="1262" spans="1:5" x14ac:dyDescent="0.3">
      <c r="A1262" s="133" t="s">
        <v>21224</v>
      </c>
      <c r="B1262" s="134" t="s">
        <v>21225</v>
      </c>
      <c r="C1262" s="135" t="s">
        <v>146</v>
      </c>
      <c r="D1262" s="136">
        <v>642</v>
      </c>
      <c r="E1262" s="136">
        <v>656.11</v>
      </c>
    </row>
    <row r="1263" spans="1:5" x14ac:dyDescent="0.3">
      <c r="A1263" s="133" t="s">
        <v>21226</v>
      </c>
      <c r="B1263" s="134" t="s">
        <v>21227</v>
      </c>
      <c r="C1263" s="135" t="s">
        <v>146</v>
      </c>
      <c r="D1263" s="136">
        <v>649.86</v>
      </c>
      <c r="E1263" s="136">
        <v>663.97</v>
      </c>
    </row>
    <row r="1264" spans="1:5" x14ac:dyDescent="0.3">
      <c r="A1264" s="133" t="s">
        <v>21228</v>
      </c>
      <c r="B1264" s="134" t="s">
        <v>21229</v>
      </c>
      <c r="C1264" s="135" t="s">
        <v>146</v>
      </c>
      <c r="D1264" s="136">
        <v>682.04</v>
      </c>
      <c r="E1264" s="136">
        <v>696.15</v>
      </c>
    </row>
    <row r="1265" spans="1:5" x14ac:dyDescent="0.3">
      <c r="A1265" s="133" t="s">
        <v>21230</v>
      </c>
      <c r="B1265" s="134" t="s">
        <v>21231</v>
      </c>
      <c r="C1265" s="135"/>
      <c r="D1265" s="136"/>
      <c r="E1265" s="136"/>
    </row>
    <row r="1266" spans="1:5" x14ac:dyDescent="0.3">
      <c r="A1266" s="133" t="s">
        <v>21232</v>
      </c>
      <c r="B1266" s="134" t="s">
        <v>21233</v>
      </c>
      <c r="C1266" s="135" t="s">
        <v>146</v>
      </c>
      <c r="D1266" s="136">
        <v>619.95000000000005</v>
      </c>
      <c r="E1266" s="136">
        <v>619.95000000000005</v>
      </c>
    </row>
    <row r="1267" spans="1:5" x14ac:dyDescent="0.3">
      <c r="A1267" s="133" t="s">
        <v>21234</v>
      </c>
      <c r="B1267" s="134" t="s">
        <v>21235</v>
      </c>
      <c r="C1267" s="135"/>
      <c r="D1267" s="136"/>
      <c r="E1267" s="136"/>
    </row>
    <row r="1268" spans="1:5" x14ac:dyDescent="0.3">
      <c r="A1268" s="133" t="s">
        <v>21236</v>
      </c>
      <c r="B1268" s="134" t="s">
        <v>21237</v>
      </c>
      <c r="C1268" s="135" t="s">
        <v>146</v>
      </c>
      <c r="D1268" s="136">
        <v>619.95000000000005</v>
      </c>
      <c r="E1268" s="136">
        <v>619.95000000000005</v>
      </c>
    </row>
    <row r="1269" spans="1:5" x14ac:dyDescent="0.3">
      <c r="A1269" s="133" t="s">
        <v>21238</v>
      </c>
      <c r="B1269" s="134" t="s">
        <v>21239</v>
      </c>
      <c r="C1269" s="135" t="s">
        <v>146</v>
      </c>
      <c r="D1269" s="136">
        <v>637.38</v>
      </c>
      <c r="E1269" s="136">
        <v>637.38</v>
      </c>
    </row>
    <row r="1270" spans="1:5" x14ac:dyDescent="0.3">
      <c r="A1270" s="133" t="s">
        <v>21240</v>
      </c>
      <c r="B1270" s="134" t="s">
        <v>21241</v>
      </c>
      <c r="C1270" s="135" t="s">
        <v>146</v>
      </c>
      <c r="D1270" s="136">
        <v>619.95000000000005</v>
      </c>
      <c r="E1270" s="136">
        <v>619.95000000000005</v>
      </c>
    </row>
    <row r="1271" spans="1:5" x14ac:dyDescent="0.3">
      <c r="A1271" s="133" t="s">
        <v>21242</v>
      </c>
      <c r="B1271" s="134" t="s">
        <v>21243</v>
      </c>
      <c r="C1271" s="135" t="s">
        <v>146</v>
      </c>
      <c r="D1271" s="136">
        <v>770.14</v>
      </c>
      <c r="E1271" s="136">
        <v>770.14</v>
      </c>
    </row>
    <row r="1272" spans="1:5" x14ac:dyDescent="0.3">
      <c r="A1272" s="133" t="s">
        <v>21244</v>
      </c>
      <c r="B1272" s="134" t="s">
        <v>21245</v>
      </c>
      <c r="C1272" s="135" t="s">
        <v>146</v>
      </c>
      <c r="D1272" s="136">
        <v>807.12</v>
      </c>
      <c r="E1272" s="136">
        <v>807.12</v>
      </c>
    </row>
    <row r="1273" spans="1:5" x14ac:dyDescent="0.3">
      <c r="A1273" s="133" t="s">
        <v>21246</v>
      </c>
      <c r="B1273" s="134" t="s">
        <v>21247</v>
      </c>
      <c r="C1273" s="135" t="s">
        <v>146</v>
      </c>
      <c r="D1273" s="136">
        <v>902.18</v>
      </c>
      <c r="E1273" s="136">
        <v>902.18</v>
      </c>
    </row>
    <row r="1274" spans="1:5" x14ac:dyDescent="0.3">
      <c r="A1274" s="133" t="s">
        <v>21248</v>
      </c>
      <c r="B1274" s="134" t="s">
        <v>21249</v>
      </c>
      <c r="C1274" s="135"/>
      <c r="D1274" s="136"/>
      <c r="E1274" s="136"/>
    </row>
    <row r="1275" spans="1:5" x14ac:dyDescent="0.3">
      <c r="A1275" s="133" t="s">
        <v>21250</v>
      </c>
      <c r="B1275" s="134" t="s">
        <v>21251</v>
      </c>
      <c r="C1275" s="135" t="s">
        <v>146</v>
      </c>
      <c r="D1275" s="136">
        <v>58.9</v>
      </c>
      <c r="E1275" s="136">
        <v>65.45</v>
      </c>
    </row>
    <row r="1276" spans="1:5" x14ac:dyDescent="0.3">
      <c r="A1276" s="133" t="s">
        <v>21252</v>
      </c>
      <c r="B1276" s="134" t="s">
        <v>21253</v>
      </c>
      <c r="C1276" s="135" t="s">
        <v>146</v>
      </c>
      <c r="D1276" s="136">
        <v>72.489999999999995</v>
      </c>
      <c r="E1276" s="136">
        <v>80.56</v>
      </c>
    </row>
    <row r="1277" spans="1:5" x14ac:dyDescent="0.3">
      <c r="A1277" s="133" t="s">
        <v>21254</v>
      </c>
      <c r="B1277" s="134" t="s">
        <v>21255</v>
      </c>
      <c r="C1277" s="135" t="s">
        <v>80</v>
      </c>
      <c r="D1277" s="136">
        <v>2.2599999999999998</v>
      </c>
      <c r="E1277" s="136">
        <v>2.52</v>
      </c>
    </row>
    <row r="1278" spans="1:5" x14ac:dyDescent="0.3">
      <c r="A1278" s="133" t="s">
        <v>21256</v>
      </c>
      <c r="B1278" s="134" t="s">
        <v>21257</v>
      </c>
      <c r="C1278" s="135" t="s">
        <v>80</v>
      </c>
      <c r="D1278" s="136">
        <v>57.09</v>
      </c>
      <c r="E1278" s="136">
        <v>58.6</v>
      </c>
    </row>
    <row r="1279" spans="1:5" x14ac:dyDescent="0.3">
      <c r="A1279" s="133" t="s">
        <v>21258</v>
      </c>
      <c r="B1279" s="134" t="s">
        <v>21259</v>
      </c>
      <c r="C1279" s="135" t="s">
        <v>1037</v>
      </c>
      <c r="D1279" s="136">
        <v>1894.32</v>
      </c>
      <c r="E1279" s="136">
        <v>1914.48</v>
      </c>
    </row>
    <row r="1280" spans="1:5" x14ac:dyDescent="0.3">
      <c r="A1280" s="133" t="s">
        <v>21260</v>
      </c>
      <c r="B1280" s="134" t="s">
        <v>21261</v>
      </c>
      <c r="C1280" s="135" t="s">
        <v>80</v>
      </c>
      <c r="D1280" s="136">
        <v>8.9499999999999993</v>
      </c>
      <c r="E1280" s="136">
        <v>9.2100000000000009</v>
      </c>
    </row>
    <row r="1281" spans="1:5" x14ac:dyDescent="0.3">
      <c r="A1281" s="133" t="s">
        <v>21262</v>
      </c>
      <c r="B1281" s="134" t="s">
        <v>21263</v>
      </c>
      <c r="C1281" s="135" t="s">
        <v>146</v>
      </c>
      <c r="D1281" s="136">
        <v>324.22000000000003</v>
      </c>
      <c r="E1281" s="136">
        <v>324.22000000000003</v>
      </c>
    </row>
    <row r="1282" spans="1:5" x14ac:dyDescent="0.3">
      <c r="A1282" s="133" t="s">
        <v>21264</v>
      </c>
      <c r="B1282" s="134" t="s">
        <v>21265</v>
      </c>
      <c r="C1282" s="135" t="s">
        <v>1037</v>
      </c>
      <c r="D1282" s="136">
        <v>1197.68</v>
      </c>
      <c r="E1282" s="136">
        <v>1200.2</v>
      </c>
    </row>
    <row r="1283" spans="1:5" x14ac:dyDescent="0.3">
      <c r="A1283" s="133" t="s">
        <v>21266</v>
      </c>
      <c r="B1283" s="134" t="s">
        <v>21267</v>
      </c>
      <c r="C1283" s="135" t="s">
        <v>1037</v>
      </c>
      <c r="D1283" s="136">
        <v>152.34</v>
      </c>
      <c r="E1283" s="136">
        <v>154.86000000000001</v>
      </c>
    </row>
    <row r="1284" spans="1:5" x14ac:dyDescent="0.3">
      <c r="A1284" s="133" t="s">
        <v>21268</v>
      </c>
      <c r="B1284" s="134" t="s">
        <v>21269</v>
      </c>
      <c r="C1284" s="135" t="s">
        <v>1037</v>
      </c>
      <c r="D1284" s="136">
        <v>485.82</v>
      </c>
      <c r="E1284" s="136">
        <v>488.34</v>
      </c>
    </row>
    <row r="1285" spans="1:5" x14ac:dyDescent="0.3">
      <c r="A1285" s="133" t="s">
        <v>21270</v>
      </c>
      <c r="B1285" s="134" t="s">
        <v>21271</v>
      </c>
      <c r="C1285" s="135" t="s">
        <v>146</v>
      </c>
      <c r="D1285" s="136">
        <v>298.83</v>
      </c>
      <c r="E1285" s="136">
        <v>306.39</v>
      </c>
    </row>
    <row r="1286" spans="1:5" x14ac:dyDescent="0.3">
      <c r="A1286" s="133" t="s">
        <v>21272</v>
      </c>
      <c r="B1286" s="134" t="s">
        <v>21273</v>
      </c>
      <c r="C1286" s="135" t="s">
        <v>146</v>
      </c>
      <c r="D1286" s="136">
        <v>296.66000000000003</v>
      </c>
      <c r="E1286" s="136">
        <v>304.22000000000003</v>
      </c>
    </row>
    <row r="1287" spans="1:5" x14ac:dyDescent="0.3">
      <c r="A1287" s="133" t="s">
        <v>21274</v>
      </c>
      <c r="B1287" s="134" t="s">
        <v>21275</v>
      </c>
      <c r="C1287" s="135" t="s">
        <v>146</v>
      </c>
      <c r="D1287" s="136">
        <v>303.77</v>
      </c>
      <c r="E1287" s="136">
        <v>311.33</v>
      </c>
    </row>
    <row r="1288" spans="1:5" x14ac:dyDescent="0.3">
      <c r="A1288" s="133" t="s">
        <v>21276</v>
      </c>
      <c r="B1288" s="134" t="s">
        <v>21277</v>
      </c>
      <c r="C1288" s="135" t="s">
        <v>146</v>
      </c>
      <c r="D1288" s="136">
        <v>327.36</v>
      </c>
      <c r="E1288" s="136">
        <v>334.92</v>
      </c>
    </row>
    <row r="1289" spans="1:5" x14ac:dyDescent="0.3">
      <c r="A1289" s="133" t="s">
        <v>21278</v>
      </c>
      <c r="B1289" s="134" t="s">
        <v>21279</v>
      </c>
      <c r="C1289" s="135" t="s">
        <v>146</v>
      </c>
      <c r="D1289" s="136">
        <v>1076.3800000000001</v>
      </c>
      <c r="E1289" s="136">
        <v>1083.94</v>
      </c>
    </row>
    <row r="1290" spans="1:5" x14ac:dyDescent="0.3">
      <c r="A1290" s="133" t="s">
        <v>21280</v>
      </c>
      <c r="B1290" s="134" t="s">
        <v>21281</v>
      </c>
      <c r="C1290" s="135" t="s">
        <v>146</v>
      </c>
      <c r="D1290" s="136">
        <v>1192.8399999999999</v>
      </c>
      <c r="E1290" s="136">
        <v>1200.4000000000001</v>
      </c>
    </row>
    <row r="1291" spans="1:5" x14ac:dyDescent="0.3">
      <c r="A1291" s="133" t="s">
        <v>21282</v>
      </c>
      <c r="B1291" s="134" t="s">
        <v>21283</v>
      </c>
      <c r="C1291" s="135" t="s">
        <v>146</v>
      </c>
      <c r="D1291" s="136">
        <v>1190.1199999999999</v>
      </c>
      <c r="E1291" s="136">
        <v>1197.68</v>
      </c>
    </row>
    <row r="1292" spans="1:5" x14ac:dyDescent="0.3">
      <c r="A1292" s="133" t="s">
        <v>21284</v>
      </c>
      <c r="B1292" s="134" t="s">
        <v>21285</v>
      </c>
      <c r="C1292" s="135" t="s">
        <v>1037</v>
      </c>
      <c r="D1292" s="136">
        <v>631.97</v>
      </c>
      <c r="E1292" s="136">
        <v>636.04999999999995</v>
      </c>
    </row>
    <row r="1293" spans="1:5" x14ac:dyDescent="0.3">
      <c r="A1293" s="133" t="s">
        <v>21286</v>
      </c>
      <c r="B1293" s="134" t="s">
        <v>21287</v>
      </c>
      <c r="C1293" s="135" t="s">
        <v>1037</v>
      </c>
      <c r="D1293" s="136">
        <v>1284.8800000000001</v>
      </c>
      <c r="E1293" s="136">
        <v>1292.44</v>
      </c>
    </row>
    <row r="1294" spans="1:5" x14ac:dyDescent="0.3">
      <c r="A1294" s="133" t="s">
        <v>21288</v>
      </c>
      <c r="B1294" s="134" t="s">
        <v>21289</v>
      </c>
      <c r="C1294" s="135"/>
      <c r="D1294" s="136"/>
      <c r="E1294" s="136"/>
    </row>
    <row r="1295" spans="1:5" x14ac:dyDescent="0.3">
      <c r="A1295" s="133" t="s">
        <v>21290</v>
      </c>
      <c r="B1295" s="134" t="s">
        <v>21291</v>
      </c>
      <c r="C1295" s="135"/>
      <c r="D1295" s="136"/>
      <c r="E1295" s="136"/>
    </row>
    <row r="1296" spans="1:5" x14ac:dyDescent="0.3">
      <c r="A1296" s="133" t="s">
        <v>21292</v>
      </c>
      <c r="B1296" s="134" t="s">
        <v>21293</v>
      </c>
      <c r="C1296" s="135" t="s">
        <v>1037</v>
      </c>
      <c r="D1296" s="136">
        <v>718.73</v>
      </c>
      <c r="E1296" s="136">
        <v>721.93</v>
      </c>
    </row>
    <row r="1297" spans="1:5" x14ac:dyDescent="0.3">
      <c r="A1297" s="133" t="s">
        <v>21294</v>
      </c>
      <c r="B1297" s="134" t="s">
        <v>21295</v>
      </c>
      <c r="C1297" s="135" t="s">
        <v>1037</v>
      </c>
      <c r="D1297" s="136">
        <v>1528.97</v>
      </c>
      <c r="E1297" s="136">
        <v>1532.17</v>
      </c>
    </row>
    <row r="1298" spans="1:5" x14ac:dyDescent="0.3">
      <c r="A1298" s="133" t="s">
        <v>21296</v>
      </c>
      <c r="B1298" s="134" t="s">
        <v>21297</v>
      </c>
      <c r="C1298" s="135" t="s">
        <v>1037</v>
      </c>
      <c r="D1298" s="136">
        <v>923.66</v>
      </c>
      <c r="E1298" s="136">
        <v>926.86</v>
      </c>
    </row>
    <row r="1299" spans="1:5" x14ac:dyDescent="0.3">
      <c r="A1299" s="133" t="s">
        <v>21298</v>
      </c>
      <c r="B1299" s="134" t="s">
        <v>21299</v>
      </c>
      <c r="C1299" s="135" t="s">
        <v>1037</v>
      </c>
      <c r="D1299" s="136">
        <v>794.53</v>
      </c>
      <c r="E1299" s="136">
        <v>797.73</v>
      </c>
    </row>
    <row r="1300" spans="1:5" x14ac:dyDescent="0.3">
      <c r="A1300" s="133" t="s">
        <v>21300</v>
      </c>
      <c r="B1300" s="134" t="s">
        <v>21301</v>
      </c>
      <c r="C1300" s="135" t="s">
        <v>1037</v>
      </c>
      <c r="D1300" s="136">
        <v>361.81</v>
      </c>
      <c r="E1300" s="136">
        <v>365.01</v>
      </c>
    </row>
    <row r="1301" spans="1:5" x14ac:dyDescent="0.3">
      <c r="A1301" s="133" t="s">
        <v>21302</v>
      </c>
      <c r="B1301" s="134" t="s">
        <v>21303</v>
      </c>
      <c r="C1301" s="135" t="s">
        <v>1037</v>
      </c>
      <c r="D1301" s="136">
        <v>1001.17</v>
      </c>
      <c r="E1301" s="136">
        <v>1004.37</v>
      </c>
    </row>
    <row r="1302" spans="1:5" x14ac:dyDescent="0.3">
      <c r="A1302" s="133" t="s">
        <v>21304</v>
      </c>
      <c r="B1302" s="134" t="s">
        <v>21305</v>
      </c>
      <c r="C1302" s="135" t="s">
        <v>1037</v>
      </c>
      <c r="D1302" s="136">
        <v>277.73</v>
      </c>
      <c r="E1302" s="136">
        <v>277.73</v>
      </c>
    </row>
    <row r="1303" spans="1:5" x14ac:dyDescent="0.3">
      <c r="A1303" s="133" t="s">
        <v>21306</v>
      </c>
      <c r="B1303" s="134" t="s">
        <v>21307</v>
      </c>
      <c r="C1303" s="135" t="s">
        <v>1037</v>
      </c>
      <c r="D1303" s="136">
        <v>890.75</v>
      </c>
      <c r="E1303" s="136">
        <v>893.82</v>
      </c>
    </row>
    <row r="1304" spans="1:5" x14ac:dyDescent="0.3">
      <c r="A1304" s="133" t="s">
        <v>21308</v>
      </c>
      <c r="B1304" s="134" t="s">
        <v>21309</v>
      </c>
      <c r="C1304" s="135" t="s">
        <v>1037</v>
      </c>
      <c r="D1304" s="136">
        <v>794.1</v>
      </c>
      <c r="E1304" s="136">
        <v>797.17</v>
      </c>
    </row>
    <row r="1305" spans="1:5" x14ac:dyDescent="0.3">
      <c r="A1305" s="133" t="s">
        <v>21310</v>
      </c>
      <c r="B1305" s="134" t="s">
        <v>21311</v>
      </c>
      <c r="C1305" s="135" t="s">
        <v>1037</v>
      </c>
      <c r="D1305" s="136">
        <v>2139.69</v>
      </c>
      <c r="E1305" s="136">
        <v>2147.81</v>
      </c>
    </row>
    <row r="1306" spans="1:5" x14ac:dyDescent="0.3">
      <c r="A1306" s="133" t="s">
        <v>21312</v>
      </c>
      <c r="B1306" s="134" t="s">
        <v>21313</v>
      </c>
      <c r="C1306" s="135" t="s">
        <v>1037</v>
      </c>
      <c r="D1306" s="136">
        <v>1084.3599999999999</v>
      </c>
      <c r="E1306" s="136">
        <v>1093.94</v>
      </c>
    </row>
    <row r="1307" spans="1:5" x14ac:dyDescent="0.3">
      <c r="A1307" s="133" t="s">
        <v>21314</v>
      </c>
      <c r="B1307" s="134" t="s">
        <v>21315</v>
      </c>
      <c r="C1307" s="135"/>
      <c r="D1307" s="136"/>
      <c r="E1307" s="136"/>
    </row>
    <row r="1308" spans="1:5" x14ac:dyDescent="0.3">
      <c r="A1308" s="133" t="s">
        <v>21316</v>
      </c>
      <c r="B1308" s="134" t="s">
        <v>21317</v>
      </c>
      <c r="C1308" s="135" t="s">
        <v>1037</v>
      </c>
      <c r="D1308" s="136">
        <v>1053.73</v>
      </c>
      <c r="E1308" s="136">
        <v>1063.31</v>
      </c>
    </row>
    <row r="1309" spans="1:5" x14ac:dyDescent="0.3">
      <c r="A1309" s="133" t="s">
        <v>21318</v>
      </c>
      <c r="B1309" s="134" t="s">
        <v>21319</v>
      </c>
      <c r="C1309" s="135" t="s">
        <v>1037</v>
      </c>
      <c r="D1309" s="136">
        <v>947.94</v>
      </c>
      <c r="E1309" s="136">
        <v>957.52</v>
      </c>
    </row>
    <row r="1310" spans="1:5" x14ac:dyDescent="0.3">
      <c r="A1310" s="133" t="s">
        <v>21320</v>
      </c>
      <c r="B1310" s="134" t="s">
        <v>21321</v>
      </c>
      <c r="C1310" s="135" t="s">
        <v>146</v>
      </c>
      <c r="D1310" s="136">
        <v>1524.2</v>
      </c>
      <c r="E1310" s="136">
        <v>1541.09</v>
      </c>
    </row>
    <row r="1311" spans="1:5" x14ac:dyDescent="0.3">
      <c r="A1311" s="133" t="s">
        <v>21322</v>
      </c>
      <c r="B1311" s="134" t="s">
        <v>21323</v>
      </c>
      <c r="C1311" s="135" t="s">
        <v>146</v>
      </c>
      <c r="D1311" s="136">
        <v>1661.49</v>
      </c>
      <c r="E1311" s="136">
        <v>1678.38</v>
      </c>
    </row>
    <row r="1312" spans="1:5" x14ac:dyDescent="0.3">
      <c r="A1312" s="133" t="s">
        <v>21324</v>
      </c>
      <c r="B1312" s="134" t="s">
        <v>21325</v>
      </c>
      <c r="C1312" s="135" t="s">
        <v>1037</v>
      </c>
      <c r="D1312" s="136">
        <v>1080.21</v>
      </c>
      <c r="E1312" s="136">
        <v>1089.79</v>
      </c>
    </row>
    <row r="1313" spans="1:5" x14ac:dyDescent="0.3">
      <c r="A1313" s="133" t="s">
        <v>21326</v>
      </c>
      <c r="B1313" s="134" t="s">
        <v>21327</v>
      </c>
      <c r="C1313" s="135" t="s">
        <v>146</v>
      </c>
      <c r="D1313" s="136">
        <v>2442.81</v>
      </c>
      <c r="E1313" s="136">
        <v>2459.6999999999998</v>
      </c>
    </row>
    <row r="1314" spans="1:5" x14ac:dyDescent="0.3">
      <c r="A1314" s="133" t="s">
        <v>21328</v>
      </c>
      <c r="B1314" s="134" t="s">
        <v>21329</v>
      </c>
      <c r="C1314" s="135" t="s">
        <v>146</v>
      </c>
      <c r="D1314" s="136">
        <v>2580.04</v>
      </c>
      <c r="E1314" s="136">
        <v>2596.9299999999998</v>
      </c>
    </row>
    <row r="1315" spans="1:5" x14ac:dyDescent="0.3">
      <c r="A1315" s="133" t="s">
        <v>21330</v>
      </c>
      <c r="B1315" s="134" t="s">
        <v>21331</v>
      </c>
      <c r="C1315" s="135" t="s">
        <v>1037</v>
      </c>
      <c r="D1315" s="136">
        <v>1019.67</v>
      </c>
      <c r="E1315" s="136">
        <v>1029.25</v>
      </c>
    </row>
    <row r="1316" spans="1:5" x14ac:dyDescent="0.3">
      <c r="A1316" s="133" t="s">
        <v>21332</v>
      </c>
      <c r="B1316" s="134" t="s">
        <v>21333</v>
      </c>
      <c r="C1316" s="135" t="s">
        <v>1037</v>
      </c>
      <c r="D1316" s="136">
        <v>420.32</v>
      </c>
      <c r="E1316" s="136">
        <v>429.9</v>
      </c>
    </row>
    <row r="1317" spans="1:5" x14ac:dyDescent="0.3">
      <c r="A1317" s="133" t="s">
        <v>21334</v>
      </c>
      <c r="B1317" s="134" t="s">
        <v>21335</v>
      </c>
      <c r="C1317" s="135" t="s">
        <v>1037</v>
      </c>
      <c r="D1317" s="136">
        <v>1628.24</v>
      </c>
      <c r="E1317" s="136">
        <v>1637.82</v>
      </c>
    </row>
    <row r="1318" spans="1:5" x14ac:dyDescent="0.3">
      <c r="A1318" s="133" t="s">
        <v>21336</v>
      </c>
      <c r="B1318" s="134" t="s">
        <v>21337</v>
      </c>
      <c r="C1318" s="135" t="s">
        <v>1037</v>
      </c>
      <c r="D1318" s="136">
        <v>1036.27</v>
      </c>
      <c r="E1318" s="136">
        <v>1043.58</v>
      </c>
    </row>
    <row r="1319" spans="1:5" x14ac:dyDescent="0.3">
      <c r="A1319" s="133" t="s">
        <v>21338</v>
      </c>
      <c r="B1319" s="134" t="s">
        <v>21339</v>
      </c>
      <c r="C1319" s="135" t="s">
        <v>1037</v>
      </c>
      <c r="D1319" s="136">
        <v>885.28</v>
      </c>
      <c r="E1319" s="136">
        <v>894.86</v>
      </c>
    </row>
    <row r="1320" spans="1:5" x14ac:dyDescent="0.3">
      <c r="A1320" s="133" t="s">
        <v>21340</v>
      </c>
      <c r="B1320" s="134" t="s">
        <v>21341</v>
      </c>
      <c r="C1320" s="135" t="s">
        <v>1037</v>
      </c>
      <c r="D1320" s="136">
        <v>782.62</v>
      </c>
      <c r="E1320" s="136">
        <v>792.2</v>
      </c>
    </row>
    <row r="1321" spans="1:5" x14ac:dyDescent="0.3">
      <c r="A1321" s="133" t="s">
        <v>21342</v>
      </c>
      <c r="B1321" s="134" t="s">
        <v>21343</v>
      </c>
      <c r="C1321" s="135" t="s">
        <v>1037</v>
      </c>
      <c r="D1321" s="136">
        <v>1340.11</v>
      </c>
      <c r="E1321" s="136">
        <v>1349.69</v>
      </c>
    </row>
    <row r="1322" spans="1:5" x14ac:dyDescent="0.3">
      <c r="A1322" s="133" t="s">
        <v>21344</v>
      </c>
      <c r="B1322" s="134" t="s">
        <v>21345</v>
      </c>
      <c r="C1322" s="135" t="s">
        <v>1037</v>
      </c>
      <c r="D1322" s="136">
        <v>1678.12</v>
      </c>
      <c r="E1322" s="136">
        <v>1687.7</v>
      </c>
    </row>
    <row r="1323" spans="1:5" x14ac:dyDescent="0.3">
      <c r="A1323" s="133" t="s">
        <v>21346</v>
      </c>
      <c r="B1323" s="134" t="s">
        <v>21347</v>
      </c>
      <c r="C1323" s="135" t="s">
        <v>1037</v>
      </c>
      <c r="D1323" s="136">
        <v>1150.29</v>
      </c>
      <c r="E1323" s="136">
        <v>1159.8699999999999</v>
      </c>
    </row>
    <row r="1324" spans="1:5" x14ac:dyDescent="0.3">
      <c r="A1324" s="133" t="s">
        <v>21348</v>
      </c>
      <c r="B1324" s="134" t="s">
        <v>21349</v>
      </c>
      <c r="C1324" s="135" t="s">
        <v>1037</v>
      </c>
      <c r="D1324" s="136">
        <v>1423.95</v>
      </c>
      <c r="E1324" s="136">
        <v>1430.32</v>
      </c>
    </row>
    <row r="1325" spans="1:5" x14ac:dyDescent="0.3">
      <c r="A1325" s="133" t="s">
        <v>21350</v>
      </c>
      <c r="B1325" s="134" t="s">
        <v>21351</v>
      </c>
      <c r="C1325" s="135" t="s">
        <v>1037</v>
      </c>
      <c r="D1325" s="136">
        <v>1305.03</v>
      </c>
      <c r="E1325" s="136">
        <v>1312.34</v>
      </c>
    </row>
    <row r="1326" spans="1:5" x14ac:dyDescent="0.3">
      <c r="A1326" s="133" t="s">
        <v>21352</v>
      </c>
      <c r="B1326" s="134" t="s">
        <v>21353</v>
      </c>
      <c r="C1326" s="135" t="s">
        <v>1037</v>
      </c>
      <c r="D1326" s="136">
        <v>1957.34</v>
      </c>
      <c r="E1326" s="136">
        <v>1963.71</v>
      </c>
    </row>
    <row r="1327" spans="1:5" x14ac:dyDescent="0.3">
      <c r="A1327" s="133" t="s">
        <v>21354</v>
      </c>
      <c r="B1327" s="134" t="s">
        <v>21355</v>
      </c>
      <c r="C1327" s="135" t="s">
        <v>1037</v>
      </c>
      <c r="D1327" s="136">
        <v>1365.44</v>
      </c>
      <c r="E1327" s="136">
        <v>1371.81</v>
      </c>
    </row>
    <row r="1328" spans="1:5" x14ac:dyDescent="0.3">
      <c r="A1328" s="133" t="s">
        <v>21356</v>
      </c>
      <c r="B1328" s="134" t="s">
        <v>21357</v>
      </c>
      <c r="C1328" s="135" t="s">
        <v>1037</v>
      </c>
      <c r="D1328" s="136">
        <v>1694.43</v>
      </c>
      <c r="E1328" s="136">
        <v>1697.63</v>
      </c>
    </row>
    <row r="1329" spans="1:5" x14ac:dyDescent="0.3">
      <c r="A1329" s="133" t="s">
        <v>21358</v>
      </c>
      <c r="B1329" s="134" t="s">
        <v>21359</v>
      </c>
      <c r="C1329" s="135" t="s">
        <v>1037</v>
      </c>
      <c r="D1329" s="136">
        <v>333.63</v>
      </c>
      <c r="E1329" s="136">
        <v>338.67</v>
      </c>
    </row>
    <row r="1330" spans="1:5" x14ac:dyDescent="0.3">
      <c r="A1330" s="133" t="s">
        <v>21360</v>
      </c>
      <c r="B1330" s="134" t="s">
        <v>21361</v>
      </c>
      <c r="C1330" s="135" t="s">
        <v>1037</v>
      </c>
      <c r="D1330" s="136">
        <v>914.87</v>
      </c>
      <c r="E1330" s="136">
        <v>924.45</v>
      </c>
    </row>
    <row r="1331" spans="1:5" x14ac:dyDescent="0.3">
      <c r="A1331" s="133" t="s">
        <v>21362</v>
      </c>
      <c r="B1331" s="134" t="s">
        <v>21363</v>
      </c>
      <c r="C1331" s="135" t="s">
        <v>1037</v>
      </c>
      <c r="D1331" s="136">
        <v>1345.51</v>
      </c>
      <c r="E1331" s="136">
        <v>1360.69</v>
      </c>
    </row>
    <row r="1332" spans="1:5" x14ac:dyDescent="0.3">
      <c r="A1332" s="133" t="s">
        <v>21364</v>
      </c>
      <c r="B1332" s="134" t="s">
        <v>21365</v>
      </c>
      <c r="C1332" s="135" t="s">
        <v>1037</v>
      </c>
      <c r="D1332" s="136">
        <v>6896.46</v>
      </c>
      <c r="E1332" s="136">
        <v>6915.22</v>
      </c>
    </row>
    <row r="1333" spans="1:5" x14ac:dyDescent="0.3">
      <c r="A1333" s="133" t="s">
        <v>21366</v>
      </c>
      <c r="B1333" s="134" t="s">
        <v>21367</v>
      </c>
      <c r="C1333" s="135" t="s">
        <v>1037</v>
      </c>
      <c r="D1333" s="136">
        <v>1101.1500000000001</v>
      </c>
      <c r="E1333" s="136">
        <v>1107.52</v>
      </c>
    </row>
    <row r="1334" spans="1:5" x14ac:dyDescent="0.3">
      <c r="A1334" s="133" t="s">
        <v>21368</v>
      </c>
      <c r="B1334" s="134" t="s">
        <v>21369</v>
      </c>
      <c r="C1334" s="135" t="s">
        <v>1037</v>
      </c>
      <c r="D1334" s="136">
        <v>1705.3</v>
      </c>
      <c r="E1334" s="136">
        <v>1712.58</v>
      </c>
    </row>
    <row r="1335" spans="1:5" x14ac:dyDescent="0.3">
      <c r="A1335" s="133" t="s">
        <v>21370</v>
      </c>
      <c r="B1335" s="134" t="s">
        <v>21371</v>
      </c>
      <c r="C1335" s="135" t="s">
        <v>1037</v>
      </c>
      <c r="D1335" s="136">
        <v>1496.79</v>
      </c>
      <c r="E1335" s="136">
        <v>1506.37</v>
      </c>
    </row>
    <row r="1336" spans="1:5" x14ac:dyDescent="0.3">
      <c r="A1336" s="133" t="s">
        <v>21372</v>
      </c>
      <c r="B1336" s="134" t="s">
        <v>21373</v>
      </c>
      <c r="C1336" s="135"/>
      <c r="D1336" s="136"/>
      <c r="E1336" s="136"/>
    </row>
    <row r="1337" spans="1:5" x14ac:dyDescent="0.3">
      <c r="A1337" s="133" t="s">
        <v>21374</v>
      </c>
      <c r="B1337" s="134" t="s">
        <v>21375</v>
      </c>
      <c r="C1337" s="135" t="s">
        <v>80</v>
      </c>
      <c r="D1337" s="136">
        <v>924.44</v>
      </c>
      <c r="E1337" s="136">
        <v>929.48</v>
      </c>
    </row>
    <row r="1338" spans="1:5" x14ac:dyDescent="0.3">
      <c r="A1338" s="133" t="s">
        <v>21376</v>
      </c>
      <c r="B1338" s="134" t="s">
        <v>21377</v>
      </c>
      <c r="C1338" s="135" t="s">
        <v>80</v>
      </c>
      <c r="D1338" s="136">
        <v>864.61</v>
      </c>
      <c r="E1338" s="136">
        <v>866.62</v>
      </c>
    </row>
    <row r="1339" spans="1:5" x14ac:dyDescent="0.3">
      <c r="A1339" s="133" t="s">
        <v>21378</v>
      </c>
      <c r="B1339" s="134" t="s">
        <v>21379</v>
      </c>
      <c r="C1339" s="135" t="s">
        <v>80</v>
      </c>
      <c r="D1339" s="136">
        <v>1394.3</v>
      </c>
      <c r="E1339" s="136">
        <v>1399.34</v>
      </c>
    </row>
    <row r="1340" spans="1:5" x14ac:dyDescent="0.3">
      <c r="A1340" s="133" t="s">
        <v>21380</v>
      </c>
      <c r="B1340" s="134" t="s">
        <v>21381</v>
      </c>
      <c r="C1340" s="135" t="s">
        <v>1037</v>
      </c>
      <c r="D1340" s="136">
        <v>1465.24</v>
      </c>
      <c r="E1340" s="136">
        <v>1475.32</v>
      </c>
    </row>
    <row r="1341" spans="1:5" x14ac:dyDescent="0.3">
      <c r="A1341" s="133" t="s">
        <v>21382</v>
      </c>
      <c r="B1341" s="134" t="s">
        <v>21383</v>
      </c>
      <c r="C1341" s="135" t="s">
        <v>1037</v>
      </c>
      <c r="D1341" s="136">
        <v>1088.08</v>
      </c>
      <c r="E1341" s="136">
        <v>1089.73</v>
      </c>
    </row>
    <row r="1342" spans="1:5" x14ac:dyDescent="0.3">
      <c r="A1342" s="133" t="s">
        <v>21384</v>
      </c>
      <c r="B1342" s="134" t="s">
        <v>21385</v>
      </c>
      <c r="C1342" s="135" t="s">
        <v>1037</v>
      </c>
      <c r="D1342" s="136">
        <v>583.6</v>
      </c>
      <c r="E1342" s="136">
        <v>605.52</v>
      </c>
    </row>
    <row r="1343" spans="1:5" x14ac:dyDescent="0.3">
      <c r="A1343" s="133" t="s">
        <v>21386</v>
      </c>
      <c r="B1343" s="134" t="s">
        <v>21387</v>
      </c>
      <c r="C1343" s="135" t="s">
        <v>1037</v>
      </c>
      <c r="D1343" s="136">
        <v>988.92</v>
      </c>
      <c r="E1343" s="136">
        <v>992.12</v>
      </c>
    </row>
    <row r="1344" spans="1:5" x14ac:dyDescent="0.3">
      <c r="A1344" s="133" t="s">
        <v>21388</v>
      </c>
      <c r="B1344" s="134" t="s">
        <v>21389</v>
      </c>
      <c r="C1344" s="135" t="s">
        <v>1037</v>
      </c>
      <c r="D1344" s="136">
        <v>799.2</v>
      </c>
      <c r="E1344" s="136">
        <v>805.57</v>
      </c>
    </row>
    <row r="1345" spans="1:5" x14ac:dyDescent="0.3">
      <c r="A1345" s="133" t="s">
        <v>21390</v>
      </c>
      <c r="B1345" s="134" t="s">
        <v>21391</v>
      </c>
      <c r="C1345" s="135" t="s">
        <v>80</v>
      </c>
      <c r="D1345" s="136">
        <v>232.98</v>
      </c>
      <c r="E1345" s="136">
        <v>235.5</v>
      </c>
    </row>
    <row r="1346" spans="1:5" x14ac:dyDescent="0.3">
      <c r="A1346" s="133" t="s">
        <v>21392</v>
      </c>
      <c r="B1346" s="134" t="s">
        <v>21393</v>
      </c>
      <c r="C1346" s="135" t="s">
        <v>80</v>
      </c>
      <c r="D1346" s="136">
        <v>278.5</v>
      </c>
      <c r="E1346" s="136">
        <v>281.02</v>
      </c>
    </row>
    <row r="1347" spans="1:5" x14ac:dyDescent="0.3">
      <c r="A1347" s="133" t="s">
        <v>21394</v>
      </c>
      <c r="B1347" s="134" t="s">
        <v>21395</v>
      </c>
      <c r="C1347" s="135" t="s">
        <v>1037</v>
      </c>
      <c r="D1347" s="136">
        <v>1374.48</v>
      </c>
      <c r="E1347" s="136">
        <v>1381.79</v>
      </c>
    </row>
    <row r="1348" spans="1:5" x14ac:dyDescent="0.3">
      <c r="A1348" s="133" t="s">
        <v>21396</v>
      </c>
      <c r="B1348" s="134" t="s">
        <v>21397</v>
      </c>
      <c r="C1348" s="135" t="s">
        <v>1037</v>
      </c>
      <c r="D1348" s="136">
        <v>1113.29</v>
      </c>
      <c r="E1348" s="136">
        <v>1116.49</v>
      </c>
    </row>
    <row r="1349" spans="1:5" x14ac:dyDescent="0.3">
      <c r="A1349" s="133" t="s">
        <v>21398</v>
      </c>
      <c r="B1349" s="134" t="s">
        <v>35260</v>
      </c>
      <c r="C1349" s="135" t="s">
        <v>1037</v>
      </c>
      <c r="D1349" s="136">
        <v>1288.1099999999999</v>
      </c>
      <c r="E1349" s="136">
        <v>1294.48</v>
      </c>
    </row>
    <row r="1350" spans="1:5" x14ac:dyDescent="0.3">
      <c r="A1350" s="133" t="s">
        <v>21399</v>
      </c>
      <c r="B1350" s="134" t="s">
        <v>35261</v>
      </c>
      <c r="C1350" s="135" t="s">
        <v>1037</v>
      </c>
      <c r="D1350" s="136">
        <v>736.42</v>
      </c>
      <c r="E1350" s="136">
        <v>738.43</v>
      </c>
    </row>
    <row r="1351" spans="1:5" x14ac:dyDescent="0.3">
      <c r="A1351" s="133" t="s">
        <v>21400</v>
      </c>
      <c r="B1351" s="134" t="s">
        <v>21401</v>
      </c>
      <c r="C1351" s="135" t="s">
        <v>1037</v>
      </c>
      <c r="D1351" s="136">
        <v>666.78</v>
      </c>
      <c r="E1351" s="136">
        <v>666.78</v>
      </c>
    </row>
    <row r="1352" spans="1:5" x14ac:dyDescent="0.3">
      <c r="A1352" s="133" t="s">
        <v>21402</v>
      </c>
      <c r="B1352" s="134" t="s">
        <v>21403</v>
      </c>
      <c r="C1352" s="135"/>
      <c r="D1352" s="136"/>
      <c r="E1352" s="136"/>
    </row>
    <row r="1353" spans="1:5" x14ac:dyDescent="0.3">
      <c r="A1353" s="133" t="s">
        <v>21404</v>
      </c>
      <c r="B1353" s="134" t="s">
        <v>21405</v>
      </c>
      <c r="C1353" s="135" t="s">
        <v>1037</v>
      </c>
      <c r="D1353" s="136">
        <v>3254.93</v>
      </c>
      <c r="E1353" s="136">
        <v>3262</v>
      </c>
    </row>
    <row r="1354" spans="1:5" x14ac:dyDescent="0.3">
      <c r="A1354" s="133" t="s">
        <v>21406</v>
      </c>
      <c r="B1354" s="134" t="s">
        <v>21407</v>
      </c>
      <c r="C1354" s="135" t="s">
        <v>1037</v>
      </c>
      <c r="D1354" s="136">
        <v>1942.43</v>
      </c>
      <c r="E1354" s="136">
        <v>1949.5</v>
      </c>
    </row>
    <row r="1355" spans="1:5" x14ac:dyDescent="0.3">
      <c r="A1355" s="133" t="s">
        <v>21408</v>
      </c>
      <c r="B1355" s="134" t="s">
        <v>21409</v>
      </c>
      <c r="C1355" s="135" t="s">
        <v>1037</v>
      </c>
      <c r="D1355" s="136">
        <v>2078.77</v>
      </c>
      <c r="E1355" s="136">
        <v>2085.84</v>
      </c>
    </row>
    <row r="1356" spans="1:5" x14ac:dyDescent="0.3">
      <c r="A1356" s="133" t="s">
        <v>21410</v>
      </c>
      <c r="B1356" s="134" t="s">
        <v>21411</v>
      </c>
      <c r="C1356" s="135" t="s">
        <v>1037</v>
      </c>
      <c r="D1356" s="136">
        <v>3116.15</v>
      </c>
      <c r="E1356" s="136">
        <v>3123.22</v>
      </c>
    </row>
    <row r="1357" spans="1:5" x14ac:dyDescent="0.3">
      <c r="A1357" s="133" t="s">
        <v>21412</v>
      </c>
      <c r="B1357" s="134" t="s">
        <v>21413</v>
      </c>
      <c r="C1357" s="135" t="s">
        <v>1037</v>
      </c>
      <c r="D1357" s="136">
        <v>2577.23</v>
      </c>
      <c r="E1357" s="136">
        <v>2590.1799999999998</v>
      </c>
    </row>
    <row r="1358" spans="1:5" x14ac:dyDescent="0.3">
      <c r="A1358" s="133" t="s">
        <v>21414</v>
      </c>
      <c r="B1358" s="134" t="s">
        <v>21415</v>
      </c>
      <c r="C1358" s="135" t="s">
        <v>1037</v>
      </c>
      <c r="D1358" s="136">
        <v>3824.07</v>
      </c>
      <c r="E1358" s="136">
        <v>3837.02</v>
      </c>
    </row>
    <row r="1359" spans="1:5" x14ac:dyDescent="0.3">
      <c r="A1359" s="133" t="s">
        <v>21416</v>
      </c>
      <c r="B1359" s="134" t="s">
        <v>21417</v>
      </c>
      <c r="C1359" s="135" t="s">
        <v>1037</v>
      </c>
      <c r="D1359" s="136">
        <v>3081.89</v>
      </c>
      <c r="E1359" s="136">
        <v>3094.84</v>
      </c>
    </row>
    <row r="1360" spans="1:5" x14ac:dyDescent="0.3">
      <c r="A1360" s="133" t="s">
        <v>21418</v>
      </c>
      <c r="B1360" s="134" t="s">
        <v>21419</v>
      </c>
      <c r="C1360" s="135" t="s">
        <v>1037</v>
      </c>
      <c r="D1360" s="136">
        <v>3869.65</v>
      </c>
      <c r="E1360" s="136">
        <v>3882.6</v>
      </c>
    </row>
    <row r="1361" spans="1:5" x14ac:dyDescent="0.3">
      <c r="A1361" s="133" t="s">
        <v>21420</v>
      </c>
      <c r="B1361" s="134" t="s">
        <v>21421</v>
      </c>
      <c r="C1361" s="135" t="s">
        <v>1037</v>
      </c>
      <c r="D1361" s="136">
        <v>2500.96</v>
      </c>
      <c r="E1361" s="136">
        <v>2508.0300000000002</v>
      </c>
    </row>
    <row r="1362" spans="1:5" x14ac:dyDescent="0.3">
      <c r="A1362" s="133" t="s">
        <v>21422</v>
      </c>
      <c r="B1362" s="134" t="s">
        <v>21423</v>
      </c>
      <c r="C1362" s="135" t="s">
        <v>1037</v>
      </c>
      <c r="D1362" s="136">
        <v>2523.41</v>
      </c>
      <c r="E1362" s="136">
        <v>2530.48</v>
      </c>
    </row>
    <row r="1363" spans="1:5" x14ac:dyDescent="0.3">
      <c r="A1363" s="133" t="s">
        <v>21424</v>
      </c>
      <c r="B1363" s="134" t="s">
        <v>21425</v>
      </c>
      <c r="C1363" s="135" t="s">
        <v>1037</v>
      </c>
      <c r="D1363" s="136">
        <v>3713.68</v>
      </c>
      <c r="E1363" s="136">
        <v>3720.75</v>
      </c>
    </row>
    <row r="1364" spans="1:5" x14ac:dyDescent="0.3">
      <c r="A1364" s="133" t="s">
        <v>21426</v>
      </c>
      <c r="B1364" s="134" t="s">
        <v>21427</v>
      </c>
      <c r="C1364" s="135" t="s">
        <v>1037</v>
      </c>
      <c r="D1364" s="136">
        <v>3152.54</v>
      </c>
      <c r="E1364" s="136">
        <v>3165.49</v>
      </c>
    </row>
    <row r="1365" spans="1:5" x14ac:dyDescent="0.3">
      <c r="A1365" s="133" t="s">
        <v>21428</v>
      </c>
      <c r="B1365" s="134" t="s">
        <v>21429</v>
      </c>
      <c r="C1365" s="135" t="s">
        <v>1037</v>
      </c>
      <c r="D1365" s="136">
        <v>4413.58</v>
      </c>
      <c r="E1365" s="136">
        <v>4426.53</v>
      </c>
    </row>
    <row r="1366" spans="1:5" x14ac:dyDescent="0.3">
      <c r="A1366" s="133" t="s">
        <v>21430</v>
      </c>
      <c r="B1366" s="134" t="s">
        <v>21431</v>
      </c>
      <c r="C1366" s="135" t="s">
        <v>1037</v>
      </c>
      <c r="D1366" s="136">
        <v>3405.57</v>
      </c>
      <c r="E1366" s="136">
        <v>3418.52</v>
      </c>
    </row>
    <row r="1367" spans="1:5" x14ac:dyDescent="0.3">
      <c r="A1367" s="133" t="s">
        <v>21432</v>
      </c>
      <c r="B1367" s="134" t="s">
        <v>21433</v>
      </c>
      <c r="C1367" s="135" t="s">
        <v>1037</v>
      </c>
      <c r="D1367" s="136">
        <v>4449.2</v>
      </c>
      <c r="E1367" s="136">
        <v>4462.1499999999996</v>
      </c>
    </row>
    <row r="1368" spans="1:5" x14ac:dyDescent="0.3">
      <c r="A1368" s="133" t="s">
        <v>21434</v>
      </c>
      <c r="B1368" s="134" t="s">
        <v>21435</v>
      </c>
      <c r="C1368" s="135" t="s">
        <v>1037</v>
      </c>
      <c r="D1368" s="136">
        <v>4514.1000000000004</v>
      </c>
      <c r="E1368" s="136">
        <v>4527.05</v>
      </c>
    </row>
    <row r="1369" spans="1:5" x14ac:dyDescent="0.3">
      <c r="A1369" s="133" t="s">
        <v>21436</v>
      </c>
      <c r="B1369" s="134" t="s">
        <v>21437</v>
      </c>
      <c r="C1369" s="135" t="s">
        <v>1037</v>
      </c>
      <c r="D1369" s="136">
        <v>4283.92</v>
      </c>
      <c r="E1369" s="136">
        <v>4290.99</v>
      </c>
    </row>
    <row r="1370" spans="1:5" x14ac:dyDescent="0.3">
      <c r="A1370" s="133" t="s">
        <v>21438</v>
      </c>
      <c r="B1370" s="134" t="s">
        <v>21439</v>
      </c>
      <c r="C1370" s="135" t="s">
        <v>1037</v>
      </c>
      <c r="D1370" s="136">
        <v>2736</v>
      </c>
      <c r="E1370" s="136">
        <v>2743.07</v>
      </c>
    </row>
    <row r="1371" spans="1:5" x14ac:dyDescent="0.3">
      <c r="A1371" s="133" t="s">
        <v>21440</v>
      </c>
      <c r="B1371" s="134" t="s">
        <v>21441</v>
      </c>
      <c r="C1371" s="135" t="s">
        <v>1037</v>
      </c>
      <c r="D1371" s="136">
        <v>4595.99</v>
      </c>
      <c r="E1371" s="136">
        <v>4603.0600000000004</v>
      </c>
    </row>
    <row r="1372" spans="1:5" x14ac:dyDescent="0.3">
      <c r="A1372" s="133" t="s">
        <v>21442</v>
      </c>
      <c r="B1372" s="134" t="s">
        <v>21443</v>
      </c>
      <c r="C1372" s="135" t="s">
        <v>1037</v>
      </c>
      <c r="D1372" s="136">
        <v>4190.16</v>
      </c>
      <c r="E1372" s="136">
        <v>4218.5600000000004</v>
      </c>
    </row>
    <row r="1373" spans="1:5" x14ac:dyDescent="0.3">
      <c r="A1373" s="133" t="s">
        <v>21444</v>
      </c>
      <c r="B1373" s="134" t="s">
        <v>21445</v>
      </c>
      <c r="C1373" s="135" t="s">
        <v>1037</v>
      </c>
      <c r="D1373" s="136">
        <v>3576.1</v>
      </c>
      <c r="E1373" s="136">
        <v>3583.17</v>
      </c>
    </row>
    <row r="1374" spans="1:5" x14ac:dyDescent="0.3">
      <c r="A1374" s="133" t="s">
        <v>21446</v>
      </c>
      <c r="B1374" s="134" t="s">
        <v>21447</v>
      </c>
      <c r="C1374" s="135" t="s">
        <v>1037</v>
      </c>
      <c r="D1374" s="136">
        <v>1786.64</v>
      </c>
      <c r="E1374" s="136">
        <v>1793.71</v>
      </c>
    </row>
    <row r="1375" spans="1:5" x14ac:dyDescent="0.3">
      <c r="A1375" s="133" t="s">
        <v>21448</v>
      </c>
      <c r="B1375" s="134" t="s">
        <v>21449</v>
      </c>
      <c r="C1375" s="135" t="s">
        <v>1037</v>
      </c>
      <c r="D1375" s="136">
        <v>2859.52</v>
      </c>
      <c r="E1375" s="136">
        <v>2866.59</v>
      </c>
    </row>
    <row r="1376" spans="1:5" x14ac:dyDescent="0.3">
      <c r="A1376" s="133" t="s">
        <v>21450</v>
      </c>
      <c r="B1376" s="134" t="s">
        <v>21451</v>
      </c>
      <c r="C1376" s="135" t="s">
        <v>1037</v>
      </c>
      <c r="D1376" s="136">
        <v>2354.23</v>
      </c>
      <c r="E1376" s="136">
        <v>2361.3000000000002</v>
      </c>
    </row>
    <row r="1377" spans="1:5" x14ac:dyDescent="0.3">
      <c r="A1377" s="133" t="s">
        <v>21452</v>
      </c>
      <c r="B1377" s="134" t="s">
        <v>21453</v>
      </c>
      <c r="C1377" s="135"/>
      <c r="D1377" s="136"/>
      <c r="E1377" s="136"/>
    </row>
    <row r="1378" spans="1:5" x14ac:dyDescent="0.3">
      <c r="A1378" s="133" t="s">
        <v>21454</v>
      </c>
      <c r="B1378" s="134" t="s">
        <v>21455</v>
      </c>
      <c r="C1378" s="135" t="s">
        <v>80</v>
      </c>
      <c r="D1378" s="136">
        <v>959.9</v>
      </c>
      <c r="E1378" s="136">
        <v>965.78</v>
      </c>
    </row>
    <row r="1379" spans="1:5" x14ac:dyDescent="0.3">
      <c r="A1379" s="133" t="s">
        <v>21456</v>
      </c>
      <c r="B1379" s="134" t="s">
        <v>21457</v>
      </c>
      <c r="C1379" s="135"/>
      <c r="D1379" s="136"/>
      <c r="E1379" s="136"/>
    </row>
    <row r="1380" spans="1:5" x14ac:dyDescent="0.3">
      <c r="A1380" s="133" t="s">
        <v>21458</v>
      </c>
      <c r="B1380" s="134" t="s">
        <v>21459</v>
      </c>
      <c r="C1380" s="135" t="s">
        <v>1037</v>
      </c>
      <c r="D1380" s="136">
        <v>701.43</v>
      </c>
      <c r="E1380" s="136">
        <v>706.47</v>
      </c>
    </row>
    <row r="1381" spans="1:5" x14ac:dyDescent="0.3">
      <c r="A1381" s="133" t="s">
        <v>21460</v>
      </c>
      <c r="B1381" s="134" t="s">
        <v>21461</v>
      </c>
      <c r="C1381" s="135" t="s">
        <v>1037</v>
      </c>
      <c r="D1381" s="136">
        <v>1080.95</v>
      </c>
      <c r="E1381" s="136">
        <v>1095.0899999999999</v>
      </c>
    </row>
    <row r="1382" spans="1:5" x14ac:dyDescent="0.3">
      <c r="A1382" s="133" t="s">
        <v>21462</v>
      </c>
      <c r="B1382" s="134" t="s">
        <v>21463</v>
      </c>
      <c r="C1382" s="135"/>
      <c r="D1382" s="136"/>
      <c r="E1382" s="136"/>
    </row>
    <row r="1383" spans="1:5" x14ac:dyDescent="0.3">
      <c r="A1383" s="133" t="s">
        <v>21464</v>
      </c>
      <c r="B1383" s="134" t="s">
        <v>21465</v>
      </c>
      <c r="C1383" s="135" t="s">
        <v>80</v>
      </c>
      <c r="D1383" s="136">
        <v>749.79</v>
      </c>
      <c r="E1383" s="136">
        <v>755.84</v>
      </c>
    </row>
    <row r="1384" spans="1:5" x14ac:dyDescent="0.3">
      <c r="A1384" s="133" t="s">
        <v>21466</v>
      </c>
      <c r="B1384" s="134" t="s">
        <v>21467</v>
      </c>
      <c r="C1384" s="135" t="s">
        <v>80</v>
      </c>
      <c r="D1384" s="136">
        <v>593.79</v>
      </c>
      <c r="E1384" s="136">
        <v>596.30999999999995</v>
      </c>
    </row>
    <row r="1385" spans="1:5" x14ac:dyDescent="0.3">
      <c r="A1385" s="133" t="s">
        <v>21468</v>
      </c>
      <c r="B1385" s="134" t="s">
        <v>21469</v>
      </c>
      <c r="C1385" s="135" t="s">
        <v>80</v>
      </c>
      <c r="D1385" s="136">
        <v>658.47</v>
      </c>
      <c r="E1385" s="136">
        <v>663.51</v>
      </c>
    </row>
    <row r="1386" spans="1:5" x14ac:dyDescent="0.3">
      <c r="A1386" s="133" t="s">
        <v>21470</v>
      </c>
      <c r="B1386" s="134" t="s">
        <v>21471</v>
      </c>
      <c r="C1386" s="135"/>
      <c r="D1386" s="136"/>
      <c r="E1386" s="136"/>
    </row>
    <row r="1387" spans="1:5" x14ac:dyDescent="0.3">
      <c r="A1387" s="133" t="s">
        <v>21472</v>
      </c>
      <c r="B1387" s="134" t="s">
        <v>21473</v>
      </c>
      <c r="C1387" s="135" t="s">
        <v>1037</v>
      </c>
      <c r="D1387" s="136">
        <v>45.31</v>
      </c>
      <c r="E1387" s="136">
        <v>50.35</v>
      </c>
    </row>
    <row r="1388" spans="1:5" x14ac:dyDescent="0.3">
      <c r="A1388" s="133" t="s">
        <v>21474</v>
      </c>
      <c r="B1388" s="134" t="s">
        <v>21475</v>
      </c>
      <c r="C1388" s="135" t="s">
        <v>80</v>
      </c>
      <c r="D1388" s="136">
        <v>13.8</v>
      </c>
      <c r="E1388" s="136">
        <v>15.11</v>
      </c>
    </row>
    <row r="1389" spans="1:5" x14ac:dyDescent="0.3">
      <c r="A1389" s="133" t="s">
        <v>21476</v>
      </c>
      <c r="B1389" s="134" t="s">
        <v>21477</v>
      </c>
      <c r="C1389" s="135" t="s">
        <v>80</v>
      </c>
      <c r="D1389" s="136">
        <v>27.18</v>
      </c>
      <c r="E1389" s="136">
        <v>30.21</v>
      </c>
    </row>
    <row r="1390" spans="1:5" x14ac:dyDescent="0.3">
      <c r="A1390" s="133" t="s">
        <v>21478</v>
      </c>
      <c r="B1390" s="134" t="s">
        <v>21479</v>
      </c>
      <c r="C1390" s="135" t="s">
        <v>80</v>
      </c>
      <c r="D1390" s="136">
        <v>53.46</v>
      </c>
      <c r="E1390" s="136">
        <v>56.61</v>
      </c>
    </row>
    <row r="1391" spans="1:5" x14ac:dyDescent="0.3">
      <c r="A1391" s="133" t="s">
        <v>21480</v>
      </c>
      <c r="B1391" s="134" t="s">
        <v>21481</v>
      </c>
      <c r="C1391" s="135" t="s">
        <v>19026</v>
      </c>
      <c r="D1391" s="136">
        <v>4070.95</v>
      </c>
      <c r="E1391" s="136">
        <v>4082.71</v>
      </c>
    </row>
    <row r="1392" spans="1:5" x14ac:dyDescent="0.3">
      <c r="A1392" s="133" t="s">
        <v>21482</v>
      </c>
      <c r="B1392" s="134" t="s">
        <v>21483</v>
      </c>
      <c r="C1392" s="135" t="s">
        <v>80</v>
      </c>
      <c r="D1392" s="136">
        <v>253.83</v>
      </c>
      <c r="E1392" s="136">
        <v>255.14</v>
      </c>
    </row>
    <row r="1393" spans="1:5" x14ac:dyDescent="0.3">
      <c r="A1393" s="133" t="s">
        <v>21484</v>
      </c>
      <c r="B1393" s="134" t="s">
        <v>21485</v>
      </c>
      <c r="C1393" s="135" t="s">
        <v>80</v>
      </c>
      <c r="D1393" s="136">
        <v>336.52</v>
      </c>
      <c r="E1393" s="136">
        <v>337.83</v>
      </c>
    </row>
    <row r="1394" spans="1:5" x14ac:dyDescent="0.3">
      <c r="A1394" s="133" t="s">
        <v>21486</v>
      </c>
      <c r="B1394" s="134" t="s">
        <v>21487</v>
      </c>
      <c r="C1394" s="135" t="s">
        <v>1037</v>
      </c>
      <c r="D1394" s="136">
        <v>311.79000000000002</v>
      </c>
      <c r="E1394" s="136">
        <v>317.83999999999997</v>
      </c>
    </row>
    <row r="1395" spans="1:5" x14ac:dyDescent="0.3">
      <c r="A1395" s="133" t="s">
        <v>21488</v>
      </c>
      <c r="B1395" s="134" t="s">
        <v>21489</v>
      </c>
      <c r="C1395" s="135" t="s">
        <v>1037</v>
      </c>
      <c r="D1395" s="136">
        <v>116.63</v>
      </c>
      <c r="E1395" s="136">
        <v>117.73</v>
      </c>
    </row>
    <row r="1396" spans="1:5" x14ac:dyDescent="0.3">
      <c r="A1396" s="133" t="s">
        <v>21490</v>
      </c>
      <c r="B1396" s="134" t="s">
        <v>21491</v>
      </c>
      <c r="C1396" s="135" t="s">
        <v>1037</v>
      </c>
      <c r="D1396" s="136">
        <v>47.86</v>
      </c>
      <c r="E1396" s="136">
        <v>48.96</v>
      </c>
    </row>
    <row r="1397" spans="1:5" x14ac:dyDescent="0.3">
      <c r="A1397" s="133" t="s">
        <v>21492</v>
      </c>
      <c r="B1397" s="134" t="s">
        <v>21493</v>
      </c>
      <c r="C1397" s="135" t="s">
        <v>1037</v>
      </c>
      <c r="D1397" s="136">
        <v>639.79</v>
      </c>
      <c r="E1397" s="136">
        <v>650.59</v>
      </c>
    </row>
    <row r="1398" spans="1:5" x14ac:dyDescent="0.3">
      <c r="A1398" s="133" t="s">
        <v>21494</v>
      </c>
      <c r="B1398" s="134" t="s">
        <v>21495</v>
      </c>
      <c r="C1398" s="135" t="s">
        <v>1037</v>
      </c>
      <c r="D1398" s="136">
        <v>1008.47</v>
      </c>
      <c r="E1398" s="136">
        <v>1019.27</v>
      </c>
    </row>
    <row r="1399" spans="1:5" x14ac:dyDescent="0.3">
      <c r="A1399" s="133" t="s">
        <v>21496</v>
      </c>
      <c r="B1399" s="134" t="s">
        <v>21497</v>
      </c>
      <c r="C1399" s="135"/>
      <c r="D1399" s="136"/>
      <c r="E1399" s="136"/>
    </row>
    <row r="1400" spans="1:5" x14ac:dyDescent="0.3">
      <c r="A1400" s="133" t="s">
        <v>21498</v>
      </c>
      <c r="B1400" s="134" t="s">
        <v>21499</v>
      </c>
      <c r="C1400" s="135"/>
      <c r="D1400" s="136"/>
      <c r="E1400" s="136"/>
    </row>
    <row r="1401" spans="1:5" x14ac:dyDescent="0.3">
      <c r="A1401" s="133" t="s">
        <v>21500</v>
      </c>
      <c r="B1401" s="134" t="s">
        <v>21501</v>
      </c>
      <c r="C1401" s="135" t="s">
        <v>1037</v>
      </c>
      <c r="D1401" s="136">
        <v>914.12</v>
      </c>
      <c r="E1401" s="136">
        <v>921.68</v>
      </c>
    </row>
    <row r="1402" spans="1:5" x14ac:dyDescent="0.3">
      <c r="A1402" s="133" t="s">
        <v>21502</v>
      </c>
      <c r="B1402" s="134" t="s">
        <v>21503</v>
      </c>
      <c r="C1402" s="135" t="s">
        <v>1037</v>
      </c>
      <c r="D1402" s="136">
        <v>463.79</v>
      </c>
      <c r="E1402" s="136">
        <v>471.35</v>
      </c>
    </row>
    <row r="1403" spans="1:5" x14ac:dyDescent="0.3">
      <c r="A1403" s="133" t="s">
        <v>21504</v>
      </c>
      <c r="B1403" s="134" t="s">
        <v>21505</v>
      </c>
      <c r="C1403" s="135" t="s">
        <v>1037</v>
      </c>
      <c r="D1403" s="136">
        <v>1278.95</v>
      </c>
      <c r="E1403" s="136">
        <v>1286.51</v>
      </c>
    </row>
    <row r="1404" spans="1:5" x14ac:dyDescent="0.3">
      <c r="A1404" s="133" t="s">
        <v>21506</v>
      </c>
      <c r="B1404" s="134" t="s">
        <v>21507</v>
      </c>
      <c r="C1404" s="135" t="s">
        <v>1037</v>
      </c>
      <c r="D1404" s="136">
        <v>495.96</v>
      </c>
      <c r="E1404" s="136">
        <v>503.52</v>
      </c>
    </row>
    <row r="1405" spans="1:5" x14ac:dyDescent="0.3">
      <c r="A1405" s="133" t="s">
        <v>21508</v>
      </c>
      <c r="B1405" s="134" t="s">
        <v>21509</v>
      </c>
      <c r="C1405" s="135" t="s">
        <v>1037</v>
      </c>
      <c r="D1405" s="136">
        <v>1007.94</v>
      </c>
      <c r="E1405" s="136">
        <v>1015.5</v>
      </c>
    </row>
    <row r="1406" spans="1:5" x14ac:dyDescent="0.3">
      <c r="A1406" s="133" t="s">
        <v>21510</v>
      </c>
      <c r="B1406" s="134" t="s">
        <v>21511</v>
      </c>
      <c r="C1406" s="135" t="s">
        <v>1037</v>
      </c>
      <c r="D1406" s="136">
        <v>320.76</v>
      </c>
      <c r="E1406" s="136">
        <v>328.32</v>
      </c>
    </row>
    <row r="1407" spans="1:5" x14ac:dyDescent="0.3">
      <c r="A1407" s="133" t="s">
        <v>21512</v>
      </c>
      <c r="B1407" s="134" t="s">
        <v>21513</v>
      </c>
      <c r="C1407" s="135" t="s">
        <v>1037</v>
      </c>
      <c r="D1407" s="136">
        <v>858.81</v>
      </c>
      <c r="E1407" s="136">
        <v>866.37</v>
      </c>
    </row>
    <row r="1408" spans="1:5" x14ac:dyDescent="0.3">
      <c r="A1408" s="133" t="s">
        <v>21514</v>
      </c>
      <c r="B1408" s="134" t="s">
        <v>21515</v>
      </c>
      <c r="C1408" s="135" t="s">
        <v>1037</v>
      </c>
      <c r="D1408" s="136">
        <v>446.63</v>
      </c>
      <c r="E1408" s="136">
        <v>454.19</v>
      </c>
    </row>
    <row r="1409" spans="1:5" x14ac:dyDescent="0.3">
      <c r="A1409" s="133" t="s">
        <v>21516</v>
      </c>
      <c r="B1409" s="134" t="s">
        <v>21517</v>
      </c>
      <c r="C1409" s="135" t="s">
        <v>1037</v>
      </c>
      <c r="D1409" s="136">
        <v>1359.72</v>
      </c>
      <c r="E1409" s="136">
        <v>1367.28</v>
      </c>
    </row>
    <row r="1410" spans="1:5" x14ac:dyDescent="0.3">
      <c r="A1410" s="133" t="s">
        <v>21518</v>
      </c>
      <c r="B1410" s="134" t="s">
        <v>21519</v>
      </c>
      <c r="C1410" s="135" t="s">
        <v>1037</v>
      </c>
      <c r="D1410" s="136">
        <v>1237.79</v>
      </c>
      <c r="E1410" s="136">
        <v>1245.3499999999999</v>
      </c>
    </row>
    <row r="1411" spans="1:5" x14ac:dyDescent="0.3">
      <c r="A1411" s="133" t="s">
        <v>21520</v>
      </c>
      <c r="B1411" s="134" t="s">
        <v>21521</v>
      </c>
      <c r="C1411" s="135" t="s">
        <v>1037</v>
      </c>
      <c r="D1411" s="136">
        <v>487.25</v>
      </c>
      <c r="E1411" s="136">
        <v>487.25</v>
      </c>
    </row>
    <row r="1412" spans="1:5" x14ac:dyDescent="0.3">
      <c r="A1412" s="133" t="s">
        <v>21522</v>
      </c>
      <c r="B1412" s="134" t="s">
        <v>21523</v>
      </c>
      <c r="C1412" s="135" t="s">
        <v>1037</v>
      </c>
      <c r="D1412" s="136">
        <v>1185.21</v>
      </c>
      <c r="E1412" s="136">
        <v>1191.02</v>
      </c>
    </row>
    <row r="1413" spans="1:5" x14ac:dyDescent="0.3">
      <c r="A1413" s="133" t="s">
        <v>21524</v>
      </c>
      <c r="B1413" s="134" t="s">
        <v>21525</v>
      </c>
      <c r="C1413" s="135" t="s">
        <v>1037</v>
      </c>
      <c r="D1413" s="136">
        <v>1492.42</v>
      </c>
      <c r="E1413" s="136">
        <v>1499.98</v>
      </c>
    </row>
    <row r="1414" spans="1:5" x14ac:dyDescent="0.3">
      <c r="A1414" s="133" t="s">
        <v>21526</v>
      </c>
      <c r="B1414" s="134" t="s">
        <v>21527</v>
      </c>
      <c r="C1414" s="135" t="s">
        <v>1037</v>
      </c>
      <c r="D1414" s="136">
        <v>1025.5999999999999</v>
      </c>
      <c r="E1414" s="136">
        <v>1033.1600000000001</v>
      </c>
    </row>
    <row r="1415" spans="1:5" x14ac:dyDescent="0.3">
      <c r="A1415" s="133" t="s">
        <v>21528</v>
      </c>
      <c r="B1415" s="134" t="s">
        <v>21529</v>
      </c>
      <c r="C1415" s="135" t="s">
        <v>1037</v>
      </c>
      <c r="D1415" s="136">
        <v>718.49</v>
      </c>
      <c r="E1415" s="136">
        <v>726.05</v>
      </c>
    </row>
    <row r="1416" spans="1:5" x14ac:dyDescent="0.3">
      <c r="A1416" s="133" t="s">
        <v>21530</v>
      </c>
      <c r="B1416" s="134" t="s">
        <v>21531</v>
      </c>
      <c r="C1416" s="135" t="s">
        <v>1037</v>
      </c>
      <c r="D1416" s="136">
        <v>633.4</v>
      </c>
      <c r="E1416" s="136">
        <v>639.21</v>
      </c>
    </row>
    <row r="1417" spans="1:5" x14ac:dyDescent="0.3">
      <c r="A1417" s="133" t="s">
        <v>21532</v>
      </c>
      <c r="B1417" s="134" t="s">
        <v>21533</v>
      </c>
      <c r="C1417" s="135" t="s">
        <v>1037</v>
      </c>
      <c r="D1417" s="136">
        <v>1038.28</v>
      </c>
      <c r="E1417" s="136">
        <v>1044.0899999999999</v>
      </c>
    </row>
    <row r="1418" spans="1:5" x14ac:dyDescent="0.3">
      <c r="A1418" s="133" t="s">
        <v>21534</v>
      </c>
      <c r="B1418" s="134" t="s">
        <v>21535</v>
      </c>
      <c r="C1418" s="135" t="s">
        <v>1037</v>
      </c>
      <c r="D1418" s="136">
        <v>956.65</v>
      </c>
      <c r="E1418" s="136">
        <v>961.01</v>
      </c>
    </row>
    <row r="1419" spans="1:5" x14ac:dyDescent="0.3">
      <c r="A1419" s="133" t="s">
        <v>21536</v>
      </c>
      <c r="B1419" s="134" t="s">
        <v>21537</v>
      </c>
      <c r="C1419" s="135" t="s">
        <v>1037</v>
      </c>
      <c r="D1419" s="136">
        <v>995.61</v>
      </c>
      <c r="E1419" s="136">
        <v>999.97</v>
      </c>
    </row>
    <row r="1420" spans="1:5" x14ac:dyDescent="0.3">
      <c r="A1420" s="133" t="s">
        <v>21538</v>
      </c>
      <c r="B1420" s="134" t="s">
        <v>21539</v>
      </c>
      <c r="C1420" s="135" t="s">
        <v>1037</v>
      </c>
      <c r="D1420" s="136">
        <v>1406.43</v>
      </c>
      <c r="E1420" s="136">
        <v>1410.79</v>
      </c>
    </row>
    <row r="1421" spans="1:5" x14ac:dyDescent="0.3">
      <c r="A1421" s="133" t="s">
        <v>21540</v>
      </c>
      <c r="B1421" s="134" t="s">
        <v>21541</v>
      </c>
      <c r="C1421" s="135" t="s">
        <v>1037</v>
      </c>
      <c r="D1421" s="136">
        <v>747.43</v>
      </c>
      <c r="E1421" s="136">
        <v>747.43</v>
      </c>
    </row>
    <row r="1422" spans="1:5" x14ac:dyDescent="0.3">
      <c r="A1422" s="133" t="s">
        <v>21542</v>
      </c>
      <c r="B1422" s="134" t="s">
        <v>21543</v>
      </c>
      <c r="C1422" s="135" t="s">
        <v>1037</v>
      </c>
      <c r="D1422" s="136">
        <v>1418.18</v>
      </c>
      <c r="E1422" s="136">
        <v>1418.18</v>
      </c>
    </row>
    <row r="1423" spans="1:5" x14ac:dyDescent="0.3">
      <c r="A1423" s="133" t="s">
        <v>21544</v>
      </c>
      <c r="B1423" s="134" t="s">
        <v>21545</v>
      </c>
      <c r="C1423" s="135" t="s">
        <v>1037</v>
      </c>
      <c r="D1423" s="136">
        <v>898.58</v>
      </c>
      <c r="E1423" s="136">
        <v>898.58</v>
      </c>
    </row>
    <row r="1424" spans="1:5" x14ac:dyDescent="0.3">
      <c r="A1424" s="133" t="s">
        <v>21546</v>
      </c>
      <c r="B1424" s="134" t="s">
        <v>21547</v>
      </c>
      <c r="C1424" s="135" t="s">
        <v>1037</v>
      </c>
      <c r="D1424" s="136">
        <v>907.2</v>
      </c>
      <c r="E1424" s="136">
        <v>907.2</v>
      </c>
    </row>
    <row r="1425" spans="1:5" x14ac:dyDescent="0.3">
      <c r="A1425" s="133" t="s">
        <v>21548</v>
      </c>
      <c r="B1425" s="134" t="s">
        <v>21549</v>
      </c>
      <c r="C1425" s="135" t="s">
        <v>1037</v>
      </c>
      <c r="D1425" s="136">
        <v>1086.02</v>
      </c>
      <c r="E1425" s="136">
        <v>1093.58</v>
      </c>
    </row>
    <row r="1426" spans="1:5" x14ac:dyDescent="0.3">
      <c r="A1426" s="133" t="s">
        <v>21550</v>
      </c>
      <c r="B1426" s="134" t="s">
        <v>21551</v>
      </c>
      <c r="C1426" s="135" t="s">
        <v>1037</v>
      </c>
      <c r="D1426" s="136">
        <v>1219.25</v>
      </c>
      <c r="E1426" s="136">
        <v>1226.81</v>
      </c>
    </row>
    <row r="1427" spans="1:5" x14ac:dyDescent="0.3">
      <c r="A1427" s="133" t="s">
        <v>21552</v>
      </c>
      <c r="B1427" s="134" t="s">
        <v>21553</v>
      </c>
      <c r="C1427" s="135" t="s">
        <v>1037</v>
      </c>
      <c r="D1427" s="136">
        <v>1242.76</v>
      </c>
      <c r="E1427" s="136">
        <v>1250.32</v>
      </c>
    </row>
    <row r="1428" spans="1:5" x14ac:dyDescent="0.3">
      <c r="A1428" s="133" t="s">
        <v>21554</v>
      </c>
      <c r="B1428" s="134" t="s">
        <v>21555</v>
      </c>
      <c r="C1428" s="135" t="s">
        <v>1037</v>
      </c>
      <c r="D1428" s="136">
        <v>1216.9100000000001</v>
      </c>
      <c r="E1428" s="136">
        <v>1224.47</v>
      </c>
    </row>
    <row r="1429" spans="1:5" x14ac:dyDescent="0.3">
      <c r="A1429" s="133" t="s">
        <v>21556</v>
      </c>
      <c r="B1429" s="134" t="s">
        <v>21557</v>
      </c>
      <c r="C1429" s="135"/>
      <c r="D1429" s="136"/>
      <c r="E1429" s="136"/>
    </row>
    <row r="1430" spans="1:5" x14ac:dyDescent="0.3">
      <c r="A1430" s="133" t="s">
        <v>21558</v>
      </c>
      <c r="B1430" s="134" t="s">
        <v>21559</v>
      </c>
      <c r="C1430" s="135" t="s">
        <v>1037</v>
      </c>
      <c r="D1430" s="136">
        <v>533.9</v>
      </c>
      <c r="E1430" s="136">
        <v>549.02</v>
      </c>
    </row>
    <row r="1431" spans="1:5" x14ac:dyDescent="0.3">
      <c r="A1431" s="133" t="s">
        <v>21560</v>
      </c>
      <c r="B1431" s="134" t="s">
        <v>21561</v>
      </c>
      <c r="C1431" s="135" t="s">
        <v>1037</v>
      </c>
      <c r="D1431" s="136">
        <v>1060.32</v>
      </c>
      <c r="E1431" s="136">
        <v>1075.44</v>
      </c>
    </row>
    <row r="1432" spans="1:5" x14ac:dyDescent="0.3">
      <c r="A1432" s="133" t="s">
        <v>21562</v>
      </c>
      <c r="B1432" s="134" t="s">
        <v>21563</v>
      </c>
      <c r="C1432" s="135" t="s">
        <v>1037</v>
      </c>
      <c r="D1432" s="136">
        <v>1154.5899999999999</v>
      </c>
      <c r="E1432" s="136">
        <v>1169.71</v>
      </c>
    </row>
    <row r="1433" spans="1:5" x14ac:dyDescent="0.3">
      <c r="A1433" s="133" t="s">
        <v>21564</v>
      </c>
      <c r="B1433" s="134" t="s">
        <v>21565</v>
      </c>
      <c r="C1433" s="135" t="s">
        <v>1037</v>
      </c>
      <c r="D1433" s="136">
        <v>1028.49</v>
      </c>
      <c r="E1433" s="136">
        <v>1036.05</v>
      </c>
    </row>
    <row r="1434" spans="1:5" x14ac:dyDescent="0.3">
      <c r="A1434" s="133" t="s">
        <v>21566</v>
      </c>
      <c r="B1434" s="134" t="s">
        <v>21567</v>
      </c>
      <c r="C1434" s="135" t="s">
        <v>1037</v>
      </c>
      <c r="D1434" s="136">
        <v>513.48</v>
      </c>
      <c r="E1434" s="136">
        <v>528.6</v>
      </c>
    </row>
    <row r="1435" spans="1:5" x14ac:dyDescent="0.3">
      <c r="A1435" s="133" t="s">
        <v>21568</v>
      </c>
      <c r="B1435" s="134" t="s">
        <v>21569</v>
      </c>
      <c r="C1435" s="135" t="s">
        <v>1037</v>
      </c>
      <c r="D1435" s="136">
        <v>872.97</v>
      </c>
      <c r="E1435" s="136">
        <v>888.09</v>
      </c>
    </row>
    <row r="1436" spans="1:5" x14ac:dyDescent="0.3">
      <c r="A1436" s="133" t="s">
        <v>21570</v>
      </c>
      <c r="B1436" s="134" t="s">
        <v>21571</v>
      </c>
      <c r="C1436" s="135" t="s">
        <v>1037</v>
      </c>
      <c r="D1436" s="136">
        <v>649.58000000000004</v>
      </c>
      <c r="E1436" s="136">
        <v>664.7</v>
      </c>
    </row>
    <row r="1437" spans="1:5" x14ac:dyDescent="0.3">
      <c r="A1437" s="133" t="s">
        <v>21572</v>
      </c>
      <c r="B1437" s="134" t="s">
        <v>21573</v>
      </c>
      <c r="C1437" s="135" t="s">
        <v>1037</v>
      </c>
      <c r="D1437" s="136">
        <v>1178.6300000000001</v>
      </c>
      <c r="E1437" s="136">
        <v>1193.75</v>
      </c>
    </row>
    <row r="1438" spans="1:5" x14ac:dyDescent="0.3">
      <c r="A1438" s="133" t="s">
        <v>21574</v>
      </c>
      <c r="B1438" s="134" t="s">
        <v>21575</v>
      </c>
      <c r="C1438" s="135" t="s">
        <v>1037</v>
      </c>
      <c r="D1438" s="136">
        <v>691.4</v>
      </c>
      <c r="E1438" s="136">
        <v>706.52</v>
      </c>
    </row>
    <row r="1439" spans="1:5" x14ac:dyDescent="0.3">
      <c r="A1439" s="133" t="s">
        <v>21576</v>
      </c>
      <c r="B1439" s="134" t="s">
        <v>21577</v>
      </c>
      <c r="C1439" s="135" t="s">
        <v>1037</v>
      </c>
      <c r="D1439" s="136">
        <v>819.69</v>
      </c>
      <c r="E1439" s="136">
        <v>834.81</v>
      </c>
    </row>
    <row r="1440" spans="1:5" x14ac:dyDescent="0.3">
      <c r="A1440" s="133" t="s">
        <v>21578</v>
      </c>
      <c r="B1440" s="134" t="s">
        <v>21579</v>
      </c>
      <c r="C1440" s="135" t="s">
        <v>1037</v>
      </c>
      <c r="D1440" s="136">
        <v>1079.3599999999999</v>
      </c>
      <c r="E1440" s="136">
        <v>1086.92</v>
      </c>
    </row>
    <row r="1441" spans="1:5" x14ac:dyDescent="0.3">
      <c r="A1441" s="133" t="s">
        <v>21580</v>
      </c>
      <c r="B1441" s="134" t="s">
        <v>21581</v>
      </c>
      <c r="C1441" s="135" t="s">
        <v>1037</v>
      </c>
      <c r="D1441" s="136">
        <v>1021.11</v>
      </c>
      <c r="E1441" s="136">
        <v>1028.67</v>
      </c>
    </row>
    <row r="1442" spans="1:5" x14ac:dyDescent="0.3">
      <c r="A1442" s="133" t="s">
        <v>21582</v>
      </c>
      <c r="B1442" s="134" t="s">
        <v>21583</v>
      </c>
      <c r="C1442" s="135" t="s">
        <v>1037</v>
      </c>
      <c r="D1442" s="136">
        <v>994.38</v>
      </c>
      <c r="E1442" s="136">
        <v>1001.94</v>
      </c>
    </row>
    <row r="1443" spans="1:5" x14ac:dyDescent="0.3">
      <c r="A1443" s="133" t="s">
        <v>21584</v>
      </c>
      <c r="B1443" s="134" t="s">
        <v>21585</v>
      </c>
      <c r="C1443" s="135" t="s">
        <v>1037</v>
      </c>
      <c r="D1443" s="136">
        <v>1394.49</v>
      </c>
      <c r="E1443" s="136">
        <v>1402.05</v>
      </c>
    </row>
    <row r="1444" spans="1:5" x14ac:dyDescent="0.3">
      <c r="A1444" s="133" t="s">
        <v>21586</v>
      </c>
      <c r="B1444" s="134" t="s">
        <v>21587</v>
      </c>
      <c r="C1444" s="135" t="s">
        <v>1037</v>
      </c>
      <c r="D1444" s="136">
        <v>1487.15</v>
      </c>
      <c r="E1444" s="136">
        <v>1502.27</v>
      </c>
    </row>
    <row r="1445" spans="1:5" x14ac:dyDescent="0.3">
      <c r="A1445" s="133" t="s">
        <v>21588</v>
      </c>
      <c r="B1445" s="134" t="s">
        <v>21589</v>
      </c>
      <c r="C1445" s="135" t="s">
        <v>1037</v>
      </c>
      <c r="D1445" s="136">
        <v>1466.56</v>
      </c>
      <c r="E1445" s="136">
        <v>1481.68</v>
      </c>
    </row>
    <row r="1446" spans="1:5" x14ac:dyDescent="0.3">
      <c r="A1446" s="133" t="s">
        <v>21590</v>
      </c>
      <c r="B1446" s="134" t="s">
        <v>21591</v>
      </c>
      <c r="C1446" s="135"/>
      <c r="D1446" s="136"/>
      <c r="E1446" s="136"/>
    </row>
    <row r="1447" spans="1:5" x14ac:dyDescent="0.3">
      <c r="A1447" s="133" t="s">
        <v>21592</v>
      </c>
      <c r="B1447" s="134" t="s">
        <v>21593</v>
      </c>
      <c r="C1447" s="135" t="s">
        <v>1037</v>
      </c>
      <c r="D1447" s="136">
        <v>197.25</v>
      </c>
      <c r="E1447" s="136">
        <v>198.92</v>
      </c>
    </row>
    <row r="1448" spans="1:5" x14ac:dyDescent="0.3">
      <c r="A1448" s="133" t="s">
        <v>21594</v>
      </c>
      <c r="B1448" s="134" t="s">
        <v>21595</v>
      </c>
      <c r="C1448" s="135"/>
      <c r="D1448" s="136"/>
      <c r="E1448" s="136"/>
    </row>
    <row r="1449" spans="1:5" x14ac:dyDescent="0.3">
      <c r="A1449" s="133" t="s">
        <v>21596</v>
      </c>
      <c r="B1449" s="134" t="s">
        <v>21597</v>
      </c>
      <c r="C1449" s="135"/>
      <c r="D1449" s="136"/>
      <c r="E1449" s="136"/>
    </row>
    <row r="1450" spans="1:5" x14ac:dyDescent="0.3">
      <c r="A1450" s="133" t="s">
        <v>21598</v>
      </c>
      <c r="B1450" s="134" t="s">
        <v>21599</v>
      </c>
      <c r="C1450" s="135" t="s">
        <v>1037</v>
      </c>
      <c r="D1450" s="136">
        <v>130.43</v>
      </c>
      <c r="E1450" s="136">
        <v>132.84</v>
      </c>
    </row>
    <row r="1451" spans="1:5" x14ac:dyDescent="0.3">
      <c r="A1451" s="133" t="s">
        <v>21600</v>
      </c>
      <c r="B1451" s="134" t="s">
        <v>21601</v>
      </c>
      <c r="C1451" s="135" t="s">
        <v>1037</v>
      </c>
      <c r="D1451" s="136">
        <v>173.92</v>
      </c>
      <c r="E1451" s="136">
        <v>176.33</v>
      </c>
    </row>
    <row r="1452" spans="1:5" x14ac:dyDescent="0.3">
      <c r="A1452" s="133" t="s">
        <v>21602</v>
      </c>
      <c r="B1452" s="134" t="s">
        <v>21603</v>
      </c>
      <c r="C1452" s="135" t="s">
        <v>1037</v>
      </c>
      <c r="D1452" s="136">
        <v>178.65</v>
      </c>
      <c r="E1452" s="136">
        <v>181.06</v>
      </c>
    </row>
    <row r="1453" spans="1:5" x14ac:dyDescent="0.3">
      <c r="A1453" s="133" t="s">
        <v>21604</v>
      </c>
      <c r="B1453" s="134" t="s">
        <v>21605</v>
      </c>
      <c r="C1453" s="135" t="s">
        <v>1037</v>
      </c>
      <c r="D1453" s="136">
        <v>203.57</v>
      </c>
      <c r="E1453" s="136">
        <v>206.73</v>
      </c>
    </row>
    <row r="1454" spans="1:5" x14ac:dyDescent="0.3">
      <c r="A1454" s="133" t="s">
        <v>21606</v>
      </c>
      <c r="B1454" s="134" t="s">
        <v>21607</v>
      </c>
      <c r="C1454" s="135" t="s">
        <v>1037</v>
      </c>
      <c r="D1454" s="136">
        <v>485.65</v>
      </c>
      <c r="E1454" s="136">
        <v>488.81</v>
      </c>
    </row>
    <row r="1455" spans="1:5" x14ac:dyDescent="0.3">
      <c r="A1455" s="133" t="s">
        <v>21608</v>
      </c>
      <c r="B1455" s="134" t="s">
        <v>21609</v>
      </c>
      <c r="C1455" s="135" t="s">
        <v>1037</v>
      </c>
      <c r="D1455" s="136">
        <v>476.5</v>
      </c>
      <c r="E1455" s="136">
        <v>480.13</v>
      </c>
    </row>
    <row r="1456" spans="1:5" x14ac:dyDescent="0.3">
      <c r="A1456" s="133" t="s">
        <v>21610</v>
      </c>
      <c r="B1456" s="134" t="s">
        <v>21611</v>
      </c>
      <c r="C1456" s="135" t="s">
        <v>1037</v>
      </c>
      <c r="D1456" s="136">
        <v>559.44000000000005</v>
      </c>
      <c r="E1456" s="136">
        <v>563.26</v>
      </c>
    </row>
    <row r="1457" spans="1:5" x14ac:dyDescent="0.3">
      <c r="A1457" s="133" t="s">
        <v>21612</v>
      </c>
      <c r="B1457" s="134" t="s">
        <v>21613</v>
      </c>
      <c r="C1457" s="135" t="s">
        <v>1037</v>
      </c>
      <c r="D1457" s="136">
        <v>483.19</v>
      </c>
      <c r="E1457" s="136">
        <v>486.35</v>
      </c>
    </row>
    <row r="1458" spans="1:5" x14ac:dyDescent="0.3">
      <c r="A1458" s="133" t="s">
        <v>21614</v>
      </c>
      <c r="B1458" s="134" t="s">
        <v>21615</v>
      </c>
      <c r="C1458" s="135" t="s">
        <v>1037</v>
      </c>
      <c r="D1458" s="136">
        <v>250.48</v>
      </c>
      <c r="E1458" s="136">
        <v>253.64</v>
      </c>
    </row>
    <row r="1459" spans="1:5" x14ac:dyDescent="0.3">
      <c r="A1459" s="133" t="s">
        <v>21616</v>
      </c>
      <c r="B1459" s="134" t="s">
        <v>21617</v>
      </c>
      <c r="C1459" s="135" t="s">
        <v>1037</v>
      </c>
      <c r="D1459" s="136">
        <v>284.57</v>
      </c>
      <c r="E1459" s="136">
        <v>288.2</v>
      </c>
    </row>
    <row r="1460" spans="1:5" x14ac:dyDescent="0.3">
      <c r="A1460" s="133" t="s">
        <v>21618</v>
      </c>
      <c r="B1460" s="134" t="s">
        <v>21619</v>
      </c>
      <c r="C1460" s="135" t="s">
        <v>1037</v>
      </c>
      <c r="D1460" s="136">
        <v>418.27</v>
      </c>
      <c r="E1460" s="136">
        <v>422.08</v>
      </c>
    </row>
    <row r="1461" spans="1:5" x14ac:dyDescent="0.3">
      <c r="A1461" s="133" t="s">
        <v>21620</v>
      </c>
      <c r="B1461" s="134" t="s">
        <v>21621</v>
      </c>
      <c r="C1461" s="135" t="s">
        <v>1037</v>
      </c>
      <c r="D1461" s="136">
        <v>236.5</v>
      </c>
      <c r="E1461" s="136">
        <v>238.91</v>
      </c>
    </row>
    <row r="1462" spans="1:5" x14ac:dyDescent="0.3">
      <c r="A1462" s="133" t="s">
        <v>21622</v>
      </c>
      <c r="B1462" s="134" t="s">
        <v>21623</v>
      </c>
      <c r="C1462" s="135" t="s">
        <v>1037</v>
      </c>
      <c r="D1462" s="136">
        <v>4098.3599999999997</v>
      </c>
      <c r="E1462" s="136">
        <v>4098.3599999999997</v>
      </c>
    </row>
    <row r="1463" spans="1:5" x14ac:dyDescent="0.3">
      <c r="A1463" s="133" t="s">
        <v>21624</v>
      </c>
      <c r="B1463" s="134" t="s">
        <v>21625</v>
      </c>
      <c r="C1463" s="135" t="s">
        <v>1037</v>
      </c>
      <c r="D1463" s="136">
        <v>6131.84</v>
      </c>
      <c r="E1463" s="136">
        <v>6141.36</v>
      </c>
    </row>
    <row r="1464" spans="1:5" x14ac:dyDescent="0.3">
      <c r="A1464" s="133" t="s">
        <v>21626</v>
      </c>
      <c r="B1464" s="134" t="s">
        <v>21627</v>
      </c>
      <c r="C1464" s="135" t="s">
        <v>1037</v>
      </c>
      <c r="D1464" s="136">
        <v>245.76</v>
      </c>
      <c r="E1464" s="136">
        <v>248.92</v>
      </c>
    </row>
    <row r="1465" spans="1:5" x14ac:dyDescent="0.3">
      <c r="A1465" s="133" t="s">
        <v>21628</v>
      </c>
      <c r="B1465" s="134" t="s">
        <v>21629</v>
      </c>
      <c r="C1465" s="135"/>
      <c r="D1465" s="136"/>
      <c r="E1465" s="136"/>
    </row>
    <row r="1466" spans="1:5" x14ac:dyDescent="0.3">
      <c r="A1466" s="133" t="s">
        <v>21630</v>
      </c>
      <c r="B1466" s="134" t="s">
        <v>21631</v>
      </c>
      <c r="C1466" s="135" t="s">
        <v>1037</v>
      </c>
      <c r="D1466" s="136">
        <v>247.66</v>
      </c>
      <c r="E1466" s="136">
        <v>250.82</v>
      </c>
    </row>
    <row r="1467" spans="1:5" x14ac:dyDescent="0.3">
      <c r="A1467" s="133" t="s">
        <v>21632</v>
      </c>
      <c r="B1467" s="134" t="s">
        <v>21633</v>
      </c>
      <c r="C1467" s="135" t="s">
        <v>1037</v>
      </c>
      <c r="D1467" s="136">
        <v>267.76</v>
      </c>
      <c r="E1467" s="136">
        <v>271.39</v>
      </c>
    </row>
    <row r="1468" spans="1:5" x14ac:dyDescent="0.3">
      <c r="A1468" s="133" t="s">
        <v>21634</v>
      </c>
      <c r="B1468" s="134" t="s">
        <v>21635</v>
      </c>
      <c r="C1468" s="135" t="s">
        <v>1037</v>
      </c>
      <c r="D1468" s="136">
        <v>288.7</v>
      </c>
      <c r="E1468" s="136">
        <v>292.51</v>
      </c>
    </row>
    <row r="1469" spans="1:5" x14ac:dyDescent="0.3">
      <c r="A1469" s="133" t="s">
        <v>21636</v>
      </c>
      <c r="B1469" s="134" t="s">
        <v>21637</v>
      </c>
      <c r="C1469" s="135" t="s">
        <v>1037</v>
      </c>
      <c r="D1469" s="136">
        <v>334.94</v>
      </c>
      <c r="E1469" s="136">
        <v>338.09</v>
      </c>
    </row>
    <row r="1470" spans="1:5" x14ac:dyDescent="0.3">
      <c r="A1470" s="133" t="s">
        <v>21638</v>
      </c>
      <c r="B1470" s="134" t="s">
        <v>21639</v>
      </c>
      <c r="C1470" s="135" t="s">
        <v>1037</v>
      </c>
      <c r="D1470" s="136">
        <v>342.32</v>
      </c>
      <c r="E1470" s="136">
        <v>345.95</v>
      </c>
    </row>
    <row r="1471" spans="1:5" x14ac:dyDescent="0.3">
      <c r="A1471" s="133" t="s">
        <v>21640</v>
      </c>
      <c r="B1471" s="134" t="s">
        <v>21641</v>
      </c>
      <c r="C1471" s="135" t="s">
        <v>1037</v>
      </c>
      <c r="D1471" s="136">
        <v>510.19</v>
      </c>
      <c r="E1471" s="136">
        <v>514</v>
      </c>
    </row>
    <row r="1472" spans="1:5" x14ac:dyDescent="0.3">
      <c r="A1472" s="133" t="s">
        <v>21642</v>
      </c>
      <c r="B1472" s="134" t="s">
        <v>21643</v>
      </c>
      <c r="C1472" s="135" t="s">
        <v>1037</v>
      </c>
      <c r="D1472" s="136">
        <v>524.17999999999995</v>
      </c>
      <c r="E1472" s="136">
        <v>527.80999999999995</v>
      </c>
    </row>
    <row r="1473" spans="1:5" x14ac:dyDescent="0.3">
      <c r="A1473" s="133" t="s">
        <v>21644</v>
      </c>
      <c r="B1473" s="134" t="s">
        <v>21645</v>
      </c>
      <c r="C1473" s="135" t="s">
        <v>1037</v>
      </c>
      <c r="D1473" s="136">
        <v>593.01</v>
      </c>
      <c r="E1473" s="136">
        <v>596.82000000000005</v>
      </c>
    </row>
    <row r="1474" spans="1:5" x14ac:dyDescent="0.3">
      <c r="A1474" s="133" t="s">
        <v>21646</v>
      </c>
      <c r="B1474" s="134" t="s">
        <v>21647</v>
      </c>
      <c r="C1474" s="135"/>
      <c r="D1474" s="136"/>
      <c r="E1474" s="136"/>
    </row>
    <row r="1475" spans="1:5" x14ac:dyDescent="0.3">
      <c r="A1475" s="133" t="s">
        <v>21648</v>
      </c>
      <c r="B1475" s="134" t="s">
        <v>21649</v>
      </c>
      <c r="C1475" s="135" t="s">
        <v>1037</v>
      </c>
      <c r="D1475" s="136">
        <v>372.47</v>
      </c>
      <c r="E1475" s="136">
        <v>376.1</v>
      </c>
    </row>
    <row r="1476" spans="1:5" x14ac:dyDescent="0.3">
      <c r="A1476" s="133" t="s">
        <v>21650</v>
      </c>
      <c r="B1476" s="134" t="s">
        <v>21651</v>
      </c>
      <c r="C1476" s="135" t="s">
        <v>1037</v>
      </c>
      <c r="D1476" s="136">
        <v>1248.26</v>
      </c>
      <c r="E1476" s="136">
        <v>1253.0999999999999</v>
      </c>
    </row>
    <row r="1477" spans="1:5" x14ac:dyDescent="0.3">
      <c r="A1477" s="133" t="s">
        <v>21652</v>
      </c>
      <c r="B1477" s="134" t="s">
        <v>21653</v>
      </c>
      <c r="C1477" s="135"/>
      <c r="D1477" s="136"/>
      <c r="E1477" s="136"/>
    </row>
    <row r="1478" spans="1:5" x14ac:dyDescent="0.3">
      <c r="A1478" s="133" t="s">
        <v>21654</v>
      </c>
      <c r="B1478" s="134" t="s">
        <v>21655</v>
      </c>
      <c r="C1478" s="135" t="s">
        <v>1037</v>
      </c>
      <c r="D1478" s="136">
        <v>602.78</v>
      </c>
      <c r="E1478" s="136">
        <v>602.78</v>
      </c>
    </row>
    <row r="1479" spans="1:5" x14ac:dyDescent="0.3">
      <c r="A1479" s="133" t="s">
        <v>21656</v>
      </c>
      <c r="B1479" s="134" t="s">
        <v>21657</v>
      </c>
      <c r="C1479" s="135" t="s">
        <v>1037</v>
      </c>
      <c r="D1479" s="136">
        <v>968.31</v>
      </c>
      <c r="E1479" s="136">
        <v>970.83</v>
      </c>
    </row>
    <row r="1480" spans="1:5" x14ac:dyDescent="0.3">
      <c r="A1480" s="133" t="s">
        <v>21658</v>
      </c>
      <c r="B1480" s="134" t="s">
        <v>21659</v>
      </c>
      <c r="C1480" s="135"/>
      <c r="D1480" s="136"/>
      <c r="E1480" s="136"/>
    </row>
    <row r="1481" spans="1:5" x14ac:dyDescent="0.3">
      <c r="A1481" s="133" t="s">
        <v>21660</v>
      </c>
      <c r="B1481" s="134" t="s">
        <v>21661</v>
      </c>
      <c r="C1481" s="135" t="s">
        <v>80</v>
      </c>
      <c r="D1481" s="136">
        <v>7.17</v>
      </c>
      <c r="E1481" s="136">
        <v>7.67</v>
      </c>
    </row>
    <row r="1482" spans="1:5" x14ac:dyDescent="0.3">
      <c r="A1482" s="133" t="s">
        <v>21662</v>
      </c>
      <c r="B1482" s="134" t="s">
        <v>21663</v>
      </c>
      <c r="C1482" s="135" t="s">
        <v>1037</v>
      </c>
      <c r="D1482" s="136">
        <v>73.12</v>
      </c>
      <c r="E1482" s="136">
        <v>79.760000000000005</v>
      </c>
    </row>
    <row r="1483" spans="1:5" x14ac:dyDescent="0.3">
      <c r="A1483" s="133" t="s">
        <v>21664</v>
      </c>
      <c r="B1483" s="134" t="s">
        <v>21665</v>
      </c>
      <c r="C1483" s="135"/>
      <c r="D1483" s="136"/>
      <c r="E1483" s="136"/>
    </row>
    <row r="1484" spans="1:5" x14ac:dyDescent="0.3">
      <c r="A1484" s="133" t="s">
        <v>21666</v>
      </c>
      <c r="B1484" s="134" t="s">
        <v>21667</v>
      </c>
      <c r="C1484" s="135"/>
      <c r="D1484" s="136"/>
      <c r="E1484" s="136"/>
    </row>
    <row r="1485" spans="1:5" x14ac:dyDescent="0.3">
      <c r="A1485" s="133" t="s">
        <v>21668</v>
      </c>
      <c r="B1485" s="134" t="s">
        <v>21669</v>
      </c>
      <c r="C1485" s="135" t="s">
        <v>1037</v>
      </c>
      <c r="D1485" s="136">
        <v>512.48</v>
      </c>
      <c r="E1485" s="136">
        <v>524.05999999999995</v>
      </c>
    </row>
    <row r="1486" spans="1:5" x14ac:dyDescent="0.3">
      <c r="A1486" s="133" t="s">
        <v>21670</v>
      </c>
      <c r="B1486" s="134" t="s">
        <v>21671</v>
      </c>
      <c r="C1486" s="135" t="s">
        <v>1037</v>
      </c>
      <c r="D1486" s="136">
        <v>491.48</v>
      </c>
      <c r="E1486" s="136">
        <v>503.06</v>
      </c>
    </row>
    <row r="1487" spans="1:5" x14ac:dyDescent="0.3">
      <c r="A1487" s="133" t="s">
        <v>21672</v>
      </c>
      <c r="B1487" s="134" t="s">
        <v>21673</v>
      </c>
      <c r="C1487" s="135" t="s">
        <v>1037</v>
      </c>
      <c r="D1487" s="136">
        <v>737.16</v>
      </c>
      <c r="E1487" s="136">
        <v>748.74</v>
      </c>
    </row>
    <row r="1488" spans="1:5" x14ac:dyDescent="0.3">
      <c r="A1488" s="133" t="s">
        <v>21674</v>
      </c>
      <c r="B1488" s="134" t="s">
        <v>21675</v>
      </c>
      <c r="C1488" s="135" t="s">
        <v>1037</v>
      </c>
      <c r="D1488" s="136">
        <v>170.95</v>
      </c>
      <c r="E1488" s="136">
        <v>182.53</v>
      </c>
    </row>
    <row r="1489" spans="1:5" x14ac:dyDescent="0.3">
      <c r="A1489" s="133" t="s">
        <v>21676</v>
      </c>
      <c r="B1489" s="134" t="s">
        <v>21677</v>
      </c>
      <c r="C1489" s="135"/>
      <c r="D1489" s="136"/>
      <c r="E1489" s="136"/>
    </row>
    <row r="1490" spans="1:5" x14ac:dyDescent="0.3">
      <c r="A1490" s="133" t="s">
        <v>21678</v>
      </c>
      <c r="B1490" s="134" t="s">
        <v>21679</v>
      </c>
      <c r="C1490" s="135" t="s">
        <v>1037</v>
      </c>
      <c r="D1490" s="136">
        <v>175.41</v>
      </c>
      <c r="E1490" s="136">
        <v>182.05</v>
      </c>
    </row>
    <row r="1491" spans="1:5" x14ac:dyDescent="0.3">
      <c r="A1491" s="133" t="s">
        <v>21680</v>
      </c>
      <c r="B1491" s="134" t="s">
        <v>21681</v>
      </c>
      <c r="C1491" s="135"/>
      <c r="D1491" s="136"/>
      <c r="E1491" s="136"/>
    </row>
    <row r="1492" spans="1:5" x14ac:dyDescent="0.3">
      <c r="A1492" s="133" t="s">
        <v>21682</v>
      </c>
      <c r="B1492" s="134" t="s">
        <v>21683</v>
      </c>
      <c r="C1492" s="135" t="s">
        <v>1037</v>
      </c>
      <c r="D1492" s="136">
        <v>2737.41</v>
      </c>
      <c r="E1492" s="136">
        <v>2748.85</v>
      </c>
    </row>
    <row r="1493" spans="1:5" x14ac:dyDescent="0.3">
      <c r="A1493" s="133" t="s">
        <v>21684</v>
      </c>
      <c r="B1493" s="134" t="s">
        <v>21685</v>
      </c>
      <c r="C1493" s="135" t="s">
        <v>80</v>
      </c>
      <c r="D1493" s="136">
        <v>335.94</v>
      </c>
      <c r="E1493" s="136">
        <v>345.23</v>
      </c>
    </row>
    <row r="1494" spans="1:5" x14ac:dyDescent="0.3">
      <c r="A1494" s="133" t="s">
        <v>21686</v>
      </c>
      <c r="B1494" s="134" t="s">
        <v>21687</v>
      </c>
      <c r="C1494" s="135" t="s">
        <v>80</v>
      </c>
      <c r="D1494" s="136">
        <v>147.79</v>
      </c>
      <c r="E1494" s="136">
        <v>150.82</v>
      </c>
    </row>
    <row r="1495" spans="1:5" x14ac:dyDescent="0.3">
      <c r="A1495" s="133" t="s">
        <v>21688</v>
      </c>
      <c r="B1495" s="134" t="s">
        <v>21689</v>
      </c>
      <c r="C1495" s="135" t="s">
        <v>80</v>
      </c>
      <c r="D1495" s="136">
        <v>73.89</v>
      </c>
      <c r="E1495" s="136">
        <v>75.27</v>
      </c>
    </row>
    <row r="1496" spans="1:5" x14ac:dyDescent="0.3">
      <c r="A1496" s="133" t="s">
        <v>21690</v>
      </c>
      <c r="B1496" s="134" t="s">
        <v>21691</v>
      </c>
      <c r="C1496" s="135" t="s">
        <v>80</v>
      </c>
      <c r="D1496" s="136">
        <v>79.61</v>
      </c>
      <c r="E1496" s="136">
        <v>80.37</v>
      </c>
    </row>
    <row r="1497" spans="1:5" x14ac:dyDescent="0.3">
      <c r="A1497" s="133" t="s">
        <v>21692</v>
      </c>
      <c r="B1497" s="134" t="s">
        <v>21693</v>
      </c>
      <c r="C1497" s="135" t="s">
        <v>80</v>
      </c>
      <c r="D1497" s="136">
        <v>223.5</v>
      </c>
      <c r="E1497" s="136">
        <v>231.74</v>
      </c>
    </row>
    <row r="1498" spans="1:5" x14ac:dyDescent="0.3">
      <c r="A1498" s="133" t="s">
        <v>21694</v>
      </c>
      <c r="B1498" s="134" t="s">
        <v>21695</v>
      </c>
      <c r="C1498" s="135" t="s">
        <v>80</v>
      </c>
      <c r="D1498" s="136">
        <v>151.25</v>
      </c>
      <c r="E1498" s="136">
        <v>155.46</v>
      </c>
    </row>
    <row r="1499" spans="1:5" x14ac:dyDescent="0.3">
      <c r="A1499" s="133" t="s">
        <v>21696</v>
      </c>
      <c r="B1499" s="134" t="s">
        <v>21697</v>
      </c>
      <c r="C1499" s="135"/>
      <c r="D1499" s="136"/>
      <c r="E1499" s="136"/>
    </row>
    <row r="1500" spans="1:5" x14ac:dyDescent="0.3">
      <c r="A1500" s="133" t="s">
        <v>21698</v>
      </c>
      <c r="B1500" s="134" t="s">
        <v>21699</v>
      </c>
      <c r="C1500" s="135"/>
      <c r="D1500" s="136"/>
      <c r="E1500" s="136"/>
    </row>
    <row r="1501" spans="1:5" x14ac:dyDescent="0.3">
      <c r="A1501" s="133" t="s">
        <v>21700</v>
      </c>
      <c r="B1501" s="134" t="s">
        <v>21701</v>
      </c>
      <c r="C1501" s="135" t="s">
        <v>19026</v>
      </c>
      <c r="D1501" s="136">
        <v>505.87</v>
      </c>
      <c r="E1501" s="136">
        <v>513.42999999999995</v>
      </c>
    </row>
    <row r="1502" spans="1:5" x14ac:dyDescent="0.3">
      <c r="A1502" s="133" t="s">
        <v>21702</v>
      </c>
      <c r="B1502" s="134" t="s">
        <v>21703</v>
      </c>
      <c r="C1502" s="135" t="s">
        <v>19026</v>
      </c>
      <c r="D1502" s="136">
        <v>916.04</v>
      </c>
      <c r="E1502" s="136">
        <v>926.12</v>
      </c>
    </row>
    <row r="1503" spans="1:5" x14ac:dyDescent="0.3">
      <c r="A1503" s="133" t="s">
        <v>21704</v>
      </c>
      <c r="B1503" s="134" t="s">
        <v>21705</v>
      </c>
      <c r="C1503" s="135" t="s">
        <v>19026</v>
      </c>
      <c r="D1503" s="136">
        <v>421.39</v>
      </c>
      <c r="E1503" s="136">
        <v>428.95</v>
      </c>
    </row>
    <row r="1504" spans="1:5" x14ac:dyDescent="0.3">
      <c r="A1504" s="133" t="s">
        <v>21706</v>
      </c>
      <c r="B1504" s="134" t="s">
        <v>21707</v>
      </c>
      <c r="C1504" s="135" t="s">
        <v>19026</v>
      </c>
      <c r="D1504" s="136">
        <v>793.58</v>
      </c>
      <c r="E1504" s="136">
        <v>803.66</v>
      </c>
    </row>
    <row r="1505" spans="1:5" x14ac:dyDescent="0.3">
      <c r="A1505" s="133" t="s">
        <v>21708</v>
      </c>
      <c r="B1505" s="134" t="s">
        <v>21709</v>
      </c>
      <c r="C1505" s="135" t="s">
        <v>19026</v>
      </c>
      <c r="D1505" s="136">
        <v>338.94</v>
      </c>
      <c r="E1505" s="136">
        <v>346.5</v>
      </c>
    </row>
    <row r="1506" spans="1:5" x14ac:dyDescent="0.3">
      <c r="A1506" s="133" t="s">
        <v>21710</v>
      </c>
      <c r="B1506" s="134" t="s">
        <v>21711</v>
      </c>
      <c r="C1506" s="135" t="s">
        <v>19026</v>
      </c>
      <c r="D1506" s="136">
        <v>302.51</v>
      </c>
      <c r="E1506" s="136">
        <v>302.51</v>
      </c>
    </row>
    <row r="1507" spans="1:5" x14ac:dyDescent="0.3">
      <c r="A1507" s="133" t="s">
        <v>21712</v>
      </c>
      <c r="B1507" s="134" t="s">
        <v>21713</v>
      </c>
      <c r="C1507" s="135" t="s">
        <v>19026</v>
      </c>
      <c r="D1507" s="136">
        <v>382.42</v>
      </c>
      <c r="E1507" s="136">
        <v>382.42</v>
      </c>
    </row>
    <row r="1508" spans="1:5" x14ac:dyDescent="0.3">
      <c r="A1508" s="133" t="s">
        <v>21714</v>
      </c>
      <c r="B1508" s="134" t="s">
        <v>21715</v>
      </c>
      <c r="C1508" s="135" t="s">
        <v>146</v>
      </c>
      <c r="D1508" s="136">
        <v>394.22</v>
      </c>
      <c r="E1508" s="136">
        <v>402.61</v>
      </c>
    </row>
    <row r="1509" spans="1:5" x14ac:dyDescent="0.3">
      <c r="A1509" s="133" t="s">
        <v>21716</v>
      </c>
      <c r="B1509" s="134" t="s">
        <v>21717</v>
      </c>
      <c r="C1509" s="135" t="s">
        <v>19026</v>
      </c>
      <c r="D1509" s="136">
        <v>571.44000000000005</v>
      </c>
      <c r="E1509" s="136">
        <v>579.83000000000004</v>
      </c>
    </row>
    <row r="1510" spans="1:5" x14ac:dyDescent="0.3">
      <c r="A1510" s="133" t="s">
        <v>21718</v>
      </c>
      <c r="B1510" s="134" t="s">
        <v>21719</v>
      </c>
      <c r="C1510" s="135" t="s">
        <v>146</v>
      </c>
      <c r="D1510" s="136">
        <v>335.02</v>
      </c>
      <c r="E1510" s="136">
        <v>337.36</v>
      </c>
    </row>
    <row r="1511" spans="1:5" x14ac:dyDescent="0.3">
      <c r="A1511" s="133" t="s">
        <v>21720</v>
      </c>
      <c r="B1511" s="134" t="s">
        <v>21721</v>
      </c>
      <c r="C1511" s="135" t="s">
        <v>146</v>
      </c>
      <c r="D1511" s="136">
        <v>360.77</v>
      </c>
      <c r="E1511" s="136">
        <v>363.11</v>
      </c>
    </row>
    <row r="1512" spans="1:5" x14ac:dyDescent="0.3">
      <c r="A1512" s="133" t="s">
        <v>21722</v>
      </c>
      <c r="B1512" s="134" t="s">
        <v>21723</v>
      </c>
      <c r="C1512" s="135" t="s">
        <v>146</v>
      </c>
      <c r="D1512" s="136">
        <v>3266.57</v>
      </c>
      <c r="E1512" s="136">
        <v>3272.45</v>
      </c>
    </row>
    <row r="1513" spans="1:5" x14ac:dyDescent="0.3">
      <c r="A1513" s="133" t="s">
        <v>21724</v>
      </c>
      <c r="B1513" s="134" t="s">
        <v>21725</v>
      </c>
      <c r="C1513" s="135" t="s">
        <v>146</v>
      </c>
      <c r="D1513" s="136">
        <v>565.88</v>
      </c>
      <c r="E1513" s="136">
        <v>570.29</v>
      </c>
    </row>
    <row r="1514" spans="1:5" x14ac:dyDescent="0.3">
      <c r="A1514" s="133" t="s">
        <v>21726</v>
      </c>
      <c r="B1514" s="134" t="s">
        <v>21727</v>
      </c>
      <c r="C1514" s="135" t="s">
        <v>146</v>
      </c>
      <c r="D1514" s="136">
        <v>41.9</v>
      </c>
      <c r="E1514" s="136">
        <v>43.41</v>
      </c>
    </row>
    <row r="1515" spans="1:5" x14ac:dyDescent="0.3">
      <c r="A1515" s="133" t="s">
        <v>21728</v>
      </c>
      <c r="B1515" s="134" t="s">
        <v>21729</v>
      </c>
      <c r="C1515" s="135" t="s">
        <v>146</v>
      </c>
      <c r="D1515" s="136">
        <v>1070.07</v>
      </c>
      <c r="E1515" s="136">
        <v>1075.95</v>
      </c>
    </row>
    <row r="1516" spans="1:5" x14ac:dyDescent="0.3">
      <c r="A1516" s="133" t="s">
        <v>21730</v>
      </c>
      <c r="B1516" s="134" t="s">
        <v>21731</v>
      </c>
      <c r="C1516" s="135" t="s">
        <v>146</v>
      </c>
      <c r="D1516" s="136">
        <v>1154.53</v>
      </c>
      <c r="E1516" s="136">
        <v>1166.29</v>
      </c>
    </row>
    <row r="1517" spans="1:5" x14ac:dyDescent="0.3">
      <c r="A1517" s="133" t="s">
        <v>21732</v>
      </c>
      <c r="B1517" s="134" t="s">
        <v>21733</v>
      </c>
      <c r="C1517" s="135" t="s">
        <v>146</v>
      </c>
      <c r="D1517" s="136">
        <v>314.60000000000002</v>
      </c>
      <c r="E1517" s="136">
        <v>322.16000000000003</v>
      </c>
    </row>
    <row r="1518" spans="1:5" x14ac:dyDescent="0.3">
      <c r="A1518" s="133" t="s">
        <v>21734</v>
      </c>
      <c r="B1518" s="134" t="s">
        <v>21735</v>
      </c>
      <c r="C1518" s="135"/>
      <c r="D1518" s="136"/>
      <c r="E1518" s="136"/>
    </row>
    <row r="1519" spans="1:5" x14ac:dyDescent="0.3">
      <c r="A1519" s="133" t="s">
        <v>21736</v>
      </c>
      <c r="B1519" s="134" t="s">
        <v>21737</v>
      </c>
      <c r="C1519" s="135" t="s">
        <v>146</v>
      </c>
      <c r="D1519" s="136">
        <v>19.309999999999999</v>
      </c>
      <c r="E1519" s="136">
        <v>19.309999999999999</v>
      </c>
    </row>
    <row r="1520" spans="1:5" x14ac:dyDescent="0.3">
      <c r="A1520" s="133" t="s">
        <v>21738</v>
      </c>
      <c r="B1520" s="134" t="s">
        <v>21739</v>
      </c>
      <c r="C1520" s="135" t="s">
        <v>146</v>
      </c>
      <c r="D1520" s="136">
        <v>31.09</v>
      </c>
      <c r="E1520" s="136">
        <v>31.09</v>
      </c>
    </row>
    <row r="1521" spans="1:5" x14ac:dyDescent="0.3">
      <c r="A1521" s="133" t="s">
        <v>21740</v>
      </c>
      <c r="B1521" s="134" t="s">
        <v>21741</v>
      </c>
      <c r="C1521" s="135" t="s">
        <v>146</v>
      </c>
      <c r="D1521" s="136">
        <v>48.15</v>
      </c>
      <c r="E1521" s="136">
        <v>48.15</v>
      </c>
    </row>
    <row r="1522" spans="1:5" x14ac:dyDescent="0.3">
      <c r="A1522" s="133" t="s">
        <v>21742</v>
      </c>
      <c r="B1522" s="134" t="s">
        <v>21743</v>
      </c>
      <c r="C1522" s="135" t="s">
        <v>146</v>
      </c>
      <c r="D1522" s="136">
        <v>201.16</v>
      </c>
      <c r="E1522" s="136">
        <v>201.16</v>
      </c>
    </row>
    <row r="1523" spans="1:5" x14ac:dyDescent="0.3">
      <c r="A1523" s="133" t="s">
        <v>21744</v>
      </c>
      <c r="B1523" s="134" t="s">
        <v>21745</v>
      </c>
      <c r="C1523" s="135" t="s">
        <v>146</v>
      </c>
      <c r="D1523" s="136">
        <v>83.71</v>
      </c>
      <c r="E1523" s="136">
        <v>83.71</v>
      </c>
    </row>
    <row r="1524" spans="1:5" x14ac:dyDescent="0.3">
      <c r="A1524" s="133" t="s">
        <v>21746</v>
      </c>
      <c r="B1524" s="134" t="s">
        <v>21747</v>
      </c>
      <c r="C1524" s="135"/>
      <c r="D1524" s="136"/>
      <c r="E1524" s="136"/>
    </row>
    <row r="1525" spans="1:5" x14ac:dyDescent="0.3">
      <c r="A1525" s="133" t="s">
        <v>21748</v>
      </c>
      <c r="B1525" s="134" t="s">
        <v>21749</v>
      </c>
      <c r="C1525" s="135" t="s">
        <v>146</v>
      </c>
      <c r="D1525" s="136">
        <v>67.97</v>
      </c>
      <c r="E1525" s="136">
        <v>75.53</v>
      </c>
    </row>
    <row r="1526" spans="1:5" x14ac:dyDescent="0.3">
      <c r="A1526" s="133" t="s">
        <v>21750</v>
      </c>
      <c r="B1526" s="134" t="s">
        <v>21751</v>
      </c>
      <c r="C1526" s="135" t="s">
        <v>146</v>
      </c>
      <c r="D1526" s="136">
        <v>1168.92</v>
      </c>
      <c r="E1526" s="136">
        <v>1174.8</v>
      </c>
    </row>
    <row r="1527" spans="1:5" x14ac:dyDescent="0.3">
      <c r="A1527" s="133" t="s">
        <v>21752</v>
      </c>
      <c r="B1527" s="134" t="s">
        <v>21753</v>
      </c>
      <c r="C1527" s="135" t="s">
        <v>146</v>
      </c>
      <c r="D1527" s="136">
        <v>58.45</v>
      </c>
      <c r="E1527" s="136">
        <v>64.959999999999994</v>
      </c>
    </row>
    <row r="1528" spans="1:5" x14ac:dyDescent="0.3">
      <c r="A1528" s="133" t="s">
        <v>21754</v>
      </c>
      <c r="B1528" s="134" t="s">
        <v>21755</v>
      </c>
      <c r="C1528" s="135" t="s">
        <v>19026</v>
      </c>
      <c r="D1528" s="136">
        <v>1101.19</v>
      </c>
      <c r="E1528" s="136">
        <v>1108.83</v>
      </c>
    </row>
    <row r="1529" spans="1:5" x14ac:dyDescent="0.3">
      <c r="A1529" s="133" t="s">
        <v>21756</v>
      </c>
      <c r="B1529" s="134" t="s">
        <v>21757</v>
      </c>
      <c r="C1529" s="135" t="s">
        <v>146</v>
      </c>
      <c r="D1529" s="136">
        <v>7.7</v>
      </c>
      <c r="E1529" s="136">
        <v>8.56</v>
      </c>
    </row>
    <row r="1530" spans="1:5" x14ac:dyDescent="0.3">
      <c r="A1530" s="133" t="s">
        <v>21758</v>
      </c>
      <c r="B1530" s="134" t="s">
        <v>21759</v>
      </c>
      <c r="C1530" s="135" t="s">
        <v>19026</v>
      </c>
      <c r="D1530" s="136">
        <v>799.58</v>
      </c>
      <c r="E1530" s="136">
        <v>814.7</v>
      </c>
    </row>
    <row r="1531" spans="1:5" x14ac:dyDescent="0.3">
      <c r="A1531" s="133" t="s">
        <v>21760</v>
      </c>
      <c r="B1531" s="134" t="s">
        <v>21761</v>
      </c>
      <c r="C1531" s="135" t="s">
        <v>146</v>
      </c>
      <c r="D1531" s="136">
        <v>195.18</v>
      </c>
      <c r="E1531" s="136">
        <v>198.03</v>
      </c>
    </row>
    <row r="1532" spans="1:5" x14ac:dyDescent="0.3">
      <c r="A1532" s="133" t="s">
        <v>21762</v>
      </c>
      <c r="B1532" s="134" t="s">
        <v>21763</v>
      </c>
      <c r="C1532" s="135" t="s">
        <v>19026</v>
      </c>
      <c r="D1532" s="136">
        <v>4501.6000000000004</v>
      </c>
      <c r="E1532" s="136">
        <v>4519.24</v>
      </c>
    </row>
    <row r="1533" spans="1:5" x14ac:dyDescent="0.3">
      <c r="A1533" s="133" t="s">
        <v>21764</v>
      </c>
      <c r="B1533" s="134" t="s">
        <v>21765</v>
      </c>
      <c r="C1533" s="135" t="s">
        <v>146</v>
      </c>
      <c r="D1533" s="136">
        <v>475.53</v>
      </c>
      <c r="E1533" s="136">
        <v>481.41</v>
      </c>
    </row>
    <row r="1534" spans="1:5" x14ac:dyDescent="0.3">
      <c r="A1534" s="133" t="s">
        <v>21766</v>
      </c>
      <c r="B1534" s="134" t="s">
        <v>21767</v>
      </c>
      <c r="C1534" s="135" t="s">
        <v>146</v>
      </c>
      <c r="D1534" s="136">
        <v>241.16</v>
      </c>
      <c r="E1534" s="136">
        <v>245.57</v>
      </c>
    </row>
    <row r="1535" spans="1:5" x14ac:dyDescent="0.3">
      <c r="A1535" s="133" t="s">
        <v>21768</v>
      </c>
      <c r="B1535" s="134" t="s">
        <v>21769</v>
      </c>
      <c r="C1535" s="135" t="s">
        <v>146</v>
      </c>
      <c r="D1535" s="136">
        <v>114.07</v>
      </c>
      <c r="E1535" s="136">
        <v>115.07</v>
      </c>
    </row>
    <row r="1536" spans="1:5" x14ac:dyDescent="0.3">
      <c r="A1536" s="133" t="s">
        <v>21770</v>
      </c>
      <c r="B1536" s="134" t="s">
        <v>21771</v>
      </c>
      <c r="C1536" s="135" t="s">
        <v>146</v>
      </c>
      <c r="D1536" s="136">
        <v>80.75</v>
      </c>
      <c r="E1536" s="136">
        <v>81.75</v>
      </c>
    </row>
    <row r="1537" spans="1:5" x14ac:dyDescent="0.3">
      <c r="A1537" s="133" t="s">
        <v>21772</v>
      </c>
      <c r="B1537" s="134" t="s">
        <v>21773</v>
      </c>
      <c r="C1537" s="135" t="s">
        <v>146</v>
      </c>
      <c r="D1537" s="136">
        <v>183.51</v>
      </c>
      <c r="E1537" s="136">
        <v>184.51</v>
      </c>
    </row>
    <row r="1538" spans="1:5" x14ac:dyDescent="0.3">
      <c r="A1538" s="133" t="s">
        <v>21774</v>
      </c>
      <c r="B1538" s="134" t="s">
        <v>21775</v>
      </c>
      <c r="C1538" s="135" t="s">
        <v>19026</v>
      </c>
      <c r="D1538" s="136">
        <v>36.01</v>
      </c>
      <c r="E1538" s="136">
        <v>36.869999999999997</v>
      </c>
    </row>
    <row r="1539" spans="1:5" x14ac:dyDescent="0.3">
      <c r="A1539" s="133" t="s">
        <v>21776</v>
      </c>
      <c r="B1539" s="134" t="s">
        <v>21777</v>
      </c>
      <c r="C1539" s="135" t="s">
        <v>146</v>
      </c>
      <c r="D1539" s="136">
        <v>75.540000000000006</v>
      </c>
      <c r="E1539" s="136">
        <v>76.400000000000006</v>
      </c>
    </row>
    <row r="1540" spans="1:5" x14ac:dyDescent="0.3">
      <c r="A1540" s="133" t="s">
        <v>21778</v>
      </c>
      <c r="B1540" s="134" t="s">
        <v>21779</v>
      </c>
      <c r="C1540" s="135" t="s">
        <v>146</v>
      </c>
      <c r="D1540" s="136">
        <v>102.84</v>
      </c>
      <c r="E1540" s="136">
        <v>103.7</v>
      </c>
    </row>
    <row r="1541" spans="1:5" x14ac:dyDescent="0.3">
      <c r="A1541" s="133" t="s">
        <v>21780</v>
      </c>
      <c r="B1541" s="134" t="s">
        <v>21781</v>
      </c>
      <c r="C1541" s="135" t="s">
        <v>19026</v>
      </c>
      <c r="D1541" s="136">
        <v>212.67</v>
      </c>
      <c r="E1541" s="136">
        <v>214.49</v>
      </c>
    </row>
    <row r="1542" spans="1:5" x14ac:dyDescent="0.3">
      <c r="A1542" s="133" t="s">
        <v>21782</v>
      </c>
      <c r="B1542" s="134" t="s">
        <v>21783</v>
      </c>
      <c r="C1542" s="135" t="s">
        <v>146</v>
      </c>
      <c r="D1542" s="136">
        <v>81.680000000000007</v>
      </c>
      <c r="E1542" s="136">
        <v>82.68</v>
      </c>
    </row>
    <row r="1543" spans="1:5" x14ac:dyDescent="0.3">
      <c r="A1543" s="133" t="s">
        <v>21784</v>
      </c>
      <c r="B1543" s="134" t="s">
        <v>21785</v>
      </c>
      <c r="C1543" s="135" t="s">
        <v>146</v>
      </c>
      <c r="D1543" s="136">
        <v>98.41</v>
      </c>
      <c r="E1543" s="136">
        <v>99.41</v>
      </c>
    </row>
    <row r="1544" spans="1:5" x14ac:dyDescent="0.3">
      <c r="A1544" s="133" t="s">
        <v>21786</v>
      </c>
      <c r="B1544" s="134" t="s">
        <v>21787</v>
      </c>
      <c r="C1544" s="135" t="s">
        <v>146</v>
      </c>
      <c r="D1544" s="136">
        <v>197.36</v>
      </c>
      <c r="E1544" s="136">
        <v>198.08</v>
      </c>
    </row>
    <row r="1545" spans="1:5" x14ac:dyDescent="0.3">
      <c r="A1545" s="133" t="s">
        <v>21788</v>
      </c>
      <c r="B1545" s="134" t="s">
        <v>21789</v>
      </c>
      <c r="C1545" s="135" t="s">
        <v>146</v>
      </c>
      <c r="D1545" s="136">
        <v>226.03</v>
      </c>
      <c r="E1545" s="136">
        <v>227.03</v>
      </c>
    </row>
    <row r="1546" spans="1:5" x14ac:dyDescent="0.3">
      <c r="A1546" s="133" t="s">
        <v>21790</v>
      </c>
      <c r="B1546" s="134" t="s">
        <v>21791</v>
      </c>
      <c r="C1546" s="135" t="s">
        <v>146</v>
      </c>
      <c r="D1546" s="136">
        <v>483.25</v>
      </c>
      <c r="E1546" s="136">
        <v>492.07</v>
      </c>
    </row>
    <row r="1547" spans="1:5" x14ac:dyDescent="0.3">
      <c r="A1547" s="133" t="s">
        <v>21792</v>
      </c>
      <c r="B1547" s="134" t="s">
        <v>21793</v>
      </c>
      <c r="C1547" s="135" t="s">
        <v>146</v>
      </c>
      <c r="D1547" s="136">
        <v>211.2</v>
      </c>
      <c r="E1547" s="136">
        <v>220.02</v>
      </c>
    </row>
    <row r="1548" spans="1:5" x14ac:dyDescent="0.3">
      <c r="A1548" s="133" t="s">
        <v>21794</v>
      </c>
      <c r="B1548" s="134" t="s">
        <v>21795</v>
      </c>
      <c r="C1548" s="135" t="s">
        <v>146</v>
      </c>
      <c r="D1548" s="136">
        <v>73.61</v>
      </c>
      <c r="E1548" s="136">
        <v>79.3</v>
      </c>
    </row>
    <row r="1549" spans="1:5" x14ac:dyDescent="0.3">
      <c r="A1549" s="133" t="s">
        <v>21796</v>
      </c>
      <c r="B1549" s="134" t="s">
        <v>21797</v>
      </c>
      <c r="C1549" s="135" t="s">
        <v>146</v>
      </c>
      <c r="D1549" s="136">
        <v>57.64</v>
      </c>
      <c r="E1549" s="136">
        <v>58.64</v>
      </c>
    </row>
    <row r="1550" spans="1:5" x14ac:dyDescent="0.3">
      <c r="A1550" s="133" t="s">
        <v>21798</v>
      </c>
      <c r="B1550" s="134" t="s">
        <v>21799</v>
      </c>
      <c r="C1550" s="135" t="s">
        <v>146</v>
      </c>
      <c r="D1550" s="136">
        <v>13428.24</v>
      </c>
      <c r="E1550" s="136">
        <v>13428.24</v>
      </c>
    </row>
    <row r="1551" spans="1:5" x14ac:dyDescent="0.3">
      <c r="A1551" s="133" t="s">
        <v>21800</v>
      </c>
      <c r="B1551" s="134" t="s">
        <v>21801</v>
      </c>
      <c r="C1551" s="135" t="s">
        <v>146</v>
      </c>
      <c r="D1551" s="136">
        <v>15687.34</v>
      </c>
      <c r="E1551" s="136">
        <v>15687.34</v>
      </c>
    </row>
    <row r="1552" spans="1:5" x14ac:dyDescent="0.3">
      <c r="A1552" s="133" t="s">
        <v>21802</v>
      </c>
      <c r="B1552" s="134" t="s">
        <v>21803</v>
      </c>
      <c r="C1552" s="135" t="s">
        <v>19026</v>
      </c>
      <c r="D1552" s="136">
        <v>576.66999999999996</v>
      </c>
      <c r="E1552" s="136">
        <v>588.42999999999995</v>
      </c>
    </row>
    <row r="1553" spans="1:5" x14ac:dyDescent="0.3">
      <c r="A1553" s="133" t="s">
        <v>21804</v>
      </c>
      <c r="B1553" s="134" t="s">
        <v>21805</v>
      </c>
      <c r="C1553" s="135" t="s">
        <v>19026</v>
      </c>
      <c r="D1553" s="136">
        <v>1397.35</v>
      </c>
      <c r="E1553" s="136">
        <v>1420.87</v>
      </c>
    </row>
    <row r="1554" spans="1:5" x14ac:dyDescent="0.3">
      <c r="A1554" s="133" t="s">
        <v>21806</v>
      </c>
      <c r="B1554" s="134" t="s">
        <v>21807</v>
      </c>
      <c r="C1554" s="135" t="s">
        <v>19026</v>
      </c>
      <c r="D1554" s="136">
        <v>1438.57</v>
      </c>
      <c r="E1554" s="136">
        <v>1462.09</v>
      </c>
    </row>
    <row r="1555" spans="1:5" x14ac:dyDescent="0.3">
      <c r="A1555" s="133" t="s">
        <v>21808</v>
      </c>
      <c r="B1555" s="134" t="s">
        <v>21809</v>
      </c>
      <c r="C1555" s="135" t="s">
        <v>19026</v>
      </c>
      <c r="D1555" s="136">
        <v>1522.79</v>
      </c>
      <c r="E1555" s="136">
        <v>1546.31</v>
      </c>
    </row>
    <row r="1556" spans="1:5" x14ac:dyDescent="0.3">
      <c r="A1556" s="133" t="s">
        <v>21810</v>
      </c>
      <c r="B1556" s="134" t="s">
        <v>35262</v>
      </c>
      <c r="C1556" s="135" t="s">
        <v>80</v>
      </c>
      <c r="D1556" s="136">
        <v>53.29</v>
      </c>
      <c r="E1556" s="136">
        <v>54.67</v>
      </c>
    </row>
    <row r="1557" spans="1:5" x14ac:dyDescent="0.3">
      <c r="A1557" s="133" t="s">
        <v>21811</v>
      </c>
      <c r="B1557" s="134" t="s">
        <v>21812</v>
      </c>
      <c r="C1557" s="135"/>
      <c r="D1557" s="136"/>
      <c r="E1557" s="136"/>
    </row>
    <row r="1558" spans="1:5" x14ac:dyDescent="0.3">
      <c r="A1558" s="133" t="s">
        <v>21813</v>
      </c>
      <c r="B1558" s="134" t="s">
        <v>21814</v>
      </c>
      <c r="C1558" s="135"/>
      <c r="D1558" s="136"/>
      <c r="E1558" s="136"/>
    </row>
    <row r="1559" spans="1:5" x14ac:dyDescent="0.3">
      <c r="A1559" s="133" t="s">
        <v>21815</v>
      </c>
      <c r="B1559" s="134" t="s">
        <v>21816</v>
      </c>
      <c r="C1559" s="135" t="s">
        <v>80</v>
      </c>
      <c r="D1559" s="136">
        <v>22.51</v>
      </c>
      <c r="E1559" s="136">
        <v>24.3</v>
      </c>
    </row>
    <row r="1560" spans="1:5" x14ac:dyDescent="0.3">
      <c r="A1560" s="133" t="s">
        <v>21817</v>
      </c>
      <c r="B1560" s="134" t="s">
        <v>21818</v>
      </c>
      <c r="C1560" s="135" t="s">
        <v>3131</v>
      </c>
      <c r="D1560" s="136">
        <v>109.37</v>
      </c>
      <c r="E1560" s="136">
        <v>117.37</v>
      </c>
    </row>
    <row r="1561" spans="1:5" x14ac:dyDescent="0.3">
      <c r="A1561" s="133" t="s">
        <v>21819</v>
      </c>
      <c r="B1561" s="134" t="s">
        <v>21820</v>
      </c>
      <c r="C1561" s="135" t="s">
        <v>80</v>
      </c>
      <c r="D1561" s="136">
        <v>24.69</v>
      </c>
      <c r="E1561" s="136">
        <v>26.48</v>
      </c>
    </row>
    <row r="1562" spans="1:5" x14ac:dyDescent="0.3">
      <c r="A1562" s="133" t="s">
        <v>21821</v>
      </c>
      <c r="B1562" s="134" t="s">
        <v>21822</v>
      </c>
      <c r="C1562" s="135" t="s">
        <v>3131</v>
      </c>
      <c r="D1562" s="136">
        <v>31.23</v>
      </c>
      <c r="E1562" s="136">
        <v>33.020000000000003</v>
      </c>
    </row>
    <row r="1563" spans="1:5" x14ac:dyDescent="0.3">
      <c r="A1563" s="133" t="s">
        <v>21823</v>
      </c>
      <c r="B1563" s="134" t="s">
        <v>21824</v>
      </c>
      <c r="C1563" s="135" t="s">
        <v>3131</v>
      </c>
      <c r="D1563" s="136">
        <v>25.94</v>
      </c>
      <c r="E1563" s="136">
        <v>27.73</v>
      </c>
    </row>
    <row r="1564" spans="1:5" x14ac:dyDescent="0.3">
      <c r="A1564" s="133" t="s">
        <v>21825</v>
      </c>
      <c r="B1564" s="134" t="s">
        <v>21826</v>
      </c>
      <c r="C1564" s="135"/>
      <c r="D1564" s="136"/>
      <c r="E1564" s="136"/>
    </row>
    <row r="1565" spans="1:5" x14ac:dyDescent="0.3">
      <c r="A1565" s="133" t="s">
        <v>21827</v>
      </c>
      <c r="B1565" s="134" t="s">
        <v>21828</v>
      </c>
      <c r="C1565" s="135" t="s">
        <v>80</v>
      </c>
      <c r="D1565" s="136">
        <v>22.81</v>
      </c>
      <c r="E1565" s="136">
        <v>24.32</v>
      </c>
    </row>
    <row r="1566" spans="1:5" x14ac:dyDescent="0.3">
      <c r="A1566" s="133" t="s">
        <v>21829</v>
      </c>
      <c r="B1566" s="134" t="s">
        <v>21830</v>
      </c>
      <c r="C1566" s="135" t="s">
        <v>80</v>
      </c>
      <c r="D1566" s="136">
        <v>26.57</v>
      </c>
      <c r="E1566" s="136">
        <v>28.08</v>
      </c>
    </row>
    <row r="1567" spans="1:5" x14ac:dyDescent="0.3">
      <c r="A1567" s="133" t="s">
        <v>21831</v>
      </c>
      <c r="B1567" s="134" t="s">
        <v>21832</v>
      </c>
      <c r="C1567" s="135" t="s">
        <v>80</v>
      </c>
      <c r="D1567" s="136">
        <v>23.75</v>
      </c>
      <c r="E1567" s="136">
        <v>25.26</v>
      </c>
    </row>
    <row r="1568" spans="1:5" x14ac:dyDescent="0.3">
      <c r="A1568" s="133" t="s">
        <v>21833</v>
      </c>
      <c r="B1568" s="134" t="s">
        <v>21834</v>
      </c>
      <c r="C1568" s="135" t="s">
        <v>80</v>
      </c>
      <c r="D1568" s="136">
        <v>31.28</v>
      </c>
      <c r="E1568" s="136">
        <v>32.79</v>
      </c>
    </row>
    <row r="1569" spans="1:5" x14ac:dyDescent="0.3">
      <c r="A1569" s="133" t="s">
        <v>21835</v>
      </c>
      <c r="B1569" s="134" t="s">
        <v>21836</v>
      </c>
      <c r="C1569" s="135"/>
      <c r="D1569" s="136"/>
      <c r="E1569" s="136"/>
    </row>
    <row r="1570" spans="1:5" x14ac:dyDescent="0.3">
      <c r="A1570" s="133" t="s">
        <v>21837</v>
      </c>
      <c r="B1570" s="134" t="s">
        <v>21838</v>
      </c>
      <c r="C1570" s="135" t="s">
        <v>3131</v>
      </c>
      <c r="D1570" s="136">
        <v>74.08</v>
      </c>
      <c r="E1570" s="136">
        <v>75.91</v>
      </c>
    </row>
    <row r="1571" spans="1:5" x14ac:dyDescent="0.3">
      <c r="A1571" s="133" t="s">
        <v>21839</v>
      </c>
      <c r="B1571" s="134" t="s">
        <v>21840</v>
      </c>
      <c r="C1571" s="135"/>
      <c r="D1571" s="136"/>
      <c r="E1571" s="136"/>
    </row>
    <row r="1572" spans="1:5" x14ac:dyDescent="0.3">
      <c r="A1572" s="133" t="s">
        <v>21841</v>
      </c>
      <c r="B1572" s="134" t="s">
        <v>21842</v>
      </c>
      <c r="C1572" s="135"/>
      <c r="D1572" s="136"/>
      <c r="E1572" s="136"/>
    </row>
    <row r="1573" spans="1:5" x14ac:dyDescent="0.3">
      <c r="A1573" s="133" t="s">
        <v>21843</v>
      </c>
      <c r="B1573" s="134" t="s">
        <v>21844</v>
      </c>
      <c r="C1573" s="135" t="s">
        <v>80</v>
      </c>
      <c r="D1573" s="136">
        <v>208.6</v>
      </c>
      <c r="E1573" s="136">
        <v>210.11</v>
      </c>
    </row>
    <row r="1574" spans="1:5" x14ac:dyDescent="0.3">
      <c r="A1574" s="133" t="s">
        <v>21845</v>
      </c>
      <c r="B1574" s="134" t="s">
        <v>21846</v>
      </c>
      <c r="C1574" s="135" t="s">
        <v>146</v>
      </c>
      <c r="D1574" s="136">
        <v>147.58000000000001</v>
      </c>
      <c r="E1574" s="136">
        <v>149.09</v>
      </c>
    </row>
    <row r="1575" spans="1:5" x14ac:dyDescent="0.3">
      <c r="A1575" s="133" t="s">
        <v>21847</v>
      </c>
      <c r="B1575" s="134" t="s">
        <v>21848</v>
      </c>
      <c r="C1575" s="135" t="s">
        <v>146</v>
      </c>
      <c r="D1575" s="136">
        <v>176.1</v>
      </c>
      <c r="E1575" s="136">
        <v>177.61</v>
      </c>
    </row>
    <row r="1576" spans="1:5" x14ac:dyDescent="0.3">
      <c r="A1576" s="133" t="s">
        <v>21849</v>
      </c>
      <c r="B1576" s="134" t="s">
        <v>21850</v>
      </c>
      <c r="C1576" s="135" t="s">
        <v>146</v>
      </c>
      <c r="D1576" s="136">
        <v>365.77</v>
      </c>
      <c r="E1576" s="136">
        <v>367.28</v>
      </c>
    </row>
    <row r="1577" spans="1:5" x14ac:dyDescent="0.3">
      <c r="A1577" s="133" t="s">
        <v>21851</v>
      </c>
      <c r="B1577" s="134" t="s">
        <v>21852</v>
      </c>
      <c r="C1577" s="135" t="s">
        <v>146</v>
      </c>
      <c r="D1577" s="136">
        <v>178.16</v>
      </c>
      <c r="E1577" s="136">
        <v>179.67</v>
      </c>
    </row>
    <row r="1578" spans="1:5" x14ac:dyDescent="0.3">
      <c r="A1578" s="133" t="s">
        <v>21853</v>
      </c>
      <c r="B1578" s="134" t="s">
        <v>21854</v>
      </c>
      <c r="C1578" s="135" t="s">
        <v>146</v>
      </c>
      <c r="D1578" s="136">
        <v>156.87</v>
      </c>
      <c r="E1578" s="136">
        <v>158.38</v>
      </c>
    </row>
    <row r="1579" spans="1:5" x14ac:dyDescent="0.3">
      <c r="A1579" s="133" t="s">
        <v>21855</v>
      </c>
      <c r="B1579" s="134" t="s">
        <v>21856</v>
      </c>
      <c r="C1579" s="135" t="s">
        <v>146</v>
      </c>
      <c r="D1579" s="136">
        <v>332.78</v>
      </c>
      <c r="E1579" s="136">
        <v>334.29</v>
      </c>
    </row>
    <row r="1580" spans="1:5" x14ac:dyDescent="0.3">
      <c r="A1580" s="133" t="s">
        <v>21857</v>
      </c>
      <c r="B1580" s="134" t="s">
        <v>21858</v>
      </c>
      <c r="C1580" s="135" t="s">
        <v>146</v>
      </c>
      <c r="D1580" s="136">
        <v>269.45</v>
      </c>
      <c r="E1580" s="136">
        <v>270.95999999999998</v>
      </c>
    </row>
    <row r="1581" spans="1:5" x14ac:dyDescent="0.3">
      <c r="A1581" s="133" t="s">
        <v>21859</v>
      </c>
      <c r="B1581" s="134" t="s">
        <v>21860</v>
      </c>
      <c r="C1581" s="135" t="s">
        <v>146</v>
      </c>
      <c r="D1581" s="136">
        <v>160.72999999999999</v>
      </c>
      <c r="E1581" s="136">
        <v>162.24</v>
      </c>
    </row>
    <row r="1582" spans="1:5" x14ac:dyDescent="0.3">
      <c r="A1582" s="133" t="s">
        <v>21861</v>
      </c>
      <c r="B1582" s="134" t="s">
        <v>21862</v>
      </c>
      <c r="C1582" s="135" t="s">
        <v>146</v>
      </c>
      <c r="D1582" s="136">
        <v>416.09</v>
      </c>
      <c r="E1582" s="136">
        <v>418.61</v>
      </c>
    </row>
    <row r="1583" spans="1:5" x14ac:dyDescent="0.3">
      <c r="A1583" s="133" t="s">
        <v>21863</v>
      </c>
      <c r="B1583" s="134" t="s">
        <v>21864</v>
      </c>
      <c r="C1583" s="135"/>
      <c r="D1583" s="136"/>
      <c r="E1583" s="136"/>
    </row>
    <row r="1584" spans="1:5" x14ac:dyDescent="0.3">
      <c r="A1584" s="133" t="s">
        <v>21865</v>
      </c>
      <c r="B1584" s="134" t="s">
        <v>21866</v>
      </c>
      <c r="C1584" s="135" t="s">
        <v>146</v>
      </c>
      <c r="D1584" s="136">
        <v>2847.22</v>
      </c>
      <c r="E1584" s="136">
        <v>2855.08</v>
      </c>
    </row>
    <row r="1585" spans="1:5" x14ac:dyDescent="0.3">
      <c r="A1585" s="133" t="s">
        <v>21867</v>
      </c>
      <c r="B1585" s="134" t="s">
        <v>21868</v>
      </c>
      <c r="C1585" s="135" t="s">
        <v>146</v>
      </c>
      <c r="D1585" s="136">
        <v>3825.23</v>
      </c>
      <c r="E1585" s="136">
        <v>3833.09</v>
      </c>
    </row>
    <row r="1586" spans="1:5" x14ac:dyDescent="0.3">
      <c r="A1586" s="133" t="s">
        <v>21869</v>
      </c>
      <c r="B1586" s="134" t="s">
        <v>21870</v>
      </c>
      <c r="C1586" s="135"/>
      <c r="D1586" s="136"/>
      <c r="E1586" s="136"/>
    </row>
    <row r="1587" spans="1:5" x14ac:dyDescent="0.3">
      <c r="A1587" s="133" t="s">
        <v>21871</v>
      </c>
      <c r="B1587" s="134" t="s">
        <v>21872</v>
      </c>
      <c r="C1587" s="135" t="s">
        <v>1037</v>
      </c>
      <c r="D1587" s="136">
        <v>398.93</v>
      </c>
      <c r="E1587" s="136">
        <v>401.69</v>
      </c>
    </row>
    <row r="1588" spans="1:5" x14ac:dyDescent="0.3">
      <c r="A1588" s="133" t="s">
        <v>21873</v>
      </c>
      <c r="B1588" s="134" t="s">
        <v>21874</v>
      </c>
      <c r="C1588" s="135" t="s">
        <v>1037</v>
      </c>
      <c r="D1588" s="136">
        <v>197.75</v>
      </c>
      <c r="E1588" s="136">
        <v>198.91</v>
      </c>
    </row>
    <row r="1589" spans="1:5" x14ac:dyDescent="0.3">
      <c r="A1589" s="133" t="s">
        <v>21875</v>
      </c>
      <c r="B1589" s="134" t="s">
        <v>21876</v>
      </c>
      <c r="C1589" s="135" t="s">
        <v>1037</v>
      </c>
      <c r="D1589" s="136">
        <v>134.07</v>
      </c>
      <c r="E1589" s="136">
        <v>137.32</v>
      </c>
    </row>
    <row r="1590" spans="1:5" x14ac:dyDescent="0.3">
      <c r="A1590" s="133" t="s">
        <v>21877</v>
      </c>
      <c r="B1590" s="134" t="s">
        <v>21878</v>
      </c>
      <c r="C1590" s="135" t="s">
        <v>1037</v>
      </c>
      <c r="D1590" s="136">
        <v>174.24</v>
      </c>
      <c r="E1590" s="136">
        <v>177.49</v>
      </c>
    </row>
    <row r="1591" spans="1:5" x14ac:dyDescent="0.3">
      <c r="A1591" s="133" t="s">
        <v>21879</v>
      </c>
      <c r="B1591" s="134" t="s">
        <v>21880</v>
      </c>
      <c r="C1591" s="135" t="s">
        <v>146</v>
      </c>
      <c r="D1591" s="136">
        <v>6.29</v>
      </c>
      <c r="E1591" s="136">
        <v>6.46</v>
      </c>
    </row>
    <row r="1592" spans="1:5" x14ac:dyDescent="0.3">
      <c r="A1592" s="133" t="s">
        <v>21881</v>
      </c>
      <c r="B1592" s="134" t="s">
        <v>21882</v>
      </c>
      <c r="C1592" s="135" t="s">
        <v>80</v>
      </c>
      <c r="D1592" s="136">
        <v>559.36</v>
      </c>
      <c r="E1592" s="136">
        <v>559.36</v>
      </c>
    </row>
    <row r="1593" spans="1:5" x14ac:dyDescent="0.3">
      <c r="A1593" s="133" t="s">
        <v>21883</v>
      </c>
      <c r="B1593" s="134" t="s">
        <v>21884</v>
      </c>
      <c r="C1593" s="135" t="s">
        <v>1037</v>
      </c>
      <c r="D1593" s="136">
        <v>16.66</v>
      </c>
      <c r="E1593" s="136">
        <v>17.8</v>
      </c>
    </row>
    <row r="1594" spans="1:5" x14ac:dyDescent="0.3">
      <c r="A1594" s="133" t="s">
        <v>21885</v>
      </c>
      <c r="B1594" s="134" t="s">
        <v>21886</v>
      </c>
      <c r="C1594" s="135" t="s">
        <v>146</v>
      </c>
      <c r="D1594" s="136">
        <v>17.18</v>
      </c>
      <c r="E1594" s="136">
        <v>19.02</v>
      </c>
    </row>
    <row r="1595" spans="1:5" x14ac:dyDescent="0.3">
      <c r="A1595" s="133" t="s">
        <v>21887</v>
      </c>
      <c r="B1595" s="134" t="s">
        <v>21888</v>
      </c>
      <c r="C1595" s="135" t="s">
        <v>1037</v>
      </c>
      <c r="D1595" s="136">
        <v>144.47</v>
      </c>
      <c r="E1595" s="136">
        <v>146.26</v>
      </c>
    </row>
    <row r="1596" spans="1:5" x14ac:dyDescent="0.3">
      <c r="A1596" s="133" t="s">
        <v>21889</v>
      </c>
      <c r="B1596" s="134" t="s">
        <v>21890</v>
      </c>
      <c r="C1596" s="135"/>
      <c r="D1596" s="136"/>
      <c r="E1596" s="136"/>
    </row>
    <row r="1597" spans="1:5" x14ac:dyDescent="0.3">
      <c r="A1597" s="133" t="s">
        <v>21891</v>
      </c>
      <c r="B1597" s="134" t="s">
        <v>21892</v>
      </c>
      <c r="C1597" s="135" t="s">
        <v>146</v>
      </c>
      <c r="D1597" s="136">
        <v>12.48</v>
      </c>
      <c r="E1597" s="136">
        <v>12.65</v>
      </c>
    </row>
    <row r="1598" spans="1:5" x14ac:dyDescent="0.3">
      <c r="A1598" s="133" t="s">
        <v>21893</v>
      </c>
      <c r="B1598" s="134" t="s">
        <v>21894</v>
      </c>
      <c r="C1598" s="135" t="s">
        <v>146</v>
      </c>
      <c r="D1598" s="136">
        <v>12.63</v>
      </c>
      <c r="E1598" s="136">
        <v>12.8</v>
      </c>
    </row>
    <row r="1599" spans="1:5" x14ac:dyDescent="0.3">
      <c r="A1599" s="133" t="s">
        <v>21895</v>
      </c>
      <c r="B1599" s="134" t="s">
        <v>21896</v>
      </c>
      <c r="C1599" s="135" t="s">
        <v>80</v>
      </c>
      <c r="D1599" s="136">
        <v>67.75</v>
      </c>
      <c r="E1599" s="136">
        <v>70.55</v>
      </c>
    </row>
    <row r="1600" spans="1:5" x14ac:dyDescent="0.3">
      <c r="A1600" s="133" t="s">
        <v>21897</v>
      </c>
      <c r="B1600" s="134" t="s">
        <v>21898</v>
      </c>
      <c r="C1600" s="135" t="s">
        <v>19026</v>
      </c>
      <c r="D1600" s="136">
        <v>281.83</v>
      </c>
      <c r="E1600" s="136">
        <v>284.63</v>
      </c>
    </row>
    <row r="1601" spans="1:5" x14ac:dyDescent="0.3">
      <c r="A1601" s="133" t="s">
        <v>21899</v>
      </c>
      <c r="B1601" s="134" t="s">
        <v>21900</v>
      </c>
      <c r="C1601" s="135" t="s">
        <v>19026</v>
      </c>
      <c r="D1601" s="136">
        <v>695.61</v>
      </c>
      <c r="E1601" s="136">
        <v>698.41</v>
      </c>
    </row>
    <row r="1602" spans="1:5" x14ac:dyDescent="0.3">
      <c r="A1602" s="133" t="s">
        <v>21901</v>
      </c>
      <c r="B1602" s="134" t="s">
        <v>21902</v>
      </c>
      <c r="C1602" s="135" t="s">
        <v>146</v>
      </c>
      <c r="D1602" s="136">
        <v>36.53</v>
      </c>
      <c r="E1602" s="136">
        <v>36.979999999999997</v>
      </c>
    </row>
    <row r="1603" spans="1:5" x14ac:dyDescent="0.3">
      <c r="A1603" s="133" t="s">
        <v>21903</v>
      </c>
      <c r="B1603" s="134" t="s">
        <v>21904</v>
      </c>
      <c r="C1603" s="135" t="s">
        <v>146</v>
      </c>
      <c r="D1603" s="136">
        <v>839.31</v>
      </c>
      <c r="E1603" s="136">
        <v>839.88</v>
      </c>
    </row>
    <row r="1604" spans="1:5" x14ac:dyDescent="0.3">
      <c r="A1604" s="133" t="s">
        <v>21905</v>
      </c>
      <c r="B1604" s="134" t="s">
        <v>21906</v>
      </c>
      <c r="C1604" s="135" t="s">
        <v>146</v>
      </c>
      <c r="D1604" s="136">
        <v>234.94</v>
      </c>
      <c r="E1604" s="136">
        <v>244.72</v>
      </c>
    </row>
    <row r="1605" spans="1:5" x14ac:dyDescent="0.3">
      <c r="A1605" s="133" t="s">
        <v>21907</v>
      </c>
      <c r="B1605" s="134" t="s">
        <v>21908</v>
      </c>
      <c r="C1605" s="135" t="s">
        <v>146</v>
      </c>
      <c r="D1605" s="136">
        <v>508.32</v>
      </c>
      <c r="E1605" s="136">
        <v>530.67999999999995</v>
      </c>
    </row>
    <row r="1606" spans="1:5" x14ac:dyDescent="0.3">
      <c r="A1606" s="133" t="s">
        <v>21909</v>
      </c>
      <c r="B1606" s="134" t="s">
        <v>21910</v>
      </c>
      <c r="C1606" s="135" t="s">
        <v>146</v>
      </c>
      <c r="D1606" s="136">
        <v>225.97</v>
      </c>
      <c r="E1606" s="136">
        <v>228.49</v>
      </c>
    </row>
    <row r="1607" spans="1:5" x14ac:dyDescent="0.3">
      <c r="A1607" s="133" t="s">
        <v>21911</v>
      </c>
      <c r="B1607" s="134" t="s">
        <v>21912</v>
      </c>
      <c r="C1607" s="135" t="s">
        <v>146</v>
      </c>
      <c r="D1607" s="136">
        <v>31.57</v>
      </c>
      <c r="E1607" s="136">
        <v>32.020000000000003</v>
      </c>
    </row>
    <row r="1608" spans="1:5" x14ac:dyDescent="0.3">
      <c r="A1608" s="133" t="s">
        <v>21913</v>
      </c>
      <c r="B1608" s="134" t="s">
        <v>21914</v>
      </c>
      <c r="C1608" s="135"/>
      <c r="D1608" s="136"/>
      <c r="E1608" s="136"/>
    </row>
    <row r="1609" spans="1:5" x14ac:dyDescent="0.3">
      <c r="A1609" s="133" t="s">
        <v>21915</v>
      </c>
      <c r="B1609" s="134" t="s">
        <v>21916</v>
      </c>
      <c r="C1609" s="135" t="s">
        <v>146</v>
      </c>
      <c r="D1609" s="136">
        <v>778.29</v>
      </c>
      <c r="E1609" s="136">
        <v>778.86</v>
      </c>
    </row>
    <row r="1610" spans="1:5" x14ac:dyDescent="0.3">
      <c r="A1610" s="133" t="s">
        <v>21917</v>
      </c>
      <c r="B1610" s="134" t="s">
        <v>21918</v>
      </c>
      <c r="C1610" s="135" t="s">
        <v>146</v>
      </c>
      <c r="D1610" s="136">
        <v>1682.21</v>
      </c>
      <c r="E1610" s="136">
        <v>1690.07</v>
      </c>
    </row>
    <row r="1611" spans="1:5" x14ac:dyDescent="0.3">
      <c r="A1611" s="133" t="s">
        <v>21919</v>
      </c>
      <c r="B1611" s="134" t="s">
        <v>21920</v>
      </c>
      <c r="C1611" s="135" t="s">
        <v>146</v>
      </c>
      <c r="D1611" s="136">
        <v>2907.56</v>
      </c>
      <c r="E1611" s="136">
        <v>2948.55</v>
      </c>
    </row>
    <row r="1612" spans="1:5" x14ac:dyDescent="0.3">
      <c r="A1612" s="133" t="s">
        <v>21921</v>
      </c>
      <c r="B1612" s="134" t="s">
        <v>21922</v>
      </c>
      <c r="C1612" s="135" t="s">
        <v>146</v>
      </c>
      <c r="D1612" s="136">
        <v>1201.6400000000001</v>
      </c>
      <c r="E1612" s="136">
        <v>1208.3699999999999</v>
      </c>
    </row>
    <row r="1613" spans="1:5" x14ac:dyDescent="0.3">
      <c r="A1613" s="133" t="s">
        <v>21923</v>
      </c>
      <c r="B1613" s="134" t="s">
        <v>21924</v>
      </c>
      <c r="C1613" s="135"/>
      <c r="D1613" s="136"/>
      <c r="E1613" s="136"/>
    </row>
    <row r="1614" spans="1:5" x14ac:dyDescent="0.3">
      <c r="A1614" s="133" t="s">
        <v>21925</v>
      </c>
      <c r="B1614" s="134" t="s">
        <v>35263</v>
      </c>
      <c r="C1614" s="135" t="s">
        <v>19026</v>
      </c>
      <c r="D1614" s="136">
        <v>27263.48</v>
      </c>
      <c r="E1614" s="136">
        <v>27263.48</v>
      </c>
    </row>
    <row r="1615" spans="1:5" x14ac:dyDescent="0.3">
      <c r="A1615" s="133" t="s">
        <v>21926</v>
      </c>
      <c r="B1615" s="134" t="s">
        <v>35264</v>
      </c>
      <c r="C1615" s="135" t="s">
        <v>19026</v>
      </c>
      <c r="D1615" s="136">
        <v>28100.36</v>
      </c>
      <c r="E1615" s="136">
        <v>28100.36</v>
      </c>
    </row>
    <row r="1616" spans="1:5" x14ac:dyDescent="0.3">
      <c r="A1616" s="133" t="s">
        <v>35265</v>
      </c>
      <c r="B1616" s="134" t="s">
        <v>35266</v>
      </c>
      <c r="C1616" s="135" t="s">
        <v>19026</v>
      </c>
      <c r="D1616" s="136">
        <v>60180</v>
      </c>
      <c r="E1616" s="136">
        <v>60180</v>
      </c>
    </row>
    <row r="1617" spans="1:5" x14ac:dyDescent="0.3">
      <c r="A1617" s="133" t="s">
        <v>21927</v>
      </c>
      <c r="B1617" s="134" t="s">
        <v>21928</v>
      </c>
      <c r="C1617" s="135"/>
      <c r="D1617" s="136"/>
      <c r="E1617" s="136"/>
    </row>
    <row r="1618" spans="1:5" x14ac:dyDescent="0.3">
      <c r="A1618" s="133" t="s">
        <v>21929</v>
      </c>
      <c r="B1618" s="134" t="s">
        <v>21930</v>
      </c>
      <c r="C1618" s="135"/>
      <c r="D1618" s="136"/>
      <c r="E1618" s="136"/>
    </row>
    <row r="1619" spans="1:5" x14ac:dyDescent="0.3">
      <c r="A1619" s="133" t="s">
        <v>21931</v>
      </c>
      <c r="B1619" s="134" t="s">
        <v>21932</v>
      </c>
      <c r="C1619" s="135" t="s">
        <v>1037</v>
      </c>
      <c r="D1619" s="136">
        <v>21.9</v>
      </c>
      <c r="E1619" s="136">
        <v>22.35</v>
      </c>
    </row>
    <row r="1620" spans="1:5" x14ac:dyDescent="0.3">
      <c r="A1620" s="133" t="s">
        <v>21933</v>
      </c>
      <c r="B1620" s="134" t="s">
        <v>21934</v>
      </c>
      <c r="C1620" s="135" t="s">
        <v>1037</v>
      </c>
      <c r="D1620" s="136">
        <v>35.28</v>
      </c>
      <c r="E1620" s="136">
        <v>35.729999999999997</v>
      </c>
    </row>
    <row r="1621" spans="1:5" x14ac:dyDescent="0.3">
      <c r="A1621" s="133" t="s">
        <v>21935</v>
      </c>
      <c r="B1621" s="134" t="s">
        <v>21936</v>
      </c>
      <c r="C1621" s="135" t="s">
        <v>1074</v>
      </c>
      <c r="D1621" s="136">
        <v>723.28</v>
      </c>
      <c r="E1621" s="136">
        <v>729.64</v>
      </c>
    </row>
    <row r="1622" spans="1:5" x14ac:dyDescent="0.3">
      <c r="A1622" s="133" t="s">
        <v>21937</v>
      </c>
      <c r="B1622" s="134" t="s">
        <v>21938</v>
      </c>
      <c r="C1622" s="135" t="s">
        <v>1037</v>
      </c>
      <c r="D1622" s="136">
        <v>183.21</v>
      </c>
      <c r="E1622" s="136">
        <v>184.05</v>
      </c>
    </row>
    <row r="1623" spans="1:5" x14ac:dyDescent="0.3">
      <c r="A1623" s="133" t="s">
        <v>21939</v>
      </c>
      <c r="B1623" s="134" t="s">
        <v>21940</v>
      </c>
      <c r="C1623" s="135" t="s">
        <v>1037</v>
      </c>
      <c r="D1623" s="136">
        <v>31.25</v>
      </c>
      <c r="E1623" s="136">
        <v>32.49</v>
      </c>
    </row>
    <row r="1624" spans="1:5" x14ac:dyDescent="0.3">
      <c r="A1624" s="133" t="s">
        <v>21941</v>
      </c>
      <c r="B1624" s="134" t="s">
        <v>21942</v>
      </c>
      <c r="C1624" s="135" t="s">
        <v>1037</v>
      </c>
      <c r="D1624" s="136">
        <v>83.03</v>
      </c>
      <c r="E1624" s="136">
        <v>83.03</v>
      </c>
    </row>
    <row r="1625" spans="1:5" x14ac:dyDescent="0.3">
      <c r="A1625" s="133" t="s">
        <v>21943</v>
      </c>
      <c r="B1625" s="134" t="s">
        <v>21944</v>
      </c>
      <c r="C1625" s="135" t="s">
        <v>1037</v>
      </c>
      <c r="D1625" s="136">
        <v>54.74</v>
      </c>
      <c r="E1625" s="136">
        <v>58.65</v>
      </c>
    </row>
    <row r="1626" spans="1:5" x14ac:dyDescent="0.3">
      <c r="A1626" s="133" t="s">
        <v>21945</v>
      </c>
      <c r="B1626" s="134" t="s">
        <v>21946</v>
      </c>
      <c r="C1626" s="135" t="s">
        <v>1037</v>
      </c>
      <c r="D1626" s="136">
        <v>1397.54</v>
      </c>
      <c r="E1626" s="136">
        <v>1397.54</v>
      </c>
    </row>
    <row r="1627" spans="1:5" x14ac:dyDescent="0.3">
      <c r="A1627" s="133" t="s">
        <v>21947</v>
      </c>
      <c r="B1627" s="134" t="s">
        <v>21948</v>
      </c>
      <c r="C1627" s="135" t="s">
        <v>1037</v>
      </c>
      <c r="D1627" s="136">
        <v>114.02</v>
      </c>
      <c r="E1627" s="136">
        <v>117.38</v>
      </c>
    </row>
    <row r="1628" spans="1:5" x14ac:dyDescent="0.3">
      <c r="A1628" s="133" t="s">
        <v>21949</v>
      </c>
      <c r="B1628" s="134" t="s">
        <v>21950</v>
      </c>
      <c r="C1628" s="135" t="s">
        <v>1037</v>
      </c>
      <c r="D1628" s="136">
        <v>603.32000000000005</v>
      </c>
      <c r="E1628" s="136">
        <v>603.32000000000005</v>
      </c>
    </row>
    <row r="1629" spans="1:5" x14ac:dyDescent="0.3">
      <c r="A1629" s="133" t="s">
        <v>21951</v>
      </c>
      <c r="B1629" s="134" t="s">
        <v>21952</v>
      </c>
      <c r="C1629" s="135"/>
      <c r="D1629" s="136"/>
      <c r="E1629" s="136"/>
    </row>
    <row r="1630" spans="1:5" x14ac:dyDescent="0.3">
      <c r="A1630" s="133" t="s">
        <v>21953</v>
      </c>
      <c r="B1630" s="134" t="s">
        <v>21954</v>
      </c>
      <c r="C1630" s="135" t="s">
        <v>80</v>
      </c>
      <c r="D1630" s="136">
        <v>8.8800000000000008</v>
      </c>
      <c r="E1630" s="136">
        <v>9.7100000000000009</v>
      </c>
    </row>
    <row r="1631" spans="1:5" x14ac:dyDescent="0.3">
      <c r="A1631" s="133" t="s">
        <v>21955</v>
      </c>
      <c r="B1631" s="134" t="s">
        <v>21956</v>
      </c>
      <c r="C1631" s="135" t="s">
        <v>80</v>
      </c>
      <c r="D1631" s="136">
        <v>81.87</v>
      </c>
      <c r="E1631" s="136">
        <v>82.7</v>
      </c>
    </row>
    <row r="1632" spans="1:5" x14ac:dyDescent="0.3">
      <c r="A1632" s="133" t="s">
        <v>21957</v>
      </c>
      <c r="B1632" s="134" t="s">
        <v>21958</v>
      </c>
      <c r="C1632" s="135" t="s">
        <v>80</v>
      </c>
      <c r="D1632" s="136">
        <v>12.22</v>
      </c>
      <c r="E1632" s="136">
        <v>12.57</v>
      </c>
    </row>
    <row r="1633" spans="1:5" x14ac:dyDescent="0.3">
      <c r="A1633" s="133" t="s">
        <v>21959</v>
      </c>
      <c r="B1633" s="134" t="s">
        <v>21960</v>
      </c>
      <c r="C1633" s="135" t="s">
        <v>21961</v>
      </c>
      <c r="D1633" s="136">
        <v>0.21</v>
      </c>
      <c r="E1633" s="136">
        <v>0.22</v>
      </c>
    </row>
    <row r="1634" spans="1:5" x14ac:dyDescent="0.3">
      <c r="A1634" s="133" t="s">
        <v>21962</v>
      </c>
      <c r="B1634" s="134" t="s">
        <v>21963</v>
      </c>
      <c r="C1634" s="135" t="s">
        <v>80</v>
      </c>
      <c r="D1634" s="136">
        <v>11.76</v>
      </c>
      <c r="E1634" s="136">
        <v>12.32</v>
      </c>
    </row>
    <row r="1635" spans="1:5" x14ac:dyDescent="0.3">
      <c r="A1635" s="133" t="s">
        <v>21964</v>
      </c>
      <c r="B1635" s="134" t="s">
        <v>21965</v>
      </c>
      <c r="C1635" s="135" t="s">
        <v>21961</v>
      </c>
      <c r="D1635" s="136">
        <v>0.28000000000000003</v>
      </c>
      <c r="E1635" s="136">
        <v>0.3</v>
      </c>
    </row>
    <row r="1636" spans="1:5" x14ac:dyDescent="0.3">
      <c r="A1636" s="133" t="s">
        <v>21966</v>
      </c>
      <c r="B1636" s="134" t="s">
        <v>21967</v>
      </c>
      <c r="C1636" s="135" t="s">
        <v>80</v>
      </c>
      <c r="D1636" s="136">
        <v>7.49</v>
      </c>
      <c r="E1636" s="136">
        <v>7.5</v>
      </c>
    </row>
    <row r="1637" spans="1:5" x14ac:dyDescent="0.3">
      <c r="A1637" s="133" t="s">
        <v>21968</v>
      </c>
      <c r="B1637" s="134" t="s">
        <v>21969</v>
      </c>
      <c r="C1637" s="135" t="s">
        <v>80</v>
      </c>
      <c r="D1637" s="136">
        <v>246.77</v>
      </c>
      <c r="E1637" s="136">
        <v>247.27</v>
      </c>
    </row>
    <row r="1638" spans="1:5" x14ac:dyDescent="0.3">
      <c r="A1638" s="133" t="s">
        <v>21970</v>
      </c>
      <c r="B1638" s="134" t="s">
        <v>21971</v>
      </c>
      <c r="C1638" s="135" t="s">
        <v>80</v>
      </c>
      <c r="D1638" s="136">
        <v>293.77</v>
      </c>
      <c r="E1638" s="136">
        <v>294.27</v>
      </c>
    </row>
    <row r="1639" spans="1:5" x14ac:dyDescent="0.3">
      <c r="A1639" s="133" t="s">
        <v>21972</v>
      </c>
      <c r="B1639" s="134" t="s">
        <v>21973</v>
      </c>
      <c r="C1639" s="135" t="s">
        <v>80</v>
      </c>
      <c r="D1639" s="136">
        <v>117.9</v>
      </c>
      <c r="E1639" s="136">
        <v>118.4</v>
      </c>
    </row>
    <row r="1640" spans="1:5" x14ac:dyDescent="0.3">
      <c r="A1640" s="133" t="s">
        <v>21974</v>
      </c>
      <c r="B1640" s="134" t="s">
        <v>21975</v>
      </c>
      <c r="C1640" s="135" t="s">
        <v>80</v>
      </c>
      <c r="D1640" s="136">
        <v>112.21</v>
      </c>
      <c r="E1640" s="136">
        <v>112.71</v>
      </c>
    </row>
    <row r="1641" spans="1:5" x14ac:dyDescent="0.3">
      <c r="A1641" s="133" t="s">
        <v>21976</v>
      </c>
      <c r="B1641" s="134" t="s">
        <v>21977</v>
      </c>
      <c r="C1641" s="135"/>
      <c r="D1641" s="136"/>
      <c r="E1641" s="136"/>
    </row>
    <row r="1642" spans="1:5" x14ac:dyDescent="0.3">
      <c r="A1642" s="133" t="s">
        <v>21978</v>
      </c>
      <c r="B1642" s="134" t="s">
        <v>21979</v>
      </c>
      <c r="C1642" s="135" t="s">
        <v>1037</v>
      </c>
      <c r="D1642" s="136">
        <v>10.88</v>
      </c>
      <c r="E1642" s="136">
        <v>11.22</v>
      </c>
    </row>
    <row r="1643" spans="1:5" x14ac:dyDescent="0.3">
      <c r="A1643" s="133" t="s">
        <v>21980</v>
      </c>
      <c r="B1643" s="134" t="s">
        <v>21981</v>
      </c>
      <c r="C1643" s="135" t="s">
        <v>1037</v>
      </c>
      <c r="D1643" s="136">
        <v>29.1</v>
      </c>
      <c r="E1643" s="136">
        <v>29.44</v>
      </c>
    </row>
    <row r="1644" spans="1:5" x14ac:dyDescent="0.3">
      <c r="A1644" s="133" t="s">
        <v>21982</v>
      </c>
      <c r="B1644" s="134" t="s">
        <v>21983</v>
      </c>
      <c r="C1644" s="135" t="s">
        <v>80</v>
      </c>
      <c r="D1644" s="136">
        <v>69.900000000000006</v>
      </c>
      <c r="E1644" s="136">
        <v>72.239999999999995</v>
      </c>
    </row>
    <row r="1645" spans="1:5" x14ac:dyDescent="0.3">
      <c r="A1645" s="133" t="s">
        <v>21984</v>
      </c>
      <c r="B1645" s="134" t="s">
        <v>21985</v>
      </c>
      <c r="C1645" s="135" t="s">
        <v>80</v>
      </c>
      <c r="D1645" s="136">
        <v>116.92</v>
      </c>
      <c r="E1645" s="136">
        <v>119.26</v>
      </c>
    </row>
    <row r="1646" spans="1:5" x14ac:dyDescent="0.3">
      <c r="A1646" s="133" t="s">
        <v>21986</v>
      </c>
      <c r="B1646" s="134" t="s">
        <v>21987</v>
      </c>
      <c r="C1646" s="135" t="s">
        <v>80</v>
      </c>
      <c r="D1646" s="136">
        <v>172.9</v>
      </c>
      <c r="E1646" s="136">
        <v>172.9</v>
      </c>
    </row>
    <row r="1647" spans="1:5" x14ac:dyDescent="0.3">
      <c r="A1647" s="133" t="s">
        <v>21988</v>
      </c>
      <c r="B1647" s="134" t="s">
        <v>21989</v>
      </c>
      <c r="C1647" s="135" t="s">
        <v>80</v>
      </c>
      <c r="D1647" s="136">
        <v>399.7</v>
      </c>
      <c r="E1647" s="136">
        <v>399.7</v>
      </c>
    </row>
    <row r="1648" spans="1:5" x14ac:dyDescent="0.3">
      <c r="A1648" s="133" t="s">
        <v>21990</v>
      </c>
      <c r="B1648" s="134" t="s">
        <v>21991</v>
      </c>
      <c r="C1648" s="135" t="s">
        <v>80</v>
      </c>
      <c r="D1648" s="136">
        <v>911.8</v>
      </c>
      <c r="E1648" s="136">
        <v>912.94</v>
      </c>
    </row>
    <row r="1649" spans="1:5" x14ac:dyDescent="0.3">
      <c r="A1649" s="133" t="s">
        <v>21992</v>
      </c>
      <c r="B1649" s="134" t="s">
        <v>21993</v>
      </c>
      <c r="C1649" s="135" t="s">
        <v>80</v>
      </c>
      <c r="D1649" s="136">
        <v>1226.06</v>
      </c>
      <c r="E1649" s="136">
        <v>1227.2</v>
      </c>
    </row>
    <row r="1650" spans="1:5" x14ac:dyDescent="0.3">
      <c r="A1650" s="133" t="s">
        <v>21994</v>
      </c>
      <c r="B1650" s="134" t="s">
        <v>21995</v>
      </c>
      <c r="C1650" s="135" t="s">
        <v>80</v>
      </c>
      <c r="D1650" s="136">
        <v>176.87</v>
      </c>
      <c r="E1650" s="136">
        <v>176.87</v>
      </c>
    </row>
    <row r="1651" spans="1:5" x14ac:dyDescent="0.3">
      <c r="A1651" s="133" t="s">
        <v>21996</v>
      </c>
      <c r="B1651" s="134" t="s">
        <v>21997</v>
      </c>
      <c r="C1651" s="135"/>
      <c r="D1651" s="136"/>
      <c r="E1651" s="136"/>
    </row>
    <row r="1652" spans="1:5" x14ac:dyDescent="0.3">
      <c r="A1652" s="133" t="s">
        <v>21998</v>
      </c>
      <c r="B1652" s="134" t="s">
        <v>21999</v>
      </c>
      <c r="C1652" s="135" t="s">
        <v>3131</v>
      </c>
      <c r="D1652" s="136">
        <v>23.74</v>
      </c>
      <c r="E1652" s="136">
        <v>25.25</v>
      </c>
    </row>
    <row r="1653" spans="1:5" x14ac:dyDescent="0.3">
      <c r="A1653" s="133" t="s">
        <v>22000</v>
      </c>
      <c r="B1653" s="134" t="s">
        <v>22001</v>
      </c>
      <c r="C1653" s="135" t="s">
        <v>22002</v>
      </c>
      <c r="D1653" s="136">
        <v>205.27</v>
      </c>
      <c r="E1653" s="136">
        <v>206.28</v>
      </c>
    </row>
    <row r="1654" spans="1:5" x14ac:dyDescent="0.3">
      <c r="A1654" s="133" t="s">
        <v>22003</v>
      </c>
      <c r="B1654" s="134" t="s">
        <v>22004</v>
      </c>
      <c r="C1654" s="135"/>
      <c r="D1654" s="136"/>
      <c r="E1654" s="136"/>
    </row>
    <row r="1655" spans="1:5" x14ac:dyDescent="0.3">
      <c r="A1655" s="133" t="s">
        <v>22005</v>
      </c>
      <c r="B1655" s="134" t="s">
        <v>22006</v>
      </c>
      <c r="C1655" s="135" t="s">
        <v>80</v>
      </c>
      <c r="D1655" s="136">
        <v>7.73</v>
      </c>
      <c r="E1655" s="136">
        <v>8.0399999999999991</v>
      </c>
    </row>
    <row r="1656" spans="1:5" x14ac:dyDescent="0.3">
      <c r="A1656" s="133" t="s">
        <v>22007</v>
      </c>
      <c r="B1656" s="134" t="s">
        <v>22008</v>
      </c>
      <c r="C1656" s="135" t="s">
        <v>80</v>
      </c>
      <c r="D1656" s="136">
        <v>15.49</v>
      </c>
      <c r="E1656" s="136">
        <v>16.100000000000001</v>
      </c>
    </row>
    <row r="1657" spans="1:5" x14ac:dyDescent="0.3">
      <c r="A1657" s="133" t="s">
        <v>22009</v>
      </c>
      <c r="B1657" s="134" t="s">
        <v>22010</v>
      </c>
      <c r="C1657" s="135" t="s">
        <v>80</v>
      </c>
      <c r="D1657" s="136">
        <v>23.24</v>
      </c>
      <c r="E1657" s="136">
        <v>24.16</v>
      </c>
    </row>
    <row r="1658" spans="1:5" x14ac:dyDescent="0.3">
      <c r="A1658" s="133" t="s">
        <v>22011</v>
      </c>
      <c r="B1658" s="134" t="s">
        <v>22012</v>
      </c>
      <c r="C1658" s="135" t="s">
        <v>80</v>
      </c>
      <c r="D1658" s="136">
        <v>30.99</v>
      </c>
      <c r="E1658" s="136">
        <v>32.22</v>
      </c>
    </row>
    <row r="1659" spans="1:5" x14ac:dyDescent="0.3">
      <c r="A1659" s="133" t="s">
        <v>22013</v>
      </c>
      <c r="B1659" s="134" t="s">
        <v>22014</v>
      </c>
      <c r="C1659" s="135" t="s">
        <v>80</v>
      </c>
      <c r="D1659" s="136">
        <v>46.52</v>
      </c>
      <c r="E1659" s="136">
        <v>48.36</v>
      </c>
    </row>
    <row r="1660" spans="1:5" x14ac:dyDescent="0.3">
      <c r="A1660" s="133" t="s">
        <v>22015</v>
      </c>
      <c r="B1660" s="134" t="s">
        <v>22016</v>
      </c>
      <c r="C1660" s="135" t="s">
        <v>80</v>
      </c>
      <c r="D1660" s="136">
        <v>31.05</v>
      </c>
      <c r="E1660" s="136">
        <v>31.24</v>
      </c>
    </row>
    <row r="1661" spans="1:5" x14ac:dyDescent="0.3">
      <c r="A1661" s="133" t="s">
        <v>22017</v>
      </c>
      <c r="B1661" s="134" t="s">
        <v>22018</v>
      </c>
      <c r="C1661" s="135" t="s">
        <v>80</v>
      </c>
      <c r="D1661" s="136">
        <v>54.57</v>
      </c>
      <c r="E1661" s="136">
        <v>54.83</v>
      </c>
    </row>
    <row r="1662" spans="1:5" x14ac:dyDescent="0.3">
      <c r="A1662" s="133" t="s">
        <v>22019</v>
      </c>
      <c r="B1662" s="134" t="s">
        <v>22020</v>
      </c>
      <c r="C1662" s="135" t="s">
        <v>80</v>
      </c>
      <c r="D1662" s="136">
        <v>77.489999999999995</v>
      </c>
      <c r="E1662" s="136">
        <v>77.83</v>
      </c>
    </row>
    <row r="1663" spans="1:5" x14ac:dyDescent="0.3">
      <c r="A1663" s="133" t="s">
        <v>22021</v>
      </c>
      <c r="B1663" s="134" t="s">
        <v>22022</v>
      </c>
      <c r="C1663" s="135"/>
      <c r="D1663" s="136"/>
      <c r="E1663" s="136"/>
    </row>
    <row r="1664" spans="1:5" x14ac:dyDescent="0.3">
      <c r="A1664" s="133" t="s">
        <v>22023</v>
      </c>
      <c r="B1664" s="134" t="s">
        <v>22024</v>
      </c>
      <c r="C1664" s="135" t="s">
        <v>1037</v>
      </c>
      <c r="D1664" s="136">
        <v>44.39</v>
      </c>
      <c r="E1664" s="136">
        <v>45.68</v>
      </c>
    </row>
    <row r="1665" spans="1:5" x14ac:dyDescent="0.3">
      <c r="A1665" s="133" t="s">
        <v>22025</v>
      </c>
      <c r="B1665" s="134" t="s">
        <v>22026</v>
      </c>
      <c r="C1665" s="135" t="s">
        <v>80</v>
      </c>
      <c r="D1665" s="136">
        <v>13.31</v>
      </c>
      <c r="E1665" s="136">
        <v>14.6</v>
      </c>
    </row>
    <row r="1666" spans="1:5" x14ac:dyDescent="0.3">
      <c r="A1666" s="133" t="s">
        <v>22027</v>
      </c>
      <c r="B1666" s="134" t="s">
        <v>22028</v>
      </c>
      <c r="C1666" s="135" t="s">
        <v>80</v>
      </c>
      <c r="D1666" s="136">
        <v>14.22</v>
      </c>
      <c r="E1666" s="136">
        <v>15.51</v>
      </c>
    </row>
    <row r="1667" spans="1:5" x14ac:dyDescent="0.3">
      <c r="A1667" s="133" t="s">
        <v>22029</v>
      </c>
      <c r="B1667" s="134" t="s">
        <v>22030</v>
      </c>
      <c r="C1667" s="135" t="s">
        <v>80</v>
      </c>
      <c r="D1667" s="136">
        <v>14.7</v>
      </c>
      <c r="E1667" s="136">
        <v>15.99</v>
      </c>
    </row>
    <row r="1668" spans="1:5" x14ac:dyDescent="0.3">
      <c r="A1668" s="133" t="s">
        <v>22031</v>
      </c>
      <c r="B1668" s="134" t="s">
        <v>22032</v>
      </c>
      <c r="C1668" s="135" t="s">
        <v>80</v>
      </c>
      <c r="D1668" s="136">
        <v>15.35</v>
      </c>
      <c r="E1668" s="136">
        <v>16.64</v>
      </c>
    </row>
    <row r="1669" spans="1:5" x14ac:dyDescent="0.3">
      <c r="A1669" s="133" t="s">
        <v>22033</v>
      </c>
      <c r="B1669" s="134" t="s">
        <v>22034</v>
      </c>
      <c r="C1669" s="135" t="s">
        <v>80</v>
      </c>
      <c r="D1669" s="136">
        <v>16.86</v>
      </c>
      <c r="E1669" s="136">
        <v>18.149999999999999</v>
      </c>
    </row>
    <row r="1670" spans="1:5" x14ac:dyDescent="0.3">
      <c r="A1670" s="133" t="s">
        <v>22035</v>
      </c>
      <c r="B1670" s="134" t="s">
        <v>22036</v>
      </c>
      <c r="C1670" s="135" t="s">
        <v>80</v>
      </c>
      <c r="D1670" s="136">
        <v>21.24</v>
      </c>
      <c r="E1670" s="136">
        <v>22.53</v>
      </c>
    </row>
    <row r="1671" spans="1:5" x14ac:dyDescent="0.3">
      <c r="A1671" s="133" t="s">
        <v>22037</v>
      </c>
      <c r="B1671" s="134" t="s">
        <v>22038</v>
      </c>
      <c r="C1671" s="135" t="s">
        <v>80</v>
      </c>
      <c r="D1671" s="136">
        <v>18.52</v>
      </c>
      <c r="E1671" s="136">
        <v>19.809999999999999</v>
      </c>
    </row>
    <row r="1672" spans="1:5" x14ac:dyDescent="0.3">
      <c r="A1672" s="133" t="s">
        <v>22039</v>
      </c>
      <c r="B1672" s="134" t="s">
        <v>22040</v>
      </c>
      <c r="C1672" s="135" t="s">
        <v>80</v>
      </c>
      <c r="D1672" s="136">
        <v>19.22</v>
      </c>
      <c r="E1672" s="136">
        <v>20.51</v>
      </c>
    </row>
    <row r="1673" spans="1:5" x14ac:dyDescent="0.3">
      <c r="A1673" s="133" t="s">
        <v>22041</v>
      </c>
      <c r="B1673" s="134" t="s">
        <v>22042</v>
      </c>
      <c r="C1673" s="135" t="s">
        <v>80</v>
      </c>
      <c r="D1673" s="136">
        <v>19.809999999999999</v>
      </c>
      <c r="E1673" s="136">
        <v>21.1</v>
      </c>
    </row>
    <row r="1674" spans="1:5" x14ac:dyDescent="0.3">
      <c r="A1674" s="133" t="s">
        <v>22043</v>
      </c>
      <c r="B1674" s="134" t="s">
        <v>22044</v>
      </c>
      <c r="C1674" s="135" t="s">
        <v>80</v>
      </c>
      <c r="D1674" s="136">
        <v>21</v>
      </c>
      <c r="E1674" s="136">
        <v>22.29</v>
      </c>
    </row>
    <row r="1675" spans="1:5" x14ac:dyDescent="0.3">
      <c r="A1675" s="133" t="s">
        <v>22045</v>
      </c>
      <c r="B1675" s="134" t="s">
        <v>22046</v>
      </c>
      <c r="C1675" s="135" t="s">
        <v>80</v>
      </c>
      <c r="D1675" s="136">
        <v>32.11</v>
      </c>
      <c r="E1675" s="136">
        <v>33.4</v>
      </c>
    </row>
    <row r="1676" spans="1:5" x14ac:dyDescent="0.3">
      <c r="A1676" s="133" t="s">
        <v>22047</v>
      </c>
      <c r="B1676" s="134" t="s">
        <v>22048</v>
      </c>
      <c r="C1676" s="135" t="s">
        <v>80</v>
      </c>
      <c r="D1676" s="136">
        <v>35.19</v>
      </c>
      <c r="E1676" s="136">
        <v>36.479999999999997</v>
      </c>
    </row>
    <row r="1677" spans="1:5" x14ac:dyDescent="0.3">
      <c r="A1677" s="133" t="s">
        <v>22049</v>
      </c>
      <c r="B1677" s="134" t="s">
        <v>22050</v>
      </c>
      <c r="C1677" s="135" t="s">
        <v>80</v>
      </c>
      <c r="D1677" s="136">
        <v>38.07</v>
      </c>
      <c r="E1677" s="136">
        <v>39.36</v>
      </c>
    </row>
    <row r="1678" spans="1:5" x14ac:dyDescent="0.3">
      <c r="A1678" s="133" t="s">
        <v>22051</v>
      </c>
      <c r="B1678" s="134" t="s">
        <v>22052</v>
      </c>
      <c r="C1678" s="135" t="s">
        <v>80</v>
      </c>
      <c r="D1678" s="136">
        <v>43.85</v>
      </c>
      <c r="E1678" s="136">
        <v>45.14</v>
      </c>
    </row>
    <row r="1679" spans="1:5" x14ac:dyDescent="0.3">
      <c r="A1679" s="133" t="s">
        <v>22053</v>
      </c>
      <c r="B1679" s="134" t="s">
        <v>22054</v>
      </c>
      <c r="C1679" s="135" t="s">
        <v>80</v>
      </c>
      <c r="D1679" s="136">
        <v>45.69</v>
      </c>
      <c r="E1679" s="136">
        <v>46.98</v>
      </c>
    </row>
    <row r="1680" spans="1:5" x14ac:dyDescent="0.3">
      <c r="A1680" s="133" t="s">
        <v>22055</v>
      </c>
      <c r="B1680" s="134" t="s">
        <v>22056</v>
      </c>
      <c r="C1680" s="135" t="s">
        <v>80</v>
      </c>
      <c r="D1680" s="136">
        <v>56.13</v>
      </c>
      <c r="E1680" s="136">
        <v>57.42</v>
      </c>
    </row>
    <row r="1681" spans="1:5" x14ac:dyDescent="0.3">
      <c r="A1681" s="133" t="s">
        <v>22057</v>
      </c>
      <c r="B1681" s="134" t="s">
        <v>22058</v>
      </c>
      <c r="C1681" s="135" t="s">
        <v>80</v>
      </c>
      <c r="D1681" s="136">
        <v>67.63</v>
      </c>
      <c r="E1681" s="136">
        <v>68.92</v>
      </c>
    </row>
    <row r="1682" spans="1:5" x14ac:dyDescent="0.3">
      <c r="A1682" s="133" t="s">
        <v>22059</v>
      </c>
      <c r="B1682" s="134" t="s">
        <v>22060</v>
      </c>
      <c r="C1682" s="135" t="s">
        <v>80</v>
      </c>
      <c r="D1682" s="136">
        <v>71.87</v>
      </c>
      <c r="E1682" s="136">
        <v>73.16</v>
      </c>
    </row>
    <row r="1683" spans="1:5" x14ac:dyDescent="0.3">
      <c r="A1683" s="133" t="s">
        <v>22061</v>
      </c>
      <c r="B1683" s="134" t="s">
        <v>22062</v>
      </c>
      <c r="C1683" s="135" t="s">
        <v>80</v>
      </c>
      <c r="D1683" s="136">
        <v>110.4</v>
      </c>
      <c r="E1683" s="136">
        <v>111.69</v>
      </c>
    </row>
    <row r="1684" spans="1:5" x14ac:dyDescent="0.3">
      <c r="A1684" s="133" t="s">
        <v>22063</v>
      </c>
      <c r="B1684" s="134" t="s">
        <v>22064</v>
      </c>
      <c r="C1684" s="135" t="s">
        <v>80</v>
      </c>
      <c r="D1684" s="136">
        <v>126.62</v>
      </c>
      <c r="E1684" s="136">
        <v>127.91</v>
      </c>
    </row>
    <row r="1685" spans="1:5" x14ac:dyDescent="0.3">
      <c r="A1685" s="133" t="s">
        <v>22065</v>
      </c>
      <c r="B1685" s="134" t="s">
        <v>22066</v>
      </c>
      <c r="C1685" s="135" t="s">
        <v>80</v>
      </c>
      <c r="D1685" s="136">
        <v>153.13999999999999</v>
      </c>
      <c r="E1685" s="136">
        <v>154.43</v>
      </c>
    </row>
    <row r="1686" spans="1:5" x14ac:dyDescent="0.3">
      <c r="A1686" s="133" t="s">
        <v>22067</v>
      </c>
      <c r="B1686" s="134" t="s">
        <v>22068</v>
      </c>
      <c r="C1686" s="135" t="s">
        <v>1037</v>
      </c>
      <c r="D1686" s="136">
        <v>215.32</v>
      </c>
      <c r="E1686" s="136">
        <v>217.69</v>
      </c>
    </row>
    <row r="1687" spans="1:5" x14ac:dyDescent="0.3">
      <c r="A1687" s="133" t="s">
        <v>22069</v>
      </c>
      <c r="B1687" s="134" t="s">
        <v>22070</v>
      </c>
      <c r="C1687" s="135" t="s">
        <v>80</v>
      </c>
      <c r="D1687" s="136">
        <v>27.63</v>
      </c>
      <c r="E1687" s="136">
        <v>28.92</v>
      </c>
    </row>
    <row r="1688" spans="1:5" x14ac:dyDescent="0.3">
      <c r="A1688" s="133" t="s">
        <v>22071</v>
      </c>
      <c r="B1688" s="134" t="s">
        <v>22072</v>
      </c>
      <c r="C1688" s="135" t="s">
        <v>80</v>
      </c>
      <c r="D1688" s="136">
        <v>30.18</v>
      </c>
      <c r="E1688" s="136">
        <v>31.47</v>
      </c>
    </row>
    <row r="1689" spans="1:5" x14ac:dyDescent="0.3">
      <c r="A1689" s="133" t="s">
        <v>22073</v>
      </c>
      <c r="B1689" s="134" t="s">
        <v>22074</v>
      </c>
      <c r="C1689" s="135"/>
      <c r="D1689" s="136"/>
      <c r="E1689" s="136"/>
    </row>
    <row r="1690" spans="1:5" x14ac:dyDescent="0.3">
      <c r="A1690" s="133" t="s">
        <v>22075</v>
      </c>
      <c r="B1690" s="134" t="s">
        <v>22076</v>
      </c>
      <c r="C1690" s="135" t="s">
        <v>1037</v>
      </c>
      <c r="D1690" s="136">
        <v>85.83</v>
      </c>
      <c r="E1690" s="136">
        <v>88.03</v>
      </c>
    </row>
    <row r="1691" spans="1:5" x14ac:dyDescent="0.3">
      <c r="A1691" s="133" t="s">
        <v>22077</v>
      </c>
      <c r="B1691" s="134" t="s">
        <v>22078</v>
      </c>
      <c r="C1691" s="135" t="s">
        <v>1037</v>
      </c>
      <c r="D1691" s="136">
        <v>94.57</v>
      </c>
      <c r="E1691" s="136">
        <v>96.77</v>
      </c>
    </row>
    <row r="1692" spans="1:5" x14ac:dyDescent="0.3">
      <c r="A1692" s="133" t="s">
        <v>22079</v>
      </c>
      <c r="B1692" s="134" t="s">
        <v>22080</v>
      </c>
      <c r="C1692" s="135" t="s">
        <v>1037</v>
      </c>
      <c r="D1692" s="136">
        <v>161.37</v>
      </c>
      <c r="E1692" s="136">
        <v>164.13</v>
      </c>
    </row>
    <row r="1693" spans="1:5" x14ac:dyDescent="0.3">
      <c r="A1693" s="133" t="s">
        <v>22081</v>
      </c>
      <c r="B1693" s="134" t="s">
        <v>22082</v>
      </c>
      <c r="C1693" s="135" t="s">
        <v>1037</v>
      </c>
      <c r="D1693" s="136">
        <v>169.01</v>
      </c>
      <c r="E1693" s="136">
        <v>171.77</v>
      </c>
    </row>
    <row r="1694" spans="1:5" x14ac:dyDescent="0.3">
      <c r="A1694" s="133" t="s">
        <v>22083</v>
      </c>
      <c r="B1694" s="134" t="s">
        <v>22084</v>
      </c>
      <c r="C1694" s="135" t="s">
        <v>1037</v>
      </c>
      <c r="D1694" s="136">
        <v>151.33000000000001</v>
      </c>
      <c r="E1694" s="136">
        <v>151.33000000000001</v>
      </c>
    </row>
    <row r="1695" spans="1:5" x14ac:dyDescent="0.3">
      <c r="A1695" s="133" t="s">
        <v>22085</v>
      </c>
      <c r="B1695" s="134" t="s">
        <v>22086</v>
      </c>
      <c r="C1695" s="135"/>
      <c r="D1695" s="136"/>
      <c r="E1695" s="136"/>
    </row>
    <row r="1696" spans="1:5" x14ac:dyDescent="0.3">
      <c r="A1696" s="133" t="s">
        <v>22087</v>
      </c>
      <c r="B1696" s="134" t="s">
        <v>22088</v>
      </c>
      <c r="C1696" s="135" t="s">
        <v>1037</v>
      </c>
      <c r="D1696" s="136">
        <v>19.02</v>
      </c>
      <c r="E1696" s="136">
        <v>19.920000000000002</v>
      </c>
    </row>
    <row r="1697" spans="1:5" x14ac:dyDescent="0.3">
      <c r="A1697" s="133" t="s">
        <v>22089</v>
      </c>
      <c r="B1697" s="134" t="s">
        <v>22090</v>
      </c>
      <c r="C1697" s="135" t="s">
        <v>1037</v>
      </c>
      <c r="D1697" s="136">
        <v>15.77</v>
      </c>
      <c r="E1697" s="136">
        <v>16.670000000000002</v>
      </c>
    </row>
    <row r="1698" spans="1:5" x14ac:dyDescent="0.3">
      <c r="A1698" s="133" t="s">
        <v>22091</v>
      </c>
      <c r="B1698" s="134" t="s">
        <v>22092</v>
      </c>
      <c r="C1698" s="135" t="s">
        <v>1037</v>
      </c>
      <c r="D1698" s="136">
        <v>60.91</v>
      </c>
      <c r="E1698" s="136">
        <v>61.81</v>
      </c>
    </row>
    <row r="1699" spans="1:5" x14ac:dyDescent="0.3">
      <c r="A1699" s="133" t="s">
        <v>22093</v>
      </c>
      <c r="B1699" s="134" t="s">
        <v>22094</v>
      </c>
      <c r="C1699" s="135" t="s">
        <v>1037</v>
      </c>
      <c r="D1699" s="136">
        <v>103.61</v>
      </c>
      <c r="E1699" s="136">
        <v>106.13</v>
      </c>
    </row>
    <row r="1700" spans="1:5" x14ac:dyDescent="0.3">
      <c r="A1700" s="133" t="s">
        <v>22095</v>
      </c>
      <c r="B1700" s="134" t="s">
        <v>22096</v>
      </c>
      <c r="C1700" s="135" t="s">
        <v>1037</v>
      </c>
      <c r="D1700" s="136">
        <v>55.71</v>
      </c>
      <c r="E1700" s="136">
        <v>56.61</v>
      </c>
    </row>
    <row r="1701" spans="1:5" x14ac:dyDescent="0.3">
      <c r="A1701" s="133" t="s">
        <v>22097</v>
      </c>
      <c r="B1701" s="134" t="s">
        <v>22098</v>
      </c>
      <c r="C1701" s="135" t="s">
        <v>1037</v>
      </c>
      <c r="D1701" s="136">
        <v>96.33</v>
      </c>
      <c r="E1701" s="136">
        <v>98.85</v>
      </c>
    </row>
    <row r="1702" spans="1:5" x14ac:dyDescent="0.3">
      <c r="A1702" s="133" t="s">
        <v>22099</v>
      </c>
      <c r="B1702" s="134" t="s">
        <v>22100</v>
      </c>
      <c r="C1702" s="135" t="s">
        <v>1037</v>
      </c>
      <c r="D1702" s="136">
        <v>73.459999999999994</v>
      </c>
      <c r="E1702" s="136">
        <v>76.430000000000007</v>
      </c>
    </row>
    <row r="1703" spans="1:5" x14ac:dyDescent="0.3">
      <c r="A1703" s="133" t="s">
        <v>22101</v>
      </c>
      <c r="B1703" s="134" t="s">
        <v>22102</v>
      </c>
      <c r="C1703" s="135"/>
      <c r="D1703" s="136"/>
      <c r="E1703" s="136"/>
    </row>
    <row r="1704" spans="1:5" x14ac:dyDescent="0.3">
      <c r="A1704" s="133" t="s">
        <v>22103</v>
      </c>
      <c r="B1704" s="134" t="s">
        <v>22104</v>
      </c>
      <c r="C1704" s="135" t="s">
        <v>1074</v>
      </c>
      <c r="D1704" s="136">
        <v>824.7</v>
      </c>
      <c r="E1704" s="136">
        <v>864.02</v>
      </c>
    </row>
    <row r="1705" spans="1:5" x14ac:dyDescent="0.3">
      <c r="A1705" s="133" t="s">
        <v>22105</v>
      </c>
      <c r="B1705" s="134" t="s">
        <v>22106</v>
      </c>
      <c r="C1705" s="135" t="s">
        <v>1074</v>
      </c>
      <c r="D1705" s="136">
        <v>549.59</v>
      </c>
      <c r="E1705" s="136">
        <v>554.14</v>
      </c>
    </row>
    <row r="1706" spans="1:5" x14ac:dyDescent="0.3">
      <c r="A1706" s="133" t="s">
        <v>22107</v>
      </c>
      <c r="B1706" s="134" t="s">
        <v>22108</v>
      </c>
      <c r="C1706" s="135" t="s">
        <v>1037</v>
      </c>
      <c r="D1706" s="136">
        <v>14.36</v>
      </c>
      <c r="E1706" s="136">
        <v>15.31</v>
      </c>
    </row>
    <row r="1707" spans="1:5" x14ac:dyDescent="0.3">
      <c r="A1707" s="133" t="s">
        <v>22109</v>
      </c>
      <c r="B1707" s="134" t="s">
        <v>22110</v>
      </c>
      <c r="C1707" s="135" t="s">
        <v>1037</v>
      </c>
      <c r="D1707" s="136">
        <v>35.840000000000003</v>
      </c>
      <c r="E1707" s="136">
        <v>37.770000000000003</v>
      </c>
    </row>
    <row r="1708" spans="1:5" x14ac:dyDescent="0.3">
      <c r="A1708" s="133" t="s">
        <v>22111</v>
      </c>
      <c r="B1708" s="134" t="s">
        <v>22112</v>
      </c>
      <c r="C1708" s="135" t="s">
        <v>1037</v>
      </c>
      <c r="D1708" s="136">
        <v>68.739999999999995</v>
      </c>
      <c r="E1708" s="136">
        <v>69.69</v>
      </c>
    </row>
    <row r="1709" spans="1:5" x14ac:dyDescent="0.3">
      <c r="A1709" s="133" t="s">
        <v>22113</v>
      </c>
      <c r="B1709" s="134" t="s">
        <v>22114</v>
      </c>
      <c r="C1709" s="135"/>
      <c r="D1709" s="136"/>
      <c r="E1709" s="136"/>
    </row>
    <row r="1710" spans="1:5" x14ac:dyDescent="0.3">
      <c r="A1710" s="133" t="s">
        <v>22115</v>
      </c>
      <c r="B1710" s="134" t="s">
        <v>22116</v>
      </c>
      <c r="C1710" s="135" t="s">
        <v>1074</v>
      </c>
      <c r="D1710" s="136">
        <v>81.760000000000005</v>
      </c>
      <c r="E1710" s="136">
        <v>90.84</v>
      </c>
    </row>
    <row r="1711" spans="1:5" x14ac:dyDescent="0.3">
      <c r="A1711" s="133" t="s">
        <v>22117</v>
      </c>
      <c r="B1711" s="134" t="s">
        <v>22118</v>
      </c>
      <c r="C1711" s="135" t="s">
        <v>1037</v>
      </c>
      <c r="D1711" s="136">
        <v>9.02</v>
      </c>
      <c r="E1711" s="136">
        <v>9.4700000000000006</v>
      </c>
    </row>
    <row r="1712" spans="1:5" x14ac:dyDescent="0.3">
      <c r="A1712" s="133" t="s">
        <v>22119</v>
      </c>
      <c r="B1712" s="134" t="s">
        <v>22120</v>
      </c>
      <c r="C1712" s="135" t="s">
        <v>1037</v>
      </c>
      <c r="D1712" s="136">
        <v>9.43</v>
      </c>
      <c r="E1712" s="136">
        <v>9.8800000000000008</v>
      </c>
    </row>
    <row r="1713" spans="1:5" x14ac:dyDescent="0.3">
      <c r="A1713" s="133" t="s">
        <v>22121</v>
      </c>
      <c r="B1713" s="134" t="s">
        <v>22122</v>
      </c>
      <c r="C1713" s="135" t="s">
        <v>1037</v>
      </c>
      <c r="D1713" s="136">
        <v>18.12</v>
      </c>
      <c r="E1713" s="136">
        <v>18.57</v>
      </c>
    </row>
    <row r="1714" spans="1:5" x14ac:dyDescent="0.3">
      <c r="A1714" s="133" t="s">
        <v>22123</v>
      </c>
      <c r="B1714" s="134" t="s">
        <v>22124</v>
      </c>
      <c r="C1714" s="135" t="s">
        <v>1037</v>
      </c>
      <c r="D1714" s="136">
        <v>1.19</v>
      </c>
      <c r="E1714" s="136">
        <v>1.23</v>
      </c>
    </row>
    <row r="1715" spans="1:5" x14ac:dyDescent="0.3">
      <c r="A1715" s="133" t="s">
        <v>22125</v>
      </c>
      <c r="B1715" s="134" t="s">
        <v>22126</v>
      </c>
      <c r="C1715" s="135"/>
      <c r="D1715" s="136"/>
      <c r="E1715" s="136"/>
    </row>
    <row r="1716" spans="1:5" x14ac:dyDescent="0.3">
      <c r="A1716" s="133" t="s">
        <v>22127</v>
      </c>
      <c r="B1716" s="134" t="s">
        <v>22128</v>
      </c>
      <c r="C1716" s="135"/>
      <c r="D1716" s="136"/>
      <c r="E1716" s="136"/>
    </row>
    <row r="1717" spans="1:5" x14ac:dyDescent="0.3">
      <c r="A1717" s="133" t="s">
        <v>22129</v>
      </c>
      <c r="B1717" s="134" t="s">
        <v>22130</v>
      </c>
      <c r="C1717" s="135" t="s">
        <v>1037</v>
      </c>
      <c r="D1717" s="136">
        <v>43.54</v>
      </c>
      <c r="E1717" s="136">
        <v>47.45</v>
      </c>
    </row>
    <row r="1718" spans="1:5" x14ac:dyDescent="0.3">
      <c r="A1718" s="133" t="s">
        <v>22131</v>
      </c>
      <c r="B1718" s="134" t="s">
        <v>22132</v>
      </c>
      <c r="C1718" s="135" t="s">
        <v>1037</v>
      </c>
      <c r="D1718" s="136">
        <v>39.89</v>
      </c>
      <c r="E1718" s="136">
        <v>43.8</v>
      </c>
    </row>
    <row r="1719" spans="1:5" x14ac:dyDescent="0.3">
      <c r="A1719" s="133" t="s">
        <v>22133</v>
      </c>
      <c r="B1719" s="134" t="s">
        <v>22134</v>
      </c>
      <c r="C1719" s="135" t="s">
        <v>1037</v>
      </c>
      <c r="D1719" s="136">
        <v>16.18</v>
      </c>
      <c r="E1719" s="136">
        <v>17.18</v>
      </c>
    </row>
    <row r="1720" spans="1:5" x14ac:dyDescent="0.3">
      <c r="A1720" s="133" t="s">
        <v>22135</v>
      </c>
      <c r="B1720" s="134" t="s">
        <v>22136</v>
      </c>
      <c r="C1720" s="135" t="s">
        <v>80</v>
      </c>
      <c r="D1720" s="136">
        <v>53.55</v>
      </c>
      <c r="E1720" s="136">
        <v>56.35</v>
      </c>
    </row>
    <row r="1721" spans="1:5" x14ac:dyDescent="0.3">
      <c r="A1721" s="133" t="s">
        <v>22137</v>
      </c>
      <c r="B1721" s="134" t="s">
        <v>22138</v>
      </c>
      <c r="C1721" s="135" t="s">
        <v>1037</v>
      </c>
      <c r="D1721" s="136">
        <v>17.649999999999999</v>
      </c>
      <c r="E1721" s="136">
        <v>18.73</v>
      </c>
    </row>
    <row r="1722" spans="1:5" x14ac:dyDescent="0.3">
      <c r="A1722" s="133" t="s">
        <v>22139</v>
      </c>
      <c r="B1722" s="134" t="s">
        <v>22140</v>
      </c>
      <c r="C1722" s="135"/>
      <c r="D1722" s="136"/>
      <c r="E1722" s="136"/>
    </row>
    <row r="1723" spans="1:5" x14ac:dyDescent="0.3">
      <c r="A1723" s="133" t="s">
        <v>22141</v>
      </c>
      <c r="B1723" s="134" t="s">
        <v>22142</v>
      </c>
      <c r="C1723" s="135" t="s">
        <v>1037</v>
      </c>
      <c r="D1723" s="136">
        <v>15.11</v>
      </c>
      <c r="E1723" s="136">
        <v>16.45</v>
      </c>
    </row>
    <row r="1724" spans="1:5" x14ac:dyDescent="0.3">
      <c r="A1724" s="133" t="s">
        <v>22143</v>
      </c>
      <c r="B1724" s="134" t="s">
        <v>22144</v>
      </c>
      <c r="C1724" s="135" t="s">
        <v>1037</v>
      </c>
      <c r="D1724" s="136">
        <v>17.68</v>
      </c>
      <c r="E1724" s="136">
        <v>19.02</v>
      </c>
    </row>
    <row r="1725" spans="1:5" x14ac:dyDescent="0.3">
      <c r="A1725" s="133" t="s">
        <v>22145</v>
      </c>
      <c r="B1725" s="134" t="s">
        <v>22146</v>
      </c>
      <c r="C1725" s="135"/>
      <c r="D1725" s="136"/>
      <c r="E1725" s="136"/>
    </row>
    <row r="1726" spans="1:5" x14ac:dyDescent="0.3">
      <c r="A1726" s="133" t="s">
        <v>22147</v>
      </c>
      <c r="B1726" s="134" t="s">
        <v>22148</v>
      </c>
      <c r="C1726" s="135" t="s">
        <v>1037</v>
      </c>
      <c r="D1726" s="136">
        <v>32.200000000000003</v>
      </c>
      <c r="E1726" s="136">
        <v>35.17</v>
      </c>
    </row>
    <row r="1727" spans="1:5" x14ac:dyDescent="0.3">
      <c r="A1727" s="133" t="s">
        <v>22149</v>
      </c>
      <c r="B1727" s="134" t="s">
        <v>22150</v>
      </c>
      <c r="C1727" s="135" t="s">
        <v>1037</v>
      </c>
      <c r="D1727" s="136">
        <v>31.96</v>
      </c>
      <c r="E1727" s="136">
        <v>34.47</v>
      </c>
    </row>
    <row r="1728" spans="1:5" x14ac:dyDescent="0.3">
      <c r="A1728" s="133" t="s">
        <v>22151</v>
      </c>
      <c r="B1728" s="134" t="s">
        <v>22152</v>
      </c>
      <c r="C1728" s="135" t="s">
        <v>1037</v>
      </c>
      <c r="D1728" s="136">
        <v>31.78</v>
      </c>
      <c r="E1728" s="136">
        <v>33.18</v>
      </c>
    </row>
    <row r="1729" spans="1:5" x14ac:dyDescent="0.3">
      <c r="A1729" s="133" t="s">
        <v>22153</v>
      </c>
      <c r="B1729" s="134" t="s">
        <v>22154</v>
      </c>
      <c r="C1729" s="135" t="s">
        <v>1037</v>
      </c>
      <c r="D1729" s="136">
        <v>40.78</v>
      </c>
      <c r="E1729" s="136">
        <v>43.17</v>
      </c>
    </row>
    <row r="1730" spans="1:5" x14ac:dyDescent="0.3">
      <c r="A1730" s="133" t="s">
        <v>22155</v>
      </c>
      <c r="B1730" s="134" t="s">
        <v>35267</v>
      </c>
      <c r="C1730" s="135" t="s">
        <v>1037</v>
      </c>
      <c r="D1730" s="136">
        <v>32.85</v>
      </c>
      <c r="E1730" s="136">
        <v>34.630000000000003</v>
      </c>
    </row>
    <row r="1731" spans="1:5" x14ac:dyDescent="0.3">
      <c r="A1731" s="133" t="s">
        <v>22156</v>
      </c>
      <c r="B1731" s="134" t="s">
        <v>35268</v>
      </c>
      <c r="C1731" s="135" t="s">
        <v>1037</v>
      </c>
      <c r="D1731" s="136">
        <v>58.5</v>
      </c>
      <c r="E1731" s="136">
        <v>60.28</v>
      </c>
    </row>
    <row r="1732" spans="1:5" x14ac:dyDescent="0.3">
      <c r="A1732" s="133" t="s">
        <v>22157</v>
      </c>
      <c r="B1732" s="134" t="s">
        <v>22158</v>
      </c>
      <c r="C1732" s="135" t="s">
        <v>1037</v>
      </c>
      <c r="D1732" s="136">
        <v>53.36</v>
      </c>
      <c r="E1732" s="136">
        <v>55.75</v>
      </c>
    </row>
    <row r="1733" spans="1:5" x14ac:dyDescent="0.3">
      <c r="A1733" s="133" t="s">
        <v>22159</v>
      </c>
      <c r="B1733" s="134" t="s">
        <v>22160</v>
      </c>
      <c r="C1733" s="135"/>
      <c r="D1733" s="136"/>
      <c r="E1733" s="136"/>
    </row>
    <row r="1734" spans="1:5" x14ac:dyDescent="0.3">
      <c r="A1734" s="133" t="s">
        <v>22161</v>
      </c>
      <c r="B1734" s="134" t="s">
        <v>22162</v>
      </c>
      <c r="C1734" s="135" t="s">
        <v>1037</v>
      </c>
      <c r="D1734" s="136">
        <v>25.21</v>
      </c>
      <c r="E1734" s="136">
        <v>26.99</v>
      </c>
    </row>
    <row r="1735" spans="1:5" x14ac:dyDescent="0.3">
      <c r="A1735" s="133" t="s">
        <v>22163</v>
      </c>
      <c r="B1735" s="134" t="s">
        <v>22164</v>
      </c>
      <c r="C1735" s="135" t="s">
        <v>80</v>
      </c>
      <c r="D1735" s="136">
        <v>6.09</v>
      </c>
      <c r="E1735" s="136">
        <v>6.42</v>
      </c>
    </row>
    <row r="1736" spans="1:5" x14ac:dyDescent="0.3">
      <c r="A1736" s="133" t="s">
        <v>22165</v>
      </c>
      <c r="B1736" s="134" t="s">
        <v>22166</v>
      </c>
      <c r="C1736" s="135" t="s">
        <v>1037</v>
      </c>
      <c r="D1736" s="136">
        <v>29.04</v>
      </c>
      <c r="E1736" s="136">
        <v>31.05</v>
      </c>
    </row>
    <row r="1737" spans="1:5" x14ac:dyDescent="0.3">
      <c r="A1737" s="133" t="s">
        <v>22167</v>
      </c>
      <c r="B1737" s="134" t="s">
        <v>22168</v>
      </c>
      <c r="C1737" s="135" t="s">
        <v>80</v>
      </c>
      <c r="D1737" s="136">
        <v>5.29</v>
      </c>
      <c r="E1737" s="136">
        <v>5.56</v>
      </c>
    </row>
    <row r="1738" spans="1:5" x14ac:dyDescent="0.3">
      <c r="A1738" s="133" t="s">
        <v>22169</v>
      </c>
      <c r="B1738" s="134" t="s">
        <v>22170</v>
      </c>
      <c r="C1738" s="135"/>
      <c r="D1738" s="136"/>
      <c r="E1738" s="136"/>
    </row>
    <row r="1739" spans="1:5" x14ac:dyDescent="0.3">
      <c r="A1739" s="133" t="s">
        <v>22171</v>
      </c>
      <c r="B1739" s="134" t="s">
        <v>22172</v>
      </c>
      <c r="C1739" s="135" t="s">
        <v>1037</v>
      </c>
      <c r="D1739" s="136">
        <v>26.2</v>
      </c>
      <c r="E1739" s="136">
        <v>28.59</v>
      </c>
    </row>
    <row r="1740" spans="1:5" x14ac:dyDescent="0.3">
      <c r="A1740" s="133" t="s">
        <v>22173</v>
      </c>
      <c r="B1740" s="134" t="s">
        <v>22174</v>
      </c>
      <c r="C1740" s="135"/>
      <c r="D1740" s="136"/>
      <c r="E1740" s="136"/>
    </row>
    <row r="1741" spans="1:5" x14ac:dyDescent="0.3">
      <c r="A1741" s="133" t="s">
        <v>22175</v>
      </c>
      <c r="B1741" s="134" t="s">
        <v>22176</v>
      </c>
      <c r="C1741" s="135" t="s">
        <v>3131</v>
      </c>
      <c r="D1741" s="136">
        <v>4.4800000000000004</v>
      </c>
      <c r="E1741" s="136">
        <v>4.4800000000000004</v>
      </c>
    </row>
    <row r="1742" spans="1:5" x14ac:dyDescent="0.3">
      <c r="A1742" s="133" t="s">
        <v>22177</v>
      </c>
      <c r="B1742" s="134" t="s">
        <v>22178</v>
      </c>
      <c r="C1742" s="135" t="s">
        <v>3131</v>
      </c>
      <c r="D1742" s="136">
        <v>4.41</v>
      </c>
      <c r="E1742" s="136">
        <v>4.41</v>
      </c>
    </row>
    <row r="1743" spans="1:5" x14ac:dyDescent="0.3">
      <c r="A1743" s="133" t="s">
        <v>22179</v>
      </c>
      <c r="B1743" s="134" t="s">
        <v>22180</v>
      </c>
      <c r="C1743" s="135" t="s">
        <v>1037</v>
      </c>
      <c r="D1743" s="136">
        <v>372.54</v>
      </c>
      <c r="E1743" s="136">
        <v>394.72</v>
      </c>
    </row>
    <row r="1744" spans="1:5" x14ac:dyDescent="0.3">
      <c r="A1744" s="133" t="s">
        <v>22181</v>
      </c>
      <c r="B1744" s="134" t="s">
        <v>22182</v>
      </c>
      <c r="C1744" s="135" t="s">
        <v>1037</v>
      </c>
      <c r="D1744" s="136">
        <v>864.02</v>
      </c>
      <c r="E1744" s="136">
        <v>889.75</v>
      </c>
    </row>
    <row r="1745" spans="1:5" x14ac:dyDescent="0.3">
      <c r="A1745" s="133" t="s">
        <v>22183</v>
      </c>
      <c r="B1745" s="134" t="s">
        <v>22184</v>
      </c>
      <c r="C1745" s="135"/>
      <c r="D1745" s="136"/>
      <c r="E1745" s="136"/>
    </row>
    <row r="1746" spans="1:5" x14ac:dyDescent="0.3">
      <c r="A1746" s="133" t="s">
        <v>22185</v>
      </c>
      <c r="B1746" s="134" t="s">
        <v>22186</v>
      </c>
      <c r="C1746" s="135" t="s">
        <v>80</v>
      </c>
      <c r="D1746" s="136">
        <v>3.24</v>
      </c>
      <c r="E1746" s="136">
        <v>3.43</v>
      </c>
    </row>
    <row r="1747" spans="1:5" x14ac:dyDescent="0.3">
      <c r="A1747" s="133" t="s">
        <v>22187</v>
      </c>
      <c r="B1747" s="134" t="s">
        <v>22188</v>
      </c>
      <c r="C1747" s="135" t="s">
        <v>80</v>
      </c>
      <c r="D1747" s="136">
        <v>4.2699999999999996</v>
      </c>
      <c r="E1747" s="136">
        <v>4.63</v>
      </c>
    </row>
    <row r="1748" spans="1:5" x14ac:dyDescent="0.3">
      <c r="A1748" s="133" t="s">
        <v>22189</v>
      </c>
      <c r="B1748" s="134" t="s">
        <v>22190</v>
      </c>
      <c r="C1748" s="135"/>
      <c r="D1748" s="136"/>
      <c r="E1748" s="136"/>
    </row>
    <row r="1749" spans="1:5" x14ac:dyDescent="0.3">
      <c r="A1749" s="133" t="s">
        <v>22191</v>
      </c>
      <c r="B1749" s="134" t="s">
        <v>22192</v>
      </c>
      <c r="C1749" s="135" t="s">
        <v>1037</v>
      </c>
      <c r="D1749" s="136">
        <v>30.5</v>
      </c>
      <c r="E1749" s="136">
        <v>32.89</v>
      </c>
    </row>
    <row r="1750" spans="1:5" x14ac:dyDescent="0.3">
      <c r="A1750" s="133" t="s">
        <v>22193</v>
      </c>
      <c r="B1750" s="134" t="s">
        <v>22194</v>
      </c>
      <c r="C1750" s="135" t="s">
        <v>1037</v>
      </c>
      <c r="D1750" s="136">
        <v>33.909999999999997</v>
      </c>
      <c r="E1750" s="136">
        <v>36.299999999999997</v>
      </c>
    </row>
    <row r="1751" spans="1:5" x14ac:dyDescent="0.3">
      <c r="A1751" s="133" t="s">
        <v>22195</v>
      </c>
      <c r="B1751" s="134" t="s">
        <v>22196</v>
      </c>
      <c r="C1751" s="135" t="s">
        <v>1037</v>
      </c>
      <c r="D1751" s="136">
        <v>35.909999999999997</v>
      </c>
      <c r="E1751" s="136">
        <v>38.299999999999997</v>
      </c>
    </row>
    <row r="1752" spans="1:5" x14ac:dyDescent="0.3">
      <c r="A1752" s="133" t="s">
        <v>22197</v>
      </c>
      <c r="B1752" s="134" t="s">
        <v>22198</v>
      </c>
      <c r="C1752" s="135" t="s">
        <v>1037</v>
      </c>
      <c r="D1752" s="136">
        <v>33.39</v>
      </c>
      <c r="E1752" s="136">
        <v>35.78</v>
      </c>
    </row>
    <row r="1753" spans="1:5" x14ac:dyDescent="0.3">
      <c r="A1753" s="133" t="s">
        <v>22199</v>
      </c>
      <c r="B1753" s="134" t="s">
        <v>22200</v>
      </c>
      <c r="C1753" s="135" t="s">
        <v>1037</v>
      </c>
      <c r="D1753" s="136">
        <v>133.1</v>
      </c>
      <c r="E1753" s="136">
        <v>138.13</v>
      </c>
    </row>
    <row r="1754" spans="1:5" x14ac:dyDescent="0.3">
      <c r="A1754" s="133" t="s">
        <v>22201</v>
      </c>
      <c r="B1754" s="134" t="s">
        <v>22202</v>
      </c>
      <c r="C1754" s="135" t="s">
        <v>1037</v>
      </c>
      <c r="D1754" s="136">
        <v>40.94</v>
      </c>
      <c r="E1754" s="136">
        <v>43.33</v>
      </c>
    </row>
    <row r="1755" spans="1:5" x14ac:dyDescent="0.3">
      <c r="A1755" s="133" t="s">
        <v>22203</v>
      </c>
      <c r="B1755" s="134" t="s">
        <v>22204</v>
      </c>
      <c r="C1755" s="135" t="s">
        <v>1037</v>
      </c>
      <c r="D1755" s="136">
        <v>43.03</v>
      </c>
      <c r="E1755" s="136">
        <v>46.39</v>
      </c>
    </row>
    <row r="1756" spans="1:5" x14ac:dyDescent="0.3">
      <c r="A1756" s="133" t="s">
        <v>22205</v>
      </c>
      <c r="B1756" s="134" t="s">
        <v>22206</v>
      </c>
      <c r="C1756" s="135" t="s">
        <v>1037</v>
      </c>
      <c r="D1756" s="136">
        <v>256.20999999999998</v>
      </c>
      <c r="E1756" s="136">
        <v>256.20999999999998</v>
      </c>
    </row>
    <row r="1757" spans="1:5" x14ac:dyDescent="0.3">
      <c r="A1757" s="133" t="s">
        <v>22207</v>
      </c>
      <c r="B1757" s="134" t="s">
        <v>22208</v>
      </c>
      <c r="C1757" s="135" t="s">
        <v>1037</v>
      </c>
      <c r="D1757" s="136">
        <v>508</v>
      </c>
      <c r="E1757" s="136">
        <v>508</v>
      </c>
    </row>
    <row r="1758" spans="1:5" x14ac:dyDescent="0.3">
      <c r="A1758" s="133" t="s">
        <v>22209</v>
      </c>
      <c r="B1758" s="134" t="s">
        <v>22210</v>
      </c>
      <c r="C1758" s="135"/>
      <c r="D1758" s="136"/>
      <c r="E1758" s="136"/>
    </row>
    <row r="1759" spans="1:5" x14ac:dyDescent="0.3">
      <c r="A1759" s="133" t="s">
        <v>22211</v>
      </c>
      <c r="B1759" s="134" t="s">
        <v>22212</v>
      </c>
      <c r="C1759" s="135" t="s">
        <v>1037</v>
      </c>
      <c r="D1759" s="136">
        <v>48.54</v>
      </c>
      <c r="E1759" s="136">
        <v>51.9</v>
      </c>
    </row>
    <row r="1760" spans="1:5" x14ac:dyDescent="0.3">
      <c r="A1760" s="133" t="s">
        <v>22213</v>
      </c>
      <c r="B1760" s="134" t="s">
        <v>22214</v>
      </c>
      <c r="C1760" s="135"/>
      <c r="D1760" s="136"/>
      <c r="E1760" s="136"/>
    </row>
    <row r="1761" spans="1:5" x14ac:dyDescent="0.3">
      <c r="A1761" s="133" t="s">
        <v>22215</v>
      </c>
      <c r="B1761" s="134" t="s">
        <v>22216</v>
      </c>
      <c r="C1761" s="135" t="s">
        <v>1037</v>
      </c>
      <c r="D1761" s="136">
        <v>48.96</v>
      </c>
      <c r="E1761" s="136">
        <v>52.32</v>
      </c>
    </row>
    <row r="1762" spans="1:5" x14ac:dyDescent="0.3">
      <c r="A1762" s="133" t="s">
        <v>22217</v>
      </c>
      <c r="B1762" s="134" t="s">
        <v>22218</v>
      </c>
      <c r="C1762" s="135"/>
      <c r="D1762" s="136"/>
      <c r="E1762" s="136"/>
    </row>
    <row r="1763" spans="1:5" x14ac:dyDescent="0.3">
      <c r="A1763" s="133" t="s">
        <v>22219</v>
      </c>
      <c r="B1763" s="134" t="s">
        <v>22220</v>
      </c>
      <c r="C1763" s="135"/>
      <c r="D1763" s="136"/>
      <c r="E1763" s="136"/>
    </row>
    <row r="1764" spans="1:5" x14ac:dyDescent="0.3">
      <c r="A1764" s="133" t="s">
        <v>22221</v>
      </c>
      <c r="B1764" s="134" t="s">
        <v>22222</v>
      </c>
      <c r="C1764" s="135" t="s">
        <v>1074</v>
      </c>
      <c r="D1764" s="136">
        <v>234.77</v>
      </c>
      <c r="E1764" s="136">
        <v>240.45</v>
      </c>
    </row>
    <row r="1765" spans="1:5" x14ac:dyDescent="0.3">
      <c r="A1765" s="133" t="s">
        <v>22223</v>
      </c>
      <c r="B1765" s="134" t="s">
        <v>22224</v>
      </c>
      <c r="C1765" s="135" t="s">
        <v>1037</v>
      </c>
      <c r="D1765" s="136">
        <v>2.04</v>
      </c>
      <c r="E1765" s="136">
        <v>2.27</v>
      </c>
    </row>
    <row r="1766" spans="1:5" x14ac:dyDescent="0.3">
      <c r="A1766" s="133" t="s">
        <v>22225</v>
      </c>
      <c r="B1766" s="134" t="s">
        <v>22226</v>
      </c>
      <c r="C1766" s="135"/>
      <c r="D1766" s="136"/>
      <c r="E1766" s="136"/>
    </row>
    <row r="1767" spans="1:5" x14ac:dyDescent="0.3">
      <c r="A1767" s="133" t="s">
        <v>22227</v>
      </c>
      <c r="B1767" s="134" t="s">
        <v>22228</v>
      </c>
      <c r="C1767" s="135" t="s">
        <v>1037</v>
      </c>
      <c r="D1767" s="136">
        <v>14.07</v>
      </c>
      <c r="E1767" s="136">
        <v>14.47</v>
      </c>
    </row>
    <row r="1768" spans="1:5" x14ac:dyDescent="0.3">
      <c r="A1768" s="133" t="s">
        <v>22229</v>
      </c>
      <c r="B1768" s="134" t="s">
        <v>22230</v>
      </c>
      <c r="C1768" s="135" t="s">
        <v>1037</v>
      </c>
      <c r="D1768" s="136">
        <v>14.91</v>
      </c>
      <c r="E1768" s="136">
        <v>15.49</v>
      </c>
    </row>
    <row r="1769" spans="1:5" x14ac:dyDescent="0.3">
      <c r="A1769" s="133" t="s">
        <v>22231</v>
      </c>
      <c r="B1769" s="134" t="s">
        <v>22232</v>
      </c>
      <c r="C1769" s="135" t="s">
        <v>1037</v>
      </c>
      <c r="D1769" s="136">
        <v>124.03</v>
      </c>
      <c r="E1769" s="136">
        <v>124.75</v>
      </c>
    </row>
    <row r="1770" spans="1:5" x14ac:dyDescent="0.3">
      <c r="A1770" s="133" t="s">
        <v>22233</v>
      </c>
      <c r="B1770" s="134" t="s">
        <v>22234</v>
      </c>
      <c r="C1770" s="135" t="s">
        <v>1037</v>
      </c>
      <c r="D1770" s="136">
        <v>23.48</v>
      </c>
      <c r="E1770" s="136">
        <v>24.06</v>
      </c>
    </row>
    <row r="1771" spans="1:5" x14ac:dyDescent="0.3">
      <c r="A1771" s="133" t="s">
        <v>22235</v>
      </c>
      <c r="B1771" s="134" t="s">
        <v>22236</v>
      </c>
      <c r="C1771" s="135" t="s">
        <v>1037</v>
      </c>
      <c r="D1771" s="136">
        <v>59.59</v>
      </c>
      <c r="E1771" s="136">
        <v>60.31</v>
      </c>
    </row>
    <row r="1772" spans="1:5" x14ac:dyDescent="0.3">
      <c r="A1772" s="133" t="s">
        <v>22237</v>
      </c>
      <c r="B1772" s="134" t="s">
        <v>22238</v>
      </c>
      <c r="C1772" s="135" t="s">
        <v>1037</v>
      </c>
      <c r="D1772" s="136">
        <v>19.260000000000002</v>
      </c>
      <c r="E1772" s="136">
        <v>19.84</v>
      </c>
    </row>
    <row r="1773" spans="1:5" x14ac:dyDescent="0.3">
      <c r="A1773" s="133" t="s">
        <v>22239</v>
      </c>
      <c r="B1773" s="134" t="s">
        <v>22240</v>
      </c>
      <c r="C1773" s="135" t="s">
        <v>1037</v>
      </c>
      <c r="D1773" s="136">
        <v>58.33</v>
      </c>
      <c r="E1773" s="136">
        <v>59.05</v>
      </c>
    </row>
    <row r="1774" spans="1:5" x14ac:dyDescent="0.3">
      <c r="A1774" s="133" t="s">
        <v>22241</v>
      </c>
      <c r="B1774" s="134" t="s">
        <v>22242</v>
      </c>
      <c r="C1774" s="135" t="s">
        <v>1037</v>
      </c>
      <c r="D1774" s="136">
        <v>13.72</v>
      </c>
      <c r="E1774" s="136">
        <v>13.72</v>
      </c>
    </row>
    <row r="1775" spans="1:5" x14ac:dyDescent="0.3">
      <c r="A1775" s="133" t="s">
        <v>22243</v>
      </c>
      <c r="B1775" s="134" t="s">
        <v>22244</v>
      </c>
      <c r="C1775" s="135"/>
      <c r="D1775" s="136"/>
      <c r="E1775" s="136"/>
    </row>
    <row r="1776" spans="1:5" x14ac:dyDescent="0.3">
      <c r="A1776" s="133" t="s">
        <v>22245</v>
      </c>
      <c r="B1776" s="134" t="s">
        <v>22246</v>
      </c>
      <c r="C1776" s="135" t="s">
        <v>146</v>
      </c>
      <c r="D1776" s="136">
        <v>57.26</v>
      </c>
      <c r="E1776" s="136">
        <v>57.68</v>
      </c>
    </row>
    <row r="1777" spans="1:5" x14ac:dyDescent="0.3">
      <c r="A1777" s="133" t="s">
        <v>22247</v>
      </c>
      <c r="B1777" s="134" t="s">
        <v>22248</v>
      </c>
      <c r="C1777" s="135" t="s">
        <v>146</v>
      </c>
      <c r="D1777" s="136">
        <v>44.03</v>
      </c>
      <c r="E1777" s="136">
        <v>44.45</v>
      </c>
    </row>
    <row r="1778" spans="1:5" x14ac:dyDescent="0.3">
      <c r="A1778" s="133" t="s">
        <v>22249</v>
      </c>
      <c r="B1778" s="134" t="s">
        <v>22250</v>
      </c>
      <c r="C1778" s="135" t="s">
        <v>146</v>
      </c>
      <c r="D1778" s="136">
        <v>53.44</v>
      </c>
      <c r="E1778" s="136">
        <v>53.86</v>
      </c>
    </row>
    <row r="1779" spans="1:5" x14ac:dyDescent="0.3">
      <c r="A1779" s="133" t="s">
        <v>22251</v>
      </c>
      <c r="B1779" s="134" t="s">
        <v>22252</v>
      </c>
      <c r="C1779" s="135" t="s">
        <v>146</v>
      </c>
      <c r="D1779" s="136">
        <v>63.69</v>
      </c>
      <c r="E1779" s="136">
        <v>64.11</v>
      </c>
    </row>
    <row r="1780" spans="1:5" x14ac:dyDescent="0.3">
      <c r="A1780" s="133" t="s">
        <v>22253</v>
      </c>
      <c r="B1780" s="134" t="s">
        <v>22254</v>
      </c>
      <c r="C1780" s="135"/>
      <c r="D1780" s="136"/>
      <c r="E1780" s="136"/>
    </row>
    <row r="1781" spans="1:5" x14ac:dyDescent="0.3">
      <c r="A1781" s="133" t="s">
        <v>22255</v>
      </c>
      <c r="B1781" s="134" t="s">
        <v>22256</v>
      </c>
      <c r="C1781" s="135" t="s">
        <v>146</v>
      </c>
      <c r="D1781" s="136">
        <v>164.4</v>
      </c>
      <c r="E1781" s="136">
        <v>168.05</v>
      </c>
    </row>
    <row r="1782" spans="1:5" x14ac:dyDescent="0.3">
      <c r="A1782" s="133" t="s">
        <v>22257</v>
      </c>
      <c r="B1782" s="134" t="s">
        <v>22258</v>
      </c>
      <c r="C1782" s="135" t="s">
        <v>146</v>
      </c>
      <c r="D1782" s="136">
        <v>170.84</v>
      </c>
      <c r="E1782" s="136">
        <v>174.49</v>
      </c>
    </row>
    <row r="1783" spans="1:5" x14ac:dyDescent="0.3">
      <c r="A1783" s="133" t="s">
        <v>22259</v>
      </c>
      <c r="B1783" s="134" t="s">
        <v>22260</v>
      </c>
      <c r="C1783" s="135" t="s">
        <v>146</v>
      </c>
      <c r="D1783" s="136">
        <v>260.11</v>
      </c>
      <c r="E1783" s="136">
        <v>263.76</v>
      </c>
    </row>
    <row r="1784" spans="1:5" x14ac:dyDescent="0.3">
      <c r="A1784" s="133" t="s">
        <v>22261</v>
      </c>
      <c r="B1784" s="134" t="s">
        <v>22262</v>
      </c>
      <c r="C1784" s="135" t="s">
        <v>146</v>
      </c>
      <c r="D1784" s="136">
        <v>371.41</v>
      </c>
      <c r="E1784" s="136">
        <v>375.06</v>
      </c>
    </row>
    <row r="1785" spans="1:5" x14ac:dyDescent="0.3">
      <c r="A1785" s="133" t="s">
        <v>22263</v>
      </c>
      <c r="B1785" s="134" t="s">
        <v>22264</v>
      </c>
      <c r="C1785" s="135" t="s">
        <v>146</v>
      </c>
      <c r="D1785" s="136">
        <v>178.92</v>
      </c>
      <c r="E1785" s="136">
        <v>182.57</v>
      </c>
    </row>
    <row r="1786" spans="1:5" x14ac:dyDescent="0.3">
      <c r="A1786" s="133" t="s">
        <v>22265</v>
      </c>
      <c r="B1786" s="134" t="s">
        <v>22266</v>
      </c>
      <c r="C1786" s="135" t="s">
        <v>146</v>
      </c>
      <c r="D1786" s="136">
        <v>134.49</v>
      </c>
      <c r="E1786" s="136">
        <v>138.13999999999999</v>
      </c>
    </row>
    <row r="1787" spans="1:5" x14ac:dyDescent="0.3">
      <c r="A1787" s="133" t="s">
        <v>22267</v>
      </c>
      <c r="B1787" s="134" t="s">
        <v>22268</v>
      </c>
      <c r="C1787" s="135" t="s">
        <v>146</v>
      </c>
      <c r="D1787" s="136">
        <v>488.67</v>
      </c>
      <c r="E1787" s="136">
        <v>492.32</v>
      </c>
    </row>
    <row r="1788" spans="1:5" x14ac:dyDescent="0.3">
      <c r="A1788" s="133" t="s">
        <v>22269</v>
      </c>
      <c r="B1788" s="134" t="s">
        <v>22270</v>
      </c>
      <c r="C1788" s="135" t="s">
        <v>146</v>
      </c>
      <c r="D1788" s="136">
        <v>167.12</v>
      </c>
      <c r="E1788" s="136">
        <v>170.77</v>
      </c>
    </row>
    <row r="1789" spans="1:5" x14ac:dyDescent="0.3">
      <c r="A1789" s="133" t="s">
        <v>22271</v>
      </c>
      <c r="B1789" s="134" t="s">
        <v>22272</v>
      </c>
      <c r="C1789" s="135"/>
      <c r="D1789" s="136"/>
      <c r="E1789" s="136"/>
    </row>
    <row r="1790" spans="1:5" x14ac:dyDescent="0.3">
      <c r="A1790" s="133" t="s">
        <v>22273</v>
      </c>
      <c r="B1790" s="134" t="s">
        <v>22274</v>
      </c>
      <c r="C1790" s="135" t="s">
        <v>80</v>
      </c>
      <c r="D1790" s="136">
        <v>61.03</v>
      </c>
      <c r="E1790" s="136">
        <v>64.680000000000007</v>
      </c>
    </row>
    <row r="1791" spans="1:5" x14ac:dyDescent="0.3">
      <c r="A1791" s="133" t="s">
        <v>22275</v>
      </c>
      <c r="B1791" s="134" t="s">
        <v>22276</v>
      </c>
      <c r="C1791" s="135" t="s">
        <v>80</v>
      </c>
      <c r="D1791" s="136">
        <v>71.73</v>
      </c>
      <c r="E1791" s="136">
        <v>75.38</v>
      </c>
    </row>
    <row r="1792" spans="1:5" x14ac:dyDescent="0.3">
      <c r="A1792" s="133" t="s">
        <v>22277</v>
      </c>
      <c r="B1792" s="134" t="s">
        <v>22278</v>
      </c>
      <c r="C1792" s="135" t="s">
        <v>80</v>
      </c>
      <c r="D1792" s="136">
        <v>74.83</v>
      </c>
      <c r="E1792" s="136">
        <v>78.48</v>
      </c>
    </row>
    <row r="1793" spans="1:5" x14ac:dyDescent="0.3">
      <c r="A1793" s="133" t="s">
        <v>22279</v>
      </c>
      <c r="B1793" s="134" t="s">
        <v>22280</v>
      </c>
      <c r="C1793" s="135" t="s">
        <v>80</v>
      </c>
      <c r="D1793" s="136">
        <v>214.54</v>
      </c>
      <c r="E1793" s="136">
        <v>220.39</v>
      </c>
    </row>
    <row r="1794" spans="1:5" x14ac:dyDescent="0.3">
      <c r="A1794" s="133" t="s">
        <v>22281</v>
      </c>
      <c r="B1794" s="134" t="s">
        <v>22282</v>
      </c>
      <c r="C1794" s="135" t="s">
        <v>1037</v>
      </c>
      <c r="D1794" s="136">
        <v>238.41</v>
      </c>
      <c r="E1794" s="136">
        <v>238.41</v>
      </c>
    </row>
    <row r="1795" spans="1:5" x14ac:dyDescent="0.3">
      <c r="A1795" s="133" t="s">
        <v>22283</v>
      </c>
      <c r="B1795" s="134" t="s">
        <v>22284</v>
      </c>
      <c r="C1795" s="135" t="s">
        <v>1037</v>
      </c>
      <c r="D1795" s="136">
        <v>248.96</v>
      </c>
      <c r="E1795" s="136">
        <v>248.96</v>
      </c>
    </row>
    <row r="1796" spans="1:5" x14ac:dyDescent="0.3">
      <c r="A1796" s="133" t="s">
        <v>22285</v>
      </c>
      <c r="B1796" s="134" t="s">
        <v>22286</v>
      </c>
      <c r="C1796" s="135" t="s">
        <v>1037</v>
      </c>
      <c r="D1796" s="136">
        <v>220.89</v>
      </c>
      <c r="E1796" s="136">
        <v>220.89</v>
      </c>
    </row>
    <row r="1797" spans="1:5" x14ac:dyDescent="0.3">
      <c r="A1797" s="133" t="s">
        <v>22287</v>
      </c>
      <c r="B1797" s="134" t="s">
        <v>22288</v>
      </c>
      <c r="C1797" s="135" t="s">
        <v>80</v>
      </c>
      <c r="D1797" s="136">
        <v>46.8</v>
      </c>
      <c r="E1797" s="136">
        <v>46.8</v>
      </c>
    </row>
    <row r="1798" spans="1:5" x14ac:dyDescent="0.3">
      <c r="A1798" s="133" t="s">
        <v>22289</v>
      </c>
      <c r="B1798" s="134" t="s">
        <v>22290</v>
      </c>
      <c r="C1798" s="135" t="s">
        <v>1037</v>
      </c>
      <c r="D1798" s="136">
        <v>330.25</v>
      </c>
      <c r="E1798" s="136">
        <v>330.25</v>
      </c>
    </row>
    <row r="1799" spans="1:5" x14ac:dyDescent="0.3">
      <c r="A1799" s="133" t="s">
        <v>22291</v>
      </c>
      <c r="B1799" s="134" t="s">
        <v>22292</v>
      </c>
      <c r="C1799" s="135" t="s">
        <v>1037</v>
      </c>
      <c r="D1799" s="136">
        <v>475.85</v>
      </c>
      <c r="E1799" s="136">
        <v>483.37</v>
      </c>
    </row>
    <row r="1800" spans="1:5" x14ac:dyDescent="0.3">
      <c r="A1800" s="133" t="s">
        <v>22293</v>
      </c>
      <c r="B1800" s="134" t="s">
        <v>22294</v>
      </c>
      <c r="C1800" s="135" t="s">
        <v>1037</v>
      </c>
      <c r="D1800" s="136">
        <v>238.03</v>
      </c>
      <c r="E1800" s="136">
        <v>238.03</v>
      </c>
    </row>
    <row r="1801" spans="1:5" x14ac:dyDescent="0.3">
      <c r="A1801" s="133" t="s">
        <v>22295</v>
      </c>
      <c r="B1801" s="134" t="s">
        <v>22296</v>
      </c>
      <c r="C1801" s="135" t="s">
        <v>1037</v>
      </c>
      <c r="D1801" s="136">
        <v>1602.49</v>
      </c>
      <c r="E1801" s="136">
        <v>1613.72</v>
      </c>
    </row>
    <row r="1802" spans="1:5" x14ac:dyDescent="0.3">
      <c r="A1802" s="133" t="s">
        <v>22297</v>
      </c>
      <c r="B1802" s="134" t="s">
        <v>22298</v>
      </c>
      <c r="C1802" s="135" t="s">
        <v>1037</v>
      </c>
      <c r="D1802" s="136">
        <v>1105.33</v>
      </c>
      <c r="E1802" s="136">
        <v>1116.56</v>
      </c>
    </row>
    <row r="1803" spans="1:5" x14ac:dyDescent="0.3">
      <c r="A1803" s="133" t="s">
        <v>22299</v>
      </c>
      <c r="B1803" s="134" t="s">
        <v>22300</v>
      </c>
      <c r="C1803" s="135" t="s">
        <v>1037</v>
      </c>
      <c r="D1803" s="136">
        <v>595.29</v>
      </c>
      <c r="E1803" s="136">
        <v>599.71</v>
      </c>
    </row>
    <row r="1804" spans="1:5" x14ac:dyDescent="0.3">
      <c r="A1804" s="133" t="s">
        <v>22301</v>
      </c>
      <c r="B1804" s="134" t="s">
        <v>22302</v>
      </c>
      <c r="C1804" s="135" t="s">
        <v>1037</v>
      </c>
      <c r="D1804" s="136">
        <v>819.53</v>
      </c>
      <c r="E1804" s="136">
        <v>823.36</v>
      </c>
    </row>
    <row r="1805" spans="1:5" x14ac:dyDescent="0.3">
      <c r="A1805" s="133" t="s">
        <v>22303</v>
      </c>
      <c r="B1805" s="134" t="s">
        <v>22304</v>
      </c>
      <c r="C1805" s="135" t="s">
        <v>146</v>
      </c>
      <c r="D1805" s="136">
        <v>754.47</v>
      </c>
      <c r="E1805" s="136">
        <v>769.53</v>
      </c>
    </row>
    <row r="1806" spans="1:5" x14ac:dyDescent="0.3">
      <c r="A1806" s="133" t="s">
        <v>22305</v>
      </c>
      <c r="B1806" s="134" t="s">
        <v>22306</v>
      </c>
      <c r="C1806" s="135" t="s">
        <v>1037</v>
      </c>
      <c r="D1806" s="136">
        <v>1464.84</v>
      </c>
      <c r="E1806" s="136">
        <v>1473.91</v>
      </c>
    </row>
    <row r="1807" spans="1:5" x14ac:dyDescent="0.3">
      <c r="A1807" s="133" t="s">
        <v>22307</v>
      </c>
      <c r="B1807" s="134" t="s">
        <v>22308</v>
      </c>
      <c r="C1807" s="135" t="s">
        <v>1037</v>
      </c>
      <c r="D1807" s="136">
        <v>196.74</v>
      </c>
      <c r="E1807" s="136">
        <v>207.81</v>
      </c>
    </row>
    <row r="1808" spans="1:5" x14ac:dyDescent="0.3">
      <c r="A1808" s="133" t="s">
        <v>22309</v>
      </c>
      <c r="B1808" s="134" t="s">
        <v>22310</v>
      </c>
      <c r="C1808" s="135" t="s">
        <v>80</v>
      </c>
      <c r="D1808" s="136">
        <v>244.78</v>
      </c>
      <c r="E1808" s="136">
        <v>250.68</v>
      </c>
    </row>
    <row r="1809" spans="1:5" x14ac:dyDescent="0.3">
      <c r="A1809" s="133" t="s">
        <v>22311</v>
      </c>
      <c r="B1809" s="134" t="s">
        <v>22312</v>
      </c>
      <c r="C1809" s="135"/>
      <c r="D1809" s="136"/>
      <c r="E1809" s="136"/>
    </row>
    <row r="1810" spans="1:5" x14ac:dyDescent="0.3">
      <c r="A1810" s="133" t="s">
        <v>22313</v>
      </c>
      <c r="B1810" s="134" t="s">
        <v>22314</v>
      </c>
      <c r="C1810" s="135" t="s">
        <v>146</v>
      </c>
      <c r="D1810" s="136">
        <v>270.74</v>
      </c>
      <c r="E1810" s="136">
        <v>288.42</v>
      </c>
    </row>
    <row r="1811" spans="1:5" x14ac:dyDescent="0.3">
      <c r="A1811" s="133" t="s">
        <v>22315</v>
      </c>
      <c r="B1811" s="134" t="s">
        <v>22316</v>
      </c>
      <c r="C1811" s="135" t="s">
        <v>146</v>
      </c>
      <c r="D1811" s="136">
        <v>782.2</v>
      </c>
      <c r="E1811" s="136">
        <v>803.94</v>
      </c>
    </row>
    <row r="1812" spans="1:5" x14ac:dyDescent="0.3">
      <c r="A1812" s="133" t="s">
        <v>22317</v>
      </c>
      <c r="B1812" s="134" t="s">
        <v>22318</v>
      </c>
      <c r="C1812" s="135" t="s">
        <v>146</v>
      </c>
      <c r="D1812" s="136">
        <v>2622.12</v>
      </c>
      <c r="E1812" s="136">
        <v>2661.54</v>
      </c>
    </row>
    <row r="1813" spans="1:5" x14ac:dyDescent="0.3">
      <c r="A1813" s="133" t="s">
        <v>22319</v>
      </c>
      <c r="B1813" s="134" t="s">
        <v>22320</v>
      </c>
      <c r="C1813" s="135" t="s">
        <v>146</v>
      </c>
      <c r="D1813" s="136">
        <v>3878.76</v>
      </c>
      <c r="E1813" s="136">
        <v>3985.8</v>
      </c>
    </row>
    <row r="1814" spans="1:5" x14ac:dyDescent="0.3">
      <c r="A1814" s="133" t="s">
        <v>22321</v>
      </c>
      <c r="B1814" s="134" t="s">
        <v>22322</v>
      </c>
      <c r="C1814" s="135" t="s">
        <v>146</v>
      </c>
      <c r="D1814" s="136">
        <v>7914.24</v>
      </c>
      <c r="E1814" s="136">
        <v>8128.32</v>
      </c>
    </row>
    <row r="1815" spans="1:5" x14ac:dyDescent="0.3">
      <c r="A1815" s="133" t="s">
        <v>22323</v>
      </c>
      <c r="B1815" s="134" t="s">
        <v>22324</v>
      </c>
      <c r="C1815" s="135" t="s">
        <v>146</v>
      </c>
      <c r="D1815" s="136">
        <v>11061.4</v>
      </c>
      <c r="E1815" s="136">
        <v>11309.88</v>
      </c>
    </row>
    <row r="1816" spans="1:5" x14ac:dyDescent="0.3">
      <c r="A1816" s="133" t="s">
        <v>22325</v>
      </c>
      <c r="B1816" s="134" t="s">
        <v>22326</v>
      </c>
      <c r="C1816" s="135"/>
      <c r="D1816" s="136"/>
      <c r="E1816" s="136"/>
    </row>
    <row r="1817" spans="1:5" x14ac:dyDescent="0.3">
      <c r="A1817" s="133" t="s">
        <v>22327</v>
      </c>
      <c r="B1817" s="134" t="s">
        <v>22328</v>
      </c>
      <c r="C1817" s="135" t="s">
        <v>1037</v>
      </c>
      <c r="D1817" s="136">
        <v>16.95</v>
      </c>
      <c r="E1817" s="136">
        <v>17.829999999999998</v>
      </c>
    </row>
    <row r="1818" spans="1:5" x14ac:dyDescent="0.3">
      <c r="A1818" s="133" t="s">
        <v>22329</v>
      </c>
      <c r="B1818" s="134" t="s">
        <v>22330</v>
      </c>
      <c r="C1818" s="135" t="s">
        <v>1037</v>
      </c>
      <c r="D1818" s="136">
        <v>81.89</v>
      </c>
      <c r="E1818" s="136">
        <v>83.11</v>
      </c>
    </row>
    <row r="1819" spans="1:5" x14ac:dyDescent="0.3">
      <c r="A1819" s="133" t="s">
        <v>22331</v>
      </c>
      <c r="B1819" s="134" t="s">
        <v>22332</v>
      </c>
      <c r="C1819" s="135" t="s">
        <v>80</v>
      </c>
      <c r="D1819" s="136">
        <v>10.82</v>
      </c>
      <c r="E1819" s="136">
        <v>10.82</v>
      </c>
    </row>
    <row r="1820" spans="1:5" x14ac:dyDescent="0.3">
      <c r="A1820" s="133" t="s">
        <v>22333</v>
      </c>
      <c r="B1820" s="134" t="s">
        <v>22334</v>
      </c>
      <c r="C1820" s="135" t="s">
        <v>1037</v>
      </c>
      <c r="D1820" s="136">
        <v>18.22</v>
      </c>
      <c r="E1820" s="136">
        <v>20.079999999999998</v>
      </c>
    </row>
    <row r="1821" spans="1:5" x14ac:dyDescent="0.3">
      <c r="A1821" s="133" t="s">
        <v>22335</v>
      </c>
      <c r="B1821" s="134" t="s">
        <v>22336</v>
      </c>
      <c r="C1821" s="135" t="s">
        <v>1037</v>
      </c>
      <c r="D1821" s="136">
        <v>23.98</v>
      </c>
      <c r="E1821" s="136">
        <v>26.48</v>
      </c>
    </row>
    <row r="1822" spans="1:5" x14ac:dyDescent="0.3">
      <c r="A1822" s="133" t="s">
        <v>35269</v>
      </c>
      <c r="B1822" s="134" t="s">
        <v>35270</v>
      </c>
      <c r="C1822" s="135" t="s">
        <v>146</v>
      </c>
      <c r="D1822" s="136">
        <v>576.20000000000005</v>
      </c>
      <c r="E1822" s="136">
        <v>580.64</v>
      </c>
    </row>
    <row r="1823" spans="1:5" x14ac:dyDescent="0.3">
      <c r="A1823" s="133" t="s">
        <v>22337</v>
      </c>
      <c r="B1823" s="134" t="s">
        <v>22338</v>
      </c>
      <c r="C1823" s="135" t="s">
        <v>1037</v>
      </c>
      <c r="D1823" s="136">
        <v>1480.66</v>
      </c>
      <c r="E1823" s="136">
        <v>1483.18</v>
      </c>
    </row>
    <row r="1824" spans="1:5" x14ac:dyDescent="0.3">
      <c r="A1824" s="133" t="s">
        <v>22339</v>
      </c>
      <c r="B1824" s="134" t="s">
        <v>22340</v>
      </c>
      <c r="C1824" s="135"/>
      <c r="D1824" s="136"/>
      <c r="E1824" s="136"/>
    </row>
    <row r="1825" spans="1:5" x14ac:dyDescent="0.3">
      <c r="A1825" s="133" t="s">
        <v>22341</v>
      </c>
      <c r="B1825" s="134" t="s">
        <v>22342</v>
      </c>
      <c r="C1825" s="135"/>
      <c r="D1825" s="136"/>
      <c r="E1825" s="136"/>
    </row>
    <row r="1826" spans="1:5" x14ac:dyDescent="0.3">
      <c r="A1826" s="133" t="s">
        <v>22343</v>
      </c>
      <c r="B1826" s="134" t="s">
        <v>22344</v>
      </c>
      <c r="C1826" s="135" t="s">
        <v>1037</v>
      </c>
      <c r="D1826" s="136">
        <v>46.53</v>
      </c>
      <c r="E1826" s="136">
        <v>47.29</v>
      </c>
    </row>
    <row r="1827" spans="1:5" x14ac:dyDescent="0.3">
      <c r="A1827" s="133" t="s">
        <v>22345</v>
      </c>
      <c r="B1827" s="134" t="s">
        <v>22346</v>
      </c>
      <c r="C1827" s="135" t="s">
        <v>19026</v>
      </c>
      <c r="D1827" s="136">
        <v>2309.4499999999998</v>
      </c>
      <c r="E1827" s="136">
        <v>2327.6</v>
      </c>
    </row>
    <row r="1828" spans="1:5" x14ac:dyDescent="0.3">
      <c r="A1828" s="133" t="s">
        <v>22347</v>
      </c>
      <c r="B1828" s="134" t="s">
        <v>22348</v>
      </c>
      <c r="C1828" s="135" t="s">
        <v>19026</v>
      </c>
      <c r="D1828" s="136">
        <v>1914.23</v>
      </c>
      <c r="E1828" s="136">
        <v>1932.38</v>
      </c>
    </row>
    <row r="1829" spans="1:5" x14ac:dyDescent="0.3">
      <c r="A1829" s="133" t="s">
        <v>22349</v>
      </c>
      <c r="B1829" s="134" t="s">
        <v>22350</v>
      </c>
      <c r="C1829" s="135" t="s">
        <v>1037</v>
      </c>
      <c r="D1829" s="136">
        <v>188.04</v>
      </c>
      <c r="E1829" s="136">
        <v>191.78</v>
      </c>
    </row>
    <row r="1830" spans="1:5" x14ac:dyDescent="0.3">
      <c r="A1830" s="133" t="s">
        <v>22351</v>
      </c>
      <c r="B1830" s="134" t="s">
        <v>22352</v>
      </c>
      <c r="C1830" s="135"/>
      <c r="D1830" s="136"/>
      <c r="E1830" s="136"/>
    </row>
    <row r="1831" spans="1:5" x14ac:dyDescent="0.3">
      <c r="A1831" s="133" t="s">
        <v>22353</v>
      </c>
      <c r="B1831" s="134" t="s">
        <v>22354</v>
      </c>
      <c r="C1831" s="135" t="s">
        <v>146</v>
      </c>
      <c r="D1831" s="136">
        <v>4646.82</v>
      </c>
      <c r="E1831" s="136">
        <v>4657.49</v>
      </c>
    </row>
    <row r="1832" spans="1:5" x14ac:dyDescent="0.3">
      <c r="A1832" s="133" t="s">
        <v>22355</v>
      </c>
      <c r="B1832" s="134" t="s">
        <v>22356</v>
      </c>
      <c r="C1832" s="135"/>
      <c r="D1832" s="136"/>
      <c r="E1832" s="136"/>
    </row>
    <row r="1833" spans="1:5" x14ac:dyDescent="0.3">
      <c r="A1833" s="133" t="s">
        <v>22357</v>
      </c>
      <c r="B1833" s="134" t="s">
        <v>22358</v>
      </c>
      <c r="C1833" s="135" t="s">
        <v>80</v>
      </c>
      <c r="D1833" s="136">
        <v>216.36</v>
      </c>
      <c r="E1833" s="136">
        <v>227.3</v>
      </c>
    </row>
    <row r="1834" spans="1:5" x14ac:dyDescent="0.3">
      <c r="A1834" s="133" t="s">
        <v>22359</v>
      </c>
      <c r="B1834" s="134" t="s">
        <v>22360</v>
      </c>
      <c r="C1834" s="135" t="s">
        <v>146</v>
      </c>
      <c r="D1834" s="136">
        <v>566.53</v>
      </c>
      <c r="E1834" s="136">
        <v>568.96</v>
      </c>
    </row>
    <row r="1835" spans="1:5" x14ac:dyDescent="0.3">
      <c r="A1835" s="133" t="s">
        <v>22361</v>
      </c>
      <c r="B1835" s="134" t="s">
        <v>22362</v>
      </c>
      <c r="C1835" s="135" t="s">
        <v>1037</v>
      </c>
      <c r="D1835" s="136">
        <v>251.05</v>
      </c>
      <c r="E1835" s="136">
        <v>257.87</v>
      </c>
    </row>
    <row r="1836" spans="1:5" x14ac:dyDescent="0.3">
      <c r="A1836" s="133" t="s">
        <v>22363</v>
      </c>
      <c r="B1836" s="134" t="s">
        <v>22364</v>
      </c>
      <c r="C1836" s="135" t="s">
        <v>146</v>
      </c>
      <c r="D1836" s="136">
        <v>644.36</v>
      </c>
      <c r="E1836" s="136">
        <v>647.78</v>
      </c>
    </row>
    <row r="1837" spans="1:5" x14ac:dyDescent="0.3">
      <c r="A1837" s="133" t="s">
        <v>22365</v>
      </c>
      <c r="B1837" s="134" t="s">
        <v>22366</v>
      </c>
      <c r="C1837" s="135" t="s">
        <v>146</v>
      </c>
      <c r="D1837" s="136">
        <v>949.6</v>
      </c>
      <c r="E1837" s="136">
        <v>954.74</v>
      </c>
    </row>
    <row r="1838" spans="1:5" x14ac:dyDescent="0.3">
      <c r="A1838" s="133" t="s">
        <v>22367</v>
      </c>
      <c r="B1838" s="134" t="s">
        <v>22368</v>
      </c>
      <c r="C1838" s="135"/>
      <c r="D1838" s="136"/>
      <c r="E1838" s="136"/>
    </row>
    <row r="1839" spans="1:5" x14ac:dyDescent="0.3">
      <c r="A1839" s="133" t="s">
        <v>22369</v>
      </c>
      <c r="B1839" s="134" t="s">
        <v>22370</v>
      </c>
      <c r="C1839" s="135" t="s">
        <v>19026</v>
      </c>
      <c r="D1839" s="136">
        <v>5428.29</v>
      </c>
      <c r="E1839" s="136">
        <v>5452.48</v>
      </c>
    </row>
    <row r="1840" spans="1:5" x14ac:dyDescent="0.3">
      <c r="A1840" s="133" t="s">
        <v>22371</v>
      </c>
      <c r="B1840" s="134" t="s">
        <v>22372</v>
      </c>
      <c r="C1840" s="135" t="s">
        <v>19026</v>
      </c>
      <c r="D1840" s="136">
        <v>2949.85</v>
      </c>
      <c r="E1840" s="136">
        <v>2974.04</v>
      </c>
    </row>
    <row r="1841" spans="1:5" x14ac:dyDescent="0.3">
      <c r="A1841" s="133" t="s">
        <v>22373</v>
      </c>
      <c r="B1841" s="134" t="s">
        <v>22374</v>
      </c>
      <c r="C1841" s="135" t="s">
        <v>19026</v>
      </c>
      <c r="D1841" s="136">
        <v>1844.74</v>
      </c>
      <c r="E1841" s="136">
        <v>1868.93</v>
      </c>
    </row>
    <row r="1842" spans="1:5" x14ac:dyDescent="0.3">
      <c r="A1842" s="133" t="s">
        <v>22375</v>
      </c>
      <c r="B1842" s="134" t="s">
        <v>22376</v>
      </c>
      <c r="C1842" s="135" t="s">
        <v>19026</v>
      </c>
      <c r="D1842" s="136">
        <v>3795.12</v>
      </c>
      <c r="E1842" s="136">
        <v>3819.31</v>
      </c>
    </row>
    <row r="1843" spans="1:5" x14ac:dyDescent="0.3">
      <c r="A1843" s="133" t="s">
        <v>22377</v>
      </c>
      <c r="B1843" s="134" t="s">
        <v>22378</v>
      </c>
      <c r="C1843" s="135"/>
      <c r="D1843" s="136"/>
      <c r="E1843" s="136"/>
    </row>
    <row r="1844" spans="1:5" x14ac:dyDescent="0.3">
      <c r="A1844" s="133" t="s">
        <v>22379</v>
      </c>
      <c r="B1844" s="134" t="s">
        <v>22380</v>
      </c>
      <c r="C1844" s="135" t="s">
        <v>19026</v>
      </c>
      <c r="D1844" s="136">
        <v>6354.15</v>
      </c>
      <c r="E1844" s="136">
        <v>6392.58</v>
      </c>
    </row>
    <row r="1845" spans="1:5" x14ac:dyDescent="0.3">
      <c r="A1845" s="133" t="s">
        <v>22381</v>
      </c>
      <c r="B1845" s="134" t="s">
        <v>22382</v>
      </c>
      <c r="C1845" s="135" t="s">
        <v>19026</v>
      </c>
      <c r="D1845" s="136">
        <v>8805.77</v>
      </c>
      <c r="E1845" s="136">
        <v>8844.2000000000007</v>
      </c>
    </row>
    <row r="1846" spans="1:5" x14ac:dyDescent="0.3">
      <c r="A1846" s="133" t="s">
        <v>22383</v>
      </c>
      <c r="B1846" s="134" t="s">
        <v>22384</v>
      </c>
      <c r="C1846" s="135" t="s">
        <v>146</v>
      </c>
      <c r="D1846" s="136">
        <v>2858.66</v>
      </c>
      <c r="E1846" s="136">
        <v>2864.34</v>
      </c>
    </row>
    <row r="1847" spans="1:5" x14ac:dyDescent="0.3">
      <c r="A1847" s="133" t="s">
        <v>22385</v>
      </c>
      <c r="B1847" s="134" t="s">
        <v>22386</v>
      </c>
      <c r="C1847" s="135" t="s">
        <v>146</v>
      </c>
      <c r="D1847" s="136">
        <v>2041.5</v>
      </c>
      <c r="E1847" s="136">
        <v>2047.18</v>
      </c>
    </row>
    <row r="1848" spans="1:5" x14ac:dyDescent="0.3">
      <c r="A1848" s="133" t="s">
        <v>22387</v>
      </c>
      <c r="B1848" s="134" t="s">
        <v>22388</v>
      </c>
      <c r="C1848" s="135"/>
      <c r="D1848" s="136"/>
      <c r="E1848" s="136"/>
    </row>
    <row r="1849" spans="1:5" x14ac:dyDescent="0.3">
      <c r="A1849" s="133" t="s">
        <v>22389</v>
      </c>
      <c r="B1849" s="134" t="s">
        <v>22390</v>
      </c>
      <c r="C1849" s="135" t="s">
        <v>1037</v>
      </c>
      <c r="D1849" s="136">
        <v>13.23</v>
      </c>
      <c r="E1849" s="136">
        <v>13.23</v>
      </c>
    </row>
    <row r="1850" spans="1:5" x14ac:dyDescent="0.3">
      <c r="A1850" s="133" t="s">
        <v>22391</v>
      </c>
      <c r="B1850" s="134" t="s">
        <v>22392</v>
      </c>
      <c r="C1850" s="135" t="s">
        <v>146</v>
      </c>
      <c r="D1850" s="136">
        <v>1261.82</v>
      </c>
      <c r="E1850" s="136">
        <v>1265.5999999999999</v>
      </c>
    </row>
    <row r="1851" spans="1:5" x14ac:dyDescent="0.3">
      <c r="A1851" s="133" t="s">
        <v>22393</v>
      </c>
      <c r="B1851" s="134" t="s">
        <v>22394</v>
      </c>
      <c r="C1851" s="135"/>
      <c r="D1851" s="136"/>
      <c r="E1851" s="136"/>
    </row>
    <row r="1852" spans="1:5" x14ac:dyDescent="0.3">
      <c r="A1852" s="133" t="s">
        <v>22395</v>
      </c>
      <c r="B1852" s="134" t="s">
        <v>22396</v>
      </c>
      <c r="C1852" s="135"/>
      <c r="D1852" s="136"/>
      <c r="E1852" s="136"/>
    </row>
    <row r="1853" spans="1:5" x14ac:dyDescent="0.3">
      <c r="A1853" s="133" t="s">
        <v>22397</v>
      </c>
      <c r="B1853" s="134" t="s">
        <v>22398</v>
      </c>
      <c r="C1853" s="135" t="s">
        <v>19026</v>
      </c>
      <c r="D1853" s="136">
        <v>161129.59</v>
      </c>
      <c r="E1853" s="136">
        <v>161159.18</v>
      </c>
    </row>
    <row r="1854" spans="1:5" x14ac:dyDescent="0.3">
      <c r="A1854" s="133" t="s">
        <v>22399</v>
      </c>
      <c r="B1854" s="134" t="s">
        <v>22400</v>
      </c>
      <c r="C1854" s="135" t="s">
        <v>19026</v>
      </c>
      <c r="D1854" s="136">
        <v>131669.17000000001</v>
      </c>
      <c r="E1854" s="136">
        <v>131698.76</v>
      </c>
    </row>
    <row r="1855" spans="1:5" x14ac:dyDescent="0.3">
      <c r="A1855" s="133" t="s">
        <v>22401</v>
      </c>
      <c r="B1855" s="134" t="s">
        <v>22402</v>
      </c>
      <c r="C1855" s="135" t="s">
        <v>19026</v>
      </c>
      <c r="D1855" s="136">
        <v>111583.19</v>
      </c>
      <c r="E1855" s="136">
        <v>111642.37</v>
      </c>
    </row>
    <row r="1856" spans="1:5" x14ac:dyDescent="0.3">
      <c r="A1856" s="133" t="s">
        <v>22403</v>
      </c>
      <c r="B1856" s="134" t="s">
        <v>22404</v>
      </c>
      <c r="C1856" s="135"/>
      <c r="D1856" s="136"/>
      <c r="E1856" s="136"/>
    </row>
    <row r="1857" spans="1:5" x14ac:dyDescent="0.3">
      <c r="A1857" s="133" t="s">
        <v>22405</v>
      </c>
      <c r="B1857" s="134" t="s">
        <v>22406</v>
      </c>
      <c r="C1857" s="135" t="s">
        <v>146</v>
      </c>
      <c r="D1857" s="136">
        <v>303.18</v>
      </c>
      <c r="E1857" s="136">
        <v>322.51</v>
      </c>
    </row>
    <row r="1858" spans="1:5" x14ac:dyDescent="0.3">
      <c r="A1858" s="133" t="s">
        <v>22407</v>
      </c>
      <c r="B1858" s="134" t="s">
        <v>22408</v>
      </c>
      <c r="C1858" s="135" t="s">
        <v>146</v>
      </c>
      <c r="D1858" s="136">
        <v>412.7</v>
      </c>
      <c r="E1858" s="136">
        <v>432.03</v>
      </c>
    </row>
    <row r="1859" spans="1:5" x14ac:dyDescent="0.3">
      <c r="A1859" s="133" t="s">
        <v>22409</v>
      </c>
      <c r="B1859" s="134" t="s">
        <v>22410</v>
      </c>
      <c r="C1859" s="135" t="s">
        <v>146</v>
      </c>
      <c r="D1859" s="136">
        <v>1292.73</v>
      </c>
      <c r="E1859" s="136">
        <v>1315.09</v>
      </c>
    </row>
    <row r="1860" spans="1:5" x14ac:dyDescent="0.3">
      <c r="A1860" s="133" t="s">
        <v>22411</v>
      </c>
      <c r="B1860" s="134" t="s">
        <v>22412</v>
      </c>
      <c r="C1860" s="135" t="s">
        <v>146</v>
      </c>
      <c r="D1860" s="136">
        <v>2762.83</v>
      </c>
      <c r="E1860" s="136">
        <v>2785.19</v>
      </c>
    </row>
    <row r="1861" spans="1:5" x14ac:dyDescent="0.3">
      <c r="A1861" s="133" t="s">
        <v>22413</v>
      </c>
      <c r="B1861" s="134" t="s">
        <v>22414</v>
      </c>
      <c r="C1861" s="135" t="s">
        <v>146</v>
      </c>
      <c r="D1861" s="136">
        <v>1934.76</v>
      </c>
      <c r="E1861" s="136">
        <v>1957.12</v>
      </c>
    </row>
    <row r="1862" spans="1:5" x14ac:dyDescent="0.3">
      <c r="A1862" s="133" t="s">
        <v>22415</v>
      </c>
      <c r="B1862" s="134" t="s">
        <v>22416</v>
      </c>
      <c r="C1862" s="135" t="s">
        <v>146</v>
      </c>
      <c r="D1862" s="136">
        <v>752.69</v>
      </c>
      <c r="E1862" s="136">
        <v>769.46</v>
      </c>
    </row>
    <row r="1863" spans="1:5" x14ac:dyDescent="0.3">
      <c r="A1863" s="133" t="s">
        <v>22417</v>
      </c>
      <c r="B1863" s="134" t="s">
        <v>22418</v>
      </c>
      <c r="C1863" s="135" t="s">
        <v>146</v>
      </c>
      <c r="D1863" s="136">
        <v>1822.73</v>
      </c>
      <c r="E1863" s="136">
        <v>1845.99</v>
      </c>
    </row>
    <row r="1864" spans="1:5" x14ac:dyDescent="0.3">
      <c r="A1864" s="133" t="s">
        <v>22419</v>
      </c>
      <c r="B1864" s="134" t="s">
        <v>22420</v>
      </c>
      <c r="C1864" s="135" t="s">
        <v>146</v>
      </c>
      <c r="D1864" s="136">
        <v>1577.08</v>
      </c>
      <c r="E1864" s="136">
        <v>1599.44</v>
      </c>
    </row>
    <row r="1865" spans="1:5" x14ac:dyDescent="0.3">
      <c r="A1865" s="133" t="s">
        <v>22421</v>
      </c>
      <c r="B1865" s="134" t="s">
        <v>22422</v>
      </c>
      <c r="C1865" s="135" t="s">
        <v>146</v>
      </c>
      <c r="D1865" s="136">
        <v>224.1</v>
      </c>
      <c r="E1865" s="136">
        <v>235.28</v>
      </c>
    </row>
    <row r="1866" spans="1:5" x14ac:dyDescent="0.3">
      <c r="A1866" s="133" t="s">
        <v>22423</v>
      </c>
      <c r="B1866" s="134" t="s">
        <v>22424</v>
      </c>
      <c r="C1866" s="135" t="s">
        <v>146</v>
      </c>
      <c r="D1866" s="136">
        <v>408.32</v>
      </c>
      <c r="E1866" s="136">
        <v>427.65</v>
      </c>
    </row>
    <row r="1867" spans="1:5" x14ac:dyDescent="0.3">
      <c r="A1867" s="133" t="s">
        <v>22425</v>
      </c>
      <c r="B1867" s="134" t="s">
        <v>22426</v>
      </c>
      <c r="C1867" s="135" t="s">
        <v>146</v>
      </c>
      <c r="D1867" s="136">
        <v>892.49</v>
      </c>
      <c r="E1867" s="136">
        <v>914.85</v>
      </c>
    </row>
    <row r="1868" spans="1:5" x14ac:dyDescent="0.3">
      <c r="A1868" s="133" t="s">
        <v>22427</v>
      </c>
      <c r="B1868" s="134" t="s">
        <v>22428</v>
      </c>
      <c r="C1868" s="135"/>
      <c r="D1868" s="136"/>
      <c r="E1868" s="136"/>
    </row>
    <row r="1869" spans="1:5" x14ac:dyDescent="0.3">
      <c r="A1869" s="133" t="s">
        <v>22429</v>
      </c>
      <c r="B1869" s="134" t="s">
        <v>22430</v>
      </c>
      <c r="C1869" s="135" t="s">
        <v>146</v>
      </c>
      <c r="D1869" s="136">
        <v>51.13</v>
      </c>
      <c r="E1869" s="136">
        <v>52.81</v>
      </c>
    </row>
    <row r="1870" spans="1:5" x14ac:dyDescent="0.3">
      <c r="A1870" s="133" t="s">
        <v>22431</v>
      </c>
      <c r="B1870" s="134" t="s">
        <v>22432</v>
      </c>
      <c r="C1870" s="135" t="s">
        <v>146</v>
      </c>
      <c r="D1870" s="136">
        <v>67.849999999999994</v>
      </c>
      <c r="E1870" s="136">
        <v>69.53</v>
      </c>
    </row>
    <row r="1871" spans="1:5" x14ac:dyDescent="0.3">
      <c r="A1871" s="133" t="s">
        <v>22433</v>
      </c>
      <c r="B1871" s="134" t="s">
        <v>22434</v>
      </c>
      <c r="C1871" s="135" t="s">
        <v>146</v>
      </c>
      <c r="D1871" s="136">
        <v>100.25</v>
      </c>
      <c r="E1871" s="136">
        <v>101.93</v>
      </c>
    </row>
    <row r="1872" spans="1:5" x14ac:dyDescent="0.3">
      <c r="A1872" s="133" t="s">
        <v>22435</v>
      </c>
      <c r="B1872" s="134" t="s">
        <v>22436</v>
      </c>
      <c r="C1872" s="135" t="s">
        <v>146</v>
      </c>
      <c r="D1872" s="136">
        <v>138.66</v>
      </c>
      <c r="E1872" s="136">
        <v>140.34</v>
      </c>
    </row>
    <row r="1873" spans="1:5" x14ac:dyDescent="0.3">
      <c r="A1873" s="133" t="s">
        <v>22437</v>
      </c>
      <c r="B1873" s="134" t="s">
        <v>22438</v>
      </c>
      <c r="C1873" s="135"/>
      <c r="D1873" s="136"/>
      <c r="E1873" s="136"/>
    </row>
    <row r="1874" spans="1:5" x14ac:dyDescent="0.3">
      <c r="A1874" s="133" t="s">
        <v>22439</v>
      </c>
      <c r="B1874" s="134" t="s">
        <v>22440</v>
      </c>
      <c r="C1874" s="135" t="s">
        <v>146</v>
      </c>
      <c r="D1874" s="136">
        <v>56.69</v>
      </c>
      <c r="E1874" s="136">
        <v>57.8</v>
      </c>
    </row>
    <row r="1875" spans="1:5" x14ac:dyDescent="0.3">
      <c r="A1875" s="133" t="s">
        <v>22441</v>
      </c>
      <c r="B1875" s="134" t="s">
        <v>22442</v>
      </c>
      <c r="C1875" s="135" t="s">
        <v>146</v>
      </c>
      <c r="D1875" s="136">
        <v>104.78</v>
      </c>
      <c r="E1875" s="136">
        <v>105.89</v>
      </c>
    </row>
    <row r="1876" spans="1:5" x14ac:dyDescent="0.3">
      <c r="A1876" s="133" t="s">
        <v>22443</v>
      </c>
      <c r="B1876" s="134" t="s">
        <v>22444</v>
      </c>
      <c r="C1876" s="135" t="s">
        <v>146</v>
      </c>
      <c r="D1876" s="136">
        <v>117.84</v>
      </c>
      <c r="E1876" s="136">
        <v>122.03</v>
      </c>
    </row>
    <row r="1877" spans="1:5" x14ac:dyDescent="0.3">
      <c r="A1877" s="133" t="s">
        <v>22445</v>
      </c>
      <c r="B1877" s="134" t="s">
        <v>22446</v>
      </c>
      <c r="C1877" s="135" t="s">
        <v>146</v>
      </c>
      <c r="D1877" s="136">
        <v>162.46</v>
      </c>
      <c r="E1877" s="136">
        <v>163.57</v>
      </c>
    </row>
    <row r="1878" spans="1:5" x14ac:dyDescent="0.3">
      <c r="A1878" s="133" t="s">
        <v>22447</v>
      </c>
      <c r="B1878" s="134" t="s">
        <v>22448</v>
      </c>
      <c r="C1878" s="135" t="s">
        <v>146</v>
      </c>
      <c r="D1878" s="136">
        <v>214.92</v>
      </c>
      <c r="E1878" s="136">
        <v>216.03</v>
      </c>
    </row>
    <row r="1879" spans="1:5" x14ac:dyDescent="0.3">
      <c r="A1879" s="133" t="s">
        <v>22449</v>
      </c>
      <c r="B1879" s="134" t="s">
        <v>22450</v>
      </c>
      <c r="C1879" s="135"/>
      <c r="D1879" s="136"/>
      <c r="E1879" s="136"/>
    </row>
    <row r="1880" spans="1:5" x14ac:dyDescent="0.3">
      <c r="A1880" s="133" t="s">
        <v>22451</v>
      </c>
      <c r="B1880" s="134" t="s">
        <v>22452</v>
      </c>
      <c r="C1880" s="135" t="s">
        <v>19026</v>
      </c>
      <c r="D1880" s="136">
        <v>551.57000000000005</v>
      </c>
      <c r="E1880" s="136">
        <v>554.37</v>
      </c>
    </row>
    <row r="1881" spans="1:5" x14ac:dyDescent="0.3">
      <c r="A1881" s="133" t="s">
        <v>22453</v>
      </c>
      <c r="B1881" s="134" t="s">
        <v>22454</v>
      </c>
      <c r="C1881" s="135" t="s">
        <v>19026</v>
      </c>
      <c r="D1881" s="136">
        <v>469.28</v>
      </c>
      <c r="E1881" s="136">
        <v>472.08</v>
      </c>
    </row>
    <row r="1882" spans="1:5" x14ac:dyDescent="0.3">
      <c r="A1882" s="133" t="s">
        <v>22455</v>
      </c>
      <c r="B1882" s="134" t="s">
        <v>22456</v>
      </c>
      <c r="C1882" s="135"/>
      <c r="D1882" s="136"/>
      <c r="E1882" s="136"/>
    </row>
    <row r="1883" spans="1:5" x14ac:dyDescent="0.3">
      <c r="A1883" s="133" t="s">
        <v>22457</v>
      </c>
      <c r="B1883" s="134" t="s">
        <v>22458</v>
      </c>
      <c r="C1883" s="135" t="s">
        <v>146</v>
      </c>
      <c r="D1883" s="136">
        <v>257.75</v>
      </c>
      <c r="E1883" s="136">
        <v>260.36</v>
      </c>
    </row>
    <row r="1884" spans="1:5" x14ac:dyDescent="0.3">
      <c r="A1884" s="133" t="s">
        <v>22459</v>
      </c>
      <c r="B1884" s="134" t="s">
        <v>22460</v>
      </c>
      <c r="C1884" s="135" t="s">
        <v>146</v>
      </c>
      <c r="D1884" s="136">
        <v>238.38</v>
      </c>
      <c r="E1884" s="136">
        <v>240.99</v>
      </c>
    </row>
    <row r="1885" spans="1:5" x14ac:dyDescent="0.3">
      <c r="A1885" s="133" t="s">
        <v>22461</v>
      </c>
      <c r="B1885" s="134" t="s">
        <v>22462</v>
      </c>
      <c r="C1885" s="135" t="s">
        <v>146</v>
      </c>
      <c r="D1885" s="136">
        <v>266.14999999999998</v>
      </c>
      <c r="E1885" s="136">
        <v>268.76</v>
      </c>
    </row>
    <row r="1886" spans="1:5" x14ac:dyDescent="0.3">
      <c r="A1886" s="133" t="s">
        <v>22463</v>
      </c>
      <c r="B1886" s="134" t="s">
        <v>22464</v>
      </c>
      <c r="C1886" s="135" t="s">
        <v>146</v>
      </c>
      <c r="D1886" s="136">
        <v>235.79</v>
      </c>
      <c r="E1886" s="136">
        <v>238.4</v>
      </c>
    </row>
    <row r="1887" spans="1:5" x14ac:dyDescent="0.3">
      <c r="A1887" s="133" t="s">
        <v>22465</v>
      </c>
      <c r="B1887" s="134" t="s">
        <v>22466</v>
      </c>
      <c r="C1887" s="135"/>
      <c r="D1887" s="136"/>
      <c r="E1887" s="136"/>
    </row>
    <row r="1888" spans="1:5" x14ac:dyDescent="0.3">
      <c r="A1888" s="133" t="s">
        <v>22467</v>
      </c>
      <c r="B1888" s="134" t="s">
        <v>22468</v>
      </c>
      <c r="C1888" s="135" t="s">
        <v>146</v>
      </c>
      <c r="D1888" s="136">
        <v>213095.61</v>
      </c>
      <c r="E1888" s="136">
        <v>213310.65</v>
      </c>
    </row>
    <row r="1889" spans="1:5" x14ac:dyDescent="0.3">
      <c r="A1889" s="133" t="s">
        <v>22469</v>
      </c>
      <c r="B1889" s="134" t="s">
        <v>22470</v>
      </c>
      <c r="C1889" s="135" t="s">
        <v>146</v>
      </c>
      <c r="D1889" s="136">
        <v>238295.06</v>
      </c>
      <c r="E1889" s="136">
        <v>238510.1</v>
      </c>
    </row>
    <row r="1890" spans="1:5" x14ac:dyDescent="0.3">
      <c r="A1890" s="133" t="s">
        <v>22471</v>
      </c>
      <c r="B1890" s="134" t="s">
        <v>22472</v>
      </c>
      <c r="C1890" s="135" t="s">
        <v>146</v>
      </c>
      <c r="D1890" s="136">
        <v>104936.1</v>
      </c>
      <c r="E1890" s="136">
        <v>105151.14</v>
      </c>
    </row>
    <row r="1891" spans="1:5" x14ac:dyDescent="0.3">
      <c r="A1891" s="133" t="s">
        <v>22473</v>
      </c>
      <c r="B1891" s="134" t="s">
        <v>22474</v>
      </c>
      <c r="C1891" s="135" t="s">
        <v>146</v>
      </c>
      <c r="D1891" s="136">
        <v>124756.21</v>
      </c>
      <c r="E1891" s="136">
        <v>124971.25</v>
      </c>
    </row>
    <row r="1892" spans="1:5" x14ac:dyDescent="0.3">
      <c r="A1892" s="133" t="s">
        <v>22475</v>
      </c>
      <c r="B1892" s="134" t="s">
        <v>22476</v>
      </c>
      <c r="C1892" s="135" t="s">
        <v>146</v>
      </c>
      <c r="D1892" s="136">
        <v>99399.72</v>
      </c>
      <c r="E1892" s="136">
        <v>99514.47</v>
      </c>
    </row>
    <row r="1893" spans="1:5" x14ac:dyDescent="0.3">
      <c r="A1893" s="133" t="s">
        <v>22477</v>
      </c>
      <c r="B1893" s="134" t="s">
        <v>22478</v>
      </c>
      <c r="C1893" s="135" t="s">
        <v>146</v>
      </c>
      <c r="D1893" s="136">
        <v>152605.31</v>
      </c>
      <c r="E1893" s="136">
        <v>152820.35</v>
      </c>
    </row>
    <row r="1894" spans="1:5" x14ac:dyDescent="0.3">
      <c r="A1894" s="133" t="s">
        <v>22479</v>
      </c>
      <c r="B1894" s="134" t="s">
        <v>22480</v>
      </c>
      <c r="C1894" s="135" t="s">
        <v>146</v>
      </c>
      <c r="D1894" s="136">
        <v>504151.17</v>
      </c>
      <c r="E1894" s="136">
        <v>504389.16</v>
      </c>
    </row>
    <row r="1895" spans="1:5" x14ac:dyDescent="0.3">
      <c r="A1895" s="133" t="s">
        <v>22481</v>
      </c>
      <c r="B1895" s="134" t="s">
        <v>22482</v>
      </c>
      <c r="C1895" s="135" t="s">
        <v>146</v>
      </c>
      <c r="D1895" s="136">
        <v>153711.56</v>
      </c>
      <c r="E1895" s="136">
        <v>153926.6</v>
      </c>
    </row>
    <row r="1896" spans="1:5" x14ac:dyDescent="0.3">
      <c r="A1896" s="133" t="s">
        <v>22483</v>
      </c>
      <c r="B1896" s="134" t="s">
        <v>22484</v>
      </c>
      <c r="C1896" s="135" t="s">
        <v>146</v>
      </c>
      <c r="D1896" s="136">
        <v>444183.54</v>
      </c>
      <c r="E1896" s="136">
        <v>444419.58</v>
      </c>
    </row>
    <row r="1897" spans="1:5" x14ac:dyDescent="0.3">
      <c r="A1897" s="133" t="s">
        <v>22485</v>
      </c>
      <c r="B1897" s="134" t="s">
        <v>22486</v>
      </c>
      <c r="C1897" s="135" t="s">
        <v>146</v>
      </c>
      <c r="D1897" s="136">
        <v>415358.11</v>
      </c>
      <c r="E1897" s="136">
        <v>415596.1</v>
      </c>
    </row>
    <row r="1898" spans="1:5" x14ac:dyDescent="0.3">
      <c r="A1898" s="133" t="s">
        <v>22487</v>
      </c>
      <c r="B1898" s="134" t="s">
        <v>22488</v>
      </c>
      <c r="C1898" s="135"/>
      <c r="D1898" s="136"/>
      <c r="E1898" s="136"/>
    </row>
    <row r="1899" spans="1:5" x14ac:dyDescent="0.3">
      <c r="A1899" s="133" t="s">
        <v>22489</v>
      </c>
      <c r="B1899" s="134" t="s">
        <v>22490</v>
      </c>
      <c r="C1899" s="135" t="s">
        <v>146</v>
      </c>
      <c r="D1899" s="136">
        <v>43223.43</v>
      </c>
      <c r="E1899" s="136">
        <v>43338.18</v>
      </c>
    </row>
    <row r="1900" spans="1:5" x14ac:dyDescent="0.3">
      <c r="A1900" s="133" t="s">
        <v>22491</v>
      </c>
      <c r="B1900" s="134" t="s">
        <v>22492</v>
      </c>
      <c r="C1900" s="135" t="s">
        <v>146</v>
      </c>
      <c r="D1900" s="136">
        <v>31735.56</v>
      </c>
      <c r="E1900" s="136">
        <v>31850.31</v>
      </c>
    </row>
    <row r="1901" spans="1:5" x14ac:dyDescent="0.3">
      <c r="A1901" s="133" t="s">
        <v>22493</v>
      </c>
      <c r="B1901" s="134" t="s">
        <v>22494</v>
      </c>
      <c r="C1901" s="135" t="s">
        <v>146</v>
      </c>
      <c r="D1901" s="136">
        <v>92234.14</v>
      </c>
      <c r="E1901" s="136">
        <v>92417.74</v>
      </c>
    </row>
    <row r="1902" spans="1:5" x14ac:dyDescent="0.3">
      <c r="A1902" s="133" t="s">
        <v>22495</v>
      </c>
      <c r="B1902" s="134" t="s">
        <v>22496</v>
      </c>
      <c r="C1902" s="135" t="s">
        <v>146</v>
      </c>
      <c r="D1902" s="136">
        <v>126222.78</v>
      </c>
      <c r="E1902" s="136">
        <v>126406.38</v>
      </c>
    </row>
    <row r="1903" spans="1:5" x14ac:dyDescent="0.3">
      <c r="A1903" s="133" t="s">
        <v>22497</v>
      </c>
      <c r="B1903" s="134" t="s">
        <v>22498</v>
      </c>
      <c r="C1903" s="135" t="s">
        <v>146</v>
      </c>
      <c r="D1903" s="136">
        <v>6010.33</v>
      </c>
      <c r="E1903" s="136">
        <v>6056.23</v>
      </c>
    </row>
    <row r="1904" spans="1:5" x14ac:dyDescent="0.3">
      <c r="A1904" s="133" t="s">
        <v>22499</v>
      </c>
      <c r="B1904" s="134" t="s">
        <v>22500</v>
      </c>
      <c r="C1904" s="135" t="s">
        <v>146</v>
      </c>
      <c r="D1904" s="136">
        <v>7654.87</v>
      </c>
      <c r="E1904" s="136">
        <v>7700.77</v>
      </c>
    </row>
    <row r="1905" spans="1:5" x14ac:dyDescent="0.3">
      <c r="A1905" s="133" t="s">
        <v>22501</v>
      </c>
      <c r="B1905" s="134" t="s">
        <v>22502</v>
      </c>
      <c r="C1905" s="135" t="s">
        <v>146</v>
      </c>
      <c r="D1905" s="136">
        <v>23500.01</v>
      </c>
      <c r="E1905" s="136">
        <v>23614.76</v>
      </c>
    </row>
    <row r="1906" spans="1:5" x14ac:dyDescent="0.3">
      <c r="A1906" s="133" t="s">
        <v>22503</v>
      </c>
      <c r="B1906" s="134" t="s">
        <v>22504</v>
      </c>
      <c r="C1906" s="135" t="s">
        <v>146</v>
      </c>
      <c r="D1906" s="136">
        <v>51796.66</v>
      </c>
      <c r="E1906" s="136">
        <v>51911.41</v>
      </c>
    </row>
    <row r="1907" spans="1:5" x14ac:dyDescent="0.3">
      <c r="A1907" s="133" t="s">
        <v>22505</v>
      </c>
      <c r="B1907" s="134" t="s">
        <v>22506</v>
      </c>
      <c r="C1907" s="135" t="s">
        <v>146</v>
      </c>
      <c r="D1907" s="136">
        <v>26158.17</v>
      </c>
      <c r="E1907" s="136">
        <v>26272.92</v>
      </c>
    </row>
    <row r="1908" spans="1:5" x14ac:dyDescent="0.3">
      <c r="A1908" s="133" t="s">
        <v>22507</v>
      </c>
      <c r="B1908" s="134" t="s">
        <v>22508</v>
      </c>
      <c r="C1908" s="135" t="s">
        <v>146</v>
      </c>
      <c r="D1908" s="136">
        <v>98954.07</v>
      </c>
      <c r="E1908" s="136">
        <v>99137.67</v>
      </c>
    </row>
    <row r="1909" spans="1:5" x14ac:dyDescent="0.3">
      <c r="A1909" s="133" t="s">
        <v>22509</v>
      </c>
      <c r="B1909" s="134" t="s">
        <v>22510</v>
      </c>
      <c r="C1909" s="135" t="s">
        <v>146</v>
      </c>
      <c r="D1909" s="136">
        <v>17512.689999999999</v>
      </c>
      <c r="E1909" s="136">
        <v>17558.59</v>
      </c>
    </row>
    <row r="1910" spans="1:5" x14ac:dyDescent="0.3">
      <c r="A1910" s="133" t="s">
        <v>22511</v>
      </c>
      <c r="B1910" s="134" t="s">
        <v>22512</v>
      </c>
      <c r="C1910" s="135" t="s">
        <v>146</v>
      </c>
      <c r="D1910" s="136">
        <v>78867.259999999995</v>
      </c>
      <c r="E1910" s="136">
        <v>79050.86</v>
      </c>
    </row>
    <row r="1911" spans="1:5" x14ac:dyDescent="0.3">
      <c r="A1911" s="133" t="s">
        <v>22513</v>
      </c>
      <c r="B1911" s="134" t="s">
        <v>22514</v>
      </c>
      <c r="C1911" s="135" t="s">
        <v>146</v>
      </c>
      <c r="D1911" s="136">
        <v>98629.66</v>
      </c>
      <c r="E1911" s="136">
        <v>98813.26</v>
      </c>
    </row>
    <row r="1912" spans="1:5" x14ac:dyDescent="0.3">
      <c r="A1912" s="133" t="s">
        <v>22515</v>
      </c>
      <c r="B1912" s="134" t="s">
        <v>22516</v>
      </c>
      <c r="C1912" s="135" t="s">
        <v>146</v>
      </c>
      <c r="D1912" s="136">
        <v>141944.46</v>
      </c>
      <c r="E1912" s="136">
        <v>142128.06</v>
      </c>
    </row>
    <row r="1913" spans="1:5" x14ac:dyDescent="0.3">
      <c r="A1913" s="133" t="s">
        <v>22517</v>
      </c>
      <c r="B1913" s="134" t="s">
        <v>22518</v>
      </c>
      <c r="C1913" s="135" t="s">
        <v>146</v>
      </c>
      <c r="D1913" s="136">
        <v>76744.800000000003</v>
      </c>
      <c r="E1913" s="136">
        <v>76859.55</v>
      </c>
    </row>
    <row r="1914" spans="1:5" x14ac:dyDescent="0.3">
      <c r="A1914" s="133" t="s">
        <v>22519</v>
      </c>
      <c r="B1914" s="134" t="s">
        <v>22520</v>
      </c>
      <c r="C1914" s="135" t="s">
        <v>146</v>
      </c>
      <c r="D1914" s="136">
        <v>39466.230000000003</v>
      </c>
      <c r="E1914" s="136">
        <v>39580.980000000003</v>
      </c>
    </row>
    <row r="1915" spans="1:5" x14ac:dyDescent="0.3">
      <c r="A1915" s="133" t="s">
        <v>22521</v>
      </c>
      <c r="B1915" s="134" t="s">
        <v>22522</v>
      </c>
      <c r="C1915" s="135" t="s">
        <v>146</v>
      </c>
      <c r="D1915" s="136">
        <v>142093.65</v>
      </c>
      <c r="E1915" s="136">
        <v>142277.25</v>
      </c>
    </row>
    <row r="1916" spans="1:5" x14ac:dyDescent="0.3">
      <c r="A1916" s="133" t="s">
        <v>22523</v>
      </c>
      <c r="B1916" s="134" t="s">
        <v>22524</v>
      </c>
      <c r="C1916" s="135" t="s">
        <v>146</v>
      </c>
      <c r="D1916" s="136">
        <v>45150.75</v>
      </c>
      <c r="E1916" s="136">
        <v>45265.5</v>
      </c>
    </row>
    <row r="1917" spans="1:5" x14ac:dyDescent="0.3">
      <c r="A1917" s="133" t="s">
        <v>22525</v>
      </c>
      <c r="B1917" s="134" t="s">
        <v>22526</v>
      </c>
      <c r="C1917" s="135" t="s">
        <v>146</v>
      </c>
      <c r="D1917" s="136">
        <v>50049.51</v>
      </c>
      <c r="E1917" s="136">
        <v>50164.26</v>
      </c>
    </row>
    <row r="1918" spans="1:5" x14ac:dyDescent="0.3">
      <c r="A1918" s="133" t="s">
        <v>22527</v>
      </c>
      <c r="B1918" s="134" t="s">
        <v>22528</v>
      </c>
      <c r="C1918" s="135"/>
      <c r="D1918" s="136"/>
      <c r="E1918" s="136"/>
    </row>
    <row r="1919" spans="1:5" x14ac:dyDescent="0.3">
      <c r="A1919" s="133" t="s">
        <v>22529</v>
      </c>
      <c r="B1919" s="134" t="s">
        <v>22530</v>
      </c>
      <c r="C1919" s="135" t="s">
        <v>80</v>
      </c>
      <c r="D1919" s="136">
        <v>87.02</v>
      </c>
      <c r="E1919" s="136">
        <v>89.25</v>
      </c>
    </row>
    <row r="1920" spans="1:5" x14ac:dyDescent="0.3">
      <c r="A1920" s="133" t="s">
        <v>22531</v>
      </c>
      <c r="B1920" s="134" t="s">
        <v>22532</v>
      </c>
      <c r="C1920" s="135" t="s">
        <v>146</v>
      </c>
      <c r="D1920" s="136">
        <v>57.31</v>
      </c>
      <c r="E1920" s="136">
        <v>58.42</v>
      </c>
    </row>
    <row r="1921" spans="1:5" x14ac:dyDescent="0.3">
      <c r="A1921" s="133" t="s">
        <v>22533</v>
      </c>
      <c r="B1921" s="134" t="s">
        <v>22534</v>
      </c>
      <c r="C1921" s="135" t="s">
        <v>146</v>
      </c>
      <c r="D1921" s="136">
        <v>33.549999999999997</v>
      </c>
      <c r="E1921" s="136">
        <v>34.659999999999997</v>
      </c>
    </row>
    <row r="1922" spans="1:5" x14ac:dyDescent="0.3">
      <c r="A1922" s="133" t="s">
        <v>22535</v>
      </c>
      <c r="B1922" s="134" t="s">
        <v>22536</v>
      </c>
      <c r="C1922" s="135" t="s">
        <v>146</v>
      </c>
      <c r="D1922" s="136">
        <v>10.68</v>
      </c>
      <c r="E1922" s="136">
        <v>11.52</v>
      </c>
    </row>
    <row r="1923" spans="1:5" x14ac:dyDescent="0.3">
      <c r="A1923" s="133" t="s">
        <v>22537</v>
      </c>
      <c r="B1923" s="134" t="s">
        <v>22538</v>
      </c>
      <c r="C1923" s="135" t="s">
        <v>146</v>
      </c>
      <c r="D1923" s="136">
        <v>32.71</v>
      </c>
      <c r="E1923" s="136">
        <v>33.82</v>
      </c>
    </row>
    <row r="1924" spans="1:5" x14ac:dyDescent="0.3">
      <c r="A1924" s="133" t="s">
        <v>22539</v>
      </c>
      <c r="B1924" s="134" t="s">
        <v>22540</v>
      </c>
      <c r="C1924" s="135" t="s">
        <v>146</v>
      </c>
      <c r="D1924" s="136">
        <v>837.99</v>
      </c>
      <c r="E1924" s="136">
        <v>838.11</v>
      </c>
    </row>
    <row r="1925" spans="1:5" x14ac:dyDescent="0.3">
      <c r="A1925" s="133" t="s">
        <v>22541</v>
      </c>
      <c r="B1925" s="134" t="s">
        <v>22542</v>
      </c>
      <c r="C1925" s="135" t="s">
        <v>146</v>
      </c>
      <c r="D1925" s="136">
        <v>569.85</v>
      </c>
      <c r="E1925" s="136">
        <v>572.65</v>
      </c>
    </row>
    <row r="1926" spans="1:5" x14ac:dyDescent="0.3">
      <c r="A1926" s="133" t="s">
        <v>22543</v>
      </c>
      <c r="B1926" s="134" t="s">
        <v>22544</v>
      </c>
      <c r="C1926" s="135" t="s">
        <v>146</v>
      </c>
      <c r="D1926" s="136">
        <v>290.48</v>
      </c>
      <c r="E1926" s="136">
        <v>293.27999999999997</v>
      </c>
    </row>
    <row r="1927" spans="1:5" x14ac:dyDescent="0.3">
      <c r="A1927" s="133" t="s">
        <v>22545</v>
      </c>
      <c r="B1927" s="134" t="s">
        <v>22546</v>
      </c>
      <c r="C1927" s="135" t="s">
        <v>146</v>
      </c>
      <c r="D1927" s="136">
        <v>453.12</v>
      </c>
      <c r="E1927" s="136">
        <v>468.84</v>
      </c>
    </row>
    <row r="1928" spans="1:5" x14ac:dyDescent="0.3">
      <c r="A1928" s="133" t="s">
        <v>22547</v>
      </c>
      <c r="B1928" s="134" t="s">
        <v>22548</v>
      </c>
      <c r="C1928" s="135" t="s">
        <v>22549</v>
      </c>
      <c r="D1928" s="136">
        <v>615.82000000000005</v>
      </c>
      <c r="E1928" s="136">
        <v>615.94000000000005</v>
      </c>
    </row>
    <row r="1929" spans="1:5" x14ac:dyDescent="0.3">
      <c r="A1929" s="133" t="s">
        <v>22550</v>
      </c>
      <c r="B1929" s="134" t="s">
        <v>22551</v>
      </c>
      <c r="C1929" s="135" t="s">
        <v>146</v>
      </c>
      <c r="D1929" s="136">
        <v>81</v>
      </c>
      <c r="E1929" s="136">
        <v>86.59</v>
      </c>
    </row>
    <row r="1930" spans="1:5" x14ac:dyDescent="0.3">
      <c r="A1930" s="133" t="s">
        <v>22552</v>
      </c>
      <c r="B1930" s="134" t="s">
        <v>22553</v>
      </c>
      <c r="C1930" s="135" t="s">
        <v>22549</v>
      </c>
      <c r="D1930" s="136">
        <v>464.53</v>
      </c>
      <c r="E1930" s="136">
        <v>464.65</v>
      </c>
    </row>
    <row r="1931" spans="1:5" x14ac:dyDescent="0.3">
      <c r="A1931" s="133" t="s">
        <v>22554</v>
      </c>
      <c r="B1931" s="134" t="s">
        <v>22555</v>
      </c>
      <c r="C1931" s="135" t="s">
        <v>146</v>
      </c>
      <c r="D1931" s="136">
        <v>282.72000000000003</v>
      </c>
      <c r="E1931" s="136">
        <v>314.16000000000003</v>
      </c>
    </row>
    <row r="1932" spans="1:5" x14ac:dyDescent="0.3">
      <c r="A1932" s="133" t="s">
        <v>22556</v>
      </c>
      <c r="B1932" s="134" t="s">
        <v>22557</v>
      </c>
      <c r="C1932" s="135" t="s">
        <v>64</v>
      </c>
      <c r="D1932" s="136">
        <v>28.11</v>
      </c>
      <c r="E1932" s="136">
        <v>28.2</v>
      </c>
    </row>
    <row r="1933" spans="1:5" x14ac:dyDescent="0.3">
      <c r="A1933" s="133" t="s">
        <v>22558</v>
      </c>
      <c r="B1933" s="134" t="s">
        <v>22559</v>
      </c>
      <c r="C1933" s="135" t="s">
        <v>64</v>
      </c>
      <c r="D1933" s="136">
        <v>28.52</v>
      </c>
      <c r="E1933" s="136">
        <v>28.65</v>
      </c>
    </row>
    <row r="1934" spans="1:5" x14ac:dyDescent="0.3">
      <c r="A1934" s="133" t="s">
        <v>22560</v>
      </c>
      <c r="B1934" s="134" t="s">
        <v>22561</v>
      </c>
      <c r="C1934" s="135" t="s">
        <v>1037</v>
      </c>
      <c r="D1934" s="136">
        <v>934.22</v>
      </c>
      <c r="E1934" s="136">
        <v>935.36</v>
      </c>
    </row>
    <row r="1935" spans="1:5" x14ac:dyDescent="0.3">
      <c r="A1935" s="133" t="s">
        <v>22562</v>
      </c>
      <c r="B1935" s="134" t="s">
        <v>22563</v>
      </c>
      <c r="C1935" s="135" t="s">
        <v>1037</v>
      </c>
      <c r="D1935" s="136">
        <v>1162.23</v>
      </c>
      <c r="E1935" s="136">
        <v>1163.3699999999999</v>
      </c>
    </row>
    <row r="1936" spans="1:5" x14ac:dyDescent="0.3">
      <c r="A1936" s="133" t="s">
        <v>22564</v>
      </c>
      <c r="B1936" s="134" t="s">
        <v>22565</v>
      </c>
      <c r="C1936" s="135" t="s">
        <v>22549</v>
      </c>
      <c r="D1936" s="136">
        <v>40.51</v>
      </c>
      <c r="E1936" s="136">
        <v>40.630000000000003</v>
      </c>
    </row>
    <row r="1937" spans="1:5" x14ac:dyDescent="0.3">
      <c r="A1937" s="133" t="s">
        <v>22566</v>
      </c>
      <c r="B1937" s="134" t="s">
        <v>22567</v>
      </c>
      <c r="C1937" s="135" t="s">
        <v>146</v>
      </c>
      <c r="D1937" s="136">
        <v>90.27</v>
      </c>
      <c r="E1937" s="136">
        <v>98.13</v>
      </c>
    </row>
    <row r="1938" spans="1:5" x14ac:dyDescent="0.3">
      <c r="A1938" s="133" t="s">
        <v>22568</v>
      </c>
      <c r="B1938" s="134" t="s">
        <v>22569</v>
      </c>
      <c r="C1938" s="135" t="s">
        <v>146</v>
      </c>
      <c r="D1938" s="136">
        <v>70.64</v>
      </c>
      <c r="E1938" s="136">
        <v>70.760000000000005</v>
      </c>
    </row>
    <row r="1939" spans="1:5" x14ac:dyDescent="0.3">
      <c r="A1939" s="133" t="s">
        <v>22570</v>
      </c>
      <c r="B1939" s="134" t="s">
        <v>22571</v>
      </c>
      <c r="C1939" s="135" t="s">
        <v>146</v>
      </c>
      <c r="D1939" s="136">
        <v>375.99</v>
      </c>
      <c r="E1939" s="136">
        <v>391.71</v>
      </c>
    </row>
    <row r="1940" spans="1:5" x14ac:dyDescent="0.3">
      <c r="A1940" s="133" t="s">
        <v>22572</v>
      </c>
      <c r="B1940" s="134" t="s">
        <v>22573</v>
      </c>
      <c r="C1940" s="135" t="s">
        <v>146</v>
      </c>
      <c r="D1940" s="136">
        <v>672.57</v>
      </c>
      <c r="E1940" s="136">
        <v>672.69</v>
      </c>
    </row>
    <row r="1941" spans="1:5" x14ac:dyDescent="0.3">
      <c r="A1941" s="133" t="s">
        <v>22574</v>
      </c>
      <c r="B1941" s="134" t="s">
        <v>22575</v>
      </c>
      <c r="C1941" s="135" t="s">
        <v>146</v>
      </c>
      <c r="D1941" s="136">
        <v>658.09</v>
      </c>
      <c r="E1941" s="136">
        <v>673.81</v>
      </c>
    </row>
    <row r="1942" spans="1:5" x14ac:dyDescent="0.3">
      <c r="A1942" s="133" t="s">
        <v>22576</v>
      </c>
      <c r="B1942" s="134" t="s">
        <v>22577</v>
      </c>
      <c r="C1942" s="135" t="s">
        <v>146</v>
      </c>
      <c r="D1942" s="136">
        <v>2948.7</v>
      </c>
      <c r="E1942" s="136">
        <v>2954.29</v>
      </c>
    </row>
    <row r="1943" spans="1:5" x14ac:dyDescent="0.3">
      <c r="A1943" s="133" t="s">
        <v>22578</v>
      </c>
      <c r="B1943" s="134" t="s">
        <v>22579</v>
      </c>
      <c r="C1943" s="135" t="s">
        <v>146</v>
      </c>
      <c r="D1943" s="136">
        <v>4481.53</v>
      </c>
      <c r="E1943" s="136">
        <v>4487.12</v>
      </c>
    </row>
    <row r="1944" spans="1:5" x14ac:dyDescent="0.3">
      <c r="A1944" s="133" t="s">
        <v>22580</v>
      </c>
      <c r="B1944" s="134" t="s">
        <v>22581</v>
      </c>
      <c r="C1944" s="135" t="s">
        <v>146</v>
      </c>
      <c r="D1944" s="136">
        <v>5725.5</v>
      </c>
      <c r="E1944" s="136">
        <v>5731.09</v>
      </c>
    </row>
    <row r="1945" spans="1:5" x14ac:dyDescent="0.3">
      <c r="A1945" s="133" t="s">
        <v>22582</v>
      </c>
      <c r="B1945" s="134" t="s">
        <v>22583</v>
      </c>
      <c r="C1945" s="135"/>
      <c r="D1945" s="136"/>
      <c r="E1945" s="136"/>
    </row>
    <row r="1946" spans="1:5" x14ac:dyDescent="0.3">
      <c r="A1946" s="133" t="s">
        <v>22584</v>
      </c>
      <c r="B1946" s="134" t="s">
        <v>22585</v>
      </c>
      <c r="C1946" s="135"/>
      <c r="D1946" s="136"/>
      <c r="E1946" s="136"/>
    </row>
    <row r="1947" spans="1:5" x14ac:dyDescent="0.3">
      <c r="A1947" s="133" t="s">
        <v>22586</v>
      </c>
      <c r="B1947" s="134" t="s">
        <v>22587</v>
      </c>
      <c r="C1947" s="135" t="s">
        <v>146</v>
      </c>
      <c r="D1947" s="136">
        <v>149.84</v>
      </c>
      <c r="E1947" s="136">
        <v>159.46</v>
      </c>
    </row>
    <row r="1948" spans="1:5" x14ac:dyDescent="0.3">
      <c r="A1948" s="133" t="s">
        <v>22588</v>
      </c>
      <c r="B1948" s="134" t="s">
        <v>22589</v>
      </c>
      <c r="C1948" s="135" t="s">
        <v>146</v>
      </c>
      <c r="D1948" s="136">
        <v>287.49</v>
      </c>
      <c r="E1948" s="136">
        <v>300.92</v>
      </c>
    </row>
    <row r="1949" spans="1:5" x14ac:dyDescent="0.3">
      <c r="A1949" s="133" t="s">
        <v>22590</v>
      </c>
      <c r="B1949" s="134" t="s">
        <v>22591</v>
      </c>
      <c r="C1949" s="135" t="s">
        <v>146</v>
      </c>
      <c r="D1949" s="136">
        <v>469.87</v>
      </c>
      <c r="E1949" s="136">
        <v>487.1</v>
      </c>
    </row>
    <row r="1950" spans="1:5" x14ac:dyDescent="0.3">
      <c r="A1950" s="133" t="s">
        <v>22592</v>
      </c>
      <c r="B1950" s="134" t="s">
        <v>22593</v>
      </c>
      <c r="C1950" s="135" t="s">
        <v>146</v>
      </c>
      <c r="D1950" s="136">
        <v>697.33</v>
      </c>
      <c r="E1950" s="136">
        <v>718.69</v>
      </c>
    </row>
    <row r="1951" spans="1:5" x14ac:dyDescent="0.3">
      <c r="A1951" s="133" t="s">
        <v>22594</v>
      </c>
      <c r="B1951" s="134" t="s">
        <v>22595</v>
      </c>
      <c r="C1951" s="135" t="s">
        <v>146</v>
      </c>
      <c r="D1951" s="136">
        <v>1762.82</v>
      </c>
      <c r="E1951" s="136">
        <v>1791.46</v>
      </c>
    </row>
    <row r="1952" spans="1:5" x14ac:dyDescent="0.3">
      <c r="A1952" s="133" t="s">
        <v>22596</v>
      </c>
      <c r="B1952" s="134" t="s">
        <v>22597</v>
      </c>
      <c r="C1952" s="135"/>
      <c r="D1952" s="136"/>
      <c r="E1952" s="136"/>
    </row>
    <row r="1953" spans="1:5" x14ac:dyDescent="0.3">
      <c r="A1953" s="133" t="s">
        <v>22598</v>
      </c>
      <c r="B1953" s="134" t="s">
        <v>22599</v>
      </c>
      <c r="C1953" s="135" t="s">
        <v>146</v>
      </c>
      <c r="D1953" s="136">
        <v>146.57</v>
      </c>
      <c r="E1953" s="136">
        <v>154.96</v>
      </c>
    </row>
    <row r="1954" spans="1:5" x14ac:dyDescent="0.3">
      <c r="A1954" s="133" t="s">
        <v>22600</v>
      </c>
      <c r="B1954" s="134" t="s">
        <v>22601</v>
      </c>
      <c r="C1954" s="135" t="s">
        <v>146</v>
      </c>
      <c r="D1954" s="136">
        <v>269.89</v>
      </c>
      <c r="E1954" s="136">
        <v>281.07</v>
      </c>
    </row>
    <row r="1955" spans="1:5" x14ac:dyDescent="0.3">
      <c r="A1955" s="133" t="s">
        <v>22602</v>
      </c>
      <c r="B1955" s="134" t="s">
        <v>22603</v>
      </c>
      <c r="C1955" s="135" t="s">
        <v>146</v>
      </c>
      <c r="D1955" s="136">
        <v>449.19</v>
      </c>
      <c r="E1955" s="136">
        <v>463.17</v>
      </c>
    </row>
    <row r="1956" spans="1:5" x14ac:dyDescent="0.3">
      <c r="A1956" s="133" t="s">
        <v>22604</v>
      </c>
      <c r="B1956" s="134" t="s">
        <v>22605</v>
      </c>
      <c r="C1956" s="135" t="s">
        <v>146</v>
      </c>
      <c r="D1956" s="136">
        <v>681.42</v>
      </c>
      <c r="E1956" s="136">
        <v>698.19</v>
      </c>
    </row>
    <row r="1957" spans="1:5" x14ac:dyDescent="0.3">
      <c r="A1957" s="133" t="s">
        <v>22606</v>
      </c>
      <c r="B1957" s="134" t="s">
        <v>22607</v>
      </c>
      <c r="C1957" s="135"/>
      <c r="D1957" s="136"/>
      <c r="E1957" s="136"/>
    </row>
    <row r="1958" spans="1:5" x14ac:dyDescent="0.3">
      <c r="A1958" s="133" t="s">
        <v>22608</v>
      </c>
      <c r="B1958" s="134" t="s">
        <v>22609</v>
      </c>
      <c r="C1958" s="135" t="s">
        <v>146</v>
      </c>
      <c r="D1958" s="136">
        <v>558.95000000000005</v>
      </c>
      <c r="E1958" s="136">
        <v>575.66999999999996</v>
      </c>
    </row>
    <row r="1959" spans="1:5" x14ac:dyDescent="0.3">
      <c r="A1959" s="133" t="s">
        <v>22610</v>
      </c>
      <c r="B1959" s="134" t="s">
        <v>22611</v>
      </c>
      <c r="C1959" s="135" t="s">
        <v>146</v>
      </c>
      <c r="D1959" s="136">
        <v>672.8</v>
      </c>
      <c r="E1959" s="136">
        <v>689.52</v>
      </c>
    </row>
    <row r="1960" spans="1:5" x14ac:dyDescent="0.3">
      <c r="A1960" s="133" t="s">
        <v>22612</v>
      </c>
      <c r="B1960" s="134" t="s">
        <v>22613</v>
      </c>
      <c r="C1960" s="135" t="s">
        <v>146</v>
      </c>
      <c r="D1960" s="136">
        <v>832.82</v>
      </c>
      <c r="E1960" s="136">
        <v>853.72</v>
      </c>
    </row>
    <row r="1961" spans="1:5" x14ac:dyDescent="0.3">
      <c r="A1961" s="133" t="s">
        <v>22614</v>
      </c>
      <c r="B1961" s="134" t="s">
        <v>22615</v>
      </c>
      <c r="C1961" s="135" t="s">
        <v>146</v>
      </c>
      <c r="D1961" s="136">
        <v>925.37</v>
      </c>
      <c r="E1961" s="136">
        <v>946.27</v>
      </c>
    </row>
    <row r="1962" spans="1:5" x14ac:dyDescent="0.3">
      <c r="A1962" s="133" t="s">
        <v>22616</v>
      </c>
      <c r="B1962" s="134" t="s">
        <v>22617</v>
      </c>
      <c r="C1962" s="135" t="s">
        <v>146</v>
      </c>
      <c r="D1962" s="136">
        <v>1115.3499999999999</v>
      </c>
      <c r="E1962" s="136">
        <v>1140.43</v>
      </c>
    </row>
    <row r="1963" spans="1:5" x14ac:dyDescent="0.3">
      <c r="A1963" s="133" t="s">
        <v>22618</v>
      </c>
      <c r="B1963" s="134" t="s">
        <v>22619</v>
      </c>
      <c r="C1963" s="135" t="s">
        <v>146</v>
      </c>
      <c r="D1963" s="136">
        <v>1562.86</v>
      </c>
      <c r="E1963" s="136">
        <v>1587.94</v>
      </c>
    </row>
    <row r="1964" spans="1:5" x14ac:dyDescent="0.3">
      <c r="A1964" s="133" t="s">
        <v>22620</v>
      </c>
      <c r="B1964" s="134" t="s">
        <v>22621</v>
      </c>
      <c r="C1964" s="135"/>
      <c r="D1964" s="136"/>
      <c r="E1964" s="136"/>
    </row>
    <row r="1965" spans="1:5" x14ac:dyDescent="0.3">
      <c r="A1965" s="133" t="s">
        <v>22622</v>
      </c>
      <c r="B1965" s="134" t="s">
        <v>22623</v>
      </c>
      <c r="C1965" s="135" t="s">
        <v>146</v>
      </c>
      <c r="D1965" s="136">
        <v>635.82000000000005</v>
      </c>
      <c r="E1965" s="136">
        <v>648.36</v>
      </c>
    </row>
    <row r="1966" spans="1:5" x14ac:dyDescent="0.3">
      <c r="A1966" s="133" t="s">
        <v>22624</v>
      </c>
      <c r="B1966" s="134" t="s">
        <v>22625</v>
      </c>
      <c r="C1966" s="135" t="s">
        <v>146</v>
      </c>
      <c r="D1966" s="136">
        <v>741.07</v>
      </c>
      <c r="E1966" s="136">
        <v>753.61</v>
      </c>
    </row>
    <row r="1967" spans="1:5" x14ac:dyDescent="0.3">
      <c r="A1967" s="133" t="s">
        <v>22626</v>
      </c>
      <c r="B1967" s="134" t="s">
        <v>22627</v>
      </c>
      <c r="C1967" s="135" t="s">
        <v>146</v>
      </c>
      <c r="D1967" s="136">
        <v>856.41</v>
      </c>
      <c r="E1967" s="136">
        <v>873.13</v>
      </c>
    </row>
    <row r="1968" spans="1:5" x14ac:dyDescent="0.3">
      <c r="A1968" s="133" t="s">
        <v>22628</v>
      </c>
      <c r="B1968" s="134" t="s">
        <v>22629</v>
      </c>
      <c r="C1968" s="135" t="s">
        <v>146</v>
      </c>
      <c r="D1968" s="136">
        <v>1243.82</v>
      </c>
      <c r="E1968" s="136">
        <v>1260.54</v>
      </c>
    </row>
    <row r="1969" spans="1:5" x14ac:dyDescent="0.3">
      <c r="A1969" s="133" t="s">
        <v>22630</v>
      </c>
      <c r="B1969" s="134" t="s">
        <v>22631</v>
      </c>
      <c r="C1969" s="135" t="s">
        <v>146</v>
      </c>
      <c r="D1969" s="136">
        <v>1338.65</v>
      </c>
      <c r="E1969" s="136">
        <v>1359.55</v>
      </c>
    </row>
    <row r="1970" spans="1:5" x14ac:dyDescent="0.3">
      <c r="A1970" s="133" t="s">
        <v>22632</v>
      </c>
      <c r="B1970" s="134" t="s">
        <v>22633</v>
      </c>
      <c r="C1970" s="135" t="s">
        <v>146</v>
      </c>
      <c r="D1970" s="136">
        <v>1789.09</v>
      </c>
      <c r="E1970" s="136">
        <v>1809.99</v>
      </c>
    </row>
    <row r="1971" spans="1:5" x14ac:dyDescent="0.3">
      <c r="A1971" s="133" t="s">
        <v>22634</v>
      </c>
      <c r="B1971" s="134" t="s">
        <v>22635</v>
      </c>
      <c r="C1971" s="135"/>
      <c r="D1971" s="136"/>
      <c r="E1971" s="136"/>
    </row>
    <row r="1972" spans="1:5" x14ac:dyDescent="0.3">
      <c r="A1972" s="133" t="s">
        <v>22636</v>
      </c>
      <c r="B1972" s="134" t="s">
        <v>22637</v>
      </c>
      <c r="C1972" s="135" t="s">
        <v>1037</v>
      </c>
      <c r="D1972" s="136">
        <v>3079.69</v>
      </c>
      <c r="E1972" s="136">
        <v>3094.48</v>
      </c>
    </row>
    <row r="1973" spans="1:5" x14ac:dyDescent="0.3">
      <c r="A1973" s="133" t="s">
        <v>22638</v>
      </c>
      <c r="B1973" s="134" t="s">
        <v>22639</v>
      </c>
      <c r="C1973" s="135"/>
      <c r="D1973" s="136"/>
      <c r="E1973" s="136"/>
    </row>
    <row r="1974" spans="1:5" x14ac:dyDescent="0.3">
      <c r="A1974" s="133" t="s">
        <v>22640</v>
      </c>
      <c r="B1974" s="134" t="s">
        <v>22641</v>
      </c>
      <c r="C1974" s="135" t="s">
        <v>3131</v>
      </c>
      <c r="D1974" s="136">
        <v>124.94</v>
      </c>
      <c r="E1974" s="136">
        <v>125.94</v>
      </c>
    </row>
    <row r="1975" spans="1:5" x14ac:dyDescent="0.3">
      <c r="A1975" s="133" t="s">
        <v>22642</v>
      </c>
      <c r="B1975" s="134" t="s">
        <v>22643</v>
      </c>
      <c r="C1975" s="135"/>
      <c r="D1975" s="136"/>
      <c r="E1975" s="136"/>
    </row>
    <row r="1976" spans="1:5" x14ac:dyDescent="0.3">
      <c r="A1976" s="133" t="s">
        <v>22644</v>
      </c>
      <c r="B1976" s="134" t="s">
        <v>22645</v>
      </c>
      <c r="C1976" s="135" t="s">
        <v>146</v>
      </c>
      <c r="D1976" s="136">
        <v>66.17</v>
      </c>
      <c r="E1976" s="136">
        <v>67.849999999999994</v>
      </c>
    </row>
    <row r="1977" spans="1:5" x14ac:dyDescent="0.3">
      <c r="A1977" s="133" t="s">
        <v>22646</v>
      </c>
      <c r="B1977" s="134" t="s">
        <v>22647</v>
      </c>
      <c r="C1977" s="135" t="s">
        <v>146</v>
      </c>
      <c r="D1977" s="136">
        <v>73.819999999999993</v>
      </c>
      <c r="E1977" s="136">
        <v>76.62</v>
      </c>
    </row>
    <row r="1978" spans="1:5" x14ac:dyDescent="0.3">
      <c r="A1978" s="133" t="s">
        <v>22648</v>
      </c>
      <c r="B1978" s="134" t="s">
        <v>22649</v>
      </c>
      <c r="C1978" s="135" t="s">
        <v>146</v>
      </c>
      <c r="D1978" s="136">
        <v>122.22</v>
      </c>
      <c r="E1978" s="136">
        <v>127.81</v>
      </c>
    </row>
    <row r="1979" spans="1:5" x14ac:dyDescent="0.3">
      <c r="A1979" s="133" t="s">
        <v>22650</v>
      </c>
      <c r="B1979" s="134" t="s">
        <v>22651</v>
      </c>
      <c r="C1979" s="135" t="s">
        <v>146</v>
      </c>
      <c r="D1979" s="136">
        <v>261.08</v>
      </c>
      <c r="E1979" s="136">
        <v>266.67</v>
      </c>
    </row>
    <row r="1980" spans="1:5" x14ac:dyDescent="0.3">
      <c r="A1980" s="133" t="s">
        <v>22652</v>
      </c>
      <c r="B1980" s="134" t="s">
        <v>22653</v>
      </c>
      <c r="C1980" s="135" t="s">
        <v>146</v>
      </c>
      <c r="D1980" s="136">
        <v>362.73</v>
      </c>
      <c r="E1980" s="136">
        <v>368.32</v>
      </c>
    </row>
    <row r="1981" spans="1:5" x14ac:dyDescent="0.3">
      <c r="A1981" s="133" t="s">
        <v>22654</v>
      </c>
      <c r="B1981" s="134" t="s">
        <v>22655</v>
      </c>
      <c r="C1981" s="135" t="s">
        <v>146</v>
      </c>
      <c r="D1981" s="136">
        <v>1457.11</v>
      </c>
      <c r="E1981" s="136">
        <v>1463.81</v>
      </c>
    </row>
    <row r="1982" spans="1:5" x14ac:dyDescent="0.3">
      <c r="A1982" s="133" t="s">
        <v>22656</v>
      </c>
      <c r="B1982" s="134" t="s">
        <v>22657</v>
      </c>
      <c r="C1982" s="135" t="s">
        <v>146</v>
      </c>
      <c r="D1982" s="136">
        <v>515.1</v>
      </c>
      <c r="E1982" s="136">
        <v>521.79999999999995</v>
      </c>
    </row>
    <row r="1983" spans="1:5" x14ac:dyDescent="0.3">
      <c r="A1983" s="133" t="s">
        <v>22658</v>
      </c>
      <c r="B1983" s="134" t="s">
        <v>22659</v>
      </c>
      <c r="C1983" s="135"/>
      <c r="D1983" s="136"/>
      <c r="E1983" s="136"/>
    </row>
    <row r="1984" spans="1:5" x14ac:dyDescent="0.3">
      <c r="A1984" s="133" t="s">
        <v>22660</v>
      </c>
      <c r="B1984" s="134" t="s">
        <v>22661</v>
      </c>
      <c r="C1984" s="135" t="s">
        <v>146</v>
      </c>
      <c r="D1984" s="136">
        <v>41.17</v>
      </c>
      <c r="E1984" s="136">
        <v>42.28</v>
      </c>
    </row>
    <row r="1985" spans="1:5" x14ac:dyDescent="0.3">
      <c r="A1985" s="133" t="s">
        <v>22662</v>
      </c>
      <c r="B1985" s="134" t="s">
        <v>22663</v>
      </c>
      <c r="C1985" s="135" t="s">
        <v>146</v>
      </c>
      <c r="D1985" s="136">
        <v>86.17</v>
      </c>
      <c r="E1985" s="136">
        <v>87.28</v>
      </c>
    </row>
    <row r="1986" spans="1:5" x14ac:dyDescent="0.3">
      <c r="A1986" s="133" t="s">
        <v>22664</v>
      </c>
      <c r="B1986" s="134" t="s">
        <v>22665</v>
      </c>
      <c r="C1986" s="135" t="s">
        <v>146</v>
      </c>
      <c r="D1986" s="136">
        <v>111.81</v>
      </c>
      <c r="E1986" s="136">
        <v>112.92</v>
      </c>
    </row>
    <row r="1987" spans="1:5" x14ac:dyDescent="0.3">
      <c r="A1987" s="133" t="s">
        <v>22666</v>
      </c>
      <c r="B1987" s="134" t="s">
        <v>22667</v>
      </c>
      <c r="C1987" s="135" t="s">
        <v>146</v>
      </c>
      <c r="D1987" s="136">
        <v>187.06</v>
      </c>
      <c r="E1987" s="136">
        <v>188.17</v>
      </c>
    </row>
    <row r="1988" spans="1:5" x14ac:dyDescent="0.3">
      <c r="A1988" s="133" t="s">
        <v>22668</v>
      </c>
      <c r="B1988" s="134" t="s">
        <v>22669</v>
      </c>
      <c r="C1988" s="135" t="s">
        <v>146</v>
      </c>
      <c r="D1988" s="136">
        <v>208.46</v>
      </c>
      <c r="E1988" s="136">
        <v>209.57</v>
      </c>
    </row>
    <row r="1989" spans="1:5" x14ac:dyDescent="0.3">
      <c r="A1989" s="133" t="s">
        <v>22670</v>
      </c>
      <c r="B1989" s="134" t="s">
        <v>22671</v>
      </c>
      <c r="C1989" s="135" t="s">
        <v>146</v>
      </c>
      <c r="D1989" s="136">
        <v>369.17</v>
      </c>
      <c r="E1989" s="136">
        <v>370.28</v>
      </c>
    </row>
    <row r="1990" spans="1:5" x14ac:dyDescent="0.3">
      <c r="A1990" s="133" t="s">
        <v>22672</v>
      </c>
      <c r="B1990" s="134" t="s">
        <v>22673</v>
      </c>
      <c r="C1990" s="135" t="s">
        <v>146</v>
      </c>
      <c r="D1990" s="136">
        <v>30.42</v>
      </c>
      <c r="E1990" s="136">
        <v>31.53</v>
      </c>
    </row>
    <row r="1991" spans="1:5" x14ac:dyDescent="0.3">
      <c r="A1991" s="133" t="s">
        <v>22674</v>
      </c>
      <c r="B1991" s="134" t="s">
        <v>22675</v>
      </c>
      <c r="C1991" s="135" t="s">
        <v>146</v>
      </c>
      <c r="D1991" s="136">
        <v>30</v>
      </c>
      <c r="E1991" s="136">
        <v>31.11</v>
      </c>
    </row>
    <row r="1992" spans="1:5" x14ac:dyDescent="0.3">
      <c r="A1992" s="133" t="s">
        <v>22676</v>
      </c>
      <c r="B1992" s="134" t="s">
        <v>22677</v>
      </c>
      <c r="C1992" s="135" t="s">
        <v>146</v>
      </c>
      <c r="D1992" s="136">
        <v>37.92</v>
      </c>
      <c r="E1992" s="136">
        <v>38.21</v>
      </c>
    </row>
    <row r="1993" spans="1:5" x14ac:dyDescent="0.3">
      <c r="A1993" s="133" t="s">
        <v>22678</v>
      </c>
      <c r="B1993" s="134" t="s">
        <v>22679</v>
      </c>
      <c r="C1993" s="135"/>
      <c r="D1993" s="136"/>
      <c r="E1993" s="136"/>
    </row>
    <row r="1994" spans="1:5" x14ac:dyDescent="0.3">
      <c r="A1994" s="133" t="s">
        <v>22680</v>
      </c>
      <c r="B1994" s="134" t="s">
        <v>22681</v>
      </c>
      <c r="C1994" s="135" t="s">
        <v>146</v>
      </c>
      <c r="D1994" s="136">
        <v>28410.86</v>
      </c>
      <c r="E1994" s="136">
        <v>28445.91</v>
      </c>
    </row>
    <row r="1995" spans="1:5" x14ac:dyDescent="0.3">
      <c r="A1995" s="133" t="s">
        <v>22682</v>
      </c>
      <c r="B1995" s="134" t="s">
        <v>35271</v>
      </c>
      <c r="C1995" s="135" t="s">
        <v>146</v>
      </c>
      <c r="D1995" s="136">
        <v>27257.58</v>
      </c>
      <c r="E1995" s="136">
        <v>27289.02</v>
      </c>
    </row>
    <row r="1996" spans="1:5" x14ac:dyDescent="0.3">
      <c r="A1996" s="133" t="s">
        <v>22683</v>
      </c>
      <c r="B1996" s="134" t="s">
        <v>22684</v>
      </c>
      <c r="C1996" s="135" t="s">
        <v>19026</v>
      </c>
      <c r="D1996" s="136">
        <v>44850.11</v>
      </c>
      <c r="E1996" s="136">
        <v>44896.43</v>
      </c>
    </row>
    <row r="1997" spans="1:5" x14ac:dyDescent="0.3">
      <c r="A1997" s="133" t="s">
        <v>22685</v>
      </c>
      <c r="B1997" s="134" t="s">
        <v>35272</v>
      </c>
      <c r="C1997" s="135" t="s">
        <v>146</v>
      </c>
      <c r="D1997" s="136">
        <v>82581.42</v>
      </c>
      <c r="E1997" s="136">
        <v>82587.009999999995</v>
      </c>
    </row>
    <row r="1998" spans="1:5" x14ac:dyDescent="0.3">
      <c r="A1998" s="133" t="s">
        <v>22686</v>
      </c>
      <c r="B1998" s="134" t="s">
        <v>35273</v>
      </c>
      <c r="C1998" s="135" t="s">
        <v>146</v>
      </c>
      <c r="D1998" s="136">
        <v>142618.54</v>
      </c>
      <c r="E1998" s="136">
        <v>142624.13</v>
      </c>
    </row>
    <row r="1999" spans="1:5" x14ac:dyDescent="0.3">
      <c r="A1999" s="133" t="s">
        <v>22687</v>
      </c>
      <c r="B1999" s="134" t="s">
        <v>22688</v>
      </c>
      <c r="C1999" s="135" t="s">
        <v>146</v>
      </c>
      <c r="D1999" s="136">
        <v>33.659999999999997</v>
      </c>
      <c r="E1999" s="136">
        <v>35.340000000000003</v>
      </c>
    </row>
    <row r="2000" spans="1:5" x14ac:dyDescent="0.3">
      <c r="A2000" s="133" t="s">
        <v>22689</v>
      </c>
      <c r="B2000" s="134" t="s">
        <v>22690</v>
      </c>
      <c r="C2000" s="135" t="s">
        <v>146</v>
      </c>
      <c r="D2000" s="136">
        <v>57.3</v>
      </c>
      <c r="E2000" s="136">
        <v>58.98</v>
      </c>
    </row>
    <row r="2001" spans="1:5" x14ac:dyDescent="0.3">
      <c r="A2001" s="133" t="s">
        <v>22691</v>
      </c>
      <c r="B2001" s="134" t="s">
        <v>22692</v>
      </c>
      <c r="C2001" s="135" t="s">
        <v>146</v>
      </c>
      <c r="D2001" s="136">
        <v>168.74</v>
      </c>
      <c r="E2001" s="136">
        <v>172.1</v>
      </c>
    </row>
    <row r="2002" spans="1:5" x14ac:dyDescent="0.3">
      <c r="A2002" s="133" t="s">
        <v>22693</v>
      </c>
      <c r="B2002" s="134" t="s">
        <v>22694</v>
      </c>
      <c r="C2002" s="135" t="s">
        <v>146</v>
      </c>
      <c r="D2002" s="136">
        <v>209.87</v>
      </c>
      <c r="E2002" s="136">
        <v>213.23</v>
      </c>
    </row>
    <row r="2003" spans="1:5" x14ac:dyDescent="0.3">
      <c r="A2003" s="133" t="s">
        <v>22695</v>
      </c>
      <c r="B2003" s="134" t="s">
        <v>22696</v>
      </c>
      <c r="C2003" s="135" t="s">
        <v>146</v>
      </c>
      <c r="D2003" s="136">
        <v>171.09</v>
      </c>
      <c r="E2003" s="136">
        <v>176.12</v>
      </c>
    </row>
    <row r="2004" spans="1:5" x14ac:dyDescent="0.3">
      <c r="A2004" s="133" t="s">
        <v>22697</v>
      </c>
      <c r="B2004" s="134" t="s">
        <v>22698</v>
      </c>
      <c r="C2004" s="135" t="s">
        <v>146</v>
      </c>
      <c r="D2004" s="136">
        <v>262.97000000000003</v>
      </c>
      <c r="E2004" s="136">
        <v>268</v>
      </c>
    </row>
    <row r="2005" spans="1:5" x14ac:dyDescent="0.3">
      <c r="A2005" s="133" t="s">
        <v>22699</v>
      </c>
      <c r="B2005" s="134" t="s">
        <v>35274</v>
      </c>
      <c r="C2005" s="135" t="s">
        <v>146</v>
      </c>
      <c r="D2005" s="136">
        <v>477.71</v>
      </c>
      <c r="E2005" s="136">
        <v>483.3</v>
      </c>
    </row>
    <row r="2006" spans="1:5" x14ac:dyDescent="0.3">
      <c r="A2006" s="133" t="s">
        <v>22700</v>
      </c>
      <c r="B2006" s="134" t="s">
        <v>35275</v>
      </c>
      <c r="C2006" s="135" t="s">
        <v>146</v>
      </c>
      <c r="D2006" s="136">
        <v>847.75</v>
      </c>
      <c r="E2006" s="136">
        <v>853.34</v>
      </c>
    </row>
    <row r="2007" spans="1:5" x14ac:dyDescent="0.3">
      <c r="A2007" s="133" t="s">
        <v>22701</v>
      </c>
      <c r="B2007" s="134" t="s">
        <v>35276</v>
      </c>
      <c r="C2007" s="135" t="s">
        <v>146</v>
      </c>
      <c r="D2007" s="136">
        <v>1951.5</v>
      </c>
      <c r="E2007" s="136">
        <v>1962.68</v>
      </c>
    </row>
    <row r="2008" spans="1:5" x14ac:dyDescent="0.3">
      <c r="A2008" s="133" t="s">
        <v>22702</v>
      </c>
      <c r="B2008" s="134" t="s">
        <v>35277</v>
      </c>
      <c r="C2008" s="135" t="s">
        <v>146</v>
      </c>
      <c r="D2008" s="136">
        <v>1375.58</v>
      </c>
      <c r="E2008" s="136">
        <v>1386.76</v>
      </c>
    </row>
    <row r="2009" spans="1:5" x14ac:dyDescent="0.3">
      <c r="A2009" s="133" t="s">
        <v>22703</v>
      </c>
      <c r="B2009" s="134" t="s">
        <v>35278</v>
      </c>
      <c r="C2009" s="135" t="s">
        <v>146</v>
      </c>
      <c r="D2009" s="136">
        <v>3692.16</v>
      </c>
      <c r="E2009" s="136">
        <v>3703.34</v>
      </c>
    </row>
    <row r="2010" spans="1:5" x14ac:dyDescent="0.3">
      <c r="A2010" s="133" t="s">
        <v>22704</v>
      </c>
      <c r="B2010" s="134" t="s">
        <v>22705</v>
      </c>
      <c r="C2010" s="135" t="s">
        <v>146</v>
      </c>
      <c r="D2010" s="136">
        <v>9321.0300000000007</v>
      </c>
      <c r="E2010" s="136">
        <v>9332.2099999999991</v>
      </c>
    </row>
    <row r="2011" spans="1:5" x14ac:dyDescent="0.3">
      <c r="A2011" s="133" t="s">
        <v>22706</v>
      </c>
      <c r="B2011" s="134" t="s">
        <v>22707</v>
      </c>
      <c r="C2011" s="135" t="s">
        <v>146</v>
      </c>
      <c r="D2011" s="136">
        <v>16504.71</v>
      </c>
      <c r="E2011" s="136">
        <v>16515.89</v>
      </c>
    </row>
    <row r="2012" spans="1:5" x14ac:dyDescent="0.3">
      <c r="A2012" s="133" t="s">
        <v>22708</v>
      </c>
      <c r="B2012" s="134" t="s">
        <v>22709</v>
      </c>
      <c r="C2012" s="135" t="s">
        <v>146</v>
      </c>
      <c r="D2012" s="136">
        <v>22992.95</v>
      </c>
      <c r="E2012" s="136">
        <v>23004.13</v>
      </c>
    </row>
    <row r="2013" spans="1:5" x14ac:dyDescent="0.3">
      <c r="A2013" s="133" t="s">
        <v>22710</v>
      </c>
      <c r="B2013" s="134" t="s">
        <v>22711</v>
      </c>
      <c r="C2013" s="135" t="s">
        <v>146</v>
      </c>
      <c r="D2013" s="136">
        <v>20.99</v>
      </c>
      <c r="E2013" s="136">
        <v>22.1</v>
      </c>
    </row>
    <row r="2014" spans="1:5" x14ac:dyDescent="0.3">
      <c r="A2014" s="133" t="s">
        <v>22712</v>
      </c>
      <c r="B2014" s="134" t="s">
        <v>22713</v>
      </c>
      <c r="C2014" s="135" t="s">
        <v>146</v>
      </c>
      <c r="D2014" s="136">
        <v>23.96</v>
      </c>
      <c r="E2014" s="136">
        <v>25.07</v>
      </c>
    </row>
    <row r="2015" spans="1:5" x14ac:dyDescent="0.3">
      <c r="A2015" s="133" t="s">
        <v>22714</v>
      </c>
      <c r="B2015" s="134" t="s">
        <v>22715</v>
      </c>
      <c r="C2015" s="135" t="s">
        <v>146</v>
      </c>
      <c r="D2015" s="136">
        <v>53.83</v>
      </c>
      <c r="E2015" s="136">
        <v>54.94</v>
      </c>
    </row>
    <row r="2016" spans="1:5" x14ac:dyDescent="0.3">
      <c r="A2016" s="133" t="s">
        <v>22716</v>
      </c>
      <c r="B2016" s="134" t="s">
        <v>22717</v>
      </c>
      <c r="C2016" s="135" t="s">
        <v>146</v>
      </c>
      <c r="D2016" s="136">
        <v>54.3</v>
      </c>
      <c r="E2016" s="136">
        <v>55.41</v>
      </c>
    </row>
    <row r="2017" spans="1:5" x14ac:dyDescent="0.3">
      <c r="A2017" s="133" t="s">
        <v>22718</v>
      </c>
      <c r="B2017" s="134" t="s">
        <v>22719</v>
      </c>
      <c r="C2017" s="135" t="s">
        <v>146</v>
      </c>
      <c r="D2017" s="136">
        <v>62.79</v>
      </c>
      <c r="E2017" s="136">
        <v>63.9</v>
      </c>
    </row>
    <row r="2018" spans="1:5" x14ac:dyDescent="0.3">
      <c r="A2018" s="133" t="s">
        <v>22720</v>
      </c>
      <c r="B2018" s="134" t="s">
        <v>22721</v>
      </c>
      <c r="C2018" s="135" t="s">
        <v>146</v>
      </c>
      <c r="D2018" s="136">
        <v>147.25</v>
      </c>
      <c r="E2018" s="136">
        <v>148.36000000000001</v>
      </c>
    </row>
    <row r="2019" spans="1:5" x14ac:dyDescent="0.3">
      <c r="A2019" s="133" t="s">
        <v>22722</v>
      </c>
      <c r="B2019" s="134" t="s">
        <v>22723</v>
      </c>
      <c r="C2019" s="135" t="s">
        <v>146</v>
      </c>
      <c r="D2019" s="136">
        <v>69.34</v>
      </c>
      <c r="E2019" s="136">
        <v>70.45</v>
      </c>
    </row>
    <row r="2020" spans="1:5" x14ac:dyDescent="0.3">
      <c r="A2020" s="133" t="s">
        <v>22724</v>
      </c>
      <c r="B2020" s="134" t="s">
        <v>22725</v>
      </c>
      <c r="C2020" s="135" t="s">
        <v>146</v>
      </c>
      <c r="D2020" s="136">
        <v>73.900000000000006</v>
      </c>
      <c r="E2020" s="136">
        <v>75.010000000000005</v>
      </c>
    </row>
    <row r="2021" spans="1:5" x14ac:dyDescent="0.3">
      <c r="A2021" s="133" t="s">
        <v>22726</v>
      </c>
      <c r="B2021" s="134" t="s">
        <v>22727</v>
      </c>
      <c r="C2021" s="135" t="s">
        <v>146</v>
      </c>
      <c r="D2021" s="136">
        <v>79.180000000000007</v>
      </c>
      <c r="E2021" s="136">
        <v>80.290000000000006</v>
      </c>
    </row>
    <row r="2022" spans="1:5" x14ac:dyDescent="0.3">
      <c r="A2022" s="133" t="s">
        <v>22728</v>
      </c>
      <c r="B2022" s="134" t="s">
        <v>35279</v>
      </c>
      <c r="C2022" s="135" t="s">
        <v>146</v>
      </c>
      <c r="D2022" s="136">
        <v>1535.64</v>
      </c>
      <c r="E2022" s="136">
        <v>1536.75</v>
      </c>
    </row>
    <row r="2023" spans="1:5" x14ac:dyDescent="0.3">
      <c r="A2023" s="133" t="s">
        <v>22729</v>
      </c>
      <c r="B2023" s="134" t="s">
        <v>35280</v>
      </c>
      <c r="C2023" s="135" t="s">
        <v>146</v>
      </c>
      <c r="D2023" s="136">
        <v>30390.48</v>
      </c>
      <c r="E2023" s="136">
        <v>30401.66</v>
      </c>
    </row>
    <row r="2024" spans="1:5" x14ac:dyDescent="0.3">
      <c r="A2024" s="133" t="s">
        <v>22730</v>
      </c>
      <c r="B2024" s="134" t="s">
        <v>35281</v>
      </c>
      <c r="C2024" s="135" t="s">
        <v>146</v>
      </c>
      <c r="D2024" s="136">
        <v>53572.61</v>
      </c>
      <c r="E2024" s="136">
        <v>53583.79</v>
      </c>
    </row>
    <row r="2025" spans="1:5" x14ac:dyDescent="0.3">
      <c r="A2025" s="133" t="s">
        <v>22731</v>
      </c>
      <c r="B2025" s="134" t="s">
        <v>22732</v>
      </c>
      <c r="C2025" s="135" t="s">
        <v>146</v>
      </c>
      <c r="D2025" s="136">
        <v>360632.87</v>
      </c>
      <c r="E2025" s="136">
        <v>360638.46</v>
      </c>
    </row>
    <row r="2026" spans="1:5" x14ac:dyDescent="0.3">
      <c r="A2026" s="133" t="s">
        <v>22733</v>
      </c>
      <c r="B2026" s="134" t="s">
        <v>22734</v>
      </c>
      <c r="C2026" s="135"/>
      <c r="D2026" s="136"/>
      <c r="E2026" s="136"/>
    </row>
    <row r="2027" spans="1:5" x14ac:dyDescent="0.3">
      <c r="A2027" s="133" t="s">
        <v>22735</v>
      </c>
      <c r="B2027" s="134" t="s">
        <v>22736</v>
      </c>
      <c r="C2027" s="135" t="s">
        <v>146</v>
      </c>
      <c r="D2027" s="136">
        <v>2440.06</v>
      </c>
      <c r="E2027" s="136">
        <v>2445.65</v>
      </c>
    </row>
    <row r="2028" spans="1:5" x14ac:dyDescent="0.3">
      <c r="A2028" s="133" t="s">
        <v>22737</v>
      </c>
      <c r="B2028" s="134" t="s">
        <v>22738</v>
      </c>
      <c r="C2028" s="135" t="s">
        <v>146</v>
      </c>
      <c r="D2028" s="136">
        <v>2186.12</v>
      </c>
      <c r="E2028" s="136">
        <v>2190.6</v>
      </c>
    </row>
    <row r="2029" spans="1:5" x14ac:dyDescent="0.3">
      <c r="A2029" s="133" t="s">
        <v>22739</v>
      </c>
      <c r="B2029" s="134" t="s">
        <v>22740</v>
      </c>
      <c r="C2029" s="135" t="s">
        <v>146</v>
      </c>
      <c r="D2029" s="136">
        <v>1487.8</v>
      </c>
      <c r="E2029" s="136">
        <v>1492.28</v>
      </c>
    </row>
    <row r="2030" spans="1:5" x14ac:dyDescent="0.3">
      <c r="A2030" s="133" t="s">
        <v>22741</v>
      </c>
      <c r="B2030" s="134" t="s">
        <v>22742</v>
      </c>
      <c r="C2030" s="135" t="s">
        <v>146</v>
      </c>
      <c r="D2030" s="136">
        <v>2106.23</v>
      </c>
      <c r="E2030" s="136">
        <v>2111.8200000000002</v>
      </c>
    </row>
    <row r="2031" spans="1:5" x14ac:dyDescent="0.3">
      <c r="A2031" s="133" t="s">
        <v>22743</v>
      </c>
      <c r="B2031" s="134" t="s">
        <v>22744</v>
      </c>
      <c r="C2031" s="135" t="s">
        <v>146</v>
      </c>
      <c r="D2031" s="136">
        <v>2033.63</v>
      </c>
      <c r="E2031" s="136">
        <v>2040.33</v>
      </c>
    </row>
    <row r="2032" spans="1:5" x14ac:dyDescent="0.3">
      <c r="A2032" s="133" t="s">
        <v>22745</v>
      </c>
      <c r="B2032" s="134" t="s">
        <v>22746</v>
      </c>
      <c r="C2032" s="135" t="s">
        <v>146</v>
      </c>
      <c r="D2032" s="136">
        <v>5023.3599999999997</v>
      </c>
      <c r="E2032" s="136">
        <v>5031.75</v>
      </c>
    </row>
    <row r="2033" spans="1:5" x14ac:dyDescent="0.3">
      <c r="A2033" s="133" t="s">
        <v>22747</v>
      </c>
      <c r="B2033" s="134" t="s">
        <v>22748</v>
      </c>
      <c r="C2033" s="135" t="s">
        <v>146</v>
      </c>
      <c r="D2033" s="136">
        <v>10100.75</v>
      </c>
      <c r="E2033" s="136">
        <v>10109.14</v>
      </c>
    </row>
    <row r="2034" spans="1:5" x14ac:dyDescent="0.3">
      <c r="A2034" s="133" t="s">
        <v>22749</v>
      </c>
      <c r="B2034" s="134" t="s">
        <v>22750</v>
      </c>
      <c r="C2034" s="135" t="s">
        <v>146</v>
      </c>
      <c r="D2034" s="136">
        <v>1421.14</v>
      </c>
      <c r="E2034" s="136">
        <v>1425.62</v>
      </c>
    </row>
    <row r="2035" spans="1:5" x14ac:dyDescent="0.3">
      <c r="A2035" s="133" t="s">
        <v>22751</v>
      </c>
      <c r="B2035" s="134" t="s">
        <v>22752</v>
      </c>
      <c r="C2035" s="135" t="s">
        <v>146</v>
      </c>
      <c r="D2035" s="136">
        <v>1824.46</v>
      </c>
      <c r="E2035" s="136">
        <v>1828.94</v>
      </c>
    </row>
    <row r="2036" spans="1:5" x14ac:dyDescent="0.3">
      <c r="A2036" s="133" t="s">
        <v>22753</v>
      </c>
      <c r="B2036" s="134" t="s">
        <v>22754</v>
      </c>
      <c r="C2036" s="135" t="s">
        <v>146</v>
      </c>
      <c r="D2036" s="136">
        <v>4156.91</v>
      </c>
      <c r="E2036" s="136">
        <v>4161.3900000000003</v>
      </c>
    </row>
    <row r="2037" spans="1:5" x14ac:dyDescent="0.3">
      <c r="A2037" s="133" t="s">
        <v>22755</v>
      </c>
      <c r="B2037" s="134" t="s">
        <v>22756</v>
      </c>
      <c r="C2037" s="135" t="s">
        <v>146</v>
      </c>
      <c r="D2037" s="136">
        <v>4621.99</v>
      </c>
      <c r="E2037" s="136">
        <v>4627.58</v>
      </c>
    </row>
    <row r="2038" spans="1:5" x14ac:dyDescent="0.3">
      <c r="A2038" s="133" t="s">
        <v>22757</v>
      </c>
      <c r="B2038" s="134" t="s">
        <v>22758</v>
      </c>
      <c r="C2038" s="135" t="s">
        <v>146</v>
      </c>
      <c r="D2038" s="136">
        <v>9626.31</v>
      </c>
      <c r="E2038" s="136">
        <v>9633.01</v>
      </c>
    </row>
    <row r="2039" spans="1:5" x14ac:dyDescent="0.3">
      <c r="A2039" s="133" t="s">
        <v>22759</v>
      </c>
      <c r="B2039" s="134" t="s">
        <v>22760</v>
      </c>
      <c r="C2039" s="135" t="s">
        <v>146</v>
      </c>
      <c r="D2039" s="136">
        <v>397.36</v>
      </c>
      <c r="E2039" s="136">
        <v>401.84</v>
      </c>
    </row>
    <row r="2040" spans="1:5" x14ac:dyDescent="0.3">
      <c r="A2040" s="133" t="s">
        <v>22761</v>
      </c>
      <c r="B2040" s="134" t="s">
        <v>22762</v>
      </c>
      <c r="C2040" s="135" t="s">
        <v>146</v>
      </c>
      <c r="D2040" s="136">
        <v>984.22</v>
      </c>
      <c r="E2040" s="136">
        <v>988.7</v>
      </c>
    </row>
    <row r="2041" spans="1:5" x14ac:dyDescent="0.3">
      <c r="A2041" s="133" t="s">
        <v>22763</v>
      </c>
      <c r="B2041" s="134" t="s">
        <v>22764</v>
      </c>
      <c r="C2041" s="135" t="s">
        <v>146</v>
      </c>
      <c r="D2041" s="136">
        <v>1225.08</v>
      </c>
      <c r="E2041" s="136">
        <v>1230.67</v>
      </c>
    </row>
    <row r="2042" spans="1:5" x14ac:dyDescent="0.3">
      <c r="A2042" s="133" t="s">
        <v>22765</v>
      </c>
      <c r="B2042" s="134" t="s">
        <v>22766</v>
      </c>
      <c r="C2042" s="135" t="s">
        <v>146</v>
      </c>
      <c r="D2042" s="136">
        <v>1732.66</v>
      </c>
      <c r="E2042" s="136">
        <v>1739.36</v>
      </c>
    </row>
    <row r="2043" spans="1:5" x14ac:dyDescent="0.3">
      <c r="A2043" s="133" t="s">
        <v>22767</v>
      </c>
      <c r="B2043" s="134" t="s">
        <v>22768</v>
      </c>
      <c r="C2043" s="135" t="s">
        <v>146</v>
      </c>
      <c r="D2043" s="136">
        <v>5367.64</v>
      </c>
      <c r="E2043" s="136">
        <v>5374.34</v>
      </c>
    </row>
    <row r="2044" spans="1:5" x14ac:dyDescent="0.3">
      <c r="A2044" s="133" t="s">
        <v>22769</v>
      </c>
      <c r="B2044" s="134" t="s">
        <v>22770</v>
      </c>
      <c r="C2044" s="135" t="s">
        <v>146</v>
      </c>
      <c r="D2044" s="136">
        <v>7339.41</v>
      </c>
      <c r="E2044" s="136">
        <v>7347.8</v>
      </c>
    </row>
    <row r="2045" spans="1:5" x14ac:dyDescent="0.3">
      <c r="A2045" s="133" t="s">
        <v>22771</v>
      </c>
      <c r="B2045" s="134" t="s">
        <v>22772</v>
      </c>
      <c r="C2045" s="135" t="s">
        <v>146</v>
      </c>
      <c r="D2045" s="136">
        <v>11194.27</v>
      </c>
      <c r="E2045" s="136">
        <v>11204.34</v>
      </c>
    </row>
    <row r="2046" spans="1:5" x14ac:dyDescent="0.3">
      <c r="A2046" s="133" t="s">
        <v>22773</v>
      </c>
      <c r="B2046" s="134" t="s">
        <v>22774</v>
      </c>
      <c r="C2046" s="135" t="s">
        <v>146</v>
      </c>
      <c r="D2046" s="136">
        <v>9925.4599999999991</v>
      </c>
      <c r="E2046" s="136">
        <v>9938.2800000000007</v>
      </c>
    </row>
    <row r="2047" spans="1:5" x14ac:dyDescent="0.3">
      <c r="A2047" s="133" t="s">
        <v>22775</v>
      </c>
      <c r="B2047" s="134" t="s">
        <v>22776</v>
      </c>
      <c r="C2047" s="135" t="s">
        <v>146</v>
      </c>
      <c r="D2047" s="136">
        <v>93.32</v>
      </c>
      <c r="E2047" s="136">
        <v>94.43</v>
      </c>
    </row>
    <row r="2048" spans="1:5" x14ac:dyDescent="0.3">
      <c r="A2048" s="133" t="s">
        <v>22777</v>
      </c>
      <c r="B2048" s="134" t="s">
        <v>22778</v>
      </c>
      <c r="C2048" s="135" t="s">
        <v>146</v>
      </c>
      <c r="D2048" s="136">
        <v>900.18</v>
      </c>
      <c r="E2048" s="136">
        <v>904.66</v>
      </c>
    </row>
    <row r="2049" spans="1:5" x14ac:dyDescent="0.3">
      <c r="A2049" s="133" t="s">
        <v>22779</v>
      </c>
      <c r="B2049" s="134" t="s">
        <v>22780</v>
      </c>
      <c r="C2049" s="135"/>
      <c r="D2049" s="136"/>
      <c r="E2049" s="136"/>
    </row>
    <row r="2050" spans="1:5" x14ac:dyDescent="0.3">
      <c r="A2050" s="133" t="s">
        <v>22781</v>
      </c>
      <c r="B2050" s="134" t="s">
        <v>22782</v>
      </c>
      <c r="C2050" s="135" t="s">
        <v>146</v>
      </c>
      <c r="D2050" s="136">
        <v>2831.72</v>
      </c>
      <c r="E2050" s="136">
        <v>2858.91</v>
      </c>
    </row>
    <row r="2051" spans="1:5" x14ac:dyDescent="0.3">
      <c r="A2051" s="133" t="s">
        <v>22783</v>
      </c>
      <c r="B2051" s="134" t="s">
        <v>22784</v>
      </c>
      <c r="C2051" s="135" t="s">
        <v>146</v>
      </c>
      <c r="D2051" s="136">
        <v>2126.08</v>
      </c>
      <c r="E2051" s="136">
        <v>2153.27</v>
      </c>
    </row>
    <row r="2052" spans="1:5" x14ac:dyDescent="0.3">
      <c r="A2052" s="133" t="s">
        <v>22785</v>
      </c>
      <c r="B2052" s="134" t="s">
        <v>22786</v>
      </c>
      <c r="C2052" s="135" t="s">
        <v>146</v>
      </c>
      <c r="D2052" s="136">
        <v>618.74</v>
      </c>
      <c r="E2052" s="136">
        <v>628.77</v>
      </c>
    </row>
    <row r="2053" spans="1:5" x14ac:dyDescent="0.3">
      <c r="A2053" s="133" t="s">
        <v>22787</v>
      </c>
      <c r="B2053" s="134" t="s">
        <v>22788</v>
      </c>
      <c r="C2053" s="135" t="s">
        <v>146</v>
      </c>
      <c r="D2053" s="136">
        <v>672.61</v>
      </c>
      <c r="E2053" s="136">
        <v>682.64</v>
      </c>
    </row>
    <row r="2054" spans="1:5" x14ac:dyDescent="0.3">
      <c r="A2054" s="133" t="s">
        <v>22789</v>
      </c>
      <c r="B2054" s="134" t="s">
        <v>22790</v>
      </c>
      <c r="C2054" s="135" t="s">
        <v>146</v>
      </c>
      <c r="D2054" s="136">
        <v>623.45000000000005</v>
      </c>
      <c r="E2054" s="136">
        <v>633.48</v>
      </c>
    </row>
    <row r="2055" spans="1:5" x14ac:dyDescent="0.3">
      <c r="A2055" s="133" t="s">
        <v>22791</v>
      </c>
      <c r="B2055" s="134" t="s">
        <v>22792</v>
      </c>
      <c r="C2055" s="135" t="s">
        <v>146</v>
      </c>
      <c r="D2055" s="136">
        <v>2062.17</v>
      </c>
      <c r="E2055" s="136">
        <v>2089.36</v>
      </c>
    </row>
    <row r="2056" spans="1:5" x14ac:dyDescent="0.3">
      <c r="A2056" s="133" t="s">
        <v>22793</v>
      </c>
      <c r="B2056" s="134" t="s">
        <v>22794</v>
      </c>
      <c r="C2056" s="135" t="s">
        <v>146</v>
      </c>
      <c r="D2056" s="136">
        <v>2503.34</v>
      </c>
      <c r="E2056" s="136">
        <v>2530.5300000000002</v>
      </c>
    </row>
    <row r="2057" spans="1:5" x14ac:dyDescent="0.3">
      <c r="A2057" s="133" t="s">
        <v>22795</v>
      </c>
      <c r="B2057" s="134" t="s">
        <v>22796</v>
      </c>
      <c r="C2057" s="135"/>
      <c r="D2057" s="136"/>
      <c r="E2057" s="136"/>
    </row>
    <row r="2058" spans="1:5" x14ac:dyDescent="0.3">
      <c r="A2058" s="133" t="s">
        <v>22797</v>
      </c>
      <c r="B2058" s="134" t="s">
        <v>22798</v>
      </c>
      <c r="C2058" s="135" t="s">
        <v>22799</v>
      </c>
      <c r="D2058" s="136">
        <v>597.07000000000005</v>
      </c>
      <c r="E2058" s="136">
        <v>597.13</v>
      </c>
    </row>
    <row r="2059" spans="1:5" x14ac:dyDescent="0.3">
      <c r="A2059" s="133" t="s">
        <v>22800</v>
      </c>
      <c r="B2059" s="134" t="s">
        <v>22801</v>
      </c>
      <c r="C2059" s="135" t="s">
        <v>22799</v>
      </c>
      <c r="D2059" s="136">
        <v>186.79</v>
      </c>
      <c r="E2059" s="136">
        <v>186.85</v>
      </c>
    </row>
    <row r="2060" spans="1:5" x14ac:dyDescent="0.3">
      <c r="A2060" s="133" t="s">
        <v>22802</v>
      </c>
      <c r="B2060" s="134" t="s">
        <v>22803</v>
      </c>
      <c r="C2060" s="135"/>
      <c r="D2060" s="136"/>
      <c r="E2060" s="136"/>
    </row>
    <row r="2061" spans="1:5" x14ac:dyDescent="0.3">
      <c r="A2061" s="133" t="s">
        <v>22804</v>
      </c>
      <c r="B2061" s="134" t="s">
        <v>22805</v>
      </c>
      <c r="C2061" s="135" t="s">
        <v>146</v>
      </c>
      <c r="D2061" s="136">
        <v>187.62</v>
      </c>
      <c r="E2061" s="136">
        <v>189.02</v>
      </c>
    </row>
    <row r="2062" spans="1:5" x14ac:dyDescent="0.3">
      <c r="A2062" s="133" t="s">
        <v>22806</v>
      </c>
      <c r="B2062" s="134" t="s">
        <v>22807</v>
      </c>
      <c r="C2062" s="135" t="s">
        <v>146</v>
      </c>
      <c r="D2062" s="136">
        <v>279.73</v>
      </c>
      <c r="E2062" s="136">
        <v>281.13</v>
      </c>
    </row>
    <row r="2063" spans="1:5" x14ac:dyDescent="0.3">
      <c r="A2063" s="133" t="s">
        <v>22808</v>
      </c>
      <c r="B2063" s="134" t="s">
        <v>22809</v>
      </c>
      <c r="C2063" s="135" t="s">
        <v>146</v>
      </c>
      <c r="D2063" s="136">
        <v>304.01</v>
      </c>
      <c r="E2063" s="136">
        <v>305.41000000000003</v>
      </c>
    </row>
    <row r="2064" spans="1:5" x14ac:dyDescent="0.3">
      <c r="A2064" s="133" t="s">
        <v>22810</v>
      </c>
      <c r="B2064" s="134" t="s">
        <v>22811</v>
      </c>
      <c r="C2064" s="135" t="s">
        <v>146</v>
      </c>
      <c r="D2064" s="136">
        <v>330.24</v>
      </c>
      <c r="E2064" s="136">
        <v>331.64</v>
      </c>
    </row>
    <row r="2065" spans="1:5" x14ac:dyDescent="0.3">
      <c r="A2065" s="133" t="s">
        <v>22812</v>
      </c>
      <c r="B2065" s="134" t="s">
        <v>22813</v>
      </c>
      <c r="C2065" s="135" t="s">
        <v>146</v>
      </c>
      <c r="D2065" s="136">
        <v>366.17</v>
      </c>
      <c r="E2065" s="136">
        <v>367.57</v>
      </c>
    </row>
    <row r="2066" spans="1:5" x14ac:dyDescent="0.3">
      <c r="A2066" s="133" t="s">
        <v>22814</v>
      </c>
      <c r="B2066" s="134" t="s">
        <v>22815</v>
      </c>
      <c r="C2066" s="135" t="s">
        <v>146</v>
      </c>
      <c r="D2066" s="136">
        <v>480.04</v>
      </c>
      <c r="E2066" s="136">
        <v>481.44</v>
      </c>
    </row>
    <row r="2067" spans="1:5" x14ac:dyDescent="0.3">
      <c r="A2067" s="133" t="s">
        <v>22816</v>
      </c>
      <c r="B2067" s="134" t="s">
        <v>22817</v>
      </c>
      <c r="C2067" s="135" t="s">
        <v>146</v>
      </c>
      <c r="D2067" s="136">
        <v>335.47</v>
      </c>
      <c r="E2067" s="136">
        <v>336.87</v>
      </c>
    </row>
    <row r="2068" spans="1:5" x14ac:dyDescent="0.3">
      <c r="A2068" s="133" t="s">
        <v>22818</v>
      </c>
      <c r="B2068" s="134" t="s">
        <v>22819</v>
      </c>
      <c r="C2068" s="135" t="s">
        <v>146</v>
      </c>
      <c r="D2068" s="136">
        <v>1962.07</v>
      </c>
      <c r="E2068" s="136">
        <v>1963.47</v>
      </c>
    </row>
    <row r="2069" spans="1:5" x14ac:dyDescent="0.3">
      <c r="A2069" s="133" t="s">
        <v>22820</v>
      </c>
      <c r="B2069" s="134" t="s">
        <v>22821</v>
      </c>
      <c r="C2069" s="135" t="s">
        <v>146</v>
      </c>
      <c r="D2069" s="136">
        <v>200.34</v>
      </c>
      <c r="E2069" s="136">
        <v>201.74</v>
      </c>
    </row>
    <row r="2070" spans="1:5" x14ac:dyDescent="0.3">
      <c r="A2070" s="133" t="s">
        <v>22822</v>
      </c>
      <c r="B2070" s="134" t="s">
        <v>22823</v>
      </c>
      <c r="C2070" s="135"/>
      <c r="D2070" s="136"/>
      <c r="E2070" s="136"/>
    </row>
    <row r="2071" spans="1:5" x14ac:dyDescent="0.3">
      <c r="A2071" s="133" t="s">
        <v>22824</v>
      </c>
      <c r="B2071" s="134" t="s">
        <v>22825</v>
      </c>
      <c r="C2071" s="135" t="s">
        <v>146</v>
      </c>
      <c r="D2071" s="136">
        <v>3843.95</v>
      </c>
      <c r="E2071" s="136">
        <v>3852.42</v>
      </c>
    </row>
    <row r="2072" spans="1:5" x14ac:dyDescent="0.3">
      <c r="A2072" s="133" t="s">
        <v>22826</v>
      </c>
      <c r="B2072" s="134" t="s">
        <v>22827</v>
      </c>
      <c r="C2072" s="135" t="s">
        <v>146</v>
      </c>
      <c r="D2072" s="136">
        <v>5678.71</v>
      </c>
      <c r="E2072" s="136">
        <v>5687.18</v>
      </c>
    </row>
    <row r="2073" spans="1:5" x14ac:dyDescent="0.3">
      <c r="A2073" s="133" t="s">
        <v>22828</v>
      </c>
      <c r="B2073" s="134" t="s">
        <v>22829</v>
      </c>
      <c r="C2073" s="135" t="s">
        <v>146</v>
      </c>
      <c r="D2073" s="136">
        <v>3200.43</v>
      </c>
      <c r="E2073" s="136">
        <v>3208.9</v>
      </c>
    </row>
    <row r="2074" spans="1:5" x14ac:dyDescent="0.3">
      <c r="A2074" s="133" t="s">
        <v>22830</v>
      </c>
      <c r="B2074" s="134" t="s">
        <v>22831</v>
      </c>
      <c r="C2074" s="135"/>
      <c r="D2074" s="136"/>
      <c r="E2074" s="136"/>
    </row>
    <row r="2075" spans="1:5" x14ac:dyDescent="0.3">
      <c r="A2075" s="133" t="s">
        <v>22832</v>
      </c>
      <c r="B2075" s="134" t="s">
        <v>22833</v>
      </c>
      <c r="C2075" s="135" t="s">
        <v>146</v>
      </c>
      <c r="D2075" s="136">
        <v>360.49</v>
      </c>
      <c r="E2075" s="136">
        <v>368.96</v>
      </c>
    </row>
    <row r="2076" spans="1:5" x14ac:dyDescent="0.3">
      <c r="A2076" s="133" t="s">
        <v>22834</v>
      </c>
      <c r="B2076" s="134" t="s">
        <v>22835</v>
      </c>
      <c r="C2076" s="135" t="s">
        <v>146</v>
      </c>
      <c r="D2076" s="136">
        <v>296.79000000000002</v>
      </c>
      <c r="E2076" s="136">
        <v>305.26</v>
      </c>
    </row>
    <row r="2077" spans="1:5" x14ac:dyDescent="0.3">
      <c r="A2077" s="133" t="s">
        <v>22836</v>
      </c>
      <c r="B2077" s="134" t="s">
        <v>22837</v>
      </c>
      <c r="C2077" s="135" t="s">
        <v>146</v>
      </c>
      <c r="D2077" s="136">
        <v>552.6</v>
      </c>
      <c r="E2077" s="136">
        <v>561.07000000000005</v>
      </c>
    </row>
    <row r="2078" spans="1:5" x14ac:dyDescent="0.3">
      <c r="A2078" s="133" t="s">
        <v>22838</v>
      </c>
      <c r="B2078" s="134" t="s">
        <v>22839</v>
      </c>
      <c r="C2078" s="135" t="s">
        <v>146</v>
      </c>
      <c r="D2078" s="136">
        <v>223.36</v>
      </c>
      <c r="E2078" s="136">
        <v>231.83</v>
      </c>
    </row>
    <row r="2079" spans="1:5" x14ac:dyDescent="0.3">
      <c r="A2079" s="133" t="s">
        <v>22840</v>
      </c>
      <c r="B2079" s="134" t="s">
        <v>22841</v>
      </c>
      <c r="C2079" s="135"/>
      <c r="D2079" s="136"/>
      <c r="E2079" s="136"/>
    </row>
    <row r="2080" spans="1:5" x14ac:dyDescent="0.3">
      <c r="A2080" s="133" t="s">
        <v>22842</v>
      </c>
      <c r="B2080" s="134" t="s">
        <v>22843</v>
      </c>
      <c r="C2080" s="135" t="s">
        <v>146</v>
      </c>
      <c r="D2080" s="136">
        <v>42.66</v>
      </c>
      <c r="E2080" s="136">
        <v>43.5</v>
      </c>
    </row>
    <row r="2081" spans="1:5" x14ac:dyDescent="0.3">
      <c r="A2081" s="133" t="s">
        <v>22844</v>
      </c>
      <c r="B2081" s="134" t="s">
        <v>22845</v>
      </c>
      <c r="C2081" s="135" t="s">
        <v>146</v>
      </c>
      <c r="D2081" s="136">
        <v>40.72</v>
      </c>
      <c r="E2081" s="136">
        <v>41.01</v>
      </c>
    </row>
    <row r="2082" spans="1:5" x14ac:dyDescent="0.3">
      <c r="A2082" s="133" t="s">
        <v>22846</v>
      </c>
      <c r="B2082" s="134" t="s">
        <v>22847</v>
      </c>
      <c r="C2082" s="135" t="s">
        <v>146</v>
      </c>
      <c r="D2082" s="136">
        <v>32.01</v>
      </c>
      <c r="E2082" s="136">
        <v>32.85</v>
      </c>
    </row>
    <row r="2083" spans="1:5" x14ac:dyDescent="0.3">
      <c r="A2083" s="133" t="s">
        <v>22848</v>
      </c>
      <c r="B2083" s="134" t="s">
        <v>22849</v>
      </c>
      <c r="C2083" s="135" t="s">
        <v>146</v>
      </c>
      <c r="D2083" s="136">
        <v>25.12</v>
      </c>
      <c r="E2083" s="136">
        <v>27.92</v>
      </c>
    </row>
    <row r="2084" spans="1:5" x14ac:dyDescent="0.3">
      <c r="A2084" s="133" t="s">
        <v>22850</v>
      </c>
      <c r="B2084" s="134" t="s">
        <v>22851</v>
      </c>
      <c r="C2084" s="135" t="s">
        <v>1037</v>
      </c>
      <c r="D2084" s="136">
        <v>35.340000000000003</v>
      </c>
      <c r="E2084" s="136">
        <v>39.270000000000003</v>
      </c>
    </row>
    <row r="2085" spans="1:5" x14ac:dyDescent="0.3">
      <c r="A2085" s="133" t="s">
        <v>22852</v>
      </c>
      <c r="B2085" s="134" t="s">
        <v>22853</v>
      </c>
      <c r="C2085" s="135" t="s">
        <v>1037</v>
      </c>
      <c r="D2085" s="136">
        <v>70.680000000000007</v>
      </c>
      <c r="E2085" s="136">
        <v>78.540000000000006</v>
      </c>
    </row>
    <row r="2086" spans="1:5" x14ac:dyDescent="0.3">
      <c r="A2086" s="133" t="s">
        <v>22854</v>
      </c>
      <c r="B2086" s="134" t="s">
        <v>22855</v>
      </c>
      <c r="C2086" s="135" t="s">
        <v>146</v>
      </c>
      <c r="D2086" s="136">
        <v>1513.02</v>
      </c>
      <c r="E2086" s="136">
        <v>1513.25</v>
      </c>
    </row>
    <row r="2087" spans="1:5" x14ac:dyDescent="0.3">
      <c r="A2087" s="133" t="s">
        <v>22856</v>
      </c>
      <c r="B2087" s="134" t="s">
        <v>22857</v>
      </c>
      <c r="C2087" s="135" t="s">
        <v>146</v>
      </c>
      <c r="D2087" s="136">
        <v>133.87</v>
      </c>
      <c r="E2087" s="136">
        <v>134.44</v>
      </c>
    </row>
    <row r="2088" spans="1:5" x14ac:dyDescent="0.3">
      <c r="A2088" s="133" t="s">
        <v>22858</v>
      </c>
      <c r="B2088" s="134" t="s">
        <v>22859</v>
      </c>
      <c r="C2088" s="135" t="s">
        <v>1037</v>
      </c>
      <c r="D2088" s="136">
        <v>455.25</v>
      </c>
      <c r="E2088" s="136">
        <v>459.18</v>
      </c>
    </row>
    <row r="2089" spans="1:5" x14ac:dyDescent="0.3">
      <c r="A2089" s="133" t="s">
        <v>22860</v>
      </c>
      <c r="B2089" s="134" t="s">
        <v>35282</v>
      </c>
      <c r="C2089" s="135" t="s">
        <v>146</v>
      </c>
      <c r="D2089" s="136">
        <v>8918.61</v>
      </c>
      <c r="E2089" s="136">
        <v>8924.91</v>
      </c>
    </row>
    <row r="2090" spans="1:5" x14ac:dyDescent="0.3">
      <c r="A2090" s="133" t="s">
        <v>22861</v>
      </c>
      <c r="B2090" s="134" t="s">
        <v>35283</v>
      </c>
      <c r="C2090" s="135" t="s">
        <v>146</v>
      </c>
      <c r="D2090" s="136">
        <v>36649.86</v>
      </c>
      <c r="E2090" s="136">
        <v>36656.160000000003</v>
      </c>
    </row>
    <row r="2091" spans="1:5" x14ac:dyDescent="0.3">
      <c r="A2091" s="133" t="s">
        <v>22862</v>
      </c>
      <c r="B2091" s="134" t="s">
        <v>22863</v>
      </c>
      <c r="C2091" s="135" t="s">
        <v>146</v>
      </c>
      <c r="D2091" s="136">
        <v>694.63</v>
      </c>
      <c r="E2091" s="136">
        <v>697.43</v>
      </c>
    </row>
    <row r="2092" spans="1:5" x14ac:dyDescent="0.3">
      <c r="A2092" s="133" t="s">
        <v>22864</v>
      </c>
      <c r="B2092" s="134" t="s">
        <v>22865</v>
      </c>
      <c r="C2092" s="135"/>
      <c r="D2092" s="136"/>
      <c r="E2092" s="136"/>
    </row>
    <row r="2093" spans="1:5" x14ac:dyDescent="0.3">
      <c r="A2093" s="133" t="s">
        <v>22866</v>
      </c>
      <c r="B2093" s="134" t="s">
        <v>22867</v>
      </c>
      <c r="C2093" s="135" t="s">
        <v>146</v>
      </c>
      <c r="D2093" s="136">
        <v>1077.01</v>
      </c>
      <c r="E2093" s="136">
        <v>1079.81</v>
      </c>
    </row>
    <row r="2094" spans="1:5" x14ac:dyDescent="0.3">
      <c r="A2094" s="133" t="s">
        <v>22868</v>
      </c>
      <c r="B2094" s="134" t="s">
        <v>22869</v>
      </c>
      <c r="C2094" s="135"/>
      <c r="D2094" s="136"/>
      <c r="E2094" s="136"/>
    </row>
    <row r="2095" spans="1:5" x14ac:dyDescent="0.3">
      <c r="A2095" s="133" t="s">
        <v>22870</v>
      </c>
      <c r="B2095" s="134" t="s">
        <v>22871</v>
      </c>
      <c r="C2095" s="135" t="s">
        <v>146</v>
      </c>
      <c r="D2095" s="136">
        <v>831.14</v>
      </c>
      <c r="E2095" s="136">
        <v>839.61</v>
      </c>
    </row>
    <row r="2096" spans="1:5" x14ac:dyDescent="0.3">
      <c r="A2096" s="133" t="s">
        <v>22872</v>
      </c>
      <c r="B2096" s="134" t="s">
        <v>22873</v>
      </c>
      <c r="C2096" s="135"/>
      <c r="D2096" s="136"/>
      <c r="E2096" s="136"/>
    </row>
    <row r="2097" spans="1:5" x14ac:dyDescent="0.3">
      <c r="A2097" s="133" t="s">
        <v>22874</v>
      </c>
      <c r="B2097" s="134" t="s">
        <v>22875</v>
      </c>
      <c r="C2097" s="135" t="s">
        <v>146</v>
      </c>
      <c r="D2097" s="136">
        <v>74.47</v>
      </c>
      <c r="E2097" s="136">
        <v>77.64</v>
      </c>
    </row>
    <row r="2098" spans="1:5" x14ac:dyDescent="0.3">
      <c r="A2098" s="133" t="s">
        <v>22876</v>
      </c>
      <c r="B2098" s="134" t="s">
        <v>22877</v>
      </c>
      <c r="C2098" s="135" t="s">
        <v>146</v>
      </c>
      <c r="D2098" s="136">
        <v>136.62</v>
      </c>
      <c r="E2098" s="136">
        <v>139.79</v>
      </c>
    </row>
    <row r="2099" spans="1:5" x14ac:dyDescent="0.3">
      <c r="A2099" s="133" t="s">
        <v>22878</v>
      </c>
      <c r="B2099" s="134" t="s">
        <v>22879</v>
      </c>
      <c r="C2099" s="135" t="s">
        <v>146</v>
      </c>
      <c r="D2099" s="136">
        <v>541.97</v>
      </c>
      <c r="E2099" s="136">
        <v>545.49</v>
      </c>
    </row>
    <row r="2100" spans="1:5" x14ac:dyDescent="0.3">
      <c r="A2100" s="133" t="s">
        <v>22880</v>
      </c>
      <c r="B2100" s="134" t="s">
        <v>22881</v>
      </c>
      <c r="C2100" s="135" t="s">
        <v>146</v>
      </c>
      <c r="D2100" s="136">
        <v>7365.86</v>
      </c>
      <c r="E2100" s="136">
        <v>7369.38</v>
      </c>
    </row>
    <row r="2101" spans="1:5" x14ac:dyDescent="0.3">
      <c r="A2101" s="133" t="s">
        <v>22882</v>
      </c>
      <c r="B2101" s="134" t="s">
        <v>22883</v>
      </c>
      <c r="C2101" s="135" t="s">
        <v>146</v>
      </c>
      <c r="D2101" s="136">
        <v>2497.52</v>
      </c>
      <c r="E2101" s="136">
        <v>2501.04</v>
      </c>
    </row>
    <row r="2102" spans="1:5" x14ac:dyDescent="0.3">
      <c r="A2102" s="133" t="s">
        <v>22884</v>
      </c>
      <c r="B2102" s="134" t="s">
        <v>22885</v>
      </c>
      <c r="C2102" s="135" t="s">
        <v>146</v>
      </c>
      <c r="D2102" s="136">
        <v>820.58</v>
      </c>
      <c r="E2102" s="136">
        <v>824.1</v>
      </c>
    </row>
    <row r="2103" spans="1:5" x14ac:dyDescent="0.3">
      <c r="A2103" s="133" t="s">
        <v>22886</v>
      </c>
      <c r="B2103" s="134" t="s">
        <v>22887</v>
      </c>
      <c r="C2103" s="135"/>
      <c r="D2103" s="136"/>
      <c r="E2103" s="136"/>
    </row>
    <row r="2104" spans="1:5" x14ac:dyDescent="0.3">
      <c r="A2104" s="133" t="s">
        <v>22888</v>
      </c>
      <c r="B2104" s="134" t="s">
        <v>35284</v>
      </c>
      <c r="C2104" s="135" t="s">
        <v>146</v>
      </c>
      <c r="D2104" s="136">
        <v>744.54</v>
      </c>
      <c r="E2104" s="136">
        <v>753.74</v>
      </c>
    </row>
    <row r="2105" spans="1:5" x14ac:dyDescent="0.3">
      <c r="A2105" s="133" t="s">
        <v>22889</v>
      </c>
      <c r="B2105" s="134" t="s">
        <v>22890</v>
      </c>
      <c r="C2105" s="135" t="s">
        <v>146</v>
      </c>
      <c r="D2105" s="136">
        <v>531.32000000000005</v>
      </c>
      <c r="E2105" s="136">
        <v>540.52</v>
      </c>
    </row>
    <row r="2106" spans="1:5" x14ac:dyDescent="0.3">
      <c r="A2106" s="133" t="s">
        <v>22891</v>
      </c>
      <c r="B2106" s="134" t="s">
        <v>22892</v>
      </c>
      <c r="C2106" s="135" t="s">
        <v>146</v>
      </c>
      <c r="D2106" s="136">
        <v>509.23</v>
      </c>
      <c r="E2106" s="136">
        <v>518.42999999999995</v>
      </c>
    </row>
    <row r="2107" spans="1:5" x14ac:dyDescent="0.3">
      <c r="A2107" s="133" t="s">
        <v>22893</v>
      </c>
      <c r="B2107" s="134" t="s">
        <v>22894</v>
      </c>
      <c r="C2107" s="135" t="s">
        <v>146</v>
      </c>
      <c r="D2107" s="136">
        <v>476.31</v>
      </c>
      <c r="E2107" s="136">
        <v>485.51</v>
      </c>
    </row>
    <row r="2108" spans="1:5" x14ac:dyDescent="0.3">
      <c r="A2108" s="133" t="s">
        <v>22895</v>
      </c>
      <c r="B2108" s="134" t="s">
        <v>22896</v>
      </c>
      <c r="C2108" s="135" t="s">
        <v>146</v>
      </c>
      <c r="D2108" s="136">
        <v>984.69</v>
      </c>
      <c r="E2108" s="136">
        <v>993.89</v>
      </c>
    </row>
    <row r="2109" spans="1:5" x14ac:dyDescent="0.3">
      <c r="A2109" s="133" t="s">
        <v>22897</v>
      </c>
      <c r="B2109" s="134" t="s">
        <v>22898</v>
      </c>
      <c r="C2109" s="135" t="s">
        <v>19026</v>
      </c>
      <c r="D2109" s="136">
        <v>56682.879999999997</v>
      </c>
      <c r="E2109" s="136">
        <v>56695.7</v>
      </c>
    </row>
    <row r="2110" spans="1:5" x14ac:dyDescent="0.3">
      <c r="A2110" s="133" t="s">
        <v>22899</v>
      </c>
      <c r="B2110" s="134" t="s">
        <v>22900</v>
      </c>
      <c r="C2110" s="135"/>
      <c r="D2110" s="136"/>
      <c r="E2110" s="136"/>
    </row>
    <row r="2111" spans="1:5" x14ac:dyDescent="0.3">
      <c r="A2111" s="133" t="s">
        <v>22901</v>
      </c>
      <c r="B2111" s="134" t="s">
        <v>22902</v>
      </c>
      <c r="C2111" s="135"/>
      <c r="D2111" s="136"/>
      <c r="E2111" s="136"/>
    </row>
    <row r="2112" spans="1:5" x14ac:dyDescent="0.3">
      <c r="A2112" s="133" t="s">
        <v>22903</v>
      </c>
      <c r="B2112" s="134" t="s">
        <v>22904</v>
      </c>
      <c r="C2112" s="135" t="s">
        <v>80</v>
      </c>
      <c r="D2112" s="136">
        <v>32.36</v>
      </c>
      <c r="E2112" s="136">
        <v>35.159999999999997</v>
      </c>
    </row>
    <row r="2113" spans="1:5" x14ac:dyDescent="0.3">
      <c r="A2113" s="133" t="s">
        <v>22905</v>
      </c>
      <c r="B2113" s="134" t="s">
        <v>22906</v>
      </c>
      <c r="C2113" s="135" t="s">
        <v>80</v>
      </c>
      <c r="D2113" s="136">
        <v>40.04</v>
      </c>
      <c r="E2113" s="136">
        <v>43.4</v>
      </c>
    </row>
    <row r="2114" spans="1:5" x14ac:dyDescent="0.3">
      <c r="A2114" s="133" t="s">
        <v>22907</v>
      </c>
      <c r="B2114" s="134" t="s">
        <v>22908</v>
      </c>
      <c r="C2114" s="135" t="s">
        <v>80</v>
      </c>
      <c r="D2114" s="136">
        <v>50.61</v>
      </c>
      <c r="E2114" s="136">
        <v>54.52</v>
      </c>
    </row>
    <row r="2115" spans="1:5" x14ac:dyDescent="0.3">
      <c r="A2115" s="133" t="s">
        <v>22909</v>
      </c>
      <c r="B2115" s="134" t="s">
        <v>22910</v>
      </c>
      <c r="C2115" s="135" t="s">
        <v>80</v>
      </c>
      <c r="D2115" s="136">
        <v>57.2</v>
      </c>
      <c r="E2115" s="136">
        <v>61.68</v>
      </c>
    </row>
    <row r="2116" spans="1:5" x14ac:dyDescent="0.3">
      <c r="A2116" s="133" t="s">
        <v>22911</v>
      </c>
      <c r="B2116" s="134" t="s">
        <v>22912</v>
      </c>
      <c r="C2116" s="135" t="s">
        <v>80</v>
      </c>
      <c r="D2116" s="136">
        <v>66.08</v>
      </c>
      <c r="E2116" s="136">
        <v>71.11</v>
      </c>
    </row>
    <row r="2117" spans="1:5" x14ac:dyDescent="0.3">
      <c r="A2117" s="133" t="s">
        <v>22913</v>
      </c>
      <c r="B2117" s="134" t="s">
        <v>22914</v>
      </c>
      <c r="C2117" s="135" t="s">
        <v>80</v>
      </c>
      <c r="D2117" s="136">
        <v>86.17</v>
      </c>
      <c r="E2117" s="136">
        <v>91.76</v>
      </c>
    </row>
    <row r="2118" spans="1:5" x14ac:dyDescent="0.3">
      <c r="A2118" s="133" t="s">
        <v>22915</v>
      </c>
      <c r="B2118" s="134" t="s">
        <v>22916</v>
      </c>
      <c r="C2118" s="135" t="s">
        <v>80</v>
      </c>
      <c r="D2118" s="136">
        <v>103.08</v>
      </c>
      <c r="E2118" s="136">
        <v>109.23</v>
      </c>
    </row>
    <row r="2119" spans="1:5" x14ac:dyDescent="0.3">
      <c r="A2119" s="133" t="s">
        <v>22917</v>
      </c>
      <c r="B2119" s="134" t="s">
        <v>22918</v>
      </c>
      <c r="C2119" s="135" t="s">
        <v>80</v>
      </c>
      <c r="D2119" s="136">
        <v>139.94999999999999</v>
      </c>
      <c r="E2119" s="136">
        <v>147.22</v>
      </c>
    </row>
    <row r="2120" spans="1:5" x14ac:dyDescent="0.3">
      <c r="A2120" s="133" t="s">
        <v>22919</v>
      </c>
      <c r="B2120" s="134" t="s">
        <v>22920</v>
      </c>
      <c r="C2120" s="135"/>
      <c r="D2120" s="136"/>
      <c r="E2120" s="136"/>
    </row>
    <row r="2121" spans="1:5" x14ac:dyDescent="0.3">
      <c r="A2121" s="133" t="s">
        <v>22921</v>
      </c>
      <c r="B2121" s="134" t="s">
        <v>22922</v>
      </c>
      <c r="C2121" s="135" t="s">
        <v>80</v>
      </c>
      <c r="D2121" s="136">
        <v>44.91</v>
      </c>
      <c r="E2121" s="136">
        <v>48.27</v>
      </c>
    </row>
    <row r="2122" spans="1:5" x14ac:dyDescent="0.3">
      <c r="A2122" s="133" t="s">
        <v>22923</v>
      </c>
      <c r="B2122" s="134" t="s">
        <v>22924</v>
      </c>
      <c r="C2122" s="135" t="s">
        <v>80</v>
      </c>
      <c r="D2122" s="136">
        <v>53.66</v>
      </c>
      <c r="E2122" s="136">
        <v>57.57</v>
      </c>
    </row>
    <row r="2123" spans="1:5" x14ac:dyDescent="0.3">
      <c r="A2123" s="133" t="s">
        <v>22925</v>
      </c>
      <c r="B2123" s="134" t="s">
        <v>22926</v>
      </c>
      <c r="C2123" s="135" t="s">
        <v>80</v>
      </c>
      <c r="D2123" s="136">
        <v>68.790000000000006</v>
      </c>
      <c r="E2123" s="136">
        <v>73.27</v>
      </c>
    </row>
    <row r="2124" spans="1:5" x14ac:dyDescent="0.3">
      <c r="A2124" s="133" t="s">
        <v>22927</v>
      </c>
      <c r="B2124" s="134" t="s">
        <v>22928</v>
      </c>
      <c r="C2124" s="135" t="s">
        <v>80</v>
      </c>
      <c r="D2124" s="136">
        <v>80.709999999999994</v>
      </c>
      <c r="E2124" s="136">
        <v>85.74</v>
      </c>
    </row>
    <row r="2125" spans="1:5" x14ac:dyDescent="0.3">
      <c r="A2125" s="133" t="s">
        <v>22929</v>
      </c>
      <c r="B2125" s="134" t="s">
        <v>22930</v>
      </c>
      <c r="C2125" s="135" t="s">
        <v>80</v>
      </c>
      <c r="D2125" s="136">
        <v>95.19</v>
      </c>
      <c r="E2125" s="136">
        <v>100.78</v>
      </c>
    </row>
    <row r="2126" spans="1:5" x14ac:dyDescent="0.3">
      <c r="A2126" s="133" t="s">
        <v>22931</v>
      </c>
      <c r="B2126" s="134" t="s">
        <v>22932</v>
      </c>
      <c r="C2126" s="135" t="s">
        <v>80</v>
      </c>
      <c r="D2126" s="136">
        <v>124.14</v>
      </c>
      <c r="E2126" s="136">
        <v>130.84</v>
      </c>
    </row>
    <row r="2127" spans="1:5" x14ac:dyDescent="0.3">
      <c r="A2127" s="133" t="s">
        <v>22933</v>
      </c>
      <c r="B2127" s="134" t="s">
        <v>22934</v>
      </c>
      <c r="C2127" s="135" t="s">
        <v>80</v>
      </c>
      <c r="D2127" s="136">
        <v>150.36000000000001</v>
      </c>
      <c r="E2127" s="136">
        <v>158.75</v>
      </c>
    </row>
    <row r="2128" spans="1:5" x14ac:dyDescent="0.3">
      <c r="A2128" s="133" t="s">
        <v>22935</v>
      </c>
      <c r="B2128" s="134" t="s">
        <v>22936</v>
      </c>
      <c r="C2128" s="135" t="s">
        <v>80</v>
      </c>
      <c r="D2128" s="136">
        <v>176.96</v>
      </c>
      <c r="E2128" s="136">
        <v>187.03</v>
      </c>
    </row>
    <row r="2129" spans="1:5" x14ac:dyDescent="0.3">
      <c r="A2129" s="133" t="s">
        <v>22937</v>
      </c>
      <c r="B2129" s="134" t="s">
        <v>22938</v>
      </c>
      <c r="C2129" s="135"/>
      <c r="D2129" s="136"/>
      <c r="E2129" s="136"/>
    </row>
    <row r="2130" spans="1:5" x14ac:dyDescent="0.3">
      <c r="A2130" s="133" t="s">
        <v>22939</v>
      </c>
      <c r="B2130" s="134" t="s">
        <v>22940</v>
      </c>
      <c r="C2130" s="135" t="s">
        <v>80</v>
      </c>
      <c r="D2130" s="136">
        <v>49.31</v>
      </c>
      <c r="E2130" s="136">
        <v>52.67</v>
      </c>
    </row>
    <row r="2131" spans="1:5" x14ac:dyDescent="0.3">
      <c r="A2131" s="133" t="s">
        <v>22941</v>
      </c>
      <c r="B2131" s="134" t="s">
        <v>22942</v>
      </c>
      <c r="C2131" s="135" t="s">
        <v>80</v>
      </c>
      <c r="D2131" s="136">
        <v>59.78</v>
      </c>
      <c r="E2131" s="136">
        <v>63.69</v>
      </c>
    </row>
    <row r="2132" spans="1:5" x14ac:dyDescent="0.3">
      <c r="A2132" s="133" t="s">
        <v>22943</v>
      </c>
      <c r="B2132" s="134" t="s">
        <v>22944</v>
      </c>
      <c r="C2132" s="135" t="s">
        <v>80</v>
      </c>
      <c r="D2132" s="136">
        <v>79.92</v>
      </c>
      <c r="E2132" s="136">
        <v>84.4</v>
      </c>
    </row>
    <row r="2133" spans="1:5" x14ac:dyDescent="0.3">
      <c r="A2133" s="133" t="s">
        <v>22945</v>
      </c>
      <c r="B2133" s="134" t="s">
        <v>22946</v>
      </c>
      <c r="C2133" s="135" t="s">
        <v>80</v>
      </c>
      <c r="D2133" s="136">
        <v>91.54</v>
      </c>
      <c r="E2133" s="136">
        <v>96.57</v>
      </c>
    </row>
    <row r="2134" spans="1:5" x14ac:dyDescent="0.3">
      <c r="A2134" s="133" t="s">
        <v>22947</v>
      </c>
      <c r="B2134" s="134" t="s">
        <v>22948</v>
      </c>
      <c r="C2134" s="135" t="s">
        <v>80</v>
      </c>
      <c r="D2134" s="136">
        <v>109.1</v>
      </c>
      <c r="E2134" s="136">
        <v>114.69</v>
      </c>
    </row>
    <row r="2135" spans="1:5" x14ac:dyDescent="0.3">
      <c r="A2135" s="133" t="s">
        <v>22949</v>
      </c>
      <c r="B2135" s="134" t="s">
        <v>22950</v>
      </c>
      <c r="C2135" s="135" t="s">
        <v>80</v>
      </c>
      <c r="D2135" s="136">
        <v>148.53</v>
      </c>
      <c r="E2135" s="136">
        <v>155.22999999999999</v>
      </c>
    </row>
    <row r="2136" spans="1:5" x14ac:dyDescent="0.3">
      <c r="A2136" s="133" t="s">
        <v>22951</v>
      </c>
      <c r="B2136" s="134" t="s">
        <v>22952</v>
      </c>
      <c r="C2136" s="135" t="s">
        <v>80</v>
      </c>
      <c r="D2136" s="136">
        <v>179.77</v>
      </c>
      <c r="E2136" s="136">
        <v>188.16</v>
      </c>
    </row>
    <row r="2137" spans="1:5" x14ac:dyDescent="0.3">
      <c r="A2137" s="133" t="s">
        <v>22953</v>
      </c>
      <c r="B2137" s="134" t="s">
        <v>22954</v>
      </c>
      <c r="C2137" s="135" t="s">
        <v>80</v>
      </c>
      <c r="D2137" s="136">
        <v>219.42</v>
      </c>
      <c r="E2137" s="136">
        <v>229.49</v>
      </c>
    </row>
    <row r="2138" spans="1:5" x14ac:dyDescent="0.3">
      <c r="A2138" s="133" t="s">
        <v>22955</v>
      </c>
      <c r="B2138" s="134" t="s">
        <v>22956</v>
      </c>
      <c r="C2138" s="135"/>
      <c r="D2138" s="136"/>
      <c r="E2138" s="136"/>
    </row>
    <row r="2139" spans="1:5" x14ac:dyDescent="0.3">
      <c r="A2139" s="133" t="s">
        <v>22957</v>
      </c>
      <c r="B2139" s="134" t="s">
        <v>22958</v>
      </c>
      <c r="C2139" s="135" t="s">
        <v>80</v>
      </c>
      <c r="D2139" s="136">
        <v>42.62</v>
      </c>
      <c r="E2139" s="136">
        <v>45.42</v>
      </c>
    </row>
    <row r="2140" spans="1:5" x14ac:dyDescent="0.3">
      <c r="A2140" s="133" t="s">
        <v>22959</v>
      </c>
      <c r="B2140" s="134" t="s">
        <v>22960</v>
      </c>
      <c r="C2140" s="135" t="s">
        <v>80</v>
      </c>
      <c r="D2140" s="136">
        <v>53</v>
      </c>
      <c r="E2140" s="136">
        <v>56.36</v>
      </c>
    </row>
    <row r="2141" spans="1:5" x14ac:dyDescent="0.3">
      <c r="A2141" s="133" t="s">
        <v>22961</v>
      </c>
      <c r="B2141" s="134" t="s">
        <v>22962</v>
      </c>
      <c r="C2141" s="135" t="s">
        <v>80</v>
      </c>
      <c r="D2141" s="136">
        <v>65.67</v>
      </c>
      <c r="E2141" s="136">
        <v>69.58</v>
      </c>
    </row>
    <row r="2142" spans="1:5" x14ac:dyDescent="0.3">
      <c r="A2142" s="133" t="s">
        <v>22963</v>
      </c>
      <c r="B2142" s="134" t="s">
        <v>22964</v>
      </c>
      <c r="C2142" s="135" t="s">
        <v>80</v>
      </c>
      <c r="D2142" s="136">
        <v>81.819999999999993</v>
      </c>
      <c r="E2142" s="136">
        <v>86.3</v>
      </c>
    </row>
    <row r="2143" spans="1:5" x14ac:dyDescent="0.3">
      <c r="A2143" s="133" t="s">
        <v>22965</v>
      </c>
      <c r="B2143" s="134" t="s">
        <v>22966</v>
      </c>
      <c r="C2143" s="135" t="s">
        <v>80</v>
      </c>
      <c r="D2143" s="136">
        <v>96.49</v>
      </c>
      <c r="E2143" s="136">
        <v>101.52</v>
      </c>
    </row>
    <row r="2144" spans="1:5" x14ac:dyDescent="0.3">
      <c r="A2144" s="133" t="s">
        <v>22967</v>
      </c>
      <c r="B2144" s="134" t="s">
        <v>22968</v>
      </c>
      <c r="C2144" s="135" t="s">
        <v>80</v>
      </c>
      <c r="D2144" s="136">
        <v>114.59</v>
      </c>
      <c r="E2144" s="136">
        <v>120.18</v>
      </c>
    </row>
    <row r="2145" spans="1:5" x14ac:dyDescent="0.3">
      <c r="A2145" s="133" t="s">
        <v>22969</v>
      </c>
      <c r="B2145" s="134" t="s">
        <v>22970</v>
      </c>
      <c r="C2145" s="135" t="s">
        <v>80</v>
      </c>
      <c r="D2145" s="136">
        <v>158.29</v>
      </c>
      <c r="E2145" s="136">
        <v>164.99</v>
      </c>
    </row>
    <row r="2146" spans="1:5" x14ac:dyDescent="0.3">
      <c r="A2146" s="133" t="s">
        <v>22971</v>
      </c>
      <c r="B2146" s="134" t="s">
        <v>22972</v>
      </c>
      <c r="C2146" s="135" t="s">
        <v>80</v>
      </c>
      <c r="D2146" s="136">
        <v>195.41</v>
      </c>
      <c r="E2146" s="136">
        <v>203.8</v>
      </c>
    </row>
    <row r="2147" spans="1:5" x14ac:dyDescent="0.3">
      <c r="A2147" s="133" t="s">
        <v>22973</v>
      </c>
      <c r="B2147" s="134" t="s">
        <v>22974</v>
      </c>
      <c r="C2147" s="135" t="s">
        <v>80</v>
      </c>
      <c r="D2147" s="136">
        <v>260.26</v>
      </c>
      <c r="E2147" s="136">
        <v>270.33</v>
      </c>
    </row>
    <row r="2148" spans="1:5" x14ac:dyDescent="0.3">
      <c r="A2148" s="133" t="s">
        <v>22975</v>
      </c>
      <c r="B2148" s="134" t="s">
        <v>22976</v>
      </c>
      <c r="C2148" s="135"/>
      <c r="D2148" s="136"/>
      <c r="E2148" s="136"/>
    </row>
    <row r="2149" spans="1:5" x14ac:dyDescent="0.3">
      <c r="A2149" s="133" t="s">
        <v>22977</v>
      </c>
      <c r="B2149" s="134" t="s">
        <v>22978</v>
      </c>
      <c r="C2149" s="135" t="s">
        <v>19026</v>
      </c>
      <c r="D2149" s="136">
        <v>20.02</v>
      </c>
      <c r="E2149" s="136">
        <v>21.42</v>
      </c>
    </row>
    <row r="2150" spans="1:5" x14ac:dyDescent="0.3">
      <c r="A2150" s="133" t="s">
        <v>22979</v>
      </c>
      <c r="B2150" s="134" t="s">
        <v>22980</v>
      </c>
      <c r="C2150" s="135" t="s">
        <v>80</v>
      </c>
      <c r="D2150" s="136">
        <v>8.66</v>
      </c>
      <c r="E2150" s="136">
        <v>8.9499999999999993</v>
      </c>
    </row>
    <row r="2151" spans="1:5" x14ac:dyDescent="0.3">
      <c r="A2151" s="133" t="s">
        <v>22981</v>
      </c>
      <c r="B2151" s="134" t="s">
        <v>22982</v>
      </c>
      <c r="C2151" s="135" t="s">
        <v>146</v>
      </c>
      <c r="D2151" s="136">
        <v>8.1199999999999992</v>
      </c>
      <c r="E2151" s="136">
        <v>8.9600000000000009</v>
      </c>
    </row>
    <row r="2152" spans="1:5" x14ac:dyDescent="0.3">
      <c r="A2152" s="133" t="s">
        <v>22983</v>
      </c>
      <c r="B2152" s="134" t="s">
        <v>22984</v>
      </c>
      <c r="C2152" s="135" t="s">
        <v>146</v>
      </c>
      <c r="D2152" s="136">
        <v>10.83</v>
      </c>
      <c r="E2152" s="136">
        <v>11.83</v>
      </c>
    </row>
    <row r="2153" spans="1:5" x14ac:dyDescent="0.3">
      <c r="A2153" s="133" t="s">
        <v>22985</v>
      </c>
      <c r="B2153" s="134" t="s">
        <v>22986</v>
      </c>
      <c r="C2153" s="135" t="s">
        <v>146</v>
      </c>
      <c r="D2153" s="136">
        <v>11.05</v>
      </c>
      <c r="E2153" s="136">
        <v>12.05</v>
      </c>
    </row>
    <row r="2154" spans="1:5" x14ac:dyDescent="0.3">
      <c r="A2154" s="133" t="s">
        <v>22987</v>
      </c>
      <c r="B2154" s="134" t="s">
        <v>22988</v>
      </c>
      <c r="C2154" s="135" t="s">
        <v>146</v>
      </c>
      <c r="D2154" s="136">
        <v>9.76</v>
      </c>
      <c r="E2154" s="136">
        <v>10.6</v>
      </c>
    </row>
    <row r="2155" spans="1:5" x14ac:dyDescent="0.3">
      <c r="A2155" s="133" t="s">
        <v>22989</v>
      </c>
      <c r="B2155" s="134" t="s">
        <v>22990</v>
      </c>
      <c r="C2155" s="135" t="s">
        <v>80</v>
      </c>
      <c r="D2155" s="136">
        <v>24.32</v>
      </c>
      <c r="E2155" s="136">
        <v>26</v>
      </c>
    </row>
    <row r="2156" spans="1:5" x14ac:dyDescent="0.3">
      <c r="A2156" s="133" t="s">
        <v>22991</v>
      </c>
      <c r="B2156" s="134" t="s">
        <v>22992</v>
      </c>
      <c r="C2156" s="135" t="s">
        <v>80</v>
      </c>
      <c r="D2156" s="136">
        <v>16.16</v>
      </c>
      <c r="E2156" s="136">
        <v>16.940000000000001</v>
      </c>
    </row>
    <row r="2157" spans="1:5" x14ac:dyDescent="0.3">
      <c r="A2157" s="133" t="s">
        <v>22993</v>
      </c>
      <c r="B2157" s="134" t="s">
        <v>22994</v>
      </c>
      <c r="C2157" s="135" t="s">
        <v>80</v>
      </c>
      <c r="D2157" s="136">
        <v>11.17</v>
      </c>
      <c r="E2157" s="136">
        <v>11.95</v>
      </c>
    </row>
    <row r="2158" spans="1:5" x14ac:dyDescent="0.3">
      <c r="A2158" s="133" t="s">
        <v>22995</v>
      </c>
      <c r="B2158" s="134" t="s">
        <v>22996</v>
      </c>
      <c r="C2158" s="135" t="s">
        <v>80</v>
      </c>
      <c r="D2158" s="136">
        <v>14.23</v>
      </c>
      <c r="E2158" s="136">
        <v>15.01</v>
      </c>
    </row>
    <row r="2159" spans="1:5" x14ac:dyDescent="0.3">
      <c r="A2159" s="133" t="s">
        <v>22997</v>
      </c>
      <c r="B2159" s="134" t="s">
        <v>22998</v>
      </c>
      <c r="C2159" s="135" t="s">
        <v>80</v>
      </c>
      <c r="D2159" s="136">
        <v>44.82</v>
      </c>
      <c r="E2159" s="136">
        <v>46.22</v>
      </c>
    </row>
    <row r="2160" spans="1:5" x14ac:dyDescent="0.3">
      <c r="A2160" s="133" t="s">
        <v>22999</v>
      </c>
      <c r="B2160" s="134" t="s">
        <v>23000</v>
      </c>
      <c r="C2160" s="135" t="s">
        <v>80</v>
      </c>
      <c r="D2160" s="136">
        <v>66.650000000000006</v>
      </c>
      <c r="E2160" s="136">
        <v>68.05</v>
      </c>
    </row>
    <row r="2161" spans="1:5" x14ac:dyDescent="0.3">
      <c r="A2161" s="133" t="s">
        <v>23001</v>
      </c>
      <c r="B2161" s="134" t="s">
        <v>23002</v>
      </c>
      <c r="C2161" s="135" t="s">
        <v>80</v>
      </c>
      <c r="D2161" s="136">
        <v>47.82</v>
      </c>
      <c r="E2161" s="136">
        <v>49.22</v>
      </c>
    </row>
    <row r="2162" spans="1:5" x14ac:dyDescent="0.3">
      <c r="A2162" s="133" t="s">
        <v>23003</v>
      </c>
      <c r="B2162" s="134" t="s">
        <v>23004</v>
      </c>
      <c r="C2162" s="135" t="s">
        <v>80</v>
      </c>
      <c r="D2162" s="136">
        <v>73.180000000000007</v>
      </c>
      <c r="E2162" s="136">
        <v>74.86</v>
      </c>
    </row>
    <row r="2163" spans="1:5" x14ac:dyDescent="0.3">
      <c r="A2163" s="133" t="s">
        <v>23005</v>
      </c>
      <c r="B2163" s="134" t="s">
        <v>23006</v>
      </c>
      <c r="C2163" s="135" t="s">
        <v>80</v>
      </c>
      <c r="D2163" s="136">
        <v>109.93</v>
      </c>
      <c r="E2163" s="136">
        <v>111.89</v>
      </c>
    </row>
    <row r="2164" spans="1:5" x14ac:dyDescent="0.3">
      <c r="A2164" s="133" t="s">
        <v>23007</v>
      </c>
      <c r="B2164" s="134" t="s">
        <v>23008</v>
      </c>
      <c r="C2164" s="135" t="s">
        <v>80</v>
      </c>
      <c r="D2164" s="136">
        <v>134.08000000000001</v>
      </c>
      <c r="E2164" s="136">
        <v>136.31</v>
      </c>
    </row>
    <row r="2165" spans="1:5" x14ac:dyDescent="0.3">
      <c r="A2165" s="133" t="s">
        <v>23009</v>
      </c>
      <c r="B2165" s="134" t="s">
        <v>23010</v>
      </c>
      <c r="C2165" s="135" t="s">
        <v>146</v>
      </c>
      <c r="D2165" s="136">
        <v>10.96</v>
      </c>
      <c r="E2165" s="136">
        <v>11.19</v>
      </c>
    </row>
    <row r="2166" spans="1:5" x14ac:dyDescent="0.3">
      <c r="A2166" s="133" t="s">
        <v>23011</v>
      </c>
      <c r="B2166" s="134" t="s">
        <v>23012</v>
      </c>
      <c r="C2166" s="135" t="s">
        <v>146</v>
      </c>
      <c r="D2166" s="136">
        <v>12.9</v>
      </c>
      <c r="E2166" s="136">
        <v>13.13</v>
      </c>
    </row>
    <row r="2167" spans="1:5" x14ac:dyDescent="0.3">
      <c r="A2167" s="133" t="s">
        <v>23013</v>
      </c>
      <c r="B2167" s="134" t="s">
        <v>23014</v>
      </c>
      <c r="C2167" s="135" t="s">
        <v>146</v>
      </c>
      <c r="D2167" s="136">
        <v>12.25</v>
      </c>
      <c r="E2167" s="136">
        <v>12.48</v>
      </c>
    </row>
    <row r="2168" spans="1:5" x14ac:dyDescent="0.3">
      <c r="A2168" s="133" t="s">
        <v>23015</v>
      </c>
      <c r="B2168" s="134" t="s">
        <v>23016</v>
      </c>
      <c r="C2168" s="135" t="s">
        <v>146</v>
      </c>
      <c r="D2168" s="136">
        <v>7.89</v>
      </c>
      <c r="E2168" s="136">
        <v>8.4499999999999993</v>
      </c>
    </row>
    <row r="2169" spans="1:5" x14ac:dyDescent="0.3">
      <c r="A2169" s="133" t="s">
        <v>23017</v>
      </c>
      <c r="B2169" s="134" t="s">
        <v>23018</v>
      </c>
      <c r="C2169" s="135" t="s">
        <v>146</v>
      </c>
      <c r="D2169" s="136">
        <v>13.78</v>
      </c>
      <c r="E2169" s="136">
        <v>14.34</v>
      </c>
    </row>
    <row r="2170" spans="1:5" x14ac:dyDescent="0.3">
      <c r="A2170" s="133" t="s">
        <v>23019</v>
      </c>
      <c r="B2170" s="134" t="s">
        <v>23020</v>
      </c>
      <c r="C2170" s="135"/>
      <c r="D2170" s="136"/>
      <c r="E2170" s="136"/>
    </row>
    <row r="2171" spans="1:5" x14ac:dyDescent="0.3">
      <c r="A2171" s="133" t="s">
        <v>23021</v>
      </c>
      <c r="B2171" s="134" t="s">
        <v>23022</v>
      </c>
      <c r="C2171" s="135" t="s">
        <v>80</v>
      </c>
      <c r="D2171" s="136">
        <v>74.75</v>
      </c>
      <c r="E2171" s="136">
        <v>76.430000000000007</v>
      </c>
    </row>
    <row r="2172" spans="1:5" x14ac:dyDescent="0.3">
      <c r="A2172" s="133" t="s">
        <v>23023</v>
      </c>
      <c r="B2172" s="134" t="s">
        <v>23024</v>
      </c>
      <c r="C2172" s="135" t="s">
        <v>80</v>
      </c>
      <c r="D2172" s="136">
        <v>94.02</v>
      </c>
      <c r="E2172" s="136">
        <v>95.7</v>
      </c>
    </row>
    <row r="2173" spans="1:5" x14ac:dyDescent="0.3">
      <c r="A2173" s="133" t="s">
        <v>23025</v>
      </c>
      <c r="B2173" s="134" t="s">
        <v>23026</v>
      </c>
      <c r="C2173" s="135" t="s">
        <v>146</v>
      </c>
      <c r="D2173" s="136">
        <v>64.7</v>
      </c>
      <c r="E2173" s="136">
        <v>66.430000000000007</v>
      </c>
    </row>
    <row r="2174" spans="1:5" x14ac:dyDescent="0.3">
      <c r="A2174" s="133" t="s">
        <v>23027</v>
      </c>
      <c r="B2174" s="134" t="s">
        <v>23028</v>
      </c>
      <c r="C2174" s="135" t="s">
        <v>146</v>
      </c>
      <c r="D2174" s="136">
        <v>169.64</v>
      </c>
      <c r="E2174" s="136">
        <v>173</v>
      </c>
    </row>
    <row r="2175" spans="1:5" x14ac:dyDescent="0.3">
      <c r="A2175" s="133" t="s">
        <v>23029</v>
      </c>
      <c r="B2175" s="134" t="s">
        <v>23030</v>
      </c>
      <c r="C2175" s="135" t="s">
        <v>146</v>
      </c>
      <c r="D2175" s="136">
        <v>236</v>
      </c>
      <c r="E2175" s="136">
        <v>239.36</v>
      </c>
    </row>
    <row r="2176" spans="1:5" x14ac:dyDescent="0.3">
      <c r="A2176" s="133" t="s">
        <v>23031</v>
      </c>
      <c r="B2176" s="134" t="s">
        <v>23032</v>
      </c>
      <c r="C2176" s="135" t="s">
        <v>146</v>
      </c>
      <c r="D2176" s="136">
        <v>249.87</v>
      </c>
      <c r="E2176" s="136">
        <v>250.94</v>
      </c>
    </row>
    <row r="2177" spans="1:5" x14ac:dyDescent="0.3">
      <c r="A2177" s="133" t="s">
        <v>23033</v>
      </c>
      <c r="B2177" s="134" t="s">
        <v>23034</v>
      </c>
      <c r="C2177" s="135" t="s">
        <v>146</v>
      </c>
      <c r="D2177" s="136">
        <v>297.67</v>
      </c>
      <c r="E2177" s="136">
        <v>298.74</v>
      </c>
    </row>
    <row r="2178" spans="1:5" x14ac:dyDescent="0.3">
      <c r="A2178" s="133" t="s">
        <v>23035</v>
      </c>
      <c r="B2178" s="134" t="s">
        <v>23036</v>
      </c>
      <c r="C2178" s="135" t="s">
        <v>146</v>
      </c>
      <c r="D2178" s="136">
        <v>467.27</v>
      </c>
      <c r="E2178" s="136">
        <v>468.34</v>
      </c>
    </row>
    <row r="2179" spans="1:5" x14ac:dyDescent="0.3">
      <c r="A2179" s="133" t="s">
        <v>23037</v>
      </c>
      <c r="B2179" s="134" t="s">
        <v>23038</v>
      </c>
      <c r="C2179" s="135" t="s">
        <v>146</v>
      </c>
      <c r="D2179" s="136">
        <v>9.48</v>
      </c>
      <c r="E2179" s="136">
        <v>9.6</v>
      </c>
    </row>
    <row r="2180" spans="1:5" x14ac:dyDescent="0.3">
      <c r="A2180" s="133" t="s">
        <v>23039</v>
      </c>
      <c r="B2180" s="134" t="s">
        <v>23040</v>
      </c>
      <c r="C2180" s="135"/>
      <c r="D2180" s="136"/>
      <c r="E2180" s="136"/>
    </row>
    <row r="2181" spans="1:5" x14ac:dyDescent="0.3">
      <c r="A2181" s="133" t="s">
        <v>23041</v>
      </c>
      <c r="B2181" s="134" t="s">
        <v>23042</v>
      </c>
      <c r="C2181" s="135" t="s">
        <v>80</v>
      </c>
      <c r="D2181" s="136">
        <v>233.57</v>
      </c>
      <c r="E2181" s="136">
        <v>235.25</v>
      </c>
    </row>
    <row r="2182" spans="1:5" x14ac:dyDescent="0.3">
      <c r="A2182" s="133" t="s">
        <v>23043</v>
      </c>
      <c r="B2182" s="134" t="s">
        <v>23044</v>
      </c>
      <c r="C2182" s="135" t="s">
        <v>80</v>
      </c>
      <c r="D2182" s="136">
        <v>306.58</v>
      </c>
      <c r="E2182" s="136">
        <v>308.26</v>
      </c>
    </row>
    <row r="2183" spans="1:5" x14ac:dyDescent="0.3">
      <c r="A2183" s="133" t="s">
        <v>23045</v>
      </c>
      <c r="B2183" s="134" t="s">
        <v>23046</v>
      </c>
      <c r="C2183" s="135" t="s">
        <v>80</v>
      </c>
      <c r="D2183" s="136">
        <v>359.47</v>
      </c>
      <c r="E2183" s="136">
        <v>361.15</v>
      </c>
    </row>
    <row r="2184" spans="1:5" x14ac:dyDescent="0.3">
      <c r="A2184" s="133" t="s">
        <v>23047</v>
      </c>
      <c r="B2184" s="134" t="s">
        <v>23048</v>
      </c>
      <c r="C2184" s="135" t="s">
        <v>80</v>
      </c>
      <c r="D2184" s="136">
        <v>331.78</v>
      </c>
      <c r="E2184" s="136">
        <v>333.46</v>
      </c>
    </row>
    <row r="2185" spans="1:5" x14ac:dyDescent="0.3">
      <c r="A2185" s="133" t="s">
        <v>23049</v>
      </c>
      <c r="B2185" s="134" t="s">
        <v>23050</v>
      </c>
      <c r="C2185" s="135" t="s">
        <v>80</v>
      </c>
      <c r="D2185" s="136">
        <v>418</v>
      </c>
      <c r="E2185" s="136">
        <v>419.68</v>
      </c>
    </row>
    <row r="2186" spans="1:5" x14ac:dyDescent="0.3">
      <c r="A2186" s="133" t="s">
        <v>23051</v>
      </c>
      <c r="B2186" s="134" t="s">
        <v>23052</v>
      </c>
      <c r="C2186" s="135"/>
      <c r="D2186" s="136"/>
      <c r="E2186" s="136"/>
    </row>
    <row r="2187" spans="1:5" x14ac:dyDescent="0.3">
      <c r="A2187" s="133" t="s">
        <v>23053</v>
      </c>
      <c r="B2187" s="134" t="s">
        <v>23054</v>
      </c>
      <c r="C2187" s="135" t="s">
        <v>80</v>
      </c>
      <c r="D2187" s="136">
        <v>6.81</v>
      </c>
      <c r="E2187" s="136">
        <v>7.03</v>
      </c>
    </row>
    <row r="2188" spans="1:5" x14ac:dyDescent="0.3">
      <c r="A2188" s="133" t="s">
        <v>23055</v>
      </c>
      <c r="B2188" s="134" t="s">
        <v>23056</v>
      </c>
      <c r="C2188" s="135" t="s">
        <v>80</v>
      </c>
      <c r="D2188" s="136">
        <v>7.79</v>
      </c>
      <c r="E2188" s="136">
        <v>8.01</v>
      </c>
    </row>
    <row r="2189" spans="1:5" x14ac:dyDescent="0.3">
      <c r="A2189" s="133" t="s">
        <v>23057</v>
      </c>
      <c r="B2189" s="134" t="s">
        <v>23058</v>
      </c>
      <c r="C2189" s="135" t="s">
        <v>80</v>
      </c>
      <c r="D2189" s="136">
        <v>11.16</v>
      </c>
      <c r="E2189" s="136">
        <v>11.38</v>
      </c>
    </row>
    <row r="2190" spans="1:5" x14ac:dyDescent="0.3">
      <c r="A2190" s="133" t="s">
        <v>23059</v>
      </c>
      <c r="B2190" s="134" t="s">
        <v>23060</v>
      </c>
      <c r="C2190" s="135" t="s">
        <v>80</v>
      </c>
      <c r="D2190" s="136">
        <v>15.68</v>
      </c>
      <c r="E2190" s="136">
        <v>15.9</v>
      </c>
    </row>
    <row r="2191" spans="1:5" x14ac:dyDescent="0.3">
      <c r="A2191" s="133" t="s">
        <v>23061</v>
      </c>
      <c r="B2191" s="134" t="s">
        <v>23062</v>
      </c>
      <c r="C2191" s="135" t="s">
        <v>80</v>
      </c>
      <c r="D2191" s="136">
        <v>22.43</v>
      </c>
      <c r="E2191" s="136">
        <v>22.65</v>
      </c>
    </row>
    <row r="2192" spans="1:5" x14ac:dyDescent="0.3">
      <c r="A2192" s="133" t="s">
        <v>23063</v>
      </c>
      <c r="B2192" s="134" t="s">
        <v>23064</v>
      </c>
      <c r="C2192" s="135" t="s">
        <v>80</v>
      </c>
      <c r="D2192" s="136">
        <v>25.33</v>
      </c>
      <c r="E2192" s="136">
        <v>25.55</v>
      </c>
    </row>
    <row r="2193" spans="1:5" x14ac:dyDescent="0.3">
      <c r="A2193" s="133" t="s">
        <v>23065</v>
      </c>
      <c r="B2193" s="134" t="s">
        <v>23066</v>
      </c>
      <c r="C2193" s="135" t="s">
        <v>80</v>
      </c>
      <c r="D2193" s="136">
        <v>46.2</v>
      </c>
      <c r="E2193" s="136">
        <v>46.42</v>
      </c>
    </row>
    <row r="2194" spans="1:5" x14ac:dyDescent="0.3">
      <c r="A2194" s="133" t="s">
        <v>23067</v>
      </c>
      <c r="B2194" s="134" t="s">
        <v>23068</v>
      </c>
      <c r="C2194" s="135"/>
      <c r="D2194" s="136"/>
      <c r="E2194" s="136"/>
    </row>
    <row r="2195" spans="1:5" x14ac:dyDescent="0.3">
      <c r="A2195" s="133" t="s">
        <v>23069</v>
      </c>
      <c r="B2195" s="134" t="s">
        <v>23070</v>
      </c>
      <c r="C2195" s="135" t="s">
        <v>80</v>
      </c>
      <c r="D2195" s="136">
        <v>27.34</v>
      </c>
      <c r="E2195" s="136">
        <v>29.31</v>
      </c>
    </row>
    <row r="2196" spans="1:5" x14ac:dyDescent="0.3">
      <c r="A2196" s="133" t="s">
        <v>23071</v>
      </c>
      <c r="B2196" s="134" t="s">
        <v>23072</v>
      </c>
      <c r="C2196" s="135" t="s">
        <v>80</v>
      </c>
      <c r="D2196" s="136">
        <v>30.66</v>
      </c>
      <c r="E2196" s="136">
        <v>32.630000000000003</v>
      </c>
    </row>
    <row r="2197" spans="1:5" x14ac:dyDescent="0.3">
      <c r="A2197" s="133" t="s">
        <v>23073</v>
      </c>
      <c r="B2197" s="134" t="s">
        <v>23074</v>
      </c>
      <c r="C2197" s="135" t="s">
        <v>80</v>
      </c>
      <c r="D2197" s="136">
        <v>49.89</v>
      </c>
      <c r="E2197" s="136">
        <v>51.86</v>
      </c>
    </row>
    <row r="2198" spans="1:5" x14ac:dyDescent="0.3">
      <c r="A2198" s="133" t="s">
        <v>23075</v>
      </c>
      <c r="B2198" s="134" t="s">
        <v>23076</v>
      </c>
      <c r="C2198" s="135" t="s">
        <v>146</v>
      </c>
      <c r="D2198" s="136">
        <v>21.07</v>
      </c>
      <c r="E2198" s="136">
        <v>21.45</v>
      </c>
    </row>
    <row r="2199" spans="1:5" x14ac:dyDescent="0.3">
      <c r="A2199" s="133" t="s">
        <v>23077</v>
      </c>
      <c r="B2199" s="134" t="s">
        <v>23078</v>
      </c>
      <c r="C2199" s="135" t="s">
        <v>146</v>
      </c>
      <c r="D2199" s="136">
        <v>26.18</v>
      </c>
      <c r="E2199" s="136">
        <v>26.56</v>
      </c>
    </row>
    <row r="2200" spans="1:5" x14ac:dyDescent="0.3">
      <c r="A2200" s="133" t="s">
        <v>23079</v>
      </c>
      <c r="B2200" s="134" t="s">
        <v>23080</v>
      </c>
      <c r="C2200" s="135" t="s">
        <v>146</v>
      </c>
      <c r="D2200" s="136">
        <v>72.67</v>
      </c>
      <c r="E2200" s="136">
        <v>73.05</v>
      </c>
    </row>
    <row r="2201" spans="1:5" x14ac:dyDescent="0.3">
      <c r="A2201" s="133" t="s">
        <v>23081</v>
      </c>
      <c r="B2201" s="134" t="s">
        <v>23082</v>
      </c>
      <c r="C2201" s="135" t="s">
        <v>146</v>
      </c>
      <c r="D2201" s="136">
        <v>24.35</v>
      </c>
      <c r="E2201" s="136">
        <v>24.73</v>
      </c>
    </row>
    <row r="2202" spans="1:5" x14ac:dyDescent="0.3">
      <c r="A2202" s="133" t="s">
        <v>23083</v>
      </c>
      <c r="B2202" s="134" t="s">
        <v>23084</v>
      </c>
      <c r="C2202" s="135" t="s">
        <v>146</v>
      </c>
      <c r="D2202" s="136">
        <v>43.41</v>
      </c>
      <c r="E2202" s="136">
        <v>43.79</v>
      </c>
    </row>
    <row r="2203" spans="1:5" x14ac:dyDescent="0.3">
      <c r="A2203" s="133" t="s">
        <v>23085</v>
      </c>
      <c r="B2203" s="134" t="s">
        <v>23086</v>
      </c>
      <c r="C2203" s="135" t="s">
        <v>146</v>
      </c>
      <c r="D2203" s="136">
        <v>93.04</v>
      </c>
      <c r="E2203" s="136">
        <v>93.42</v>
      </c>
    </row>
    <row r="2204" spans="1:5" x14ac:dyDescent="0.3">
      <c r="A2204" s="133" t="s">
        <v>23087</v>
      </c>
      <c r="B2204" s="134" t="s">
        <v>23088</v>
      </c>
      <c r="C2204" s="135"/>
      <c r="D2204" s="136"/>
      <c r="E2204" s="136"/>
    </row>
    <row r="2205" spans="1:5" x14ac:dyDescent="0.3">
      <c r="A2205" s="133" t="s">
        <v>23089</v>
      </c>
      <c r="B2205" s="134" t="s">
        <v>23090</v>
      </c>
      <c r="C2205" s="135" t="s">
        <v>80</v>
      </c>
      <c r="D2205" s="136">
        <v>108.04</v>
      </c>
      <c r="E2205" s="136">
        <v>109.72</v>
      </c>
    </row>
    <row r="2206" spans="1:5" x14ac:dyDescent="0.3">
      <c r="A2206" s="133" t="s">
        <v>23091</v>
      </c>
      <c r="B2206" s="134" t="s">
        <v>23092</v>
      </c>
      <c r="C2206" s="135" t="s">
        <v>146</v>
      </c>
      <c r="D2206" s="136">
        <v>127.2</v>
      </c>
      <c r="E2206" s="136">
        <v>130</v>
      </c>
    </row>
    <row r="2207" spans="1:5" x14ac:dyDescent="0.3">
      <c r="A2207" s="133" t="s">
        <v>23093</v>
      </c>
      <c r="B2207" s="134" t="s">
        <v>23094</v>
      </c>
      <c r="C2207" s="135" t="s">
        <v>146</v>
      </c>
      <c r="D2207" s="136">
        <v>161.15</v>
      </c>
      <c r="E2207" s="136">
        <v>163.95</v>
      </c>
    </row>
    <row r="2208" spans="1:5" x14ac:dyDescent="0.3">
      <c r="A2208" s="133" t="s">
        <v>23095</v>
      </c>
      <c r="B2208" s="134" t="s">
        <v>23096</v>
      </c>
      <c r="C2208" s="135" t="s">
        <v>146</v>
      </c>
      <c r="D2208" s="136">
        <v>40.6</v>
      </c>
      <c r="E2208" s="136">
        <v>41.67</v>
      </c>
    </row>
    <row r="2209" spans="1:5" x14ac:dyDescent="0.3">
      <c r="A2209" s="133" t="s">
        <v>23097</v>
      </c>
      <c r="B2209" s="134" t="s">
        <v>23098</v>
      </c>
      <c r="C2209" s="135" t="s">
        <v>146</v>
      </c>
      <c r="D2209" s="136">
        <v>32.729999999999997</v>
      </c>
      <c r="E2209" s="136">
        <v>33.799999999999997</v>
      </c>
    </row>
    <row r="2210" spans="1:5" x14ac:dyDescent="0.3">
      <c r="A2210" s="133" t="s">
        <v>23099</v>
      </c>
      <c r="B2210" s="134" t="s">
        <v>23100</v>
      </c>
      <c r="C2210" s="135" t="s">
        <v>146</v>
      </c>
      <c r="D2210" s="136">
        <v>23.32</v>
      </c>
      <c r="E2210" s="136">
        <v>24.16</v>
      </c>
    </row>
    <row r="2211" spans="1:5" x14ac:dyDescent="0.3">
      <c r="A2211" s="133" t="s">
        <v>23101</v>
      </c>
      <c r="B2211" s="134" t="s">
        <v>23102</v>
      </c>
      <c r="C2211" s="135" t="s">
        <v>80</v>
      </c>
      <c r="D2211" s="136">
        <v>83.94</v>
      </c>
      <c r="E2211" s="136">
        <v>85.62</v>
      </c>
    </row>
    <row r="2212" spans="1:5" x14ac:dyDescent="0.3">
      <c r="A2212" s="133" t="s">
        <v>23103</v>
      </c>
      <c r="B2212" s="134" t="s">
        <v>23104</v>
      </c>
      <c r="C2212" s="135" t="s">
        <v>146</v>
      </c>
      <c r="D2212" s="136">
        <v>109.78</v>
      </c>
      <c r="E2212" s="136">
        <v>112.58</v>
      </c>
    </row>
    <row r="2213" spans="1:5" x14ac:dyDescent="0.3">
      <c r="A2213" s="133" t="s">
        <v>23105</v>
      </c>
      <c r="B2213" s="134" t="s">
        <v>23106</v>
      </c>
      <c r="C2213" s="135" t="s">
        <v>146</v>
      </c>
      <c r="D2213" s="136">
        <v>21.05</v>
      </c>
      <c r="E2213" s="136">
        <v>21.89</v>
      </c>
    </row>
    <row r="2214" spans="1:5" x14ac:dyDescent="0.3">
      <c r="A2214" s="133" t="s">
        <v>23107</v>
      </c>
      <c r="B2214" s="134" t="s">
        <v>23108</v>
      </c>
      <c r="C2214" s="135" t="s">
        <v>146</v>
      </c>
      <c r="D2214" s="136">
        <v>100.38</v>
      </c>
      <c r="E2214" s="136">
        <v>103.18</v>
      </c>
    </row>
    <row r="2215" spans="1:5" x14ac:dyDescent="0.3">
      <c r="A2215" s="133" t="s">
        <v>23109</v>
      </c>
      <c r="B2215" s="134" t="s">
        <v>23110</v>
      </c>
      <c r="C2215" s="135" t="s">
        <v>146</v>
      </c>
      <c r="D2215" s="136">
        <v>124.93</v>
      </c>
      <c r="E2215" s="136">
        <v>127.73</v>
      </c>
    </row>
    <row r="2216" spans="1:5" x14ac:dyDescent="0.3">
      <c r="A2216" s="133" t="s">
        <v>23111</v>
      </c>
      <c r="B2216" s="134" t="s">
        <v>23112</v>
      </c>
      <c r="C2216" s="135" t="s">
        <v>146</v>
      </c>
      <c r="D2216" s="136">
        <v>389.53</v>
      </c>
      <c r="E2216" s="136">
        <v>393.29</v>
      </c>
    </row>
    <row r="2217" spans="1:5" x14ac:dyDescent="0.3">
      <c r="A2217" s="133" t="s">
        <v>23113</v>
      </c>
      <c r="B2217" s="134" t="s">
        <v>23114</v>
      </c>
      <c r="C2217" s="135" t="s">
        <v>146</v>
      </c>
      <c r="D2217" s="136">
        <v>68.05</v>
      </c>
      <c r="E2217" s="136">
        <v>70.849999999999994</v>
      </c>
    </row>
    <row r="2218" spans="1:5" x14ac:dyDescent="0.3">
      <c r="A2218" s="133" t="s">
        <v>23115</v>
      </c>
      <c r="B2218" s="134" t="s">
        <v>23116</v>
      </c>
      <c r="C2218" s="135"/>
      <c r="D2218" s="136"/>
      <c r="E2218" s="136"/>
    </row>
    <row r="2219" spans="1:5" x14ac:dyDescent="0.3">
      <c r="A2219" s="133" t="s">
        <v>23117</v>
      </c>
      <c r="B2219" s="134" t="s">
        <v>23118</v>
      </c>
      <c r="C2219" s="135" t="s">
        <v>80</v>
      </c>
      <c r="D2219" s="136">
        <v>17.61</v>
      </c>
      <c r="E2219" s="136">
        <v>19.29</v>
      </c>
    </row>
    <row r="2220" spans="1:5" x14ac:dyDescent="0.3">
      <c r="A2220" s="133" t="s">
        <v>23119</v>
      </c>
      <c r="B2220" s="134" t="s">
        <v>23120</v>
      </c>
      <c r="C2220" s="135" t="s">
        <v>80</v>
      </c>
      <c r="D2220" s="136">
        <v>17.440000000000001</v>
      </c>
      <c r="E2220" s="136">
        <v>19.12</v>
      </c>
    </row>
    <row r="2221" spans="1:5" x14ac:dyDescent="0.3">
      <c r="A2221" s="133" t="s">
        <v>23121</v>
      </c>
      <c r="B2221" s="134" t="s">
        <v>23122</v>
      </c>
      <c r="C2221" s="135" t="s">
        <v>80</v>
      </c>
      <c r="D2221" s="136">
        <v>19.75</v>
      </c>
      <c r="E2221" s="136">
        <v>21.43</v>
      </c>
    </row>
    <row r="2222" spans="1:5" x14ac:dyDescent="0.3">
      <c r="A2222" s="133" t="s">
        <v>23123</v>
      </c>
      <c r="B2222" s="134" t="s">
        <v>23124</v>
      </c>
      <c r="C2222" s="135" t="s">
        <v>80</v>
      </c>
      <c r="D2222" s="136">
        <v>18.079999999999998</v>
      </c>
      <c r="E2222" s="136">
        <v>19.760000000000002</v>
      </c>
    </row>
    <row r="2223" spans="1:5" x14ac:dyDescent="0.3">
      <c r="A2223" s="133" t="s">
        <v>23125</v>
      </c>
      <c r="B2223" s="134" t="s">
        <v>23126</v>
      </c>
      <c r="C2223" s="135" t="s">
        <v>80</v>
      </c>
      <c r="D2223" s="136">
        <v>20.46</v>
      </c>
      <c r="E2223" s="136">
        <v>22.14</v>
      </c>
    </row>
    <row r="2224" spans="1:5" x14ac:dyDescent="0.3">
      <c r="A2224" s="133" t="s">
        <v>23127</v>
      </c>
      <c r="B2224" s="134" t="s">
        <v>23128</v>
      </c>
      <c r="C2224" s="135"/>
      <c r="D2224" s="136"/>
      <c r="E2224" s="136"/>
    </row>
    <row r="2225" spans="1:5" x14ac:dyDescent="0.3">
      <c r="A2225" s="133" t="s">
        <v>23129</v>
      </c>
      <c r="B2225" s="134" t="s">
        <v>23130</v>
      </c>
      <c r="C2225" s="135" t="s">
        <v>80</v>
      </c>
      <c r="D2225" s="136">
        <v>12.56</v>
      </c>
      <c r="E2225" s="136">
        <v>13.96</v>
      </c>
    </row>
    <row r="2226" spans="1:5" x14ac:dyDescent="0.3">
      <c r="A2226" s="133" t="s">
        <v>23131</v>
      </c>
      <c r="B2226" s="134" t="s">
        <v>23132</v>
      </c>
      <c r="C2226" s="135" t="s">
        <v>80</v>
      </c>
      <c r="D2226" s="136">
        <v>20.100000000000001</v>
      </c>
      <c r="E2226" s="136">
        <v>22.33</v>
      </c>
    </row>
    <row r="2227" spans="1:5" x14ac:dyDescent="0.3">
      <c r="A2227" s="133" t="s">
        <v>23133</v>
      </c>
      <c r="B2227" s="134" t="s">
        <v>23134</v>
      </c>
      <c r="C2227" s="135" t="s">
        <v>146</v>
      </c>
      <c r="D2227" s="136">
        <v>15.07</v>
      </c>
      <c r="E2227" s="136">
        <v>16.75</v>
      </c>
    </row>
    <row r="2228" spans="1:5" x14ac:dyDescent="0.3">
      <c r="A2228" s="133" t="s">
        <v>23135</v>
      </c>
      <c r="B2228" s="134" t="s">
        <v>23136</v>
      </c>
      <c r="C2228" s="135" t="s">
        <v>80</v>
      </c>
      <c r="D2228" s="136">
        <v>50.24</v>
      </c>
      <c r="E2228" s="136">
        <v>55.83</v>
      </c>
    </row>
    <row r="2229" spans="1:5" x14ac:dyDescent="0.3">
      <c r="A2229" s="133" t="s">
        <v>23137</v>
      </c>
      <c r="B2229" s="134" t="s">
        <v>23138</v>
      </c>
      <c r="C2229" s="135"/>
      <c r="D2229" s="136"/>
      <c r="E2229" s="136"/>
    </row>
    <row r="2230" spans="1:5" x14ac:dyDescent="0.3">
      <c r="A2230" s="133" t="s">
        <v>23139</v>
      </c>
      <c r="B2230" s="134" t="s">
        <v>23140</v>
      </c>
      <c r="C2230" s="135" t="s">
        <v>80</v>
      </c>
      <c r="D2230" s="136">
        <v>77.349999999999994</v>
      </c>
      <c r="E2230" s="136">
        <v>80.150000000000006</v>
      </c>
    </row>
    <row r="2231" spans="1:5" x14ac:dyDescent="0.3">
      <c r="A2231" s="133" t="s">
        <v>23141</v>
      </c>
      <c r="B2231" s="134" t="s">
        <v>23142</v>
      </c>
      <c r="C2231" s="135" t="s">
        <v>80</v>
      </c>
      <c r="D2231" s="136">
        <v>94.84</v>
      </c>
      <c r="E2231" s="136">
        <v>97.64</v>
      </c>
    </row>
    <row r="2232" spans="1:5" x14ac:dyDescent="0.3">
      <c r="A2232" s="133" t="s">
        <v>23143</v>
      </c>
      <c r="B2232" s="134" t="s">
        <v>23144</v>
      </c>
      <c r="C2232" s="135" t="s">
        <v>80</v>
      </c>
      <c r="D2232" s="136">
        <v>110.58</v>
      </c>
      <c r="E2232" s="136">
        <v>113.38</v>
      </c>
    </row>
    <row r="2233" spans="1:5" x14ac:dyDescent="0.3">
      <c r="A2233" s="133" t="s">
        <v>23145</v>
      </c>
      <c r="B2233" s="134" t="s">
        <v>23146</v>
      </c>
      <c r="C2233" s="135" t="s">
        <v>80</v>
      </c>
      <c r="D2233" s="136">
        <v>127.89</v>
      </c>
      <c r="E2233" s="136">
        <v>130.69</v>
      </c>
    </row>
    <row r="2234" spans="1:5" x14ac:dyDescent="0.3">
      <c r="A2234" s="133" t="s">
        <v>23147</v>
      </c>
      <c r="B2234" s="134" t="s">
        <v>23148</v>
      </c>
      <c r="C2234" s="135" t="s">
        <v>80</v>
      </c>
      <c r="D2234" s="136">
        <v>145.27000000000001</v>
      </c>
      <c r="E2234" s="136">
        <v>148.07</v>
      </c>
    </row>
    <row r="2235" spans="1:5" x14ac:dyDescent="0.3">
      <c r="A2235" s="133" t="s">
        <v>23149</v>
      </c>
      <c r="B2235" s="134" t="s">
        <v>23150</v>
      </c>
      <c r="C2235" s="135" t="s">
        <v>80</v>
      </c>
      <c r="D2235" s="136">
        <v>143.51</v>
      </c>
      <c r="E2235" s="136">
        <v>147.69999999999999</v>
      </c>
    </row>
    <row r="2236" spans="1:5" x14ac:dyDescent="0.3">
      <c r="A2236" s="133" t="s">
        <v>23151</v>
      </c>
      <c r="B2236" s="134" t="s">
        <v>23152</v>
      </c>
      <c r="C2236" s="135" t="s">
        <v>80</v>
      </c>
      <c r="D2236" s="136">
        <v>155.56</v>
      </c>
      <c r="E2236" s="136">
        <v>159.75</v>
      </c>
    </row>
    <row r="2237" spans="1:5" x14ac:dyDescent="0.3">
      <c r="A2237" s="133" t="s">
        <v>23153</v>
      </c>
      <c r="B2237" s="134" t="s">
        <v>23154</v>
      </c>
      <c r="C2237" s="135" t="s">
        <v>80</v>
      </c>
      <c r="D2237" s="136">
        <v>176.55</v>
      </c>
      <c r="E2237" s="136">
        <v>180.74</v>
      </c>
    </row>
    <row r="2238" spans="1:5" x14ac:dyDescent="0.3">
      <c r="A2238" s="133" t="s">
        <v>23155</v>
      </c>
      <c r="B2238" s="134" t="s">
        <v>23156</v>
      </c>
      <c r="C2238" s="135" t="s">
        <v>80</v>
      </c>
      <c r="D2238" s="136">
        <v>192</v>
      </c>
      <c r="E2238" s="136">
        <v>196.19</v>
      </c>
    </row>
    <row r="2239" spans="1:5" x14ac:dyDescent="0.3">
      <c r="A2239" s="133" t="s">
        <v>23157</v>
      </c>
      <c r="B2239" s="134" t="s">
        <v>23158</v>
      </c>
      <c r="C2239" s="135" t="s">
        <v>80</v>
      </c>
      <c r="D2239" s="136">
        <v>218.25</v>
      </c>
      <c r="E2239" s="136">
        <v>223.84</v>
      </c>
    </row>
    <row r="2240" spans="1:5" x14ac:dyDescent="0.3">
      <c r="A2240" s="133" t="s">
        <v>23159</v>
      </c>
      <c r="B2240" s="134" t="s">
        <v>23160</v>
      </c>
      <c r="C2240" s="135" t="s">
        <v>80</v>
      </c>
      <c r="D2240" s="136">
        <v>305.85000000000002</v>
      </c>
      <c r="E2240" s="136">
        <v>311.44</v>
      </c>
    </row>
    <row r="2241" spans="1:5" x14ac:dyDescent="0.3">
      <c r="A2241" s="133" t="s">
        <v>23161</v>
      </c>
      <c r="B2241" s="134" t="s">
        <v>23162</v>
      </c>
      <c r="C2241" s="135" t="s">
        <v>80</v>
      </c>
      <c r="D2241" s="136">
        <v>85.51</v>
      </c>
      <c r="E2241" s="136">
        <v>88.31</v>
      </c>
    </row>
    <row r="2242" spans="1:5" x14ac:dyDescent="0.3">
      <c r="A2242" s="133" t="s">
        <v>23163</v>
      </c>
      <c r="B2242" s="134" t="s">
        <v>23164</v>
      </c>
      <c r="C2242" s="135" t="s">
        <v>80</v>
      </c>
      <c r="D2242" s="136">
        <v>99.86</v>
      </c>
      <c r="E2242" s="136">
        <v>102.66</v>
      </c>
    </row>
    <row r="2243" spans="1:5" x14ac:dyDescent="0.3">
      <c r="A2243" s="133" t="s">
        <v>23165</v>
      </c>
      <c r="B2243" s="134" t="s">
        <v>23166</v>
      </c>
      <c r="C2243" s="135" t="s">
        <v>80</v>
      </c>
      <c r="D2243" s="136">
        <v>116.35</v>
      </c>
      <c r="E2243" s="136">
        <v>119.15</v>
      </c>
    </row>
    <row r="2244" spans="1:5" x14ac:dyDescent="0.3">
      <c r="A2244" s="133" t="s">
        <v>23167</v>
      </c>
      <c r="B2244" s="134" t="s">
        <v>23168</v>
      </c>
      <c r="C2244" s="135" t="s">
        <v>80</v>
      </c>
      <c r="D2244" s="136">
        <v>129.24</v>
      </c>
      <c r="E2244" s="136">
        <v>132.04</v>
      </c>
    </row>
    <row r="2245" spans="1:5" x14ac:dyDescent="0.3">
      <c r="A2245" s="133" t="s">
        <v>23169</v>
      </c>
      <c r="B2245" s="134" t="s">
        <v>23170</v>
      </c>
      <c r="C2245" s="135"/>
      <c r="D2245" s="136"/>
      <c r="E2245" s="136"/>
    </row>
    <row r="2246" spans="1:5" x14ac:dyDescent="0.3">
      <c r="A2246" s="133" t="s">
        <v>23171</v>
      </c>
      <c r="B2246" s="134" t="s">
        <v>23172</v>
      </c>
      <c r="C2246" s="135" t="s">
        <v>80</v>
      </c>
      <c r="D2246" s="136">
        <v>138.53</v>
      </c>
      <c r="E2246" s="136">
        <v>142.72</v>
      </c>
    </row>
    <row r="2247" spans="1:5" x14ac:dyDescent="0.3">
      <c r="A2247" s="133" t="s">
        <v>23173</v>
      </c>
      <c r="B2247" s="134" t="s">
        <v>23174</v>
      </c>
      <c r="C2247" s="135" t="s">
        <v>80</v>
      </c>
      <c r="D2247" s="136">
        <v>158.68</v>
      </c>
      <c r="E2247" s="136">
        <v>162.87</v>
      </c>
    </row>
    <row r="2248" spans="1:5" x14ac:dyDescent="0.3">
      <c r="A2248" s="133" t="s">
        <v>23175</v>
      </c>
      <c r="B2248" s="134" t="s">
        <v>23176</v>
      </c>
      <c r="C2248" s="135" t="s">
        <v>80</v>
      </c>
      <c r="D2248" s="136">
        <v>175.16</v>
      </c>
      <c r="E2248" s="136">
        <v>179.35</v>
      </c>
    </row>
    <row r="2249" spans="1:5" x14ac:dyDescent="0.3">
      <c r="A2249" s="133" t="s">
        <v>23177</v>
      </c>
      <c r="B2249" s="134" t="s">
        <v>23178</v>
      </c>
      <c r="C2249" s="135" t="s">
        <v>80</v>
      </c>
      <c r="D2249" s="136">
        <v>191.98</v>
      </c>
      <c r="E2249" s="136">
        <v>197.57</v>
      </c>
    </row>
    <row r="2250" spans="1:5" x14ac:dyDescent="0.3">
      <c r="A2250" s="133" t="s">
        <v>23179</v>
      </c>
      <c r="B2250" s="134" t="s">
        <v>23180</v>
      </c>
      <c r="C2250" s="135" t="s">
        <v>80</v>
      </c>
      <c r="D2250" s="136">
        <v>263.57</v>
      </c>
      <c r="E2250" s="136">
        <v>269.16000000000003</v>
      </c>
    </row>
    <row r="2251" spans="1:5" x14ac:dyDescent="0.3">
      <c r="A2251" s="133" t="s">
        <v>23181</v>
      </c>
      <c r="B2251" s="134" t="s">
        <v>23182</v>
      </c>
      <c r="C2251" s="135" t="s">
        <v>80</v>
      </c>
      <c r="D2251" s="136">
        <v>28.86</v>
      </c>
      <c r="E2251" s="136">
        <v>29.15</v>
      </c>
    </row>
    <row r="2252" spans="1:5" x14ac:dyDescent="0.3">
      <c r="A2252" s="133" t="s">
        <v>23183</v>
      </c>
      <c r="B2252" s="134" t="s">
        <v>23184</v>
      </c>
      <c r="C2252" s="135" t="s">
        <v>80</v>
      </c>
      <c r="D2252" s="136">
        <v>49.79</v>
      </c>
      <c r="E2252" s="136">
        <v>50.08</v>
      </c>
    </row>
    <row r="2253" spans="1:5" x14ac:dyDescent="0.3">
      <c r="A2253" s="133" t="s">
        <v>23185</v>
      </c>
      <c r="B2253" s="134" t="s">
        <v>23186</v>
      </c>
      <c r="C2253" s="135" t="s">
        <v>80</v>
      </c>
      <c r="D2253" s="136">
        <v>68.39</v>
      </c>
      <c r="E2253" s="136">
        <v>68.680000000000007</v>
      </c>
    </row>
    <row r="2254" spans="1:5" x14ac:dyDescent="0.3">
      <c r="A2254" s="133" t="s">
        <v>23187</v>
      </c>
      <c r="B2254" s="134" t="s">
        <v>23188</v>
      </c>
      <c r="C2254" s="135" t="s">
        <v>80</v>
      </c>
      <c r="D2254" s="136">
        <v>84.93</v>
      </c>
      <c r="E2254" s="136">
        <v>85.22</v>
      </c>
    </row>
    <row r="2255" spans="1:5" x14ac:dyDescent="0.3">
      <c r="A2255" s="133" t="s">
        <v>23189</v>
      </c>
      <c r="B2255" s="134" t="s">
        <v>23190</v>
      </c>
      <c r="C2255" s="135" t="s">
        <v>80</v>
      </c>
      <c r="D2255" s="136">
        <v>108.17</v>
      </c>
      <c r="E2255" s="136">
        <v>108.46</v>
      </c>
    </row>
    <row r="2256" spans="1:5" x14ac:dyDescent="0.3">
      <c r="A2256" s="133" t="s">
        <v>23191</v>
      </c>
      <c r="B2256" s="134" t="s">
        <v>23192</v>
      </c>
      <c r="C2256" s="135" t="s">
        <v>80</v>
      </c>
      <c r="D2256" s="136">
        <v>121.5</v>
      </c>
      <c r="E2256" s="136">
        <v>121.79</v>
      </c>
    </row>
    <row r="2257" spans="1:5" x14ac:dyDescent="0.3">
      <c r="A2257" s="133" t="s">
        <v>23193</v>
      </c>
      <c r="B2257" s="134" t="s">
        <v>23194</v>
      </c>
      <c r="C2257" s="135" t="s">
        <v>80</v>
      </c>
      <c r="D2257" s="136">
        <v>155.41999999999999</v>
      </c>
      <c r="E2257" s="136">
        <v>155.71</v>
      </c>
    </row>
    <row r="2258" spans="1:5" x14ac:dyDescent="0.3">
      <c r="A2258" s="133" t="s">
        <v>23195</v>
      </c>
      <c r="B2258" s="134" t="s">
        <v>23196</v>
      </c>
      <c r="C2258" s="135"/>
      <c r="D2258" s="136"/>
      <c r="E2258" s="136"/>
    </row>
    <row r="2259" spans="1:5" x14ac:dyDescent="0.3">
      <c r="A2259" s="133" t="s">
        <v>23197</v>
      </c>
      <c r="B2259" s="134" t="s">
        <v>23198</v>
      </c>
      <c r="C2259" s="135" t="s">
        <v>146</v>
      </c>
      <c r="D2259" s="136">
        <v>19.78</v>
      </c>
      <c r="E2259" s="136">
        <v>21.18</v>
      </c>
    </row>
    <row r="2260" spans="1:5" x14ac:dyDescent="0.3">
      <c r="A2260" s="133" t="s">
        <v>23199</v>
      </c>
      <c r="B2260" s="134" t="s">
        <v>23200</v>
      </c>
      <c r="C2260" s="135" t="s">
        <v>146</v>
      </c>
      <c r="D2260" s="136">
        <v>23.31</v>
      </c>
      <c r="E2260" s="136">
        <v>24.71</v>
      </c>
    </row>
    <row r="2261" spans="1:5" x14ac:dyDescent="0.3">
      <c r="A2261" s="133" t="s">
        <v>23201</v>
      </c>
      <c r="B2261" s="134" t="s">
        <v>23202</v>
      </c>
      <c r="C2261" s="135" t="s">
        <v>146</v>
      </c>
      <c r="D2261" s="136">
        <v>26.21</v>
      </c>
      <c r="E2261" s="136">
        <v>27.61</v>
      </c>
    </row>
    <row r="2262" spans="1:5" x14ac:dyDescent="0.3">
      <c r="A2262" s="133" t="s">
        <v>23203</v>
      </c>
      <c r="B2262" s="134" t="s">
        <v>23204</v>
      </c>
      <c r="C2262" s="135" t="s">
        <v>146</v>
      </c>
      <c r="D2262" s="136">
        <v>28.54</v>
      </c>
      <c r="E2262" s="136">
        <v>29.94</v>
      </c>
    </row>
    <row r="2263" spans="1:5" x14ac:dyDescent="0.3">
      <c r="A2263" s="133" t="s">
        <v>23205</v>
      </c>
      <c r="B2263" s="134" t="s">
        <v>23206</v>
      </c>
      <c r="C2263" s="135" t="s">
        <v>146</v>
      </c>
      <c r="D2263" s="136">
        <v>31.05</v>
      </c>
      <c r="E2263" s="136">
        <v>32.450000000000003</v>
      </c>
    </row>
    <row r="2264" spans="1:5" x14ac:dyDescent="0.3">
      <c r="A2264" s="133" t="s">
        <v>23207</v>
      </c>
      <c r="B2264" s="134" t="s">
        <v>23208</v>
      </c>
      <c r="C2264" s="135" t="s">
        <v>146</v>
      </c>
      <c r="D2264" s="136">
        <v>34.56</v>
      </c>
      <c r="E2264" s="136">
        <v>35.96</v>
      </c>
    </row>
    <row r="2265" spans="1:5" x14ac:dyDescent="0.3">
      <c r="A2265" s="133" t="s">
        <v>23209</v>
      </c>
      <c r="B2265" s="134" t="s">
        <v>23210</v>
      </c>
      <c r="C2265" s="135" t="s">
        <v>146</v>
      </c>
      <c r="D2265" s="136">
        <v>26.6</v>
      </c>
      <c r="E2265" s="136">
        <v>28</v>
      </c>
    </row>
    <row r="2266" spans="1:5" x14ac:dyDescent="0.3">
      <c r="A2266" s="133" t="s">
        <v>23211</v>
      </c>
      <c r="B2266" s="134" t="s">
        <v>23212</v>
      </c>
      <c r="C2266" s="135" t="s">
        <v>146</v>
      </c>
      <c r="D2266" s="136">
        <v>28.45</v>
      </c>
      <c r="E2266" s="136">
        <v>29.85</v>
      </c>
    </row>
    <row r="2267" spans="1:5" x14ac:dyDescent="0.3">
      <c r="A2267" s="133" t="s">
        <v>23213</v>
      </c>
      <c r="B2267" s="134" t="s">
        <v>23214</v>
      </c>
      <c r="C2267" s="135" t="s">
        <v>146</v>
      </c>
      <c r="D2267" s="136">
        <v>33.5</v>
      </c>
      <c r="E2267" s="136">
        <v>34.9</v>
      </c>
    </row>
    <row r="2268" spans="1:5" x14ac:dyDescent="0.3">
      <c r="A2268" s="133" t="s">
        <v>23215</v>
      </c>
      <c r="B2268" s="134" t="s">
        <v>23216</v>
      </c>
      <c r="C2268" s="135" t="s">
        <v>146</v>
      </c>
      <c r="D2268" s="136">
        <v>34.549999999999997</v>
      </c>
      <c r="E2268" s="136">
        <v>35.950000000000003</v>
      </c>
    </row>
    <row r="2269" spans="1:5" x14ac:dyDescent="0.3">
      <c r="A2269" s="133" t="s">
        <v>23217</v>
      </c>
      <c r="B2269" s="134" t="s">
        <v>23218</v>
      </c>
      <c r="C2269" s="135" t="s">
        <v>146</v>
      </c>
      <c r="D2269" s="136">
        <v>38.26</v>
      </c>
      <c r="E2269" s="136">
        <v>39.659999999999997</v>
      </c>
    </row>
    <row r="2270" spans="1:5" x14ac:dyDescent="0.3">
      <c r="A2270" s="133" t="s">
        <v>23219</v>
      </c>
      <c r="B2270" s="134" t="s">
        <v>23220</v>
      </c>
      <c r="C2270" s="135" t="s">
        <v>146</v>
      </c>
      <c r="D2270" s="136">
        <v>40.67</v>
      </c>
      <c r="E2270" s="136">
        <v>42.07</v>
      </c>
    </row>
    <row r="2271" spans="1:5" x14ac:dyDescent="0.3">
      <c r="A2271" s="133" t="s">
        <v>23221</v>
      </c>
      <c r="B2271" s="134" t="s">
        <v>23222</v>
      </c>
      <c r="C2271" s="135" t="s">
        <v>146</v>
      </c>
      <c r="D2271" s="136">
        <v>27.64</v>
      </c>
      <c r="E2271" s="136">
        <v>29.04</v>
      </c>
    </row>
    <row r="2272" spans="1:5" x14ac:dyDescent="0.3">
      <c r="A2272" s="133" t="s">
        <v>23223</v>
      </c>
      <c r="B2272" s="134" t="s">
        <v>23224</v>
      </c>
      <c r="C2272" s="135" t="s">
        <v>146</v>
      </c>
      <c r="D2272" s="136">
        <v>28.58</v>
      </c>
      <c r="E2272" s="136">
        <v>29.98</v>
      </c>
    </row>
    <row r="2273" spans="1:5" x14ac:dyDescent="0.3">
      <c r="A2273" s="133" t="s">
        <v>23225</v>
      </c>
      <c r="B2273" s="134" t="s">
        <v>23226</v>
      </c>
      <c r="C2273" s="135" t="s">
        <v>146</v>
      </c>
      <c r="D2273" s="136">
        <v>33.869999999999997</v>
      </c>
      <c r="E2273" s="136">
        <v>35.270000000000003</v>
      </c>
    </row>
    <row r="2274" spans="1:5" x14ac:dyDescent="0.3">
      <c r="A2274" s="133" t="s">
        <v>23227</v>
      </c>
      <c r="B2274" s="134" t="s">
        <v>23228</v>
      </c>
      <c r="C2274" s="135" t="s">
        <v>146</v>
      </c>
      <c r="D2274" s="136">
        <v>38.119999999999997</v>
      </c>
      <c r="E2274" s="136">
        <v>39.520000000000003</v>
      </c>
    </row>
    <row r="2275" spans="1:5" x14ac:dyDescent="0.3">
      <c r="A2275" s="133" t="s">
        <v>23229</v>
      </c>
      <c r="B2275" s="134" t="s">
        <v>23230</v>
      </c>
      <c r="C2275" s="135" t="s">
        <v>146</v>
      </c>
      <c r="D2275" s="136">
        <v>45.81</v>
      </c>
      <c r="E2275" s="136">
        <v>47.77</v>
      </c>
    </row>
    <row r="2276" spans="1:5" x14ac:dyDescent="0.3">
      <c r="A2276" s="133" t="s">
        <v>23231</v>
      </c>
      <c r="B2276" s="134" t="s">
        <v>23232</v>
      </c>
      <c r="C2276" s="135" t="s">
        <v>146</v>
      </c>
      <c r="D2276" s="136">
        <v>48.63</v>
      </c>
      <c r="E2276" s="136">
        <v>50.59</v>
      </c>
    </row>
    <row r="2277" spans="1:5" x14ac:dyDescent="0.3">
      <c r="A2277" s="133" t="s">
        <v>23233</v>
      </c>
      <c r="B2277" s="134" t="s">
        <v>23234</v>
      </c>
      <c r="C2277" s="135" t="s">
        <v>146</v>
      </c>
      <c r="D2277" s="136">
        <v>67.680000000000007</v>
      </c>
      <c r="E2277" s="136">
        <v>69.64</v>
      </c>
    </row>
    <row r="2278" spans="1:5" x14ac:dyDescent="0.3">
      <c r="A2278" s="133" t="s">
        <v>23235</v>
      </c>
      <c r="B2278" s="134" t="s">
        <v>23236</v>
      </c>
      <c r="C2278" s="135"/>
      <c r="D2278" s="136"/>
      <c r="E2278" s="136"/>
    </row>
    <row r="2279" spans="1:5" x14ac:dyDescent="0.3">
      <c r="A2279" s="133" t="s">
        <v>23237</v>
      </c>
      <c r="B2279" s="134" t="s">
        <v>23238</v>
      </c>
      <c r="C2279" s="135"/>
      <c r="D2279" s="136"/>
      <c r="E2279" s="136"/>
    </row>
    <row r="2280" spans="1:5" x14ac:dyDescent="0.3">
      <c r="A2280" s="133" t="s">
        <v>23239</v>
      </c>
      <c r="B2280" s="134" t="s">
        <v>23240</v>
      </c>
      <c r="C2280" s="135" t="s">
        <v>80</v>
      </c>
      <c r="D2280" s="136">
        <v>3.7</v>
      </c>
      <c r="E2280" s="136">
        <v>3.92</v>
      </c>
    </row>
    <row r="2281" spans="1:5" x14ac:dyDescent="0.3">
      <c r="A2281" s="133" t="s">
        <v>23241</v>
      </c>
      <c r="B2281" s="134" t="s">
        <v>23242</v>
      </c>
      <c r="C2281" s="135" t="s">
        <v>80</v>
      </c>
      <c r="D2281" s="136">
        <v>4.5199999999999996</v>
      </c>
      <c r="E2281" s="136">
        <v>4.74</v>
      </c>
    </row>
    <row r="2282" spans="1:5" x14ac:dyDescent="0.3">
      <c r="A2282" s="133" t="s">
        <v>23243</v>
      </c>
      <c r="B2282" s="134" t="s">
        <v>23244</v>
      </c>
      <c r="C2282" s="135" t="s">
        <v>80</v>
      </c>
      <c r="D2282" s="136">
        <v>7.09</v>
      </c>
      <c r="E2282" s="136">
        <v>7.42</v>
      </c>
    </row>
    <row r="2283" spans="1:5" x14ac:dyDescent="0.3">
      <c r="A2283" s="133" t="s">
        <v>23245</v>
      </c>
      <c r="B2283" s="134" t="s">
        <v>23246</v>
      </c>
      <c r="C2283" s="135" t="s">
        <v>80</v>
      </c>
      <c r="D2283" s="136">
        <v>9.6300000000000008</v>
      </c>
      <c r="E2283" s="136">
        <v>10.02</v>
      </c>
    </row>
    <row r="2284" spans="1:5" x14ac:dyDescent="0.3">
      <c r="A2284" s="133" t="s">
        <v>23247</v>
      </c>
      <c r="B2284" s="134" t="s">
        <v>23248</v>
      </c>
      <c r="C2284" s="135" t="s">
        <v>80</v>
      </c>
      <c r="D2284" s="136">
        <v>14.01</v>
      </c>
      <c r="E2284" s="136">
        <v>14.46</v>
      </c>
    </row>
    <row r="2285" spans="1:5" x14ac:dyDescent="0.3">
      <c r="A2285" s="133" t="s">
        <v>23249</v>
      </c>
      <c r="B2285" s="134" t="s">
        <v>23250</v>
      </c>
      <c r="C2285" s="135"/>
      <c r="D2285" s="136"/>
      <c r="E2285" s="136"/>
    </row>
    <row r="2286" spans="1:5" x14ac:dyDescent="0.3">
      <c r="A2286" s="133" t="s">
        <v>23251</v>
      </c>
      <c r="B2286" s="134" t="s">
        <v>23252</v>
      </c>
      <c r="C2286" s="135" t="s">
        <v>80</v>
      </c>
      <c r="D2286" s="136">
        <v>3.21</v>
      </c>
      <c r="E2286" s="136">
        <v>3.43</v>
      </c>
    </row>
    <row r="2287" spans="1:5" x14ac:dyDescent="0.3">
      <c r="A2287" s="133" t="s">
        <v>23253</v>
      </c>
      <c r="B2287" s="134" t="s">
        <v>23254</v>
      </c>
      <c r="C2287" s="135" t="s">
        <v>80</v>
      </c>
      <c r="D2287" s="136">
        <v>4.54</v>
      </c>
      <c r="E2287" s="136">
        <v>4.83</v>
      </c>
    </row>
    <row r="2288" spans="1:5" x14ac:dyDescent="0.3">
      <c r="A2288" s="133" t="s">
        <v>23255</v>
      </c>
      <c r="B2288" s="134" t="s">
        <v>23256</v>
      </c>
      <c r="C2288" s="135" t="s">
        <v>80</v>
      </c>
      <c r="D2288" s="136">
        <v>5.91</v>
      </c>
      <c r="E2288" s="136">
        <v>6.24</v>
      </c>
    </row>
    <row r="2289" spans="1:5" x14ac:dyDescent="0.3">
      <c r="A2289" s="133" t="s">
        <v>23257</v>
      </c>
      <c r="B2289" s="134" t="s">
        <v>23258</v>
      </c>
      <c r="C2289" s="135" t="s">
        <v>80</v>
      </c>
      <c r="D2289" s="136">
        <v>7.7</v>
      </c>
      <c r="E2289" s="136">
        <v>8.09</v>
      </c>
    </row>
    <row r="2290" spans="1:5" x14ac:dyDescent="0.3">
      <c r="A2290" s="133" t="s">
        <v>23259</v>
      </c>
      <c r="B2290" s="134" t="s">
        <v>23260</v>
      </c>
      <c r="C2290" s="135" t="s">
        <v>80</v>
      </c>
      <c r="D2290" s="136">
        <v>11.7</v>
      </c>
      <c r="E2290" s="136">
        <v>12.15</v>
      </c>
    </row>
    <row r="2291" spans="1:5" x14ac:dyDescent="0.3">
      <c r="A2291" s="133" t="s">
        <v>23261</v>
      </c>
      <c r="B2291" s="134" t="s">
        <v>23262</v>
      </c>
      <c r="C2291" s="135"/>
      <c r="D2291" s="136"/>
      <c r="E2291" s="136"/>
    </row>
    <row r="2292" spans="1:5" x14ac:dyDescent="0.3">
      <c r="A2292" s="133" t="s">
        <v>23263</v>
      </c>
      <c r="B2292" s="134" t="s">
        <v>23264</v>
      </c>
      <c r="C2292" s="135" t="s">
        <v>80</v>
      </c>
      <c r="D2292" s="136">
        <v>12.92</v>
      </c>
      <c r="E2292" s="136">
        <v>13.21</v>
      </c>
    </row>
    <row r="2293" spans="1:5" x14ac:dyDescent="0.3">
      <c r="A2293" s="133" t="s">
        <v>23265</v>
      </c>
      <c r="B2293" s="134" t="s">
        <v>23266</v>
      </c>
      <c r="C2293" s="135" t="s">
        <v>80</v>
      </c>
      <c r="D2293" s="136">
        <v>18.559999999999999</v>
      </c>
      <c r="E2293" s="136">
        <v>18.850000000000001</v>
      </c>
    </row>
    <row r="2294" spans="1:5" x14ac:dyDescent="0.3">
      <c r="A2294" s="133" t="s">
        <v>23267</v>
      </c>
      <c r="B2294" s="134" t="s">
        <v>23268</v>
      </c>
      <c r="C2294" s="135" t="s">
        <v>80</v>
      </c>
      <c r="D2294" s="136">
        <v>29.93</v>
      </c>
      <c r="E2294" s="136">
        <v>30.49</v>
      </c>
    </row>
    <row r="2295" spans="1:5" x14ac:dyDescent="0.3">
      <c r="A2295" s="133" t="s">
        <v>23269</v>
      </c>
      <c r="B2295" s="134" t="s">
        <v>23270</v>
      </c>
      <c r="C2295" s="135" t="s">
        <v>80</v>
      </c>
      <c r="D2295" s="136">
        <v>42.84</v>
      </c>
      <c r="E2295" s="136">
        <v>43.68</v>
      </c>
    </row>
    <row r="2296" spans="1:5" x14ac:dyDescent="0.3">
      <c r="A2296" s="133" t="s">
        <v>23271</v>
      </c>
      <c r="B2296" s="134" t="s">
        <v>23272</v>
      </c>
      <c r="C2296" s="135" t="s">
        <v>80</v>
      </c>
      <c r="D2296" s="136">
        <v>58.9</v>
      </c>
      <c r="E2296" s="136">
        <v>60.01</v>
      </c>
    </row>
    <row r="2297" spans="1:5" x14ac:dyDescent="0.3">
      <c r="A2297" s="133" t="s">
        <v>23273</v>
      </c>
      <c r="B2297" s="134" t="s">
        <v>23274</v>
      </c>
      <c r="C2297" s="135" t="s">
        <v>80</v>
      </c>
      <c r="D2297" s="136">
        <v>80.98</v>
      </c>
      <c r="E2297" s="136">
        <v>82.38</v>
      </c>
    </row>
    <row r="2298" spans="1:5" x14ac:dyDescent="0.3">
      <c r="A2298" s="133" t="s">
        <v>23275</v>
      </c>
      <c r="B2298" s="134" t="s">
        <v>23276</v>
      </c>
      <c r="C2298" s="135" t="s">
        <v>80</v>
      </c>
      <c r="D2298" s="136">
        <v>112.12</v>
      </c>
      <c r="E2298" s="136">
        <v>113.8</v>
      </c>
    </row>
    <row r="2299" spans="1:5" x14ac:dyDescent="0.3">
      <c r="A2299" s="133" t="s">
        <v>23277</v>
      </c>
      <c r="B2299" s="134" t="s">
        <v>23278</v>
      </c>
      <c r="C2299" s="135" t="s">
        <v>80</v>
      </c>
      <c r="D2299" s="136">
        <v>228.07</v>
      </c>
      <c r="E2299" s="136">
        <v>230.58</v>
      </c>
    </row>
    <row r="2300" spans="1:5" x14ac:dyDescent="0.3">
      <c r="A2300" s="133" t="s">
        <v>23279</v>
      </c>
      <c r="B2300" s="134" t="s">
        <v>23280</v>
      </c>
      <c r="C2300" s="135"/>
      <c r="D2300" s="136"/>
      <c r="E2300" s="136"/>
    </row>
    <row r="2301" spans="1:5" x14ac:dyDescent="0.3">
      <c r="A2301" s="133" t="s">
        <v>23281</v>
      </c>
      <c r="B2301" s="134" t="s">
        <v>23282</v>
      </c>
      <c r="C2301" s="135" t="s">
        <v>80</v>
      </c>
      <c r="D2301" s="136">
        <v>251.41</v>
      </c>
      <c r="E2301" s="136">
        <v>256.48</v>
      </c>
    </row>
    <row r="2302" spans="1:5" x14ac:dyDescent="0.3">
      <c r="A2302" s="133" t="s">
        <v>23283</v>
      </c>
      <c r="B2302" s="134" t="s">
        <v>23284</v>
      </c>
      <c r="C2302" s="135"/>
      <c r="D2302" s="136"/>
      <c r="E2302" s="136"/>
    </row>
    <row r="2303" spans="1:5" x14ac:dyDescent="0.3">
      <c r="A2303" s="133" t="s">
        <v>23285</v>
      </c>
      <c r="B2303" s="134" t="s">
        <v>23286</v>
      </c>
      <c r="C2303" s="135" t="s">
        <v>80</v>
      </c>
      <c r="D2303" s="136">
        <v>84.73</v>
      </c>
      <c r="E2303" s="136">
        <v>87.77</v>
      </c>
    </row>
    <row r="2304" spans="1:5" x14ac:dyDescent="0.3">
      <c r="A2304" s="133" t="s">
        <v>23287</v>
      </c>
      <c r="B2304" s="134" t="s">
        <v>23288</v>
      </c>
      <c r="C2304" s="135" t="s">
        <v>80</v>
      </c>
      <c r="D2304" s="136">
        <v>105.4</v>
      </c>
      <c r="E2304" s="136">
        <v>109.06</v>
      </c>
    </row>
    <row r="2305" spans="1:5" x14ac:dyDescent="0.3">
      <c r="A2305" s="133" t="s">
        <v>23289</v>
      </c>
      <c r="B2305" s="134" t="s">
        <v>23290</v>
      </c>
      <c r="C2305" s="135" t="s">
        <v>80</v>
      </c>
      <c r="D2305" s="136">
        <v>134.25</v>
      </c>
      <c r="E2305" s="136">
        <v>139.32</v>
      </c>
    </row>
    <row r="2306" spans="1:5" x14ac:dyDescent="0.3">
      <c r="A2306" s="133" t="s">
        <v>23291</v>
      </c>
      <c r="B2306" s="134" t="s">
        <v>23292</v>
      </c>
      <c r="C2306" s="135" t="s">
        <v>80</v>
      </c>
      <c r="D2306" s="136">
        <v>218.88</v>
      </c>
      <c r="E2306" s="136">
        <v>224.96</v>
      </c>
    </row>
    <row r="2307" spans="1:5" x14ac:dyDescent="0.3">
      <c r="A2307" s="133" t="s">
        <v>23293</v>
      </c>
      <c r="B2307" s="134" t="s">
        <v>23294</v>
      </c>
      <c r="C2307" s="135"/>
      <c r="D2307" s="136"/>
      <c r="E2307" s="136"/>
    </row>
    <row r="2308" spans="1:5" x14ac:dyDescent="0.3">
      <c r="A2308" s="133" t="s">
        <v>23295</v>
      </c>
      <c r="B2308" s="134" t="s">
        <v>23296</v>
      </c>
      <c r="C2308" s="135" t="s">
        <v>146</v>
      </c>
      <c r="D2308" s="136">
        <v>17</v>
      </c>
      <c r="E2308" s="136">
        <v>17.559999999999999</v>
      </c>
    </row>
    <row r="2309" spans="1:5" x14ac:dyDescent="0.3">
      <c r="A2309" s="133" t="s">
        <v>23297</v>
      </c>
      <c r="B2309" s="134" t="s">
        <v>23298</v>
      </c>
      <c r="C2309" s="135" t="s">
        <v>146</v>
      </c>
      <c r="D2309" s="136">
        <v>14.41</v>
      </c>
      <c r="E2309" s="136">
        <v>14.97</v>
      </c>
    </row>
    <row r="2310" spans="1:5" x14ac:dyDescent="0.3">
      <c r="A2310" s="133" t="s">
        <v>23299</v>
      </c>
      <c r="B2310" s="134" t="s">
        <v>23300</v>
      </c>
      <c r="C2310" s="135" t="s">
        <v>146</v>
      </c>
      <c r="D2310" s="136">
        <v>14.34</v>
      </c>
      <c r="E2310" s="136">
        <v>14.9</v>
      </c>
    </row>
    <row r="2311" spans="1:5" x14ac:dyDescent="0.3">
      <c r="A2311" s="133" t="s">
        <v>23301</v>
      </c>
      <c r="B2311" s="134" t="s">
        <v>23302</v>
      </c>
      <c r="C2311" s="135" t="s">
        <v>146</v>
      </c>
      <c r="D2311" s="136">
        <v>16.239999999999998</v>
      </c>
      <c r="E2311" s="136">
        <v>16.8</v>
      </c>
    </row>
    <row r="2312" spans="1:5" x14ac:dyDescent="0.3">
      <c r="A2312" s="133" t="s">
        <v>23303</v>
      </c>
      <c r="B2312" s="134" t="s">
        <v>23304</v>
      </c>
      <c r="C2312" s="135" t="s">
        <v>146</v>
      </c>
      <c r="D2312" s="136">
        <v>18.149999999999999</v>
      </c>
      <c r="E2312" s="136">
        <v>18.71</v>
      </c>
    </row>
    <row r="2313" spans="1:5" x14ac:dyDescent="0.3">
      <c r="A2313" s="133" t="s">
        <v>23305</v>
      </c>
      <c r="B2313" s="134" t="s">
        <v>23306</v>
      </c>
      <c r="C2313" s="135" t="s">
        <v>146</v>
      </c>
      <c r="D2313" s="136">
        <v>18.61</v>
      </c>
      <c r="E2313" s="136">
        <v>19.170000000000002</v>
      </c>
    </row>
    <row r="2314" spans="1:5" x14ac:dyDescent="0.3">
      <c r="A2314" s="133" t="s">
        <v>23307</v>
      </c>
      <c r="B2314" s="134" t="s">
        <v>23308</v>
      </c>
      <c r="C2314" s="135" t="s">
        <v>146</v>
      </c>
      <c r="D2314" s="136">
        <v>21.08</v>
      </c>
      <c r="E2314" s="136">
        <v>21.64</v>
      </c>
    </row>
    <row r="2315" spans="1:5" x14ac:dyDescent="0.3">
      <c r="A2315" s="133" t="s">
        <v>23309</v>
      </c>
      <c r="B2315" s="134" t="s">
        <v>23310</v>
      </c>
      <c r="C2315" s="135" t="s">
        <v>146</v>
      </c>
      <c r="D2315" s="136">
        <v>23.45</v>
      </c>
      <c r="E2315" s="136">
        <v>24.01</v>
      </c>
    </row>
    <row r="2316" spans="1:5" x14ac:dyDescent="0.3">
      <c r="A2316" s="133" t="s">
        <v>23311</v>
      </c>
      <c r="B2316" s="134" t="s">
        <v>23312</v>
      </c>
      <c r="C2316" s="135"/>
      <c r="D2316" s="136"/>
      <c r="E2316" s="136"/>
    </row>
    <row r="2317" spans="1:5" x14ac:dyDescent="0.3">
      <c r="A2317" s="133" t="s">
        <v>23313</v>
      </c>
      <c r="B2317" s="134" t="s">
        <v>23314</v>
      </c>
      <c r="C2317" s="135" t="s">
        <v>146</v>
      </c>
      <c r="D2317" s="136">
        <v>4.96</v>
      </c>
      <c r="E2317" s="136">
        <v>5.41</v>
      </c>
    </row>
    <row r="2318" spans="1:5" x14ac:dyDescent="0.3">
      <c r="A2318" s="133" t="s">
        <v>23315</v>
      </c>
      <c r="B2318" s="134" t="s">
        <v>23316</v>
      </c>
      <c r="C2318" s="135" t="s">
        <v>146</v>
      </c>
      <c r="D2318" s="136">
        <v>15.41</v>
      </c>
      <c r="E2318" s="136">
        <v>16.25</v>
      </c>
    </row>
    <row r="2319" spans="1:5" x14ac:dyDescent="0.3">
      <c r="A2319" s="133" t="s">
        <v>23317</v>
      </c>
      <c r="B2319" s="134" t="s">
        <v>23318</v>
      </c>
      <c r="C2319" s="135" t="s">
        <v>146</v>
      </c>
      <c r="D2319" s="136">
        <v>17.75</v>
      </c>
      <c r="E2319" s="136">
        <v>18.59</v>
      </c>
    </row>
    <row r="2320" spans="1:5" x14ac:dyDescent="0.3">
      <c r="A2320" s="133" t="s">
        <v>23319</v>
      </c>
      <c r="B2320" s="134" t="s">
        <v>23320</v>
      </c>
      <c r="C2320" s="135" t="s">
        <v>146</v>
      </c>
      <c r="D2320" s="136">
        <v>17.059999999999999</v>
      </c>
      <c r="E2320" s="136">
        <v>17.899999999999999</v>
      </c>
    </row>
    <row r="2321" spans="1:5" x14ac:dyDescent="0.3">
      <c r="A2321" s="133" t="s">
        <v>23321</v>
      </c>
      <c r="B2321" s="134" t="s">
        <v>23322</v>
      </c>
      <c r="C2321" s="135" t="s">
        <v>146</v>
      </c>
      <c r="D2321" s="136">
        <v>18.059999999999999</v>
      </c>
      <c r="E2321" s="136">
        <v>18.899999999999999</v>
      </c>
    </row>
    <row r="2322" spans="1:5" x14ac:dyDescent="0.3">
      <c r="A2322" s="133" t="s">
        <v>23323</v>
      </c>
      <c r="B2322" s="134" t="s">
        <v>23324</v>
      </c>
      <c r="C2322" s="135" t="s">
        <v>146</v>
      </c>
      <c r="D2322" s="136">
        <v>24.53</v>
      </c>
      <c r="E2322" s="136">
        <v>25.37</v>
      </c>
    </row>
    <row r="2323" spans="1:5" x14ac:dyDescent="0.3">
      <c r="A2323" s="133" t="s">
        <v>23325</v>
      </c>
      <c r="B2323" s="134" t="s">
        <v>23326</v>
      </c>
      <c r="C2323" s="135" t="s">
        <v>146</v>
      </c>
      <c r="D2323" s="136">
        <v>24.63</v>
      </c>
      <c r="E2323" s="136">
        <v>25.47</v>
      </c>
    </row>
    <row r="2324" spans="1:5" x14ac:dyDescent="0.3">
      <c r="A2324" s="133" t="s">
        <v>23327</v>
      </c>
      <c r="B2324" s="134" t="s">
        <v>23328</v>
      </c>
      <c r="C2324" s="135" t="s">
        <v>146</v>
      </c>
      <c r="D2324" s="136">
        <v>30.99</v>
      </c>
      <c r="E2324" s="136">
        <v>31.83</v>
      </c>
    </row>
    <row r="2325" spans="1:5" x14ac:dyDescent="0.3">
      <c r="A2325" s="133" t="s">
        <v>23329</v>
      </c>
      <c r="B2325" s="134" t="s">
        <v>23330</v>
      </c>
      <c r="C2325" s="135" t="s">
        <v>146</v>
      </c>
      <c r="D2325" s="136">
        <v>44.25</v>
      </c>
      <c r="E2325" s="136">
        <v>45.36</v>
      </c>
    </row>
    <row r="2326" spans="1:5" x14ac:dyDescent="0.3">
      <c r="A2326" s="133" t="s">
        <v>23331</v>
      </c>
      <c r="B2326" s="134" t="s">
        <v>23332</v>
      </c>
      <c r="C2326" s="135" t="s">
        <v>146</v>
      </c>
      <c r="D2326" s="136">
        <v>45.33</v>
      </c>
      <c r="E2326" s="136">
        <v>46.44</v>
      </c>
    </row>
    <row r="2327" spans="1:5" x14ac:dyDescent="0.3">
      <c r="A2327" s="133" t="s">
        <v>23333</v>
      </c>
      <c r="B2327" s="134" t="s">
        <v>23334</v>
      </c>
      <c r="C2327" s="135" t="s">
        <v>146</v>
      </c>
      <c r="D2327" s="136">
        <v>51.27</v>
      </c>
      <c r="E2327" s="136">
        <v>52.38</v>
      </c>
    </row>
    <row r="2328" spans="1:5" x14ac:dyDescent="0.3">
      <c r="A2328" s="133" t="s">
        <v>23335</v>
      </c>
      <c r="B2328" s="134" t="s">
        <v>23336</v>
      </c>
      <c r="C2328" s="135" t="s">
        <v>146</v>
      </c>
      <c r="D2328" s="136">
        <v>59.19</v>
      </c>
      <c r="E2328" s="136">
        <v>60.3</v>
      </c>
    </row>
    <row r="2329" spans="1:5" x14ac:dyDescent="0.3">
      <c r="A2329" s="133" t="s">
        <v>23337</v>
      </c>
      <c r="B2329" s="134" t="s">
        <v>23338</v>
      </c>
      <c r="C2329" s="135"/>
      <c r="D2329" s="136"/>
      <c r="E2329" s="136"/>
    </row>
    <row r="2330" spans="1:5" x14ac:dyDescent="0.3">
      <c r="A2330" s="133" t="s">
        <v>23339</v>
      </c>
      <c r="B2330" s="134" t="s">
        <v>23340</v>
      </c>
      <c r="C2330" s="135" t="s">
        <v>80</v>
      </c>
      <c r="D2330" s="136">
        <v>13.35</v>
      </c>
      <c r="E2330" s="136">
        <v>14.19</v>
      </c>
    </row>
    <row r="2331" spans="1:5" x14ac:dyDescent="0.3">
      <c r="A2331" s="133" t="s">
        <v>23341</v>
      </c>
      <c r="B2331" s="134" t="s">
        <v>23342</v>
      </c>
      <c r="C2331" s="135" t="s">
        <v>80</v>
      </c>
      <c r="D2331" s="136">
        <v>19.07</v>
      </c>
      <c r="E2331" s="136">
        <v>19.91</v>
      </c>
    </row>
    <row r="2332" spans="1:5" x14ac:dyDescent="0.3">
      <c r="A2332" s="133" t="s">
        <v>23343</v>
      </c>
      <c r="B2332" s="134" t="s">
        <v>23344</v>
      </c>
      <c r="C2332" s="135" t="s">
        <v>80</v>
      </c>
      <c r="D2332" s="136">
        <v>36.19</v>
      </c>
      <c r="E2332" s="136">
        <v>37.03</v>
      </c>
    </row>
    <row r="2333" spans="1:5" x14ac:dyDescent="0.3">
      <c r="A2333" s="133" t="s">
        <v>23345</v>
      </c>
      <c r="B2333" s="134" t="s">
        <v>23346</v>
      </c>
      <c r="C2333" s="135" t="s">
        <v>80</v>
      </c>
      <c r="D2333" s="136">
        <v>4.83</v>
      </c>
      <c r="E2333" s="136">
        <v>5.28</v>
      </c>
    </row>
    <row r="2334" spans="1:5" x14ac:dyDescent="0.3">
      <c r="A2334" s="133" t="s">
        <v>23347</v>
      </c>
      <c r="B2334" s="134" t="s">
        <v>23348</v>
      </c>
      <c r="C2334" s="135" t="s">
        <v>80</v>
      </c>
      <c r="D2334" s="136">
        <v>17.309999999999999</v>
      </c>
      <c r="E2334" s="136">
        <v>18.989999999999998</v>
      </c>
    </row>
    <row r="2335" spans="1:5" x14ac:dyDescent="0.3">
      <c r="A2335" s="133" t="s">
        <v>23349</v>
      </c>
      <c r="B2335" s="134" t="s">
        <v>23350</v>
      </c>
      <c r="C2335" s="135" t="s">
        <v>80</v>
      </c>
      <c r="D2335" s="136">
        <v>13.15</v>
      </c>
      <c r="E2335" s="136">
        <v>13.82</v>
      </c>
    </row>
    <row r="2336" spans="1:5" x14ac:dyDescent="0.3">
      <c r="A2336" s="133" t="s">
        <v>23351</v>
      </c>
      <c r="B2336" s="134" t="s">
        <v>23352</v>
      </c>
      <c r="C2336" s="135" t="s">
        <v>80</v>
      </c>
      <c r="D2336" s="136">
        <v>9.19</v>
      </c>
      <c r="E2336" s="136">
        <v>9.75</v>
      </c>
    </row>
    <row r="2337" spans="1:5" x14ac:dyDescent="0.3">
      <c r="A2337" s="133" t="s">
        <v>23353</v>
      </c>
      <c r="B2337" s="134" t="s">
        <v>23354</v>
      </c>
      <c r="C2337" s="135" t="s">
        <v>80</v>
      </c>
      <c r="D2337" s="136">
        <v>20.2</v>
      </c>
      <c r="E2337" s="136">
        <v>20.93</v>
      </c>
    </row>
    <row r="2338" spans="1:5" x14ac:dyDescent="0.3">
      <c r="A2338" s="133" t="s">
        <v>23355</v>
      </c>
      <c r="B2338" s="134" t="s">
        <v>23356</v>
      </c>
      <c r="C2338" s="135" t="s">
        <v>80</v>
      </c>
      <c r="D2338" s="136">
        <v>44.22</v>
      </c>
      <c r="E2338" s="136">
        <v>45.11</v>
      </c>
    </row>
    <row r="2339" spans="1:5" x14ac:dyDescent="0.3">
      <c r="A2339" s="133" t="s">
        <v>23357</v>
      </c>
      <c r="B2339" s="134" t="s">
        <v>23358</v>
      </c>
      <c r="C2339" s="135" t="s">
        <v>80</v>
      </c>
      <c r="D2339" s="136">
        <v>70.39</v>
      </c>
      <c r="E2339" s="136">
        <v>71.569999999999993</v>
      </c>
    </row>
    <row r="2340" spans="1:5" x14ac:dyDescent="0.3">
      <c r="A2340" s="133" t="s">
        <v>23359</v>
      </c>
      <c r="B2340" s="134" t="s">
        <v>23360</v>
      </c>
      <c r="C2340" s="135" t="s">
        <v>80</v>
      </c>
      <c r="D2340" s="136">
        <v>17.86</v>
      </c>
      <c r="E2340" s="136">
        <v>18.53</v>
      </c>
    </row>
    <row r="2341" spans="1:5" x14ac:dyDescent="0.3">
      <c r="A2341" s="133" t="s">
        <v>23361</v>
      </c>
      <c r="B2341" s="134" t="s">
        <v>23362</v>
      </c>
      <c r="C2341" s="135" t="s">
        <v>80</v>
      </c>
      <c r="D2341" s="136">
        <v>24.46</v>
      </c>
      <c r="E2341" s="136">
        <v>25.19</v>
      </c>
    </row>
    <row r="2342" spans="1:5" x14ac:dyDescent="0.3">
      <c r="A2342" s="133" t="s">
        <v>23363</v>
      </c>
      <c r="B2342" s="134" t="s">
        <v>23364</v>
      </c>
      <c r="C2342" s="135" t="s">
        <v>80</v>
      </c>
      <c r="D2342" s="136">
        <v>45.28</v>
      </c>
      <c r="E2342" s="136">
        <v>46.17</v>
      </c>
    </row>
    <row r="2343" spans="1:5" x14ac:dyDescent="0.3">
      <c r="A2343" s="133" t="s">
        <v>23365</v>
      </c>
      <c r="B2343" s="134" t="s">
        <v>23366</v>
      </c>
      <c r="C2343" s="135" t="s">
        <v>80</v>
      </c>
      <c r="D2343" s="136">
        <v>18.98</v>
      </c>
      <c r="E2343" s="136">
        <v>19.649999999999999</v>
      </c>
    </row>
    <row r="2344" spans="1:5" x14ac:dyDescent="0.3">
      <c r="A2344" s="133" t="s">
        <v>23367</v>
      </c>
      <c r="B2344" s="134" t="s">
        <v>23368</v>
      </c>
      <c r="C2344" s="135" t="s">
        <v>80</v>
      </c>
      <c r="D2344" s="136">
        <v>25.55</v>
      </c>
      <c r="E2344" s="136">
        <v>26.28</v>
      </c>
    </row>
    <row r="2345" spans="1:5" x14ac:dyDescent="0.3">
      <c r="A2345" s="133" t="s">
        <v>23369</v>
      </c>
      <c r="B2345" s="134" t="s">
        <v>23370</v>
      </c>
      <c r="C2345" s="135" t="s">
        <v>80</v>
      </c>
      <c r="D2345" s="136">
        <v>52.77</v>
      </c>
      <c r="E2345" s="136">
        <v>53.66</v>
      </c>
    </row>
    <row r="2346" spans="1:5" x14ac:dyDescent="0.3">
      <c r="A2346" s="133" t="s">
        <v>23371</v>
      </c>
      <c r="B2346" s="134" t="s">
        <v>23372</v>
      </c>
      <c r="C2346" s="135"/>
      <c r="D2346" s="136"/>
      <c r="E2346" s="136"/>
    </row>
    <row r="2347" spans="1:5" x14ac:dyDescent="0.3">
      <c r="A2347" s="133" t="s">
        <v>23373</v>
      </c>
      <c r="B2347" s="134" t="s">
        <v>23374</v>
      </c>
      <c r="C2347" s="135" t="s">
        <v>80</v>
      </c>
      <c r="D2347" s="136">
        <v>9.92</v>
      </c>
      <c r="E2347" s="136">
        <v>10.48</v>
      </c>
    </row>
    <row r="2348" spans="1:5" x14ac:dyDescent="0.3">
      <c r="A2348" s="133" t="s">
        <v>23375</v>
      </c>
      <c r="B2348" s="134" t="s">
        <v>23376</v>
      </c>
      <c r="C2348" s="135" t="s">
        <v>80</v>
      </c>
      <c r="D2348" s="136">
        <v>11.61</v>
      </c>
      <c r="E2348" s="136">
        <v>12.17</v>
      </c>
    </row>
    <row r="2349" spans="1:5" x14ac:dyDescent="0.3">
      <c r="A2349" s="133" t="s">
        <v>23377</v>
      </c>
      <c r="B2349" s="134" t="s">
        <v>23378</v>
      </c>
      <c r="C2349" s="135" t="s">
        <v>80</v>
      </c>
      <c r="D2349" s="136">
        <v>12.18</v>
      </c>
      <c r="E2349" s="136">
        <v>12.74</v>
      </c>
    </row>
    <row r="2350" spans="1:5" x14ac:dyDescent="0.3">
      <c r="A2350" s="133" t="s">
        <v>23379</v>
      </c>
      <c r="B2350" s="134" t="s">
        <v>23380</v>
      </c>
      <c r="C2350" s="135"/>
      <c r="D2350" s="136"/>
      <c r="E2350" s="136"/>
    </row>
    <row r="2351" spans="1:5" x14ac:dyDescent="0.3">
      <c r="A2351" s="133" t="s">
        <v>23381</v>
      </c>
      <c r="B2351" s="134" t="s">
        <v>23382</v>
      </c>
      <c r="C2351" s="135" t="s">
        <v>80</v>
      </c>
      <c r="D2351" s="136">
        <v>14.16</v>
      </c>
      <c r="E2351" s="136">
        <v>14.96</v>
      </c>
    </row>
    <row r="2352" spans="1:5" x14ac:dyDescent="0.3">
      <c r="A2352" s="133" t="s">
        <v>23383</v>
      </c>
      <c r="B2352" s="134" t="s">
        <v>23384</v>
      </c>
      <c r="C2352" s="135" t="s">
        <v>80</v>
      </c>
      <c r="D2352" s="136">
        <v>9.92</v>
      </c>
      <c r="E2352" s="136">
        <v>10.72</v>
      </c>
    </row>
    <row r="2353" spans="1:5" x14ac:dyDescent="0.3">
      <c r="A2353" s="133" t="s">
        <v>23385</v>
      </c>
      <c r="B2353" s="134" t="s">
        <v>23386</v>
      </c>
      <c r="C2353" s="135"/>
      <c r="D2353" s="136"/>
      <c r="E2353" s="136"/>
    </row>
    <row r="2354" spans="1:5" x14ac:dyDescent="0.3">
      <c r="A2354" s="133" t="s">
        <v>23387</v>
      </c>
      <c r="B2354" s="134" t="s">
        <v>23388</v>
      </c>
      <c r="C2354" s="135" t="s">
        <v>80</v>
      </c>
      <c r="D2354" s="136">
        <v>11.12</v>
      </c>
      <c r="E2354" s="136">
        <v>11.92</v>
      </c>
    </row>
    <row r="2355" spans="1:5" x14ac:dyDescent="0.3">
      <c r="A2355" s="133" t="s">
        <v>23389</v>
      </c>
      <c r="B2355" s="134" t="s">
        <v>23390</v>
      </c>
      <c r="C2355" s="135" t="s">
        <v>80</v>
      </c>
      <c r="D2355" s="136">
        <v>15.11</v>
      </c>
      <c r="E2355" s="136">
        <v>15.91</v>
      </c>
    </row>
    <row r="2356" spans="1:5" x14ac:dyDescent="0.3">
      <c r="A2356" s="133" t="s">
        <v>23391</v>
      </c>
      <c r="B2356" s="134" t="s">
        <v>23392</v>
      </c>
      <c r="C2356" s="135"/>
      <c r="D2356" s="136"/>
      <c r="E2356" s="136"/>
    </row>
    <row r="2357" spans="1:5" x14ac:dyDescent="0.3">
      <c r="A2357" s="133" t="s">
        <v>23393</v>
      </c>
      <c r="B2357" s="134" t="s">
        <v>23394</v>
      </c>
      <c r="C2357" s="135" t="s">
        <v>80</v>
      </c>
      <c r="D2357" s="136">
        <v>7.25</v>
      </c>
      <c r="E2357" s="136">
        <v>7.86</v>
      </c>
    </row>
    <row r="2358" spans="1:5" x14ac:dyDescent="0.3">
      <c r="A2358" s="133" t="s">
        <v>23395</v>
      </c>
      <c r="B2358" s="134" t="s">
        <v>23396</v>
      </c>
      <c r="C2358" s="135" t="s">
        <v>80</v>
      </c>
      <c r="D2358" s="136">
        <v>23.53</v>
      </c>
      <c r="E2358" s="136">
        <v>24.14</v>
      </c>
    </row>
    <row r="2359" spans="1:5" x14ac:dyDescent="0.3">
      <c r="A2359" s="133" t="s">
        <v>23397</v>
      </c>
      <c r="B2359" s="134" t="s">
        <v>23398</v>
      </c>
      <c r="C2359" s="135" t="s">
        <v>80</v>
      </c>
      <c r="D2359" s="136">
        <v>12.86</v>
      </c>
      <c r="E2359" s="136">
        <v>13.34</v>
      </c>
    </row>
    <row r="2360" spans="1:5" x14ac:dyDescent="0.3">
      <c r="A2360" s="133" t="s">
        <v>23399</v>
      </c>
      <c r="B2360" s="134" t="s">
        <v>23400</v>
      </c>
      <c r="C2360" s="135" t="s">
        <v>80</v>
      </c>
      <c r="D2360" s="136">
        <v>9.02</v>
      </c>
      <c r="E2360" s="136">
        <v>9.6300000000000008</v>
      </c>
    </row>
    <row r="2361" spans="1:5" x14ac:dyDescent="0.3">
      <c r="A2361" s="133" t="s">
        <v>23401</v>
      </c>
      <c r="B2361" s="134" t="s">
        <v>23402</v>
      </c>
      <c r="C2361" s="135" t="s">
        <v>80</v>
      </c>
      <c r="D2361" s="136">
        <v>8.82</v>
      </c>
      <c r="E2361" s="136">
        <v>9.3000000000000007</v>
      </c>
    </row>
    <row r="2362" spans="1:5" x14ac:dyDescent="0.3">
      <c r="A2362" s="133" t="s">
        <v>23403</v>
      </c>
      <c r="B2362" s="134" t="s">
        <v>23404</v>
      </c>
      <c r="C2362" s="135" t="s">
        <v>80</v>
      </c>
      <c r="D2362" s="136">
        <v>26.25</v>
      </c>
      <c r="E2362" s="136">
        <v>27.1</v>
      </c>
    </row>
    <row r="2363" spans="1:5" x14ac:dyDescent="0.3">
      <c r="A2363" s="133" t="s">
        <v>23405</v>
      </c>
      <c r="B2363" s="134" t="s">
        <v>23406</v>
      </c>
      <c r="C2363" s="135" t="s">
        <v>80</v>
      </c>
      <c r="D2363" s="136">
        <v>12.23</v>
      </c>
      <c r="E2363" s="136">
        <v>13.08</v>
      </c>
    </row>
    <row r="2364" spans="1:5" x14ac:dyDescent="0.3">
      <c r="A2364" s="133" t="s">
        <v>23407</v>
      </c>
      <c r="B2364" s="134" t="s">
        <v>23408</v>
      </c>
      <c r="C2364" s="135"/>
      <c r="D2364" s="136"/>
      <c r="E2364" s="136"/>
    </row>
    <row r="2365" spans="1:5" x14ac:dyDescent="0.3">
      <c r="A2365" s="133" t="s">
        <v>23409</v>
      </c>
      <c r="B2365" s="134" t="s">
        <v>23410</v>
      </c>
      <c r="C2365" s="135" t="s">
        <v>146</v>
      </c>
      <c r="D2365" s="136">
        <v>18.75</v>
      </c>
      <c r="E2365" s="136">
        <v>19.68</v>
      </c>
    </row>
    <row r="2366" spans="1:5" x14ac:dyDescent="0.3">
      <c r="A2366" s="133" t="s">
        <v>23411</v>
      </c>
      <c r="B2366" s="134" t="s">
        <v>23412</v>
      </c>
      <c r="C2366" s="135" t="s">
        <v>80</v>
      </c>
      <c r="D2366" s="136">
        <v>7.16</v>
      </c>
      <c r="E2366" s="136">
        <v>7.96</v>
      </c>
    </row>
    <row r="2367" spans="1:5" x14ac:dyDescent="0.3">
      <c r="A2367" s="133" t="s">
        <v>23413</v>
      </c>
      <c r="B2367" s="134" t="s">
        <v>23414</v>
      </c>
      <c r="C2367" s="135" t="s">
        <v>80</v>
      </c>
      <c r="D2367" s="136">
        <v>14.33</v>
      </c>
      <c r="E2367" s="136">
        <v>15.92</v>
      </c>
    </row>
    <row r="2368" spans="1:5" x14ac:dyDescent="0.3">
      <c r="A2368" s="133" t="s">
        <v>23415</v>
      </c>
      <c r="B2368" s="134" t="s">
        <v>23416</v>
      </c>
      <c r="C2368" s="135"/>
      <c r="D2368" s="136"/>
      <c r="E2368" s="136"/>
    </row>
    <row r="2369" spans="1:5" x14ac:dyDescent="0.3">
      <c r="A2369" s="133" t="s">
        <v>23417</v>
      </c>
      <c r="B2369" s="134" t="s">
        <v>23418</v>
      </c>
      <c r="C2369" s="135" t="s">
        <v>80</v>
      </c>
      <c r="D2369" s="136">
        <v>2.73</v>
      </c>
      <c r="E2369" s="136">
        <v>2.83</v>
      </c>
    </row>
    <row r="2370" spans="1:5" x14ac:dyDescent="0.3">
      <c r="A2370" s="133" t="s">
        <v>23419</v>
      </c>
      <c r="B2370" s="134" t="s">
        <v>23420</v>
      </c>
      <c r="C2370" s="135" t="s">
        <v>80</v>
      </c>
      <c r="D2370" s="136">
        <v>3.46</v>
      </c>
      <c r="E2370" s="136">
        <v>3.56</v>
      </c>
    </row>
    <row r="2371" spans="1:5" x14ac:dyDescent="0.3">
      <c r="A2371" s="133" t="s">
        <v>23421</v>
      </c>
      <c r="B2371" s="134" t="s">
        <v>23422</v>
      </c>
      <c r="C2371" s="135" t="s">
        <v>80</v>
      </c>
      <c r="D2371" s="136">
        <v>4.95</v>
      </c>
      <c r="E2371" s="136">
        <v>5.05</v>
      </c>
    </row>
    <row r="2372" spans="1:5" x14ac:dyDescent="0.3">
      <c r="A2372" s="133" t="s">
        <v>23423</v>
      </c>
      <c r="B2372" s="134" t="s">
        <v>23424</v>
      </c>
      <c r="C2372" s="135" t="s">
        <v>80</v>
      </c>
      <c r="D2372" s="136">
        <v>6.6</v>
      </c>
      <c r="E2372" s="136">
        <v>6.7</v>
      </c>
    </row>
    <row r="2373" spans="1:5" x14ac:dyDescent="0.3">
      <c r="A2373" s="133" t="s">
        <v>23425</v>
      </c>
      <c r="B2373" s="134" t="s">
        <v>23426</v>
      </c>
      <c r="C2373" s="135" t="s">
        <v>80</v>
      </c>
      <c r="D2373" s="136">
        <v>12.7</v>
      </c>
      <c r="E2373" s="136">
        <v>13.15</v>
      </c>
    </row>
    <row r="2374" spans="1:5" x14ac:dyDescent="0.3">
      <c r="A2374" s="133" t="s">
        <v>23427</v>
      </c>
      <c r="B2374" s="134" t="s">
        <v>23428</v>
      </c>
      <c r="C2374" s="135" t="s">
        <v>80</v>
      </c>
      <c r="D2374" s="136">
        <v>17.82</v>
      </c>
      <c r="E2374" s="136">
        <v>18.32</v>
      </c>
    </row>
    <row r="2375" spans="1:5" x14ac:dyDescent="0.3">
      <c r="A2375" s="133" t="s">
        <v>23429</v>
      </c>
      <c r="B2375" s="134" t="s">
        <v>23430</v>
      </c>
      <c r="C2375" s="135" t="s">
        <v>80</v>
      </c>
      <c r="D2375" s="136">
        <v>26.24</v>
      </c>
      <c r="E2375" s="136">
        <v>26.8</v>
      </c>
    </row>
    <row r="2376" spans="1:5" x14ac:dyDescent="0.3">
      <c r="A2376" s="133" t="s">
        <v>23431</v>
      </c>
      <c r="B2376" s="134" t="s">
        <v>23432</v>
      </c>
      <c r="C2376" s="135" t="s">
        <v>80</v>
      </c>
      <c r="D2376" s="136">
        <v>37</v>
      </c>
      <c r="E2376" s="136">
        <v>37.840000000000003</v>
      </c>
    </row>
    <row r="2377" spans="1:5" x14ac:dyDescent="0.3">
      <c r="A2377" s="133" t="s">
        <v>23433</v>
      </c>
      <c r="B2377" s="134" t="s">
        <v>23434</v>
      </c>
      <c r="C2377" s="135" t="s">
        <v>80</v>
      </c>
      <c r="D2377" s="136">
        <v>50.98</v>
      </c>
      <c r="E2377" s="136">
        <v>52.09</v>
      </c>
    </row>
    <row r="2378" spans="1:5" x14ac:dyDescent="0.3">
      <c r="A2378" s="133" t="s">
        <v>23435</v>
      </c>
      <c r="B2378" s="134" t="s">
        <v>23436</v>
      </c>
      <c r="C2378" s="135" t="s">
        <v>80</v>
      </c>
      <c r="D2378" s="136">
        <v>71.25</v>
      </c>
      <c r="E2378" s="136">
        <v>72.650000000000006</v>
      </c>
    </row>
    <row r="2379" spans="1:5" x14ac:dyDescent="0.3">
      <c r="A2379" s="133" t="s">
        <v>23437</v>
      </c>
      <c r="B2379" s="134" t="s">
        <v>23438</v>
      </c>
      <c r="C2379" s="135" t="s">
        <v>80</v>
      </c>
      <c r="D2379" s="136">
        <v>91.14</v>
      </c>
      <c r="E2379" s="136">
        <v>92.82</v>
      </c>
    </row>
    <row r="2380" spans="1:5" x14ac:dyDescent="0.3">
      <c r="A2380" s="133" t="s">
        <v>23439</v>
      </c>
      <c r="B2380" s="134" t="s">
        <v>23440</v>
      </c>
      <c r="C2380" s="135" t="s">
        <v>80</v>
      </c>
      <c r="D2380" s="136">
        <v>112.71</v>
      </c>
      <c r="E2380" s="136">
        <v>114.67</v>
      </c>
    </row>
    <row r="2381" spans="1:5" x14ac:dyDescent="0.3">
      <c r="A2381" s="133" t="s">
        <v>23441</v>
      </c>
      <c r="B2381" s="134" t="s">
        <v>23442</v>
      </c>
      <c r="C2381" s="135" t="s">
        <v>80</v>
      </c>
      <c r="D2381" s="136">
        <v>133.56</v>
      </c>
      <c r="E2381" s="136">
        <v>135.52000000000001</v>
      </c>
    </row>
    <row r="2382" spans="1:5" x14ac:dyDescent="0.3">
      <c r="A2382" s="133" t="s">
        <v>23443</v>
      </c>
      <c r="B2382" s="134" t="s">
        <v>23444</v>
      </c>
      <c r="C2382" s="135" t="s">
        <v>80</v>
      </c>
      <c r="D2382" s="136">
        <v>168.51</v>
      </c>
      <c r="E2382" s="136">
        <v>170.74</v>
      </c>
    </row>
    <row r="2383" spans="1:5" x14ac:dyDescent="0.3">
      <c r="A2383" s="133" t="s">
        <v>23445</v>
      </c>
      <c r="B2383" s="134" t="s">
        <v>23446</v>
      </c>
      <c r="C2383" s="135" t="s">
        <v>80</v>
      </c>
      <c r="D2383" s="136">
        <v>221.12</v>
      </c>
      <c r="E2383" s="136">
        <v>223.63</v>
      </c>
    </row>
    <row r="2384" spans="1:5" x14ac:dyDescent="0.3">
      <c r="A2384" s="133" t="s">
        <v>23447</v>
      </c>
      <c r="B2384" s="134" t="s">
        <v>23448</v>
      </c>
      <c r="C2384" s="135" t="s">
        <v>80</v>
      </c>
      <c r="D2384" s="136">
        <v>7.38</v>
      </c>
      <c r="E2384" s="136">
        <v>7.6</v>
      </c>
    </row>
    <row r="2385" spans="1:5" x14ac:dyDescent="0.3">
      <c r="A2385" s="133" t="s">
        <v>23449</v>
      </c>
      <c r="B2385" s="134" t="s">
        <v>23450</v>
      </c>
      <c r="C2385" s="135" t="s">
        <v>80</v>
      </c>
      <c r="D2385" s="136">
        <v>5.97</v>
      </c>
      <c r="E2385" s="136">
        <v>6.07</v>
      </c>
    </row>
    <row r="2386" spans="1:5" x14ac:dyDescent="0.3">
      <c r="A2386" s="133" t="s">
        <v>23451</v>
      </c>
      <c r="B2386" s="134" t="s">
        <v>23452</v>
      </c>
      <c r="C2386" s="135" t="s">
        <v>80</v>
      </c>
      <c r="D2386" s="136">
        <v>10.14</v>
      </c>
      <c r="E2386" s="136">
        <v>10.43</v>
      </c>
    </row>
    <row r="2387" spans="1:5" x14ac:dyDescent="0.3">
      <c r="A2387" s="133" t="s">
        <v>23453</v>
      </c>
      <c r="B2387" s="134" t="s">
        <v>23454</v>
      </c>
      <c r="C2387" s="135" t="s">
        <v>80</v>
      </c>
      <c r="D2387" s="136">
        <v>32.58</v>
      </c>
      <c r="E2387" s="136">
        <v>33.14</v>
      </c>
    </row>
    <row r="2388" spans="1:5" x14ac:dyDescent="0.3">
      <c r="A2388" s="133" t="s">
        <v>23455</v>
      </c>
      <c r="B2388" s="134" t="s">
        <v>23456</v>
      </c>
      <c r="C2388" s="135" t="s">
        <v>80</v>
      </c>
      <c r="D2388" s="136">
        <v>84.42</v>
      </c>
      <c r="E2388" s="136">
        <v>86.1</v>
      </c>
    </row>
    <row r="2389" spans="1:5" x14ac:dyDescent="0.3">
      <c r="A2389" s="133" t="s">
        <v>23457</v>
      </c>
      <c r="B2389" s="134" t="s">
        <v>23458</v>
      </c>
      <c r="C2389" s="135" t="s">
        <v>80</v>
      </c>
      <c r="D2389" s="136">
        <v>114.42</v>
      </c>
      <c r="E2389" s="136">
        <v>116.65</v>
      </c>
    </row>
    <row r="2390" spans="1:5" x14ac:dyDescent="0.3">
      <c r="A2390" s="133" t="s">
        <v>23459</v>
      </c>
      <c r="B2390" s="134" t="s">
        <v>23460</v>
      </c>
      <c r="C2390" s="135" t="s">
        <v>80</v>
      </c>
      <c r="D2390" s="136">
        <v>42.13</v>
      </c>
      <c r="E2390" s="136">
        <v>42.86</v>
      </c>
    </row>
    <row r="2391" spans="1:5" x14ac:dyDescent="0.3">
      <c r="A2391" s="133" t="s">
        <v>23461</v>
      </c>
      <c r="B2391" s="134" t="s">
        <v>23462</v>
      </c>
      <c r="C2391" s="135"/>
      <c r="D2391" s="136"/>
      <c r="E2391" s="136"/>
    </row>
    <row r="2392" spans="1:5" x14ac:dyDescent="0.3">
      <c r="A2392" s="133" t="s">
        <v>23463</v>
      </c>
      <c r="B2392" s="134" t="s">
        <v>23464</v>
      </c>
      <c r="C2392" s="135" t="s">
        <v>80</v>
      </c>
      <c r="D2392" s="136">
        <v>11.4</v>
      </c>
      <c r="E2392" s="136">
        <v>12.07</v>
      </c>
    </row>
    <row r="2393" spans="1:5" x14ac:dyDescent="0.3">
      <c r="A2393" s="133" t="s">
        <v>23465</v>
      </c>
      <c r="B2393" s="134" t="s">
        <v>23466</v>
      </c>
      <c r="C2393" s="135" t="s">
        <v>80</v>
      </c>
      <c r="D2393" s="136">
        <v>16.309999999999999</v>
      </c>
      <c r="E2393" s="136">
        <v>17.149999999999999</v>
      </c>
    </row>
    <row r="2394" spans="1:5" x14ac:dyDescent="0.3">
      <c r="A2394" s="133" t="s">
        <v>23467</v>
      </c>
      <c r="B2394" s="134" t="s">
        <v>23468</v>
      </c>
      <c r="C2394" s="135" t="s">
        <v>80</v>
      </c>
      <c r="D2394" s="136">
        <v>22.89</v>
      </c>
      <c r="E2394" s="136">
        <v>23.9</v>
      </c>
    </row>
    <row r="2395" spans="1:5" x14ac:dyDescent="0.3">
      <c r="A2395" s="133" t="s">
        <v>23469</v>
      </c>
      <c r="B2395" s="134" t="s">
        <v>23470</v>
      </c>
      <c r="C2395" s="135" t="s">
        <v>80</v>
      </c>
      <c r="D2395" s="136">
        <v>30.97</v>
      </c>
      <c r="E2395" s="136">
        <v>32.15</v>
      </c>
    </row>
    <row r="2396" spans="1:5" x14ac:dyDescent="0.3">
      <c r="A2396" s="133" t="s">
        <v>23471</v>
      </c>
      <c r="B2396" s="134" t="s">
        <v>23472</v>
      </c>
      <c r="C2396" s="135" t="s">
        <v>80</v>
      </c>
      <c r="D2396" s="136">
        <v>23.42</v>
      </c>
      <c r="E2396" s="136">
        <v>24.09</v>
      </c>
    </row>
    <row r="2397" spans="1:5" x14ac:dyDescent="0.3">
      <c r="A2397" s="133" t="s">
        <v>23473</v>
      </c>
      <c r="B2397" s="134" t="s">
        <v>23474</v>
      </c>
      <c r="C2397" s="135" t="s">
        <v>80</v>
      </c>
      <c r="D2397" s="136">
        <v>42.14</v>
      </c>
      <c r="E2397" s="136">
        <v>43.71</v>
      </c>
    </row>
    <row r="2398" spans="1:5" x14ac:dyDescent="0.3">
      <c r="A2398" s="133" t="s">
        <v>23475</v>
      </c>
      <c r="B2398" s="134" t="s">
        <v>23476</v>
      </c>
      <c r="C2398" s="135"/>
      <c r="D2398" s="136"/>
      <c r="E2398" s="136"/>
    </row>
    <row r="2399" spans="1:5" x14ac:dyDescent="0.3">
      <c r="A2399" s="133" t="s">
        <v>23477</v>
      </c>
      <c r="B2399" s="134" t="s">
        <v>23478</v>
      </c>
      <c r="C2399" s="135" t="s">
        <v>80</v>
      </c>
      <c r="D2399" s="136">
        <v>98.45</v>
      </c>
      <c r="E2399" s="136">
        <v>98.62</v>
      </c>
    </row>
    <row r="2400" spans="1:5" x14ac:dyDescent="0.3">
      <c r="A2400" s="133" t="s">
        <v>23479</v>
      </c>
      <c r="B2400" s="134" t="s">
        <v>23480</v>
      </c>
      <c r="C2400" s="135" t="s">
        <v>80</v>
      </c>
      <c r="D2400" s="136">
        <v>111.64</v>
      </c>
      <c r="E2400" s="136">
        <v>111.81</v>
      </c>
    </row>
    <row r="2401" spans="1:5" x14ac:dyDescent="0.3">
      <c r="A2401" s="133" t="s">
        <v>23481</v>
      </c>
      <c r="B2401" s="134" t="s">
        <v>23482</v>
      </c>
      <c r="C2401" s="135"/>
      <c r="D2401" s="136"/>
      <c r="E2401" s="136"/>
    </row>
    <row r="2402" spans="1:5" x14ac:dyDescent="0.3">
      <c r="A2402" s="133" t="s">
        <v>23483</v>
      </c>
      <c r="B2402" s="134" t="s">
        <v>23484</v>
      </c>
      <c r="C2402" s="135" t="s">
        <v>80</v>
      </c>
      <c r="D2402" s="136">
        <v>4</v>
      </c>
      <c r="E2402" s="136">
        <v>4.22</v>
      </c>
    </row>
    <row r="2403" spans="1:5" x14ac:dyDescent="0.3">
      <c r="A2403" s="133" t="s">
        <v>23485</v>
      </c>
      <c r="B2403" s="134" t="s">
        <v>23486</v>
      </c>
      <c r="C2403" s="135" t="s">
        <v>80</v>
      </c>
      <c r="D2403" s="136">
        <v>5.67</v>
      </c>
      <c r="E2403" s="136">
        <v>5.96</v>
      </c>
    </row>
    <row r="2404" spans="1:5" x14ac:dyDescent="0.3">
      <c r="A2404" s="133" t="s">
        <v>23487</v>
      </c>
      <c r="B2404" s="134" t="s">
        <v>23488</v>
      </c>
      <c r="C2404" s="135" t="s">
        <v>80</v>
      </c>
      <c r="D2404" s="136">
        <v>7.49</v>
      </c>
      <c r="E2404" s="136">
        <v>7.82</v>
      </c>
    </row>
    <row r="2405" spans="1:5" x14ac:dyDescent="0.3">
      <c r="A2405" s="133" t="s">
        <v>23489</v>
      </c>
      <c r="B2405" s="134" t="s">
        <v>23490</v>
      </c>
      <c r="C2405" s="135" t="s">
        <v>80</v>
      </c>
      <c r="D2405" s="136">
        <v>9.94</v>
      </c>
      <c r="E2405" s="136">
        <v>10.33</v>
      </c>
    </row>
    <row r="2406" spans="1:5" x14ac:dyDescent="0.3">
      <c r="A2406" s="133" t="s">
        <v>23491</v>
      </c>
      <c r="B2406" s="134" t="s">
        <v>23492</v>
      </c>
      <c r="C2406" s="135" t="s">
        <v>80</v>
      </c>
      <c r="D2406" s="136">
        <v>14.1</v>
      </c>
      <c r="E2406" s="136">
        <v>14.55</v>
      </c>
    </row>
    <row r="2407" spans="1:5" x14ac:dyDescent="0.3">
      <c r="A2407" s="133" t="s">
        <v>23493</v>
      </c>
      <c r="B2407" s="134" t="s">
        <v>23494</v>
      </c>
      <c r="C2407" s="135" t="s">
        <v>80</v>
      </c>
      <c r="D2407" s="136">
        <v>19.93</v>
      </c>
      <c r="E2407" s="136">
        <v>20.43</v>
      </c>
    </row>
    <row r="2408" spans="1:5" x14ac:dyDescent="0.3">
      <c r="A2408" s="133" t="s">
        <v>23495</v>
      </c>
      <c r="B2408" s="134" t="s">
        <v>23496</v>
      </c>
      <c r="C2408" s="135" t="s">
        <v>80</v>
      </c>
      <c r="D2408" s="136">
        <v>28.57</v>
      </c>
      <c r="E2408" s="136">
        <v>29.13</v>
      </c>
    </row>
    <row r="2409" spans="1:5" x14ac:dyDescent="0.3">
      <c r="A2409" s="133" t="s">
        <v>23497</v>
      </c>
      <c r="B2409" s="134" t="s">
        <v>23498</v>
      </c>
      <c r="C2409" s="135" t="s">
        <v>80</v>
      </c>
      <c r="D2409" s="136">
        <v>39.97</v>
      </c>
      <c r="E2409" s="136">
        <v>40.81</v>
      </c>
    </row>
    <row r="2410" spans="1:5" x14ac:dyDescent="0.3">
      <c r="A2410" s="133" t="s">
        <v>23499</v>
      </c>
      <c r="B2410" s="134" t="s">
        <v>23500</v>
      </c>
      <c r="C2410" s="135" t="s">
        <v>80</v>
      </c>
      <c r="D2410" s="136">
        <v>55.86</v>
      </c>
      <c r="E2410" s="136">
        <v>56.97</v>
      </c>
    </row>
    <row r="2411" spans="1:5" x14ac:dyDescent="0.3">
      <c r="A2411" s="133" t="s">
        <v>23501</v>
      </c>
      <c r="B2411" s="134" t="s">
        <v>23502</v>
      </c>
      <c r="C2411" s="135" t="s">
        <v>80</v>
      </c>
      <c r="D2411" s="136">
        <v>76.510000000000005</v>
      </c>
      <c r="E2411" s="136">
        <v>77.91</v>
      </c>
    </row>
    <row r="2412" spans="1:5" x14ac:dyDescent="0.3">
      <c r="A2412" s="133" t="s">
        <v>23503</v>
      </c>
      <c r="B2412" s="134" t="s">
        <v>23504</v>
      </c>
      <c r="C2412" s="135" t="s">
        <v>80</v>
      </c>
      <c r="D2412" s="136">
        <v>101.55</v>
      </c>
      <c r="E2412" s="136">
        <v>103.23</v>
      </c>
    </row>
    <row r="2413" spans="1:5" x14ac:dyDescent="0.3">
      <c r="A2413" s="133" t="s">
        <v>23505</v>
      </c>
      <c r="B2413" s="134" t="s">
        <v>23506</v>
      </c>
      <c r="C2413" s="135" t="s">
        <v>80</v>
      </c>
      <c r="D2413" s="136">
        <v>127.2</v>
      </c>
      <c r="E2413" s="136">
        <v>129.16</v>
      </c>
    </row>
    <row r="2414" spans="1:5" x14ac:dyDescent="0.3">
      <c r="A2414" s="133" t="s">
        <v>23507</v>
      </c>
      <c r="B2414" s="134" t="s">
        <v>23508</v>
      </c>
      <c r="C2414" s="135" t="s">
        <v>80</v>
      </c>
      <c r="D2414" s="136">
        <v>155.74</v>
      </c>
      <c r="E2414" s="136">
        <v>157.97</v>
      </c>
    </row>
    <row r="2415" spans="1:5" x14ac:dyDescent="0.3">
      <c r="A2415" s="133" t="s">
        <v>23509</v>
      </c>
      <c r="B2415" s="134" t="s">
        <v>23510</v>
      </c>
      <c r="C2415" s="135" t="s">
        <v>80</v>
      </c>
      <c r="D2415" s="136">
        <v>186.46</v>
      </c>
      <c r="E2415" s="136">
        <v>188.97</v>
      </c>
    </row>
    <row r="2416" spans="1:5" x14ac:dyDescent="0.3">
      <c r="A2416" s="133" t="s">
        <v>23511</v>
      </c>
      <c r="B2416" s="134" t="s">
        <v>23512</v>
      </c>
      <c r="C2416" s="135" t="s">
        <v>80</v>
      </c>
      <c r="D2416" s="136">
        <v>241</v>
      </c>
      <c r="E2416" s="136">
        <v>243.8</v>
      </c>
    </row>
    <row r="2417" spans="1:5" x14ac:dyDescent="0.3">
      <c r="A2417" s="133" t="s">
        <v>23513</v>
      </c>
      <c r="B2417" s="134" t="s">
        <v>23514</v>
      </c>
      <c r="C2417" s="135"/>
      <c r="D2417" s="136"/>
      <c r="E2417" s="136"/>
    </row>
    <row r="2418" spans="1:5" x14ac:dyDescent="0.3">
      <c r="A2418" s="133" t="s">
        <v>23515</v>
      </c>
      <c r="B2418" s="134" t="s">
        <v>23516</v>
      </c>
      <c r="C2418" s="135" t="s">
        <v>80</v>
      </c>
      <c r="D2418" s="136">
        <v>11.65</v>
      </c>
      <c r="E2418" s="136">
        <v>11.94</v>
      </c>
    </row>
    <row r="2419" spans="1:5" x14ac:dyDescent="0.3">
      <c r="A2419" s="133" t="s">
        <v>23517</v>
      </c>
      <c r="B2419" s="134" t="s">
        <v>23518</v>
      </c>
      <c r="C2419" s="135" t="s">
        <v>80</v>
      </c>
      <c r="D2419" s="136">
        <v>18.059999999999999</v>
      </c>
      <c r="E2419" s="136">
        <v>18.62</v>
      </c>
    </row>
    <row r="2420" spans="1:5" x14ac:dyDescent="0.3">
      <c r="A2420" s="133" t="s">
        <v>23519</v>
      </c>
      <c r="B2420" s="134" t="s">
        <v>23520</v>
      </c>
      <c r="C2420" s="135" t="s">
        <v>80</v>
      </c>
      <c r="D2420" s="136">
        <v>21.84</v>
      </c>
      <c r="E2420" s="136">
        <v>22.4</v>
      </c>
    </row>
    <row r="2421" spans="1:5" x14ac:dyDescent="0.3">
      <c r="A2421" s="133" t="s">
        <v>23521</v>
      </c>
      <c r="B2421" s="134" t="s">
        <v>23522</v>
      </c>
      <c r="C2421" s="135"/>
      <c r="D2421" s="136"/>
      <c r="E2421" s="136"/>
    </row>
    <row r="2422" spans="1:5" x14ac:dyDescent="0.3">
      <c r="A2422" s="133" t="s">
        <v>23523</v>
      </c>
      <c r="B2422" s="134" t="s">
        <v>23524</v>
      </c>
      <c r="C2422" s="135" t="s">
        <v>80</v>
      </c>
      <c r="D2422" s="136">
        <v>17.29</v>
      </c>
      <c r="E2422" s="136">
        <v>18.690000000000001</v>
      </c>
    </row>
    <row r="2423" spans="1:5" x14ac:dyDescent="0.3">
      <c r="A2423" s="133" t="s">
        <v>23525</v>
      </c>
      <c r="B2423" s="134" t="s">
        <v>23526</v>
      </c>
      <c r="C2423" s="135"/>
      <c r="D2423" s="136"/>
      <c r="E2423" s="136"/>
    </row>
    <row r="2424" spans="1:5" x14ac:dyDescent="0.3">
      <c r="A2424" s="133" t="s">
        <v>23527</v>
      </c>
      <c r="B2424" s="134" t="s">
        <v>23528</v>
      </c>
      <c r="C2424" s="135"/>
      <c r="D2424" s="136"/>
      <c r="E2424" s="136"/>
    </row>
    <row r="2425" spans="1:5" x14ac:dyDescent="0.3">
      <c r="A2425" s="133" t="s">
        <v>23529</v>
      </c>
      <c r="B2425" s="134" t="s">
        <v>23530</v>
      </c>
      <c r="C2425" s="135" t="s">
        <v>146</v>
      </c>
      <c r="D2425" s="136">
        <v>14.5</v>
      </c>
      <c r="E2425" s="136">
        <v>15.9</v>
      </c>
    </row>
    <row r="2426" spans="1:5" x14ac:dyDescent="0.3">
      <c r="A2426" s="133" t="s">
        <v>23531</v>
      </c>
      <c r="B2426" s="134" t="s">
        <v>23532</v>
      </c>
      <c r="C2426" s="135" t="s">
        <v>146</v>
      </c>
      <c r="D2426" s="136">
        <v>15.9</v>
      </c>
      <c r="E2426" s="136">
        <v>17.3</v>
      </c>
    </row>
    <row r="2427" spans="1:5" x14ac:dyDescent="0.3">
      <c r="A2427" s="133" t="s">
        <v>23533</v>
      </c>
      <c r="B2427" s="134" t="s">
        <v>23534</v>
      </c>
      <c r="C2427" s="135" t="s">
        <v>146</v>
      </c>
      <c r="D2427" s="136">
        <v>17.829999999999998</v>
      </c>
      <c r="E2427" s="136">
        <v>19.510000000000002</v>
      </c>
    </row>
    <row r="2428" spans="1:5" x14ac:dyDescent="0.3">
      <c r="A2428" s="133" t="s">
        <v>23535</v>
      </c>
      <c r="B2428" s="134" t="s">
        <v>23536</v>
      </c>
      <c r="C2428" s="135" t="s">
        <v>146</v>
      </c>
      <c r="D2428" s="136">
        <v>14.54</v>
      </c>
      <c r="E2428" s="136">
        <v>15.94</v>
      </c>
    </row>
    <row r="2429" spans="1:5" x14ac:dyDescent="0.3">
      <c r="A2429" s="133" t="s">
        <v>23537</v>
      </c>
      <c r="B2429" s="134" t="s">
        <v>23538</v>
      </c>
      <c r="C2429" s="135"/>
      <c r="D2429" s="136"/>
      <c r="E2429" s="136"/>
    </row>
    <row r="2430" spans="1:5" x14ac:dyDescent="0.3">
      <c r="A2430" s="133" t="s">
        <v>23539</v>
      </c>
      <c r="B2430" s="134" t="s">
        <v>23540</v>
      </c>
      <c r="C2430" s="135" t="s">
        <v>146</v>
      </c>
      <c r="D2430" s="136">
        <v>75.06</v>
      </c>
      <c r="E2430" s="136">
        <v>79.540000000000006</v>
      </c>
    </row>
    <row r="2431" spans="1:5" x14ac:dyDescent="0.3">
      <c r="A2431" s="133" t="s">
        <v>23541</v>
      </c>
      <c r="B2431" s="134" t="s">
        <v>23542</v>
      </c>
      <c r="C2431" s="135" t="s">
        <v>146</v>
      </c>
      <c r="D2431" s="136">
        <v>31.02</v>
      </c>
      <c r="E2431" s="136">
        <v>32.700000000000003</v>
      </c>
    </row>
    <row r="2432" spans="1:5" x14ac:dyDescent="0.3">
      <c r="A2432" s="133" t="s">
        <v>23543</v>
      </c>
      <c r="B2432" s="134" t="s">
        <v>23544</v>
      </c>
      <c r="C2432" s="135" t="s">
        <v>146</v>
      </c>
      <c r="D2432" s="136">
        <v>33.19</v>
      </c>
      <c r="E2432" s="136">
        <v>34.869999999999997</v>
      </c>
    </row>
    <row r="2433" spans="1:5" x14ac:dyDescent="0.3">
      <c r="A2433" s="133" t="s">
        <v>23545</v>
      </c>
      <c r="B2433" s="134" t="s">
        <v>23546</v>
      </c>
      <c r="C2433" s="135" t="s">
        <v>146</v>
      </c>
      <c r="D2433" s="136">
        <v>43.47</v>
      </c>
      <c r="E2433" s="136">
        <v>45.15</v>
      </c>
    </row>
    <row r="2434" spans="1:5" x14ac:dyDescent="0.3">
      <c r="A2434" s="133" t="s">
        <v>23547</v>
      </c>
      <c r="B2434" s="134" t="s">
        <v>23548</v>
      </c>
      <c r="C2434" s="135" t="s">
        <v>146</v>
      </c>
      <c r="D2434" s="136">
        <v>77.040000000000006</v>
      </c>
      <c r="E2434" s="136">
        <v>79.27</v>
      </c>
    </row>
    <row r="2435" spans="1:5" x14ac:dyDescent="0.3">
      <c r="A2435" s="133" t="s">
        <v>23549</v>
      </c>
      <c r="B2435" s="134" t="s">
        <v>23550</v>
      </c>
      <c r="C2435" s="135" t="s">
        <v>146</v>
      </c>
      <c r="D2435" s="136">
        <v>156.58000000000001</v>
      </c>
      <c r="E2435" s="136">
        <v>158.81</v>
      </c>
    </row>
    <row r="2436" spans="1:5" x14ac:dyDescent="0.3">
      <c r="A2436" s="133" t="s">
        <v>23551</v>
      </c>
      <c r="B2436" s="134" t="s">
        <v>23552</v>
      </c>
      <c r="C2436" s="135" t="s">
        <v>146</v>
      </c>
      <c r="D2436" s="136">
        <v>200.74</v>
      </c>
      <c r="E2436" s="136">
        <v>203.54</v>
      </c>
    </row>
    <row r="2437" spans="1:5" x14ac:dyDescent="0.3">
      <c r="A2437" s="133" t="s">
        <v>23553</v>
      </c>
      <c r="B2437" s="134" t="s">
        <v>23554</v>
      </c>
      <c r="C2437" s="135" t="s">
        <v>146</v>
      </c>
      <c r="D2437" s="136">
        <v>184.78</v>
      </c>
      <c r="E2437" s="136">
        <v>186.46</v>
      </c>
    </row>
    <row r="2438" spans="1:5" x14ac:dyDescent="0.3">
      <c r="A2438" s="133" t="s">
        <v>23555</v>
      </c>
      <c r="B2438" s="134" t="s">
        <v>23556</v>
      </c>
      <c r="C2438" s="135" t="s">
        <v>146</v>
      </c>
      <c r="D2438" s="136">
        <v>531.59</v>
      </c>
      <c r="E2438" s="136">
        <v>533.27</v>
      </c>
    </row>
    <row r="2439" spans="1:5" x14ac:dyDescent="0.3">
      <c r="A2439" s="133" t="s">
        <v>23557</v>
      </c>
      <c r="B2439" s="134" t="s">
        <v>23558</v>
      </c>
      <c r="C2439" s="135" t="s">
        <v>146</v>
      </c>
      <c r="D2439" s="136">
        <v>799.02</v>
      </c>
      <c r="E2439" s="136">
        <v>800.7</v>
      </c>
    </row>
    <row r="2440" spans="1:5" x14ac:dyDescent="0.3">
      <c r="A2440" s="133" t="s">
        <v>23559</v>
      </c>
      <c r="B2440" s="134" t="s">
        <v>23560</v>
      </c>
      <c r="C2440" s="135" t="s">
        <v>146</v>
      </c>
      <c r="D2440" s="136">
        <v>1614.18</v>
      </c>
      <c r="E2440" s="136">
        <v>1616.41</v>
      </c>
    </row>
    <row r="2441" spans="1:5" x14ac:dyDescent="0.3">
      <c r="A2441" s="133" t="s">
        <v>23561</v>
      </c>
      <c r="B2441" s="134" t="s">
        <v>23562</v>
      </c>
      <c r="C2441" s="135" t="s">
        <v>146</v>
      </c>
      <c r="D2441" s="136">
        <v>39.200000000000003</v>
      </c>
      <c r="E2441" s="136">
        <v>40.880000000000003</v>
      </c>
    </row>
    <row r="2442" spans="1:5" x14ac:dyDescent="0.3">
      <c r="A2442" s="133" t="s">
        <v>23563</v>
      </c>
      <c r="B2442" s="134" t="s">
        <v>23564</v>
      </c>
      <c r="C2442" s="135" t="s">
        <v>146</v>
      </c>
      <c r="D2442" s="136">
        <v>90.29</v>
      </c>
      <c r="E2442" s="136">
        <v>91.97</v>
      </c>
    </row>
    <row r="2443" spans="1:5" x14ac:dyDescent="0.3">
      <c r="A2443" s="133" t="s">
        <v>23565</v>
      </c>
      <c r="B2443" s="134" t="s">
        <v>23566</v>
      </c>
      <c r="C2443" s="135" t="s">
        <v>146</v>
      </c>
      <c r="D2443" s="136">
        <v>211.5</v>
      </c>
      <c r="E2443" s="136">
        <v>213.73</v>
      </c>
    </row>
    <row r="2444" spans="1:5" x14ac:dyDescent="0.3">
      <c r="A2444" s="133" t="s">
        <v>23567</v>
      </c>
      <c r="B2444" s="134" t="s">
        <v>23568</v>
      </c>
      <c r="C2444" s="135"/>
      <c r="D2444" s="136"/>
      <c r="E2444" s="136"/>
    </row>
    <row r="2445" spans="1:5" x14ac:dyDescent="0.3">
      <c r="A2445" s="133" t="s">
        <v>23569</v>
      </c>
      <c r="B2445" s="134" t="s">
        <v>23570</v>
      </c>
      <c r="C2445" s="135" t="s">
        <v>19026</v>
      </c>
      <c r="D2445" s="136">
        <v>41.74</v>
      </c>
      <c r="E2445" s="136">
        <v>43.42</v>
      </c>
    </row>
    <row r="2446" spans="1:5" x14ac:dyDescent="0.3">
      <c r="A2446" s="133" t="s">
        <v>23571</v>
      </c>
      <c r="B2446" s="134" t="s">
        <v>23572</v>
      </c>
      <c r="C2446" s="135" t="s">
        <v>146</v>
      </c>
      <c r="D2446" s="136">
        <v>44.14</v>
      </c>
      <c r="E2446" s="136">
        <v>45.82</v>
      </c>
    </row>
    <row r="2447" spans="1:5" x14ac:dyDescent="0.3">
      <c r="A2447" s="133" t="s">
        <v>23573</v>
      </c>
      <c r="B2447" s="134" t="s">
        <v>23574</v>
      </c>
      <c r="C2447" s="135" t="s">
        <v>146</v>
      </c>
      <c r="D2447" s="136">
        <v>79.91</v>
      </c>
      <c r="E2447" s="136">
        <v>81.59</v>
      </c>
    </row>
    <row r="2448" spans="1:5" x14ac:dyDescent="0.3">
      <c r="A2448" s="133" t="s">
        <v>23575</v>
      </c>
      <c r="B2448" s="134" t="s">
        <v>23576</v>
      </c>
      <c r="C2448" s="135" t="s">
        <v>19026</v>
      </c>
      <c r="D2448" s="136">
        <v>278.98</v>
      </c>
      <c r="E2448" s="136">
        <v>280.66000000000003</v>
      </c>
    </row>
    <row r="2449" spans="1:5" x14ac:dyDescent="0.3">
      <c r="A2449" s="133" t="s">
        <v>23577</v>
      </c>
      <c r="B2449" s="134" t="s">
        <v>23578</v>
      </c>
      <c r="C2449" s="135" t="s">
        <v>19026</v>
      </c>
      <c r="D2449" s="136">
        <v>286.92</v>
      </c>
      <c r="E2449" s="136">
        <v>288.60000000000002</v>
      </c>
    </row>
    <row r="2450" spans="1:5" x14ac:dyDescent="0.3">
      <c r="A2450" s="133" t="s">
        <v>23579</v>
      </c>
      <c r="B2450" s="134" t="s">
        <v>23580</v>
      </c>
      <c r="C2450" s="135" t="s">
        <v>19026</v>
      </c>
      <c r="D2450" s="136">
        <v>33.049999999999997</v>
      </c>
      <c r="E2450" s="136">
        <v>34.729999999999997</v>
      </c>
    </row>
    <row r="2451" spans="1:5" x14ac:dyDescent="0.3">
      <c r="A2451" s="133" t="s">
        <v>23581</v>
      </c>
      <c r="B2451" s="134" t="s">
        <v>23582</v>
      </c>
      <c r="C2451" s="135" t="s">
        <v>19026</v>
      </c>
      <c r="D2451" s="136">
        <v>349.87</v>
      </c>
      <c r="E2451" s="136">
        <v>351.55</v>
      </c>
    </row>
    <row r="2452" spans="1:5" x14ac:dyDescent="0.3">
      <c r="A2452" s="133" t="s">
        <v>23583</v>
      </c>
      <c r="B2452" s="134" t="s">
        <v>23584</v>
      </c>
      <c r="C2452" s="135" t="s">
        <v>146</v>
      </c>
      <c r="D2452" s="136">
        <v>39.049999999999997</v>
      </c>
      <c r="E2452" s="136">
        <v>40.729999999999997</v>
      </c>
    </row>
    <row r="2453" spans="1:5" x14ac:dyDescent="0.3">
      <c r="A2453" s="133" t="s">
        <v>23585</v>
      </c>
      <c r="B2453" s="134" t="s">
        <v>23586</v>
      </c>
      <c r="C2453" s="135" t="s">
        <v>19026</v>
      </c>
      <c r="D2453" s="136">
        <v>27.5</v>
      </c>
      <c r="E2453" s="136">
        <v>29.18</v>
      </c>
    </row>
    <row r="2454" spans="1:5" x14ac:dyDescent="0.3">
      <c r="A2454" s="133" t="s">
        <v>23587</v>
      </c>
      <c r="B2454" s="134" t="s">
        <v>23588</v>
      </c>
      <c r="C2454" s="135" t="s">
        <v>19026</v>
      </c>
      <c r="D2454" s="136">
        <v>28.99</v>
      </c>
      <c r="E2454" s="136">
        <v>30.67</v>
      </c>
    </row>
    <row r="2455" spans="1:5" x14ac:dyDescent="0.3">
      <c r="A2455" s="133" t="s">
        <v>23589</v>
      </c>
      <c r="B2455" s="134" t="s">
        <v>23590</v>
      </c>
      <c r="C2455" s="135" t="s">
        <v>19026</v>
      </c>
      <c r="D2455" s="136">
        <v>47.97</v>
      </c>
      <c r="E2455" s="136">
        <v>49.65</v>
      </c>
    </row>
    <row r="2456" spans="1:5" x14ac:dyDescent="0.3">
      <c r="A2456" s="133" t="s">
        <v>23591</v>
      </c>
      <c r="B2456" s="134" t="s">
        <v>23592</v>
      </c>
      <c r="C2456" s="135" t="s">
        <v>19026</v>
      </c>
      <c r="D2456" s="136">
        <v>42.94</v>
      </c>
      <c r="E2456" s="136">
        <v>44.62</v>
      </c>
    </row>
    <row r="2457" spans="1:5" x14ac:dyDescent="0.3">
      <c r="A2457" s="133" t="s">
        <v>23593</v>
      </c>
      <c r="B2457" s="134" t="s">
        <v>23594</v>
      </c>
      <c r="C2457" s="135" t="s">
        <v>19026</v>
      </c>
      <c r="D2457" s="136">
        <v>39.409999999999997</v>
      </c>
      <c r="E2457" s="136">
        <v>41.09</v>
      </c>
    </row>
    <row r="2458" spans="1:5" x14ac:dyDescent="0.3">
      <c r="A2458" s="133" t="s">
        <v>23595</v>
      </c>
      <c r="B2458" s="134" t="s">
        <v>23596</v>
      </c>
      <c r="C2458" s="135" t="s">
        <v>19026</v>
      </c>
      <c r="D2458" s="136">
        <v>56.63</v>
      </c>
      <c r="E2458" s="136">
        <v>58.69</v>
      </c>
    </row>
    <row r="2459" spans="1:5" x14ac:dyDescent="0.3">
      <c r="A2459" s="133" t="s">
        <v>23597</v>
      </c>
      <c r="B2459" s="134" t="s">
        <v>23598</v>
      </c>
      <c r="C2459" s="135"/>
      <c r="D2459" s="136"/>
      <c r="E2459" s="136"/>
    </row>
    <row r="2460" spans="1:5" x14ac:dyDescent="0.3">
      <c r="A2460" s="133" t="s">
        <v>23599</v>
      </c>
      <c r="B2460" s="134" t="s">
        <v>23600</v>
      </c>
      <c r="C2460" s="135" t="s">
        <v>19026</v>
      </c>
      <c r="D2460" s="136">
        <v>31.13</v>
      </c>
      <c r="E2460" s="136">
        <v>33.03</v>
      </c>
    </row>
    <row r="2461" spans="1:5" x14ac:dyDescent="0.3">
      <c r="A2461" s="133" t="s">
        <v>23601</v>
      </c>
      <c r="B2461" s="134" t="s">
        <v>23602</v>
      </c>
      <c r="C2461" s="135" t="s">
        <v>19026</v>
      </c>
      <c r="D2461" s="136">
        <v>35.31</v>
      </c>
      <c r="E2461" s="136">
        <v>37.270000000000003</v>
      </c>
    </row>
    <row r="2462" spans="1:5" x14ac:dyDescent="0.3">
      <c r="A2462" s="133" t="s">
        <v>23603</v>
      </c>
      <c r="B2462" s="134" t="s">
        <v>23604</v>
      </c>
      <c r="C2462" s="135" t="s">
        <v>19026</v>
      </c>
      <c r="D2462" s="136">
        <v>51.98</v>
      </c>
      <c r="E2462" s="136">
        <v>54.78</v>
      </c>
    </row>
    <row r="2463" spans="1:5" x14ac:dyDescent="0.3">
      <c r="A2463" s="133" t="s">
        <v>23605</v>
      </c>
      <c r="B2463" s="134" t="s">
        <v>23606</v>
      </c>
      <c r="C2463" s="135" t="s">
        <v>19026</v>
      </c>
      <c r="D2463" s="136">
        <v>27.34</v>
      </c>
      <c r="E2463" s="136">
        <v>28.84</v>
      </c>
    </row>
    <row r="2464" spans="1:5" x14ac:dyDescent="0.3">
      <c r="A2464" s="133" t="s">
        <v>23607</v>
      </c>
      <c r="B2464" s="134" t="s">
        <v>23608</v>
      </c>
      <c r="C2464" s="135" t="s">
        <v>19026</v>
      </c>
      <c r="D2464" s="136">
        <v>36.08</v>
      </c>
      <c r="E2464" s="136">
        <v>38.590000000000003</v>
      </c>
    </row>
    <row r="2465" spans="1:5" x14ac:dyDescent="0.3">
      <c r="A2465" s="133" t="s">
        <v>23609</v>
      </c>
      <c r="B2465" s="134" t="s">
        <v>23610</v>
      </c>
      <c r="C2465" s="135" t="s">
        <v>19026</v>
      </c>
      <c r="D2465" s="136">
        <v>36.090000000000003</v>
      </c>
      <c r="E2465" s="136">
        <v>38.22</v>
      </c>
    </row>
    <row r="2466" spans="1:5" x14ac:dyDescent="0.3">
      <c r="A2466" s="133" t="s">
        <v>23611</v>
      </c>
      <c r="B2466" s="134" t="s">
        <v>23612</v>
      </c>
      <c r="C2466" s="135" t="s">
        <v>19026</v>
      </c>
      <c r="D2466" s="136">
        <v>35.020000000000003</v>
      </c>
      <c r="E2466" s="136">
        <v>37.53</v>
      </c>
    </row>
    <row r="2467" spans="1:5" x14ac:dyDescent="0.3">
      <c r="A2467" s="133" t="s">
        <v>23613</v>
      </c>
      <c r="B2467" s="134" t="s">
        <v>23614</v>
      </c>
      <c r="C2467" s="135" t="s">
        <v>19026</v>
      </c>
      <c r="D2467" s="136">
        <v>45.03</v>
      </c>
      <c r="E2467" s="136">
        <v>47.83</v>
      </c>
    </row>
    <row r="2468" spans="1:5" x14ac:dyDescent="0.3">
      <c r="A2468" s="133" t="s">
        <v>23615</v>
      </c>
      <c r="B2468" s="134" t="s">
        <v>23616</v>
      </c>
      <c r="C2468" s="135" t="s">
        <v>19026</v>
      </c>
      <c r="D2468" s="136">
        <v>69.760000000000005</v>
      </c>
      <c r="E2468" s="136">
        <v>71.72</v>
      </c>
    </row>
    <row r="2469" spans="1:5" x14ac:dyDescent="0.3">
      <c r="A2469" s="133" t="s">
        <v>23617</v>
      </c>
      <c r="B2469" s="134" t="s">
        <v>23618</v>
      </c>
      <c r="C2469" s="135" t="s">
        <v>19026</v>
      </c>
      <c r="D2469" s="136">
        <v>59.92</v>
      </c>
      <c r="E2469" s="136">
        <v>61.88</v>
      </c>
    </row>
    <row r="2470" spans="1:5" x14ac:dyDescent="0.3">
      <c r="A2470" s="133" t="s">
        <v>23619</v>
      </c>
      <c r="B2470" s="134" t="s">
        <v>23620</v>
      </c>
      <c r="C2470" s="135" t="s">
        <v>19026</v>
      </c>
      <c r="D2470" s="136">
        <v>31.13</v>
      </c>
      <c r="E2470" s="136">
        <v>32.53</v>
      </c>
    </row>
    <row r="2471" spans="1:5" x14ac:dyDescent="0.3">
      <c r="A2471" s="133" t="s">
        <v>23621</v>
      </c>
      <c r="B2471" s="134" t="s">
        <v>35285</v>
      </c>
      <c r="C2471" s="135" t="s">
        <v>19026</v>
      </c>
      <c r="D2471" s="136">
        <v>74.98</v>
      </c>
      <c r="E2471" s="136">
        <v>77.11</v>
      </c>
    </row>
    <row r="2472" spans="1:5" x14ac:dyDescent="0.3">
      <c r="A2472" s="133" t="s">
        <v>23622</v>
      </c>
      <c r="B2472" s="134" t="s">
        <v>23623</v>
      </c>
      <c r="C2472" s="135" t="s">
        <v>146</v>
      </c>
      <c r="D2472" s="136">
        <v>50.44</v>
      </c>
      <c r="E2472" s="136">
        <v>52.12</v>
      </c>
    </row>
    <row r="2473" spans="1:5" x14ac:dyDescent="0.3">
      <c r="A2473" s="133" t="s">
        <v>23624</v>
      </c>
      <c r="B2473" s="134" t="s">
        <v>23625</v>
      </c>
      <c r="C2473" s="135" t="s">
        <v>146</v>
      </c>
      <c r="D2473" s="136">
        <v>121.58</v>
      </c>
      <c r="E2473" s="136">
        <v>124.38</v>
      </c>
    </row>
    <row r="2474" spans="1:5" x14ac:dyDescent="0.3">
      <c r="A2474" s="133" t="s">
        <v>23626</v>
      </c>
      <c r="B2474" s="134" t="s">
        <v>23627</v>
      </c>
      <c r="C2474" s="135"/>
      <c r="D2474" s="136"/>
      <c r="E2474" s="136"/>
    </row>
    <row r="2475" spans="1:5" x14ac:dyDescent="0.3">
      <c r="A2475" s="133" t="s">
        <v>23628</v>
      </c>
      <c r="B2475" s="134" t="s">
        <v>23629</v>
      </c>
      <c r="C2475" s="135" t="s">
        <v>19026</v>
      </c>
      <c r="D2475" s="136">
        <v>38.979999999999997</v>
      </c>
      <c r="E2475" s="136">
        <v>41.78</v>
      </c>
    </row>
    <row r="2476" spans="1:5" x14ac:dyDescent="0.3">
      <c r="A2476" s="133" t="s">
        <v>23630</v>
      </c>
      <c r="B2476" s="134" t="s">
        <v>23631</v>
      </c>
      <c r="C2476" s="135" t="s">
        <v>19026</v>
      </c>
      <c r="D2476" s="136">
        <v>46.06</v>
      </c>
      <c r="E2476" s="136">
        <v>48.86</v>
      </c>
    </row>
    <row r="2477" spans="1:5" x14ac:dyDescent="0.3">
      <c r="A2477" s="133" t="s">
        <v>23632</v>
      </c>
      <c r="B2477" s="134" t="s">
        <v>23633</v>
      </c>
      <c r="C2477" s="135" t="s">
        <v>19026</v>
      </c>
      <c r="D2477" s="136">
        <v>69.569999999999993</v>
      </c>
      <c r="E2477" s="136">
        <v>72.37</v>
      </c>
    </row>
    <row r="2478" spans="1:5" x14ac:dyDescent="0.3">
      <c r="A2478" s="133" t="s">
        <v>23634</v>
      </c>
      <c r="B2478" s="134" t="s">
        <v>23635</v>
      </c>
      <c r="C2478" s="135" t="s">
        <v>19026</v>
      </c>
      <c r="D2478" s="136">
        <v>78.03</v>
      </c>
      <c r="E2478" s="136">
        <v>80.83</v>
      </c>
    </row>
    <row r="2479" spans="1:5" x14ac:dyDescent="0.3">
      <c r="A2479" s="133" t="s">
        <v>23636</v>
      </c>
      <c r="B2479" s="134" t="s">
        <v>23637</v>
      </c>
      <c r="C2479" s="135" t="s">
        <v>19026</v>
      </c>
      <c r="D2479" s="136">
        <v>104.45</v>
      </c>
      <c r="E2479" s="136">
        <v>107.25</v>
      </c>
    </row>
    <row r="2480" spans="1:5" x14ac:dyDescent="0.3">
      <c r="A2480" s="133" t="s">
        <v>23638</v>
      </c>
      <c r="B2480" s="134" t="s">
        <v>23639</v>
      </c>
      <c r="C2480" s="135" t="s">
        <v>19026</v>
      </c>
      <c r="D2480" s="136">
        <v>229.72</v>
      </c>
      <c r="E2480" s="136">
        <v>232.52</v>
      </c>
    </row>
    <row r="2481" spans="1:5" x14ac:dyDescent="0.3">
      <c r="A2481" s="133" t="s">
        <v>23640</v>
      </c>
      <c r="B2481" s="134" t="s">
        <v>23641</v>
      </c>
      <c r="C2481" s="135" t="s">
        <v>19026</v>
      </c>
      <c r="D2481" s="136">
        <v>287.26</v>
      </c>
      <c r="E2481" s="136">
        <v>290.06</v>
      </c>
    </row>
    <row r="2482" spans="1:5" x14ac:dyDescent="0.3">
      <c r="A2482" s="133" t="s">
        <v>23642</v>
      </c>
      <c r="B2482" s="134" t="s">
        <v>23643</v>
      </c>
      <c r="C2482" s="135" t="s">
        <v>19026</v>
      </c>
      <c r="D2482" s="136">
        <v>396.67</v>
      </c>
      <c r="E2482" s="136">
        <v>399.47</v>
      </c>
    </row>
    <row r="2483" spans="1:5" x14ac:dyDescent="0.3">
      <c r="A2483" s="133" t="s">
        <v>23644</v>
      </c>
      <c r="B2483" s="134" t="s">
        <v>23645</v>
      </c>
      <c r="C2483" s="135" t="s">
        <v>19026</v>
      </c>
      <c r="D2483" s="136">
        <v>43.6</v>
      </c>
      <c r="E2483" s="136">
        <v>46.4</v>
      </c>
    </row>
    <row r="2484" spans="1:5" x14ac:dyDescent="0.3">
      <c r="A2484" s="133" t="s">
        <v>23646</v>
      </c>
      <c r="B2484" s="134" t="s">
        <v>23647</v>
      </c>
      <c r="C2484" s="135"/>
      <c r="D2484" s="136"/>
      <c r="E2484" s="136"/>
    </row>
    <row r="2485" spans="1:5" x14ac:dyDescent="0.3">
      <c r="A2485" s="133" t="s">
        <v>23648</v>
      </c>
      <c r="B2485" s="134" t="s">
        <v>23649</v>
      </c>
      <c r="C2485" s="135" t="s">
        <v>146</v>
      </c>
      <c r="D2485" s="136">
        <v>15.87</v>
      </c>
      <c r="E2485" s="136">
        <v>17.27</v>
      </c>
    </row>
    <row r="2486" spans="1:5" x14ac:dyDescent="0.3">
      <c r="A2486" s="133" t="s">
        <v>23650</v>
      </c>
      <c r="B2486" s="134" t="s">
        <v>23651</v>
      </c>
      <c r="C2486" s="135" t="s">
        <v>146</v>
      </c>
      <c r="D2486" s="136">
        <v>18.95</v>
      </c>
      <c r="E2486" s="136">
        <v>20.350000000000001</v>
      </c>
    </row>
    <row r="2487" spans="1:5" x14ac:dyDescent="0.3">
      <c r="A2487" s="133" t="s">
        <v>23652</v>
      </c>
      <c r="B2487" s="134" t="s">
        <v>23653</v>
      </c>
      <c r="C2487" s="135" t="s">
        <v>146</v>
      </c>
      <c r="D2487" s="136">
        <v>19.420000000000002</v>
      </c>
      <c r="E2487" s="136">
        <v>20.82</v>
      </c>
    </row>
    <row r="2488" spans="1:5" x14ac:dyDescent="0.3">
      <c r="A2488" s="133" t="s">
        <v>23654</v>
      </c>
      <c r="B2488" s="134" t="s">
        <v>23655</v>
      </c>
      <c r="C2488" s="135"/>
      <c r="D2488" s="136"/>
      <c r="E2488" s="136"/>
    </row>
    <row r="2489" spans="1:5" x14ac:dyDescent="0.3">
      <c r="A2489" s="133" t="s">
        <v>23656</v>
      </c>
      <c r="B2489" s="134" t="s">
        <v>23657</v>
      </c>
      <c r="C2489" s="135" t="s">
        <v>146</v>
      </c>
      <c r="D2489" s="136">
        <v>301.35000000000002</v>
      </c>
      <c r="E2489" s="136">
        <v>304.14999999999998</v>
      </c>
    </row>
    <row r="2490" spans="1:5" x14ac:dyDescent="0.3">
      <c r="A2490" s="133" t="s">
        <v>23658</v>
      </c>
      <c r="B2490" s="134" t="s">
        <v>23659</v>
      </c>
      <c r="C2490" s="135" t="s">
        <v>146</v>
      </c>
      <c r="D2490" s="136">
        <v>311.20999999999998</v>
      </c>
      <c r="E2490" s="136">
        <v>314.01</v>
      </c>
    </row>
    <row r="2491" spans="1:5" x14ac:dyDescent="0.3">
      <c r="A2491" s="133" t="s">
        <v>23660</v>
      </c>
      <c r="B2491" s="134" t="s">
        <v>23661</v>
      </c>
      <c r="C2491" s="135" t="s">
        <v>146</v>
      </c>
      <c r="D2491" s="136">
        <v>358.75</v>
      </c>
      <c r="E2491" s="136">
        <v>361.55</v>
      </c>
    </row>
    <row r="2492" spans="1:5" x14ac:dyDescent="0.3">
      <c r="A2492" s="133" t="s">
        <v>23662</v>
      </c>
      <c r="B2492" s="134" t="s">
        <v>23663</v>
      </c>
      <c r="C2492" s="135" t="s">
        <v>146</v>
      </c>
      <c r="D2492" s="136">
        <v>223.11</v>
      </c>
      <c r="E2492" s="136">
        <v>225.91</v>
      </c>
    </row>
    <row r="2493" spans="1:5" x14ac:dyDescent="0.3">
      <c r="A2493" s="133" t="s">
        <v>23664</v>
      </c>
      <c r="B2493" s="134" t="s">
        <v>23665</v>
      </c>
      <c r="C2493" s="135" t="s">
        <v>146</v>
      </c>
      <c r="D2493" s="136">
        <v>431.15</v>
      </c>
      <c r="E2493" s="136">
        <v>433.95</v>
      </c>
    </row>
    <row r="2494" spans="1:5" x14ac:dyDescent="0.3">
      <c r="A2494" s="133" t="s">
        <v>23666</v>
      </c>
      <c r="B2494" s="134" t="s">
        <v>23667</v>
      </c>
      <c r="C2494" s="135" t="s">
        <v>146</v>
      </c>
      <c r="D2494" s="136">
        <v>608.97</v>
      </c>
      <c r="E2494" s="136">
        <v>611.77</v>
      </c>
    </row>
    <row r="2495" spans="1:5" x14ac:dyDescent="0.3">
      <c r="A2495" s="133" t="s">
        <v>23668</v>
      </c>
      <c r="B2495" s="134" t="s">
        <v>23669</v>
      </c>
      <c r="C2495" s="135" t="s">
        <v>146</v>
      </c>
      <c r="D2495" s="136">
        <v>827.44</v>
      </c>
      <c r="E2495" s="136">
        <v>830.24</v>
      </c>
    </row>
    <row r="2496" spans="1:5" x14ac:dyDescent="0.3">
      <c r="A2496" s="133" t="s">
        <v>23670</v>
      </c>
      <c r="B2496" s="134" t="s">
        <v>23671</v>
      </c>
      <c r="C2496" s="135" t="s">
        <v>146</v>
      </c>
      <c r="D2496" s="136">
        <v>1156.1099999999999</v>
      </c>
      <c r="E2496" s="136">
        <v>1158.9100000000001</v>
      </c>
    </row>
    <row r="2497" spans="1:5" x14ac:dyDescent="0.3">
      <c r="A2497" s="133" t="s">
        <v>23672</v>
      </c>
      <c r="B2497" s="134" t="s">
        <v>23673</v>
      </c>
      <c r="C2497" s="135" t="s">
        <v>146</v>
      </c>
      <c r="D2497" s="136">
        <v>1665.42</v>
      </c>
      <c r="E2497" s="136">
        <v>1668.22</v>
      </c>
    </row>
    <row r="2498" spans="1:5" x14ac:dyDescent="0.3">
      <c r="A2498" s="133" t="s">
        <v>23674</v>
      </c>
      <c r="B2498" s="134" t="s">
        <v>23675</v>
      </c>
      <c r="C2498" s="135" t="s">
        <v>146</v>
      </c>
      <c r="D2498" s="136">
        <v>3587.11</v>
      </c>
      <c r="E2498" s="136">
        <v>3589.91</v>
      </c>
    </row>
    <row r="2499" spans="1:5" x14ac:dyDescent="0.3">
      <c r="A2499" s="133" t="s">
        <v>23676</v>
      </c>
      <c r="B2499" s="134" t="s">
        <v>23677</v>
      </c>
      <c r="C2499" s="135" t="s">
        <v>146</v>
      </c>
      <c r="D2499" s="136">
        <v>2198.63</v>
      </c>
      <c r="E2499" s="136">
        <v>2201.4299999999998</v>
      </c>
    </row>
    <row r="2500" spans="1:5" x14ac:dyDescent="0.3">
      <c r="A2500" s="133" t="s">
        <v>23678</v>
      </c>
      <c r="B2500" s="134" t="s">
        <v>23679</v>
      </c>
      <c r="C2500" s="135" t="s">
        <v>146</v>
      </c>
      <c r="D2500" s="136">
        <v>5629.87</v>
      </c>
      <c r="E2500" s="136">
        <v>5632.67</v>
      </c>
    </row>
    <row r="2501" spans="1:5" x14ac:dyDescent="0.3">
      <c r="A2501" s="133" t="s">
        <v>23680</v>
      </c>
      <c r="B2501" s="134" t="s">
        <v>23681</v>
      </c>
      <c r="C2501" s="135" t="s">
        <v>146</v>
      </c>
      <c r="D2501" s="136">
        <v>98.67</v>
      </c>
      <c r="E2501" s="136">
        <v>101.47</v>
      </c>
    </row>
    <row r="2502" spans="1:5" x14ac:dyDescent="0.3">
      <c r="A2502" s="133" t="s">
        <v>23682</v>
      </c>
      <c r="B2502" s="134" t="s">
        <v>23683</v>
      </c>
      <c r="C2502" s="135" t="s">
        <v>146</v>
      </c>
      <c r="D2502" s="136">
        <v>138.38999999999999</v>
      </c>
      <c r="E2502" s="136">
        <v>141.19</v>
      </c>
    </row>
    <row r="2503" spans="1:5" x14ac:dyDescent="0.3">
      <c r="A2503" s="133" t="s">
        <v>23684</v>
      </c>
      <c r="B2503" s="134" t="s">
        <v>23685</v>
      </c>
      <c r="C2503" s="135" t="s">
        <v>146</v>
      </c>
      <c r="D2503" s="136">
        <v>171.76</v>
      </c>
      <c r="E2503" s="136">
        <v>174.56</v>
      </c>
    </row>
    <row r="2504" spans="1:5" x14ac:dyDescent="0.3">
      <c r="A2504" s="133" t="s">
        <v>23686</v>
      </c>
      <c r="B2504" s="134" t="s">
        <v>23687</v>
      </c>
      <c r="C2504" s="135"/>
      <c r="D2504" s="136"/>
      <c r="E2504" s="136"/>
    </row>
    <row r="2505" spans="1:5" x14ac:dyDescent="0.3">
      <c r="A2505" s="133" t="s">
        <v>23688</v>
      </c>
      <c r="B2505" s="134" t="s">
        <v>23689</v>
      </c>
      <c r="C2505" s="135" t="s">
        <v>146</v>
      </c>
      <c r="D2505" s="136">
        <v>100.08</v>
      </c>
      <c r="E2505" s="136">
        <v>102.59</v>
      </c>
    </row>
    <row r="2506" spans="1:5" x14ac:dyDescent="0.3">
      <c r="A2506" s="133" t="s">
        <v>23690</v>
      </c>
      <c r="B2506" s="134" t="s">
        <v>23691</v>
      </c>
      <c r="C2506" s="135" t="s">
        <v>146</v>
      </c>
      <c r="D2506" s="136">
        <v>291.85000000000002</v>
      </c>
      <c r="E2506" s="136">
        <v>294.64999999999998</v>
      </c>
    </row>
    <row r="2507" spans="1:5" x14ac:dyDescent="0.3">
      <c r="A2507" s="133" t="s">
        <v>23692</v>
      </c>
      <c r="B2507" s="134" t="s">
        <v>23693</v>
      </c>
      <c r="C2507" s="135" t="s">
        <v>146</v>
      </c>
      <c r="D2507" s="136">
        <v>496.68</v>
      </c>
      <c r="E2507" s="136">
        <v>499.48</v>
      </c>
    </row>
    <row r="2508" spans="1:5" x14ac:dyDescent="0.3">
      <c r="A2508" s="133" t="s">
        <v>23694</v>
      </c>
      <c r="B2508" s="134" t="s">
        <v>23695</v>
      </c>
      <c r="C2508" s="135" t="s">
        <v>146</v>
      </c>
      <c r="D2508" s="136">
        <v>382.08</v>
      </c>
      <c r="E2508" s="136">
        <v>384.88</v>
      </c>
    </row>
    <row r="2509" spans="1:5" x14ac:dyDescent="0.3">
      <c r="A2509" s="133" t="s">
        <v>23696</v>
      </c>
      <c r="B2509" s="134" t="s">
        <v>23697</v>
      </c>
      <c r="C2509" s="135" t="s">
        <v>146</v>
      </c>
      <c r="D2509" s="136">
        <v>149.84</v>
      </c>
      <c r="E2509" s="136">
        <v>155.43</v>
      </c>
    </row>
    <row r="2510" spans="1:5" x14ac:dyDescent="0.3">
      <c r="A2510" s="133" t="s">
        <v>23698</v>
      </c>
      <c r="B2510" s="134" t="s">
        <v>23699</v>
      </c>
      <c r="C2510" s="135" t="s">
        <v>146</v>
      </c>
      <c r="D2510" s="136">
        <v>4322.57</v>
      </c>
      <c r="E2510" s="136">
        <v>4328.16</v>
      </c>
    </row>
    <row r="2511" spans="1:5" x14ac:dyDescent="0.3">
      <c r="A2511" s="133" t="s">
        <v>23700</v>
      </c>
      <c r="B2511" s="134" t="s">
        <v>23701</v>
      </c>
      <c r="C2511" s="135" t="s">
        <v>146</v>
      </c>
      <c r="D2511" s="136">
        <v>152.44</v>
      </c>
      <c r="E2511" s="136">
        <v>158.03</v>
      </c>
    </row>
    <row r="2512" spans="1:5" x14ac:dyDescent="0.3">
      <c r="A2512" s="133" t="s">
        <v>23702</v>
      </c>
      <c r="B2512" s="134" t="s">
        <v>23703</v>
      </c>
      <c r="C2512" s="135" t="s">
        <v>146</v>
      </c>
      <c r="D2512" s="136">
        <v>2925.22</v>
      </c>
      <c r="E2512" s="136">
        <v>2928.02</v>
      </c>
    </row>
    <row r="2513" spans="1:5" x14ac:dyDescent="0.3">
      <c r="A2513" s="133" t="s">
        <v>23704</v>
      </c>
      <c r="B2513" s="134" t="s">
        <v>23705</v>
      </c>
      <c r="C2513" s="135" t="s">
        <v>146</v>
      </c>
      <c r="D2513" s="136">
        <v>173.38</v>
      </c>
      <c r="E2513" s="136">
        <v>178.97</v>
      </c>
    </row>
    <row r="2514" spans="1:5" x14ac:dyDescent="0.3">
      <c r="A2514" s="133" t="s">
        <v>23706</v>
      </c>
      <c r="B2514" s="134" t="s">
        <v>23707</v>
      </c>
      <c r="C2514" s="135" t="s">
        <v>146</v>
      </c>
      <c r="D2514" s="136">
        <v>311.16000000000003</v>
      </c>
      <c r="E2514" s="136">
        <v>314.52</v>
      </c>
    </row>
    <row r="2515" spans="1:5" x14ac:dyDescent="0.3">
      <c r="A2515" s="133" t="s">
        <v>23708</v>
      </c>
      <c r="B2515" s="134" t="s">
        <v>23709</v>
      </c>
      <c r="C2515" s="135"/>
      <c r="D2515" s="136"/>
      <c r="E2515" s="136"/>
    </row>
    <row r="2516" spans="1:5" x14ac:dyDescent="0.3">
      <c r="A2516" s="133" t="s">
        <v>23710</v>
      </c>
      <c r="B2516" s="134" t="s">
        <v>23711</v>
      </c>
      <c r="C2516" s="135" t="s">
        <v>146</v>
      </c>
      <c r="D2516" s="136">
        <v>667.82</v>
      </c>
      <c r="E2516" s="136">
        <v>670.05</v>
      </c>
    </row>
    <row r="2517" spans="1:5" x14ac:dyDescent="0.3">
      <c r="A2517" s="133" t="s">
        <v>23712</v>
      </c>
      <c r="B2517" s="134" t="s">
        <v>23713</v>
      </c>
      <c r="C2517" s="135" t="s">
        <v>146</v>
      </c>
      <c r="D2517" s="136">
        <v>344.58</v>
      </c>
      <c r="E2517" s="136">
        <v>346.81</v>
      </c>
    </row>
    <row r="2518" spans="1:5" x14ac:dyDescent="0.3">
      <c r="A2518" s="133" t="s">
        <v>23714</v>
      </c>
      <c r="B2518" s="134" t="s">
        <v>23715</v>
      </c>
      <c r="C2518" s="135" t="s">
        <v>146</v>
      </c>
      <c r="D2518" s="136">
        <v>189.24</v>
      </c>
      <c r="E2518" s="136">
        <v>191.47</v>
      </c>
    </row>
    <row r="2519" spans="1:5" x14ac:dyDescent="0.3">
      <c r="A2519" s="133" t="s">
        <v>23716</v>
      </c>
      <c r="B2519" s="134" t="s">
        <v>23717</v>
      </c>
      <c r="C2519" s="135" t="s">
        <v>146</v>
      </c>
      <c r="D2519" s="136">
        <v>465.58</v>
      </c>
      <c r="E2519" s="136">
        <v>467.81</v>
      </c>
    </row>
    <row r="2520" spans="1:5" x14ac:dyDescent="0.3">
      <c r="A2520" s="133" t="s">
        <v>23718</v>
      </c>
      <c r="B2520" s="134" t="s">
        <v>23719</v>
      </c>
      <c r="C2520" s="135"/>
      <c r="D2520" s="136"/>
      <c r="E2520" s="136"/>
    </row>
    <row r="2521" spans="1:5" x14ac:dyDescent="0.3">
      <c r="A2521" s="133" t="s">
        <v>23720</v>
      </c>
      <c r="B2521" s="134" t="s">
        <v>23721</v>
      </c>
      <c r="C2521" s="135" t="s">
        <v>146</v>
      </c>
      <c r="D2521" s="136">
        <v>185.16</v>
      </c>
      <c r="E2521" s="136">
        <v>187.39</v>
      </c>
    </row>
    <row r="2522" spans="1:5" x14ac:dyDescent="0.3">
      <c r="A2522" s="133" t="s">
        <v>23722</v>
      </c>
      <c r="B2522" s="134" t="s">
        <v>23723</v>
      </c>
      <c r="C2522" s="135" t="s">
        <v>146</v>
      </c>
      <c r="D2522" s="136">
        <v>401.9</v>
      </c>
      <c r="E2522" s="136">
        <v>403.3</v>
      </c>
    </row>
    <row r="2523" spans="1:5" x14ac:dyDescent="0.3">
      <c r="A2523" s="133" t="s">
        <v>23724</v>
      </c>
      <c r="B2523" s="134" t="s">
        <v>23725</v>
      </c>
      <c r="C2523" s="135"/>
      <c r="D2523" s="136"/>
      <c r="E2523" s="136"/>
    </row>
    <row r="2524" spans="1:5" x14ac:dyDescent="0.3">
      <c r="A2524" s="133" t="s">
        <v>23726</v>
      </c>
      <c r="B2524" s="134" t="s">
        <v>23727</v>
      </c>
      <c r="C2524" s="135" t="s">
        <v>146</v>
      </c>
      <c r="D2524" s="136">
        <v>155.49</v>
      </c>
      <c r="E2524" s="136">
        <v>157.72</v>
      </c>
    </row>
    <row r="2525" spans="1:5" x14ac:dyDescent="0.3">
      <c r="A2525" s="133" t="s">
        <v>23728</v>
      </c>
      <c r="B2525" s="134" t="s">
        <v>23729</v>
      </c>
      <c r="C2525" s="135" t="s">
        <v>146</v>
      </c>
      <c r="D2525" s="136">
        <v>158.85</v>
      </c>
      <c r="E2525" s="136">
        <v>161.65</v>
      </c>
    </row>
    <row r="2526" spans="1:5" x14ac:dyDescent="0.3">
      <c r="A2526" s="133" t="s">
        <v>23730</v>
      </c>
      <c r="B2526" s="134" t="s">
        <v>23731</v>
      </c>
      <c r="C2526" s="135"/>
      <c r="D2526" s="136"/>
      <c r="E2526" s="136"/>
    </row>
    <row r="2527" spans="1:5" x14ac:dyDescent="0.3">
      <c r="A2527" s="133" t="s">
        <v>23732</v>
      </c>
      <c r="B2527" s="134" t="s">
        <v>23733</v>
      </c>
      <c r="C2527" s="135" t="s">
        <v>146</v>
      </c>
      <c r="D2527" s="136">
        <v>107.75</v>
      </c>
      <c r="E2527" s="136">
        <v>112.23</v>
      </c>
    </row>
    <row r="2528" spans="1:5" x14ac:dyDescent="0.3">
      <c r="A2528" s="133" t="s">
        <v>23734</v>
      </c>
      <c r="B2528" s="134" t="s">
        <v>23735</v>
      </c>
      <c r="C2528" s="135" t="s">
        <v>146</v>
      </c>
      <c r="D2528" s="136">
        <v>94.56</v>
      </c>
      <c r="E2528" s="136">
        <v>99.04</v>
      </c>
    </row>
    <row r="2529" spans="1:5" x14ac:dyDescent="0.3">
      <c r="A2529" s="133" t="s">
        <v>23736</v>
      </c>
      <c r="B2529" s="134" t="s">
        <v>23737</v>
      </c>
      <c r="C2529" s="135" t="s">
        <v>146</v>
      </c>
      <c r="D2529" s="136">
        <v>53.62</v>
      </c>
      <c r="E2529" s="136">
        <v>55.3</v>
      </c>
    </row>
    <row r="2530" spans="1:5" x14ac:dyDescent="0.3">
      <c r="A2530" s="133" t="s">
        <v>23738</v>
      </c>
      <c r="B2530" s="134" t="s">
        <v>23739</v>
      </c>
      <c r="C2530" s="135" t="s">
        <v>146</v>
      </c>
      <c r="D2530" s="136">
        <v>151.74</v>
      </c>
      <c r="E2530" s="136">
        <v>153.41999999999999</v>
      </c>
    </row>
    <row r="2531" spans="1:5" x14ac:dyDescent="0.3">
      <c r="A2531" s="133" t="s">
        <v>23740</v>
      </c>
      <c r="B2531" s="134" t="s">
        <v>23741</v>
      </c>
      <c r="C2531" s="135" t="s">
        <v>146</v>
      </c>
      <c r="D2531" s="136">
        <v>476.28</v>
      </c>
      <c r="E2531" s="136">
        <v>477.96</v>
      </c>
    </row>
    <row r="2532" spans="1:5" x14ac:dyDescent="0.3">
      <c r="A2532" s="133" t="s">
        <v>23742</v>
      </c>
      <c r="B2532" s="134" t="s">
        <v>23743</v>
      </c>
      <c r="C2532" s="135" t="s">
        <v>146</v>
      </c>
      <c r="D2532" s="136">
        <v>5.95</v>
      </c>
      <c r="E2532" s="136">
        <v>6.13</v>
      </c>
    </row>
    <row r="2533" spans="1:5" x14ac:dyDescent="0.3">
      <c r="A2533" s="133" t="s">
        <v>23744</v>
      </c>
      <c r="B2533" s="134" t="s">
        <v>23745</v>
      </c>
      <c r="C2533" s="135" t="s">
        <v>146</v>
      </c>
      <c r="D2533" s="136">
        <v>11.47</v>
      </c>
      <c r="E2533" s="136">
        <v>11.65</v>
      </c>
    </row>
    <row r="2534" spans="1:5" x14ac:dyDescent="0.3">
      <c r="A2534" s="133" t="s">
        <v>23746</v>
      </c>
      <c r="B2534" s="134" t="s">
        <v>23747</v>
      </c>
      <c r="C2534" s="135" t="s">
        <v>146</v>
      </c>
      <c r="D2534" s="136">
        <v>66.760000000000005</v>
      </c>
      <c r="E2534" s="136">
        <v>68.989999999999995</v>
      </c>
    </row>
    <row r="2535" spans="1:5" x14ac:dyDescent="0.3">
      <c r="A2535" s="133" t="s">
        <v>23748</v>
      </c>
      <c r="B2535" s="134" t="s">
        <v>23749</v>
      </c>
      <c r="C2535" s="135" t="s">
        <v>146</v>
      </c>
      <c r="D2535" s="136">
        <v>19.149999999999999</v>
      </c>
      <c r="E2535" s="136">
        <v>20.260000000000002</v>
      </c>
    </row>
    <row r="2536" spans="1:5" x14ac:dyDescent="0.3">
      <c r="A2536" s="133" t="s">
        <v>23750</v>
      </c>
      <c r="B2536" s="134" t="s">
        <v>23751</v>
      </c>
      <c r="C2536" s="135" t="s">
        <v>146</v>
      </c>
      <c r="D2536" s="136">
        <v>19.59</v>
      </c>
      <c r="E2536" s="136">
        <v>20.7</v>
      </c>
    </row>
    <row r="2537" spans="1:5" x14ac:dyDescent="0.3">
      <c r="A2537" s="133" t="s">
        <v>23752</v>
      </c>
      <c r="B2537" s="134" t="s">
        <v>23753</v>
      </c>
      <c r="C2537" s="135" t="s">
        <v>146</v>
      </c>
      <c r="D2537" s="136">
        <v>522.91</v>
      </c>
      <c r="E2537" s="136">
        <v>528.5</v>
      </c>
    </row>
    <row r="2538" spans="1:5" x14ac:dyDescent="0.3">
      <c r="A2538" s="133" t="s">
        <v>23754</v>
      </c>
      <c r="B2538" s="134" t="s">
        <v>23755</v>
      </c>
      <c r="C2538" s="135" t="s">
        <v>146</v>
      </c>
      <c r="D2538" s="136">
        <v>106.32</v>
      </c>
      <c r="E2538" s="136">
        <v>108</v>
      </c>
    </row>
    <row r="2539" spans="1:5" x14ac:dyDescent="0.3">
      <c r="A2539" s="133" t="s">
        <v>23756</v>
      </c>
      <c r="B2539" s="134" t="s">
        <v>23757</v>
      </c>
      <c r="C2539" s="135" t="s">
        <v>146</v>
      </c>
      <c r="D2539" s="136">
        <v>75.52</v>
      </c>
      <c r="E2539" s="136">
        <v>78.06</v>
      </c>
    </row>
    <row r="2540" spans="1:5" x14ac:dyDescent="0.3">
      <c r="A2540" s="133" t="s">
        <v>23758</v>
      </c>
      <c r="B2540" s="134" t="s">
        <v>23759</v>
      </c>
      <c r="C2540" s="135" t="s">
        <v>146</v>
      </c>
      <c r="D2540" s="136">
        <v>68.5</v>
      </c>
      <c r="E2540" s="136">
        <v>71.040000000000006</v>
      </c>
    </row>
    <row r="2541" spans="1:5" x14ac:dyDescent="0.3">
      <c r="A2541" s="133" t="s">
        <v>23760</v>
      </c>
      <c r="B2541" s="134" t="s">
        <v>23761</v>
      </c>
      <c r="C2541" s="135"/>
      <c r="D2541" s="136"/>
      <c r="E2541" s="136"/>
    </row>
    <row r="2542" spans="1:5" x14ac:dyDescent="0.3">
      <c r="A2542" s="133" t="s">
        <v>23762</v>
      </c>
      <c r="B2542" s="134" t="s">
        <v>23763</v>
      </c>
      <c r="C2542" s="135"/>
      <c r="D2542" s="136"/>
      <c r="E2542" s="136"/>
    </row>
    <row r="2543" spans="1:5" x14ac:dyDescent="0.3">
      <c r="A2543" s="133" t="s">
        <v>23764</v>
      </c>
      <c r="B2543" s="134" t="s">
        <v>23765</v>
      </c>
      <c r="C2543" s="135" t="s">
        <v>146</v>
      </c>
      <c r="D2543" s="136">
        <v>20.16</v>
      </c>
      <c r="E2543" s="136">
        <v>20.61</v>
      </c>
    </row>
    <row r="2544" spans="1:5" x14ac:dyDescent="0.3">
      <c r="A2544" s="133" t="s">
        <v>23766</v>
      </c>
      <c r="B2544" s="134" t="s">
        <v>23767</v>
      </c>
      <c r="C2544" s="135" t="s">
        <v>146</v>
      </c>
      <c r="D2544" s="136">
        <v>25.64</v>
      </c>
      <c r="E2544" s="136">
        <v>26.09</v>
      </c>
    </row>
    <row r="2545" spans="1:5" x14ac:dyDescent="0.3">
      <c r="A2545" s="133" t="s">
        <v>23768</v>
      </c>
      <c r="B2545" s="134" t="s">
        <v>23769</v>
      </c>
      <c r="C2545" s="135" t="s">
        <v>146</v>
      </c>
      <c r="D2545" s="136">
        <v>59.68</v>
      </c>
      <c r="E2545" s="136">
        <v>60.13</v>
      </c>
    </row>
    <row r="2546" spans="1:5" x14ac:dyDescent="0.3">
      <c r="A2546" s="133" t="s">
        <v>23770</v>
      </c>
      <c r="B2546" s="134" t="s">
        <v>23771</v>
      </c>
      <c r="C2546" s="135" t="s">
        <v>146</v>
      </c>
      <c r="D2546" s="136">
        <v>22.6</v>
      </c>
      <c r="E2546" s="136">
        <v>23.05</v>
      </c>
    </row>
    <row r="2547" spans="1:5" x14ac:dyDescent="0.3">
      <c r="A2547" s="133" t="s">
        <v>23772</v>
      </c>
      <c r="B2547" s="134" t="s">
        <v>23773</v>
      </c>
      <c r="C2547" s="135"/>
      <c r="D2547" s="136"/>
      <c r="E2547" s="136"/>
    </row>
    <row r="2548" spans="1:5" x14ac:dyDescent="0.3">
      <c r="A2548" s="133" t="s">
        <v>23774</v>
      </c>
      <c r="B2548" s="134" t="s">
        <v>23775</v>
      </c>
      <c r="C2548" s="135" t="s">
        <v>146</v>
      </c>
      <c r="D2548" s="136">
        <v>10.86</v>
      </c>
      <c r="E2548" s="136">
        <v>11.31</v>
      </c>
    </row>
    <row r="2549" spans="1:5" x14ac:dyDescent="0.3">
      <c r="A2549" s="133" t="s">
        <v>23776</v>
      </c>
      <c r="B2549" s="134" t="s">
        <v>23777</v>
      </c>
      <c r="C2549" s="135" t="s">
        <v>80</v>
      </c>
      <c r="D2549" s="136">
        <v>106.37</v>
      </c>
      <c r="E2549" s="136">
        <v>108.6</v>
      </c>
    </row>
    <row r="2550" spans="1:5" x14ac:dyDescent="0.3">
      <c r="A2550" s="133" t="s">
        <v>23778</v>
      </c>
      <c r="B2550" s="134" t="s">
        <v>23779</v>
      </c>
      <c r="C2550" s="135"/>
      <c r="D2550" s="136"/>
      <c r="E2550" s="136"/>
    </row>
    <row r="2551" spans="1:5" x14ac:dyDescent="0.3">
      <c r="A2551" s="133" t="s">
        <v>23780</v>
      </c>
      <c r="B2551" s="134" t="s">
        <v>23781</v>
      </c>
      <c r="C2551" s="135" t="s">
        <v>146</v>
      </c>
      <c r="D2551" s="136">
        <v>24.38</v>
      </c>
      <c r="E2551" s="136">
        <v>24.83</v>
      </c>
    </row>
    <row r="2552" spans="1:5" x14ac:dyDescent="0.3">
      <c r="A2552" s="133" t="s">
        <v>23782</v>
      </c>
      <c r="B2552" s="134" t="s">
        <v>23783</v>
      </c>
      <c r="C2552" s="135" t="s">
        <v>146</v>
      </c>
      <c r="D2552" s="136">
        <v>13.66</v>
      </c>
      <c r="E2552" s="136">
        <v>14.11</v>
      </c>
    </row>
    <row r="2553" spans="1:5" x14ac:dyDescent="0.3">
      <c r="A2553" s="133" t="s">
        <v>23784</v>
      </c>
      <c r="B2553" s="134" t="s">
        <v>23785</v>
      </c>
      <c r="C2553" s="135" t="s">
        <v>146</v>
      </c>
      <c r="D2553" s="136">
        <v>14.52</v>
      </c>
      <c r="E2553" s="136">
        <v>14.97</v>
      </c>
    </row>
    <row r="2554" spans="1:5" x14ac:dyDescent="0.3">
      <c r="A2554" s="133" t="s">
        <v>23786</v>
      </c>
      <c r="B2554" s="134" t="s">
        <v>23787</v>
      </c>
      <c r="C2554" s="135"/>
      <c r="D2554" s="136"/>
      <c r="E2554" s="136"/>
    </row>
    <row r="2555" spans="1:5" x14ac:dyDescent="0.3">
      <c r="A2555" s="133" t="s">
        <v>23788</v>
      </c>
      <c r="B2555" s="134" t="s">
        <v>23789</v>
      </c>
      <c r="C2555" s="135" t="s">
        <v>146</v>
      </c>
      <c r="D2555" s="136">
        <v>22.16</v>
      </c>
      <c r="E2555" s="136">
        <v>22.61</v>
      </c>
    </row>
    <row r="2556" spans="1:5" x14ac:dyDescent="0.3">
      <c r="A2556" s="133" t="s">
        <v>23790</v>
      </c>
      <c r="B2556" s="134" t="s">
        <v>23791</v>
      </c>
      <c r="C2556" s="135" t="s">
        <v>146</v>
      </c>
      <c r="D2556" s="136">
        <v>15.22</v>
      </c>
      <c r="E2556" s="136">
        <v>15.67</v>
      </c>
    </row>
    <row r="2557" spans="1:5" x14ac:dyDescent="0.3">
      <c r="A2557" s="133" t="s">
        <v>23792</v>
      </c>
      <c r="B2557" s="134" t="s">
        <v>23793</v>
      </c>
      <c r="C2557" s="135" t="s">
        <v>146</v>
      </c>
      <c r="D2557" s="136">
        <v>24.34</v>
      </c>
      <c r="E2557" s="136">
        <v>24.79</v>
      </c>
    </row>
    <row r="2558" spans="1:5" x14ac:dyDescent="0.3">
      <c r="A2558" s="133" t="s">
        <v>23794</v>
      </c>
      <c r="B2558" s="134" t="s">
        <v>23795</v>
      </c>
      <c r="C2558" s="135" t="s">
        <v>146</v>
      </c>
      <c r="D2558" s="136">
        <v>22.17</v>
      </c>
      <c r="E2558" s="136">
        <v>22.62</v>
      </c>
    </row>
    <row r="2559" spans="1:5" x14ac:dyDescent="0.3">
      <c r="A2559" s="133" t="s">
        <v>23796</v>
      </c>
      <c r="B2559" s="134" t="s">
        <v>23797</v>
      </c>
      <c r="C2559" s="135" t="s">
        <v>146</v>
      </c>
      <c r="D2559" s="136">
        <v>28.1</v>
      </c>
      <c r="E2559" s="136">
        <v>28.55</v>
      </c>
    </row>
    <row r="2560" spans="1:5" x14ac:dyDescent="0.3">
      <c r="A2560" s="133" t="s">
        <v>23798</v>
      </c>
      <c r="B2560" s="134" t="s">
        <v>23799</v>
      </c>
      <c r="C2560" s="135" t="s">
        <v>146</v>
      </c>
      <c r="D2560" s="136">
        <v>17.57</v>
      </c>
      <c r="E2560" s="136">
        <v>18.02</v>
      </c>
    </row>
    <row r="2561" spans="1:5" x14ac:dyDescent="0.3">
      <c r="A2561" s="133" t="s">
        <v>23800</v>
      </c>
      <c r="B2561" s="134" t="s">
        <v>23801</v>
      </c>
      <c r="C2561" s="135" t="s">
        <v>146</v>
      </c>
      <c r="D2561" s="136">
        <v>19.399999999999999</v>
      </c>
      <c r="E2561" s="136">
        <v>19.850000000000001</v>
      </c>
    </row>
    <row r="2562" spans="1:5" x14ac:dyDescent="0.3">
      <c r="A2562" s="133" t="s">
        <v>23802</v>
      </c>
      <c r="B2562" s="134" t="s">
        <v>23803</v>
      </c>
      <c r="C2562" s="135" t="s">
        <v>146</v>
      </c>
      <c r="D2562" s="136">
        <v>22.97</v>
      </c>
      <c r="E2562" s="136">
        <v>23.42</v>
      </c>
    </row>
    <row r="2563" spans="1:5" x14ac:dyDescent="0.3">
      <c r="A2563" s="133" t="s">
        <v>23804</v>
      </c>
      <c r="B2563" s="134" t="s">
        <v>23805</v>
      </c>
      <c r="C2563" s="135" t="s">
        <v>146</v>
      </c>
      <c r="D2563" s="136">
        <v>19.2</v>
      </c>
      <c r="E2563" s="136">
        <v>19.649999999999999</v>
      </c>
    </row>
    <row r="2564" spans="1:5" x14ac:dyDescent="0.3">
      <c r="A2564" s="133" t="s">
        <v>23806</v>
      </c>
      <c r="B2564" s="134" t="s">
        <v>23807</v>
      </c>
      <c r="C2564" s="135" t="s">
        <v>146</v>
      </c>
      <c r="D2564" s="136">
        <v>19.75</v>
      </c>
      <c r="E2564" s="136">
        <v>20.2</v>
      </c>
    </row>
    <row r="2565" spans="1:5" x14ac:dyDescent="0.3">
      <c r="A2565" s="133" t="s">
        <v>23808</v>
      </c>
      <c r="B2565" s="134" t="s">
        <v>23809</v>
      </c>
      <c r="C2565" s="135" t="s">
        <v>146</v>
      </c>
      <c r="D2565" s="136">
        <v>17.52</v>
      </c>
      <c r="E2565" s="136">
        <v>17.97</v>
      </c>
    </row>
    <row r="2566" spans="1:5" x14ac:dyDescent="0.3">
      <c r="A2566" s="133" t="s">
        <v>23810</v>
      </c>
      <c r="B2566" s="134" t="s">
        <v>23811</v>
      </c>
      <c r="C2566" s="135"/>
      <c r="D2566" s="136"/>
      <c r="E2566" s="136"/>
    </row>
    <row r="2567" spans="1:5" x14ac:dyDescent="0.3">
      <c r="A2567" s="133" t="s">
        <v>23812</v>
      </c>
      <c r="B2567" s="134" t="s">
        <v>23813</v>
      </c>
      <c r="C2567" s="135" t="s">
        <v>146</v>
      </c>
      <c r="D2567" s="136">
        <v>42.13</v>
      </c>
      <c r="E2567" s="136">
        <v>43.24</v>
      </c>
    </row>
    <row r="2568" spans="1:5" x14ac:dyDescent="0.3">
      <c r="A2568" s="133" t="s">
        <v>23814</v>
      </c>
      <c r="B2568" s="134" t="s">
        <v>23815</v>
      </c>
      <c r="C2568" s="135"/>
      <c r="D2568" s="136"/>
      <c r="E2568" s="136"/>
    </row>
    <row r="2569" spans="1:5" x14ac:dyDescent="0.3">
      <c r="A2569" s="133" t="s">
        <v>23816</v>
      </c>
      <c r="B2569" s="134" t="s">
        <v>23817</v>
      </c>
      <c r="C2569" s="135" t="s">
        <v>146</v>
      </c>
      <c r="D2569" s="136">
        <v>73.680000000000007</v>
      </c>
      <c r="E2569" s="136">
        <v>75.91</v>
      </c>
    </row>
    <row r="2570" spans="1:5" x14ac:dyDescent="0.3">
      <c r="A2570" s="133" t="s">
        <v>23818</v>
      </c>
      <c r="B2570" s="134" t="s">
        <v>23819</v>
      </c>
      <c r="C2570" s="135" t="s">
        <v>146</v>
      </c>
      <c r="D2570" s="136">
        <v>112.31</v>
      </c>
      <c r="E2570" s="136">
        <v>113.42</v>
      </c>
    </row>
    <row r="2571" spans="1:5" x14ac:dyDescent="0.3">
      <c r="A2571" s="133" t="s">
        <v>23820</v>
      </c>
      <c r="B2571" s="134" t="s">
        <v>23821</v>
      </c>
      <c r="C2571" s="135" t="s">
        <v>146</v>
      </c>
      <c r="D2571" s="136">
        <v>77.2</v>
      </c>
      <c r="E2571" s="136">
        <v>79.430000000000007</v>
      </c>
    </row>
    <row r="2572" spans="1:5" x14ac:dyDescent="0.3">
      <c r="A2572" s="133" t="s">
        <v>23822</v>
      </c>
      <c r="B2572" s="134" t="s">
        <v>23823</v>
      </c>
      <c r="C2572" s="135" t="s">
        <v>146</v>
      </c>
      <c r="D2572" s="136">
        <v>106.55</v>
      </c>
      <c r="E2572" s="136">
        <v>108.78</v>
      </c>
    </row>
    <row r="2573" spans="1:5" x14ac:dyDescent="0.3">
      <c r="A2573" s="133" t="s">
        <v>23824</v>
      </c>
      <c r="B2573" s="134" t="s">
        <v>23825</v>
      </c>
      <c r="C2573" s="135" t="s">
        <v>146</v>
      </c>
      <c r="D2573" s="136">
        <v>64.03</v>
      </c>
      <c r="E2573" s="136">
        <v>65.14</v>
      </c>
    </row>
    <row r="2574" spans="1:5" x14ac:dyDescent="0.3">
      <c r="A2574" s="133" t="s">
        <v>23826</v>
      </c>
      <c r="B2574" s="134" t="s">
        <v>23827</v>
      </c>
      <c r="C2574" s="135" t="s">
        <v>146</v>
      </c>
      <c r="D2574" s="136">
        <v>79.89</v>
      </c>
      <c r="E2574" s="136">
        <v>82.12</v>
      </c>
    </row>
    <row r="2575" spans="1:5" x14ac:dyDescent="0.3">
      <c r="A2575" s="133" t="s">
        <v>23828</v>
      </c>
      <c r="B2575" s="134" t="s">
        <v>23829</v>
      </c>
      <c r="C2575" s="135"/>
      <c r="D2575" s="136"/>
      <c r="E2575" s="136"/>
    </row>
    <row r="2576" spans="1:5" x14ac:dyDescent="0.3">
      <c r="A2576" s="133" t="s">
        <v>23830</v>
      </c>
      <c r="B2576" s="134" t="s">
        <v>23831</v>
      </c>
      <c r="C2576" s="135" t="s">
        <v>146</v>
      </c>
      <c r="D2576" s="136">
        <v>120.91</v>
      </c>
      <c r="E2576" s="136">
        <v>128.77000000000001</v>
      </c>
    </row>
    <row r="2577" spans="1:5" x14ac:dyDescent="0.3">
      <c r="A2577" s="133" t="s">
        <v>23832</v>
      </c>
      <c r="B2577" s="134" t="s">
        <v>23833</v>
      </c>
      <c r="C2577" s="135" t="s">
        <v>146</v>
      </c>
      <c r="D2577" s="136">
        <v>805.37</v>
      </c>
      <c r="E2577" s="136">
        <v>813.23</v>
      </c>
    </row>
    <row r="2578" spans="1:5" x14ac:dyDescent="0.3">
      <c r="A2578" s="133" t="s">
        <v>23834</v>
      </c>
      <c r="B2578" s="134" t="s">
        <v>23835</v>
      </c>
      <c r="C2578" s="135" t="s">
        <v>146</v>
      </c>
      <c r="D2578" s="136">
        <v>574.42999999999995</v>
      </c>
      <c r="E2578" s="136">
        <v>582.29</v>
      </c>
    </row>
    <row r="2579" spans="1:5" x14ac:dyDescent="0.3">
      <c r="A2579" s="133" t="s">
        <v>23836</v>
      </c>
      <c r="B2579" s="134" t="s">
        <v>23837</v>
      </c>
      <c r="C2579" s="135" t="s">
        <v>146</v>
      </c>
      <c r="D2579" s="136">
        <v>2427.2600000000002</v>
      </c>
      <c r="E2579" s="136">
        <v>2461.38</v>
      </c>
    </row>
    <row r="2580" spans="1:5" x14ac:dyDescent="0.3">
      <c r="A2580" s="133" t="s">
        <v>23838</v>
      </c>
      <c r="B2580" s="134" t="s">
        <v>23839</v>
      </c>
      <c r="C2580" s="135" t="s">
        <v>146</v>
      </c>
      <c r="D2580" s="136">
        <v>2614.67</v>
      </c>
      <c r="E2580" s="136">
        <v>2627.29</v>
      </c>
    </row>
    <row r="2581" spans="1:5" x14ac:dyDescent="0.3">
      <c r="A2581" s="133" t="s">
        <v>23840</v>
      </c>
      <c r="B2581" s="134" t="s">
        <v>23841</v>
      </c>
      <c r="C2581" s="135" t="s">
        <v>146</v>
      </c>
      <c r="D2581" s="136">
        <v>2203.1</v>
      </c>
      <c r="E2581" s="136">
        <v>2215.7199999999998</v>
      </c>
    </row>
    <row r="2582" spans="1:5" x14ac:dyDescent="0.3">
      <c r="A2582" s="133" t="s">
        <v>23842</v>
      </c>
      <c r="B2582" s="134" t="s">
        <v>23843</v>
      </c>
      <c r="C2582" s="135" t="s">
        <v>146</v>
      </c>
      <c r="D2582" s="136">
        <v>708.54</v>
      </c>
      <c r="E2582" s="136">
        <v>716.68</v>
      </c>
    </row>
    <row r="2583" spans="1:5" x14ac:dyDescent="0.3">
      <c r="A2583" s="133" t="s">
        <v>23844</v>
      </c>
      <c r="B2583" s="134" t="s">
        <v>23845</v>
      </c>
      <c r="C2583" s="135" t="s">
        <v>146</v>
      </c>
      <c r="D2583" s="136">
        <v>758.53</v>
      </c>
      <c r="E2583" s="136">
        <v>766.67</v>
      </c>
    </row>
    <row r="2584" spans="1:5" x14ac:dyDescent="0.3">
      <c r="A2584" s="133" t="s">
        <v>23846</v>
      </c>
      <c r="B2584" s="134" t="s">
        <v>23847</v>
      </c>
      <c r="C2584" s="135" t="s">
        <v>146</v>
      </c>
      <c r="D2584" s="136">
        <v>1643.59</v>
      </c>
      <c r="E2584" s="136">
        <v>1656.21</v>
      </c>
    </row>
    <row r="2585" spans="1:5" x14ac:dyDescent="0.3">
      <c r="A2585" s="133" t="s">
        <v>23848</v>
      </c>
      <c r="B2585" s="134" t="s">
        <v>23849</v>
      </c>
      <c r="C2585" s="135" t="s">
        <v>146</v>
      </c>
      <c r="D2585" s="136">
        <v>1964.42</v>
      </c>
      <c r="E2585" s="136">
        <v>2020.91</v>
      </c>
    </row>
    <row r="2586" spans="1:5" x14ac:dyDescent="0.3">
      <c r="A2586" s="133" t="s">
        <v>23850</v>
      </c>
      <c r="B2586" s="134" t="s">
        <v>23851</v>
      </c>
      <c r="C2586" s="135" t="s">
        <v>146</v>
      </c>
      <c r="D2586" s="136">
        <v>1145.1500000000001</v>
      </c>
      <c r="E2586" s="136">
        <v>1157.77</v>
      </c>
    </row>
    <row r="2587" spans="1:5" x14ac:dyDescent="0.3">
      <c r="A2587" s="133" t="s">
        <v>23852</v>
      </c>
      <c r="B2587" s="134" t="s">
        <v>23853</v>
      </c>
      <c r="C2587" s="135"/>
      <c r="D2587" s="136"/>
      <c r="E2587" s="136"/>
    </row>
    <row r="2588" spans="1:5" x14ac:dyDescent="0.3">
      <c r="A2588" s="133" t="s">
        <v>23854</v>
      </c>
      <c r="B2588" s="134" t="s">
        <v>23855</v>
      </c>
      <c r="C2588" s="135" t="s">
        <v>146</v>
      </c>
      <c r="D2588" s="136">
        <v>528.4</v>
      </c>
      <c r="E2588" s="136">
        <v>532.33000000000004</v>
      </c>
    </row>
    <row r="2589" spans="1:5" x14ac:dyDescent="0.3">
      <c r="A2589" s="133" t="s">
        <v>23856</v>
      </c>
      <c r="B2589" s="134" t="s">
        <v>23857</v>
      </c>
      <c r="C2589" s="135" t="s">
        <v>146</v>
      </c>
      <c r="D2589" s="136">
        <v>110.46</v>
      </c>
      <c r="E2589" s="136">
        <v>112.14</v>
      </c>
    </row>
    <row r="2590" spans="1:5" x14ac:dyDescent="0.3">
      <c r="A2590" s="133" t="s">
        <v>23858</v>
      </c>
      <c r="B2590" s="134" t="s">
        <v>23859</v>
      </c>
      <c r="C2590" s="135" t="s">
        <v>146</v>
      </c>
      <c r="D2590" s="136">
        <v>68.02</v>
      </c>
      <c r="E2590" s="136">
        <v>69.7</v>
      </c>
    </row>
    <row r="2591" spans="1:5" x14ac:dyDescent="0.3">
      <c r="A2591" s="133" t="s">
        <v>23860</v>
      </c>
      <c r="B2591" s="134" t="s">
        <v>23861</v>
      </c>
      <c r="C2591" s="135" t="s">
        <v>146</v>
      </c>
      <c r="D2591" s="136">
        <v>437.36</v>
      </c>
      <c r="E2591" s="136">
        <v>441.29</v>
      </c>
    </row>
    <row r="2592" spans="1:5" x14ac:dyDescent="0.3">
      <c r="A2592" s="133" t="s">
        <v>23862</v>
      </c>
      <c r="B2592" s="134" t="s">
        <v>23863</v>
      </c>
      <c r="C2592" s="135" t="s">
        <v>146</v>
      </c>
      <c r="D2592" s="136">
        <v>403.43</v>
      </c>
      <c r="E2592" s="136">
        <v>407.36</v>
      </c>
    </row>
    <row r="2593" spans="1:5" x14ac:dyDescent="0.3">
      <c r="A2593" s="133" t="s">
        <v>23864</v>
      </c>
      <c r="B2593" s="134" t="s">
        <v>23865</v>
      </c>
      <c r="C2593" s="135" t="s">
        <v>146</v>
      </c>
      <c r="D2593" s="136">
        <v>130.41999999999999</v>
      </c>
      <c r="E2593" s="136">
        <v>133.22</v>
      </c>
    </row>
    <row r="2594" spans="1:5" x14ac:dyDescent="0.3">
      <c r="A2594" s="133" t="s">
        <v>23866</v>
      </c>
      <c r="B2594" s="134" t="s">
        <v>23867</v>
      </c>
      <c r="C2594" s="135" t="s">
        <v>146</v>
      </c>
      <c r="D2594" s="136">
        <v>279.77</v>
      </c>
      <c r="E2594" s="136">
        <v>283.7</v>
      </c>
    </row>
    <row r="2595" spans="1:5" x14ac:dyDescent="0.3">
      <c r="A2595" s="133" t="s">
        <v>23868</v>
      </c>
      <c r="B2595" s="134" t="s">
        <v>23869</v>
      </c>
      <c r="C2595" s="135" t="s">
        <v>146</v>
      </c>
      <c r="D2595" s="136">
        <v>86.81</v>
      </c>
      <c r="E2595" s="136">
        <v>88.49</v>
      </c>
    </row>
    <row r="2596" spans="1:5" x14ac:dyDescent="0.3">
      <c r="A2596" s="133" t="s">
        <v>23870</v>
      </c>
      <c r="B2596" s="134" t="s">
        <v>23871</v>
      </c>
      <c r="C2596" s="135" t="s">
        <v>146</v>
      </c>
      <c r="D2596" s="136">
        <v>113.8</v>
      </c>
      <c r="E2596" s="136">
        <v>115.48</v>
      </c>
    </row>
    <row r="2597" spans="1:5" x14ac:dyDescent="0.3">
      <c r="A2597" s="133" t="s">
        <v>23872</v>
      </c>
      <c r="B2597" s="134" t="s">
        <v>23873</v>
      </c>
      <c r="C2597" s="135" t="s">
        <v>146</v>
      </c>
      <c r="D2597" s="136">
        <v>8390.92</v>
      </c>
      <c r="E2597" s="136">
        <v>8394.85</v>
      </c>
    </row>
    <row r="2598" spans="1:5" x14ac:dyDescent="0.3">
      <c r="A2598" s="133" t="s">
        <v>23874</v>
      </c>
      <c r="B2598" s="134" t="s">
        <v>23875</v>
      </c>
      <c r="C2598" s="135" t="s">
        <v>146</v>
      </c>
      <c r="D2598" s="136">
        <v>747.6</v>
      </c>
      <c r="E2598" s="136">
        <v>751.53</v>
      </c>
    </row>
    <row r="2599" spans="1:5" x14ac:dyDescent="0.3">
      <c r="A2599" s="133" t="s">
        <v>23876</v>
      </c>
      <c r="B2599" s="134" t="s">
        <v>35286</v>
      </c>
      <c r="C2599" s="135" t="s">
        <v>146</v>
      </c>
      <c r="D2599" s="136">
        <v>679.81</v>
      </c>
      <c r="E2599" s="136">
        <v>683.74</v>
      </c>
    </row>
    <row r="2600" spans="1:5" x14ac:dyDescent="0.3">
      <c r="A2600" s="133" t="s">
        <v>23877</v>
      </c>
      <c r="B2600" s="134" t="s">
        <v>35287</v>
      </c>
      <c r="C2600" s="135" t="s">
        <v>146</v>
      </c>
      <c r="D2600" s="136">
        <v>1073.0899999999999</v>
      </c>
      <c r="E2600" s="136">
        <v>1077.02</v>
      </c>
    </row>
    <row r="2601" spans="1:5" x14ac:dyDescent="0.3">
      <c r="A2601" s="133" t="s">
        <v>23878</v>
      </c>
      <c r="B2601" s="134" t="s">
        <v>23879</v>
      </c>
      <c r="C2601" s="135" t="s">
        <v>146</v>
      </c>
      <c r="D2601" s="136">
        <v>560.27</v>
      </c>
      <c r="E2601" s="136">
        <v>564.20000000000005</v>
      </c>
    </row>
    <row r="2602" spans="1:5" x14ac:dyDescent="0.3">
      <c r="A2602" s="133" t="s">
        <v>23880</v>
      </c>
      <c r="B2602" s="134" t="s">
        <v>23881</v>
      </c>
      <c r="C2602" s="135" t="s">
        <v>146</v>
      </c>
      <c r="D2602" s="136">
        <v>96.85</v>
      </c>
      <c r="E2602" s="136">
        <v>100.78</v>
      </c>
    </row>
    <row r="2603" spans="1:5" x14ac:dyDescent="0.3">
      <c r="A2603" s="133" t="s">
        <v>23882</v>
      </c>
      <c r="B2603" s="134" t="s">
        <v>23883</v>
      </c>
      <c r="C2603" s="135" t="s">
        <v>146</v>
      </c>
      <c r="D2603" s="136">
        <v>515.19000000000005</v>
      </c>
      <c r="E2603" s="136">
        <v>519.12</v>
      </c>
    </row>
    <row r="2604" spans="1:5" x14ac:dyDescent="0.3">
      <c r="A2604" s="133" t="s">
        <v>23884</v>
      </c>
      <c r="B2604" s="134" t="s">
        <v>23885</v>
      </c>
      <c r="C2604" s="135"/>
      <c r="D2604" s="136"/>
      <c r="E2604" s="136"/>
    </row>
    <row r="2605" spans="1:5" x14ac:dyDescent="0.3">
      <c r="A2605" s="133" t="s">
        <v>23886</v>
      </c>
      <c r="B2605" s="134" t="s">
        <v>23887</v>
      </c>
      <c r="C2605" s="135" t="s">
        <v>146</v>
      </c>
      <c r="D2605" s="136">
        <v>983.06</v>
      </c>
      <c r="E2605" s="136">
        <v>985.86</v>
      </c>
    </row>
    <row r="2606" spans="1:5" x14ac:dyDescent="0.3">
      <c r="A2606" s="133" t="s">
        <v>23888</v>
      </c>
      <c r="B2606" s="134" t="s">
        <v>23889</v>
      </c>
      <c r="C2606" s="135"/>
      <c r="D2606" s="136"/>
      <c r="E2606" s="136"/>
    </row>
    <row r="2607" spans="1:5" x14ac:dyDescent="0.3">
      <c r="A2607" s="133" t="s">
        <v>23890</v>
      </c>
      <c r="B2607" s="134" t="s">
        <v>23891</v>
      </c>
      <c r="C2607" s="135" t="s">
        <v>146</v>
      </c>
      <c r="D2607" s="136">
        <v>257.87</v>
      </c>
      <c r="E2607" s="136">
        <v>260.10000000000002</v>
      </c>
    </row>
    <row r="2608" spans="1:5" x14ac:dyDescent="0.3">
      <c r="A2608" s="133" t="s">
        <v>23892</v>
      </c>
      <c r="B2608" s="134" t="s">
        <v>23893</v>
      </c>
      <c r="C2608" s="135" t="s">
        <v>146</v>
      </c>
      <c r="D2608" s="136">
        <v>289.76</v>
      </c>
      <c r="E2608" s="136">
        <v>291.99</v>
      </c>
    </row>
    <row r="2609" spans="1:5" x14ac:dyDescent="0.3">
      <c r="A2609" s="133" t="s">
        <v>23894</v>
      </c>
      <c r="B2609" s="134" t="s">
        <v>23895</v>
      </c>
      <c r="C2609" s="135" t="s">
        <v>146</v>
      </c>
      <c r="D2609" s="136">
        <v>155.36000000000001</v>
      </c>
      <c r="E2609" s="136">
        <v>157.59</v>
      </c>
    </row>
    <row r="2610" spans="1:5" x14ac:dyDescent="0.3">
      <c r="A2610" s="133" t="s">
        <v>23896</v>
      </c>
      <c r="B2610" s="134" t="s">
        <v>23897</v>
      </c>
      <c r="C2610" s="135"/>
      <c r="D2610" s="136"/>
      <c r="E2610" s="136"/>
    </row>
    <row r="2611" spans="1:5" x14ac:dyDescent="0.3">
      <c r="A2611" s="133" t="s">
        <v>23898</v>
      </c>
      <c r="B2611" s="134" t="s">
        <v>23899</v>
      </c>
      <c r="C2611" s="135" t="s">
        <v>146</v>
      </c>
      <c r="D2611" s="136">
        <v>179.05</v>
      </c>
      <c r="E2611" s="136">
        <v>181.28</v>
      </c>
    </row>
    <row r="2612" spans="1:5" x14ac:dyDescent="0.3">
      <c r="A2612" s="133" t="s">
        <v>23900</v>
      </c>
      <c r="B2612" s="134" t="s">
        <v>23901</v>
      </c>
      <c r="C2612" s="135" t="s">
        <v>146</v>
      </c>
      <c r="D2612" s="136">
        <v>69.86</v>
      </c>
      <c r="E2612" s="136">
        <v>72.09</v>
      </c>
    </row>
    <row r="2613" spans="1:5" x14ac:dyDescent="0.3">
      <c r="A2613" s="133" t="s">
        <v>23902</v>
      </c>
      <c r="B2613" s="134" t="s">
        <v>23903</v>
      </c>
      <c r="C2613" s="135" t="s">
        <v>146</v>
      </c>
      <c r="D2613" s="136">
        <v>153.75</v>
      </c>
      <c r="E2613" s="136">
        <v>155.97999999999999</v>
      </c>
    </row>
    <row r="2614" spans="1:5" x14ac:dyDescent="0.3">
      <c r="A2614" s="133" t="s">
        <v>23904</v>
      </c>
      <c r="B2614" s="134" t="s">
        <v>23905</v>
      </c>
      <c r="C2614" s="135" t="s">
        <v>146</v>
      </c>
      <c r="D2614" s="136">
        <v>113.43</v>
      </c>
      <c r="E2614" s="136">
        <v>116.23</v>
      </c>
    </row>
    <row r="2615" spans="1:5" x14ac:dyDescent="0.3">
      <c r="A2615" s="133" t="s">
        <v>23906</v>
      </c>
      <c r="B2615" s="134" t="s">
        <v>23907</v>
      </c>
      <c r="C2615" s="135" t="s">
        <v>146</v>
      </c>
      <c r="D2615" s="136">
        <v>101.09</v>
      </c>
      <c r="E2615" s="136">
        <v>103.32</v>
      </c>
    </row>
    <row r="2616" spans="1:5" x14ac:dyDescent="0.3">
      <c r="A2616" s="133" t="s">
        <v>23908</v>
      </c>
      <c r="B2616" s="134" t="s">
        <v>23909</v>
      </c>
      <c r="C2616" s="135" t="s">
        <v>146</v>
      </c>
      <c r="D2616" s="136">
        <v>143.38</v>
      </c>
      <c r="E2616" s="136">
        <v>145.61000000000001</v>
      </c>
    </row>
    <row r="2617" spans="1:5" x14ac:dyDescent="0.3">
      <c r="A2617" s="133" t="s">
        <v>23910</v>
      </c>
      <c r="B2617" s="134" t="s">
        <v>23911</v>
      </c>
      <c r="C2617" s="135" t="s">
        <v>146</v>
      </c>
      <c r="D2617" s="136">
        <v>195.24</v>
      </c>
      <c r="E2617" s="136">
        <v>197.47</v>
      </c>
    </row>
    <row r="2618" spans="1:5" x14ac:dyDescent="0.3">
      <c r="A2618" s="133" t="s">
        <v>23912</v>
      </c>
      <c r="B2618" s="134" t="s">
        <v>23913</v>
      </c>
      <c r="C2618" s="135" t="s">
        <v>146</v>
      </c>
      <c r="D2618" s="136">
        <v>126.95</v>
      </c>
      <c r="E2618" s="136">
        <v>128.63</v>
      </c>
    </row>
    <row r="2619" spans="1:5" x14ac:dyDescent="0.3">
      <c r="A2619" s="133" t="s">
        <v>23914</v>
      </c>
      <c r="B2619" s="134" t="s">
        <v>23915</v>
      </c>
      <c r="C2619" s="135" t="s">
        <v>146</v>
      </c>
      <c r="D2619" s="136">
        <v>166.38</v>
      </c>
      <c r="E2619" s="136">
        <v>168.61</v>
      </c>
    </row>
    <row r="2620" spans="1:5" x14ac:dyDescent="0.3">
      <c r="A2620" s="133" t="s">
        <v>23916</v>
      </c>
      <c r="B2620" s="134" t="s">
        <v>23917</v>
      </c>
      <c r="C2620" s="135" t="s">
        <v>146</v>
      </c>
      <c r="D2620" s="136">
        <v>108.71</v>
      </c>
      <c r="E2620" s="136">
        <v>111.51</v>
      </c>
    </row>
    <row r="2621" spans="1:5" x14ac:dyDescent="0.3">
      <c r="A2621" s="133" t="s">
        <v>23918</v>
      </c>
      <c r="B2621" s="134" t="s">
        <v>23919</v>
      </c>
      <c r="C2621" s="135" t="s">
        <v>146</v>
      </c>
      <c r="D2621" s="136">
        <v>142.66</v>
      </c>
      <c r="E2621" s="136">
        <v>145.46</v>
      </c>
    </row>
    <row r="2622" spans="1:5" x14ac:dyDescent="0.3">
      <c r="A2622" s="133" t="s">
        <v>23920</v>
      </c>
      <c r="B2622" s="134" t="s">
        <v>23921</v>
      </c>
      <c r="C2622" s="135" t="s">
        <v>146</v>
      </c>
      <c r="D2622" s="136">
        <v>246.03</v>
      </c>
      <c r="E2622" s="136">
        <v>248.83</v>
      </c>
    </row>
    <row r="2623" spans="1:5" x14ac:dyDescent="0.3">
      <c r="A2623" s="133" t="s">
        <v>23922</v>
      </c>
      <c r="B2623" s="134" t="s">
        <v>23923</v>
      </c>
      <c r="C2623" s="135" t="s">
        <v>146</v>
      </c>
      <c r="D2623" s="136">
        <v>167.88</v>
      </c>
      <c r="E2623" s="136">
        <v>170.68</v>
      </c>
    </row>
    <row r="2624" spans="1:5" x14ac:dyDescent="0.3">
      <c r="A2624" s="133" t="s">
        <v>23924</v>
      </c>
      <c r="B2624" s="134" t="s">
        <v>23925</v>
      </c>
      <c r="C2624" s="135" t="s">
        <v>146</v>
      </c>
      <c r="D2624" s="136">
        <v>85.5</v>
      </c>
      <c r="E2624" s="136">
        <v>88.3</v>
      </c>
    </row>
    <row r="2625" spans="1:5" x14ac:dyDescent="0.3">
      <c r="A2625" s="133" t="s">
        <v>23926</v>
      </c>
      <c r="B2625" s="134" t="s">
        <v>23927</v>
      </c>
      <c r="C2625" s="135" t="s">
        <v>146</v>
      </c>
      <c r="D2625" s="136">
        <v>79.69</v>
      </c>
      <c r="E2625" s="136">
        <v>81.92</v>
      </c>
    </row>
    <row r="2626" spans="1:5" x14ac:dyDescent="0.3">
      <c r="A2626" s="133" t="s">
        <v>23928</v>
      </c>
      <c r="B2626" s="134" t="s">
        <v>23929</v>
      </c>
      <c r="C2626" s="135" t="s">
        <v>146</v>
      </c>
      <c r="D2626" s="136">
        <v>126.79</v>
      </c>
      <c r="E2626" s="136">
        <v>129.02000000000001</v>
      </c>
    </row>
    <row r="2627" spans="1:5" x14ac:dyDescent="0.3">
      <c r="A2627" s="133" t="s">
        <v>23930</v>
      </c>
      <c r="B2627" s="134" t="s">
        <v>23931</v>
      </c>
      <c r="C2627" s="135" t="s">
        <v>146</v>
      </c>
      <c r="D2627" s="136">
        <v>277.94</v>
      </c>
      <c r="E2627" s="136">
        <v>280.17</v>
      </c>
    </row>
    <row r="2628" spans="1:5" x14ac:dyDescent="0.3">
      <c r="A2628" s="133" t="s">
        <v>23932</v>
      </c>
      <c r="B2628" s="134" t="s">
        <v>23933</v>
      </c>
      <c r="C2628" s="135" t="s">
        <v>146</v>
      </c>
      <c r="D2628" s="136">
        <v>177.88</v>
      </c>
      <c r="E2628" s="136">
        <v>180.11</v>
      </c>
    </row>
    <row r="2629" spans="1:5" x14ac:dyDescent="0.3">
      <c r="A2629" s="133" t="s">
        <v>23934</v>
      </c>
      <c r="B2629" s="134" t="s">
        <v>23935</v>
      </c>
      <c r="C2629" s="135" t="s">
        <v>146</v>
      </c>
      <c r="D2629" s="136">
        <v>146.26</v>
      </c>
      <c r="E2629" s="136">
        <v>148.49</v>
      </c>
    </row>
    <row r="2630" spans="1:5" x14ac:dyDescent="0.3">
      <c r="A2630" s="133" t="s">
        <v>23936</v>
      </c>
      <c r="B2630" s="134" t="s">
        <v>23937</v>
      </c>
      <c r="C2630" s="135"/>
      <c r="D2630" s="136"/>
      <c r="E2630" s="136"/>
    </row>
    <row r="2631" spans="1:5" x14ac:dyDescent="0.3">
      <c r="A2631" s="133" t="s">
        <v>23938</v>
      </c>
      <c r="B2631" s="134" t="s">
        <v>23939</v>
      </c>
      <c r="C2631" s="135" t="s">
        <v>146</v>
      </c>
      <c r="D2631" s="136">
        <v>54.66</v>
      </c>
      <c r="E2631" s="136">
        <v>56.34</v>
      </c>
    </row>
    <row r="2632" spans="1:5" x14ac:dyDescent="0.3">
      <c r="A2632" s="133" t="s">
        <v>23940</v>
      </c>
      <c r="B2632" s="134" t="s">
        <v>23941</v>
      </c>
      <c r="C2632" s="135"/>
      <c r="D2632" s="136"/>
      <c r="E2632" s="136"/>
    </row>
    <row r="2633" spans="1:5" x14ac:dyDescent="0.3">
      <c r="A2633" s="133" t="s">
        <v>23942</v>
      </c>
      <c r="B2633" s="134" t="s">
        <v>23943</v>
      </c>
      <c r="C2633" s="135" t="s">
        <v>146</v>
      </c>
      <c r="D2633" s="136">
        <v>20.58</v>
      </c>
      <c r="E2633" s="136">
        <v>22.81</v>
      </c>
    </row>
    <row r="2634" spans="1:5" x14ac:dyDescent="0.3">
      <c r="A2634" s="133" t="s">
        <v>23944</v>
      </c>
      <c r="B2634" s="134" t="s">
        <v>23945</v>
      </c>
      <c r="C2634" s="135" t="s">
        <v>146</v>
      </c>
      <c r="D2634" s="136">
        <v>11.47</v>
      </c>
      <c r="E2634" s="136">
        <v>11.92</v>
      </c>
    </row>
    <row r="2635" spans="1:5" x14ac:dyDescent="0.3">
      <c r="A2635" s="133" t="s">
        <v>23946</v>
      </c>
      <c r="B2635" s="134" t="s">
        <v>23947</v>
      </c>
      <c r="C2635" s="135" t="s">
        <v>146</v>
      </c>
      <c r="D2635" s="136">
        <v>20.100000000000001</v>
      </c>
      <c r="E2635" s="136">
        <v>22.33</v>
      </c>
    </row>
    <row r="2636" spans="1:5" x14ac:dyDescent="0.3">
      <c r="A2636" s="133" t="s">
        <v>23948</v>
      </c>
      <c r="B2636" s="134" t="s">
        <v>23949</v>
      </c>
      <c r="C2636" s="135" t="s">
        <v>146</v>
      </c>
      <c r="D2636" s="136">
        <v>4.09</v>
      </c>
      <c r="E2636" s="136">
        <v>4.54</v>
      </c>
    </row>
    <row r="2637" spans="1:5" x14ac:dyDescent="0.3">
      <c r="A2637" s="133" t="s">
        <v>23950</v>
      </c>
      <c r="B2637" s="134" t="s">
        <v>23951</v>
      </c>
      <c r="C2637" s="135"/>
      <c r="D2637" s="136"/>
      <c r="E2637" s="136"/>
    </row>
    <row r="2638" spans="1:5" x14ac:dyDescent="0.3">
      <c r="A2638" s="133" t="s">
        <v>23952</v>
      </c>
      <c r="B2638" s="134" t="s">
        <v>23953</v>
      </c>
      <c r="C2638" s="135" t="s">
        <v>146</v>
      </c>
      <c r="D2638" s="136">
        <v>338.76</v>
      </c>
      <c r="E2638" s="136">
        <v>340.99</v>
      </c>
    </row>
    <row r="2639" spans="1:5" x14ac:dyDescent="0.3">
      <c r="A2639" s="133" t="s">
        <v>23954</v>
      </c>
      <c r="B2639" s="134" t="s">
        <v>23955</v>
      </c>
      <c r="C2639" s="135" t="s">
        <v>146</v>
      </c>
      <c r="D2639" s="136">
        <v>296.05</v>
      </c>
      <c r="E2639" s="136">
        <v>297.73</v>
      </c>
    </row>
    <row r="2640" spans="1:5" x14ac:dyDescent="0.3">
      <c r="A2640" s="133" t="s">
        <v>23956</v>
      </c>
      <c r="B2640" s="134" t="s">
        <v>23957</v>
      </c>
      <c r="C2640" s="135" t="s">
        <v>146</v>
      </c>
      <c r="D2640" s="136">
        <v>169.42</v>
      </c>
      <c r="E2640" s="136">
        <v>171.65</v>
      </c>
    </row>
    <row r="2641" spans="1:5" x14ac:dyDescent="0.3">
      <c r="A2641" s="133" t="s">
        <v>23958</v>
      </c>
      <c r="B2641" s="134" t="s">
        <v>23959</v>
      </c>
      <c r="C2641" s="135" t="s">
        <v>146</v>
      </c>
      <c r="D2641" s="136">
        <v>275.88</v>
      </c>
      <c r="E2641" s="136">
        <v>277.56</v>
      </c>
    </row>
    <row r="2642" spans="1:5" x14ac:dyDescent="0.3">
      <c r="A2642" s="133" t="s">
        <v>23960</v>
      </c>
      <c r="B2642" s="134" t="s">
        <v>23961</v>
      </c>
      <c r="C2642" s="135" t="s">
        <v>146</v>
      </c>
      <c r="D2642" s="136">
        <v>98.01</v>
      </c>
      <c r="E2642" s="136">
        <v>100.81</v>
      </c>
    </row>
    <row r="2643" spans="1:5" x14ac:dyDescent="0.3">
      <c r="A2643" s="133" t="s">
        <v>23962</v>
      </c>
      <c r="B2643" s="134" t="s">
        <v>23963</v>
      </c>
      <c r="C2643" s="135"/>
      <c r="D2643" s="136"/>
      <c r="E2643" s="136"/>
    </row>
    <row r="2644" spans="1:5" x14ac:dyDescent="0.3">
      <c r="A2644" s="133" t="s">
        <v>23964</v>
      </c>
      <c r="B2644" s="134" t="s">
        <v>23965</v>
      </c>
      <c r="C2644" s="135"/>
      <c r="D2644" s="136"/>
      <c r="E2644" s="136"/>
    </row>
    <row r="2645" spans="1:5" x14ac:dyDescent="0.3">
      <c r="A2645" s="133" t="s">
        <v>23966</v>
      </c>
      <c r="B2645" s="134" t="s">
        <v>23967</v>
      </c>
      <c r="C2645" s="135" t="s">
        <v>146</v>
      </c>
      <c r="D2645" s="136">
        <v>100.11</v>
      </c>
      <c r="E2645" s="136">
        <v>101.51</v>
      </c>
    </row>
    <row r="2646" spans="1:5" x14ac:dyDescent="0.3">
      <c r="A2646" s="133" t="s">
        <v>23968</v>
      </c>
      <c r="B2646" s="134" t="s">
        <v>23969</v>
      </c>
      <c r="C2646" s="135" t="s">
        <v>146</v>
      </c>
      <c r="D2646" s="136">
        <v>106.57</v>
      </c>
      <c r="E2646" s="136">
        <v>107.97</v>
      </c>
    </row>
    <row r="2647" spans="1:5" x14ac:dyDescent="0.3">
      <c r="A2647" s="133" t="s">
        <v>23970</v>
      </c>
      <c r="B2647" s="134" t="s">
        <v>23971</v>
      </c>
      <c r="C2647" s="135" t="s">
        <v>146</v>
      </c>
      <c r="D2647" s="136">
        <v>88.08</v>
      </c>
      <c r="E2647" s="136">
        <v>89.48</v>
      </c>
    </row>
    <row r="2648" spans="1:5" x14ac:dyDescent="0.3">
      <c r="A2648" s="133" t="s">
        <v>23972</v>
      </c>
      <c r="B2648" s="134" t="s">
        <v>23973</v>
      </c>
      <c r="C2648" s="135" t="s">
        <v>146</v>
      </c>
      <c r="D2648" s="136">
        <v>66.41</v>
      </c>
      <c r="E2648" s="136">
        <v>67.81</v>
      </c>
    </row>
    <row r="2649" spans="1:5" x14ac:dyDescent="0.3">
      <c r="A2649" s="133" t="s">
        <v>23974</v>
      </c>
      <c r="B2649" s="134" t="s">
        <v>23975</v>
      </c>
      <c r="C2649" s="135" t="s">
        <v>146</v>
      </c>
      <c r="D2649" s="136">
        <v>16.649999999999999</v>
      </c>
      <c r="E2649" s="136">
        <v>18.05</v>
      </c>
    </row>
    <row r="2650" spans="1:5" x14ac:dyDescent="0.3">
      <c r="A2650" s="133" t="s">
        <v>23976</v>
      </c>
      <c r="B2650" s="134" t="s">
        <v>23977</v>
      </c>
      <c r="C2650" s="135" t="s">
        <v>146</v>
      </c>
      <c r="D2650" s="136">
        <v>41.67</v>
      </c>
      <c r="E2650" s="136">
        <v>43.07</v>
      </c>
    </row>
    <row r="2651" spans="1:5" x14ac:dyDescent="0.3">
      <c r="A2651" s="133" t="s">
        <v>23978</v>
      </c>
      <c r="B2651" s="134" t="s">
        <v>23979</v>
      </c>
      <c r="C2651" s="135" t="s">
        <v>146</v>
      </c>
      <c r="D2651" s="136">
        <v>23.68</v>
      </c>
      <c r="E2651" s="136">
        <v>25.08</v>
      </c>
    </row>
    <row r="2652" spans="1:5" x14ac:dyDescent="0.3">
      <c r="A2652" s="133" t="s">
        <v>23980</v>
      </c>
      <c r="B2652" s="134" t="s">
        <v>23981</v>
      </c>
      <c r="C2652" s="135" t="s">
        <v>146</v>
      </c>
      <c r="D2652" s="136">
        <v>27.2</v>
      </c>
      <c r="E2652" s="136">
        <v>28.6</v>
      </c>
    </row>
    <row r="2653" spans="1:5" x14ac:dyDescent="0.3">
      <c r="A2653" s="133" t="s">
        <v>23982</v>
      </c>
      <c r="B2653" s="134" t="s">
        <v>23983</v>
      </c>
      <c r="C2653" s="135"/>
      <c r="D2653" s="136"/>
      <c r="E2653" s="136"/>
    </row>
    <row r="2654" spans="1:5" x14ac:dyDescent="0.3">
      <c r="A2654" s="133" t="s">
        <v>23984</v>
      </c>
      <c r="B2654" s="134" t="s">
        <v>23985</v>
      </c>
      <c r="C2654" s="135" t="s">
        <v>146</v>
      </c>
      <c r="D2654" s="136">
        <v>18.690000000000001</v>
      </c>
      <c r="E2654" s="136">
        <v>20.09</v>
      </c>
    </row>
    <row r="2655" spans="1:5" x14ac:dyDescent="0.3">
      <c r="A2655" s="133" t="s">
        <v>23986</v>
      </c>
      <c r="B2655" s="134" t="s">
        <v>23987</v>
      </c>
      <c r="C2655" s="135" t="s">
        <v>146</v>
      </c>
      <c r="D2655" s="136">
        <v>30.44</v>
      </c>
      <c r="E2655" s="136">
        <v>31.84</v>
      </c>
    </row>
    <row r="2656" spans="1:5" x14ac:dyDescent="0.3">
      <c r="A2656" s="133" t="s">
        <v>23988</v>
      </c>
      <c r="B2656" s="134" t="s">
        <v>23989</v>
      </c>
      <c r="C2656" s="135" t="s">
        <v>146</v>
      </c>
      <c r="D2656" s="136">
        <v>18.7</v>
      </c>
      <c r="E2656" s="136">
        <v>20.100000000000001</v>
      </c>
    </row>
    <row r="2657" spans="1:5" x14ac:dyDescent="0.3">
      <c r="A2657" s="133" t="s">
        <v>23990</v>
      </c>
      <c r="B2657" s="134" t="s">
        <v>23991</v>
      </c>
      <c r="C2657" s="135" t="s">
        <v>146</v>
      </c>
      <c r="D2657" s="136">
        <v>21.43</v>
      </c>
      <c r="E2657" s="136">
        <v>22.83</v>
      </c>
    </row>
    <row r="2658" spans="1:5" x14ac:dyDescent="0.3">
      <c r="A2658" s="133" t="s">
        <v>23992</v>
      </c>
      <c r="B2658" s="134" t="s">
        <v>23993</v>
      </c>
      <c r="C2658" s="135" t="s">
        <v>146</v>
      </c>
      <c r="D2658" s="136">
        <v>27.36</v>
      </c>
      <c r="E2658" s="136">
        <v>28.76</v>
      </c>
    </row>
    <row r="2659" spans="1:5" x14ac:dyDescent="0.3">
      <c r="A2659" s="133" t="s">
        <v>23994</v>
      </c>
      <c r="B2659" s="134" t="s">
        <v>23995</v>
      </c>
      <c r="C2659" s="135" t="s">
        <v>146</v>
      </c>
      <c r="D2659" s="136">
        <v>31.59</v>
      </c>
      <c r="E2659" s="136">
        <v>32.99</v>
      </c>
    </row>
    <row r="2660" spans="1:5" x14ac:dyDescent="0.3">
      <c r="A2660" s="133" t="s">
        <v>23996</v>
      </c>
      <c r="B2660" s="134" t="s">
        <v>23997</v>
      </c>
      <c r="C2660" s="135"/>
      <c r="D2660" s="136"/>
      <c r="E2660" s="136"/>
    </row>
    <row r="2661" spans="1:5" x14ac:dyDescent="0.3">
      <c r="A2661" s="133" t="s">
        <v>23998</v>
      </c>
      <c r="B2661" s="134" t="s">
        <v>23999</v>
      </c>
      <c r="C2661" s="135" t="s">
        <v>146</v>
      </c>
      <c r="D2661" s="136">
        <v>23.82</v>
      </c>
      <c r="E2661" s="136">
        <v>25.22</v>
      </c>
    </row>
    <row r="2662" spans="1:5" x14ac:dyDescent="0.3">
      <c r="A2662" s="133" t="s">
        <v>24000</v>
      </c>
      <c r="B2662" s="134" t="s">
        <v>24001</v>
      </c>
      <c r="C2662" s="135" t="s">
        <v>146</v>
      </c>
      <c r="D2662" s="136">
        <v>29.5</v>
      </c>
      <c r="E2662" s="136">
        <v>30.9</v>
      </c>
    </row>
    <row r="2663" spans="1:5" x14ac:dyDescent="0.3">
      <c r="A2663" s="133" t="s">
        <v>24002</v>
      </c>
      <c r="B2663" s="134" t="s">
        <v>24003</v>
      </c>
      <c r="C2663" s="135" t="s">
        <v>146</v>
      </c>
      <c r="D2663" s="136">
        <v>27.7</v>
      </c>
      <c r="E2663" s="136">
        <v>29.1</v>
      </c>
    </row>
    <row r="2664" spans="1:5" x14ac:dyDescent="0.3">
      <c r="A2664" s="133" t="s">
        <v>24004</v>
      </c>
      <c r="B2664" s="134" t="s">
        <v>24005</v>
      </c>
      <c r="C2664" s="135" t="s">
        <v>146</v>
      </c>
      <c r="D2664" s="136">
        <v>31.92</v>
      </c>
      <c r="E2664" s="136">
        <v>33.32</v>
      </c>
    </row>
    <row r="2665" spans="1:5" x14ac:dyDescent="0.3">
      <c r="A2665" s="133" t="s">
        <v>24006</v>
      </c>
      <c r="B2665" s="134" t="s">
        <v>24007</v>
      </c>
      <c r="C2665" s="135"/>
      <c r="D2665" s="136"/>
      <c r="E2665" s="136"/>
    </row>
    <row r="2666" spans="1:5" x14ac:dyDescent="0.3">
      <c r="A2666" s="133" t="s">
        <v>24008</v>
      </c>
      <c r="B2666" s="134" t="s">
        <v>24009</v>
      </c>
      <c r="C2666" s="135" t="s">
        <v>146</v>
      </c>
      <c r="D2666" s="136">
        <v>25.52</v>
      </c>
      <c r="E2666" s="136">
        <v>26.92</v>
      </c>
    </row>
    <row r="2667" spans="1:5" x14ac:dyDescent="0.3">
      <c r="A2667" s="133" t="s">
        <v>24010</v>
      </c>
      <c r="B2667" s="134" t="s">
        <v>24011</v>
      </c>
      <c r="C2667" s="135" t="s">
        <v>146</v>
      </c>
      <c r="D2667" s="136">
        <v>23.26</v>
      </c>
      <c r="E2667" s="136">
        <v>24.66</v>
      </c>
    </row>
    <row r="2668" spans="1:5" x14ac:dyDescent="0.3">
      <c r="A2668" s="133" t="s">
        <v>24012</v>
      </c>
      <c r="B2668" s="134" t="s">
        <v>24013</v>
      </c>
      <c r="C2668" s="135" t="s">
        <v>146</v>
      </c>
      <c r="D2668" s="136">
        <v>70.22</v>
      </c>
      <c r="E2668" s="136">
        <v>71.62</v>
      </c>
    </row>
    <row r="2669" spans="1:5" x14ac:dyDescent="0.3">
      <c r="A2669" s="133" t="s">
        <v>24014</v>
      </c>
      <c r="B2669" s="134" t="s">
        <v>24015</v>
      </c>
      <c r="C2669" s="135" t="s">
        <v>146</v>
      </c>
      <c r="D2669" s="136">
        <v>162.75</v>
      </c>
      <c r="E2669" s="136">
        <v>164.43</v>
      </c>
    </row>
    <row r="2670" spans="1:5" x14ac:dyDescent="0.3">
      <c r="A2670" s="133" t="s">
        <v>24016</v>
      </c>
      <c r="B2670" s="134" t="s">
        <v>24017</v>
      </c>
      <c r="C2670" s="135" t="s">
        <v>80</v>
      </c>
      <c r="D2670" s="136">
        <v>92.64</v>
      </c>
      <c r="E2670" s="136">
        <v>94.32</v>
      </c>
    </row>
    <row r="2671" spans="1:5" x14ac:dyDescent="0.3">
      <c r="A2671" s="133" t="s">
        <v>24018</v>
      </c>
      <c r="B2671" s="134" t="s">
        <v>24019</v>
      </c>
      <c r="C2671" s="135" t="s">
        <v>146</v>
      </c>
      <c r="D2671" s="136">
        <v>29.19</v>
      </c>
      <c r="E2671" s="136">
        <v>30.59</v>
      </c>
    </row>
    <row r="2672" spans="1:5" x14ac:dyDescent="0.3">
      <c r="A2672" s="133" t="s">
        <v>24020</v>
      </c>
      <c r="B2672" s="134" t="s">
        <v>24021</v>
      </c>
      <c r="C2672" s="135" t="s">
        <v>146</v>
      </c>
      <c r="D2672" s="136">
        <v>44.16</v>
      </c>
      <c r="E2672" s="136">
        <v>45.56</v>
      </c>
    </row>
    <row r="2673" spans="1:5" x14ac:dyDescent="0.3">
      <c r="A2673" s="133" t="s">
        <v>24022</v>
      </c>
      <c r="B2673" s="134" t="s">
        <v>24023</v>
      </c>
      <c r="C2673" s="135"/>
      <c r="D2673" s="136"/>
      <c r="E2673" s="136"/>
    </row>
    <row r="2674" spans="1:5" x14ac:dyDescent="0.3">
      <c r="A2674" s="133" t="s">
        <v>24024</v>
      </c>
      <c r="B2674" s="134" t="s">
        <v>24025</v>
      </c>
      <c r="C2674" s="135" t="s">
        <v>146</v>
      </c>
      <c r="D2674" s="136">
        <v>47.51</v>
      </c>
      <c r="E2674" s="136">
        <v>48.91</v>
      </c>
    </row>
    <row r="2675" spans="1:5" x14ac:dyDescent="0.3">
      <c r="A2675" s="133" t="s">
        <v>24026</v>
      </c>
      <c r="B2675" s="134" t="s">
        <v>24027</v>
      </c>
      <c r="C2675" s="135" t="s">
        <v>146</v>
      </c>
      <c r="D2675" s="136">
        <v>28.02</v>
      </c>
      <c r="E2675" s="136">
        <v>29.42</v>
      </c>
    </row>
    <row r="2676" spans="1:5" x14ac:dyDescent="0.3">
      <c r="A2676" s="133" t="s">
        <v>24028</v>
      </c>
      <c r="B2676" s="134" t="s">
        <v>24029</v>
      </c>
      <c r="C2676" s="135" t="s">
        <v>146</v>
      </c>
      <c r="D2676" s="136">
        <v>105.72</v>
      </c>
      <c r="E2676" s="136">
        <v>107.12</v>
      </c>
    </row>
    <row r="2677" spans="1:5" x14ac:dyDescent="0.3">
      <c r="A2677" s="133" t="s">
        <v>24030</v>
      </c>
      <c r="B2677" s="134" t="s">
        <v>24031</v>
      </c>
      <c r="C2677" s="135" t="s">
        <v>146</v>
      </c>
      <c r="D2677" s="136">
        <v>74.930000000000007</v>
      </c>
      <c r="E2677" s="136">
        <v>76.33</v>
      </c>
    </row>
    <row r="2678" spans="1:5" x14ac:dyDescent="0.3">
      <c r="A2678" s="133" t="s">
        <v>24032</v>
      </c>
      <c r="B2678" s="134" t="s">
        <v>24033</v>
      </c>
      <c r="C2678" s="135" t="s">
        <v>146</v>
      </c>
      <c r="D2678" s="136">
        <v>159.05000000000001</v>
      </c>
      <c r="E2678" s="136">
        <v>160.44999999999999</v>
      </c>
    </row>
    <row r="2679" spans="1:5" x14ac:dyDescent="0.3">
      <c r="A2679" s="133" t="s">
        <v>24034</v>
      </c>
      <c r="B2679" s="134" t="s">
        <v>24035</v>
      </c>
      <c r="C2679" s="135" t="s">
        <v>146</v>
      </c>
      <c r="D2679" s="136">
        <v>69.19</v>
      </c>
      <c r="E2679" s="136">
        <v>74.78</v>
      </c>
    </row>
    <row r="2680" spans="1:5" x14ac:dyDescent="0.3">
      <c r="A2680" s="133" t="s">
        <v>24036</v>
      </c>
      <c r="B2680" s="134" t="s">
        <v>24037</v>
      </c>
      <c r="C2680" s="135" t="s">
        <v>146</v>
      </c>
      <c r="D2680" s="136">
        <v>25.27</v>
      </c>
      <c r="E2680" s="136">
        <v>25.83</v>
      </c>
    </row>
    <row r="2681" spans="1:5" x14ac:dyDescent="0.3">
      <c r="A2681" s="133" t="s">
        <v>24038</v>
      </c>
      <c r="B2681" s="134" t="s">
        <v>24039</v>
      </c>
      <c r="C2681" s="135" t="s">
        <v>146</v>
      </c>
      <c r="D2681" s="136">
        <v>30.58</v>
      </c>
      <c r="E2681" s="136">
        <v>31.14</v>
      </c>
    </row>
    <row r="2682" spans="1:5" x14ac:dyDescent="0.3">
      <c r="A2682" s="133" t="s">
        <v>24040</v>
      </c>
      <c r="B2682" s="134" t="s">
        <v>24041</v>
      </c>
      <c r="C2682" s="135" t="s">
        <v>146</v>
      </c>
      <c r="D2682" s="136">
        <v>23.1</v>
      </c>
      <c r="E2682" s="136">
        <v>23.66</v>
      </c>
    </row>
    <row r="2683" spans="1:5" x14ac:dyDescent="0.3">
      <c r="A2683" s="133" t="s">
        <v>24042</v>
      </c>
      <c r="B2683" s="134" t="s">
        <v>24043</v>
      </c>
      <c r="C2683" s="135" t="s">
        <v>146</v>
      </c>
      <c r="D2683" s="136">
        <v>8.82</v>
      </c>
      <c r="E2683" s="136">
        <v>9.3800000000000008</v>
      </c>
    </row>
    <row r="2684" spans="1:5" x14ac:dyDescent="0.3">
      <c r="A2684" s="133" t="s">
        <v>24044</v>
      </c>
      <c r="B2684" s="134" t="s">
        <v>24045</v>
      </c>
      <c r="C2684" s="135" t="s">
        <v>80</v>
      </c>
      <c r="D2684" s="136">
        <v>33.840000000000003</v>
      </c>
      <c r="E2684" s="136">
        <v>36.07</v>
      </c>
    </row>
    <row r="2685" spans="1:5" x14ac:dyDescent="0.3">
      <c r="A2685" s="133" t="s">
        <v>24046</v>
      </c>
      <c r="B2685" s="134" t="s">
        <v>24047</v>
      </c>
      <c r="C2685" s="135" t="s">
        <v>146</v>
      </c>
      <c r="D2685" s="136">
        <v>33.229999999999997</v>
      </c>
      <c r="E2685" s="136">
        <v>34.630000000000003</v>
      </c>
    </row>
    <row r="2686" spans="1:5" x14ac:dyDescent="0.3">
      <c r="A2686" s="133" t="s">
        <v>24048</v>
      </c>
      <c r="B2686" s="134" t="s">
        <v>24049</v>
      </c>
      <c r="C2686" s="135" t="s">
        <v>146</v>
      </c>
      <c r="D2686" s="136">
        <v>290.68</v>
      </c>
      <c r="E2686" s="136">
        <v>293.48</v>
      </c>
    </row>
    <row r="2687" spans="1:5" x14ac:dyDescent="0.3">
      <c r="A2687" s="133" t="s">
        <v>24050</v>
      </c>
      <c r="B2687" s="134" t="s">
        <v>24051</v>
      </c>
      <c r="C2687" s="135" t="s">
        <v>146</v>
      </c>
      <c r="D2687" s="136">
        <v>204.79</v>
      </c>
      <c r="E2687" s="136">
        <v>207.59</v>
      </c>
    </row>
    <row r="2688" spans="1:5" x14ac:dyDescent="0.3">
      <c r="A2688" s="133" t="s">
        <v>24052</v>
      </c>
      <c r="B2688" s="134" t="s">
        <v>24053</v>
      </c>
      <c r="C2688" s="135" t="s">
        <v>146</v>
      </c>
      <c r="D2688" s="136">
        <v>214.6</v>
      </c>
      <c r="E2688" s="136">
        <v>217.4</v>
      </c>
    </row>
    <row r="2689" spans="1:5" x14ac:dyDescent="0.3">
      <c r="A2689" s="133" t="s">
        <v>24054</v>
      </c>
      <c r="B2689" s="134" t="s">
        <v>24055</v>
      </c>
      <c r="C2689" s="135" t="s">
        <v>146</v>
      </c>
      <c r="D2689" s="136">
        <v>58.51</v>
      </c>
      <c r="E2689" s="136">
        <v>59.91</v>
      </c>
    </row>
    <row r="2690" spans="1:5" x14ac:dyDescent="0.3">
      <c r="A2690" s="133" t="s">
        <v>24056</v>
      </c>
      <c r="B2690" s="134" t="s">
        <v>24057</v>
      </c>
      <c r="C2690" s="135" t="s">
        <v>146</v>
      </c>
      <c r="D2690" s="136">
        <v>13.05</v>
      </c>
      <c r="E2690" s="136">
        <v>14.16</v>
      </c>
    </row>
    <row r="2691" spans="1:5" x14ac:dyDescent="0.3">
      <c r="A2691" s="133" t="s">
        <v>24058</v>
      </c>
      <c r="B2691" s="134" t="s">
        <v>24059</v>
      </c>
      <c r="C2691" s="135" t="s">
        <v>146</v>
      </c>
      <c r="D2691" s="136">
        <v>22.79</v>
      </c>
      <c r="E2691" s="136">
        <v>24.19</v>
      </c>
    </row>
    <row r="2692" spans="1:5" x14ac:dyDescent="0.3">
      <c r="A2692" s="133" t="s">
        <v>24060</v>
      </c>
      <c r="B2692" s="134" t="s">
        <v>24061</v>
      </c>
      <c r="C2692" s="135" t="s">
        <v>80</v>
      </c>
      <c r="D2692" s="136">
        <v>40.659999999999997</v>
      </c>
      <c r="E2692" s="136">
        <v>43.46</v>
      </c>
    </row>
    <row r="2693" spans="1:5" x14ac:dyDescent="0.3">
      <c r="A2693" s="133" t="s">
        <v>24062</v>
      </c>
      <c r="B2693" s="134" t="s">
        <v>24063</v>
      </c>
      <c r="C2693" s="135" t="s">
        <v>146</v>
      </c>
      <c r="D2693" s="136">
        <v>23.13</v>
      </c>
      <c r="E2693" s="136">
        <v>24.53</v>
      </c>
    </row>
    <row r="2694" spans="1:5" x14ac:dyDescent="0.3">
      <c r="A2694" s="133" t="s">
        <v>24064</v>
      </c>
      <c r="B2694" s="134" t="s">
        <v>24065</v>
      </c>
      <c r="C2694" s="135" t="s">
        <v>146</v>
      </c>
      <c r="D2694" s="136">
        <v>59.07</v>
      </c>
      <c r="E2694" s="136">
        <v>60.18</v>
      </c>
    </row>
    <row r="2695" spans="1:5" x14ac:dyDescent="0.3">
      <c r="A2695" s="133" t="s">
        <v>24066</v>
      </c>
      <c r="B2695" s="134" t="s">
        <v>24067</v>
      </c>
      <c r="C2695" s="135" t="s">
        <v>146</v>
      </c>
      <c r="D2695" s="136">
        <v>17.940000000000001</v>
      </c>
      <c r="E2695" s="136">
        <v>19.34</v>
      </c>
    </row>
    <row r="2696" spans="1:5" x14ac:dyDescent="0.3">
      <c r="A2696" s="133" t="s">
        <v>24068</v>
      </c>
      <c r="B2696" s="134" t="s">
        <v>24069</v>
      </c>
      <c r="C2696" s="135" t="s">
        <v>146</v>
      </c>
      <c r="D2696" s="136">
        <v>47.32</v>
      </c>
      <c r="E2696" s="136">
        <v>47.61</v>
      </c>
    </row>
    <row r="2697" spans="1:5" x14ac:dyDescent="0.3">
      <c r="A2697" s="133" t="s">
        <v>24070</v>
      </c>
      <c r="B2697" s="134" t="s">
        <v>24071</v>
      </c>
      <c r="C2697" s="135" t="s">
        <v>146</v>
      </c>
      <c r="D2697" s="136">
        <v>29.96</v>
      </c>
      <c r="E2697" s="136">
        <v>31.36</v>
      </c>
    </row>
    <row r="2698" spans="1:5" x14ac:dyDescent="0.3">
      <c r="A2698" s="133" t="s">
        <v>24072</v>
      </c>
      <c r="B2698" s="134" t="s">
        <v>24073</v>
      </c>
      <c r="C2698" s="135" t="s">
        <v>146</v>
      </c>
      <c r="D2698" s="136">
        <v>42.94</v>
      </c>
      <c r="E2698" s="136">
        <v>44.34</v>
      </c>
    </row>
    <row r="2699" spans="1:5" x14ac:dyDescent="0.3">
      <c r="A2699" s="133" t="s">
        <v>24074</v>
      </c>
      <c r="B2699" s="134" t="s">
        <v>24075</v>
      </c>
      <c r="C2699" s="135" t="s">
        <v>146</v>
      </c>
      <c r="D2699" s="136">
        <v>64.73</v>
      </c>
      <c r="E2699" s="136">
        <v>66.13</v>
      </c>
    </row>
    <row r="2700" spans="1:5" x14ac:dyDescent="0.3">
      <c r="A2700" s="133" t="s">
        <v>24076</v>
      </c>
      <c r="B2700" s="134" t="s">
        <v>24077</v>
      </c>
      <c r="C2700" s="135" t="s">
        <v>80</v>
      </c>
      <c r="D2700" s="136">
        <v>226.15</v>
      </c>
      <c r="E2700" s="136">
        <v>228.95</v>
      </c>
    </row>
    <row r="2701" spans="1:5" x14ac:dyDescent="0.3">
      <c r="A2701" s="133" t="s">
        <v>24078</v>
      </c>
      <c r="B2701" s="134" t="s">
        <v>24079</v>
      </c>
      <c r="C2701" s="135" t="s">
        <v>146</v>
      </c>
      <c r="D2701" s="136">
        <v>540.88</v>
      </c>
      <c r="E2701" s="136">
        <v>546.47</v>
      </c>
    </row>
    <row r="2702" spans="1:5" x14ac:dyDescent="0.3">
      <c r="A2702" s="133" t="s">
        <v>24080</v>
      </c>
      <c r="B2702" s="134" t="s">
        <v>24081</v>
      </c>
      <c r="C2702" s="135" t="s">
        <v>146</v>
      </c>
      <c r="D2702" s="136">
        <v>415.77</v>
      </c>
      <c r="E2702" s="136">
        <v>421.36</v>
      </c>
    </row>
    <row r="2703" spans="1:5" x14ac:dyDescent="0.3">
      <c r="A2703" s="133" t="s">
        <v>24082</v>
      </c>
      <c r="B2703" s="134" t="s">
        <v>24083</v>
      </c>
      <c r="C2703" s="135" t="s">
        <v>146</v>
      </c>
      <c r="D2703" s="136">
        <v>3.17</v>
      </c>
      <c r="E2703" s="136">
        <v>3.4</v>
      </c>
    </row>
    <row r="2704" spans="1:5" x14ac:dyDescent="0.3">
      <c r="A2704" s="133" t="s">
        <v>24084</v>
      </c>
      <c r="B2704" s="134" t="s">
        <v>24085</v>
      </c>
      <c r="C2704" s="135" t="s">
        <v>146</v>
      </c>
      <c r="D2704" s="136">
        <v>20.309999999999999</v>
      </c>
      <c r="E2704" s="136">
        <v>21.71</v>
      </c>
    </row>
    <row r="2705" spans="1:5" x14ac:dyDescent="0.3">
      <c r="A2705" s="133" t="s">
        <v>24086</v>
      </c>
      <c r="B2705" s="134" t="s">
        <v>24087</v>
      </c>
      <c r="C2705" s="135" t="s">
        <v>80</v>
      </c>
      <c r="D2705" s="136">
        <v>33.92</v>
      </c>
      <c r="E2705" s="136">
        <v>36.72</v>
      </c>
    </row>
    <row r="2706" spans="1:5" x14ac:dyDescent="0.3">
      <c r="A2706" s="133" t="s">
        <v>24088</v>
      </c>
      <c r="B2706" s="134" t="s">
        <v>24089</v>
      </c>
      <c r="C2706" s="135" t="s">
        <v>146</v>
      </c>
      <c r="D2706" s="136">
        <v>22.3</v>
      </c>
      <c r="E2706" s="136">
        <v>22.86</v>
      </c>
    </row>
    <row r="2707" spans="1:5" x14ac:dyDescent="0.3">
      <c r="A2707" s="133" t="s">
        <v>24090</v>
      </c>
      <c r="B2707" s="134" t="s">
        <v>24091</v>
      </c>
      <c r="C2707" s="135" t="s">
        <v>146</v>
      </c>
      <c r="D2707" s="136">
        <v>20.83</v>
      </c>
      <c r="E2707" s="136">
        <v>22.23</v>
      </c>
    </row>
    <row r="2708" spans="1:5" x14ac:dyDescent="0.3">
      <c r="A2708" s="133" t="s">
        <v>24092</v>
      </c>
      <c r="B2708" s="134" t="s">
        <v>24093</v>
      </c>
      <c r="C2708" s="135" t="s">
        <v>146</v>
      </c>
      <c r="D2708" s="136">
        <v>19.829999999999998</v>
      </c>
      <c r="E2708" s="136">
        <v>21.23</v>
      </c>
    </row>
    <row r="2709" spans="1:5" x14ac:dyDescent="0.3">
      <c r="A2709" s="133" t="s">
        <v>24094</v>
      </c>
      <c r="B2709" s="134" t="s">
        <v>24095</v>
      </c>
      <c r="C2709" s="135" t="s">
        <v>80</v>
      </c>
      <c r="D2709" s="136">
        <v>76.41</v>
      </c>
      <c r="E2709" s="136">
        <v>77.81</v>
      </c>
    </row>
    <row r="2710" spans="1:5" x14ac:dyDescent="0.3">
      <c r="A2710" s="133" t="s">
        <v>24096</v>
      </c>
      <c r="B2710" s="134" t="s">
        <v>24097</v>
      </c>
      <c r="C2710" s="135" t="s">
        <v>146</v>
      </c>
      <c r="D2710" s="136">
        <v>58.9</v>
      </c>
      <c r="E2710" s="136">
        <v>60.3</v>
      </c>
    </row>
    <row r="2711" spans="1:5" x14ac:dyDescent="0.3">
      <c r="A2711" s="133" t="s">
        <v>24098</v>
      </c>
      <c r="B2711" s="134" t="s">
        <v>24099</v>
      </c>
      <c r="C2711" s="135" t="s">
        <v>146</v>
      </c>
      <c r="D2711" s="136">
        <v>66.78</v>
      </c>
      <c r="E2711" s="136">
        <v>68.180000000000007</v>
      </c>
    </row>
    <row r="2712" spans="1:5" x14ac:dyDescent="0.3">
      <c r="A2712" s="133" t="s">
        <v>24100</v>
      </c>
      <c r="B2712" s="134" t="s">
        <v>24101</v>
      </c>
      <c r="C2712" s="135" t="s">
        <v>146</v>
      </c>
      <c r="D2712" s="136">
        <v>17.71</v>
      </c>
      <c r="E2712" s="136">
        <v>19.11</v>
      </c>
    </row>
    <row r="2713" spans="1:5" x14ac:dyDescent="0.3">
      <c r="A2713" s="133" t="s">
        <v>24102</v>
      </c>
      <c r="B2713" s="134" t="s">
        <v>24103</v>
      </c>
      <c r="C2713" s="135" t="s">
        <v>146</v>
      </c>
      <c r="D2713" s="136">
        <v>19.84</v>
      </c>
      <c r="E2713" s="136">
        <v>21.24</v>
      </c>
    </row>
    <row r="2714" spans="1:5" x14ac:dyDescent="0.3">
      <c r="A2714" s="133" t="s">
        <v>24104</v>
      </c>
      <c r="B2714" s="134" t="s">
        <v>24105</v>
      </c>
      <c r="C2714" s="135" t="s">
        <v>146</v>
      </c>
      <c r="D2714" s="136">
        <v>22.59</v>
      </c>
      <c r="E2714" s="136">
        <v>23.99</v>
      </c>
    </row>
    <row r="2715" spans="1:5" x14ac:dyDescent="0.3">
      <c r="A2715" s="133" t="s">
        <v>24106</v>
      </c>
      <c r="B2715" s="134" t="s">
        <v>24107</v>
      </c>
      <c r="C2715" s="135" t="s">
        <v>146</v>
      </c>
      <c r="D2715" s="136">
        <v>23.39</v>
      </c>
      <c r="E2715" s="136">
        <v>24.79</v>
      </c>
    </row>
    <row r="2716" spans="1:5" x14ac:dyDescent="0.3">
      <c r="A2716" s="133" t="s">
        <v>24108</v>
      </c>
      <c r="B2716" s="134" t="s">
        <v>24109</v>
      </c>
      <c r="C2716" s="135" t="s">
        <v>146</v>
      </c>
      <c r="D2716" s="136">
        <v>131.75</v>
      </c>
      <c r="E2716" s="136">
        <v>133.15</v>
      </c>
    </row>
    <row r="2717" spans="1:5" x14ac:dyDescent="0.3">
      <c r="A2717" s="133" t="s">
        <v>24110</v>
      </c>
      <c r="B2717" s="134" t="s">
        <v>24111</v>
      </c>
      <c r="C2717" s="135" t="s">
        <v>1037</v>
      </c>
      <c r="D2717" s="136">
        <v>213.36</v>
      </c>
      <c r="E2717" s="136">
        <v>213.93</v>
      </c>
    </row>
    <row r="2718" spans="1:5" x14ac:dyDescent="0.3">
      <c r="A2718" s="133" t="s">
        <v>24112</v>
      </c>
      <c r="B2718" s="134" t="s">
        <v>24113</v>
      </c>
      <c r="C2718" s="135"/>
      <c r="D2718" s="136"/>
      <c r="E2718" s="136"/>
    </row>
    <row r="2719" spans="1:5" x14ac:dyDescent="0.3">
      <c r="A2719" s="133" t="s">
        <v>24114</v>
      </c>
      <c r="B2719" s="134" t="s">
        <v>24115</v>
      </c>
      <c r="C2719" s="135" t="s">
        <v>146</v>
      </c>
      <c r="D2719" s="136">
        <v>36.07</v>
      </c>
      <c r="E2719" s="136">
        <v>38.869999999999997</v>
      </c>
    </row>
    <row r="2720" spans="1:5" x14ac:dyDescent="0.3">
      <c r="A2720" s="133" t="s">
        <v>24116</v>
      </c>
      <c r="B2720" s="134" t="s">
        <v>24117</v>
      </c>
      <c r="C2720" s="135" t="s">
        <v>146</v>
      </c>
      <c r="D2720" s="136">
        <v>46.04</v>
      </c>
      <c r="E2720" s="136">
        <v>48.84</v>
      </c>
    </row>
    <row r="2721" spans="1:5" x14ac:dyDescent="0.3">
      <c r="A2721" s="133" t="s">
        <v>24118</v>
      </c>
      <c r="B2721" s="134" t="s">
        <v>24119</v>
      </c>
      <c r="C2721" s="135" t="s">
        <v>146</v>
      </c>
      <c r="D2721" s="136">
        <v>46.25</v>
      </c>
      <c r="E2721" s="136">
        <v>49.05</v>
      </c>
    </row>
    <row r="2722" spans="1:5" x14ac:dyDescent="0.3">
      <c r="A2722" s="133" t="s">
        <v>24120</v>
      </c>
      <c r="B2722" s="134" t="s">
        <v>24121</v>
      </c>
      <c r="C2722" s="135" t="s">
        <v>146</v>
      </c>
      <c r="D2722" s="136">
        <v>66.540000000000006</v>
      </c>
      <c r="E2722" s="136">
        <v>69.34</v>
      </c>
    </row>
    <row r="2723" spans="1:5" x14ac:dyDescent="0.3">
      <c r="A2723" s="133" t="s">
        <v>24122</v>
      </c>
      <c r="B2723" s="134" t="s">
        <v>24123</v>
      </c>
      <c r="C2723" s="135" t="s">
        <v>146</v>
      </c>
      <c r="D2723" s="136">
        <v>36.14</v>
      </c>
      <c r="E2723" s="136">
        <v>38.94</v>
      </c>
    </row>
    <row r="2724" spans="1:5" x14ac:dyDescent="0.3">
      <c r="A2724" s="133" t="s">
        <v>24124</v>
      </c>
      <c r="B2724" s="134" t="s">
        <v>24125</v>
      </c>
      <c r="C2724" s="135" t="s">
        <v>146</v>
      </c>
      <c r="D2724" s="136">
        <v>45.71</v>
      </c>
      <c r="E2724" s="136">
        <v>48.51</v>
      </c>
    </row>
    <row r="2725" spans="1:5" x14ac:dyDescent="0.3">
      <c r="A2725" s="133" t="s">
        <v>24126</v>
      </c>
      <c r="B2725" s="134" t="s">
        <v>24127</v>
      </c>
      <c r="C2725" s="135" t="s">
        <v>146</v>
      </c>
      <c r="D2725" s="136">
        <v>36.07</v>
      </c>
      <c r="E2725" s="136">
        <v>38.869999999999997</v>
      </c>
    </row>
    <row r="2726" spans="1:5" x14ac:dyDescent="0.3">
      <c r="A2726" s="133" t="s">
        <v>24128</v>
      </c>
      <c r="B2726" s="134" t="s">
        <v>24129</v>
      </c>
      <c r="C2726" s="135" t="s">
        <v>146</v>
      </c>
      <c r="D2726" s="136">
        <v>66.959999999999994</v>
      </c>
      <c r="E2726" s="136">
        <v>69.760000000000005</v>
      </c>
    </row>
    <row r="2727" spans="1:5" x14ac:dyDescent="0.3">
      <c r="A2727" s="133" t="s">
        <v>24130</v>
      </c>
      <c r="B2727" s="134" t="s">
        <v>24131</v>
      </c>
      <c r="C2727" s="135" t="s">
        <v>146</v>
      </c>
      <c r="D2727" s="136">
        <v>46.69</v>
      </c>
      <c r="E2727" s="136">
        <v>49.49</v>
      </c>
    </row>
    <row r="2728" spans="1:5" x14ac:dyDescent="0.3">
      <c r="A2728" s="133" t="s">
        <v>24132</v>
      </c>
      <c r="B2728" s="134" t="s">
        <v>24133</v>
      </c>
      <c r="C2728" s="135" t="s">
        <v>146</v>
      </c>
      <c r="D2728" s="136">
        <v>67</v>
      </c>
      <c r="E2728" s="136">
        <v>69.8</v>
      </c>
    </row>
    <row r="2729" spans="1:5" x14ac:dyDescent="0.3">
      <c r="A2729" s="133" t="s">
        <v>24134</v>
      </c>
      <c r="B2729" s="134" t="s">
        <v>24135</v>
      </c>
      <c r="C2729" s="135" t="s">
        <v>146</v>
      </c>
      <c r="D2729" s="136">
        <v>46.82</v>
      </c>
      <c r="E2729" s="136">
        <v>49.62</v>
      </c>
    </row>
    <row r="2730" spans="1:5" x14ac:dyDescent="0.3">
      <c r="A2730" s="133" t="s">
        <v>24136</v>
      </c>
      <c r="B2730" s="134" t="s">
        <v>24137</v>
      </c>
      <c r="C2730" s="135" t="s">
        <v>146</v>
      </c>
      <c r="D2730" s="136">
        <v>45.84</v>
      </c>
      <c r="E2730" s="136">
        <v>48.64</v>
      </c>
    </row>
    <row r="2731" spans="1:5" x14ac:dyDescent="0.3">
      <c r="A2731" s="133" t="s">
        <v>24138</v>
      </c>
      <c r="B2731" s="134" t="s">
        <v>24139</v>
      </c>
      <c r="C2731" s="135" t="s">
        <v>146</v>
      </c>
      <c r="D2731" s="136">
        <v>45.77</v>
      </c>
      <c r="E2731" s="136">
        <v>48.57</v>
      </c>
    </row>
    <row r="2732" spans="1:5" x14ac:dyDescent="0.3">
      <c r="A2732" s="133" t="s">
        <v>24140</v>
      </c>
      <c r="B2732" s="134" t="s">
        <v>24141</v>
      </c>
      <c r="C2732" s="135" t="s">
        <v>146</v>
      </c>
      <c r="D2732" s="136">
        <v>35.799999999999997</v>
      </c>
      <c r="E2732" s="136">
        <v>38.6</v>
      </c>
    </row>
    <row r="2733" spans="1:5" x14ac:dyDescent="0.3">
      <c r="A2733" s="133" t="s">
        <v>24142</v>
      </c>
      <c r="B2733" s="134" t="s">
        <v>24143</v>
      </c>
      <c r="C2733" s="135" t="s">
        <v>146</v>
      </c>
      <c r="D2733" s="136">
        <v>48.13</v>
      </c>
      <c r="E2733" s="136">
        <v>50.93</v>
      </c>
    </row>
    <row r="2734" spans="1:5" x14ac:dyDescent="0.3">
      <c r="A2734" s="133" t="s">
        <v>24144</v>
      </c>
      <c r="B2734" s="134" t="s">
        <v>24145</v>
      </c>
      <c r="C2734" s="135" t="s">
        <v>146</v>
      </c>
      <c r="D2734" s="136">
        <v>46.16</v>
      </c>
      <c r="E2734" s="136">
        <v>48.96</v>
      </c>
    </row>
    <row r="2735" spans="1:5" x14ac:dyDescent="0.3">
      <c r="A2735" s="133" t="s">
        <v>24146</v>
      </c>
      <c r="B2735" s="134" t="s">
        <v>24147</v>
      </c>
      <c r="C2735" s="135" t="s">
        <v>146</v>
      </c>
      <c r="D2735" s="136">
        <v>46.1</v>
      </c>
      <c r="E2735" s="136">
        <v>48.9</v>
      </c>
    </row>
    <row r="2736" spans="1:5" x14ac:dyDescent="0.3">
      <c r="A2736" s="133" t="s">
        <v>24148</v>
      </c>
      <c r="B2736" s="134" t="s">
        <v>24149</v>
      </c>
      <c r="C2736" s="135" t="s">
        <v>146</v>
      </c>
      <c r="D2736" s="136">
        <v>36.07</v>
      </c>
      <c r="E2736" s="136">
        <v>38.869999999999997</v>
      </c>
    </row>
    <row r="2737" spans="1:5" x14ac:dyDescent="0.3">
      <c r="A2737" s="133" t="s">
        <v>24150</v>
      </c>
      <c r="B2737" s="134" t="s">
        <v>24151</v>
      </c>
      <c r="C2737" s="135" t="s">
        <v>146</v>
      </c>
      <c r="D2737" s="136">
        <v>35.68</v>
      </c>
      <c r="E2737" s="136">
        <v>38.479999999999997</v>
      </c>
    </row>
    <row r="2738" spans="1:5" x14ac:dyDescent="0.3">
      <c r="A2738" s="133" t="s">
        <v>24152</v>
      </c>
      <c r="B2738" s="134" t="s">
        <v>24153</v>
      </c>
      <c r="C2738" s="135" t="s">
        <v>146</v>
      </c>
      <c r="D2738" s="136">
        <v>45.78</v>
      </c>
      <c r="E2738" s="136">
        <v>48.58</v>
      </c>
    </row>
    <row r="2739" spans="1:5" x14ac:dyDescent="0.3">
      <c r="A2739" s="133" t="s">
        <v>24154</v>
      </c>
      <c r="B2739" s="134" t="s">
        <v>24155</v>
      </c>
      <c r="C2739" s="135"/>
      <c r="D2739" s="136"/>
      <c r="E2739" s="136"/>
    </row>
    <row r="2740" spans="1:5" x14ac:dyDescent="0.3">
      <c r="A2740" s="133" t="s">
        <v>24156</v>
      </c>
      <c r="B2740" s="134" t="s">
        <v>24157</v>
      </c>
      <c r="C2740" s="135"/>
      <c r="D2740" s="136"/>
      <c r="E2740" s="136"/>
    </row>
    <row r="2741" spans="1:5" x14ac:dyDescent="0.3">
      <c r="A2741" s="133" t="s">
        <v>24158</v>
      </c>
      <c r="B2741" s="134" t="s">
        <v>24159</v>
      </c>
      <c r="C2741" s="135" t="s">
        <v>146</v>
      </c>
      <c r="D2741" s="136">
        <v>1401.36</v>
      </c>
      <c r="E2741" s="136">
        <v>1409.22</v>
      </c>
    </row>
    <row r="2742" spans="1:5" x14ac:dyDescent="0.3">
      <c r="A2742" s="133" t="s">
        <v>24160</v>
      </c>
      <c r="B2742" s="134" t="s">
        <v>24161</v>
      </c>
      <c r="C2742" s="135" t="s">
        <v>146</v>
      </c>
      <c r="D2742" s="136">
        <v>1749.41</v>
      </c>
      <c r="E2742" s="136">
        <v>1757.27</v>
      </c>
    </row>
    <row r="2743" spans="1:5" x14ac:dyDescent="0.3">
      <c r="A2743" s="133" t="s">
        <v>24162</v>
      </c>
      <c r="B2743" s="134" t="s">
        <v>24163</v>
      </c>
      <c r="C2743" s="135"/>
      <c r="D2743" s="136"/>
      <c r="E2743" s="136"/>
    </row>
    <row r="2744" spans="1:5" x14ac:dyDescent="0.3">
      <c r="A2744" s="133" t="s">
        <v>24164</v>
      </c>
      <c r="B2744" s="134" t="s">
        <v>24165</v>
      </c>
      <c r="C2744" s="135" t="s">
        <v>146</v>
      </c>
      <c r="D2744" s="136">
        <v>50.82</v>
      </c>
      <c r="E2744" s="136">
        <v>53.62</v>
      </c>
    </row>
    <row r="2745" spans="1:5" x14ac:dyDescent="0.3">
      <c r="A2745" s="133" t="s">
        <v>24166</v>
      </c>
      <c r="B2745" s="134" t="s">
        <v>24167</v>
      </c>
      <c r="C2745" s="135" t="s">
        <v>146</v>
      </c>
      <c r="D2745" s="136">
        <v>1383.59</v>
      </c>
      <c r="E2745" s="136">
        <v>1388.89</v>
      </c>
    </row>
    <row r="2746" spans="1:5" x14ac:dyDescent="0.3">
      <c r="A2746" s="133" t="s">
        <v>24168</v>
      </c>
      <c r="B2746" s="134" t="s">
        <v>24169</v>
      </c>
      <c r="C2746" s="135" t="s">
        <v>146</v>
      </c>
      <c r="D2746" s="136">
        <v>417.59</v>
      </c>
      <c r="E2746" s="136">
        <v>422.05</v>
      </c>
    </row>
    <row r="2747" spans="1:5" x14ac:dyDescent="0.3">
      <c r="A2747" s="133" t="s">
        <v>24170</v>
      </c>
      <c r="B2747" s="134" t="s">
        <v>24171</v>
      </c>
      <c r="C2747" s="135" t="s">
        <v>146</v>
      </c>
      <c r="D2747" s="136">
        <v>193.98</v>
      </c>
      <c r="E2747" s="136">
        <v>196.78</v>
      </c>
    </row>
    <row r="2748" spans="1:5" x14ac:dyDescent="0.3">
      <c r="A2748" s="133" t="s">
        <v>24172</v>
      </c>
      <c r="B2748" s="134" t="s">
        <v>24173</v>
      </c>
      <c r="C2748" s="135" t="s">
        <v>146</v>
      </c>
      <c r="D2748" s="136">
        <v>44.9</v>
      </c>
      <c r="E2748" s="136">
        <v>48.26</v>
      </c>
    </row>
    <row r="2749" spans="1:5" x14ac:dyDescent="0.3">
      <c r="A2749" s="133" t="s">
        <v>24174</v>
      </c>
      <c r="B2749" s="134" t="s">
        <v>24175</v>
      </c>
      <c r="C2749" s="135" t="s">
        <v>146</v>
      </c>
      <c r="D2749" s="136">
        <v>132.33000000000001</v>
      </c>
      <c r="E2749" s="136">
        <v>136.79</v>
      </c>
    </row>
    <row r="2750" spans="1:5" x14ac:dyDescent="0.3">
      <c r="A2750" s="133" t="s">
        <v>24176</v>
      </c>
      <c r="B2750" s="134" t="s">
        <v>24177</v>
      </c>
      <c r="C2750" s="135" t="s">
        <v>146</v>
      </c>
      <c r="D2750" s="136">
        <v>2170.75</v>
      </c>
      <c r="E2750" s="136">
        <v>2181.9299999999998</v>
      </c>
    </row>
    <row r="2751" spans="1:5" x14ac:dyDescent="0.3">
      <c r="A2751" s="133" t="s">
        <v>24178</v>
      </c>
      <c r="B2751" s="134" t="s">
        <v>24179</v>
      </c>
      <c r="C2751" s="135" t="s">
        <v>146</v>
      </c>
      <c r="D2751" s="136">
        <v>200.67</v>
      </c>
      <c r="E2751" s="136">
        <v>205.13</v>
      </c>
    </row>
    <row r="2752" spans="1:5" x14ac:dyDescent="0.3">
      <c r="A2752" s="133" t="s">
        <v>24180</v>
      </c>
      <c r="B2752" s="134" t="s">
        <v>24181</v>
      </c>
      <c r="C2752" s="135"/>
      <c r="D2752" s="136"/>
      <c r="E2752" s="136"/>
    </row>
    <row r="2753" spans="1:5" x14ac:dyDescent="0.3">
      <c r="A2753" s="133" t="s">
        <v>24182</v>
      </c>
      <c r="B2753" s="134" t="s">
        <v>24183</v>
      </c>
      <c r="C2753" s="135" t="s">
        <v>146</v>
      </c>
      <c r="D2753" s="136">
        <v>36283.78</v>
      </c>
      <c r="E2753" s="136">
        <v>36306.14</v>
      </c>
    </row>
    <row r="2754" spans="1:5" x14ac:dyDescent="0.3">
      <c r="A2754" s="133" t="s">
        <v>24184</v>
      </c>
      <c r="B2754" s="134" t="s">
        <v>24185</v>
      </c>
      <c r="C2754" s="135" t="s">
        <v>146</v>
      </c>
      <c r="D2754" s="136">
        <v>40424.44</v>
      </c>
      <c r="E2754" s="136">
        <v>40449.599999999999</v>
      </c>
    </row>
    <row r="2755" spans="1:5" x14ac:dyDescent="0.3">
      <c r="A2755" s="133" t="s">
        <v>24186</v>
      </c>
      <c r="B2755" s="134" t="s">
        <v>24187</v>
      </c>
      <c r="C2755" s="135" t="s">
        <v>146</v>
      </c>
      <c r="D2755" s="136">
        <v>858.11</v>
      </c>
      <c r="E2755" s="136">
        <v>886.06</v>
      </c>
    </row>
    <row r="2756" spans="1:5" x14ac:dyDescent="0.3">
      <c r="A2756" s="133" t="s">
        <v>24188</v>
      </c>
      <c r="B2756" s="134" t="s">
        <v>24189</v>
      </c>
      <c r="C2756" s="135" t="s">
        <v>19026</v>
      </c>
      <c r="D2756" s="136">
        <v>26170.23</v>
      </c>
      <c r="E2756" s="136">
        <v>26762.71</v>
      </c>
    </row>
    <row r="2757" spans="1:5" x14ac:dyDescent="0.3">
      <c r="A2757" s="133" t="s">
        <v>24190</v>
      </c>
      <c r="B2757" s="134" t="s">
        <v>24191</v>
      </c>
      <c r="C2757" s="135" t="s">
        <v>146</v>
      </c>
      <c r="D2757" s="136">
        <v>1278.5899999999999</v>
      </c>
      <c r="E2757" s="136">
        <v>1284.4000000000001</v>
      </c>
    </row>
    <row r="2758" spans="1:5" x14ac:dyDescent="0.3">
      <c r="A2758" s="133" t="s">
        <v>24192</v>
      </c>
      <c r="B2758" s="134" t="s">
        <v>24193</v>
      </c>
      <c r="C2758" s="135" t="s">
        <v>146</v>
      </c>
      <c r="D2758" s="136">
        <v>2018.36</v>
      </c>
      <c r="E2758" s="136">
        <v>2025.61</v>
      </c>
    </row>
    <row r="2759" spans="1:5" x14ac:dyDescent="0.3">
      <c r="A2759" s="133" t="s">
        <v>24194</v>
      </c>
      <c r="B2759" s="134" t="s">
        <v>24195</v>
      </c>
      <c r="C2759" s="135" t="s">
        <v>146</v>
      </c>
      <c r="D2759" s="136">
        <v>3649.99</v>
      </c>
      <c r="E2759" s="136">
        <v>3657.85</v>
      </c>
    </row>
    <row r="2760" spans="1:5" x14ac:dyDescent="0.3">
      <c r="A2760" s="133" t="s">
        <v>24196</v>
      </c>
      <c r="B2760" s="134" t="s">
        <v>24197</v>
      </c>
      <c r="C2760" s="135"/>
      <c r="D2760" s="136"/>
      <c r="E2760" s="136"/>
    </row>
    <row r="2761" spans="1:5" x14ac:dyDescent="0.3">
      <c r="A2761" s="133" t="s">
        <v>24198</v>
      </c>
      <c r="B2761" s="134" t="s">
        <v>24199</v>
      </c>
      <c r="C2761" s="135" t="s">
        <v>146</v>
      </c>
      <c r="D2761" s="136">
        <v>259.52999999999997</v>
      </c>
      <c r="E2761" s="136">
        <v>263.99</v>
      </c>
    </row>
    <row r="2762" spans="1:5" x14ac:dyDescent="0.3">
      <c r="A2762" s="133" t="s">
        <v>24200</v>
      </c>
      <c r="B2762" s="134" t="s">
        <v>24201</v>
      </c>
      <c r="C2762" s="135"/>
      <c r="D2762" s="136"/>
      <c r="E2762" s="136"/>
    </row>
    <row r="2763" spans="1:5" x14ac:dyDescent="0.3">
      <c r="A2763" s="133" t="s">
        <v>24202</v>
      </c>
      <c r="B2763" s="134" t="s">
        <v>24203</v>
      </c>
      <c r="C2763" s="135" t="s">
        <v>146</v>
      </c>
      <c r="D2763" s="136">
        <v>480.65</v>
      </c>
      <c r="E2763" s="136">
        <v>486.24</v>
      </c>
    </row>
    <row r="2764" spans="1:5" x14ac:dyDescent="0.3">
      <c r="A2764" s="133" t="s">
        <v>24204</v>
      </c>
      <c r="B2764" s="134" t="s">
        <v>24205</v>
      </c>
      <c r="C2764" s="135" t="s">
        <v>146</v>
      </c>
      <c r="D2764" s="136">
        <v>389.52</v>
      </c>
      <c r="E2764" s="136">
        <v>395.11</v>
      </c>
    </row>
    <row r="2765" spans="1:5" x14ac:dyDescent="0.3">
      <c r="A2765" s="133" t="s">
        <v>24206</v>
      </c>
      <c r="B2765" s="134" t="s">
        <v>24207</v>
      </c>
      <c r="C2765" s="135"/>
      <c r="D2765" s="136"/>
      <c r="E2765" s="136"/>
    </row>
    <row r="2766" spans="1:5" x14ac:dyDescent="0.3">
      <c r="A2766" s="133" t="s">
        <v>24208</v>
      </c>
      <c r="B2766" s="134" t="s">
        <v>24209</v>
      </c>
      <c r="C2766" s="135" t="s">
        <v>146</v>
      </c>
      <c r="D2766" s="136">
        <v>63.55</v>
      </c>
      <c r="E2766" s="136">
        <v>66.349999999999994</v>
      </c>
    </row>
    <row r="2767" spans="1:5" x14ac:dyDescent="0.3">
      <c r="A2767" s="133" t="s">
        <v>24210</v>
      </c>
      <c r="B2767" s="134" t="s">
        <v>24211</v>
      </c>
      <c r="C2767" s="135"/>
      <c r="D2767" s="136"/>
      <c r="E2767" s="136"/>
    </row>
    <row r="2768" spans="1:5" x14ac:dyDescent="0.3">
      <c r="A2768" s="133" t="s">
        <v>24212</v>
      </c>
      <c r="B2768" s="134" t="s">
        <v>24213</v>
      </c>
      <c r="C2768" s="135" t="s">
        <v>19026</v>
      </c>
      <c r="D2768" s="136">
        <v>16386.43</v>
      </c>
      <c r="E2768" s="136">
        <v>16431.78</v>
      </c>
    </row>
    <row r="2769" spans="1:5" x14ac:dyDescent="0.3">
      <c r="A2769" s="133" t="s">
        <v>24214</v>
      </c>
      <c r="B2769" s="134" t="s">
        <v>24215</v>
      </c>
      <c r="C2769" s="135" t="s">
        <v>19026</v>
      </c>
      <c r="D2769" s="136">
        <v>9218.2900000000009</v>
      </c>
      <c r="E2769" s="136">
        <v>9262.2000000000007</v>
      </c>
    </row>
    <row r="2770" spans="1:5" x14ac:dyDescent="0.3">
      <c r="A2770" s="133" t="s">
        <v>24216</v>
      </c>
      <c r="B2770" s="134" t="s">
        <v>24217</v>
      </c>
      <c r="C2770" s="135" t="s">
        <v>19026</v>
      </c>
      <c r="D2770" s="136">
        <v>10692.35</v>
      </c>
      <c r="E2770" s="136">
        <v>10737.7</v>
      </c>
    </row>
    <row r="2771" spans="1:5" x14ac:dyDescent="0.3">
      <c r="A2771" s="133" t="s">
        <v>24218</v>
      </c>
      <c r="B2771" s="134" t="s">
        <v>24219</v>
      </c>
      <c r="C2771" s="135" t="s">
        <v>19026</v>
      </c>
      <c r="D2771" s="136">
        <v>14622.1</v>
      </c>
      <c r="E2771" s="136">
        <v>14667.45</v>
      </c>
    </row>
    <row r="2772" spans="1:5" x14ac:dyDescent="0.3">
      <c r="A2772" s="133" t="s">
        <v>24220</v>
      </c>
      <c r="B2772" s="134" t="s">
        <v>24221</v>
      </c>
      <c r="C2772" s="135" t="s">
        <v>19026</v>
      </c>
      <c r="D2772" s="136">
        <v>4017.04</v>
      </c>
      <c r="E2772" s="136">
        <v>4060.95</v>
      </c>
    </row>
    <row r="2773" spans="1:5" x14ac:dyDescent="0.3">
      <c r="A2773" s="133" t="s">
        <v>24222</v>
      </c>
      <c r="B2773" s="134" t="s">
        <v>24223</v>
      </c>
      <c r="C2773" s="135" t="s">
        <v>19026</v>
      </c>
      <c r="D2773" s="136">
        <v>5461.05</v>
      </c>
      <c r="E2773" s="136">
        <v>5504.96</v>
      </c>
    </row>
    <row r="2774" spans="1:5" x14ac:dyDescent="0.3">
      <c r="A2774" s="133" t="s">
        <v>24224</v>
      </c>
      <c r="B2774" s="134" t="s">
        <v>24225</v>
      </c>
      <c r="C2774" s="135" t="s">
        <v>19026</v>
      </c>
      <c r="D2774" s="136">
        <v>8469.4599999999991</v>
      </c>
      <c r="E2774" s="136">
        <v>8514.81</v>
      </c>
    </row>
    <row r="2775" spans="1:5" x14ac:dyDescent="0.3">
      <c r="A2775" s="133" t="s">
        <v>24226</v>
      </c>
      <c r="B2775" s="134" t="s">
        <v>24227</v>
      </c>
      <c r="C2775" s="135" t="s">
        <v>19026</v>
      </c>
      <c r="D2775" s="136">
        <v>9213.39</v>
      </c>
      <c r="E2775" s="136">
        <v>9258.74</v>
      </c>
    </row>
    <row r="2776" spans="1:5" x14ac:dyDescent="0.3">
      <c r="A2776" s="133" t="s">
        <v>24228</v>
      </c>
      <c r="B2776" s="134" t="s">
        <v>24229</v>
      </c>
      <c r="C2776" s="135" t="s">
        <v>19026</v>
      </c>
      <c r="D2776" s="136">
        <v>7966.19</v>
      </c>
      <c r="E2776" s="136">
        <v>8011.54</v>
      </c>
    </row>
    <row r="2777" spans="1:5" x14ac:dyDescent="0.3">
      <c r="A2777" s="133" t="s">
        <v>24230</v>
      </c>
      <c r="B2777" s="134" t="s">
        <v>24231</v>
      </c>
      <c r="C2777" s="135" t="s">
        <v>19026</v>
      </c>
      <c r="D2777" s="136">
        <v>11470.61</v>
      </c>
      <c r="E2777" s="136">
        <v>11515.96</v>
      </c>
    </row>
    <row r="2778" spans="1:5" x14ac:dyDescent="0.3">
      <c r="A2778" s="133" t="s">
        <v>24232</v>
      </c>
      <c r="B2778" s="134" t="s">
        <v>24233</v>
      </c>
      <c r="C2778" s="135"/>
      <c r="D2778" s="136"/>
      <c r="E2778" s="136"/>
    </row>
    <row r="2779" spans="1:5" x14ac:dyDescent="0.3">
      <c r="A2779" s="133" t="s">
        <v>24234</v>
      </c>
      <c r="B2779" s="134" t="s">
        <v>24235</v>
      </c>
      <c r="C2779" s="135" t="s">
        <v>146</v>
      </c>
      <c r="D2779" s="136">
        <v>46255.040000000001</v>
      </c>
      <c r="E2779" s="136">
        <v>46357.599999999999</v>
      </c>
    </row>
    <row r="2780" spans="1:5" x14ac:dyDescent="0.3">
      <c r="A2780" s="133" t="s">
        <v>24236</v>
      </c>
      <c r="B2780" s="134" t="s">
        <v>24237</v>
      </c>
      <c r="C2780" s="135" t="s">
        <v>146</v>
      </c>
      <c r="D2780" s="136">
        <v>53324.95</v>
      </c>
      <c r="E2780" s="136">
        <v>53427.51</v>
      </c>
    </row>
    <row r="2781" spans="1:5" x14ac:dyDescent="0.3">
      <c r="A2781" s="133" t="s">
        <v>24238</v>
      </c>
      <c r="B2781" s="134" t="s">
        <v>24239</v>
      </c>
      <c r="C2781" s="135" t="s">
        <v>146</v>
      </c>
      <c r="D2781" s="136">
        <v>61469.73</v>
      </c>
      <c r="E2781" s="136">
        <v>61572.29</v>
      </c>
    </row>
    <row r="2782" spans="1:5" x14ac:dyDescent="0.3">
      <c r="A2782" s="133" t="s">
        <v>24240</v>
      </c>
      <c r="B2782" s="134" t="s">
        <v>24241</v>
      </c>
      <c r="C2782" s="135" t="s">
        <v>146</v>
      </c>
      <c r="D2782" s="136">
        <v>68395.58</v>
      </c>
      <c r="E2782" s="136">
        <v>68498.14</v>
      </c>
    </row>
    <row r="2783" spans="1:5" x14ac:dyDescent="0.3">
      <c r="A2783" s="133" t="s">
        <v>24242</v>
      </c>
      <c r="B2783" s="134" t="s">
        <v>24243</v>
      </c>
      <c r="C2783" s="135" t="s">
        <v>146</v>
      </c>
      <c r="D2783" s="136">
        <v>5165.66</v>
      </c>
      <c r="E2783" s="136">
        <v>5255.4</v>
      </c>
    </row>
    <row r="2784" spans="1:5" x14ac:dyDescent="0.3">
      <c r="A2784" s="133" t="s">
        <v>24244</v>
      </c>
      <c r="B2784" s="134" t="s">
        <v>24245</v>
      </c>
      <c r="C2784" s="135" t="s">
        <v>146</v>
      </c>
      <c r="D2784" s="136">
        <v>6442.03</v>
      </c>
      <c r="E2784" s="136">
        <v>6531.77</v>
      </c>
    </row>
    <row r="2785" spans="1:5" x14ac:dyDescent="0.3">
      <c r="A2785" s="133" t="s">
        <v>24246</v>
      </c>
      <c r="B2785" s="134" t="s">
        <v>24247</v>
      </c>
      <c r="C2785" s="135" t="s">
        <v>146</v>
      </c>
      <c r="D2785" s="136">
        <v>8383.91</v>
      </c>
      <c r="E2785" s="136">
        <v>8473.65</v>
      </c>
    </row>
    <row r="2786" spans="1:5" x14ac:dyDescent="0.3">
      <c r="A2786" s="133" t="s">
        <v>24248</v>
      </c>
      <c r="B2786" s="134" t="s">
        <v>24249</v>
      </c>
      <c r="C2786" s="135" t="s">
        <v>146</v>
      </c>
      <c r="D2786" s="136">
        <v>5659.21</v>
      </c>
      <c r="E2786" s="136">
        <v>5748.95</v>
      </c>
    </row>
    <row r="2787" spans="1:5" x14ac:dyDescent="0.3">
      <c r="A2787" s="133" t="s">
        <v>24250</v>
      </c>
      <c r="B2787" s="134" t="s">
        <v>24251</v>
      </c>
      <c r="C2787" s="135" t="s">
        <v>146</v>
      </c>
      <c r="D2787" s="136">
        <v>6394.16</v>
      </c>
      <c r="E2787" s="136">
        <v>6483.9</v>
      </c>
    </row>
    <row r="2788" spans="1:5" x14ac:dyDescent="0.3">
      <c r="A2788" s="133" t="s">
        <v>24252</v>
      </c>
      <c r="B2788" s="134" t="s">
        <v>24253</v>
      </c>
      <c r="C2788" s="135" t="s">
        <v>146</v>
      </c>
      <c r="D2788" s="136">
        <v>7440.36</v>
      </c>
      <c r="E2788" s="136">
        <v>7530.1</v>
      </c>
    </row>
    <row r="2789" spans="1:5" x14ac:dyDescent="0.3">
      <c r="A2789" s="133" t="s">
        <v>24254</v>
      </c>
      <c r="B2789" s="134" t="s">
        <v>24255</v>
      </c>
      <c r="C2789" s="135" t="s">
        <v>146</v>
      </c>
      <c r="D2789" s="136">
        <v>8489.93</v>
      </c>
      <c r="E2789" s="136">
        <v>8579.67</v>
      </c>
    </row>
    <row r="2790" spans="1:5" x14ac:dyDescent="0.3">
      <c r="A2790" s="133" t="s">
        <v>24256</v>
      </c>
      <c r="B2790" s="134" t="s">
        <v>24257</v>
      </c>
      <c r="C2790" s="135" t="s">
        <v>146</v>
      </c>
      <c r="D2790" s="136">
        <v>5285.13</v>
      </c>
      <c r="E2790" s="136">
        <v>5374.87</v>
      </c>
    </row>
    <row r="2791" spans="1:5" x14ac:dyDescent="0.3">
      <c r="A2791" s="133" t="s">
        <v>24258</v>
      </c>
      <c r="B2791" s="134" t="s">
        <v>24259</v>
      </c>
      <c r="C2791" s="135" t="s">
        <v>146</v>
      </c>
      <c r="D2791" s="136">
        <v>5894.76</v>
      </c>
      <c r="E2791" s="136">
        <v>5984.5</v>
      </c>
    </row>
    <row r="2792" spans="1:5" x14ac:dyDescent="0.3">
      <c r="A2792" s="133" t="s">
        <v>24260</v>
      </c>
      <c r="B2792" s="134" t="s">
        <v>24261</v>
      </c>
      <c r="C2792" s="135" t="s">
        <v>146</v>
      </c>
      <c r="D2792" s="136">
        <v>6329.21</v>
      </c>
      <c r="E2792" s="136">
        <v>6418.95</v>
      </c>
    </row>
    <row r="2793" spans="1:5" x14ac:dyDescent="0.3">
      <c r="A2793" s="133" t="s">
        <v>24262</v>
      </c>
      <c r="B2793" s="134" t="s">
        <v>24263</v>
      </c>
      <c r="C2793" s="135" t="s">
        <v>146</v>
      </c>
      <c r="D2793" s="136">
        <v>6510.34</v>
      </c>
      <c r="E2793" s="136">
        <v>6600.08</v>
      </c>
    </row>
    <row r="2794" spans="1:5" x14ac:dyDescent="0.3">
      <c r="A2794" s="133" t="s">
        <v>24264</v>
      </c>
      <c r="B2794" s="134" t="s">
        <v>24265</v>
      </c>
      <c r="C2794" s="135"/>
      <c r="D2794" s="136"/>
      <c r="E2794" s="136"/>
    </row>
    <row r="2795" spans="1:5" x14ac:dyDescent="0.3">
      <c r="A2795" s="133" t="s">
        <v>24266</v>
      </c>
      <c r="B2795" s="134" t="s">
        <v>24267</v>
      </c>
      <c r="C2795" s="135" t="s">
        <v>146</v>
      </c>
      <c r="D2795" s="136">
        <v>11077.46</v>
      </c>
      <c r="E2795" s="136">
        <v>11108.9</v>
      </c>
    </row>
    <row r="2796" spans="1:5" x14ac:dyDescent="0.3">
      <c r="A2796" s="133" t="s">
        <v>24268</v>
      </c>
      <c r="B2796" s="134" t="s">
        <v>24269</v>
      </c>
      <c r="C2796" s="135" t="s">
        <v>146</v>
      </c>
      <c r="D2796" s="136">
        <v>19368.75</v>
      </c>
      <c r="E2796" s="136">
        <v>19400.189999999999</v>
      </c>
    </row>
    <row r="2797" spans="1:5" x14ac:dyDescent="0.3">
      <c r="A2797" s="133" t="s">
        <v>24270</v>
      </c>
      <c r="B2797" s="134" t="s">
        <v>24271</v>
      </c>
      <c r="C2797" s="135" t="s">
        <v>146</v>
      </c>
      <c r="D2797" s="136">
        <v>5742.51</v>
      </c>
      <c r="E2797" s="136">
        <v>5773.95</v>
      </c>
    </row>
    <row r="2798" spans="1:5" x14ac:dyDescent="0.3">
      <c r="A2798" s="133" t="s">
        <v>24272</v>
      </c>
      <c r="B2798" s="134" t="s">
        <v>24273</v>
      </c>
      <c r="C2798" s="135" t="s">
        <v>146</v>
      </c>
      <c r="D2798" s="136">
        <v>2725.21</v>
      </c>
      <c r="E2798" s="136">
        <v>2756.65</v>
      </c>
    </row>
    <row r="2799" spans="1:5" x14ac:dyDescent="0.3">
      <c r="A2799" s="133" t="s">
        <v>24274</v>
      </c>
      <c r="B2799" s="134" t="s">
        <v>24275</v>
      </c>
      <c r="C2799" s="135" t="s">
        <v>146</v>
      </c>
      <c r="D2799" s="136">
        <v>53860.1</v>
      </c>
      <c r="E2799" s="136">
        <v>53891.54</v>
      </c>
    </row>
    <row r="2800" spans="1:5" x14ac:dyDescent="0.3">
      <c r="A2800" s="133" t="s">
        <v>24276</v>
      </c>
      <c r="B2800" s="134" t="s">
        <v>24277</v>
      </c>
      <c r="C2800" s="135" t="s">
        <v>146</v>
      </c>
      <c r="D2800" s="136">
        <v>4033.38</v>
      </c>
      <c r="E2800" s="136">
        <v>4064.82</v>
      </c>
    </row>
    <row r="2801" spans="1:5" x14ac:dyDescent="0.3">
      <c r="A2801" s="133" t="s">
        <v>24278</v>
      </c>
      <c r="B2801" s="134" t="s">
        <v>24279</v>
      </c>
      <c r="C2801" s="135" t="s">
        <v>146</v>
      </c>
      <c r="D2801" s="136">
        <v>12673.35</v>
      </c>
      <c r="E2801" s="136">
        <v>12704.79</v>
      </c>
    </row>
    <row r="2802" spans="1:5" x14ac:dyDescent="0.3">
      <c r="A2802" s="133" t="s">
        <v>24280</v>
      </c>
      <c r="B2802" s="134" t="s">
        <v>24281</v>
      </c>
      <c r="C2802" s="135" t="s">
        <v>146</v>
      </c>
      <c r="D2802" s="136">
        <v>5698.33</v>
      </c>
      <c r="E2802" s="136">
        <v>5729.77</v>
      </c>
    </row>
    <row r="2803" spans="1:5" x14ac:dyDescent="0.3">
      <c r="A2803" s="133" t="s">
        <v>24282</v>
      </c>
      <c r="B2803" s="134" t="s">
        <v>24283</v>
      </c>
      <c r="C2803" s="135" t="s">
        <v>146</v>
      </c>
      <c r="D2803" s="136">
        <v>21162.02</v>
      </c>
      <c r="E2803" s="136">
        <v>21193.46</v>
      </c>
    </row>
    <row r="2804" spans="1:5" x14ac:dyDescent="0.3">
      <c r="A2804" s="133" t="s">
        <v>24284</v>
      </c>
      <c r="B2804" s="134" t="s">
        <v>24285</v>
      </c>
      <c r="C2804" s="135" t="s">
        <v>146</v>
      </c>
      <c r="D2804" s="136">
        <v>3920.71</v>
      </c>
      <c r="E2804" s="136">
        <v>3952.15</v>
      </c>
    </row>
    <row r="2805" spans="1:5" x14ac:dyDescent="0.3">
      <c r="A2805" s="133" t="s">
        <v>24286</v>
      </c>
      <c r="B2805" s="134" t="s">
        <v>24287</v>
      </c>
      <c r="C2805" s="135" t="s">
        <v>146</v>
      </c>
      <c r="D2805" s="136">
        <v>6025.39</v>
      </c>
      <c r="E2805" s="136">
        <v>6056.83</v>
      </c>
    </row>
    <row r="2806" spans="1:5" x14ac:dyDescent="0.3">
      <c r="A2806" s="133" t="s">
        <v>24288</v>
      </c>
      <c r="B2806" s="134" t="s">
        <v>24289</v>
      </c>
      <c r="C2806" s="135" t="s">
        <v>146</v>
      </c>
      <c r="D2806" s="136">
        <v>6126.75</v>
      </c>
      <c r="E2806" s="136">
        <v>6158.19</v>
      </c>
    </row>
    <row r="2807" spans="1:5" x14ac:dyDescent="0.3">
      <c r="A2807" s="133" t="s">
        <v>24290</v>
      </c>
      <c r="B2807" s="134" t="s">
        <v>24291</v>
      </c>
      <c r="C2807" s="135" t="s">
        <v>146</v>
      </c>
      <c r="D2807" s="136">
        <v>9318.9599999999991</v>
      </c>
      <c r="E2807" s="136">
        <v>9350.4</v>
      </c>
    </row>
    <row r="2808" spans="1:5" x14ac:dyDescent="0.3">
      <c r="A2808" s="133" t="s">
        <v>24292</v>
      </c>
      <c r="B2808" s="134" t="s">
        <v>24293</v>
      </c>
      <c r="C2808" s="135" t="s">
        <v>146</v>
      </c>
      <c r="D2808" s="136">
        <v>6484.59</v>
      </c>
      <c r="E2808" s="136">
        <v>6516.03</v>
      </c>
    </row>
    <row r="2809" spans="1:5" x14ac:dyDescent="0.3">
      <c r="A2809" s="133" t="s">
        <v>24294</v>
      </c>
      <c r="B2809" s="134" t="s">
        <v>24295</v>
      </c>
      <c r="C2809" s="135" t="s">
        <v>146</v>
      </c>
      <c r="D2809" s="136">
        <v>2254.52</v>
      </c>
      <c r="E2809" s="136">
        <v>2285.96</v>
      </c>
    </row>
    <row r="2810" spans="1:5" x14ac:dyDescent="0.3">
      <c r="A2810" s="133" t="s">
        <v>24296</v>
      </c>
      <c r="B2810" s="134" t="s">
        <v>24297</v>
      </c>
      <c r="C2810" s="135" t="s">
        <v>146</v>
      </c>
      <c r="D2810" s="136">
        <v>2114.88</v>
      </c>
      <c r="E2810" s="136">
        <v>2146.3200000000002</v>
      </c>
    </row>
    <row r="2811" spans="1:5" x14ac:dyDescent="0.3">
      <c r="A2811" s="133" t="s">
        <v>24298</v>
      </c>
      <c r="B2811" s="134" t="s">
        <v>24299</v>
      </c>
      <c r="C2811" s="135" t="s">
        <v>146</v>
      </c>
      <c r="D2811" s="136">
        <v>22122.04</v>
      </c>
      <c r="E2811" s="136">
        <v>22153.48</v>
      </c>
    </row>
    <row r="2812" spans="1:5" x14ac:dyDescent="0.3">
      <c r="A2812" s="133" t="s">
        <v>24300</v>
      </c>
      <c r="B2812" s="134" t="s">
        <v>24301</v>
      </c>
      <c r="C2812" s="135" t="s">
        <v>146</v>
      </c>
      <c r="D2812" s="136">
        <v>15874.95</v>
      </c>
      <c r="E2812" s="136">
        <v>15906.39</v>
      </c>
    </row>
    <row r="2813" spans="1:5" x14ac:dyDescent="0.3">
      <c r="A2813" s="133" t="s">
        <v>24302</v>
      </c>
      <c r="B2813" s="134" t="s">
        <v>24303</v>
      </c>
      <c r="C2813" s="135" t="s">
        <v>146</v>
      </c>
      <c r="D2813" s="136">
        <v>2849.5</v>
      </c>
      <c r="E2813" s="136">
        <v>2880.94</v>
      </c>
    </row>
    <row r="2814" spans="1:5" x14ac:dyDescent="0.3">
      <c r="A2814" s="133" t="s">
        <v>24304</v>
      </c>
      <c r="B2814" s="134" t="s">
        <v>24305</v>
      </c>
      <c r="C2814" s="135" t="s">
        <v>146</v>
      </c>
      <c r="D2814" s="136">
        <v>27656.33</v>
      </c>
      <c r="E2814" s="136">
        <v>27687.77</v>
      </c>
    </row>
    <row r="2815" spans="1:5" x14ac:dyDescent="0.3">
      <c r="A2815" s="133" t="s">
        <v>24306</v>
      </c>
      <c r="B2815" s="134" t="s">
        <v>24307</v>
      </c>
      <c r="C2815" s="135" t="s">
        <v>146</v>
      </c>
      <c r="D2815" s="136">
        <v>30356.87</v>
      </c>
      <c r="E2815" s="136">
        <v>30388.31</v>
      </c>
    </row>
    <row r="2816" spans="1:5" x14ac:dyDescent="0.3">
      <c r="A2816" s="133" t="s">
        <v>24308</v>
      </c>
      <c r="B2816" s="134" t="s">
        <v>24309</v>
      </c>
      <c r="C2816" s="135" t="s">
        <v>146</v>
      </c>
      <c r="D2816" s="136">
        <v>2432.44</v>
      </c>
      <c r="E2816" s="136">
        <v>2463.88</v>
      </c>
    </row>
    <row r="2817" spans="1:5" x14ac:dyDescent="0.3">
      <c r="A2817" s="133" t="s">
        <v>24310</v>
      </c>
      <c r="B2817" s="134" t="s">
        <v>24311</v>
      </c>
      <c r="C2817" s="135" t="s">
        <v>146</v>
      </c>
      <c r="D2817" s="136">
        <v>4808.6400000000003</v>
      </c>
      <c r="E2817" s="136">
        <v>4840.08</v>
      </c>
    </row>
    <row r="2818" spans="1:5" x14ac:dyDescent="0.3">
      <c r="A2818" s="133" t="s">
        <v>24312</v>
      </c>
      <c r="B2818" s="134" t="s">
        <v>24313</v>
      </c>
      <c r="C2818" s="135"/>
      <c r="D2818" s="136"/>
      <c r="E2818" s="136"/>
    </row>
    <row r="2819" spans="1:5" x14ac:dyDescent="0.3">
      <c r="A2819" s="133" t="s">
        <v>24314</v>
      </c>
      <c r="B2819" s="134" t="s">
        <v>24315</v>
      </c>
      <c r="C2819" s="135" t="s">
        <v>146</v>
      </c>
      <c r="D2819" s="136">
        <v>11179.5</v>
      </c>
      <c r="E2819" s="136">
        <v>11246.58</v>
      </c>
    </row>
    <row r="2820" spans="1:5" x14ac:dyDescent="0.3">
      <c r="A2820" s="133" t="s">
        <v>24316</v>
      </c>
      <c r="B2820" s="134" t="s">
        <v>24317</v>
      </c>
      <c r="C2820" s="135" t="s">
        <v>146</v>
      </c>
      <c r="D2820" s="136">
        <v>10531.71</v>
      </c>
      <c r="E2820" s="136">
        <v>10598.79</v>
      </c>
    </row>
    <row r="2821" spans="1:5" x14ac:dyDescent="0.3">
      <c r="A2821" s="133" t="s">
        <v>24318</v>
      </c>
      <c r="B2821" s="134" t="s">
        <v>24319</v>
      </c>
      <c r="C2821" s="135" t="s">
        <v>146</v>
      </c>
      <c r="D2821" s="136">
        <v>19160.240000000002</v>
      </c>
      <c r="E2821" s="136">
        <v>19227.32</v>
      </c>
    </row>
    <row r="2822" spans="1:5" x14ac:dyDescent="0.3">
      <c r="A2822" s="133" t="s">
        <v>24320</v>
      </c>
      <c r="B2822" s="134" t="s">
        <v>24321</v>
      </c>
      <c r="C2822" s="135" t="s">
        <v>146</v>
      </c>
      <c r="D2822" s="136">
        <v>11085.95</v>
      </c>
      <c r="E2822" s="136">
        <v>11153.03</v>
      </c>
    </row>
    <row r="2823" spans="1:5" x14ac:dyDescent="0.3">
      <c r="A2823" s="133" t="s">
        <v>24322</v>
      </c>
      <c r="B2823" s="134" t="s">
        <v>24323</v>
      </c>
      <c r="C2823" s="135" t="s">
        <v>146</v>
      </c>
      <c r="D2823" s="136">
        <v>12250.87</v>
      </c>
      <c r="E2823" s="136">
        <v>12317.95</v>
      </c>
    </row>
    <row r="2824" spans="1:5" x14ac:dyDescent="0.3">
      <c r="A2824" s="133" t="s">
        <v>24324</v>
      </c>
      <c r="B2824" s="134" t="s">
        <v>24325</v>
      </c>
      <c r="C2824" s="135" t="s">
        <v>146</v>
      </c>
      <c r="D2824" s="136">
        <v>17408.419999999998</v>
      </c>
      <c r="E2824" s="136">
        <v>17475.5</v>
      </c>
    </row>
    <row r="2825" spans="1:5" x14ac:dyDescent="0.3">
      <c r="A2825" s="133" t="s">
        <v>24326</v>
      </c>
      <c r="B2825" s="134" t="s">
        <v>24327</v>
      </c>
      <c r="C2825" s="135" t="s">
        <v>146</v>
      </c>
      <c r="D2825" s="136">
        <v>7935.73</v>
      </c>
      <c r="E2825" s="136">
        <v>7980.45</v>
      </c>
    </row>
    <row r="2826" spans="1:5" x14ac:dyDescent="0.3">
      <c r="A2826" s="133" t="s">
        <v>24328</v>
      </c>
      <c r="B2826" s="134" t="s">
        <v>24329</v>
      </c>
      <c r="C2826" s="135" t="s">
        <v>146</v>
      </c>
      <c r="D2826" s="136">
        <v>11406.9</v>
      </c>
      <c r="E2826" s="136">
        <v>11451.62</v>
      </c>
    </row>
    <row r="2827" spans="1:5" x14ac:dyDescent="0.3">
      <c r="A2827" s="133" t="s">
        <v>24330</v>
      </c>
      <c r="B2827" s="134" t="s">
        <v>24331</v>
      </c>
      <c r="C2827" s="135" t="s">
        <v>146</v>
      </c>
      <c r="D2827" s="136">
        <v>3153.33</v>
      </c>
      <c r="E2827" s="136">
        <v>3198.05</v>
      </c>
    </row>
    <row r="2828" spans="1:5" x14ac:dyDescent="0.3">
      <c r="A2828" s="133" t="s">
        <v>24332</v>
      </c>
      <c r="B2828" s="134" t="s">
        <v>24333</v>
      </c>
      <c r="C2828" s="135" t="s">
        <v>146</v>
      </c>
      <c r="D2828" s="136">
        <v>3941.22</v>
      </c>
      <c r="E2828" s="136">
        <v>3985.94</v>
      </c>
    </row>
    <row r="2829" spans="1:5" x14ac:dyDescent="0.3">
      <c r="A2829" s="133" t="s">
        <v>24334</v>
      </c>
      <c r="B2829" s="134" t="s">
        <v>24335</v>
      </c>
      <c r="C2829" s="135" t="s">
        <v>146</v>
      </c>
      <c r="D2829" s="136">
        <v>7094.57</v>
      </c>
      <c r="E2829" s="136">
        <v>7139.29</v>
      </c>
    </row>
    <row r="2830" spans="1:5" x14ac:dyDescent="0.3">
      <c r="A2830" s="133" t="s">
        <v>24336</v>
      </c>
      <c r="B2830" s="134" t="s">
        <v>24337</v>
      </c>
      <c r="C2830" s="135" t="s">
        <v>146</v>
      </c>
      <c r="D2830" s="136">
        <v>4528.74</v>
      </c>
      <c r="E2830" s="136">
        <v>4573.46</v>
      </c>
    </row>
    <row r="2831" spans="1:5" x14ac:dyDescent="0.3">
      <c r="A2831" s="133" t="s">
        <v>24338</v>
      </c>
      <c r="B2831" s="134" t="s">
        <v>24339</v>
      </c>
      <c r="C2831" s="135" t="s">
        <v>146</v>
      </c>
      <c r="D2831" s="136">
        <v>14253</v>
      </c>
      <c r="E2831" s="136">
        <v>14297.72</v>
      </c>
    </row>
    <row r="2832" spans="1:5" x14ac:dyDescent="0.3">
      <c r="A2832" s="133" t="s">
        <v>24340</v>
      </c>
      <c r="B2832" s="134" t="s">
        <v>24341</v>
      </c>
      <c r="C2832" s="135" t="s">
        <v>146</v>
      </c>
      <c r="D2832" s="136">
        <v>28933.69</v>
      </c>
      <c r="E2832" s="136">
        <v>28978.41</v>
      </c>
    </row>
    <row r="2833" spans="1:5" x14ac:dyDescent="0.3">
      <c r="A2833" s="133" t="s">
        <v>24342</v>
      </c>
      <c r="B2833" s="134" t="s">
        <v>24343</v>
      </c>
      <c r="C2833" s="135" t="s">
        <v>146</v>
      </c>
      <c r="D2833" s="136">
        <v>8385.73</v>
      </c>
      <c r="E2833" s="136">
        <v>8430.4500000000007</v>
      </c>
    </row>
    <row r="2834" spans="1:5" x14ac:dyDescent="0.3">
      <c r="A2834" s="133" t="s">
        <v>24344</v>
      </c>
      <c r="B2834" s="134" t="s">
        <v>24345</v>
      </c>
      <c r="C2834" s="135" t="s">
        <v>146</v>
      </c>
      <c r="D2834" s="136">
        <v>31354.74</v>
      </c>
      <c r="E2834" s="136">
        <v>31399.46</v>
      </c>
    </row>
    <row r="2835" spans="1:5" x14ac:dyDescent="0.3">
      <c r="A2835" s="133" t="s">
        <v>24346</v>
      </c>
      <c r="B2835" s="134" t="s">
        <v>24347</v>
      </c>
      <c r="C2835" s="135"/>
      <c r="D2835" s="136"/>
      <c r="E2835" s="136"/>
    </row>
    <row r="2836" spans="1:5" x14ac:dyDescent="0.3">
      <c r="A2836" s="133" t="s">
        <v>24348</v>
      </c>
      <c r="B2836" s="134" t="s">
        <v>24349</v>
      </c>
      <c r="C2836" s="135" t="s">
        <v>146</v>
      </c>
      <c r="D2836" s="136">
        <v>3903.72</v>
      </c>
      <c r="E2836" s="136">
        <v>3919.44</v>
      </c>
    </row>
    <row r="2837" spans="1:5" x14ac:dyDescent="0.3">
      <c r="A2837" s="133" t="s">
        <v>24350</v>
      </c>
      <c r="B2837" s="134" t="s">
        <v>24351</v>
      </c>
      <c r="C2837" s="135"/>
      <c r="D2837" s="136"/>
      <c r="E2837" s="136"/>
    </row>
    <row r="2838" spans="1:5" x14ac:dyDescent="0.3">
      <c r="A2838" s="133" t="s">
        <v>24352</v>
      </c>
      <c r="B2838" s="134" t="s">
        <v>24353</v>
      </c>
      <c r="C2838" s="135" t="s">
        <v>146</v>
      </c>
      <c r="D2838" s="136">
        <v>43.1</v>
      </c>
      <c r="E2838" s="136">
        <v>44.61</v>
      </c>
    </row>
    <row r="2839" spans="1:5" x14ac:dyDescent="0.3">
      <c r="A2839" s="133" t="s">
        <v>24354</v>
      </c>
      <c r="B2839" s="134" t="s">
        <v>24355</v>
      </c>
      <c r="C2839" s="135" t="s">
        <v>146</v>
      </c>
      <c r="D2839" s="136">
        <v>809.22</v>
      </c>
      <c r="E2839" s="136">
        <v>814.81</v>
      </c>
    </row>
    <row r="2840" spans="1:5" x14ac:dyDescent="0.3">
      <c r="A2840" s="133" t="s">
        <v>24356</v>
      </c>
      <c r="B2840" s="134" t="s">
        <v>24357</v>
      </c>
      <c r="C2840" s="135" t="s">
        <v>146</v>
      </c>
      <c r="D2840" s="136">
        <v>373.09</v>
      </c>
      <c r="E2840" s="136">
        <v>375.89</v>
      </c>
    </row>
    <row r="2841" spans="1:5" x14ac:dyDescent="0.3">
      <c r="A2841" s="133" t="s">
        <v>24358</v>
      </c>
      <c r="B2841" s="134" t="s">
        <v>24359</v>
      </c>
      <c r="C2841" s="135" t="s">
        <v>146</v>
      </c>
      <c r="D2841" s="136">
        <v>615.91999999999996</v>
      </c>
      <c r="E2841" s="136">
        <v>618.72</v>
      </c>
    </row>
    <row r="2842" spans="1:5" x14ac:dyDescent="0.3">
      <c r="A2842" s="133" t="s">
        <v>24360</v>
      </c>
      <c r="B2842" s="134" t="s">
        <v>24361</v>
      </c>
      <c r="C2842" s="135" t="s">
        <v>146</v>
      </c>
      <c r="D2842" s="136">
        <v>90.02</v>
      </c>
      <c r="E2842" s="136">
        <v>91.13</v>
      </c>
    </row>
    <row r="2843" spans="1:5" x14ac:dyDescent="0.3">
      <c r="A2843" s="133" t="s">
        <v>24362</v>
      </c>
      <c r="B2843" s="134" t="s">
        <v>24363</v>
      </c>
      <c r="C2843" s="135" t="s">
        <v>146</v>
      </c>
      <c r="D2843" s="136">
        <v>455.59</v>
      </c>
      <c r="E2843" s="136">
        <v>458.39</v>
      </c>
    </row>
    <row r="2844" spans="1:5" x14ac:dyDescent="0.3">
      <c r="A2844" s="133" t="s">
        <v>24364</v>
      </c>
      <c r="B2844" s="134" t="s">
        <v>24365</v>
      </c>
      <c r="C2844" s="135"/>
      <c r="D2844" s="136"/>
      <c r="E2844" s="136"/>
    </row>
    <row r="2845" spans="1:5" x14ac:dyDescent="0.3">
      <c r="A2845" s="133" t="s">
        <v>24366</v>
      </c>
      <c r="B2845" s="134" t="s">
        <v>24367</v>
      </c>
      <c r="C2845" s="135"/>
      <c r="D2845" s="136"/>
      <c r="E2845" s="136"/>
    </row>
    <row r="2846" spans="1:5" x14ac:dyDescent="0.3">
      <c r="A2846" s="133" t="s">
        <v>24368</v>
      </c>
      <c r="B2846" s="134" t="s">
        <v>24369</v>
      </c>
      <c r="C2846" s="135" t="s">
        <v>146</v>
      </c>
      <c r="D2846" s="136">
        <v>839.29</v>
      </c>
      <c r="E2846" s="136">
        <v>846.02</v>
      </c>
    </row>
    <row r="2847" spans="1:5" x14ac:dyDescent="0.3">
      <c r="A2847" s="133" t="s">
        <v>24370</v>
      </c>
      <c r="B2847" s="134" t="s">
        <v>24371</v>
      </c>
      <c r="C2847" s="135" t="s">
        <v>146</v>
      </c>
      <c r="D2847" s="136">
        <v>1096.81</v>
      </c>
      <c r="E2847" s="136">
        <v>1104.67</v>
      </c>
    </row>
    <row r="2848" spans="1:5" x14ac:dyDescent="0.3">
      <c r="A2848" s="133" t="s">
        <v>24372</v>
      </c>
      <c r="B2848" s="134" t="s">
        <v>24373</v>
      </c>
      <c r="C2848" s="135" t="s">
        <v>146</v>
      </c>
      <c r="D2848" s="136">
        <v>310.45999999999998</v>
      </c>
      <c r="E2848" s="136">
        <v>317.19</v>
      </c>
    </row>
    <row r="2849" spans="1:5" x14ac:dyDescent="0.3">
      <c r="A2849" s="133" t="s">
        <v>24374</v>
      </c>
      <c r="B2849" s="134" t="s">
        <v>24375</v>
      </c>
      <c r="C2849" s="135" t="s">
        <v>146</v>
      </c>
      <c r="D2849" s="136">
        <v>351.38</v>
      </c>
      <c r="E2849" s="136">
        <v>358.44</v>
      </c>
    </row>
    <row r="2850" spans="1:5" x14ac:dyDescent="0.3">
      <c r="A2850" s="133" t="s">
        <v>24376</v>
      </c>
      <c r="B2850" s="134" t="s">
        <v>24377</v>
      </c>
      <c r="C2850" s="135" t="s">
        <v>146</v>
      </c>
      <c r="D2850" s="136">
        <v>491.41</v>
      </c>
      <c r="E2850" s="136">
        <v>498.14</v>
      </c>
    </row>
    <row r="2851" spans="1:5" x14ac:dyDescent="0.3">
      <c r="A2851" s="133" t="s">
        <v>24378</v>
      </c>
      <c r="B2851" s="134" t="s">
        <v>24379</v>
      </c>
      <c r="C2851" s="135" t="s">
        <v>146</v>
      </c>
      <c r="D2851" s="136">
        <v>532.33000000000004</v>
      </c>
      <c r="E2851" s="136">
        <v>539.39</v>
      </c>
    </row>
    <row r="2852" spans="1:5" x14ac:dyDescent="0.3">
      <c r="A2852" s="133" t="s">
        <v>24380</v>
      </c>
      <c r="B2852" s="134" t="s">
        <v>24381</v>
      </c>
      <c r="C2852" s="135" t="s">
        <v>146</v>
      </c>
      <c r="D2852" s="136">
        <v>180.37</v>
      </c>
      <c r="E2852" s="136">
        <v>188.23</v>
      </c>
    </row>
    <row r="2853" spans="1:5" x14ac:dyDescent="0.3">
      <c r="A2853" s="133" t="s">
        <v>24382</v>
      </c>
      <c r="B2853" s="134" t="s">
        <v>24383</v>
      </c>
      <c r="C2853" s="135" t="s">
        <v>146</v>
      </c>
      <c r="D2853" s="136">
        <v>478.57</v>
      </c>
      <c r="E2853" s="136">
        <v>486.43</v>
      </c>
    </row>
    <row r="2854" spans="1:5" x14ac:dyDescent="0.3">
      <c r="A2854" s="133" t="s">
        <v>24384</v>
      </c>
      <c r="B2854" s="134" t="s">
        <v>24385</v>
      </c>
      <c r="C2854" s="135" t="s">
        <v>146</v>
      </c>
      <c r="D2854" s="136">
        <v>973.59</v>
      </c>
      <c r="E2854" s="136">
        <v>981.45</v>
      </c>
    </row>
    <row r="2855" spans="1:5" x14ac:dyDescent="0.3">
      <c r="A2855" s="133" t="s">
        <v>24386</v>
      </c>
      <c r="B2855" s="134" t="s">
        <v>24387</v>
      </c>
      <c r="C2855" s="135" t="s">
        <v>146</v>
      </c>
      <c r="D2855" s="136">
        <v>73.36</v>
      </c>
      <c r="E2855" s="136">
        <v>76.16</v>
      </c>
    </row>
    <row r="2856" spans="1:5" x14ac:dyDescent="0.3">
      <c r="A2856" s="133" t="s">
        <v>24388</v>
      </c>
      <c r="B2856" s="134" t="s">
        <v>24389</v>
      </c>
      <c r="C2856" s="135" t="s">
        <v>146</v>
      </c>
      <c r="D2856" s="136">
        <v>483.64</v>
      </c>
      <c r="E2856" s="136">
        <v>491.5</v>
      </c>
    </row>
    <row r="2857" spans="1:5" x14ac:dyDescent="0.3">
      <c r="A2857" s="133" t="s">
        <v>24390</v>
      </c>
      <c r="B2857" s="134" t="s">
        <v>24391</v>
      </c>
      <c r="C2857" s="135" t="s">
        <v>146</v>
      </c>
      <c r="D2857" s="136">
        <v>599.62</v>
      </c>
      <c r="E2857" s="136">
        <v>607.48</v>
      </c>
    </row>
    <row r="2858" spans="1:5" x14ac:dyDescent="0.3">
      <c r="A2858" s="133" t="s">
        <v>24392</v>
      </c>
      <c r="B2858" s="134" t="s">
        <v>24393</v>
      </c>
      <c r="C2858" s="135" t="s">
        <v>146</v>
      </c>
      <c r="D2858" s="136">
        <v>134.65</v>
      </c>
      <c r="E2858" s="136">
        <v>137.44999999999999</v>
      </c>
    </row>
    <row r="2859" spans="1:5" x14ac:dyDescent="0.3">
      <c r="A2859" s="133" t="s">
        <v>24394</v>
      </c>
      <c r="B2859" s="134" t="s">
        <v>24395</v>
      </c>
      <c r="C2859" s="135" t="s">
        <v>146</v>
      </c>
      <c r="D2859" s="136">
        <v>1039.5</v>
      </c>
      <c r="E2859" s="136">
        <v>1056.27</v>
      </c>
    </row>
    <row r="2860" spans="1:5" x14ac:dyDescent="0.3">
      <c r="A2860" s="133" t="s">
        <v>24396</v>
      </c>
      <c r="B2860" s="134" t="s">
        <v>24397</v>
      </c>
      <c r="C2860" s="135" t="s">
        <v>146</v>
      </c>
      <c r="D2860" s="136">
        <v>718.64</v>
      </c>
      <c r="E2860" s="136">
        <v>735.41</v>
      </c>
    </row>
    <row r="2861" spans="1:5" x14ac:dyDescent="0.3">
      <c r="A2861" s="133" t="s">
        <v>24398</v>
      </c>
      <c r="B2861" s="134" t="s">
        <v>24399</v>
      </c>
      <c r="C2861" s="135" t="s">
        <v>146</v>
      </c>
      <c r="D2861" s="136">
        <v>250.95</v>
      </c>
      <c r="E2861" s="136">
        <v>256.54000000000002</v>
      </c>
    </row>
    <row r="2862" spans="1:5" x14ac:dyDescent="0.3">
      <c r="A2862" s="133" t="s">
        <v>24400</v>
      </c>
      <c r="B2862" s="134" t="s">
        <v>24401</v>
      </c>
      <c r="C2862" s="135" t="s">
        <v>146</v>
      </c>
      <c r="D2862" s="136">
        <v>241.01</v>
      </c>
      <c r="E2862" s="136">
        <v>243.81</v>
      </c>
    </row>
    <row r="2863" spans="1:5" x14ac:dyDescent="0.3">
      <c r="A2863" s="133" t="s">
        <v>24402</v>
      </c>
      <c r="B2863" s="134" t="s">
        <v>24403</v>
      </c>
      <c r="C2863" s="135" t="s">
        <v>146</v>
      </c>
      <c r="D2863" s="136">
        <v>101.14</v>
      </c>
      <c r="E2863" s="136">
        <v>102.98</v>
      </c>
    </row>
    <row r="2864" spans="1:5" x14ac:dyDescent="0.3">
      <c r="A2864" s="133" t="s">
        <v>24404</v>
      </c>
      <c r="B2864" s="134" t="s">
        <v>24405</v>
      </c>
      <c r="C2864" s="135" t="s">
        <v>146</v>
      </c>
      <c r="D2864" s="136">
        <v>867.75</v>
      </c>
      <c r="E2864" s="136">
        <v>884.52</v>
      </c>
    </row>
    <row r="2865" spans="1:5" x14ac:dyDescent="0.3">
      <c r="A2865" s="133" t="s">
        <v>24406</v>
      </c>
      <c r="B2865" s="134" t="s">
        <v>24407</v>
      </c>
      <c r="C2865" s="135" t="s">
        <v>146</v>
      </c>
      <c r="D2865" s="136">
        <v>1058.31</v>
      </c>
      <c r="E2865" s="136">
        <v>1065.04</v>
      </c>
    </row>
    <row r="2866" spans="1:5" x14ac:dyDescent="0.3">
      <c r="A2866" s="133" t="s">
        <v>24408</v>
      </c>
      <c r="B2866" s="134" t="s">
        <v>24409</v>
      </c>
      <c r="C2866" s="135" t="s">
        <v>146</v>
      </c>
      <c r="D2866" s="136">
        <v>1099.23</v>
      </c>
      <c r="E2866" s="136">
        <v>1106.29</v>
      </c>
    </row>
    <row r="2867" spans="1:5" x14ac:dyDescent="0.3">
      <c r="A2867" s="133" t="s">
        <v>24410</v>
      </c>
      <c r="B2867" s="134" t="s">
        <v>24411</v>
      </c>
      <c r="C2867" s="135" t="s">
        <v>146</v>
      </c>
      <c r="D2867" s="136">
        <v>119.94</v>
      </c>
      <c r="E2867" s="136">
        <v>122.74</v>
      </c>
    </row>
    <row r="2868" spans="1:5" x14ac:dyDescent="0.3">
      <c r="A2868" s="133" t="s">
        <v>24412</v>
      </c>
      <c r="B2868" s="134" t="s">
        <v>24413</v>
      </c>
      <c r="C2868" s="135"/>
      <c r="D2868" s="136"/>
      <c r="E2868" s="136"/>
    </row>
    <row r="2869" spans="1:5" x14ac:dyDescent="0.3">
      <c r="A2869" s="133" t="s">
        <v>24414</v>
      </c>
      <c r="B2869" s="134" t="s">
        <v>24415</v>
      </c>
      <c r="C2869" s="135" t="s">
        <v>1037</v>
      </c>
      <c r="D2869" s="136">
        <v>1027.33</v>
      </c>
      <c r="E2869" s="136">
        <v>1036.57</v>
      </c>
    </row>
    <row r="2870" spans="1:5" x14ac:dyDescent="0.3">
      <c r="A2870" s="133" t="s">
        <v>24416</v>
      </c>
      <c r="B2870" s="134" t="s">
        <v>24417</v>
      </c>
      <c r="C2870" s="135" t="s">
        <v>1037</v>
      </c>
      <c r="D2870" s="136">
        <v>1753.39</v>
      </c>
      <c r="E2870" s="136">
        <v>1753.39</v>
      </c>
    </row>
    <row r="2871" spans="1:5" x14ac:dyDescent="0.3">
      <c r="A2871" s="133" t="s">
        <v>24418</v>
      </c>
      <c r="B2871" s="134" t="s">
        <v>24419</v>
      </c>
      <c r="C2871" s="135" t="s">
        <v>1037</v>
      </c>
      <c r="D2871" s="136">
        <v>1649.37</v>
      </c>
      <c r="E2871" s="136">
        <v>1669.78</v>
      </c>
    </row>
    <row r="2872" spans="1:5" x14ac:dyDescent="0.3">
      <c r="A2872" s="133" t="s">
        <v>24420</v>
      </c>
      <c r="B2872" s="134" t="s">
        <v>24421</v>
      </c>
      <c r="C2872" s="135" t="s">
        <v>1037</v>
      </c>
      <c r="D2872" s="136">
        <v>2844.56</v>
      </c>
      <c r="E2872" s="136">
        <v>2844.56</v>
      </c>
    </row>
    <row r="2873" spans="1:5" x14ac:dyDescent="0.3">
      <c r="A2873" s="133" t="s">
        <v>24422</v>
      </c>
      <c r="B2873" s="134" t="s">
        <v>24423</v>
      </c>
      <c r="C2873" s="135"/>
      <c r="D2873" s="136"/>
      <c r="E2873" s="136"/>
    </row>
    <row r="2874" spans="1:5" x14ac:dyDescent="0.3">
      <c r="A2874" s="133" t="s">
        <v>24424</v>
      </c>
      <c r="B2874" s="134" t="s">
        <v>24425</v>
      </c>
      <c r="C2874" s="135" t="s">
        <v>146</v>
      </c>
      <c r="D2874" s="136">
        <v>255.28</v>
      </c>
      <c r="E2874" s="136">
        <v>255.97</v>
      </c>
    </row>
    <row r="2875" spans="1:5" x14ac:dyDescent="0.3">
      <c r="A2875" s="133" t="s">
        <v>24426</v>
      </c>
      <c r="B2875" s="134" t="s">
        <v>24427</v>
      </c>
      <c r="C2875" s="135" t="s">
        <v>146</v>
      </c>
      <c r="D2875" s="136">
        <v>53.3</v>
      </c>
      <c r="E2875" s="136">
        <v>54.95</v>
      </c>
    </row>
    <row r="2876" spans="1:5" x14ac:dyDescent="0.3">
      <c r="A2876" s="133" t="s">
        <v>24428</v>
      </c>
      <c r="B2876" s="134" t="s">
        <v>24429</v>
      </c>
      <c r="C2876" s="135" t="s">
        <v>146</v>
      </c>
      <c r="D2876" s="136">
        <v>97.75</v>
      </c>
      <c r="E2876" s="136">
        <v>98.44</v>
      </c>
    </row>
    <row r="2877" spans="1:5" x14ac:dyDescent="0.3">
      <c r="A2877" s="133" t="s">
        <v>24430</v>
      </c>
      <c r="B2877" s="134" t="s">
        <v>24431</v>
      </c>
      <c r="C2877" s="135" t="s">
        <v>146</v>
      </c>
      <c r="D2877" s="136">
        <v>70.680000000000007</v>
      </c>
      <c r="E2877" s="136">
        <v>72.33</v>
      </c>
    </row>
    <row r="2878" spans="1:5" x14ac:dyDescent="0.3">
      <c r="A2878" s="133" t="s">
        <v>24432</v>
      </c>
      <c r="B2878" s="134" t="s">
        <v>24433</v>
      </c>
      <c r="C2878" s="135" t="s">
        <v>146</v>
      </c>
      <c r="D2878" s="136">
        <v>75.06</v>
      </c>
      <c r="E2878" s="136">
        <v>75.75</v>
      </c>
    </row>
    <row r="2879" spans="1:5" x14ac:dyDescent="0.3">
      <c r="A2879" s="133" t="s">
        <v>24434</v>
      </c>
      <c r="B2879" s="134" t="s">
        <v>24435</v>
      </c>
      <c r="C2879" s="135" t="s">
        <v>146</v>
      </c>
      <c r="D2879" s="136">
        <v>81.599999999999994</v>
      </c>
      <c r="E2879" s="136">
        <v>83.25</v>
      </c>
    </row>
    <row r="2880" spans="1:5" x14ac:dyDescent="0.3">
      <c r="A2880" s="133" t="s">
        <v>24436</v>
      </c>
      <c r="B2880" s="134" t="s">
        <v>24437</v>
      </c>
      <c r="C2880" s="135" t="s">
        <v>146</v>
      </c>
      <c r="D2880" s="136">
        <v>31.15</v>
      </c>
      <c r="E2880" s="136">
        <v>31.84</v>
      </c>
    </row>
    <row r="2881" spans="1:5" x14ac:dyDescent="0.3">
      <c r="A2881" s="133" t="s">
        <v>24438</v>
      </c>
      <c r="B2881" s="134" t="s">
        <v>24439</v>
      </c>
      <c r="C2881" s="135" t="s">
        <v>146</v>
      </c>
      <c r="D2881" s="136">
        <v>66.84</v>
      </c>
      <c r="E2881" s="136">
        <v>67.53</v>
      </c>
    </row>
    <row r="2882" spans="1:5" x14ac:dyDescent="0.3">
      <c r="A2882" s="133" t="s">
        <v>24440</v>
      </c>
      <c r="B2882" s="134" t="s">
        <v>24441</v>
      </c>
      <c r="C2882" s="135" t="s">
        <v>146</v>
      </c>
      <c r="D2882" s="136">
        <v>62.99</v>
      </c>
      <c r="E2882" s="136">
        <v>63.68</v>
      </c>
    </row>
    <row r="2883" spans="1:5" x14ac:dyDescent="0.3">
      <c r="A2883" s="133" t="s">
        <v>24442</v>
      </c>
      <c r="B2883" s="134" t="s">
        <v>24443</v>
      </c>
      <c r="C2883" s="135" t="s">
        <v>146</v>
      </c>
      <c r="D2883" s="136">
        <v>91.41</v>
      </c>
      <c r="E2883" s="136">
        <v>94.21</v>
      </c>
    </row>
    <row r="2884" spans="1:5" x14ac:dyDescent="0.3">
      <c r="A2884" s="133" t="s">
        <v>24444</v>
      </c>
      <c r="B2884" s="134" t="s">
        <v>24445</v>
      </c>
      <c r="C2884" s="135" t="s">
        <v>146</v>
      </c>
      <c r="D2884" s="136">
        <v>146.38</v>
      </c>
      <c r="E2884" s="136">
        <v>151.41999999999999</v>
      </c>
    </row>
    <row r="2885" spans="1:5" x14ac:dyDescent="0.3">
      <c r="A2885" s="133" t="s">
        <v>24446</v>
      </c>
      <c r="B2885" s="134" t="s">
        <v>24447</v>
      </c>
      <c r="C2885" s="135" t="s">
        <v>146</v>
      </c>
      <c r="D2885" s="136">
        <v>356.71</v>
      </c>
      <c r="E2885" s="136">
        <v>358.85</v>
      </c>
    </row>
    <row r="2886" spans="1:5" x14ac:dyDescent="0.3">
      <c r="A2886" s="133" t="s">
        <v>24448</v>
      </c>
      <c r="B2886" s="134" t="s">
        <v>24449</v>
      </c>
      <c r="C2886" s="135" t="s">
        <v>146</v>
      </c>
      <c r="D2886" s="136">
        <v>98.17</v>
      </c>
      <c r="E2886" s="136">
        <v>100.31</v>
      </c>
    </row>
    <row r="2887" spans="1:5" x14ac:dyDescent="0.3">
      <c r="A2887" s="133" t="s">
        <v>24450</v>
      </c>
      <c r="B2887" s="134" t="s">
        <v>24451</v>
      </c>
      <c r="C2887" s="135" t="s">
        <v>146</v>
      </c>
      <c r="D2887" s="136">
        <v>366.61</v>
      </c>
      <c r="E2887" s="136">
        <v>374.43</v>
      </c>
    </row>
    <row r="2888" spans="1:5" x14ac:dyDescent="0.3">
      <c r="A2888" s="133" t="s">
        <v>24452</v>
      </c>
      <c r="B2888" s="134" t="s">
        <v>24453</v>
      </c>
      <c r="C2888" s="135" t="s">
        <v>146</v>
      </c>
      <c r="D2888" s="136">
        <v>561.57000000000005</v>
      </c>
      <c r="E2888" s="136">
        <v>564.37</v>
      </c>
    </row>
    <row r="2889" spans="1:5" x14ac:dyDescent="0.3">
      <c r="A2889" s="133" t="s">
        <v>24454</v>
      </c>
      <c r="B2889" s="134" t="s">
        <v>24455</v>
      </c>
      <c r="C2889" s="135" t="s">
        <v>146</v>
      </c>
      <c r="D2889" s="136">
        <v>55.41</v>
      </c>
      <c r="E2889" s="136">
        <v>57.38</v>
      </c>
    </row>
    <row r="2890" spans="1:5" x14ac:dyDescent="0.3">
      <c r="A2890" s="133" t="s">
        <v>24456</v>
      </c>
      <c r="B2890" s="134" t="s">
        <v>24457</v>
      </c>
      <c r="C2890" s="135" t="s">
        <v>146</v>
      </c>
      <c r="D2890" s="136">
        <v>55.44</v>
      </c>
      <c r="E2890" s="136">
        <v>57.41</v>
      </c>
    </row>
    <row r="2891" spans="1:5" x14ac:dyDescent="0.3">
      <c r="A2891" s="133" t="s">
        <v>24458</v>
      </c>
      <c r="B2891" s="134" t="s">
        <v>24459</v>
      </c>
      <c r="C2891" s="135" t="s">
        <v>146</v>
      </c>
      <c r="D2891" s="136">
        <v>57.91</v>
      </c>
      <c r="E2891" s="136">
        <v>59.88</v>
      </c>
    </row>
    <row r="2892" spans="1:5" x14ac:dyDescent="0.3">
      <c r="A2892" s="133" t="s">
        <v>24460</v>
      </c>
      <c r="B2892" s="134" t="s">
        <v>24461</v>
      </c>
      <c r="C2892" s="135" t="s">
        <v>146</v>
      </c>
      <c r="D2892" s="136">
        <v>49.5</v>
      </c>
      <c r="E2892" s="136">
        <v>51.47</v>
      </c>
    </row>
    <row r="2893" spans="1:5" x14ac:dyDescent="0.3">
      <c r="A2893" s="133" t="s">
        <v>24462</v>
      </c>
      <c r="B2893" s="134" t="s">
        <v>24463</v>
      </c>
      <c r="C2893" s="135" t="s">
        <v>146</v>
      </c>
      <c r="D2893" s="136">
        <v>49.87</v>
      </c>
      <c r="E2893" s="136">
        <v>51.84</v>
      </c>
    </row>
    <row r="2894" spans="1:5" x14ac:dyDescent="0.3">
      <c r="A2894" s="133" t="s">
        <v>24464</v>
      </c>
      <c r="B2894" s="134" t="s">
        <v>24465</v>
      </c>
      <c r="C2894" s="135" t="s">
        <v>146</v>
      </c>
      <c r="D2894" s="136">
        <v>52.37</v>
      </c>
      <c r="E2894" s="136">
        <v>54.34</v>
      </c>
    </row>
    <row r="2895" spans="1:5" x14ac:dyDescent="0.3">
      <c r="A2895" s="133" t="s">
        <v>24466</v>
      </c>
      <c r="B2895" s="134" t="s">
        <v>24467</v>
      </c>
      <c r="C2895" s="135" t="s">
        <v>146</v>
      </c>
      <c r="D2895" s="136">
        <v>67.98</v>
      </c>
      <c r="E2895" s="136">
        <v>69.95</v>
      </c>
    </row>
    <row r="2896" spans="1:5" x14ac:dyDescent="0.3">
      <c r="A2896" s="133" t="s">
        <v>24468</v>
      </c>
      <c r="B2896" s="134" t="s">
        <v>24469</v>
      </c>
      <c r="C2896" s="135" t="s">
        <v>146</v>
      </c>
      <c r="D2896" s="136">
        <v>82.8</v>
      </c>
      <c r="E2896" s="136">
        <v>84.77</v>
      </c>
    </row>
    <row r="2897" spans="1:5" x14ac:dyDescent="0.3">
      <c r="A2897" s="133" t="s">
        <v>24470</v>
      </c>
      <c r="B2897" s="134" t="s">
        <v>24471</v>
      </c>
      <c r="C2897" s="135" t="s">
        <v>146</v>
      </c>
      <c r="D2897" s="136">
        <v>496.76</v>
      </c>
      <c r="E2897" s="136">
        <v>504.58</v>
      </c>
    </row>
    <row r="2898" spans="1:5" x14ac:dyDescent="0.3">
      <c r="A2898" s="133" t="s">
        <v>24472</v>
      </c>
      <c r="B2898" s="134" t="s">
        <v>24473</v>
      </c>
      <c r="C2898" s="135" t="s">
        <v>146</v>
      </c>
      <c r="D2898" s="136">
        <v>640.66</v>
      </c>
      <c r="E2898" s="136">
        <v>645.13</v>
      </c>
    </row>
    <row r="2899" spans="1:5" x14ac:dyDescent="0.3">
      <c r="A2899" s="133" t="s">
        <v>24474</v>
      </c>
      <c r="B2899" s="134" t="s">
        <v>24475</v>
      </c>
      <c r="C2899" s="135" t="s">
        <v>146</v>
      </c>
      <c r="D2899" s="136">
        <v>214.91</v>
      </c>
      <c r="E2899" s="136">
        <v>217.05</v>
      </c>
    </row>
    <row r="2900" spans="1:5" x14ac:dyDescent="0.3">
      <c r="A2900" s="133" t="s">
        <v>24476</v>
      </c>
      <c r="B2900" s="134" t="s">
        <v>24477</v>
      </c>
      <c r="C2900" s="135" t="s">
        <v>146</v>
      </c>
      <c r="D2900" s="136">
        <v>102.2</v>
      </c>
      <c r="E2900" s="136">
        <v>104.17</v>
      </c>
    </row>
    <row r="2901" spans="1:5" x14ac:dyDescent="0.3">
      <c r="A2901" s="133" t="s">
        <v>24478</v>
      </c>
      <c r="B2901" s="134" t="s">
        <v>24479</v>
      </c>
      <c r="C2901" s="135" t="s">
        <v>146</v>
      </c>
      <c r="D2901" s="136">
        <v>636.19000000000005</v>
      </c>
      <c r="E2901" s="136">
        <v>638.16</v>
      </c>
    </row>
    <row r="2902" spans="1:5" x14ac:dyDescent="0.3">
      <c r="A2902" s="133" t="s">
        <v>24480</v>
      </c>
      <c r="B2902" s="134" t="s">
        <v>24481</v>
      </c>
      <c r="C2902" s="135" t="s">
        <v>146</v>
      </c>
      <c r="D2902" s="136">
        <v>148.63999999999999</v>
      </c>
      <c r="E2902" s="136">
        <v>150.78</v>
      </c>
    </row>
    <row r="2903" spans="1:5" x14ac:dyDescent="0.3">
      <c r="A2903" s="133" t="s">
        <v>24482</v>
      </c>
      <c r="B2903" s="134" t="s">
        <v>24483</v>
      </c>
      <c r="C2903" s="135" t="s">
        <v>19026</v>
      </c>
      <c r="D2903" s="136">
        <v>2060.19</v>
      </c>
      <c r="E2903" s="136">
        <v>2068.0300000000002</v>
      </c>
    </row>
    <row r="2904" spans="1:5" x14ac:dyDescent="0.3">
      <c r="A2904" s="133" t="s">
        <v>24484</v>
      </c>
      <c r="B2904" s="134" t="s">
        <v>24485</v>
      </c>
      <c r="C2904" s="135" t="s">
        <v>146</v>
      </c>
      <c r="D2904" s="136">
        <v>20.11</v>
      </c>
      <c r="E2904" s="136">
        <v>22.08</v>
      </c>
    </row>
    <row r="2905" spans="1:5" x14ac:dyDescent="0.3">
      <c r="A2905" s="133" t="s">
        <v>24486</v>
      </c>
      <c r="B2905" s="134" t="s">
        <v>24487</v>
      </c>
      <c r="C2905" s="135" t="s">
        <v>146</v>
      </c>
      <c r="D2905" s="136">
        <v>21.65</v>
      </c>
      <c r="E2905" s="136">
        <v>23.62</v>
      </c>
    </row>
    <row r="2906" spans="1:5" x14ac:dyDescent="0.3">
      <c r="A2906" s="133" t="s">
        <v>24488</v>
      </c>
      <c r="B2906" s="134" t="s">
        <v>24489</v>
      </c>
      <c r="C2906" s="135" t="s">
        <v>146</v>
      </c>
      <c r="D2906" s="136">
        <v>763.46</v>
      </c>
      <c r="E2906" s="136">
        <v>765.6</v>
      </c>
    </row>
    <row r="2907" spans="1:5" x14ac:dyDescent="0.3">
      <c r="A2907" s="133" t="s">
        <v>24490</v>
      </c>
      <c r="B2907" s="134" t="s">
        <v>24491</v>
      </c>
      <c r="C2907" s="135" t="s">
        <v>146</v>
      </c>
      <c r="D2907" s="136">
        <v>992.22</v>
      </c>
      <c r="E2907" s="136">
        <v>1000.04</v>
      </c>
    </row>
    <row r="2908" spans="1:5" x14ac:dyDescent="0.3">
      <c r="A2908" s="133" t="s">
        <v>24492</v>
      </c>
      <c r="B2908" s="134" t="s">
        <v>24493</v>
      </c>
      <c r="C2908" s="135" t="s">
        <v>146</v>
      </c>
      <c r="D2908" s="136">
        <v>3322.82</v>
      </c>
      <c r="E2908" s="136">
        <v>3330.64</v>
      </c>
    </row>
    <row r="2909" spans="1:5" x14ac:dyDescent="0.3">
      <c r="A2909" s="133" t="s">
        <v>24494</v>
      </c>
      <c r="B2909" s="134" t="s">
        <v>24495</v>
      </c>
      <c r="C2909" s="135" t="s">
        <v>146</v>
      </c>
      <c r="D2909" s="136">
        <v>1231.05</v>
      </c>
      <c r="E2909" s="136">
        <v>1231.74</v>
      </c>
    </row>
    <row r="2910" spans="1:5" x14ac:dyDescent="0.3">
      <c r="A2910" s="133" t="s">
        <v>24496</v>
      </c>
      <c r="B2910" s="134" t="s">
        <v>24497</v>
      </c>
      <c r="C2910" s="135" t="s">
        <v>146</v>
      </c>
      <c r="D2910" s="136">
        <v>248.27</v>
      </c>
      <c r="E2910" s="136">
        <v>251.07</v>
      </c>
    </row>
    <row r="2911" spans="1:5" x14ac:dyDescent="0.3">
      <c r="A2911" s="133" t="s">
        <v>24498</v>
      </c>
      <c r="B2911" s="134" t="s">
        <v>24499</v>
      </c>
      <c r="C2911" s="135" t="s">
        <v>146</v>
      </c>
      <c r="D2911" s="136">
        <v>75.64</v>
      </c>
      <c r="E2911" s="136">
        <v>78.959999999999994</v>
      </c>
    </row>
    <row r="2912" spans="1:5" x14ac:dyDescent="0.3">
      <c r="A2912" s="133" t="s">
        <v>24500</v>
      </c>
      <c r="B2912" s="134" t="s">
        <v>24501</v>
      </c>
      <c r="C2912" s="135" t="s">
        <v>146</v>
      </c>
      <c r="D2912" s="136">
        <v>327.61</v>
      </c>
      <c r="E2912" s="136">
        <v>330.41</v>
      </c>
    </row>
    <row r="2913" spans="1:5" x14ac:dyDescent="0.3">
      <c r="A2913" s="133" t="s">
        <v>24502</v>
      </c>
      <c r="B2913" s="134" t="s">
        <v>24503</v>
      </c>
      <c r="C2913" s="135" t="s">
        <v>146</v>
      </c>
      <c r="D2913" s="136">
        <v>508.68</v>
      </c>
      <c r="E2913" s="136">
        <v>511.48</v>
      </c>
    </row>
    <row r="2914" spans="1:5" x14ac:dyDescent="0.3">
      <c r="A2914" s="133" t="s">
        <v>24504</v>
      </c>
      <c r="B2914" s="134" t="s">
        <v>24505</v>
      </c>
      <c r="C2914" s="135"/>
      <c r="D2914" s="136"/>
      <c r="E2914" s="136"/>
    </row>
    <row r="2915" spans="1:5" x14ac:dyDescent="0.3">
      <c r="A2915" s="133" t="s">
        <v>24506</v>
      </c>
      <c r="B2915" s="134" t="s">
        <v>24507</v>
      </c>
      <c r="C2915" s="135" t="s">
        <v>1037</v>
      </c>
      <c r="D2915" s="136">
        <v>609.16</v>
      </c>
      <c r="E2915" s="136">
        <v>612.42999999999995</v>
      </c>
    </row>
    <row r="2916" spans="1:5" x14ac:dyDescent="0.3">
      <c r="A2916" s="133" t="s">
        <v>24508</v>
      </c>
      <c r="B2916" s="134" t="s">
        <v>24509</v>
      </c>
      <c r="C2916" s="135" t="s">
        <v>1037</v>
      </c>
      <c r="D2916" s="136">
        <v>372.27</v>
      </c>
      <c r="E2916" s="136">
        <v>382.35</v>
      </c>
    </row>
    <row r="2917" spans="1:5" x14ac:dyDescent="0.3">
      <c r="A2917" s="133" t="s">
        <v>24510</v>
      </c>
      <c r="B2917" s="134" t="s">
        <v>24511</v>
      </c>
      <c r="C2917" s="135" t="s">
        <v>1037</v>
      </c>
      <c r="D2917" s="136">
        <v>895.22</v>
      </c>
      <c r="E2917" s="136">
        <v>898.49</v>
      </c>
    </row>
    <row r="2918" spans="1:5" x14ac:dyDescent="0.3">
      <c r="A2918" s="133" t="s">
        <v>24512</v>
      </c>
      <c r="B2918" s="134" t="s">
        <v>24513</v>
      </c>
      <c r="C2918" s="135"/>
      <c r="D2918" s="136"/>
      <c r="E2918" s="136"/>
    </row>
    <row r="2919" spans="1:5" x14ac:dyDescent="0.3">
      <c r="A2919" s="133" t="s">
        <v>24514</v>
      </c>
      <c r="B2919" s="134" t="s">
        <v>24515</v>
      </c>
      <c r="C2919" s="135" t="s">
        <v>80</v>
      </c>
      <c r="D2919" s="136">
        <v>2215.31</v>
      </c>
      <c r="E2919" s="136">
        <v>2223.17</v>
      </c>
    </row>
    <row r="2920" spans="1:5" x14ac:dyDescent="0.3">
      <c r="A2920" s="133" t="s">
        <v>24516</v>
      </c>
      <c r="B2920" s="134" t="s">
        <v>24517</v>
      </c>
      <c r="C2920" s="135" t="s">
        <v>80</v>
      </c>
      <c r="D2920" s="136">
        <v>924.14</v>
      </c>
      <c r="E2920" s="136">
        <v>932</v>
      </c>
    </row>
    <row r="2921" spans="1:5" x14ac:dyDescent="0.3">
      <c r="A2921" s="133" t="s">
        <v>24518</v>
      </c>
      <c r="B2921" s="134" t="s">
        <v>24519</v>
      </c>
      <c r="C2921" s="135" t="s">
        <v>146</v>
      </c>
      <c r="D2921" s="136">
        <v>1348.1</v>
      </c>
      <c r="E2921" s="136">
        <v>1364.87</v>
      </c>
    </row>
    <row r="2922" spans="1:5" x14ac:dyDescent="0.3">
      <c r="A2922" s="133" t="s">
        <v>24520</v>
      </c>
      <c r="B2922" s="134" t="s">
        <v>24521</v>
      </c>
      <c r="C2922" s="135" t="s">
        <v>146</v>
      </c>
      <c r="D2922" s="136">
        <v>248.95</v>
      </c>
      <c r="E2922" s="136">
        <v>251.75</v>
      </c>
    </row>
    <row r="2923" spans="1:5" x14ac:dyDescent="0.3">
      <c r="A2923" s="133" t="s">
        <v>24522</v>
      </c>
      <c r="B2923" s="134" t="s">
        <v>24523</v>
      </c>
      <c r="C2923" s="135" t="s">
        <v>146</v>
      </c>
      <c r="D2923" s="136">
        <v>287.12</v>
      </c>
      <c r="E2923" s="136">
        <v>289.92</v>
      </c>
    </row>
    <row r="2924" spans="1:5" x14ac:dyDescent="0.3">
      <c r="A2924" s="133" t="s">
        <v>24524</v>
      </c>
      <c r="B2924" s="134" t="s">
        <v>24525</v>
      </c>
      <c r="C2924" s="135" t="s">
        <v>146</v>
      </c>
      <c r="D2924" s="136">
        <v>299.86</v>
      </c>
      <c r="E2924" s="136">
        <v>302.66000000000003</v>
      </c>
    </row>
    <row r="2925" spans="1:5" x14ac:dyDescent="0.3">
      <c r="A2925" s="133" t="s">
        <v>24526</v>
      </c>
      <c r="B2925" s="134" t="s">
        <v>24527</v>
      </c>
      <c r="C2925" s="135" t="s">
        <v>146</v>
      </c>
      <c r="D2925" s="136">
        <v>413.04</v>
      </c>
      <c r="E2925" s="136">
        <v>415.84</v>
      </c>
    </row>
    <row r="2926" spans="1:5" x14ac:dyDescent="0.3">
      <c r="A2926" s="133" t="s">
        <v>24528</v>
      </c>
      <c r="B2926" s="134" t="s">
        <v>24529</v>
      </c>
      <c r="C2926" s="135" t="s">
        <v>146</v>
      </c>
      <c r="D2926" s="136">
        <v>972.65</v>
      </c>
      <c r="E2926" s="136">
        <v>975.45</v>
      </c>
    </row>
    <row r="2927" spans="1:5" x14ac:dyDescent="0.3">
      <c r="A2927" s="133" t="s">
        <v>24530</v>
      </c>
      <c r="B2927" s="134" t="s">
        <v>24531</v>
      </c>
      <c r="C2927" s="135" t="s">
        <v>146</v>
      </c>
      <c r="D2927" s="136">
        <v>427.47</v>
      </c>
      <c r="E2927" s="136">
        <v>430.27</v>
      </c>
    </row>
    <row r="2928" spans="1:5" x14ac:dyDescent="0.3">
      <c r="A2928" s="133" t="s">
        <v>24532</v>
      </c>
      <c r="B2928" s="134" t="s">
        <v>24533</v>
      </c>
      <c r="C2928" s="135" t="s">
        <v>146</v>
      </c>
      <c r="D2928" s="136">
        <v>464.71</v>
      </c>
      <c r="E2928" s="136">
        <v>467.51</v>
      </c>
    </row>
    <row r="2929" spans="1:5" x14ac:dyDescent="0.3">
      <c r="A2929" s="133" t="s">
        <v>24534</v>
      </c>
      <c r="B2929" s="134" t="s">
        <v>24535</v>
      </c>
      <c r="C2929" s="135" t="s">
        <v>146</v>
      </c>
      <c r="D2929" s="136">
        <v>660.79</v>
      </c>
      <c r="E2929" s="136">
        <v>663.59</v>
      </c>
    </row>
    <row r="2930" spans="1:5" x14ac:dyDescent="0.3">
      <c r="A2930" s="133" t="s">
        <v>24536</v>
      </c>
      <c r="B2930" s="134" t="s">
        <v>24537</v>
      </c>
      <c r="C2930" s="135" t="s">
        <v>146</v>
      </c>
      <c r="D2930" s="136">
        <v>822.15</v>
      </c>
      <c r="E2930" s="136">
        <v>824.95</v>
      </c>
    </row>
    <row r="2931" spans="1:5" x14ac:dyDescent="0.3">
      <c r="A2931" s="133" t="s">
        <v>24538</v>
      </c>
      <c r="B2931" s="134" t="s">
        <v>24539</v>
      </c>
      <c r="C2931" s="135" t="s">
        <v>146</v>
      </c>
      <c r="D2931" s="136">
        <v>1339.93</v>
      </c>
      <c r="E2931" s="136">
        <v>1342.73</v>
      </c>
    </row>
    <row r="2932" spans="1:5" x14ac:dyDescent="0.3">
      <c r="A2932" s="133" t="s">
        <v>24540</v>
      </c>
      <c r="B2932" s="134" t="s">
        <v>24541</v>
      </c>
      <c r="C2932" s="135" t="s">
        <v>146</v>
      </c>
      <c r="D2932" s="136">
        <v>1507.32</v>
      </c>
      <c r="E2932" s="136">
        <v>1510.12</v>
      </c>
    </row>
    <row r="2933" spans="1:5" x14ac:dyDescent="0.3">
      <c r="A2933" s="133" t="s">
        <v>24542</v>
      </c>
      <c r="B2933" s="134" t="s">
        <v>24543</v>
      </c>
      <c r="C2933" s="135" t="s">
        <v>146</v>
      </c>
      <c r="D2933" s="136">
        <v>1787.51</v>
      </c>
      <c r="E2933" s="136">
        <v>1790.31</v>
      </c>
    </row>
    <row r="2934" spans="1:5" x14ac:dyDescent="0.3">
      <c r="A2934" s="133" t="s">
        <v>24544</v>
      </c>
      <c r="B2934" s="134" t="s">
        <v>24545</v>
      </c>
      <c r="C2934" s="135" t="s">
        <v>146</v>
      </c>
      <c r="D2934" s="136">
        <v>4983.47</v>
      </c>
      <c r="E2934" s="136">
        <v>4986.2700000000004</v>
      </c>
    </row>
    <row r="2935" spans="1:5" x14ac:dyDescent="0.3">
      <c r="A2935" s="133" t="s">
        <v>24546</v>
      </c>
      <c r="B2935" s="134" t="s">
        <v>24547</v>
      </c>
      <c r="C2935" s="135" t="s">
        <v>146</v>
      </c>
      <c r="D2935" s="136">
        <v>2140.79</v>
      </c>
      <c r="E2935" s="136">
        <v>2143.59</v>
      </c>
    </row>
    <row r="2936" spans="1:5" x14ac:dyDescent="0.3">
      <c r="A2936" s="133" t="s">
        <v>24548</v>
      </c>
      <c r="B2936" s="134" t="s">
        <v>24549</v>
      </c>
      <c r="C2936" s="135" t="s">
        <v>146</v>
      </c>
      <c r="D2936" s="136">
        <v>790.09</v>
      </c>
      <c r="E2936" s="136">
        <v>792.89</v>
      </c>
    </row>
    <row r="2937" spans="1:5" x14ac:dyDescent="0.3">
      <c r="A2937" s="133" t="s">
        <v>24550</v>
      </c>
      <c r="B2937" s="134" t="s">
        <v>24551</v>
      </c>
      <c r="C2937" s="135" t="s">
        <v>146</v>
      </c>
      <c r="D2937" s="136">
        <v>772.58</v>
      </c>
      <c r="E2937" s="136">
        <v>775.38</v>
      </c>
    </row>
    <row r="2938" spans="1:5" x14ac:dyDescent="0.3">
      <c r="A2938" s="133" t="s">
        <v>24552</v>
      </c>
      <c r="B2938" s="134" t="s">
        <v>24553</v>
      </c>
      <c r="C2938" s="135" t="s">
        <v>146</v>
      </c>
      <c r="D2938" s="136">
        <v>1046.26</v>
      </c>
      <c r="E2938" s="136">
        <v>1049.06</v>
      </c>
    </row>
    <row r="2939" spans="1:5" x14ac:dyDescent="0.3">
      <c r="A2939" s="133" t="s">
        <v>24554</v>
      </c>
      <c r="B2939" s="134" t="s">
        <v>24555</v>
      </c>
      <c r="C2939" s="135"/>
      <c r="D2939" s="136"/>
      <c r="E2939" s="136"/>
    </row>
    <row r="2940" spans="1:5" x14ac:dyDescent="0.3">
      <c r="A2940" s="133" t="s">
        <v>24556</v>
      </c>
      <c r="B2940" s="134" t="s">
        <v>24557</v>
      </c>
      <c r="C2940" s="135" t="s">
        <v>146</v>
      </c>
      <c r="D2940" s="136">
        <v>29.3</v>
      </c>
      <c r="E2940" s="136">
        <v>31.53</v>
      </c>
    </row>
    <row r="2941" spans="1:5" x14ac:dyDescent="0.3">
      <c r="A2941" s="133" t="s">
        <v>24558</v>
      </c>
      <c r="B2941" s="134" t="s">
        <v>24559</v>
      </c>
      <c r="C2941" s="135" t="s">
        <v>146</v>
      </c>
      <c r="D2941" s="136">
        <v>25.17</v>
      </c>
      <c r="E2941" s="136">
        <v>27.97</v>
      </c>
    </row>
    <row r="2942" spans="1:5" x14ac:dyDescent="0.3">
      <c r="A2942" s="133" t="s">
        <v>24560</v>
      </c>
      <c r="B2942" s="134" t="s">
        <v>24561</v>
      </c>
      <c r="C2942" s="135" t="s">
        <v>146</v>
      </c>
      <c r="D2942" s="136">
        <v>25.18</v>
      </c>
      <c r="E2942" s="136">
        <v>27.98</v>
      </c>
    </row>
    <row r="2943" spans="1:5" x14ac:dyDescent="0.3">
      <c r="A2943" s="133" t="s">
        <v>24562</v>
      </c>
      <c r="B2943" s="134" t="s">
        <v>24563</v>
      </c>
      <c r="C2943" s="135" t="s">
        <v>146</v>
      </c>
      <c r="D2943" s="136">
        <v>72.37</v>
      </c>
      <c r="E2943" s="136">
        <v>80.23</v>
      </c>
    </row>
    <row r="2944" spans="1:5" x14ac:dyDescent="0.3">
      <c r="A2944" s="133" t="s">
        <v>24564</v>
      </c>
      <c r="B2944" s="134" t="s">
        <v>24565</v>
      </c>
      <c r="C2944" s="135" t="s">
        <v>146</v>
      </c>
      <c r="D2944" s="136">
        <v>125.6</v>
      </c>
      <c r="E2944" s="136">
        <v>139.58000000000001</v>
      </c>
    </row>
    <row r="2945" spans="1:5" x14ac:dyDescent="0.3">
      <c r="A2945" s="133" t="s">
        <v>24566</v>
      </c>
      <c r="B2945" s="134" t="s">
        <v>24567</v>
      </c>
      <c r="C2945" s="135" t="s">
        <v>146</v>
      </c>
      <c r="D2945" s="136">
        <v>32.15</v>
      </c>
      <c r="E2945" s="136">
        <v>32.83</v>
      </c>
    </row>
    <row r="2946" spans="1:5" x14ac:dyDescent="0.3">
      <c r="A2946" s="133" t="s">
        <v>24568</v>
      </c>
      <c r="B2946" s="134" t="s">
        <v>24569</v>
      </c>
      <c r="C2946" s="135" t="s">
        <v>146</v>
      </c>
      <c r="D2946" s="136">
        <v>12.92</v>
      </c>
      <c r="E2946" s="136">
        <v>13.6</v>
      </c>
    </row>
    <row r="2947" spans="1:5" x14ac:dyDescent="0.3">
      <c r="A2947" s="133" t="s">
        <v>24570</v>
      </c>
      <c r="B2947" s="134" t="s">
        <v>24571</v>
      </c>
      <c r="C2947" s="135" t="s">
        <v>146</v>
      </c>
      <c r="D2947" s="136">
        <v>138.05000000000001</v>
      </c>
      <c r="E2947" s="136">
        <v>138.44</v>
      </c>
    </row>
    <row r="2948" spans="1:5" x14ac:dyDescent="0.3">
      <c r="A2948" s="133" t="s">
        <v>24572</v>
      </c>
      <c r="B2948" s="134" t="s">
        <v>24573</v>
      </c>
      <c r="C2948" s="135" t="s">
        <v>146</v>
      </c>
      <c r="D2948" s="136">
        <v>49.55</v>
      </c>
      <c r="E2948" s="136">
        <v>49.78</v>
      </c>
    </row>
    <row r="2949" spans="1:5" x14ac:dyDescent="0.3">
      <c r="A2949" s="133" t="s">
        <v>24574</v>
      </c>
      <c r="B2949" s="134" t="s">
        <v>24575</v>
      </c>
      <c r="C2949" s="135" t="s">
        <v>146</v>
      </c>
      <c r="D2949" s="136">
        <v>73.06</v>
      </c>
      <c r="E2949" s="136">
        <v>73.739999999999995</v>
      </c>
    </row>
    <row r="2950" spans="1:5" x14ac:dyDescent="0.3">
      <c r="A2950" s="133" t="s">
        <v>24576</v>
      </c>
      <c r="B2950" s="134" t="s">
        <v>24577</v>
      </c>
      <c r="C2950" s="135" t="s">
        <v>146</v>
      </c>
      <c r="D2950" s="136">
        <v>64.47</v>
      </c>
      <c r="E2950" s="136">
        <v>64.86</v>
      </c>
    </row>
    <row r="2951" spans="1:5" x14ac:dyDescent="0.3">
      <c r="A2951" s="133" t="s">
        <v>24578</v>
      </c>
      <c r="B2951" s="134" t="s">
        <v>24579</v>
      </c>
      <c r="C2951" s="135" t="s">
        <v>146</v>
      </c>
      <c r="D2951" s="136">
        <v>50.01</v>
      </c>
      <c r="E2951" s="136">
        <v>50.4</v>
      </c>
    </row>
    <row r="2952" spans="1:5" x14ac:dyDescent="0.3">
      <c r="A2952" s="133" t="s">
        <v>24580</v>
      </c>
      <c r="B2952" s="134" t="s">
        <v>24581</v>
      </c>
      <c r="C2952" s="135" t="s">
        <v>146</v>
      </c>
      <c r="D2952" s="136">
        <v>116.7</v>
      </c>
      <c r="E2952" s="136">
        <v>121.73</v>
      </c>
    </row>
    <row r="2953" spans="1:5" x14ac:dyDescent="0.3">
      <c r="A2953" s="133" t="s">
        <v>24582</v>
      </c>
      <c r="B2953" s="134" t="s">
        <v>24583</v>
      </c>
      <c r="C2953" s="135" t="s">
        <v>146</v>
      </c>
      <c r="D2953" s="136">
        <v>172.14</v>
      </c>
      <c r="E2953" s="136">
        <v>174.94</v>
      </c>
    </row>
    <row r="2954" spans="1:5" x14ac:dyDescent="0.3">
      <c r="A2954" s="133" t="s">
        <v>24584</v>
      </c>
      <c r="B2954" s="134" t="s">
        <v>24585</v>
      </c>
      <c r="C2954" s="135" t="s">
        <v>146</v>
      </c>
      <c r="D2954" s="136">
        <v>193.49</v>
      </c>
      <c r="E2954" s="136">
        <v>196.29</v>
      </c>
    </row>
    <row r="2955" spans="1:5" x14ac:dyDescent="0.3">
      <c r="A2955" s="133" t="s">
        <v>24586</v>
      </c>
      <c r="B2955" s="134" t="s">
        <v>24587</v>
      </c>
      <c r="C2955" s="135" t="s">
        <v>146</v>
      </c>
      <c r="D2955" s="136">
        <v>44.63</v>
      </c>
      <c r="E2955" s="136">
        <v>45.31</v>
      </c>
    </row>
    <row r="2956" spans="1:5" x14ac:dyDescent="0.3">
      <c r="A2956" s="133" t="s">
        <v>24588</v>
      </c>
      <c r="B2956" s="134" t="s">
        <v>24589</v>
      </c>
      <c r="C2956" s="135" t="s">
        <v>146</v>
      </c>
      <c r="D2956" s="136">
        <v>28.99</v>
      </c>
      <c r="E2956" s="136">
        <v>31.22</v>
      </c>
    </row>
    <row r="2957" spans="1:5" x14ac:dyDescent="0.3">
      <c r="A2957" s="133" t="s">
        <v>24590</v>
      </c>
      <c r="B2957" s="134" t="s">
        <v>24591</v>
      </c>
      <c r="C2957" s="135" t="s">
        <v>146</v>
      </c>
      <c r="D2957" s="136">
        <v>34.56</v>
      </c>
      <c r="E2957" s="136">
        <v>36.79</v>
      </c>
    </row>
    <row r="2958" spans="1:5" x14ac:dyDescent="0.3">
      <c r="A2958" s="133" t="s">
        <v>24592</v>
      </c>
      <c r="B2958" s="134" t="s">
        <v>24593</v>
      </c>
      <c r="C2958" s="135" t="s">
        <v>146</v>
      </c>
      <c r="D2958" s="136">
        <v>40.92</v>
      </c>
      <c r="E2958" s="136">
        <v>41.26</v>
      </c>
    </row>
    <row r="2959" spans="1:5" x14ac:dyDescent="0.3">
      <c r="A2959" s="133" t="s">
        <v>24594</v>
      </c>
      <c r="B2959" s="134" t="s">
        <v>24595</v>
      </c>
      <c r="C2959" s="135" t="s">
        <v>146</v>
      </c>
      <c r="D2959" s="136">
        <v>17.510000000000002</v>
      </c>
      <c r="E2959" s="136">
        <v>18.46</v>
      </c>
    </row>
    <row r="2960" spans="1:5" x14ac:dyDescent="0.3">
      <c r="A2960" s="133" t="s">
        <v>24596</v>
      </c>
      <c r="B2960" s="134" t="s">
        <v>24597</v>
      </c>
      <c r="C2960" s="135" t="s">
        <v>146</v>
      </c>
      <c r="D2960" s="136">
        <v>417.42</v>
      </c>
      <c r="E2960" s="136">
        <v>421.35</v>
      </c>
    </row>
    <row r="2961" spans="1:5" x14ac:dyDescent="0.3">
      <c r="A2961" s="133" t="s">
        <v>24598</v>
      </c>
      <c r="B2961" s="134" t="s">
        <v>24599</v>
      </c>
      <c r="C2961" s="135" t="s">
        <v>146</v>
      </c>
      <c r="D2961" s="136">
        <v>9.2100000000000009</v>
      </c>
      <c r="E2961" s="136">
        <v>9.44</v>
      </c>
    </row>
    <row r="2962" spans="1:5" x14ac:dyDescent="0.3">
      <c r="A2962" s="133" t="s">
        <v>24600</v>
      </c>
      <c r="B2962" s="134" t="s">
        <v>24601</v>
      </c>
      <c r="C2962" s="135" t="s">
        <v>146</v>
      </c>
      <c r="D2962" s="136">
        <v>63.13</v>
      </c>
      <c r="E2962" s="136">
        <v>63.36</v>
      </c>
    </row>
    <row r="2963" spans="1:5" x14ac:dyDescent="0.3">
      <c r="A2963" s="133" t="s">
        <v>24602</v>
      </c>
      <c r="B2963" s="134" t="s">
        <v>24603</v>
      </c>
      <c r="C2963" s="135" t="s">
        <v>146</v>
      </c>
      <c r="D2963" s="136">
        <v>86.59</v>
      </c>
      <c r="E2963" s="136">
        <v>87.7</v>
      </c>
    </row>
    <row r="2964" spans="1:5" x14ac:dyDescent="0.3">
      <c r="A2964" s="133" t="s">
        <v>24604</v>
      </c>
      <c r="B2964" s="134" t="s">
        <v>24605</v>
      </c>
      <c r="C2964" s="135" t="s">
        <v>146</v>
      </c>
      <c r="D2964" s="136">
        <v>39.68</v>
      </c>
      <c r="E2964" s="136">
        <v>40.79</v>
      </c>
    </row>
    <row r="2965" spans="1:5" x14ac:dyDescent="0.3">
      <c r="A2965" s="133" t="s">
        <v>24606</v>
      </c>
      <c r="B2965" s="134" t="s">
        <v>24607</v>
      </c>
      <c r="C2965" s="135"/>
      <c r="D2965" s="136"/>
      <c r="E2965" s="136"/>
    </row>
    <row r="2966" spans="1:5" x14ac:dyDescent="0.3">
      <c r="A2966" s="133" t="s">
        <v>24608</v>
      </c>
      <c r="B2966" s="134" t="s">
        <v>24609</v>
      </c>
      <c r="C2966" s="135"/>
      <c r="D2966" s="136"/>
      <c r="E2966" s="136"/>
    </row>
    <row r="2967" spans="1:5" x14ac:dyDescent="0.3">
      <c r="A2967" s="133" t="s">
        <v>24610</v>
      </c>
      <c r="B2967" s="134" t="s">
        <v>24611</v>
      </c>
      <c r="C2967" s="135" t="s">
        <v>146</v>
      </c>
      <c r="D2967" s="136">
        <v>1469.47</v>
      </c>
      <c r="E2967" s="136">
        <v>1538.24</v>
      </c>
    </row>
    <row r="2968" spans="1:5" x14ac:dyDescent="0.3">
      <c r="A2968" s="133" t="s">
        <v>24612</v>
      </c>
      <c r="B2968" s="134" t="s">
        <v>24613</v>
      </c>
      <c r="C2968" s="135" t="s">
        <v>146</v>
      </c>
      <c r="D2968" s="136">
        <v>1503.77</v>
      </c>
      <c r="E2968" s="136">
        <v>1572.54</v>
      </c>
    </row>
    <row r="2969" spans="1:5" x14ac:dyDescent="0.3">
      <c r="A2969" s="133" t="s">
        <v>24614</v>
      </c>
      <c r="B2969" s="134" t="s">
        <v>24615</v>
      </c>
      <c r="C2969" s="135" t="s">
        <v>146</v>
      </c>
      <c r="D2969" s="136">
        <v>3619.18</v>
      </c>
      <c r="E2969" s="136">
        <v>3740.44</v>
      </c>
    </row>
    <row r="2970" spans="1:5" x14ac:dyDescent="0.3">
      <c r="A2970" s="133" t="s">
        <v>24616</v>
      </c>
      <c r="B2970" s="134" t="s">
        <v>24617</v>
      </c>
      <c r="C2970" s="135" t="s">
        <v>146</v>
      </c>
      <c r="D2970" s="136">
        <v>3742.78</v>
      </c>
      <c r="E2970" s="136">
        <v>3864.04</v>
      </c>
    </row>
    <row r="2971" spans="1:5" x14ac:dyDescent="0.3">
      <c r="A2971" s="133" t="s">
        <v>24618</v>
      </c>
      <c r="B2971" s="134" t="s">
        <v>24619</v>
      </c>
      <c r="C2971" s="135" t="s">
        <v>146</v>
      </c>
      <c r="D2971" s="136">
        <v>4045.73</v>
      </c>
      <c r="E2971" s="136">
        <v>4166.99</v>
      </c>
    </row>
    <row r="2972" spans="1:5" x14ac:dyDescent="0.3">
      <c r="A2972" s="133" t="s">
        <v>24620</v>
      </c>
      <c r="B2972" s="134" t="s">
        <v>24621</v>
      </c>
      <c r="C2972" s="135" t="s">
        <v>146</v>
      </c>
      <c r="D2972" s="136">
        <v>4388.0200000000004</v>
      </c>
      <c r="E2972" s="136">
        <v>4509.28</v>
      </c>
    </row>
    <row r="2973" spans="1:5" x14ac:dyDescent="0.3">
      <c r="A2973" s="133" t="s">
        <v>24622</v>
      </c>
      <c r="B2973" s="134" t="s">
        <v>24623</v>
      </c>
      <c r="C2973" s="135"/>
      <c r="D2973" s="136"/>
      <c r="E2973" s="136"/>
    </row>
    <row r="2974" spans="1:5" x14ac:dyDescent="0.3">
      <c r="A2974" s="133" t="s">
        <v>24624</v>
      </c>
      <c r="B2974" s="134" t="s">
        <v>35288</v>
      </c>
      <c r="C2974" s="135" t="s">
        <v>146</v>
      </c>
      <c r="D2974" s="136">
        <v>3231.91</v>
      </c>
      <c r="E2974" s="136">
        <v>3319.56</v>
      </c>
    </row>
    <row r="2975" spans="1:5" x14ac:dyDescent="0.3">
      <c r="A2975" s="133" t="s">
        <v>24625</v>
      </c>
      <c r="B2975" s="134" t="s">
        <v>24626</v>
      </c>
      <c r="C2975" s="135" t="s">
        <v>146</v>
      </c>
      <c r="D2975" s="136">
        <v>7442.94</v>
      </c>
      <c r="E2975" s="136">
        <v>7630.2</v>
      </c>
    </row>
    <row r="2976" spans="1:5" x14ac:dyDescent="0.3">
      <c r="A2976" s="133" t="s">
        <v>24627</v>
      </c>
      <c r="B2976" s="134" t="s">
        <v>24628</v>
      </c>
      <c r="C2976" s="135" t="s">
        <v>146</v>
      </c>
      <c r="D2976" s="136">
        <v>11768.55</v>
      </c>
      <c r="E2976" s="136">
        <v>12015.38</v>
      </c>
    </row>
    <row r="2977" spans="1:5" x14ac:dyDescent="0.3">
      <c r="A2977" s="133" t="s">
        <v>24629</v>
      </c>
      <c r="B2977" s="134" t="s">
        <v>24630</v>
      </c>
      <c r="C2977" s="135" t="s">
        <v>146</v>
      </c>
      <c r="D2977" s="136">
        <v>16011.41</v>
      </c>
      <c r="E2977" s="136">
        <v>16310.62</v>
      </c>
    </row>
    <row r="2978" spans="1:5" x14ac:dyDescent="0.3">
      <c r="A2978" s="133" t="s">
        <v>24631</v>
      </c>
      <c r="B2978" s="134" t="s">
        <v>24632</v>
      </c>
      <c r="C2978" s="135" t="s">
        <v>146</v>
      </c>
      <c r="D2978" s="136">
        <v>1125.04</v>
      </c>
      <c r="E2978" s="136">
        <v>1184.6199999999999</v>
      </c>
    </row>
    <row r="2979" spans="1:5" x14ac:dyDescent="0.3">
      <c r="A2979" s="133" t="s">
        <v>24633</v>
      </c>
      <c r="B2979" s="134" t="s">
        <v>24634</v>
      </c>
      <c r="C2979" s="135"/>
      <c r="D2979" s="136"/>
      <c r="E2979" s="136"/>
    </row>
    <row r="2980" spans="1:5" x14ac:dyDescent="0.3">
      <c r="A2980" s="133" t="s">
        <v>24635</v>
      </c>
      <c r="B2980" s="134" t="s">
        <v>24636</v>
      </c>
      <c r="C2980" s="135" t="s">
        <v>146</v>
      </c>
      <c r="D2980" s="136">
        <v>1859.57</v>
      </c>
      <c r="E2980" s="136">
        <v>1863.76</v>
      </c>
    </row>
    <row r="2981" spans="1:5" x14ac:dyDescent="0.3">
      <c r="A2981" s="133" t="s">
        <v>24637</v>
      </c>
      <c r="B2981" s="134" t="s">
        <v>24638</v>
      </c>
      <c r="C2981" s="135" t="s">
        <v>146</v>
      </c>
      <c r="D2981" s="136">
        <v>3253.4</v>
      </c>
      <c r="E2981" s="136">
        <v>3257.59</v>
      </c>
    </row>
    <row r="2982" spans="1:5" x14ac:dyDescent="0.3">
      <c r="A2982" s="133" t="s">
        <v>24639</v>
      </c>
      <c r="B2982" s="134" t="s">
        <v>24640</v>
      </c>
      <c r="C2982" s="135" t="s">
        <v>146</v>
      </c>
      <c r="D2982" s="136">
        <v>667.1</v>
      </c>
      <c r="E2982" s="136">
        <v>673.8</v>
      </c>
    </row>
    <row r="2983" spans="1:5" x14ac:dyDescent="0.3">
      <c r="A2983" s="133" t="s">
        <v>24641</v>
      </c>
      <c r="B2983" s="134" t="s">
        <v>24642</v>
      </c>
      <c r="C2983" s="135" t="s">
        <v>146</v>
      </c>
      <c r="D2983" s="136">
        <v>1073.27</v>
      </c>
      <c r="E2983" s="136">
        <v>1079.97</v>
      </c>
    </row>
    <row r="2984" spans="1:5" x14ac:dyDescent="0.3">
      <c r="A2984" s="133" t="s">
        <v>24643</v>
      </c>
      <c r="B2984" s="134" t="s">
        <v>24644</v>
      </c>
      <c r="C2984" s="135" t="s">
        <v>146</v>
      </c>
      <c r="D2984" s="136">
        <v>2618.89</v>
      </c>
      <c r="E2984" s="136">
        <v>2623.08</v>
      </c>
    </row>
    <row r="2985" spans="1:5" x14ac:dyDescent="0.3">
      <c r="A2985" s="133" t="s">
        <v>24645</v>
      </c>
      <c r="B2985" s="134" t="s">
        <v>24646</v>
      </c>
      <c r="C2985" s="135"/>
      <c r="D2985" s="136"/>
      <c r="E2985" s="136"/>
    </row>
    <row r="2986" spans="1:5" x14ac:dyDescent="0.3">
      <c r="A2986" s="133" t="s">
        <v>24647</v>
      </c>
      <c r="B2986" s="134" t="s">
        <v>24648</v>
      </c>
      <c r="C2986" s="135" t="s">
        <v>146</v>
      </c>
      <c r="D2986" s="136">
        <v>1056.5</v>
      </c>
      <c r="E2986" s="136">
        <v>1056.5</v>
      </c>
    </row>
    <row r="2987" spans="1:5" x14ac:dyDescent="0.3">
      <c r="A2987" s="133" t="s">
        <v>24649</v>
      </c>
      <c r="B2987" s="134" t="s">
        <v>24650</v>
      </c>
      <c r="C2987" s="135"/>
      <c r="D2987" s="136"/>
      <c r="E2987" s="136"/>
    </row>
    <row r="2988" spans="1:5" x14ac:dyDescent="0.3">
      <c r="A2988" s="133" t="s">
        <v>24651</v>
      </c>
      <c r="B2988" s="134" t="s">
        <v>24652</v>
      </c>
      <c r="C2988" s="135"/>
      <c r="D2988" s="136"/>
      <c r="E2988" s="136"/>
    </row>
    <row r="2989" spans="1:5" x14ac:dyDescent="0.3">
      <c r="A2989" s="133" t="s">
        <v>24653</v>
      </c>
      <c r="B2989" s="134" t="s">
        <v>24654</v>
      </c>
      <c r="C2989" s="135" t="s">
        <v>80</v>
      </c>
      <c r="D2989" s="136">
        <v>30.99</v>
      </c>
      <c r="E2989" s="136">
        <v>33.79</v>
      </c>
    </row>
    <row r="2990" spans="1:5" x14ac:dyDescent="0.3">
      <c r="A2990" s="133" t="s">
        <v>24655</v>
      </c>
      <c r="B2990" s="134" t="s">
        <v>24656</v>
      </c>
      <c r="C2990" s="135" t="s">
        <v>80</v>
      </c>
      <c r="D2990" s="136">
        <v>31.06</v>
      </c>
      <c r="E2990" s="136">
        <v>33.86</v>
      </c>
    </row>
    <row r="2991" spans="1:5" x14ac:dyDescent="0.3">
      <c r="A2991" s="133" t="s">
        <v>24657</v>
      </c>
      <c r="B2991" s="134" t="s">
        <v>24658</v>
      </c>
      <c r="C2991" s="135" t="s">
        <v>80</v>
      </c>
      <c r="D2991" s="136">
        <v>38.29</v>
      </c>
      <c r="E2991" s="136">
        <v>41.09</v>
      </c>
    </row>
    <row r="2992" spans="1:5" x14ac:dyDescent="0.3">
      <c r="A2992" s="133" t="s">
        <v>24659</v>
      </c>
      <c r="B2992" s="134" t="s">
        <v>24660</v>
      </c>
      <c r="C2992" s="135" t="s">
        <v>80</v>
      </c>
      <c r="D2992" s="136">
        <v>47.83</v>
      </c>
      <c r="E2992" s="136">
        <v>50.63</v>
      </c>
    </row>
    <row r="2993" spans="1:5" x14ac:dyDescent="0.3">
      <c r="A2993" s="133" t="s">
        <v>24661</v>
      </c>
      <c r="B2993" s="134" t="s">
        <v>24662</v>
      </c>
      <c r="C2993" s="135" t="s">
        <v>80</v>
      </c>
      <c r="D2993" s="136">
        <v>50.39</v>
      </c>
      <c r="E2993" s="136">
        <v>53.75</v>
      </c>
    </row>
    <row r="2994" spans="1:5" x14ac:dyDescent="0.3">
      <c r="A2994" s="133" t="s">
        <v>24663</v>
      </c>
      <c r="B2994" s="134" t="s">
        <v>24664</v>
      </c>
      <c r="C2994" s="135" t="s">
        <v>80</v>
      </c>
      <c r="D2994" s="136">
        <v>75.319999999999993</v>
      </c>
      <c r="E2994" s="136">
        <v>79.23</v>
      </c>
    </row>
    <row r="2995" spans="1:5" x14ac:dyDescent="0.3">
      <c r="A2995" s="133" t="s">
        <v>24665</v>
      </c>
      <c r="B2995" s="134" t="s">
        <v>24666</v>
      </c>
      <c r="C2995" s="135" t="s">
        <v>80</v>
      </c>
      <c r="D2995" s="136">
        <v>106.08</v>
      </c>
      <c r="E2995" s="136">
        <v>111.11</v>
      </c>
    </row>
    <row r="2996" spans="1:5" x14ac:dyDescent="0.3">
      <c r="A2996" s="133" t="s">
        <v>24667</v>
      </c>
      <c r="B2996" s="134" t="s">
        <v>24668</v>
      </c>
      <c r="C2996" s="135" t="s">
        <v>80</v>
      </c>
      <c r="D2996" s="136">
        <v>123.8</v>
      </c>
      <c r="E2996" s="136">
        <v>129.38999999999999</v>
      </c>
    </row>
    <row r="2997" spans="1:5" x14ac:dyDescent="0.3">
      <c r="A2997" s="133" t="s">
        <v>24669</v>
      </c>
      <c r="B2997" s="134" t="s">
        <v>24670</v>
      </c>
      <c r="C2997" s="135" t="s">
        <v>80</v>
      </c>
      <c r="D2997" s="136">
        <v>196.6</v>
      </c>
      <c r="E2997" s="136">
        <v>202.75</v>
      </c>
    </row>
    <row r="2998" spans="1:5" x14ac:dyDescent="0.3">
      <c r="A2998" s="133" t="s">
        <v>24671</v>
      </c>
      <c r="B2998" s="134" t="s">
        <v>24672</v>
      </c>
      <c r="C2998" s="135"/>
      <c r="D2998" s="136"/>
      <c r="E2998" s="136"/>
    </row>
    <row r="2999" spans="1:5" x14ac:dyDescent="0.3">
      <c r="A2999" s="133" t="s">
        <v>24673</v>
      </c>
      <c r="B2999" s="134" t="s">
        <v>24674</v>
      </c>
      <c r="C2999" s="135" t="s">
        <v>80</v>
      </c>
      <c r="D2999" s="136">
        <v>36.99</v>
      </c>
      <c r="E2999" s="136">
        <v>39.79</v>
      </c>
    </row>
    <row r="3000" spans="1:5" x14ac:dyDescent="0.3">
      <c r="A3000" s="133" t="s">
        <v>24675</v>
      </c>
      <c r="B3000" s="134" t="s">
        <v>24676</v>
      </c>
      <c r="C3000" s="135" t="s">
        <v>80</v>
      </c>
      <c r="D3000" s="136">
        <v>45.78</v>
      </c>
      <c r="E3000" s="136">
        <v>49.14</v>
      </c>
    </row>
    <row r="3001" spans="1:5" x14ac:dyDescent="0.3">
      <c r="A3001" s="133" t="s">
        <v>24677</v>
      </c>
      <c r="B3001" s="134" t="s">
        <v>24678</v>
      </c>
      <c r="C3001" s="135" t="s">
        <v>80</v>
      </c>
      <c r="D3001" s="136">
        <v>73.790000000000006</v>
      </c>
      <c r="E3001" s="136">
        <v>78.819999999999993</v>
      </c>
    </row>
    <row r="3002" spans="1:5" x14ac:dyDescent="0.3">
      <c r="A3002" s="133" t="s">
        <v>24679</v>
      </c>
      <c r="B3002" s="134" t="s">
        <v>24680</v>
      </c>
      <c r="C3002" s="135" t="s">
        <v>80</v>
      </c>
      <c r="D3002" s="136">
        <v>78.91</v>
      </c>
      <c r="E3002" s="136">
        <v>85.06</v>
      </c>
    </row>
    <row r="3003" spans="1:5" x14ac:dyDescent="0.3">
      <c r="A3003" s="133" t="s">
        <v>24681</v>
      </c>
      <c r="B3003" s="134" t="s">
        <v>24682</v>
      </c>
      <c r="C3003" s="135"/>
      <c r="D3003" s="136"/>
      <c r="E3003" s="136"/>
    </row>
    <row r="3004" spans="1:5" x14ac:dyDescent="0.3">
      <c r="A3004" s="133" t="s">
        <v>24683</v>
      </c>
      <c r="B3004" s="134" t="s">
        <v>24684</v>
      </c>
      <c r="C3004" s="135" t="s">
        <v>80</v>
      </c>
      <c r="D3004" s="136">
        <v>52.1</v>
      </c>
      <c r="E3004" s="136">
        <v>55.46</v>
      </c>
    </row>
    <row r="3005" spans="1:5" x14ac:dyDescent="0.3">
      <c r="A3005" s="133" t="s">
        <v>24685</v>
      </c>
      <c r="B3005" s="134" t="s">
        <v>24686</v>
      </c>
      <c r="C3005" s="135" t="s">
        <v>80</v>
      </c>
      <c r="D3005" s="136">
        <v>87.34</v>
      </c>
      <c r="E3005" s="136">
        <v>92.37</v>
      </c>
    </row>
    <row r="3006" spans="1:5" x14ac:dyDescent="0.3">
      <c r="A3006" s="133" t="s">
        <v>24687</v>
      </c>
      <c r="B3006" s="134" t="s">
        <v>24688</v>
      </c>
      <c r="C3006" s="135" t="s">
        <v>80</v>
      </c>
      <c r="D3006" s="136">
        <v>111.35</v>
      </c>
      <c r="E3006" s="136">
        <v>117.5</v>
      </c>
    </row>
    <row r="3007" spans="1:5" x14ac:dyDescent="0.3">
      <c r="A3007" s="133" t="s">
        <v>24689</v>
      </c>
      <c r="B3007" s="134" t="s">
        <v>24690</v>
      </c>
      <c r="C3007" s="135" t="s">
        <v>80</v>
      </c>
      <c r="D3007" s="136">
        <v>161.5</v>
      </c>
      <c r="E3007" s="136">
        <v>167.65</v>
      </c>
    </row>
    <row r="3008" spans="1:5" x14ac:dyDescent="0.3">
      <c r="A3008" s="133" t="s">
        <v>24691</v>
      </c>
      <c r="B3008" s="134" t="s">
        <v>24692</v>
      </c>
      <c r="C3008" s="135" t="s">
        <v>80</v>
      </c>
      <c r="D3008" s="136">
        <v>44.11</v>
      </c>
      <c r="E3008" s="136">
        <v>46.91</v>
      </c>
    </row>
    <row r="3009" spans="1:5" x14ac:dyDescent="0.3">
      <c r="A3009" s="133" t="s">
        <v>24693</v>
      </c>
      <c r="B3009" s="134" t="s">
        <v>24694</v>
      </c>
      <c r="C3009" s="135"/>
      <c r="D3009" s="136"/>
      <c r="E3009" s="136"/>
    </row>
    <row r="3010" spans="1:5" x14ac:dyDescent="0.3">
      <c r="A3010" s="133" t="s">
        <v>24695</v>
      </c>
      <c r="B3010" s="134" t="s">
        <v>24696</v>
      </c>
      <c r="C3010" s="135" t="s">
        <v>80</v>
      </c>
      <c r="D3010" s="136">
        <v>45.17</v>
      </c>
      <c r="E3010" s="136">
        <v>47.14</v>
      </c>
    </row>
    <row r="3011" spans="1:5" x14ac:dyDescent="0.3">
      <c r="A3011" s="133" t="s">
        <v>24697</v>
      </c>
      <c r="B3011" s="134" t="s">
        <v>24698</v>
      </c>
      <c r="C3011" s="135" t="s">
        <v>80</v>
      </c>
      <c r="D3011" s="136">
        <v>67.599999999999994</v>
      </c>
      <c r="E3011" s="136">
        <v>69.569999999999993</v>
      </c>
    </row>
    <row r="3012" spans="1:5" x14ac:dyDescent="0.3">
      <c r="A3012" s="133" t="s">
        <v>24699</v>
      </c>
      <c r="B3012" s="134" t="s">
        <v>24700</v>
      </c>
      <c r="C3012" s="135" t="s">
        <v>80</v>
      </c>
      <c r="D3012" s="136">
        <v>109.83</v>
      </c>
      <c r="E3012" s="136">
        <v>111.8</v>
      </c>
    </row>
    <row r="3013" spans="1:5" x14ac:dyDescent="0.3">
      <c r="A3013" s="133" t="s">
        <v>24701</v>
      </c>
      <c r="B3013" s="134" t="s">
        <v>24702</v>
      </c>
      <c r="C3013" s="135" t="s">
        <v>80</v>
      </c>
      <c r="D3013" s="136">
        <v>87.82</v>
      </c>
      <c r="E3013" s="136">
        <v>89.79</v>
      </c>
    </row>
    <row r="3014" spans="1:5" x14ac:dyDescent="0.3">
      <c r="A3014" s="133" t="s">
        <v>24703</v>
      </c>
      <c r="B3014" s="134" t="s">
        <v>24704</v>
      </c>
      <c r="C3014" s="135" t="s">
        <v>80</v>
      </c>
      <c r="D3014" s="136">
        <v>158.58000000000001</v>
      </c>
      <c r="E3014" s="136">
        <v>160.55000000000001</v>
      </c>
    </row>
    <row r="3015" spans="1:5" x14ac:dyDescent="0.3">
      <c r="A3015" s="133" t="s">
        <v>24705</v>
      </c>
      <c r="B3015" s="134" t="s">
        <v>24706</v>
      </c>
      <c r="C3015" s="135" t="s">
        <v>80</v>
      </c>
      <c r="D3015" s="136">
        <v>217.04</v>
      </c>
      <c r="E3015" s="136">
        <v>220.97</v>
      </c>
    </row>
    <row r="3016" spans="1:5" x14ac:dyDescent="0.3">
      <c r="A3016" s="133" t="s">
        <v>24707</v>
      </c>
      <c r="B3016" s="134" t="s">
        <v>24708</v>
      </c>
      <c r="C3016" s="135" t="s">
        <v>80</v>
      </c>
      <c r="D3016" s="136">
        <v>375.95</v>
      </c>
      <c r="E3016" s="136">
        <v>379.88</v>
      </c>
    </row>
    <row r="3017" spans="1:5" x14ac:dyDescent="0.3">
      <c r="A3017" s="133" t="s">
        <v>24709</v>
      </c>
      <c r="B3017" s="134" t="s">
        <v>24710</v>
      </c>
      <c r="C3017" s="135" t="s">
        <v>80</v>
      </c>
      <c r="D3017" s="136">
        <v>535.19000000000005</v>
      </c>
      <c r="E3017" s="136">
        <v>539.12</v>
      </c>
    </row>
    <row r="3018" spans="1:5" x14ac:dyDescent="0.3">
      <c r="A3018" s="133" t="s">
        <v>24711</v>
      </c>
      <c r="B3018" s="134" t="s">
        <v>24712</v>
      </c>
      <c r="C3018" s="135"/>
      <c r="D3018" s="136"/>
      <c r="E3018" s="136"/>
    </row>
    <row r="3019" spans="1:5" x14ac:dyDescent="0.3">
      <c r="A3019" s="133" t="s">
        <v>24713</v>
      </c>
      <c r="B3019" s="134" t="s">
        <v>24714</v>
      </c>
      <c r="C3019" s="135" t="s">
        <v>80</v>
      </c>
      <c r="D3019" s="136">
        <v>43.16</v>
      </c>
      <c r="E3019" s="136">
        <v>45.13</v>
      </c>
    </row>
    <row r="3020" spans="1:5" x14ac:dyDescent="0.3">
      <c r="A3020" s="133" t="s">
        <v>24715</v>
      </c>
      <c r="B3020" s="134" t="s">
        <v>24716</v>
      </c>
      <c r="C3020" s="135" t="s">
        <v>80</v>
      </c>
      <c r="D3020" s="136">
        <v>66.52</v>
      </c>
      <c r="E3020" s="136">
        <v>68.489999999999995</v>
      </c>
    </row>
    <row r="3021" spans="1:5" x14ac:dyDescent="0.3">
      <c r="A3021" s="133" t="s">
        <v>24717</v>
      </c>
      <c r="B3021" s="134" t="s">
        <v>24718</v>
      </c>
      <c r="C3021" s="135" t="s">
        <v>80</v>
      </c>
      <c r="D3021" s="136">
        <v>114.91</v>
      </c>
      <c r="E3021" s="136">
        <v>118.84</v>
      </c>
    </row>
    <row r="3022" spans="1:5" x14ac:dyDescent="0.3">
      <c r="A3022" s="133" t="s">
        <v>24719</v>
      </c>
      <c r="B3022" s="134" t="s">
        <v>24720</v>
      </c>
      <c r="C3022" s="135" t="s">
        <v>80</v>
      </c>
      <c r="D3022" s="136">
        <v>164.19</v>
      </c>
      <c r="E3022" s="136">
        <v>168.12</v>
      </c>
    </row>
    <row r="3023" spans="1:5" x14ac:dyDescent="0.3">
      <c r="A3023" s="133" t="s">
        <v>24721</v>
      </c>
      <c r="B3023" s="134" t="s">
        <v>24722</v>
      </c>
      <c r="C3023" s="135" t="s">
        <v>80</v>
      </c>
      <c r="D3023" s="136">
        <v>256.37</v>
      </c>
      <c r="E3023" s="136">
        <v>260.3</v>
      </c>
    </row>
    <row r="3024" spans="1:5" x14ac:dyDescent="0.3">
      <c r="A3024" s="133" t="s">
        <v>24723</v>
      </c>
      <c r="B3024" s="134" t="s">
        <v>24724</v>
      </c>
      <c r="C3024" s="135" t="s">
        <v>80</v>
      </c>
      <c r="D3024" s="136">
        <v>426.54</v>
      </c>
      <c r="E3024" s="136">
        <v>430.47</v>
      </c>
    </row>
    <row r="3025" spans="1:5" x14ac:dyDescent="0.3">
      <c r="A3025" s="133" t="s">
        <v>24725</v>
      </c>
      <c r="B3025" s="134" t="s">
        <v>24726</v>
      </c>
      <c r="C3025" s="135"/>
      <c r="D3025" s="136"/>
      <c r="E3025" s="136"/>
    </row>
    <row r="3026" spans="1:5" x14ac:dyDescent="0.3">
      <c r="A3026" s="133" t="s">
        <v>24727</v>
      </c>
      <c r="B3026" s="134" t="s">
        <v>24728</v>
      </c>
      <c r="C3026" s="135" t="s">
        <v>80</v>
      </c>
      <c r="D3026" s="136">
        <v>84.02</v>
      </c>
      <c r="E3026" s="136">
        <v>89.61</v>
      </c>
    </row>
    <row r="3027" spans="1:5" x14ac:dyDescent="0.3">
      <c r="A3027" s="133" t="s">
        <v>24729</v>
      </c>
      <c r="B3027" s="134" t="s">
        <v>24730</v>
      </c>
      <c r="C3027" s="135" t="s">
        <v>80</v>
      </c>
      <c r="D3027" s="136">
        <v>96.36</v>
      </c>
      <c r="E3027" s="136">
        <v>102.51</v>
      </c>
    </row>
    <row r="3028" spans="1:5" x14ac:dyDescent="0.3">
      <c r="A3028" s="133" t="s">
        <v>24731</v>
      </c>
      <c r="B3028" s="134" t="s">
        <v>24732</v>
      </c>
      <c r="C3028" s="135" t="s">
        <v>80</v>
      </c>
      <c r="D3028" s="136">
        <v>120.02</v>
      </c>
      <c r="E3028" s="136">
        <v>127.29</v>
      </c>
    </row>
    <row r="3029" spans="1:5" x14ac:dyDescent="0.3">
      <c r="A3029" s="133" t="s">
        <v>24733</v>
      </c>
      <c r="B3029" s="134" t="s">
        <v>24734</v>
      </c>
      <c r="C3029" s="135" t="s">
        <v>80</v>
      </c>
      <c r="D3029" s="136">
        <v>141.35</v>
      </c>
      <c r="E3029" s="136">
        <v>149.16999999999999</v>
      </c>
    </row>
    <row r="3030" spans="1:5" x14ac:dyDescent="0.3">
      <c r="A3030" s="133" t="s">
        <v>24735</v>
      </c>
      <c r="B3030" s="134" t="s">
        <v>24736</v>
      </c>
      <c r="C3030" s="135" t="s">
        <v>80</v>
      </c>
      <c r="D3030" s="136">
        <v>163.35</v>
      </c>
      <c r="E3030" s="136">
        <v>172.3</v>
      </c>
    </row>
    <row r="3031" spans="1:5" x14ac:dyDescent="0.3">
      <c r="A3031" s="133" t="s">
        <v>24737</v>
      </c>
      <c r="B3031" s="134" t="s">
        <v>24738</v>
      </c>
      <c r="C3031" s="135" t="s">
        <v>80</v>
      </c>
      <c r="D3031" s="136">
        <v>197.55</v>
      </c>
      <c r="E3031" s="136">
        <v>207.62</v>
      </c>
    </row>
    <row r="3032" spans="1:5" x14ac:dyDescent="0.3">
      <c r="A3032" s="133" t="s">
        <v>24739</v>
      </c>
      <c r="B3032" s="134" t="s">
        <v>24740</v>
      </c>
      <c r="C3032" s="135" t="s">
        <v>80</v>
      </c>
      <c r="D3032" s="136">
        <v>237.01</v>
      </c>
      <c r="E3032" s="136">
        <v>248.19</v>
      </c>
    </row>
    <row r="3033" spans="1:5" x14ac:dyDescent="0.3">
      <c r="A3033" s="133" t="s">
        <v>24741</v>
      </c>
      <c r="B3033" s="134" t="s">
        <v>24742</v>
      </c>
      <c r="C3033" s="135" t="s">
        <v>80</v>
      </c>
      <c r="D3033" s="136">
        <v>270.87</v>
      </c>
      <c r="E3033" s="136">
        <v>283.45</v>
      </c>
    </row>
    <row r="3034" spans="1:5" x14ac:dyDescent="0.3">
      <c r="A3034" s="133" t="s">
        <v>24743</v>
      </c>
      <c r="B3034" s="134" t="s">
        <v>24744</v>
      </c>
      <c r="C3034" s="135" t="s">
        <v>80</v>
      </c>
      <c r="D3034" s="136">
        <v>350.07</v>
      </c>
      <c r="E3034" s="136">
        <v>364.05</v>
      </c>
    </row>
    <row r="3035" spans="1:5" x14ac:dyDescent="0.3">
      <c r="A3035" s="133" t="s">
        <v>24745</v>
      </c>
      <c r="B3035" s="134" t="s">
        <v>24746</v>
      </c>
      <c r="C3035" s="135" t="s">
        <v>80</v>
      </c>
      <c r="D3035" s="136">
        <v>518.16999999999996</v>
      </c>
      <c r="E3035" s="136">
        <v>533.54</v>
      </c>
    </row>
    <row r="3036" spans="1:5" x14ac:dyDescent="0.3">
      <c r="A3036" s="133" t="s">
        <v>24747</v>
      </c>
      <c r="B3036" s="134" t="s">
        <v>24748</v>
      </c>
      <c r="C3036" s="135"/>
      <c r="D3036" s="136"/>
      <c r="E3036" s="136"/>
    </row>
    <row r="3037" spans="1:5" x14ac:dyDescent="0.3">
      <c r="A3037" s="133" t="s">
        <v>24749</v>
      </c>
      <c r="B3037" s="134" t="s">
        <v>24750</v>
      </c>
      <c r="C3037" s="135" t="s">
        <v>80</v>
      </c>
      <c r="D3037" s="136">
        <v>118.13</v>
      </c>
      <c r="E3037" s="136">
        <v>123.72</v>
      </c>
    </row>
    <row r="3038" spans="1:5" x14ac:dyDescent="0.3">
      <c r="A3038" s="133" t="s">
        <v>24751</v>
      </c>
      <c r="B3038" s="134" t="s">
        <v>24752</v>
      </c>
      <c r="C3038" s="135" t="s">
        <v>80</v>
      </c>
      <c r="D3038" s="136">
        <v>143.72</v>
      </c>
      <c r="E3038" s="136">
        <v>149.87</v>
      </c>
    </row>
    <row r="3039" spans="1:5" x14ac:dyDescent="0.3">
      <c r="A3039" s="133" t="s">
        <v>24753</v>
      </c>
      <c r="B3039" s="134" t="s">
        <v>24754</v>
      </c>
      <c r="C3039" s="135" t="s">
        <v>80</v>
      </c>
      <c r="D3039" s="136">
        <v>159.56</v>
      </c>
      <c r="E3039" s="136">
        <v>166.83</v>
      </c>
    </row>
    <row r="3040" spans="1:5" x14ac:dyDescent="0.3">
      <c r="A3040" s="133" t="s">
        <v>24755</v>
      </c>
      <c r="B3040" s="134" t="s">
        <v>24756</v>
      </c>
      <c r="C3040" s="135" t="s">
        <v>80</v>
      </c>
      <c r="D3040" s="136">
        <v>204.2</v>
      </c>
      <c r="E3040" s="136">
        <v>212.02</v>
      </c>
    </row>
    <row r="3041" spans="1:5" x14ac:dyDescent="0.3">
      <c r="A3041" s="133" t="s">
        <v>24757</v>
      </c>
      <c r="B3041" s="134" t="s">
        <v>24758</v>
      </c>
      <c r="C3041" s="135" t="s">
        <v>80</v>
      </c>
      <c r="D3041" s="136">
        <v>214.55</v>
      </c>
      <c r="E3041" s="136">
        <v>223.5</v>
      </c>
    </row>
    <row r="3042" spans="1:5" x14ac:dyDescent="0.3">
      <c r="A3042" s="133" t="s">
        <v>24759</v>
      </c>
      <c r="B3042" s="134" t="s">
        <v>24760</v>
      </c>
      <c r="C3042" s="135" t="s">
        <v>80</v>
      </c>
      <c r="D3042" s="136">
        <v>248.76</v>
      </c>
      <c r="E3042" s="136">
        <v>258.83</v>
      </c>
    </row>
    <row r="3043" spans="1:5" x14ac:dyDescent="0.3">
      <c r="A3043" s="133" t="s">
        <v>24761</v>
      </c>
      <c r="B3043" s="134" t="s">
        <v>24762</v>
      </c>
      <c r="C3043" s="135" t="s">
        <v>80</v>
      </c>
      <c r="D3043" s="136">
        <v>354.62</v>
      </c>
      <c r="E3043" s="136">
        <v>365.8</v>
      </c>
    </row>
    <row r="3044" spans="1:5" x14ac:dyDescent="0.3">
      <c r="A3044" s="133" t="s">
        <v>24763</v>
      </c>
      <c r="B3044" s="134" t="s">
        <v>24764</v>
      </c>
      <c r="C3044" s="135" t="s">
        <v>80</v>
      </c>
      <c r="D3044" s="136">
        <v>413.86</v>
      </c>
      <c r="E3044" s="136">
        <v>426.44</v>
      </c>
    </row>
    <row r="3045" spans="1:5" x14ac:dyDescent="0.3">
      <c r="A3045" s="133" t="s">
        <v>24765</v>
      </c>
      <c r="B3045" s="134" t="s">
        <v>24766</v>
      </c>
      <c r="C3045" s="135" t="s">
        <v>80</v>
      </c>
      <c r="D3045" s="136">
        <v>543.52</v>
      </c>
      <c r="E3045" s="136">
        <v>557.5</v>
      </c>
    </row>
    <row r="3046" spans="1:5" x14ac:dyDescent="0.3">
      <c r="A3046" s="133" t="s">
        <v>24767</v>
      </c>
      <c r="B3046" s="134" t="s">
        <v>24768</v>
      </c>
      <c r="C3046" s="135" t="s">
        <v>80</v>
      </c>
      <c r="D3046" s="136">
        <v>846.87</v>
      </c>
      <c r="E3046" s="136">
        <v>862.24</v>
      </c>
    </row>
    <row r="3047" spans="1:5" x14ac:dyDescent="0.3">
      <c r="A3047" s="133" t="s">
        <v>24769</v>
      </c>
      <c r="B3047" s="134" t="s">
        <v>24770</v>
      </c>
      <c r="C3047" s="135"/>
      <c r="D3047" s="136"/>
      <c r="E3047" s="136"/>
    </row>
    <row r="3048" spans="1:5" x14ac:dyDescent="0.3">
      <c r="A3048" s="133" t="s">
        <v>24771</v>
      </c>
      <c r="B3048" s="134" t="s">
        <v>24772</v>
      </c>
      <c r="C3048" s="135" t="s">
        <v>146</v>
      </c>
      <c r="D3048" s="136">
        <v>105.19</v>
      </c>
      <c r="E3048" s="136">
        <v>106.87</v>
      </c>
    </row>
    <row r="3049" spans="1:5" x14ac:dyDescent="0.3">
      <c r="A3049" s="133" t="s">
        <v>24773</v>
      </c>
      <c r="B3049" s="134" t="s">
        <v>24774</v>
      </c>
      <c r="C3049" s="135" t="s">
        <v>146</v>
      </c>
      <c r="D3049" s="136">
        <v>145.03</v>
      </c>
      <c r="E3049" s="136">
        <v>146.71</v>
      </c>
    </row>
    <row r="3050" spans="1:5" x14ac:dyDescent="0.3">
      <c r="A3050" s="133" t="s">
        <v>24775</v>
      </c>
      <c r="B3050" s="134" t="s">
        <v>24776</v>
      </c>
      <c r="C3050" s="135" t="s">
        <v>146</v>
      </c>
      <c r="D3050" s="136">
        <v>155.93</v>
      </c>
      <c r="E3050" s="136">
        <v>158.16</v>
      </c>
    </row>
    <row r="3051" spans="1:5" x14ac:dyDescent="0.3">
      <c r="A3051" s="133" t="s">
        <v>24777</v>
      </c>
      <c r="B3051" s="134" t="s">
        <v>24778</v>
      </c>
      <c r="C3051" s="135" t="s">
        <v>146</v>
      </c>
      <c r="D3051" s="136">
        <v>268.89</v>
      </c>
      <c r="E3051" s="136">
        <v>271.12</v>
      </c>
    </row>
    <row r="3052" spans="1:5" x14ac:dyDescent="0.3">
      <c r="A3052" s="133" t="s">
        <v>24779</v>
      </c>
      <c r="B3052" s="134" t="s">
        <v>24780</v>
      </c>
      <c r="C3052" s="135" t="s">
        <v>146</v>
      </c>
      <c r="D3052" s="136">
        <v>136.19</v>
      </c>
      <c r="E3052" s="136">
        <v>137.87</v>
      </c>
    </row>
    <row r="3053" spans="1:5" x14ac:dyDescent="0.3">
      <c r="A3053" s="133" t="s">
        <v>24781</v>
      </c>
      <c r="B3053" s="134" t="s">
        <v>24782</v>
      </c>
      <c r="C3053" s="135" t="s">
        <v>146</v>
      </c>
      <c r="D3053" s="136">
        <v>183.78</v>
      </c>
      <c r="E3053" s="136">
        <v>185.46</v>
      </c>
    </row>
    <row r="3054" spans="1:5" x14ac:dyDescent="0.3">
      <c r="A3054" s="133" t="s">
        <v>24783</v>
      </c>
      <c r="B3054" s="134" t="s">
        <v>24784</v>
      </c>
      <c r="C3054" s="135" t="s">
        <v>146</v>
      </c>
      <c r="D3054" s="136">
        <v>240.76</v>
      </c>
      <c r="E3054" s="136">
        <v>242.99</v>
      </c>
    </row>
    <row r="3055" spans="1:5" x14ac:dyDescent="0.3">
      <c r="A3055" s="133" t="s">
        <v>24785</v>
      </c>
      <c r="B3055" s="134" t="s">
        <v>24786</v>
      </c>
      <c r="C3055" s="135" t="s">
        <v>146</v>
      </c>
      <c r="D3055" s="136">
        <v>397.8</v>
      </c>
      <c r="E3055" s="136">
        <v>400.03</v>
      </c>
    </row>
    <row r="3056" spans="1:5" x14ac:dyDescent="0.3">
      <c r="A3056" s="133" t="s">
        <v>24787</v>
      </c>
      <c r="B3056" s="134" t="s">
        <v>24788</v>
      </c>
      <c r="C3056" s="135" t="s">
        <v>146</v>
      </c>
      <c r="D3056" s="136">
        <v>96.01</v>
      </c>
      <c r="E3056" s="136">
        <v>97.69</v>
      </c>
    </row>
    <row r="3057" spans="1:5" x14ac:dyDescent="0.3">
      <c r="A3057" s="133" t="s">
        <v>24789</v>
      </c>
      <c r="B3057" s="134" t="s">
        <v>24790</v>
      </c>
      <c r="C3057" s="135" t="s">
        <v>146</v>
      </c>
      <c r="D3057" s="136">
        <v>102.84</v>
      </c>
      <c r="E3057" s="136">
        <v>104.52</v>
      </c>
    </row>
    <row r="3058" spans="1:5" x14ac:dyDescent="0.3">
      <c r="A3058" s="133" t="s">
        <v>24791</v>
      </c>
      <c r="B3058" s="134" t="s">
        <v>24792</v>
      </c>
      <c r="C3058" s="135" t="s">
        <v>146</v>
      </c>
      <c r="D3058" s="136">
        <v>138.71</v>
      </c>
      <c r="E3058" s="136">
        <v>140.94</v>
      </c>
    </row>
    <row r="3059" spans="1:5" x14ac:dyDescent="0.3">
      <c r="A3059" s="133" t="s">
        <v>24793</v>
      </c>
      <c r="B3059" s="134" t="s">
        <v>24794</v>
      </c>
      <c r="C3059" s="135" t="s">
        <v>146</v>
      </c>
      <c r="D3059" s="136">
        <v>186.98</v>
      </c>
      <c r="E3059" s="136">
        <v>189.21</v>
      </c>
    </row>
    <row r="3060" spans="1:5" x14ac:dyDescent="0.3">
      <c r="A3060" s="133" t="s">
        <v>24795</v>
      </c>
      <c r="B3060" s="134" t="s">
        <v>24796</v>
      </c>
      <c r="C3060" s="135" t="s">
        <v>146</v>
      </c>
      <c r="D3060" s="136">
        <v>82.96</v>
      </c>
      <c r="E3060" s="136">
        <v>84.64</v>
      </c>
    </row>
    <row r="3061" spans="1:5" x14ac:dyDescent="0.3">
      <c r="A3061" s="133" t="s">
        <v>24797</v>
      </c>
      <c r="B3061" s="134" t="s">
        <v>24798</v>
      </c>
      <c r="C3061" s="135" t="s">
        <v>146</v>
      </c>
      <c r="D3061" s="136">
        <v>111.22</v>
      </c>
      <c r="E3061" s="136">
        <v>113.45</v>
      </c>
    </row>
    <row r="3062" spans="1:5" x14ac:dyDescent="0.3">
      <c r="A3062" s="133" t="s">
        <v>24799</v>
      </c>
      <c r="B3062" s="134" t="s">
        <v>24800</v>
      </c>
      <c r="C3062" s="135" t="s">
        <v>146</v>
      </c>
      <c r="D3062" s="136">
        <v>160.41999999999999</v>
      </c>
      <c r="E3062" s="136">
        <v>162.1</v>
      </c>
    </row>
    <row r="3063" spans="1:5" x14ac:dyDescent="0.3">
      <c r="A3063" s="133" t="s">
        <v>24801</v>
      </c>
      <c r="B3063" s="134" t="s">
        <v>24802</v>
      </c>
      <c r="C3063" s="135" t="s">
        <v>146</v>
      </c>
      <c r="D3063" s="136">
        <v>192.88</v>
      </c>
      <c r="E3063" s="136">
        <v>195.11</v>
      </c>
    </row>
    <row r="3064" spans="1:5" x14ac:dyDescent="0.3">
      <c r="A3064" s="133" t="s">
        <v>24803</v>
      </c>
      <c r="B3064" s="134" t="s">
        <v>24804</v>
      </c>
      <c r="C3064" s="135" t="s">
        <v>146</v>
      </c>
      <c r="D3064" s="136">
        <v>215.77</v>
      </c>
      <c r="E3064" s="136">
        <v>218</v>
      </c>
    </row>
    <row r="3065" spans="1:5" x14ac:dyDescent="0.3">
      <c r="A3065" s="133" t="s">
        <v>24805</v>
      </c>
      <c r="B3065" s="134" t="s">
        <v>24806</v>
      </c>
      <c r="C3065" s="135" t="s">
        <v>146</v>
      </c>
      <c r="D3065" s="136">
        <v>224.85</v>
      </c>
      <c r="E3065" s="136">
        <v>227.08</v>
      </c>
    </row>
    <row r="3066" spans="1:5" x14ac:dyDescent="0.3">
      <c r="A3066" s="133" t="s">
        <v>24807</v>
      </c>
      <c r="B3066" s="134" t="s">
        <v>24808</v>
      </c>
      <c r="C3066" s="135" t="s">
        <v>146</v>
      </c>
      <c r="D3066" s="136">
        <v>263.77</v>
      </c>
      <c r="E3066" s="136">
        <v>266</v>
      </c>
    </row>
    <row r="3067" spans="1:5" x14ac:dyDescent="0.3">
      <c r="A3067" s="133" t="s">
        <v>24809</v>
      </c>
      <c r="B3067" s="134" t="s">
        <v>24810</v>
      </c>
      <c r="C3067" s="135" t="s">
        <v>146</v>
      </c>
      <c r="D3067" s="136">
        <v>277.23</v>
      </c>
      <c r="E3067" s="136">
        <v>279.45999999999998</v>
      </c>
    </row>
    <row r="3068" spans="1:5" x14ac:dyDescent="0.3">
      <c r="A3068" s="133" t="s">
        <v>24811</v>
      </c>
      <c r="B3068" s="134" t="s">
        <v>24812</v>
      </c>
      <c r="C3068" s="135" t="s">
        <v>146</v>
      </c>
      <c r="D3068" s="136">
        <v>386.14</v>
      </c>
      <c r="E3068" s="136">
        <v>388.94</v>
      </c>
    </row>
    <row r="3069" spans="1:5" x14ac:dyDescent="0.3">
      <c r="A3069" s="133" t="s">
        <v>24813</v>
      </c>
      <c r="B3069" s="134" t="s">
        <v>24814</v>
      </c>
      <c r="C3069" s="135" t="s">
        <v>146</v>
      </c>
      <c r="D3069" s="136">
        <v>324.26</v>
      </c>
      <c r="E3069" s="136">
        <v>326.49</v>
      </c>
    </row>
    <row r="3070" spans="1:5" x14ac:dyDescent="0.3">
      <c r="A3070" s="133" t="s">
        <v>24815</v>
      </c>
      <c r="B3070" s="134" t="s">
        <v>24816</v>
      </c>
      <c r="C3070" s="135" t="s">
        <v>146</v>
      </c>
      <c r="D3070" s="136">
        <v>160.51</v>
      </c>
      <c r="E3070" s="136">
        <v>162.19</v>
      </c>
    </row>
    <row r="3071" spans="1:5" x14ac:dyDescent="0.3">
      <c r="A3071" s="133" t="s">
        <v>24817</v>
      </c>
      <c r="B3071" s="134" t="s">
        <v>24818</v>
      </c>
      <c r="C3071" s="135" t="s">
        <v>146</v>
      </c>
      <c r="D3071" s="136">
        <v>202.63</v>
      </c>
      <c r="E3071" s="136">
        <v>204.86</v>
      </c>
    </row>
    <row r="3072" spans="1:5" x14ac:dyDescent="0.3">
      <c r="A3072" s="133" t="s">
        <v>24819</v>
      </c>
      <c r="B3072" s="134" t="s">
        <v>24820</v>
      </c>
      <c r="C3072" s="135" t="s">
        <v>146</v>
      </c>
      <c r="D3072" s="136">
        <v>235.11</v>
      </c>
      <c r="E3072" s="136">
        <v>237.34</v>
      </c>
    </row>
    <row r="3073" spans="1:5" x14ac:dyDescent="0.3">
      <c r="A3073" s="133" t="s">
        <v>24821</v>
      </c>
      <c r="B3073" s="134" t="s">
        <v>24822</v>
      </c>
      <c r="C3073" s="135" t="s">
        <v>146</v>
      </c>
      <c r="D3073" s="136">
        <v>241.64</v>
      </c>
      <c r="E3073" s="136">
        <v>243.87</v>
      </c>
    </row>
    <row r="3074" spans="1:5" x14ac:dyDescent="0.3">
      <c r="A3074" s="133" t="s">
        <v>24823</v>
      </c>
      <c r="B3074" s="134" t="s">
        <v>24824</v>
      </c>
      <c r="C3074" s="135" t="s">
        <v>146</v>
      </c>
      <c r="D3074" s="136">
        <v>245.46</v>
      </c>
      <c r="E3074" s="136">
        <v>247.69</v>
      </c>
    </row>
    <row r="3075" spans="1:5" x14ac:dyDescent="0.3">
      <c r="A3075" s="133" t="s">
        <v>24825</v>
      </c>
      <c r="B3075" s="134" t="s">
        <v>24826</v>
      </c>
      <c r="C3075" s="135" t="s">
        <v>146</v>
      </c>
      <c r="D3075" s="136">
        <v>310.01</v>
      </c>
      <c r="E3075" s="136">
        <v>312.24</v>
      </c>
    </row>
    <row r="3076" spans="1:5" x14ac:dyDescent="0.3">
      <c r="A3076" s="133" t="s">
        <v>24827</v>
      </c>
      <c r="B3076" s="134" t="s">
        <v>24828</v>
      </c>
      <c r="C3076" s="135" t="s">
        <v>146</v>
      </c>
      <c r="D3076" s="136">
        <v>76.61</v>
      </c>
      <c r="E3076" s="136">
        <v>78.84</v>
      </c>
    </row>
    <row r="3077" spans="1:5" x14ac:dyDescent="0.3">
      <c r="A3077" s="133" t="s">
        <v>24829</v>
      </c>
      <c r="B3077" s="134" t="s">
        <v>24830</v>
      </c>
      <c r="C3077" s="135" t="s">
        <v>146</v>
      </c>
      <c r="D3077" s="136">
        <v>85.54</v>
      </c>
      <c r="E3077" s="136">
        <v>87.77</v>
      </c>
    </row>
    <row r="3078" spans="1:5" x14ac:dyDescent="0.3">
      <c r="A3078" s="133" t="s">
        <v>24831</v>
      </c>
      <c r="B3078" s="134" t="s">
        <v>24832</v>
      </c>
      <c r="C3078" s="135" t="s">
        <v>146</v>
      </c>
      <c r="D3078" s="136">
        <v>185.6</v>
      </c>
      <c r="E3078" s="136">
        <v>188.4</v>
      </c>
    </row>
    <row r="3079" spans="1:5" x14ac:dyDescent="0.3">
      <c r="A3079" s="133" t="s">
        <v>24833</v>
      </c>
      <c r="B3079" s="134" t="s">
        <v>24834</v>
      </c>
      <c r="C3079" s="135"/>
      <c r="D3079" s="136"/>
      <c r="E3079" s="136"/>
    </row>
    <row r="3080" spans="1:5" x14ac:dyDescent="0.3">
      <c r="A3080" s="133" t="s">
        <v>24835</v>
      </c>
      <c r="B3080" s="134" t="s">
        <v>24836</v>
      </c>
      <c r="C3080" s="135" t="s">
        <v>80</v>
      </c>
      <c r="D3080" s="136">
        <v>94.65</v>
      </c>
      <c r="E3080" s="136">
        <v>96.49</v>
      </c>
    </row>
    <row r="3081" spans="1:5" x14ac:dyDescent="0.3">
      <c r="A3081" s="133" t="s">
        <v>24837</v>
      </c>
      <c r="B3081" s="134" t="s">
        <v>24838</v>
      </c>
      <c r="C3081" s="135" t="s">
        <v>80</v>
      </c>
      <c r="D3081" s="136">
        <v>133.44</v>
      </c>
      <c r="E3081" s="136">
        <v>135.44999999999999</v>
      </c>
    </row>
    <row r="3082" spans="1:5" x14ac:dyDescent="0.3">
      <c r="A3082" s="133" t="s">
        <v>24839</v>
      </c>
      <c r="B3082" s="134" t="s">
        <v>24840</v>
      </c>
      <c r="C3082" s="135" t="s">
        <v>80</v>
      </c>
      <c r="D3082" s="136">
        <v>165.51</v>
      </c>
      <c r="E3082" s="136">
        <v>168.02</v>
      </c>
    </row>
    <row r="3083" spans="1:5" x14ac:dyDescent="0.3">
      <c r="A3083" s="133" t="s">
        <v>24841</v>
      </c>
      <c r="B3083" s="134" t="s">
        <v>24842</v>
      </c>
      <c r="C3083" s="135" t="s">
        <v>80</v>
      </c>
      <c r="D3083" s="136">
        <v>263.57</v>
      </c>
      <c r="E3083" s="136">
        <v>266.42</v>
      </c>
    </row>
    <row r="3084" spans="1:5" x14ac:dyDescent="0.3">
      <c r="A3084" s="133" t="s">
        <v>24843</v>
      </c>
      <c r="B3084" s="134" t="s">
        <v>24844</v>
      </c>
      <c r="C3084" s="135" t="s">
        <v>80</v>
      </c>
      <c r="D3084" s="136">
        <v>299.22000000000003</v>
      </c>
      <c r="E3084" s="136">
        <v>302.07</v>
      </c>
    </row>
    <row r="3085" spans="1:5" x14ac:dyDescent="0.3">
      <c r="A3085" s="133" t="s">
        <v>24845</v>
      </c>
      <c r="B3085" s="134" t="s">
        <v>24846</v>
      </c>
      <c r="C3085" s="135" t="s">
        <v>80</v>
      </c>
      <c r="D3085" s="136">
        <v>406.38</v>
      </c>
      <c r="E3085" s="136">
        <v>410.24</v>
      </c>
    </row>
    <row r="3086" spans="1:5" x14ac:dyDescent="0.3">
      <c r="A3086" s="133" t="s">
        <v>24847</v>
      </c>
      <c r="B3086" s="134" t="s">
        <v>24848</v>
      </c>
      <c r="C3086" s="135" t="s">
        <v>80</v>
      </c>
      <c r="D3086" s="136">
        <v>522.58000000000004</v>
      </c>
      <c r="E3086" s="136">
        <v>527.11</v>
      </c>
    </row>
    <row r="3087" spans="1:5" x14ac:dyDescent="0.3">
      <c r="A3087" s="133" t="s">
        <v>24849</v>
      </c>
      <c r="B3087" s="134" t="s">
        <v>24850</v>
      </c>
      <c r="C3087" s="135" t="s">
        <v>80</v>
      </c>
      <c r="D3087" s="136">
        <v>681.36</v>
      </c>
      <c r="E3087" s="136">
        <v>686.22</v>
      </c>
    </row>
    <row r="3088" spans="1:5" x14ac:dyDescent="0.3">
      <c r="A3088" s="133" t="s">
        <v>24851</v>
      </c>
      <c r="B3088" s="134" t="s">
        <v>24852</v>
      </c>
      <c r="C3088" s="135" t="s">
        <v>80</v>
      </c>
      <c r="D3088" s="136">
        <v>877.67</v>
      </c>
      <c r="E3088" s="136">
        <v>883.2</v>
      </c>
    </row>
    <row r="3089" spans="1:5" x14ac:dyDescent="0.3">
      <c r="A3089" s="133" t="s">
        <v>24853</v>
      </c>
      <c r="B3089" s="134" t="s">
        <v>24854</v>
      </c>
      <c r="C3089" s="135" t="s">
        <v>80</v>
      </c>
      <c r="D3089" s="136">
        <v>99.92</v>
      </c>
      <c r="E3089" s="136">
        <v>101.93</v>
      </c>
    </row>
    <row r="3090" spans="1:5" x14ac:dyDescent="0.3">
      <c r="A3090" s="133" t="s">
        <v>24855</v>
      </c>
      <c r="B3090" s="134" t="s">
        <v>24856</v>
      </c>
      <c r="C3090" s="135" t="s">
        <v>80</v>
      </c>
      <c r="D3090" s="136">
        <v>124.05</v>
      </c>
      <c r="E3090" s="136">
        <v>126.56</v>
      </c>
    </row>
    <row r="3091" spans="1:5" x14ac:dyDescent="0.3">
      <c r="A3091" s="133" t="s">
        <v>24857</v>
      </c>
      <c r="B3091" s="134" t="s">
        <v>24858</v>
      </c>
      <c r="C3091" s="135" t="s">
        <v>80</v>
      </c>
      <c r="D3091" s="136">
        <v>206.44</v>
      </c>
      <c r="E3091" s="136">
        <v>209.29</v>
      </c>
    </row>
    <row r="3092" spans="1:5" x14ac:dyDescent="0.3">
      <c r="A3092" s="133" t="s">
        <v>24859</v>
      </c>
      <c r="B3092" s="134" t="s">
        <v>24860</v>
      </c>
      <c r="C3092" s="135" t="s">
        <v>80</v>
      </c>
      <c r="D3092" s="136">
        <v>270.31</v>
      </c>
      <c r="E3092" s="136">
        <v>273.16000000000003</v>
      </c>
    </row>
    <row r="3093" spans="1:5" x14ac:dyDescent="0.3">
      <c r="A3093" s="133" t="s">
        <v>24861</v>
      </c>
      <c r="B3093" s="134" t="s">
        <v>24862</v>
      </c>
      <c r="C3093" s="135" t="s">
        <v>80</v>
      </c>
      <c r="D3093" s="136">
        <v>319.86</v>
      </c>
      <c r="E3093" s="136">
        <v>323.72000000000003</v>
      </c>
    </row>
    <row r="3094" spans="1:5" x14ac:dyDescent="0.3">
      <c r="A3094" s="133" t="s">
        <v>24863</v>
      </c>
      <c r="B3094" s="134" t="s">
        <v>24864</v>
      </c>
      <c r="C3094" s="135" t="s">
        <v>80</v>
      </c>
      <c r="D3094" s="136">
        <v>438.17</v>
      </c>
      <c r="E3094" s="136">
        <v>442.7</v>
      </c>
    </row>
    <row r="3095" spans="1:5" x14ac:dyDescent="0.3">
      <c r="A3095" s="133" t="s">
        <v>24865</v>
      </c>
      <c r="B3095" s="134" t="s">
        <v>24866</v>
      </c>
      <c r="C3095" s="135"/>
      <c r="D3095" s="136"/>
      <c r="E3095" s="136"/>
    </row>
    <row r="3096" spans="1:5" x14ac:dyDescent="0.3">
      <c r="A3096" s="133" t="s">
        <v>24867</v>
      </c>
      <c r="B3096" s="134" t="s">
        <v>24868</v>
      </c>
      <c r="C3096" s="135" t="s">
        <v>80</v>
      </c>
      <c r="D3096" s="136">
        <v>103.55</v>
      </c>
      <c r="E3096" s="136">
        <v>107.24</v>
      </c>
    </row>
    <row r="3097" spans="1:5" x14ac:dyDescent="0.3">
      <c r="A3097" s="133" t="s">
        <v>24869</v>
      </c>
      <c r="B3097" s="134" t="s">
        <v>24870</v>
      </c>
      <c r="C3097" s="135" t="s">
        <v>80</v>
      </c>
      <c r="D3097" s="136">
        <v>126.97</v>
      </c>
      <c r="E3097" s="136">
        <v>131.25</v>
      </c>
    </row>
    <row r="3098" spans="1:5" x14ac:dyDescent="0.3">
      <c r="A3098" s="133" t="s">
        <v>24871</v>
      </c>
      <c r="B3098" s="134" t="s">
        <v>24872</v>
      </c>
      <c r="C3098" s="135" t="s">
        <v>80</v>
      </c>
      <c r="D3098" s="136">
        <v>105.17</v>
      </c>
      <c r="E3098" s="136">
        <v>108.86</v>
      </c>
    </row>
    <row r="3099" spans="1:5" x14ac:dyDescent="0.3">
      <c r="A3099" s="133" t="s">
        <v>24873</v>
      </c>
      <c r="B3099" s="134" t="s">
        <v>24874</v>
      </c>
      <c r="C3099" s="135" t="s">
        <v>80</v>
      </c>
      <c r="D3099" s="136">
        <v>127.34</v>
      </c>
      <c r="E3099" s="136">
        <v>131.62</v>
      </c>
    </row>
    <row r="3100" spans="1:5" x14ac:dyDescent="0.3">
      <c r="A3100" s="133" t="s">
        <v>24875</v>
      </c>
      <c r="B3100" s="134" t="s">
        <v>24876</v>
      </c>
      <c r="C3100" s="135" t="s">
        <v>80</v>
      </c>
      <c r="D3100" s="136">
        <v>170.34</v>
      </c>
      <c r="E3100" s="136">
        <v>175.64</v>
      </c>
    </row>
    <row r="3101" spans="1:5" x14ac:dyDescent="0.3">
      <c r="A3101" s="133" t="s">
        <v>24877</v>
      </c>
      <c r="B3101" s="134" t="s">
        <v>24878</v>
      </c>
      <c r="C3101" s="135" t="s">
        <v>80</v>
      </c>
      <c r="D3101" s="136">
        <v>305.29000000000002</v>
      </c>
      <c r="E3101" s="136">
        <v>311.32</v>
      </c>
    </row>
    <row r="3102" spans="1:5" x14ac:dyDescent="0.3">
      <c r="A3102" s="133" t="s">
        <v>24879</v>
      </c>
      <c r="B3102" s="134" t="s">
        <v>24880</v>
      </c>
      <c r="C3102" s="135" t="s">
        <v>80</v>
      </c>
      <c r="D3102" s="136">
        <v>464.33</v>
      </c>
      <c r="E3102" s="136">
        <v>472.09</v>
      </c>
    </row>
    <row r="3103" spans="1:5" x14ac:dyDescent="0.3">
      <c r="A3103" s="133" t="s">
        <v>24881</v>
      </c>
      <c r="B3103" s="134" t="s">
        <v>24882</v>
      </c>
      <c r="C3103" s="135" t="s">
        <v>80</v>
      </c>
      <c r="D3103" s="136">
        <v>625.04</v>
      </c>
      <c r="E3103" s="136">
        <v>634.83000000000004</v>
      </c>
    </row>
    <row r="3104" spans="1:5" x14ac:dyDescent="0.3">
      <c r="A3104" s="133" t="s">
        <v>24883</v>
      </c>
      <c r="B3104" s="134" t="s">
        <v>24884</v>
      </c>
      <c r="C3104" s="135" t="s">
        <v>80</v>
      </c>
      <c r="D3104" s="136">
        <v>936.97</v>
      </c>
      <c r="E3104" s="136">
        <v>951.59</v>
      </c>
    </row>
    <row r="3105" spans="1:5" x14ac:dyDescent="0.3">
      <c r="A3105" s="133" t="s">
        <v>24885</v>
      </c>
      <c r="B3105" s="134" t="s">
        <v>24886</v>
      </c>
      <c r="C3105" s="135" t="s">
        <v>80</v>
      </c>
      <c r="D3105" s="136">
        <v>242.47</v>
      </c>
      <c r="E3105" s="136">
        <v>248.5</v>
      </c>
    </row>
    <row r="3106" spans="1:5" x14ac:dyDescent="0.3">
      <c r="A3106" s="133" t="s">
        <v>24887</v>
      </c>
      <c r="B3106" s="134" t="s">
        <v>24888</v>
      </c>
      <c r="C3106" s="135" t="s">
        <v>80</v>
      </c>
      <c r="D3106" s="136">
        <v>463.09</v>
      </c>
      <c r="E3106" s="136">
        <v>470.85</v>
      </c>
    </row>
    <row r="3107" spans="1:5" x14ac:dyDescent="0.3">
      <c r="A3107" s="133" t="s">
        <v>24889</v>
      </c>
      <c r="B3107" s="134" t="s">
        <v>24890</v>
      </c>
      <c r="C3107" s="135" t="s">
        <v>80</v>
      </c>
      <c r="D3107" s="136">
        <v>636.9</v>
      </c>
      <c r="E3107" s="136">
        <v>646.69000000000005</v>
      </c>
    </row>
    <row r="3108" spans="1:5" x14ac:dyDescent="0.3">
      <c r="A3108" s="133" t="s">
        <v>24891</v>
      </c>
      <c r="B3108" s="134" t="s">
        <v>24892</v>
      </c>
      <c r="C3108" s="135" t="s">
        <v>80</v>
      </c>
      <c r="D3108" s="136">
        <v>353.73</v>
      </c>
      <c r="E3108" s="136">
        <v>359.76</v>
      </c>
    </row>
    <row r="3109" spans="1:5" x14ac:dyDescent="0.3">
      <c r="A3109" s="133" t="s">
        <v>24893</v>
      </c>
      <c r="B3109" s="134" t="s">
        <v>24894</v>
      </c>
      <c r="C3109" s="135" t="s">
        <v>80</v>
      </c>
      <c r="D3109" s="136">
        <v>559.41</v>
      </c>
      <c r="E3109" s="136">
        <v>567.16999999999996</v>
      </c>
    </row>
    <row r="3110" spans="1:5" x14ac:dyDescent="0.3">
      <c r="A3110" s="133" t="s">
        <v>24895</v>
      </c>
      <c r="B3110" s="134" t="s">
        <v>24896</v>
      </c>
      <c r="C3110" s="135" t="s">
        <v>80</v>
      </c>
      <c r="D3110" s="136">
        <v>803.19</v>
      </c>
      <c r="E3110" s="136">
        <v>812.98</v>
      </c>
    </row>
    <row r="3111" spans="1:5" x14ac:dyDescent="0.3">
      <c r="A3111" s="133" t="s">
        <v>24897</v>
      </c>
      <c r="B3111" s="134" t="s">
        <v>24898</v>
      </c>
      <c r="C3111" s="135" t="s">
        <v>80</v>
      </c>
      <c r="D3111" s="136">
        <v>67.22</v>
      </c>
      <c r="E3111" s="136">
        <v>70.8</v>
      </c>
    </row>
    <row r="3112" spans="1:5" x14ac:dyDescent="0.3">
      <c r="A3112" s="133" t="s">
        <v>24899</v>
      </c>
      <c r="B3112" s="134" t="s">
        <v>24900</v>
      </c>
      <c r="C3112" s="135" t="s">
        <v>80</v>
      </c>
      <c r="D3112" s="136">
        <v>86.83</v>
      </c>
      <c r="E3112" s="136">
        <v>91.39</v>
      </c>
    </row>
    <row r="3113" spans="1:5" x14ac:dyDescent="0.3">
      <c r="A3113" s="133" t="s">
        <v>24901</v>
      </c>
      <c r="B3113" s="134" t="s">
        <v>24902</v>
      </c>
      <c r="C3113" s="135" t="s">
        <v>80</v>
      </c>
      <c r="D3113" s="136">
        <v>151.56</v>
      </c>
      <c r="E3113" s="136">
        <v>159.26</v>
      </c>
    </row>
    <row r="3114" spans="1:5" x14ac:dyDescent="0.3">
      <c r="A3114" s="133" t="s">
        <v>24903</v>
      </c>
      <c r="B3114" s="134" t="s">
        <v>24904</v>
      </c>
      <c r="C3114" s="135" t="s">
        <v>80</v>
      </c>
      <c r="D3114" s="136">
        <v>1276.8399999999999</v>
      </c>
      <c r="E3114" s="136">
        <v>1298.77</v>
      </c>
    </row>
    <row r="3115" spans="1:5" x14ac:dyDescent="0.3">
      <c r="A3115" s="133" t="s">
        <v>24905</v>
      </c>
      <c r="B3115" s="134" t="s">
        <v>24906</v>
      </c>
      <c r="C3115" s="135" t="s">
        <v>80</v>
      </c>
      <c r="D3115" s="136">
        <v>176.12</v>
      </c>
      <c r="E3115" s="136">
        <v>180.4</v>
      </c>
    </row>
    <row r="3116" spans="1:5" x14ac:dyDescent="0.3">
      <c r="A3116" s="133" t="s">
        <v>24907</v>
      </c>
      <c r="B3116" s="134" t="s">
        <v>24908</v>
      </c>
      <c r="C3116" s="135" t="s">
        <v>80</v>
      </c>
      <c r="D3116" s="136">
        <v>146.29</v>
      </c>
      <c r="E3116" s="136">
        <v>150.57</v>
      </c>
    </row>
    <row r="3117" spans="1:5" x14ac:dyDescent="0.3">
      <c r="A3117" s="133" t="s">
        <v>24909</v>
      </c>
      <c r="B3117" s="134" t="s">
        <v>24910</v>
      </c>
      <c r="C3117" s="135" t="s">
        <v>80</v>
      </c>
      <c r="D3117" s="136">
        <v>193.33</v>
      </c>
      <c r="E3117" s="136">
        <v>197.61</v>
      </c>
    </row>
    <row r="3118" spans="1:5" x14ac:dyDescent="0.3">
      <c r="A3118" s="133" t="s">
        <v>24911</v>
      </c>
      <c r="B3118" s="134" t="s">
        <v>24912</v>
      </c>
      <c r="C3118" s="135" t="s">
        <v>80</v>
      </c>
      <c r="D3118" s="136">
        <v>319.79000000000002</v>
      </c>
      <c r="E3118" s="136">
        <v>326.54000000000002</v>
      </c>
    </row>
    <row r="3119" spans="1:5" x14ac:dyDescent="0.3">
      <c r="A3119" s="133" t="s">
        <v>24913</v>
      </c>
      <c r="B3119" s="134" t="s">
        <v>24914</v>
      </c>
      <c r="C3119" s="135" t="s">
        <v>80</v>
      </c>
      <c r="D3119" s="136">
        <v>194.73</v>
      </c>
      <c r="E3119" s="136">
        <v>200.03</v>
      </c>
    </row>
    <row r="3120" spans="1:5" x14ac:dyDescent="0.3">
      <c r="A3120" s="133" t="s">
        <v>24915</v>
      </c>
      <c r="B3120" s="134" t="s">
        <v>24916</v>
      </c>
      <c r="C3120" s="135" t="s">
        <v>80</v>
      </c>
      <c r="D3120" s="136">
        <v>551.73</v>
      </c>
      <c r="E3120" s="136">
        <v>560.5</v>
      </c>
    </row>
    <row r="3121" spans="1:5" x14ac:dyDescent="0.3">
      <c r="A3121" s="133" t="s">
        <v>24917</v>
      </c>
      <c r="B3121" s="134" t="s">
        <v>24918</v>
      </c>
      <c r="C3121" s="135" t="s">
        <v>80</v>
      </c>
      <c r="D3121" s="136">
        <v>143.12</v>
      </c>
      <c r="E3121" s="136">
        <v>146.81</v>
      </c>
    </row>
    <row r="3122" spans="1:5" x14ac:dyDescent="0.3">
      <c r="A3122" s="133" t="s">
        <v>24919</v>
      </c>
      <c r="B3122" s="134" t="s">
        <v>24920</v>
      </c>
      <c r="C3122" s="135" t="s">
        <v>80</v>
      </c>
      <c r="D3122" s="136">
        <v>136.4</v>
      </c>
      <c r="E3122" s="136">
        <v>140.09</v>
      </c>
    </row>
    <row r="3123" spans="1:5" x14ac:dyDescent="0.3">
      <c r="A3123" s="133" t="s">
        <v>24921</v>
      </c>
      <c r="B3123" s="134" t="s">
        <v>24922</v>
      </c>
      <c r="C3123" s="135" t="s">
        <v>80</v>
      </c>
      <c r="D3123" s="136">
        <v>36.31</v>
      </c>
      <c r="E3123" s="136">
        <v>37.61</v>
      </c>
    </row>
    <row r="3124" spans="1:5" x14ac:dyDescent="0.3">
      <c r="A3124" s="133" t="s">
        <v>24923</v>
      </c>
      <c r="B3124" s="134" t="s">
        <v>24924</v>
      </c>
      <c r="C3124" s="135"/>
      <c r="D3124" s="136"/>
      <c r="E3124" s="136"/>
    </row>
    <row r="3125" spans="1:5" x14ac:dyDescent="0.3">
      <c r="A3125" s="133" t="s">
        <v>24925</v>
      </c>
      <c r="B3125" s="134" t="s">
        <v>24926</v>
      </c>
      <c r="C3125" s="135" t="s">
        <v>80</v>
      </c>
      <c r="D3125" s="136">
        <v>9.01</v>
      </c>
      <c r="E3125" s="136">
        <v>9.1999999999999993</v>
      </c>
    </row>
    <row r="3126" spans="1:5" x14ac:dyDescent="0.3">
      <c r="A3126" s="133" t="s">
        <v>24927</v>
      </c>
      <c r="B3126" s="134" t="s">
        <v>24928</v>
      </c>
      <c r="C3126" s="135" t="s">
        <v>80</v>
      </c>
      <c r="D3126" s="136">
        <v>9.8000000000000007</v>
      </c>
      <c r="E3126" s="136">
        <v>9.99</v>
      </c>
    </row>
    <row r="3127" spans="1:5" x14ac:dyDescent="0.3">
      <c r="A3127" s="133" t="s">
        <v>24929</v>
      </c>
      <c r="B3127" s="134" t="s">
        <v>24930</v>
      </c>
      <c r="C3127" s="135" t="s">
        <v>80</v>
      </c>
      <c r="D3127" s="136">
        <v>12.58</v>
      </c>
      <c r="E3127" s="136">
        <v>12.77</v>
      </c>
    </row>
    <row r="3128" spans="1:5" x14ac:dyDescent="0.3">
      <c r="A3128" s="133" t="s">
        <v>24931</v>
      </c>
      <c r="B3128" s="134" t="s">
        <v>24932</v>
      </c>
      <c r="C3128" s="135" t="s">
        <v>80</v>
      </c>
      <c r="D3128" s="136">
        <v>25.3</v>
      </c>
      <c r="E3128" s="136">
        <v>25.49</v>
      </c>
    </row>
    <row r="3129" spans="1:5" x14ac:dyDescent="0.3">
      <c r="A3129" s="133" t="s">
        <v>24933</v>
      </c>
      <c r="B3129" s="134" t="s">
        <v>24934</v>
      </c>
      <c r="C3129" s="135" t="s">
        <v>80</v>
      </c>
      <c r="D3129" s="136">
        <v>33.99</v>
      </c>
      <c r="E3129" s="136">
        <v>34.18</v>
      </c>
    </row>
    <row r="3130" spans="1:5" x14ac:dyDescent="0.3">
      <c r="A3130" s="133" t="s">
        <v>24935</v>
      </c>
      <c r="B3130" s="134" t="s">
        <v>24936</v>
      </c>
      <c r="C3130" s="135" t="s">
        <v>80</v>
      </c>
      <c r="D3130" s="136">
        <v>82.03</v>
      </c>
      <c r="E3130" s="136">
        <v>82.32</v>
      </c>
    </row>
    <row r="3131" spans="1:5" x14ac:dyDescent="0.3">
      <c r="A3131" s="133" t="s">
        <v>24937</v>
      </c>
      <c r="B3131" s="134" t="s">
        <v>24938</v>
      </c>
      <c r="C3131" s="135" t="s">
        <v>80</v>
      </c>
      <c r="D3131" s="136">
        <v>111.26</v>
      </c>
      <c r="E3131" s="136">
        <v>111.55</v>
      </c>
    </row>
    <row r="3132" spans="1:5" x14ac:dyDescent="0.3">
      <c r="A3132" s="133" t="s">
        <v>24939</v>
      </c>
      <c r="B3132" s="134" t="s">
        <v>24940</v>
      </c>
      <c r="C3132" s="135" t="s">
        <v>80</v>
      </c>
      <c r="D3132" s="136">
        <v>158.81</v>
      </c>
      <c r="E3132" s="136">
        <v>159.1</v>
      </c>
    </row>
    <row r="3133" spans="1:5" x14ac:dyDescent="0.3">
      <c r="A3133" s="133" t="s">
        <v>24941</v>
      </c>
      <c r="B3133" s="134" t="s">
        <v>24942</v>
      </c>
      <c r="C3133" s="135" t="s">
        <v>80</v>
      </c>
      <c r="D3133" s="136">
        <v>269.75</v>
      </c>
      <c r="E3133" s="136">
        <v>270.04000000000002</v>
      </c>
    </row>
    <row r="3134" spans="1:5" x14ac:dyDescent="0.3">
      <c r="A3134" s="133" t="s">
        <v>24943</v>
      </c>
      <c r="B3134" s="134" t="s">
        <v>24944</v>
      </c>
      <c r="C3134" s="135" t="s">
        <v>80</v>
      </c>
      <c r="D3134" s="136">
        <v>402.54</v>
      </c>
      <c r="E3134" s="136">
        <v>402.83</v>
      </c>
    </row>
    <row r="3135" spans="1:5" x14ac:dyDescent="0.3">
      <c r="A3135" s="133" t="s">
        <v>24945</v>
      </c>
      <c r="B3135" s="134" t="s">
        <v>24946</v>
      </c>
      <c r="C3135" s="135" t="s">
        <v>80</v>
      </c>
      <c r="D3135" s="136">
        <v>546.88</v>
      </c>
      <c r="E3135" s="136">
        <v>547.16999999999996</v>
      </c>
    </row>
    <row r="3136" spans="1:5" x14ac:dyDescent="0.3">
      <c r="A3136" s="133" t="s">
        <v>24947</v>
      </c>
      <c r="B3136" s="134" t="s">
        <v>24948</v>
      </c>
      <c r="C3136" s="135" t="s">
        <v>80</v>
      </c>
      <c r="D3136" s="136">
        <v>914.04</v>
      </c>
      <c r="E3136" s="136">
        <v>914.33</v>
      </c>
    </row>
    <row r="3137" spans="1:5" x14ac:dyDescent="0.3">
      <c r="A3137" s="133" t="s">
        <v>24949</v>
      </c>
      <c r="B3137" s="134" t="s">
        <v>24950</v>
      </c>
      <c r="C3137" s="135" t="s">
        <v>80</v>
      </c>
      <c r="D3137" s="136">
        <v>1281.26</v>
      </c>
      <c r="E3137" s="136">
        <v>1281.55</v>
      </c>
    </row>
    <row r="3138" spans="1:5" x14ac:dyDescent="0.3">
      <c r="A3138" s="133" t="s">
        <v>24951</v>
      </c>
      <c r="B3138" s="134" t="s">
        <v>24952</v>
      </c>
      <c r="C3138" s="135"/>
      <c r="D3138" s="136"/>
      <c r="E3138" s="136"/>
    </row>
    <row r="3139" spans="1:5" x14ac:dyDescent="0.3">
      <c r="A3139" s="133" t="s">
        <v>24953</v>
      </c>
      <c r="B3139" s="134" t="s">
        <v>24954</v>
      </c>
      <c r="C3139" s="135" t="s">
        <v>80</v>
      </c>
      <c r="D3139" s="136">
        <v>659.94</v>
      </c>
      <c r="E3139" s="136">
        <v>663.87</v>
      </c>
    </row>
    <row r="3140" spans="1:5" x14ac:dyDescent="0.3">
      <c r="A3140" s="133" t="s">
        <v>24955</v>
      </c>
      <c r="B3140" s="134" t="s">
        <v>24956</v>
      </c>
      <c r="C3140" s="135" t="s">
        <v>80</v>
      </c>
      <c r="D3140" s="136">
        <v>751.62</v>
      </c>
      <c r="E3140" s="136">
        <v>755.55</v>
      </c>
    </row>
    <row r="3141" spans="1:5" x14ac:dyDescent="0.3">
      <c r="A3141" s="133" t="s">
        <v>24957</v>
      </c>
      <c r="B3141" s="134" t="s">
        <v>24958</v>
      </c>
      <c r="C3141" s="135" t="s">
        <v>80</v>
      </c>
      <c r="D3141" s="136">
        <v>952.42</v>
      </c>
      <c r="E3141" s="136">
        <v>956.35</v>
      </c>
    </row>
    <row r="3142" spans="1:5" x14ac:dyDescent="0.3">
      <c r="A3142" s="133" t="s">
        <v>24959</v>
      </c>
      <c r="B3142" s="134" t="s">
        <v>24960</v>
      </c>
      <c r="C3142" s="135" t="s">
        <v>80</v>
      </c>
      <c r="D3142" s="136">
        <v>1413.45</v>
      </c>
      <c r="E3142" s="136">
        <v>1417.38</v>
      </c>
    </row>
    <row r="3143" spans="1:5" x14ac:dyDescent="0.3">
      <c r="A3143" s="133" t="s">
        <v>24961</v>
      </c>
      <c r="B3143" s="134" t="s">
        <v>24962</v>
      </c>
      <c r="C3143" s="135" t="s">
        <v>80</v>
      </c>
      <c r="D3143" s="136">
        <v>1138.1300000000001</v>
      </c>
      <c r="E3143" s="136">
        <v>1142.06</v>
      </c>
    </row>
    <row r="3144" spans="1:5" x14ac:dyDescent="0.3">
      <c r="A3144" s="133" t="s">
        <v>24963</v>
      </c>
      <c r="B3144" s="134" t="s">
        <v>24964</v>
      </c>
      <c r="C3144" s="135" t="s">
        <v>80</v>
      </c>
      <c r="D3144" s="136">
        <v>596.17999999999995</v>
      </c>
      <c r="E3144" s="136">
        <v>600.11</v>
      </c>
    </row>
    <row r="3145" spans="1:5" x14ac:dyDescent="0.3">
      <c r="A3145" s="133" t="s">
        <v>24965</v>
      </c>
      <c r="B3145" s="134" t="s">
        <v>24966</v>
      </c>
      <c r="C3145" s="135" t="s">
        <v>80</v>
      </c>
      <c r="D3145" s="136">
        <v>615.23</v>
      </c>
      <c r="E3145" s="136">
        <v>619.16</v>
      </c>
    </row>
    <row r="3146" spans="1:5" x14ac:dyDescent="0.3">
      <c r="A3146" s="133" t="s">
        <v>24967</v>
      </c>
      <c r="B3146" s="134" t="s">
        <v>24968</v>
      </c>
      <c r="C3146" s="135" t="s">
        <v>80</v>
      </c>
      <c r="D3146" s="136">
        <v>706.3</v>
      </c>
      <c r="E3146" s="136">
        <v>710.23</v>
      </c>
    </row>
    <row r="3147" spans="1:5" x14ac:dyDescent="0.3">
      <c r="A3147" s="133" t="s">
        <v>24969</v>
      </c>
      <c r="B3147" s="134" t="s">
        <v>24970</v>
      </c>
      <c r="C3147" s="135" t="s">
        <v>80</v>
      </c>
      <c r="D3147" s="136">
        <v>836.18</v>
      </c>
      <c r="E3147" s="136">
        <v>840.11</v>
      </c>
    </row>
    <row r="3148" spans="1:5" x14ac:dyDescent="0.3">
      <c r="A3148" s="133" t="s">
        <v>24971</v>
      </c>
      <c r="B3148" s="134" t="s">
        <v>24972</v>
      </c>
      <c r="C3148" s="135" t="s">
        <v>80</v>
      </c>
      <c r="D3148" s="136">
        <v>1046.25</v>
      </c>
      <c r="E3148" s="136">
        <v>1050.18</v>
      </c>
    </row>
    <row r="3149" spans="1:5" x14ac:dyDescent="0.3">
      <c r="A3149" s="133" t="s">
        <v>24973</v>
      </c>
      <c r="B3149" s="134" t="s">
        <v>24974</v>
      </c>
      <c r="C3149" s="135" t="s">
        <v>80</v>
      </c>
      <c r="D3149" s="136">
        <v>1250.3399999999999</v>
      </c>
      <c r="E3149" s="136">
        <v>1254.27</v>
      </c>
    </row>
    <row r="3150" spans="1:5" x14ac:dyDescent="0.3">
      <c r="A3150" s="133" t="s">
        <v>24975</v>
      </c>
      <c r="B3150" s="134" t="s">
        <v>24976</v>
      </c>
      <c r="C3150" s="135" t="s">
        <v>80</v>
      </c>
      <c r="D3150" s="136">
        <v>1553.27</v>
      </c>
      <c r="E3150" s="136">
        <v>1557.2</v>
      </c>
    </row>
    <row r="3151" spans="1:5" x14ac:dyDescent="0.3">
      <c r="A3151" s="133" t="s">
        <v>24977</v>
      </c>
      <c r="B3151" s="134" t="s">
        <v>24978</v>
      </c>
      <c r="C3151" s="135"/>
      <c r="D3151" s="136"/>
      <c r="E3151" s="136"/>
    </row>
    <row r="3152" spans="1:5" x14ac:dyDescent="0.3">
      <c r="A3152" s="133" t="s">
        <v>24979</v>
      </c>
      <c r="B3152" s="134" t="s">
        <v>24980</v>
      </c>
      <c r="C3152" s="135" t="s">
        <v>80</v>
      </c>
      <c r="D3152" s="136">
        <v>158.01</v>
      </c>
      <c r="E3152" s="136">
        <v>160.38</v>
      </c>
    </row>
    <row r="3153" spans="1:5" x14ac:dyDescent="0.3">
      <c r="A3153" s="133" t="s">
        <v>24981</v>
      </c>
      <c r="B3153" s="134" t="s">
        <v>24982</v>
      </c>
      <c r="C3153" s="135" t="s">
        <v>80</v>
      </c>
      <c r="D3153" s="136">
        <v>221.34</v>
      </c>
      <c r="E3153" s="136">
        <v>224.49</v>
      </c>
    </row>
    <row r="3154" spans="1:5" x14ac:dyDescent="0.3">
      <c r="A3154" s="133" t="s">
        <v>24983</v>
      </c>
      <c r="B3154" s="134" t="s">
        <v>24984</v>
      </c>
      <c r="C3154" s="135" t="s">
        <v>80</v>
      </c>
      <c r="D3154" s="136">
        <v>248.99</v>
      </c>
      <c r="E3154" s="136">
        <v>252.14</v>
      </c>
    </row>
    <row r="3155" spans="1:5" x14ac:dyDescent="0.3">
      <c r="A3155" s="133" t="s">
        <v>24985</v>
      </c>
      <c r="B3155" s="134" t="s">
        <v>24986</v>
      </c>
      <c r="C3155" s="135"/>
      <c r="D3155" s="136"/>
      <c r="E3155" s="136"/>
    </row>
    <row r="3156" spans="1:5" x14ac:dyDescent="0.3">
      <c r="A3156" s="133" t="s">
        <v>24987</v>
      </c>
      <c r="B3156" s="134" t="s">
        <v>24988</v>
      </c>
      <c r="C3156" s="135" t="s">
        <v>80</v>
      </c>
      <c r="D3156" s="136">
        <v>793.52</v>
      </c>
      <c r="E3156" s="136">
        <v>798.01</v>
      </c>
    </row>
    <row r="3157" spans="1:5" x14ac:dyDescent="0.3">
      <c r="A3157" s="133" t="s">
        <v>24989</v>
      </c>
      <c r="B3157" s="134" t="s">
        <v>24990</v>
      </c>
      <c r="C3157" s="135" t="s">
        <v>80</v>
      </c>
      <c r="D3157" s="136">
        <v>765.02</v>
      </c>
      <c r="E3157" s="136">
        <v>769.51</v>
      </c>
    </row>
    <row r="3158" spans="1:5" x14ac:dyDescent="0.3">
      <c r="A3158" s="133" t="s">
        <v>24991</v>
      </c>
      <c r="B3158" s="134" t="s">
        <v>24992</v>
      </c>
      <c r="C3158" s="135" t="s">
        <v>80</v>
      </c>
      <c r="D3158" s="136">
        <v>754.79</v>
      </c>
      <c r="E3158" s="136">
        <v>759.28</v>
      </c>
    </row>
    <row r="3159" spans="1:5" x14ac:dyDescent="0.3">
      <c r="A3159" s="133" t="s">
        <v>24993</v>
      </c>
      <c r="B3159" s="134" t="s">
        <v>24994</v>
      </c>
      <c r="C3159" s="135" t="s">
        <v>80</v>
      </c>
      <c r="D3159" s="136">
        <v>888.66</v>
      </c>
      <c r="E3159" s="136">
        <v>893.15</v>
      </c>
    </row>
    <row r="3160" spans="1:5" x14ac:dyDescent="0.3">
      <c r="A3160" s="133" t="s">
        <v>24995</v>
      </c>
      <c r="B3160" s="134" t="s">
        <v>24996</v>
      </c>
      <c r="C3160" s="135" t="s">
        <v>80</v>
      </c>
      <c r="D3160" s="136">
        <v>1183.76</v>
      </c>
      <c r="E3160" s="136">
        <v>1188.58</v>
      </c>
    </row>
    <row r="3161" spans="1:5" x14ac:dyDescent="0.3">
      <c r="A3161" s="133" t="s">
        <v>24997</v>
      </c>
      <c r="B3161" s="134" t="s">
        <v>24998</v>
      </c>
      <c r="C3161" s="135" t="s">
        <v>80</v>
      </c>
      <c r="D3161" s="136">
        <v>1333.09</v>
      </c>
      <c r="E3161" s="136">
        <v>1337.91</v>
      </c>
    </row>
    <row r="3162" spans="1:5" x14ac:dyDescent="0.3">
      <c r="A3162" s="133" t="s">
        <v>24999</v>
      </c>
      <c r="B3162" s="134" t="s">
        <v>25000</v>
      </c>
      <c r="C3162" s="135" t="s">
        <v>146</v>
      </c>
      <c r="D3162" s="136">
        <v>166.23</v>
      </c>
      <c r="E3162" s="136">
        <v>168.69</v>
      </c>
    </row>
    <row r="3163" spans="1:5" x14ac:dyDescent="0.3">
      <c r="A3163" s="133" t="s">
        <v>25001</v>
      </c>
      <c r="B3163" s="134" t="s">
        <v>25002</v>
      </c>
      <c r="C3163" s="135" t="s">
        <v>146</v>
      </c>
      <c r="D3163" s="136">
        <v>207.29</v>
      </c>
      <c r="E3163" s="136">
        <v>209.75</v>
      </c>
    </row>
    <row r="3164" spans="1:5" x14ac:dyDescent="0.3">
      <c r="A3164" s="133" t="s">
        <v>25003</v>
      </c>
      <c r="B3164" s="134" t="s">
        <v>25004</v>
      </c>
      <c r="C3164" s="135" t="s">
        <v>146</v>
      </c>
      <c r="D3164" s="136">
        <v>267.23</v>
      </c>
      <c r="E3164" s="136">
        <v>269.92</v>
      </c>
    </row>
    <row r="3165" spans="1:5" x14ac:dyDescent="0.3">
      <c r="A3165" s="133" t="s">
        <v>25005</v>
      </c>
      <c r="B3165" s="134" t="s">
        <v>25006</v>
      </c>
      <c r="C3165" s="135" t="s">
        <v>146</v>
      </c>
      <c r="D3165" s="136">
        <v>372.31</v>
      </c>
      <c r="E3165" s="136">
        <v>375.21</v>
      </c>
    </row>
    <row r="3166" spans="1:5" x14ac:dyDescent="0.3">
      <c r="A3166" s="133" t="s">
        <v>25007</v>
      </c>
      <c r="B3166" s="134" t="s">
        <v>25008</v>
      </c>
      <c r="C3166" s="135" t="s">
        <v>146</v>
      </c>
      <c r="D3166" s="136">
        <v>461.25</v>
      </c>
      <c r="E3166" s="136">
        <v>464.38</v>
      </c>
    </row>
    <row r="3167" spans="1:5" x14ac:dyDescent="0.3">
      <c r="A3167" s="133" t="s">
        <v>25009</v>
      </c>
      <c r="B3167" s="134" t="s">
        <v>25010</v>
      </c>
      <c r="C3167" s="135" t="s">
        <v>146</v>
      </c>
      <c r="D3167" s="136">
        <v>629.58000000000004</v>
      </c>
      <c r="E3167" s="136">
        <v>632.94000000000005</v>
      </c>
    </row>
    <row r="3168" spans="1:5" x14ac:dyDescent="0.3">
      <c r="A3168" s="133" t="s">
        <v>25011</v>
      </c>
      <c r="B3168" s="134" t="s">
        <v>25012</v>
      </c>
      <c r="C3168" s="135" t="s">
        <v>146</v>
      </c>
      <c r="D3168" s="136">
        <v>837.29</v>
      </c>
      <c r="E3168" s="136">
        <v>840.87</v>
      </c>
    </row>
    <row r="3169" spans="1:5" x14ac:dyDescent="0.3">
      <c r="A3169" s="133" t="s">
        <v>25013</v>
      </c>
      <c r="B3169" s="134" t="s">
        <v>25014</v>
      </c>
      <c r="C3169" s="135" t="s">
        <v>146</v>
      </c>
      <c r="D3169" s="136">
        <v>326.33999999999997</v>
      </c>
      <c r="E3169" s="136">
        <v>329.47</v>
      </c>
    </row>
    <row r="3170" spans="1:5" x14ac:dyDescent="0.3">
      <c r="A3170" s="133" t="s">
        <v>25015</v>
      </c>
      <c r="B3170" s="134" t="s">
        <v>25016</v>
      </c>
      <c r="C3170" s="135" t="s">
        <v>146</v>
      </c>
      <c r="D3170" s="136">
        <v>345.45</v>
      </c>
      <c r="E3170" s="136">
        <v>347.91</v>
      </c>
    </row>
    <row r="3171" spans="1:5" x14ac:dyDescent="0.3">
      <c r="A3171" s="133" t="s">
        <v>25017</v>
      </c>
      <c r="B3171" s="134" t="s">
        <v>25018</v>
      </c>
      <c r="C3171" s="135" t="s">
        <v>146</v>
      </c>
      <c r="D3171" s="136">
        <v>463.97</v>
      </c>
      <c r="E3171" s="136">
        <v>467.1</v>
      </c>
    </row>
    <row r="3172" spans="1:5" x14ac:dyDescent="0.3">
      <c r="A3172" s="133" t="s">
        <v>25019</v>
      </c>
      <c r="B3172" s="134" t="s">
        <v>25020</v>
      </c>
      <c r="C3172" s="135" t="s">
        <v>146</v>
      </c>
      <c r="D3172" s="136">
        <v>799.03</v>
      </c>
      <c r="E3172" s="136">
        <v>802.61</v>
      </c>
    </row>
    <row r="3173" spans="1:5" x14ac:dyDescent="0.3">
      <c r="A3173" s="133" t="s">
        <v>25021</v>
      </c>
      <c r="B3173" s="134" t="s">
        <v>25022</v>
      </c>
      <c r="C3173" s="135" t="s">
        <v>146</v>
      </c>
      <c r="D3173" s="136">
        <v>601.21</v>
      </c>
      <c r="E3173" s="136">
        <v>603.9</v>
      </c>
    </row>
    <row r="3174" spans="1:5" x14ac:dyDescent="0.3">
      <c r="A3174" s="133" t="s">
        <v>25023</v>
      </c>
      <c r="B3174" s="134" t="s">
        <v>25024</v>
      </c>
      <c r="C3174" s="135" t="s">
        <v>146</v>
      </c>
      <c r="D3174" s="136">
        <v>701.86</v>
      </c>
      <c r="E3174" s="136">
        <v>704.99</v>
      </c>
    </row>
    <row r="3175" spans="1:5" x14ac:dyDescent="0.3">
      <c r="A3175" s="133" t="s">
        <v>25025</v>
      </c>
      <c r="B3175" s="134" t="s">
        <v>25026</v>
      </c>
      <c r="C3175" s="135" t="s">
        <v>146</v>
      </c>
      <c r="D3175" s="136">
        <v>1125.97</v>
      </c>
      <c r="E3175" s="136">
        <v>1129.55</v>
      </c>
    </row>
    <row r="3176" spans="1:5" x14ac:dyDescent="0.3">
      <c r="A3176" s="133" t="s">
        <v>25027</v>
      </c>
      <c r="B3176" s="134" t="s">
        <v>25028</v>
      </c>
      <c r="C3176" s="135" t="s">
        <v>146</v>
      </c>
      <c r="D3176" s="136">
        <v>422.84</v>
      </c>
      <c r="E3176" s="136">
        <v>425.3</v>
      </c>
    </row>
    <row r="3177" spans="1:5" x14ac:dyDescent="0.3">
      <c r="A3177" s="133" t="s">
        <v>25029</v>
      </c>
      <c r="B3177" s="134" t="s">
        <v>25030</v>
      </c>
      <c r="C3177" s="135" t="s">
        <v>146</v>
      </c>
      <c r="D3177" s="136">
        <v>551.67999999999995</v>
      </c>
      <c r="E3177" s="136">
        <v>554.37</v>
      </c>
    </row>
    <row r="3178" spans="1:5" x14ac:dyDescent="0.3">
      <c r="A3178" s="133" t="s">
        <v>25031</v>
      </c>
      <c r="B3178" s="134" t="s">
        <v>25032</v>
      </c>
      <c r="C3178" s="135"/>
      <c r="D3178" s="136"/>
      <c r="E3178" s="136"/>
    </row>
    <row r="3179" spans="1:5" x14ac:dyDescent="0.3">
      <c r="A3179" s="133" t="s">
        <v>25033</v>
      </c>
      <c r="B3179" s="134" t="s">
        <v>25034</v>
      </c>
      <c r="C3179" s="135" t="s">
        <v>146</v>
      </c>
      <c r="D3179" s="136">
        <v>480.91</v>
      </c>
      <c r="E3179" s="136">
        <v>484.04</v>
      </c>
    </row>
    <row r="3180" spans="1:5" x14ac:dyDescent="0.3">
      <c r="A3180" s="133" t="s">
        <v>25035</v>
      </c>
      <c r="B3180" s="134" t="s">
        <v>25036</v>
      </c>
      <c r="C3180" s="135" t="s">
        <v>146</v>
      </c>
      <c r="D3180" s="136">
        <v>704.45</v>
      </c>
      <c r="E3180" s="136">
        <v>708.03</v>
      </c>
    </row>
    <row r="3181" spans="1:5" x14ac:dyDescent="0.3">
      <c r="A3181" s="133" t="s">
        <v>25037</v>
      </c>
      <c r="B3181" s="134" t="s">
        <v>25038</v>
      </c>
      <c r="C3181" s="135" t="s">
        <v>146</v>
      </c>
      <c r="D3181" s="136">
        <v>1019.93</v>
      </c>
      <c r="E3181" s="136">
        <v>1023.95</v>
      </c>
    </row>
    <row r="3182" spans="1:5" x14ac:dyDescent="0.3">
      <c r="A3182" s="133" t="s">
        <v>25039</v>
      </c>
      <c r="B3182" s="134" t="s">
        <v>25040</v>
      </c>
      <c r="C3182" s="135" t="s">
        <v>146</v>
      </c>
      <c r="D3182" s="136">
        <v>1601.38</v>
      </c>
      <c r="E3182" s="136">
        <v>1605.86</v>
      </c>
    </row>
    <row r="3183" spans="1:5" x14ac:dyDescent="0.3">
      <c r="A3183" s="133" t="s">
        <v>25041</v>
      </c>
      <c r="B3183" s="134" t="s">
        <v>25042</v>
      </c>
      <c r="C3183" s="135" t="s">
        <v>146</v>
      </c>
      <c r="D3183" s="136">
        <v>377.38</v>
      </c>
      <c r="E3183" s="136">
        <v>380.51</v>
      </c>
    </row>
    <row r="3184" spans="1:5" x14ac:dyDescent="0.3">
      <c r="A3184" s="133" t="s">
        <v>25043</v>
      </c>
      <c r="B3184" s="134" t="s">
        <v>25044</v>
      </c>
      <c r="C3184" s="135" t="s">
        <v>146</v>
      </c>
      <c r="D3184" s="136">
        <v>456.72</v>
      </c>
      <c r="E3184" s="136">
        <v>459.85</v>
      </c>
    </row>
    <row r="3185" spans="1:5" x14ac:dyDescent="0.3">
      <c r="A3185" s="133" t="s">
        <v>25045</v>
      </c>
      <c r="B3185" s="134" t="s">
        <v>25046</v>
      </c>
      <c r="C3185" s="135" t="s">
        <v>146</v>
      </c>
      <c r="D3185" s="136">
        <v>796.71</v>
      </c>
      <c r="E3185" s="136">
        <v>800.29</v>
      </c>
    </row>
    <row r="3186" spans="1:5" x14ac:dyDescent="0.3">
      <c r="A3186" s="133" t="s">
        <v>25047</v>
      </c>
      <c r="B3186" s="134" t="s">
        <v>25048</v>
      </c>
      <c r="C3186" s="135" t="s">
        <v>146</v>
      </c>
      <c r="D3186" s="136">
        <v>931.31</v>
      </c>
      <c r="E3186" s="136">
        <v>935.33</v>
      </c>
    </row>
    <row r="3187" spans="1:5" x14ac:dyDescent="0.3">
      <c r="A3187" s="133" t="s">
        <v>25049</v>
      </c>
      <c r="B3187" s="134" t="s">
        <v>25050</v>
      </c>
      <c r="C3187" s="135" t="s">
        <v>146</v>
      </c>
      <c r="D3187" s="136">
        <v>1439.77</v>
      </c>
      <c r="E3187" s="136">
        <v>1444.25</v>
      </c>
    </row>
    <row r="3188" spans="1:5" x14ac:dyDescent="0.3">
      <c r="A3188" s="133" t="s">
        <v>25051</v>
      </c>
      <c r="B3188" s="134" t="s">
        <v>25052</v>
      </c>
      <c r="C3188" s="135"/>
      <c r="D3188" s="136"/>
      <c r="E3188" s="136"/>
    </row>
    <row r="3189" spans="1:5" x14ac:dyDescent="0.3">
      <c r="A3189" s="133" t="s">
        <v>25053</v>
      </c>
      <c r="B3189" s="134" t="s">
        <v>25054</v>
      </c>
      <c r="C3189" s="135" t="s">
        <v>80</v>
      </c>
      <c r="D3189" s="136">
        <v>71.14</v>
      </c>
      <c r="E3189" s="136">
        <v>78.84</v>
      </c>
    </row>
    <row r="3190" spans="1:5" x14ac:dyDescent="0.3">
      <c r="A3190" s="133" t="s">
        <v>25055</v>
      </c>
      <c r="B3190" s="134" t="s">
        <v>25056</v>
      </c>
      <c r="C3190" s="135" t="s">
        <v>80</v>
      </c>
      <c r="D3190" s="136">
        <v>109.51</v>
      </c>
      <c r="E3190" s="136">
        <v>113.99</v>
      </c>
    </row>
    <row r="3191" spans="1:5" x14ac:dyDescent="0.3">
      <c r="A3191" s="133" t="s">
        <v>25057</v>
      </c>
      <c r="B3191" s="134" t="s">
        <v>25058</v>
      </c>
      <c r="C3191" s="135"/>
      <c r="D3191" s="136"/>
      <c r="E3191" s="136"/>
    </row>
    <row r="3192" spans="1:5" x14ac:dyDescent="0.3">
      <c r="A3192" s="133" t="s">
        <v>25059</v>
      </c>
      <c r="B3192" s="134" t="s">
        <v>25060</v>
      </c>
      <c r="C3192" s="135" t="s">
        <v>80</v>
      </c>
      <c r="D3192" s="136">
        <v>149.27000000000001</v>
      </c>
      <c r="E3192" s="136">
        <v>157.09</v>
      </c>
    </row>
    <row r="3193" spans="1:5" x14ac:dyDescent="0.3">
      <c r="A3193" s="133" t="s">
        <v>25061</v>
      </c>
      <c r="B3193" s="134" t="s">
        <v>25062</v>
      </c>
      <c r="C3193" s="135" t="s">
        <v>80</v>
      </c>
      <c r="D3193" s="136">
        <v>181.75</v>
      </c>
      <c r="E3193" s="136">
        <v>190.7</v>
      </c>
    </row>
    <row r="3194" spans="1:5" x14ac:dyDescent="0.3">
      <c r="A3194" s="133" t="s">
        <v>25063</v>
      </c>
      <c r="B3194" s="134" t="s">
        <v>25064</v>
      </c>
      <c r="C3194" s="135" t="s">
        <v>80</v>
      </c>
      <c r="D3194" s="136">
        <v>180.47</v>
      </c>
      <c r="E3194" s="136">
        <v>189.42</v>
      </c>
    </row>
    <row r="3195" spans="1:5" x14ac:dyDescent="0.3">
      <c r="A3195" s="133" t="s">
        <v>25065</v>
      </c>
      <c r="B3195" s="134" t="s">
        <v>25066</v>
      </c>
      <c r="C3195" s="135" t="s">
        <v>80</v>
      </c>
      <c r="D3195" s="136">
        <v>215.76</v>
      </c>
      <c r="E3195" s="136">
        <v>225.83</v>
      </c>
    </row>
    <row r="3196" spans="1:5" x14ac:dyDescent="0.3">
      <c r="A3196" s="133" t="s">
        <v>25067</v>
      </c>
      <c r="B3196" s="134" t="s">
        <v>25068</v>
      </c>
      <c r="C3196" s="135" t="s">
        <v>80</v>
      </c>
      <c r="D3196" s="136">
        <v>308.48</v>
      </c>
      <c r="E3196" s="136">
        <v>319.66000000000003</v>
      </c>
    </row>
    <row r="3197" spans="1:5" x14ac:dyDescent="0.3">
      <c r="A3197" s="133" t="s">
        <v>25069</v>
      </c>
      <c r="B3197" s="134" t="s">
        <v>25070</v>
      </c>
      <c r="C3197" s="135" t="s">
        <v>80</v>
      </c>
      <c r="D3197" s="136">
        <v>342.08</v>
      </c>
      <c r="E3197" s="136">
        <v>354.66</v>
      </c>
    </row>
    <row r="3198" spans="1:5" x14ac:dyDescent="0.3">
      <c r="A3198" s="133" t="s">
        <v>25071</v>
      </c>
      <c r="B3198" s="134" t="s">
        <v>25072</v>
      </c>
      <c r="C3198" s="135" t="s">
        <v>80</v>
      </c>
      <c r="D3198" s="136">
        <v>401.56</v>
      </c>
      <c r="E3198" s="136">
        <v>414.97</v>
      </c>
    </row>
    <row r="3199" spans="1:5" x14ac:dyDescent="0.3">
      <c r="A3199" s="133" t="s">
        <v>25073</v>
      </c>
      <c r="B3199" s="134" t="s">
        <v>25074</v>
      </c>
      <c r="C3199" s="135" t="s">
        <v>80</v>
      </c>
      <c r="D3199" s="136">
        <v>443.74</v>
      </c>
      <c r="E3199" s="136">
        <v>457.72</v>
      </c>
    </row>
    <row r="3200" spans="1:5" x14ac:dyDescent="0.3">
      <c r="A3200" s="133" t="s">
        <v>25075</v>
      </c>
      <c r="B3200" s="134" t="s">
        <v>25076</v>
      </c>
      <c r="C3200" s="135" t="s">
        <v>80</v>
      </c>
      <c r="D3200" s="136">
        <v>571.92999999999995</v>
      </c>
      <c r="E3200" s="136">
        <v>586.74</v>
      </c>
    </row>
    <row r="3201" spans="1:5" x14ac:dyDescent="0.3">
      <c r="A3201" s="133" t="s">
        <v>25077</v>
      </c>
      <c r="B3201" s="134" t="s">
        <v>25078</v>
      </c>
      <c r="C3201" s="135" t="s">
        <v>80</v>
      </c>
      <c r="D3201" s="136">
        <v>715.73</v>
      </c>
      <c r="E3201" s="136">
        <v>731.1</v>
      </c>
    </row>
    <row r="3202" spans="1:5" x14ac:dyDescent="0.3">
      <c r="A3202" s="133" t="s">
        <v>25079</v>
      </c>
      <c r="B3202" s="134" t="s">
        <v>25080</v>
      </c>
      <c r="C3202" s="135" t="s">
        <v>80</v>
      </c>
      <c r="D3202" s="136">
        <v>982.89</v>
      </c>
      <c r="E3202" s="136">
        <v>999.66</v>
      </c>
    </row>
    <row r="3203" spans="1:5" x14ac:dyDescent="0.3">
      <c r="A3203" s="133" t="s">
        <v>25081</v>
      </c>
      <c r="B3203" s="134" t="s">
        <v>25082</v>
      </c>
      <c r="C3203" s="135" t="s">
        <v>80</v>
      </c>
      <c r="D3203" s="136">
        <v>923.38</v>
      </c>
      <c r="E3203" s="136">
        <v>941.83</v>
      </c>
    </row>
    <row r="3204" spans="1:5" x14ac:dyDescent="0.3">
      <c r="A3204" s="133" t="s">
        <v>25083</v>
      </c>
      <c r="B3204" s="134" t="s">
        <v>25084</v>
      </c>
      <c r="C3204" s="135" t="s">
        <v>80</v>
      </c>
      <c r="D3204" s="136">
        <v>1114.32</v>
      </c>
      <c r="E3204" s="136">
        <v>1133.8900000000001</v>
      </c>
    </row>
    <row r="3205" spans="1:5" x14ac:dyDescent="0.3">
      <c r="A3205" s="133" t="s">
        <v>25085</v>
      </c>
      <c r="B3205" s="134" t="s">
        <v>25086</v>
      </c>
      <c r="C3205" s="135"/>
      <c r="D3205" s="136"/>
      <c r="E3205" s="136"/>
    </row>
    <row r="3206" spans="1:5" x14ac:dyDescent="0.3">
      <c r="A3206" s="133" t="s">
        <v>25087</v>
      </c>
      <c r="B3206" s="134" t="s">
        <v>25088</v>
      </c>
      <c r="C3206" s="135" t="s">
        <v>80</v>
      </c>
      <c r="D3206" s="136">
        <v>158.18</v>
      </c>
      <c r="E3206" s="136">
        <v>160</v>
      </c>
    </row>
    <row r="3207" spans="1:5" x14ac:dyDescent="0.3">
      <c r="A3207" s="133" t="s">
        <v>25089</v>
      </c>
      <c r="B3207" s="134" t="s">
        <v>25090</v>
      </c>
      <c r="C3207" s="135" t="s">
        <v>80</v>
      </c>
      <c r="D3207" s="136">
        <v>289.64</v>
      </c>
      <c r="E3207" s="136">
        <v>292.36</v>
      </c>
    </row>
    <row r="3208" spans="1:5" x14ac:dyDescent="0.3">
      <c r="A3208" s="133" t="s">
        <v>25091</v>
      </c>
      <c r="B3208" s="134" t="s">
        <v>25092</v>
      </c>
      <c r="C3208" s="135" t="s">
        <v>80</v>
      </c>
      <c r="D3208" s="136">
        <v>333.56</v>
      </c>
      <c r="E3208" s="136">
        <v>336.73</v>
      </c>
    </row>
    <row r="3209" spans="1:5" x14ac:dyDescent="0.3">
      <c r="A3209" s="133" t="s">
        <v>25093</v>
      </c>
      <c r="B3209" s="134" t="s">
        <v>25094</v>
      </c>
      <c r="C3209" s="135" t="s">
        <v>80</v>
      </c>
      <c r="D3209" s="136">
        <v>457.48</v>
      </c>
      <c r="E3209" s="136">
        <v>461.12</v>
      </c>
    </row>
    <row r="3210" spans="1:5" x14ac:dyDescent="0.3">
      <c r="A3210" s="133" t="s">
        <v>25095</v>
      </c>
      <c r="B3210" s="134" t="s">
        <v>25096</v>
      </c>
      <c r="C3210" s="135" t="s">
        <v>80</v>
      </c>
      <c r="D3210" s="136">
        <v>562.67999999999995</v>
      </c>
      <c r="E3210" s="136">
        <v>567.22</v>
      </c>
    </row>
    <row r="3211" spans="1:5" x14ac:dyDescent="0.3">
      <c r="A3211" s="133" t="s">
        <v>25097</v>
      </c>
      <c r="B3211" s="134" t="s">
        <v>25098</v>
      </c>
      <c r="C3211" s="135" t="s">
        <v>80</v>
      </c>
      <c r="D3211" s="136">
        <v>837.02</v>
      </c>
      <c r="E3211" s="136">
        <v>842.46</v>
      </c>
    </row>
    <row r="3212" spans="1:5" x14ac:dyDescent="0.3">
      <c r="A3212" s="133" t="s">
        <v>25099</v>
      </c>
      <c r="B3212" s="134" t="s">
        <v>25100</v>
      </c>
      <c r="C3212" s="135" t="s">
        <v>80</v>
      </c>
      <c r="D3212" s="136">
        <v>861.9</v>
      </c>
      <c r="E3212" s="136">
        <v>868.71</v>
      </c>
    </row>
    <row r="3213" spans="1:5" x14ac:dyDescent="0.3">
      <c r="A3213" s="133" t="s">
        <v>25101</v>
      </c>
      <c r="B3213" s="134" t="s">
        <v>25102</v>
      </c>
      <c r="C3213" s="135" t="s">
        <v>80</v>
      </c>
      <c r="D3213" s="136">
        <v>1257.4000000000001</v>
      </c>
      <c r="E3213" s="136">
        <v>1271.02</v>
      </c>
    </row>
    <row r="3214" spans="1:5" x14ac:dyDescent="0.3">
      <c r="A3214" s="133" t="s">
        <v>25103</v>
      </c>
      <c r="B3214" s="134" t="s">
        <v>25104</v>
      </c>
      <c r="C3214" s="135"/>
      <c r="D3214" s="136"/>
      <c r="E3214" s="136"/>
    </row>
    <row r="3215" spans="1:5" x14ac:dyDescent="0.3">
      <c r="A3215" s="133" t="s">
        <v>25105</v>
      </c>
      <c r="B3215" s="134" t="s">
        <v>25106</v>
      </c>
      <c r="C3215" s="135" t="s">
        <v>80</v>
      </c>
      <c r="D3215" s="136">
        <v>110.32</v>
      </c>
      <c r="E3215" s="136">
        <v>114.96</v>
      </c>
    </row>
    <row r="3216" spans="1:5" x14ac:dyDescent="0.3">
      <c r="A3216" s="133" t="s">
        <v>25107</v>
      </c>
      <c r="B3216" s="134" t="s">
        <v>25108</v>
      </c>
      <c r="C3216" s="135"/>
      <c r="D3216" s="136"/>
      <c r="E3216" s="136"/>
    </row>
    <row r="3217" spans="1:5" x14ac:dyDescent="0.3">
      <c r="A3217" s="133" t="s">
        <v>25109</v>
      </c>
      <c r="B3217" s="134" t="s">
        <v>25110</v>
      </c>
      <c r="C3217" s="135" t="s">
        <v>80</v>
      </c>
      <c r="D3217" s="136">
        <v>201.64</v>
      </c>
      <c r="E3217" s="136">
        <v>204.44</v>
      </c>
    </row>
    <row r="3218" spans="1:5" x14ac:dyDescent="0.3">
      <c r="A3218" s="133" t="s">
        <v>25111</v>
      </c>
      <c r="B3218" s="134" t="s">
        <v>25112</v>
      </c>
      <c r="C3218" s="135" t="s">
        <v>80</v>
      </c>
      <c r="D3218" s="136">
        <v>269.32</v>
      </c>
      <c r="E3218" s="136">
        <v>272.12</v>
      </c>
    </row>
    <row r="3219" spans="1:5" x14ac:dyDescent="0.3">
      <c r="A3219" s="133" t="s">
        <v>25113</v>
      </c>
      <c r="B3219" s="134" t="s">
        <v>25114</v>
      </c>
      <c r="C3219" s="135" t="s">
        <v>80</v>
      </c>
      <c r="D3219" s="136">
        <v>314.44</v>
      </c>
      <c r="E3219" s="136">
        <v>318.37</v>
      </c>
    </row>
    <row r="3220" spans="1:5" x14ac:dyDescent="0.3">
      <c r="A3220" s="133" t="s">
        <v>25115</v>
      </c>
      <c r="B3220" s="134" t="s">
        <v>25116</v>
      </c>
      <c r="C3220" s="135" t="s">
        <v>80</v>
      </c>
      <c r="D3220" s="136">
        <v>421.24</v>
      </c>
      <c r="E3220" s="136">
        <v>425.17</v>
      </c>
    </row>
    <row r="3221" spans="1:5" x14ac:dyDescent="0.3">
      <c r="A3221" s="133" t="s">
        <v>25117</v>
      </c>
      <c r="B3221" s="134" t="s">
        <v>25118</v>
      </c>
      <c r="C3221" s="135" t="s">
        <v>80</v>
      </c>
      <c r="D3221" s="136">
        <v>676.7</v>
      </c>
      <c r="E3221" s="136">
        <v>680.63</v>
      </c>
    </row>
    <row r="3222" spans="1:5" x14ac:dyDescent="0.3">
      <c r="A3222" s="133" t="s">
        <v>25119</v>
      </c>
      <c r="B3222" s="134" t="s">
        <v>25120</v>
      </c>
      <c r="C3222" s="135" t="s">
        <v>146</v>
      </c>
      <c r="D3222" s="136">
        <v>88.07</v>
      </c>
      <c r="E3222" s="136">
        <v>90.3</v>
      </c>
    </row>
    <row r="3223" spans="1:5" x14ac:dyDescent="0.3">
      <c r="A3223" s="133" t="s">
        <v>25121</v>
      </c>
      <c r="B3223" s="134" t="s">
        <v>25122</v>
      </c>
      <c r="C3223" s="135" t="s">
        <v>146</v>
      </c>
      <c r="D3223" s="136">
        <v>98.55</v>
      </c>
      <c r="E3223" s="136">
        <v>100.78</v>
      </c>
    </row>
    <row r="3224" spans="1:5" x14ac:dyDescent="0.3">
      <c r="A3224" s="133" t="s">
        <v>25123</v>
      </c>
      <c r="B3224" s="134" t="s">
        <v>25124</v>
      </c>
      <c r="C3224" s="135" t="s">
        <v>146</v>
      </c>
      <c r="D3224" s="136">
        <v>122.82</v>
      </c>
      <c r="E3224" s="136">
        <v>125.62</v>
      </c>
    </row>
    <row r="3225" spans="1:5" x14ac:dyDescent="0.3">
      <c r="A3225" s="133" t="s">
        <v>25125</v>
      </c>
      <c r="B3225" s="134" t="s">
        <v>25126</v>
      </c>
      <c r="C3225" s="135" t="s">
        <v>146</v>
      </c>
      <c r="D3225" s="136">
        <v>177.58</v>
      </c>
      <c r="E3225" s="136">
        <v>180.38</v>
      </c>
    </row>
    <row r="3226" spans="1:5" x14ac:dyDescent="0.3">
      <c r="A3226" s="133" t="s">
        <v>25127</v>
      </c>
      <c r="B3226" s="134" t="s">
        <v>25128</v>
      </c>
      <c r="C3226" s="135" t="s">
        <v>146</v>
      </c>
      <c r="D3226" s="136">
        <v>227.16</v>
      </c>
      <c r="E3226" s="136">
        <v>229.96</v>
      </c>
    </row>
    <row r="3227" spans="1:5" x14ac:dyDescent="0.3">
      <c r="A3227" s="133" t="s">
        <v>25129</v>
      </c>
      <c r="B3227" s="134" t="s">
        <v>25130</v>
      </c>
      <c r="C3227" s="135" t="s">
        <v>19026</v>
      </c>
      <c r="D3227" s="136">
        <v>1054.17</v>
      </c>
      <c r="E3227" s="136">
        <v>1056.4000000000001</v>
      </c>
    </row>
    <row r="3228" spans="1:5" x14ac:dyDescent="0.3">
      <c r="A3228" s="133" t="s">
        <v>25131</v>
      </c>
      <c r="B3228" s="134" t="s">
        <v>25132</v>
      </c>
      <c r="C3228" s="135" t="s">
        <v>19026</v>
      </c>
      <c r="D3228" s="136">
        <v>1123.1099999999999</v>
      </c>
      <c r="E3228" s="136">
        <v>1125.3399999999999</v>
      </c>
    </row>
    <row r="3229" spans="1:5" x14ac:dyDescent="0.3">
      <c r="A3229" s="133" t="s">
        <v>25133</v>
      </c>
      <c r="B3229" s="134" t="s">
        <v>25134</v>
      </c>
      <c r="C3229" s="135" t="s">
        <v>19026</v>
      </c>
      <c r="D3229" s="136">
        <v>1055.1400000000001</v>
      </c>
      <c r="E3229" s="136">
        <v>1057.94</v>
      </c>
    </row>
    <row r="3230" spans="1:5" x14ac:dyDescent="0.3">
      <c r="A3230" s="133" t="s">
        <v>25135</v>
      </c>
      <c r="B3230" s="134" t="s">
        <v>25136</v>
      </c>
      <c r="C3230" s="135" t="s">
        <v>19026</v>
      </c>
      <c r="D3230" s="136">
        <v>1099.45</v>
      </c>
      <c r="E3230" s="136">
        <v>1102.25</v>
      </c>
    </row>
    <row r="3231" spans="1:5" x14ac:dyDescent="0.3">
      <c r="A3231" s="133" t="s">
        <v>25137</v>
      </c>
      <c r="B3231" s="134" t="s">
        <v>25138</v>
      </c>
      <c r="C3231" s="135" t="s">
        <v>19026</v>
      </c>
      <c r="D3231" s="136">
        <v>1319.44</v>
      </c>
      <c r="E3231" s="136">
        <v>1322.24</v>
      </c>
    </row>
    <row r="3232" spans="1:5" x14ac:dyDescent="0.3">
      <c r="A3232" s="133" t="s">
        <v>25139</v>
      </c>
      <c r="B3232" s="134" t="s">
        <v>25140</v>
      </c>
      <c r="C3232" s="135" t="s">
        <v>19026</v>
      </c>
      <c r="D3232" s="136">
        <v>2000.26</v>
      </c>
      <c r="E3232" s="136">
        <v>2003.06</v>
      </c>
    </row>
    <row r="3233" spans="1:5" x14ac:dyDescent="0.3">
      <c r="A3233" s="133" t="s">
        <v>25141</v>
      </c>
      <c r="B3233" s="134" t="s">
        <v>25142</v>
      </c>
      <c r="C3233" s="135" t="s">
        <v>80</v>
      </c>
      <c r="D3233" s="136">
        <v>385.07</v>
      </c>
      <c r="E3233" s="136">
        <v>389</v>
      </c>
    </row>
    <row r="3234" spans="1:5" x14ac:dyDescent="0.3">
      <c r="A3234" s="133" t="s">
        <v>25143</v>
      </c>
      <c r="B3234" s="134" t="s">
        <v>25144</v>
      </c>
      <c r="C3234" s="135" t="s">
        <v>80</v>
      </c>
      <c r="D3234" s="136">
        <v>1043.79</v>
      </c>
      <c r="E3234" s="136">
        <v>1047.72</v>
      </c>
    </row>
    <row r="3235" spans="1:5" x14ac:dyDescent="0.3">
      <c r="A3235" s="133" t="s">
        <v>25145</v>
      </c>
      <c r="B3235" s="134" t="s">
        <v>25146</v>
      </c>
      <c r="C3235" s="135" t="s">
        <v>146</v>
      </c>
      <c r="D3235" s="136">
        <v>131.57</v>
      </c>
      <c r="E3235" s="136">
        <v>133.80000000000001</v>
      </c>
    </row>
    <row r="3236" spans="1:5" x14ac:dyDescent="0.3">
      <c r="A3236" s="133" t="s">
        <v>25147</v>
      </c>
      <c r="B3236" s="134" t="s">
        <v>25148</v>
      </c>
      <c r="C3236" s="135" t="s">
        <v>146</v>
      </c>
      <c r="D3236" s="136">
        <v>172.84</v>
      </c>
      <c r="E3236" s="136">
        <v>175.07</v>
      </c>
    </row>
    <row r="3237" spans="1:5" x14ac:dyDescent="0.3">
      <c r="A3237" s="133" t="s">
        <v>25149</v>
      </c>
      <c r="B3237" s="134" t="s">
        <v>25150</v>
      </c>
      <c r="C3237" s="135" t="s">
        <v>146</v>
      </c>
      <c r="D3237" s="136">
        <v>189.45</v>
      </c>
      <c r="E3237" s="136">
        <v>192.25</v>
      </c>
    </row>
    <row r="3238" spans="1:5" x14ac:dyDescent="0.3">
      <c r="A3238" s="133" t="s">
        <v>25151</v>
      </c>
      <c r="B3238" s="134" t="s">
        <v>25152</v>
      </c>
      <c r="C3238" s="135" t="s">
        <v>146</v>
      </c>
      <c r="D3238" s="136">
        <v>318.44</v>
      </c>
      <c r="E3238" s="136">
        <v>321.24</v>
      </c>
    </row>
    <row r="3239" spans="1:5" x14ac:dyDescent="0.3">
      <c r="A3239" s="133" t="s">
        <v>25153</v>
      </c>
      <c r="B3239" s="134" t="s">
        <v>25154</v>
      </c>
      <c r="C3239" s="135" t="s">
        <v>146</v>
      </c>
      <c r="D3239" s="136">
        <v>326</v>
      </c>
      <c r="E3239" s="136">
        <v>328.8</v>
      </c>
    </row>
    <row r="3240" spans="1:5" x14ac:dyDescent="0.3">
      <c r="A3240" s="133" t="s">
        <v>25155</v>
      </c>
      <c r="B3240" s="134" t="s">
        <v>25156</v>
      </c>
      <c r="C3240" s="135" t="s">
        <v>146</v>
      </c>
      <c r="D3240" s="136">
        <v>648.96</v>
      </c>
      <c r="E3240" s="136">
        <v>651.76</v>
      </c>
    </row>
    <row r="3241" spans="1:5" x14ac:dyDescent="0.3">
      <c r="A3241" s="133" t="s">
        <v>25157</v>
      </c>
      <c r="B3241" s="134" t="s">
        <v>25158</v>
      </c>
      <c r="C3241" s="135" t="s">
        <v>146</v>
      </c>
      <c r="D3241" s="136">
        <v>206.2</v>
      </c>
      <c r="E3241" s="136">
        <v>208.43</v>
      </c>
    </row>
    <row r="3242" spans="1:5" x14ac:dyDescent="0.3">
      <c r="A3242" s="133" t="s">
        <v>25159</v>
      </c>
      <c r="B3242" s="134" t="s">
        <v>25160</v>
      </c>
      <c r="C3242" s="135" t="s">
        <v>146</v>
      </c>
      <c r="D3242" s="136">
        <v>214.71</v>
      </c>
      <c r="E3242" s="136">
        <v>216.94</v>
      </c>
    </row>
    <row r="3243" spans="1:5" x14ac:dyDescent="0.3">
      <c r="A3243" s="133" t="s">
        <v>25161</v>
      </c>
      <c r="B3243" s="134" t="s">
        <v>25162</v>
      </c>
      <c r="C3243" s="135" t="s">
        <v>146</v>
      </c>
      <c r="D3243" s="136">
        <v>223.13</v>
      </c>
      <c r="E3243" s="136">
        <v>225.93</v>
      </c>
    </row>
    <row r="3244" spans="1:5" x14ac:dyDescent="0.3">
      <c r="A3244" s="133" t="s">
        <v>25163</v>
      </c>
      <c r="B3244" s="134" t="s">
        <v>25164</v>
      </c>
      <c r="C3244" s="135" t="s">
        <v>146</v>
      </c>
      <c r="D3244" s="136">
        <v>272.58999999999997</v>
      </c>
      <c r="E3244" s="136">
        <v>275.39</v>
      </c>
    </row>
    <row r="3245" spans="1:5" x14ac:dyDescent="0.3">
      <c r="A3245" s="133" t="s">
        <v>25165</v>
      </c>
      <c r="B3245" s="134" t="s">
        <v>25166</v>
      </c>
      <c r="C3245" s="135" t="s">
        <v>146</v>
      </c>
      <c r="D3245" s="136">
        <v>401.2</v>
      </c>
      <c r="E3245" s="136">
        <v>404</v>
      </c>
    </row>
    <row r="3246" spans="1:5" x14ac:dyDescent="0.3">
      <c r="A3246" s="133" t="s">
        <v>25167</v>
      </c>
      <c r="B3246" s="134" t="s">
        <v>25168</v>
      </c>
      <c r="C3246" s="135" t="s">
        <v>146</v>
      </c>
      <c r="D3246" s="136">
        <v>163.80000000000001</v>
      </c>
      <c r="E3246" s="136">
        <v>166.03</v>
      </c>
    </row>
    <row r="3247" spans="1:5" x14ac:dyDescent="0.3">
      <c r="A3247" s="133" t="s">
        <v>25169</v>
      </c>
      <c r="B3247" s="134" t="s">
        <v>25170</v>
      </c>
      <c r="C3247" s="135" t="s">
        <v>146</v>
      </c>
      <c r="D3247" s="136">
        <v>227.01</v>
      </c>
      <c r="E3247" s="136">
        <v>229.24</v>
      </c>
    </row>
    <row r="3248" spans="1:5" x14ac:dyDescent="0.3">
      <c r="A3248" s="133" t="s">
        <v>25171</v>
      </c>
      <c r="B3248" s="134" t="s">
        <v>25172</v>
      </c>
      <c r="C3248" s="135" t="s">
        <v>146</v>
      </c>
      <c r="D3248" s="136">
        <v>267</v>
      </c>
      <c r="E3248" s="136">
        <v>269.23</v>
      </c>
    </row>
    <row r="3249" spans="1:5" x14ac:dyDescent="0.3">
      <c r="A3249" s="133" t="s">
        <v>25173</v>
      </c>
      <c r="B3249" s="134" t="s">
        <v>25174</v>
      </c>
      <c r="C3249" s="135" t="s">
        <v>146</v>
      </c>
      <c r="D3249" s="136">
        <v>320.56</v>
      </c>
      <c r="E3249" s="136">
        <v>323.36</v>
      </c>
    </row>
    <row r="3250" spans="1:5" x14ac:dyDescent="0.3">
      <c r="A3250" s="133" t="s">
        <v>25175</v>
      </c>
      <c r="B3250" s="134" t="s">
        <v>25176</v>
      </c>
      <c r="C3250" s="135" t="s">
        <v>146</v>
      </c>
      <c r="D3250" s="136">
        <v>370.51</v>
      </c>
      <c r="E3250" s="136">
        <v>373.31</v>
      </c>
    </row>
    <row r="3251" spans="1:5" x14ac:dyDescent="0.3">
      <c r="A3251" s="133" t="s">
        <v>25177</v>
      </c>
      <c r="B3251" s="134" t="s">
        <v>25178</v>
      </c>
      <c r="C3251" s="135" t="s">
        <v>146</v>
      </c>
      <c r="D3251" s="136">
        <v>999.63</v>
      </c>
      <c r="E3251" s="136">
        <v>1002.43</v>
      </c>
    </row>
    <row r="3252" spans="1:5" x14ac:dyDescent="0.3">
      <c r="A3252" s="133" t="s">
        <v>25179</v>
      </c>
      <c r="B3252" s="134" t="s">
        <v>25180</v>
      </c>
      <c r="C3252" s="135" t="s">
        <v>146</v>
      </c>
      <c r="D3252" s="136">
        <v>148.71</v>
      </c>
      <c r="E3252" s="136">
        <v>151.51</v>
      </c>
    </row>
    <row r="3253" spans="1:5" x14ac:dyDescent="0.3">
      <c r="A3253" s="133" t="s">
        <v>25181</v>
      </c>
      <c r="B3253" s="134" t="s">
        <v>25182</v>
      </c>
      <c r="C3253" s="135" t="s">
        <v>146</v>
      </c>
      <c r="D3253" s="136">
        <v>711.66</v>
      </c>
      <c r="E3253" s="136">
        <v>714.46</v>
      </c>
    </row>
    <row r="3254" spans="1:5" x14ac:dyDescent="0.3">
      <c r="A3254" s="133" t="s">
        <v>25183</v>
      </c>
      <c r="B3254" s="134" t="s">
        <v>25184</v>
      </c>
      <c r="C3254" s="135" t="s">
        <v>146</v>
      </c>
      <c r="D3254" s="136">
        <v>164.25</v>
      </c>
      <c r="E3254" s="136">
        <v>166.48</v>
      </c>
    </row>
    <row r="3255" spans="1:5" x14ac:dyDescent="0.3">
      <c r="A3255" s="133" t="s">
        <v>25185</v>
      </c>
      <c r="B3255" s="134" t="s">
        <v>25186</v>
      </c>
      <c r="C3255" s="135" t="s">
        <v>146</v>
      </c>
      <c r="D3255" s="136">
        <v>243.82</v>
      </c>
      <c r="E3255" s="136">
        <v>246.62</v>
      </c>
    </row>
    <row r="3256" spans="1:5" x14ac:dyDescent="0.3">
      <c r="A3256" s="133" t="s">
        <v>25187</v>
      </c>
      <c r="B3256" s="134" t="s">
        <v>25188</v>
      </c>
      <c r="C3256" s="135" t="s">
        <v>146</v>
      </c>
      <c r="D3256" s="136">
        <v>283.89999999999998</v>
      </c>
      <c r="E3256" s="136">
        <v>286.7</v>
      </c>
    </row>
    <row r="3257" spans="1:5" x14ac:dyDescent="0.3">
      <c r="A3257" s="133" t="s">
        <v>25189</v>
      </c>
      <c r="B3257" s="134" t="s">
        <v>25190</v>
      </c>
      <c r="C3257" s="135" t="s">
        <v>146</v>
      </c>
      <c r="D3257" s="136">
        <v>282.17</v>
      </c>
      <c r="E3257" s="136">
        <v>284.97000000000003</v>
      </c>
    </row>
    <row r="3258" spans="1:5" x14ac:dyDescent="0.3">
      <c r="A3258" s="133" t="s">
        <v>25191</v>
      </c>
      <c r="B3258" s="134" t="s">
        <v>25192</v>
      </c>
      <c r="C3258" s="135" t="s">
        <v>146</v>
      </c>
      <c r="D3258" s="136">
        <v>545.74</v>
      </c>
      <c r="E3258" s="136">
        <v>548.54</v>
      </c>
    </row>
    <row r="3259" spans="1:5" x14ac:dyDescent="0.3">
      <c r="A3259" s="133" t="s">
        <v>25193</v>
      </c>
      <c r="B3259" s="134" t="s">
        <v>25194</v>
      </c>
      <c r="C3259" s="135" t="s">
        <v>146</v>
      </c>
      <c r="D3259" s="136">
        <v>557.61</v>
      </c>
      <c r="E3259" s="136">
        <v>560.41</v>
      </c>
    </row>
    <row r="3260" spans="1:5" x14ac:dyDescent="0.3">
      <c r="A3260" s="133" t="s">
        <v>25195</v>
      </c>
      <c r="B3260" s="134" t="s">
        <v>25196</v>
      </c>
      <c r="C3260" s="135" t="s">
        <v>146</v>
      </c>
      <c r="D3260" s="136">
        <v>590.64</v>
      </c>
      <c r="E3260" s="136">
        <v>593.44000000000005</v>
      </c>
    </row>
    <row r="3261" spans="1:5" x14ac:dyDescent="0.3">
      <c r="A3261" s="133" t="s">
        <v>25197</v>
      </c>
      <c r="B3261" s="134" t="s">
        <v>25198</v>
      </c>
      <c r="C3261" s="135" t="s">
        <v>146</v>
      </c>
      <c r="D3261" s="136">
        <v>608.96</v>
      </c>
      <c r="E3261" s="136">
        <v>611.76</v>
      </c>
    </row>
    <row r="3262" spans="1:5" x14ac:dyDescent="0.3">
      <c r="A3262" s="133" t="s">
        <v>25199</v>
      </c>
      <c r="B3262" s="134" t="s">
        <v>25200</v>
      </c>
      <c r="C3262" s="135" t="s">
        <v>146</v>
      </c>
      <c r="D3262" s="136">
        <v>658.21</v>
      </c>
      <c r="E3262" s="136">
        <v>661.01</v>
      </c>
    </row>
    <row r="3263" spans="1:5" x14ac:dyDescent="0.3">
      <c r="A3263" s="133" t="s">
        <v>25201</v>
      </c>
      <c r="B3263" s="134" t="s">
        <v>25202</v>
      </c>
      <c r="C3263" s="135" t="s">
        <v>146</v>
      </c>
      <c r="D3263" s="136">
        <v>1489.07</v>
      </c>
      <c r="E3263" s="136">
        <v>1491.87</v>
      </c>
    </row>
    <row r="3264" spans="1:5" x14ac:dyDescent="0.3">
      <c r="A3264" s="133" t="s">
        <v>25203</v>
      </c>
      <c r="B3264" s="134" t="s">
        <v>25204</v>
      </c>
      <c r="C3264" s="135" t="s">
        <v>146</v>
      </c>
      <c r="D3264" s="136">
        <v>524.1</v>
      </c>
      <c r="E3264" s="136">
        <v>526.33000000000004</v>
      </c>
    </row>
    <row r="3265" spans="1:5" x14ac:dyDescent="0.3">
      <c r="A3265" s="133" t="s">
        <v>25205</v>
      </c>
      <c r="B3265" s="134" t="s">
        <v>25206</v>
      </c>
      <c r="C3265" s="135" t="s">
        <v>146</v>
      </c>
      <c r="D3265" s="136">
        <v>1005.39</v>
      </c>
      <c r="E3265" s="136">
        <v>1008.19</v>
      </c>
    </row>
    <row r="3266" spans="1:5" x14ac:dyDescent="0.3">
      <c r="A3266" s="133" t="s">
        <v>25207</v>
      </c>
      <c r="B3266" s="134" t="s">
        <v>25208</v>
      </c>
      <c r="C3266" s="135" t="s">
        <v>146</v>
      </c>
      <c r="D3266" s="136">
        <v>1291.8599999999999</v>
      </c>
      <c r="E3266" s="136">
        <v>1294.6600000000001</v>
      </c>
    </row>
    <row r="3267" spans="1:5" x14ac:dyDescent="0.3">
      <c r="A3267" s="133" t="s">
        <v>25209</v>
      </c>
      <c r="B3267" s="134" t="s">
        <v>25210</v>
      </c>
      <c r="C3267" s="135" t="s">
        <v>146</v>
      </c>
      <c r="D3267" s="136">
        <v>1567.51</v>
      </c>
      <c r="E3267" s="136">
        <v>1570.31</v>
      </c>
    </row>
    <row r="3268" spans="1:5" x14ac:dyDescent="0.3">
      <c r="A3268" s="133" t="s">
        <v>25211</v>
      </c>
      <c r="B3268" s="134" t="s">
        <v>25212</v>
      </c>
      <c r="C3268" s="135" t="s">
        <v>146</v>
      </c>
      <c r="D3268" s="136">
        <v>3485.64</v>
      </c>
      <c r="E3268" s="136">
        <v>3488.44</v>
      </c>
    </row>
    <row r="3269" spans="1:5" x14ac:dyDescent="0.3">
      <c r="A3269" s="133" t="s">
        <v>25213</v>
      </c>
      <c r="B3269" s="134" t="s">
        <v>25214</v>
      </c>
      <c r="C3269" s="135" t="s">
        <v>146</v>
      </c>
      <c r="D3269" s="136">
        <v>240.46</v>
      </c>
      <c r="E3269" s="136">
        <v>242.69</v>
      </c>
    </row>
    <row r="3270" spans="1:5" x14ac:dyDescent="0.3">
      <c r="A3270" s="133" t="s">
        <v>25215</v>
      </c>
      <c r="B3270" s="134" t="s">
        <v>25216</v>
      </c>
      <c r="C3270" s="135" t="s">
        <v>146</v>
      </c>
      <c r="D3270" s="136">
        <v>291.95999999999998</v>
      </c>
      <c r="E3270" s="136">
        <v>294.19</v>
      </c>
    </row>
    <row r="3271" spans="1:5" x14ac:dyDescent="0.3">
      <c r="A3271" s="133" t="s">
        <v>25217</v>
      </c>
      <c r="B3271" s="134" t="s">
        <v>25218</v>
      </c>
      <c r="C3271" s="135" t="s">
        <v>146</v>
      </c>
      <c r="D3271" s="136">
        <v>607.33000000000004</v>
      </c>
      <c r="E3271" s="136">
        <v>610.13</v>
      </c>
    </row>
    <row r="3272" spans="1:5" x14ac:dyDescent="0.3">
      <c r="A3272" s="133" t="s">
        <v>25219</v>
      </c>
      <c r="B3272" s="134" t="s">
        <v>25220</v>
      </c>
      <c r="C3272" s="135" t="s">
        <v>146</v>
      </c>
      <c r="D3272" s="136">
        <v>700.99</v>
      </c>
      <c r="E3272" s="136">
        <v>703.79</v>
      </c>
    </row>
    <row r="3273" spans="1:5" x14ac:dyDescent="0.3">
      <c r="A3273" s="133" t="s">
        <v>25221</v>
      </c>
      <c r="B3273" s="134" t="s">
        <v>25222</v>
      </c>
      <c r="C3273" s="135" t="s">
        <v>146</v>
      </c>
      <c r="D3273" s="136">
        <v>858.23</v>
      </c>
      <c r="E3273" s="136">
        <v>861.03</v>
      </c>
    </row>
    <row r="3274" spans="1:5" x14ac:dyDescent="0.3">
      <c r="A3274" s="133" t="s">
        <v>25223</v>
      </c>
      <c r="B3274" s="134" t="s">
        <v>25224</v>
      </c>
      <c r="C3274" s="135" t="s">
        <v>146</v>
      </c>
      <c r="D3274" s="136">
        <v>284.68</v>
      </c>
      <c r="E3274" s="136">
        <v>287.48</v>
      </c>
    </row>
    <row r="3275" spans="1:5" x14ac:dyDescent="0.3">
      <c r="A3275" s="133" t="s">
        <v>25225</v>
      </c>
      <c r="B3275" s="134" t="s">
        <v>25226</v>
      </c>
      <c r="C3275" s="135" t="s">
        <v>146</v>
      </c>
      <c r="D3275" s="136">
        <v>615.73</v>
      </c>
      <c r="E3275" s="136">
        <v>618.53</v>
      </c>
    </row>
    <row r="3276" spans="1:5" x14ac:dyDescent="0.3">
      <c r="A3276" s="133" t="s">
        <v>25227</v>
      </c>
      <c r="B3276" s="134" t="s">
        <v>25228</v>
      </c>
      <c r="C3276" s="135" t="s">
        <v>146</v>
      </c>
      <c r="D3276" s="136">
        <v>638.88</v>
      </c>
      <c r="E3276" s="136">
        <v>641.67999999999995</v>
      </c>
    </row>
    <row r="3277" spans="1:5" x14ac:dyDescent="0.3">
      <c r="A3277" s="133" t="s">
        <v>25229</v>
      </c>
      <c r="B3277" s="134" t="s">
        <v>25230</v>
      </c>
      <c r="C3277" s="135" t="s">
        <v>146</v>
      </c>
      <c r="D3277" s="136">
        <v>865.35</v>
      </c>
      <c r="E3277" s="136">
        <v>868.15</v>
      </c>
    </row>
    <row r="3278" spans="1:5" x14ac:dyDescent="0.3">
      <c r="A3278" s="133" t="s">
        <v>25231</v>
      </c>
      <c r="B3278" s="134" t="s">
        <v>25232</v>
      </c>
      <c r="C3278" s="135" t="s">
        <v>146</v>
      </c>
      <c r="D3278" s="136">
        <v>1224.07</v>
      </c>
      <c r="E3278" s="136">
        <v>1226.8699999999999</v>
      </c>
    </row>
    <row r="3279" spans="1:5" x14ac:dyDescent="0.3">
      <c r="A3279" s="133" t="s">
        <v>25233</v>
      </c>
      <c r="B3279" s="134" t="s">
        <v>25234</v>
      </c>
      <c r="C3279" s="135" t="s">
        <v>146</v>
      </c>
      <c r="D3279" s="136">
        <v>3568.2</v>
      </c>
      <c r="E3279" s="136">
        <v>3571</v>
      </c>
    </row>
    <row r="3280" spans="1:5" x14ac:dyDescent="0.3">
      <c r="A3280" s="133" t="s">
        <v>25235</v>
      </c>
      <c r="B3280" s="134" t="s">
        <v>25236</v>
      </c>
      <c r="C3280" s="135"/>
      <c r="D3280" s="136"/>
      <c r="E3280" s="136"/>
    </row>
    <row r="3281" spans="1:5" x14ac:dyDescent="0.3">
      <c r="A3281" s="133" t="s">
        <v>25237</v>
      </c>
      <c r="B3281" s="134" t="s">
        <v>25238</v>
      </c>
      <c r="C3281" s="135" t="s">
        <v>80</v>
      </c>
      <c r="D3281" s="136">
        <v>17.52</v>
      </c>
      <c r="E3281" s="136">
        <v>18.440000000000001</v>
      </c>
    </row>
    <row r="3282" spans="1:5" x14ac:dyDescent="0.3">
      <c r="A3282" s="133" t="s">
        <v>25239</v>
      </c>
      <c r="B3282" s="134" t="s">
        <v>25240</v>
      </c>
      <c r="C3282" s="135" t="s">
        <v>80</v>
      </c>
      <c r="D3282" s="136">
        <v>21.49</v>
      </c>
      <c r="E3282" s="136">
        <v>22.41</v>
      </c>
    </row>
    <row r="3283" spans="1:5" x14ac:dyDescent="0.3">
      <c r="A3283" s="133" t="s">
        <v>25241</v>
      </c>
      <c r="B3283" s="134" t="s">
        <v>25242</v>
      </c>
      <c r="C3283" s="135" t="s">
        <v>80</v>
      </c>
      <c r="D3283" s="136">
        <v>25.1</v>
      </c>
      <c r="E3283" s="136">
        <v>26.02</v>
      </c>
    </row>
    <row r="3284" spans="1:5" x14ac:dyDescent="0.3">
      <c r="A3284" s="133" t="s">
        <v>25243</v>
      </c>
      <c r="B3284" s="134" t="s">
        <v>25244</v>
      </c>
      <c r="C3284" s="135" t="s">
        <v>80</v>
      </c>
      <c r="D3284" s="136">
        <v>33.43</v>
      </c>
      <c r="E3284" s="136">
        <v>34.83</v>
      </c>
    </row>
    <row r="3285" spans="1:5" x14ac:dyDescent="0.3">
      <c r="A3285" s="133" t="s">
        <v>25245</v>
      </c>
      <c r="B3285" s="134" t="s">
        <v>25246</v>
      </c>
      <c r="C3285" s="135" t="s">
        <v>80</v>
      </c>
      <c r="D3285" s="136">
        <v>40.31</v>
      </c>
      <c r="E3285" s="136">
        <v>41.71</v>
      </c>
    </row>
    <row r="3286" spans="1:5" x14ac:dyDescent="0.3">
      <c r="A3286" s="133" t="s">
        <v>25247</v>
      </c>
      <c r="B3286" s="134" t="s">
        <v>25248</v>
      </c>
      <c r="C3286" s="135" t="s">
        <v>80</v>
      </c>
      <c r="D3286" s="136">
        <v>48.84</v>
      </c>
      <c r="E3286" s="136">
        <v>50.24</v>
      </c>
    </row>
    <row r="3287" spans="1:5" x14ac:dyDescent="0.3">
      <c r="A3287" s="133" t="s">
        <v>25249</v>
      </c>
      <c r="B3287" s="134" t="s">
        <v>25250</v>
      </c>
      <c r="C3287" s="135" t="s">
        <v>80</v>
      </c>
      <c r="D3287" s="136">
        <v>56.41</v>
      </c>
      <c r="E3287" s="136">
        <v>57.81</v>
      </c>
    </row>
    <row r="3288" spans="1:5" x14ac:dyDescent="0.3">
      <c r="A3288" s="133" t="s">
        <v>25251</v>
      </c>
      <c r="B3288" s="134" t="s">
        <v>25252</v>
      </c>
      <c r="C3288" s="135"/>
      <c r="D3288" s="136"/>
      <c r="E3288" s="136"/>
    </row>
    <row r="3289" spans="1:5" x14ac:dyDescent="0.3">
      <c r="A3289" s="133" t="s">
        <v>25253</v>
      </c>
      <c r="B3289" s="134" t="s">
        <v>25254</v>
      </c>
      <c r="C3289" s="135" t="s">
        <v>80</v>
      </c>
      <c r="D3289" s="136">
        <v>69.760000000000005</v>
      </c>
      <c r="E3289" s="136">
        <v>71.77</v>
      </c>
    </row>
    <row r="3290" spans="1:5" x14ac:dyDescent="0.3">
      <c r="A3290" s="133" t="s">
        <v>25255</v>
      </c>
      <c r="B3290" s="134" t="s">
        <v>25256</v>
      </c>
      <c r="C3290" s="135" t="s">
        <v>80</v>
      </c>
      <c r="D3290" s="136">
        <v>92.54</v>
      </c>
      <c r="E3290" s="136">
        <v>94.55</v>
      </c>
    </row>
    <row r="3291" spans="1:5" x14ac:dyDescent="0.3">
      <c r="A3291" s="133" t="s">
        <v>25257</v>
      </c>
      <c r="B3291" s="134" t="s">
        <v>25258</v>
      </c>
      <c r="C3291" s="135" t="s">
        <v>80</v>
      </c>
      <c r="D3291" s="136">
        <v>108.11</v>
      </c>
      <c r="E3291" s="136">
        <v>110.12</v>
      </c>
    </row>
    <row r="3292" spans="1:5" x14ac:dyDescent="0.3">
      <c r="A3292" s="133" t="s">
        <v>25259</v>
      </c>
      <c r="B3292" s="134" t="s">
        <v>25260</v>
      </c>
      <c r="C3292" s="135" t="s">
        <v>80</v>
      </c>
      <c r="D3292" s="136">
        <v>127.43</v>
      </c>
      <c r="E3292" s="136">
        <v>129.44</v>
      </c>
    </row>
    <row r="3293" spans="1:5" x14ac:dyDescent="0.3">
      <c r="A3293" s="133" t="s">
        <v>25261</v>
      </c>
      <c r="B3293" s="134" t="s">
        <v>25262</v>
      </c>
      <c r="C3293" s="135" t="s">
        <v>80</v>
      </c>
      <c r="D3293" s="136">
        <v>153.36000000000001</v>
      </c>
      <c r="E3293" s="136">
        <v>155.37</v>
      </c>
    </row>
    <row r="3294" spans="1:5" x14ac:dyDescent="0.3">
      <c r="A3294" s="133" t="s">
        <v>25263</v>
      </c>
      <c r="B3294" s="134" t="s">
        <v>25264</v>
      </c>
      <c r="C3294" s="135" t="s">
        <v>80</v>
      </c>
      <c r="D3294" s="136">
        <v>171.1</v>
      </c>
      <c r="E3294" s="136">
        <v>173.11</v>
      </c>
    </row>
    <row r="3295" spans="1:5" x14ac:dyDescent="0.3">
      <c r="A3295" s="133" t="s">
        <v>25265</v>
      </c>
      <c r="B3295" s="134" t="s">
        <v>25266</v>
      </c>
      <c r="C3295" s="135" t="s">
        <v>80</v>
      </c>
      <c r="D3295" s="136">
        <v>193.79</v>
      </c>
      <c r="E3295" s="136">
        <v>195.8</v>
      </c>
    </row>
    <row r="3296" spans="1:5" x14ac:dyDescent="0.3">
      <c r="A3296" s="133" t="s">
        <v>25267</v>
      </c>
      <c r="B3296" s="134" t="s">
        <v>25268</v>
      </c>
      <c r="C3296" s="135" t="s">
        <v>80</v>
      </c>
      <c r="D3296" s="136">
        <v>216.81</v>
      </c>
      <c r="E3296" s="136">
        <v>218.82</v>
      </c>
    </row>
    <row r="3297" spans="1:5" x14ac:dyDescent="0.3">
      <c r="A3297" s="133" t="s">
        <v>25269</v>
      </c>
      <c r="B3297" s="134" t="s">
        <v>25270</v>
      </c>
      <c r="C3297" s="135" t="s">
        <v>80</v>
      </c>
      <c r="D3297" s="136">
        <v>229.41</v>
      </c>
      <c r="E3297" s="136">
        <v>231.42</v>
      </c>
    </row>
    <row r="3298" spans="1:5" x14ac:dyDescent="0.3">
      <c r="A3298" s="133" t="s">
        <v>25271</v>
      </c>
      <c r="B3298" s="134" t="s">
        <v>25272</v>
      </c>
      <c r="C3298" s="135" t="s">
        <v>80</v>
      </c>
      <c r="D3298" s="136">
        <v>262.77999999999997</v>
      </c>
      <c r="E3298" s="136">
        <v>264.79000000000002</v>
      </c>
    </row>
    <row r="3299" spans="1:5" x14ac:dyDescent="0.3">
      <c r="A3299" s="133" t="s">
        <v>25273</v>
      </c>
      <c r="B3299" s="134" t="s">
        <v>25274</v>
      </c>
      <c r="C3299" s="135" t="s">
        <v>80</v>
      </c>
      <c r="D3299" s="136">
        <v>289.31</v>
      </c>
      <c r="E3299" s="136">
        <v>291.32</v>
      </c>
    </row>
    <row r="3300" spans="1:5" x14ac:dyDescent="0.3">
      <c r="A3300" s="133" t="s">
        <v>25275</v>
      </c>
      <c r="B3300" s="134" t="s">
        <v>25276</v>
      </c>
      <c r="C3300" s="135"/>
      <c r="D3300" s="136"/>
      <c r="E3300" s="136"/>
    </row>
    <row r="3301" spans="1:5" x14ac:dyDescent="0.3">
      <c r="A3301" s="133" t="s">
        <v>25277</v>
      </c>
      <c r="B3301" s="134" t="s">
        <v>25278</v>
      </c>
      <c r="C3301" s="135" t="s">
        <v>80</v>
      </c>
      <c r="D3301" s="136">
        <v>51.48</v>
      </c>
      <c r="E3301" s="136">
        <v>53.45</v>
      </c>
    </row>
    <row r="3302" spans="1:5" x14ac:dyDescent="0.3">
      <c r="A3302" s="133" t="s">
        <v>25279</v>
      </c>
      <c r="B3302" s="134" t="s">
        <v>25280</v>
      </c>
      <c r="C3302" s="135" t="s">
        <v>80</v>
      </c>
      <c r="D3302" s="136">
        <v>60.28</v>
      </c>
      <c r="E3302" s="136">
        <v>62.25</v>
      </c>
    </row>
    <row r="3303" spans="1:5" x14ac:dyDescent="0.3">
      <c r="A3303" s="133" t="s">
        <v>25281</v>
      </c>
      <c r="B3303" s="134" t="s">
        <v>25282</v>
      </c>
      <c r="C3303" s="135" t="s">
        <v>80</v>
      </c>
      <c r="D3303" s="136">
        <v>65.97</v>
      </c>
      <c r="E3303" s="136">
        <v>67.94</v>
      </c>
    </row>
    <row r="3304" spans="1:5" x14ac:dyDescent="0.3">
      <c r="A3304" s="133" t="s">
        <v>25283</v>
      </c>
      <c r="B3304" s="134" t="s">
        <v>25284</v>
      </c>
      <c r="C3304" s="135" t="s">
        <v>80</v>
      </c>
      <c r="D3304" s="136">
        <v>138.53</v>
      </c>
      <c r="E3304" s="136">
        <v>141.47</v>
      </c>
    </row>
    <row r="3305" spans="1:5" x14ac:dyDescent="0.3">
      <c r="A3305" s="133" t="s">
        <v>25285</v>
      </c>
      <c r="B3305" s="134" t="s">
        <v>25286</v>
      </c>
      <c r="C3305" s="135" t="s">
        <v>146</v>
      </c>
      <c r="D3305" s="136">
        <v>23.69</v>
      </c>
      <c r="E3305" s="136">
        <v>24.98</v>
      </c>
    </row>
    <row r="3306" spans="1:5" x14ac:dyDescent="0.3">
      <c r="A3306" s="133" t="s">
        <v>25287</v>
      </c>
      <c r="B3306" s="134" t="s">
        <v>25288</v>
      </c>
      <c r="C3306" s="135" t="s">
        <v>146</v>
      </c>
      <c r="D3306" s="136">
        <v>29.86</v>
      </c>
      <c r="E3306" s="136">
        <v>31.15</v>
      </c>
    </row>
    <row r="3307" spans="1:5" x14ac:dyDescent="0.3">
      <c r="A3307" s="133" t="s">
        <v>25289</v>
      </c>
      <c r="B3307" s="134" t="s">
        <v>25290</v>
      </c>
      <c r="C3307" s="135" t="s">
        <v>146</v>
      </c>
      <c r="D3307" s="136">
        <v>37.06</v>
      </c>
      <c r="E3307" s="136">
        <v>39.020000000000003</v>
      </c>
    </row>
    <row r="3308" spans="1:5" x14ac:dyDescent="0.3">
      <c r="A3308" s="133" t="s">
        <v>25291</v>
      </c>
      <c r="B3308" s="134" t="s">
        <v>25292</v>
      </c>
      <c r="C3308" s="135" t="s">
        <v>146</v>
      </c>
      <c r="D3308" s="136">
        <v>47.66</v>
      </c>
      <c r="E3308" s="136">
        <v>49.89</v>
      </c>
    </row>
    <row r="3309" spans="1:5" x14ac:dyDescent="0.3">
      <c r="A3309" s="133" t="s">
        <v>25293</v>
      </c>
      <c r="B3309" s="134" t="s">
        <v>25294</v>
      </c>
      <c r="C3309" s="135" t="s">
        <v>146</v>
      </c>
      <c r="D3309" s="136">
        <v>23.81</v>
      </c>
      <c r="E3309" s="136">
        <v>25.1</v>
      </c>
    </row>
    <row r="3310" spans="1:5" x14ac:dyDescent="0.3">
      <c r="A3310" s="133" t="s">
        <v>25295</v>
      </c>
      <c r="B3310" s="134" t="s">
        <v>25296</v>
      </c>
      <c r="C3310" s="135" t="s">
        <v>146</v>
      </c>
      <c r="D3310" s="136">
        <v>30.26</v>
      </c>
      <c r="E3310" s="136">
        <v>31.55</v>
      </c>
    </row>
    <row r="3311" spans="1:5" x14ac:dyDescent="0.3">
      <c r="A3311" s="133" t="s">
        <v>25297</v>
      </c>
      <c r="B3311" s="134" t="s">
        <v>25298</v>
      </c>
      <c r="C3311" s="135" t="s">
        <v>146</v>
      </c>
      <c r="D3311" s="136">
        <v>42.35</v>
      </c>
      <c r="E3311" s="136">
        <v>44.31</v>
      </c>
    </row>
    <row r="3312" spans="1:5" x14ac:dyDescent="0.3">
      <c r="A3312" s="133" t="s">
        <v>25299</v>
      </c>
      <c r="B3312" s="134" t="s">
        <v>25300</v>
      </c>
      <c r="C3312" s="135" t="s">
        <v>146</v>
      </c>
      <c r="D3312" s="136">
        <v>61.09</v>
      </c>
      <c r="E3312" s="136">
        <v>63.32</v>
      </c>
    </row>
    <row r="3313" spans="1:5" x14ac:dyDescent="0.3">
      <c r="A3313" s="133" t="s">
        <v>25301</v>
      </c>
      <c r="B3313" s="134" t="s">
        <v>25302</v>
      </c>
      <c r="C3313" s="135" t="s">
        <v>146</v>
      </c>
      <c r="D3313" s="136">
        <v>27.04</v>
      </c>
      <c r="E3313" s="136">
        <v>28.33</v>
      </c>
    </row>
    <row r="3314" spans="1:5" x14ac:dyDescent="0.3">
      <c r="A3314" s="133" t="s">
        <v>25303</v>
      </c>
      <c r="B3314" s="134" t="s">
        <v>25304</v>
      </c>
      <c r="C3314" s="135" t="s">
        <v>146</v>
      </c>
      <c r="D3314" s="136">
        <v>33.1</v>
      </c>
      <c r="E3314" s="136">
        <v>34.39</v>
      </c>
    </row>
    <row r="3315" spans="1:5" x14ac:dyDescent="0.3">
      <c r="A3315" s="133" t="s">
        <v>25305</v>
      </c>
      <c r="B3315" s="134" t="s">
        <v>25306</v>
      </c>
      <c r="C3315" s="135" t="s">
        <v>146</v>
      </c>
      <c r="D3315" s="136">
        <v>42.25</v>
      </c>
      <c r="E3315" s="136">
        <v>44.21</v>
      </c>
    </row>
    <row r="3316" spans="1:5" x14ac:dyDescent="0.3">
      <c r="A3316" s="133" t="s">
        <v>25307</v>
      </c>
      <c r="B3316" s="134" t="s">
        <v>25308</v>
      </c>
      <c r="C3316" s="135" t="s">
        <v>146</v>
      </c>
      <c r="D3316" s="136">
        <v>58.37</v>
      </c>
      <c r="E3316" s="136">
        <v>60.6</v>
      </c>
    </row>
    <row r="3317" spans="1:5" x14ac:dyDescent="0.3">
      <c r="A3317" s="133" t="s">
        <v>25309</v>
      </c>
      <c r="B3317" s="134" t="s">
        <v>25310</v>
      </c>
      <c r="C3317" s="135" t="s">
        <v>146</v>
      </c>
      <c r="D3317" s="136">
        <v>24.39</v>
      </c>
      <c r="E3317" s="136">
        <v>25.68</v>
      </c>
    </row>
    <row r="3318" spans="1:5" x14ac:dyDescent="0.3">
      <c r="A3318" s="133" t="s">
        <v>25311</v>
      </c>
      <c r="B3318" s="134" t="s">
        <v>25312</v>
      </c>
      <c r="C3318" s="135" t="s">
        <v>146</v>
      </c>
      <c r="D3318" s="136">
        <v>36.81</v>
      </c>
      <c r="E3318" s="136">
        <v>38.770000000000003</v>
      </c>
    </row>
    <row r="3319" spans="1:5" x14ac:dyDescent="0.3">
      <c r="A3319" s="133" t="s">
        <v>25313</v>
      </c>
      <c r="B3319" s="134" t="s">
        <v>25314</v>
      </c>
      <c r="C3319" s="135" t="s">
        <v>146</v>
      </c>
      <c r="D3319" s="136">
        <v>52.46</v>
      </c>
      <c r="E3319" s="136">
        <v>54.69</v>
      </c>
    </row>
    <row r="3320" spans="1:5" x14ac:dyDescent="0.3">
      <c r="A3320" s="133" t="s">
        <v>25315</v>
      </c>
      <c r="B3320" s="134" t="s">
        <v>25316</v>
      </c>
      <c r="C3320" s="135" t="s">
        <v>146</v>
      </c>
      <c r="D3320" s="136">
        <v>48.33</v>
      </c>
      <c r="E3320" s="136">
        <v>49.62</v>
      </c>
    </row>
    <row r="3321" spans="1:5" x14ac:dyDescent="0.3">
      <c r="A3321" s="133" t="s">
        <v>25317</v>
      </c>
      <c r="B3321" s="134" t="s">
        <v>25318</v>
      </c>
      <c r="C3321" s="135" t="s">
        <v>146</v>
      </c>
      <c r="D3321" s="136">
        <v>65.16</v>
      </c>
      <c r="E3321" s="136">
        <v>67.12</v>
      </c>
    </row>
    <row r="3322" spans="1:5" x14ac:dyDescent="0.3">
      <c r="A3322" s="133" t="s">
        <v>25319</v>
      </c>
      <c r="B3322" s="134" t="s">
        <v>25320</v>
      </c>
      <c r="C3322" s="135" t="s">
        <v>146</v>
      </c>
      <c r="D3322" s="136">
        <v>104.44</v>
      </c>
      <c r="E3322" s="136">
        <v>106.67</v>
      </c>
    </row>
    <row r="3323" spans="1:5" x14ac:dyDescent="0.3">
      <c r="A3323" s="133" t="s">
        <v>25321</v>
      </c>
      <c r="B3323" s="134" t="s">
        <v>25322</v>
      </c>
      <c r="C3323" s="135" t="s">
        <v>146</v>
      </c>
      <c r="D3323" s="136">
        <v>86.77</v>
      </c>
      <c r="E3323" s="136">
        <v>89</v>
      </c>
    </row>
    <row r="3324" spans="1:5" x14ac:dyDescent="0.3">
      <c r="A3324" s="133" t="s">
        <v>25323</v>
      </c>
      <c r="B3324" s="134" t="s">
        <v>25324</v>
      </c>
      <c r="C3324" s="135" t="s">
        <v>146</v>
      </c>
      <c r="D3324" s="136">
        <v>216.64</v>
      </c>
      <c r="E3324" s="136">
        <v>218.6</v>
      </c>
    </row>
    <row r="3325" spans="1:5" x14ac:dyDescent="0.3">
      <c r="A3325" s="133" t="s">
        <v>25325</v>
      </c>
      <c r="B3325" s="134" t="s">
        <v>25326</v>
      </c>
      <c r="C3325" s="135" t="s">
        <v>146</v>
      </c>
      <c r="D3325" s="136">
        <v>48.17</v>
      </c>
      <c r="E3325" s="136">
        <v>49.46</v>
      </c>
    </row>
    <row r="3326" spans="1:5" x14ac:dyDescent="0.3">
      <c r="A3326" s="133" t="s">
        <v>25327</v>
      </c>
      <c r="B3326" s="134" t="s">
        <v>25328</v>
      </c>
      <c r="C3326" s="135" t="s">
        <v>146</v>
      </c>
      <c r="D3326" s="136">
        <v>59.86</v>
      </c>
      <c r="E3326" s="136">
        <v>61.82</v>
      </c>
    </row>
    <row r="3327" spans="1:5" x14ac:dyDescent="0.3">
      <c r="A3327" s="133" t="s">
        <v>25329</v>
      </c>
      <c r="B3327" s="134" t="s">
        <v>25330</v>
      </c>
      <c r="C3327" s="135" t="s">
        <v>146</v>
      </c>
      <c r="D3327" s="136">
        <v>90.74</v>
      </c>
      <c r="E3327" s="136">
        <v>92.97</v>
      </c>
    </row>
    <row r="3328" spans="1:5" x14ac:dyDescent="0.3">
      <c r="A3328" s="133" t="s">
        <v>25331</v>
      </c>
      <c r="B3328" s="134" t="s">
        <v>25332</v>
      </c>
      <c r="C3328" s="135" t="s">
        <v>146</v>
      </c>
      <c r="D3328" s="136">
        <v>52.03</v>
      </c>
      <c r="E3328" s="136">
        <v>53.99</v>
      </c>
    </row>
    <row r="3329" spans="1:5" x14ac:dyDescent="0.3">
      <c r="A3329" s="133" t="s">
        <v>25333</v>
      </c>
      <c r="B3329" s="134" t="s">
        <v>25334</v>
      </c>
      <c r="C3329" s="135" t="s">
        <v>146</v>
      </c>
      <c r="D3329" s="136">
        <v>87.19</v>
      </c>
      <c r="E3329" s="136">
        <v>89.42</v>
      </c>
    </row>
    <row r="3330" spans="1:5" x14ac:dyDescent="0.3">
      <c r="A3330" s="133" t="s">
        <v>25335</v>
      </c>
      <c r="B3330" s="134" t="s">
        <v>25336</v>
      </c>
      <c r="C3330" s="135" t="s">
        <v>146</v>
      </c>
      <c r="D3330" s="136">
        <v>70.37</v>
      </c>
      <c r="E3330" s="136">
        <v>72.599999999999994</v>
      </c>
    </row>
    <row r="3331" spans="1:5" x14ac:dyDescent="0.3">
      <c r="A3331" s="133" t="s">
        <v>25337</v>
      </c>
      <c r="B3331" s="134" t="s">
        <v>25338</v>
      </c>
      <c r="C3331" s="135" t="s">
        <v>146</v>
      </c>
      <c r="D3331" s="136">
        <v>87.04</v>
      </c>
      <c r="E3331" s="136">
        <v>89.27</v>
      </c>
    </row>
    <row r="3332" spans="1:5" x14ac:dyDescent="0.3">
      <c r="A3332" s="133" t="s">
        <v>25339</v>
      </c>
      <c r="B3332" s="134" t="s">
        <v>25340</v>
      </c>
      <c r="C3332" s="135" t="s">
        <v>146</v>
      </c>
      <c r="D3332" s="136">
        <v>128.44999999999999</v>
      </c>
      <c r="E3332" s="136">
        <v>130.41</v>
      </c>
    </row>
    <row r="3333" spans="1:5" x14ac:dyDescent="0.3">
      <c r="A3333" s="133" t="s">
        <v>25341</v>
      </c>
      <c r="B3333" s="134" t="s">
        <v>25342</v>
      </c>
      <c r="C3333" s="135" t="s">
        <v>146</v>
      </c>
      <c r="D3333" s="136">
        <v>96.32</v>
      </c>
      <c r="E3333" s="136">
        <v>98.55</v>
      </c>
    </row>
    <row r="3334" spans="1:5" x14ac:dyDescent="0.3">
      <c r="A3334" s="133" t="s">
        <v>25343</v>
      </c>
      <c r="B3334" s="134" t="s">
        <v>25344</v>
      </c>
      <c r="C3334" s="135" t="s">
        <v>146</v>
      </c>
      <c r="D3334" s="136">
        <v>76.239999999999995</v>
      </c>
      <c r="E3334" s="136">
        <v>77.53</v>
      </c>
    </row>
    <row r="3335" spans="1:5" x14ac:dyDescent="0.3">
      <c r="A3335" s="133" t="s">
        <v>25345</v>
      </c>
      <c r="B3335" s="134" t="s">
        <v>25346</v>
      </c>
      <c r="C3335" s="135" t="s">
        <v>146</v>
      </c>
      <c r="D3335" s="136">
        <v>23.07</v>
      </c>
      <c r="E3335" s="136">
        <v>24.36</v>
      </c>
    </row>
    <row r="3336" spans="1:5" x14ac:dyDescent="0.3">
      <c r="A3336" s="133" t="s">
        <v>25347</v>
      </c>
      <c r="B3336" s="134" t="s">
        <v>25348</v>
      </c>
      <c r="C3336" s="135" t="s">
        <v>146</v>
      </c>
      <c r="D3336" s="136">
        <v>41.12</v>
      </c>
      <c r="E3336" s="136">
        <v>42.41</v>
      </c>
    </row>
    <row r="3337" spans="1:5" x14ac:dyDescent="0.3">
      <c r="A3337" s="133" t="s">
        <v>25349</v>
      </c>
      <c r="B3337" s="134" t="s">
        <v>25350</v>
      </c>
      <c r="C3337" s="135" t="s">
        <v>146</v>
      </c>
      <c r="D3337" s="136">
        <v>63.18</v>
      </c>
      <c r="E3337" s="136">
        <v>65.14</v>
      </c>
    </row>
    <row r="3338" spans="1:5" x14ac:dyDescent="0.3">
      <c r="A3338" s="133" t="s">
        <v>25351</v>
      </c>
      <c r="B3338" s="134" t="s">
        <v>25352</v>
      </c>
      <c r="C3338" s="135" t="s">
        <v>19026</v>
      </c>
      <c r="D3338" s="136">
        <v>81.55</v>
      </c>
      <c r="E3338" s="136">
        <v>82.11</v>
      </c>
    </row>
    <row r="3339" spans="1:5" x14ac:dyDescent="0.3">
      <c r="A3339" s="133" t="s">
        <v>25353</v>
      </c>
      <c r="B3339" s="134" t="s">
        <v>25354</v>
      </c>
      <c r="C3339" s="135"/>
      <c r="D3339" s="136"/>
      <c r="E3339" s="136"/>
    </row>
    <row r="3340" spans="1:5" x14ac:dyDescent="0.3">
      <c r="A3340" s="133" t="s">
        <v>25355</v>
      </c>
      <c r="B3340" s="134" t="s">
        <v>25356</v>
      </c>
      <c r="C3340" s="135"/>
      <c r="D3340" s="136"/>
      <c r="E3340" s="136"/>
    </row>
    <row r="3341" spans="1:5" x14ac:dyDescent="0.3">
      <c r="A3341" s="133" t="s">
        <v>25357</v>
      </c>
      <c r="B3341" s="134" t="s">
        <v>25358</v>
      </c>
      <c r="C3341" s="135" t="s">
        <v>146</v>
      </c>
      <c r="D3341" s="136">
        <v>65.59</v>
      </c>
      <c r="E3341" s="136">
        <v>68.099999999999994</v>
      </c>
    </row>
    <row r="3342" spans="1:5" x14ac:dyDescent="0.3">
      <c r="A3342" s="133" t="s">
        <v>25359</v>
      </c>
      <c r="B3342" s="134" t="s">
        <v>25360</v>
      </c>
      <c r="C3342" s="135" t="s">
        <v>146</v>
      </c>
      <c r="D3342" s="136">
        <v>90.37</v>
      </c>
      <c r="E3342" s="136">
        <v>93.73</v>
      </c>
    </row>
    <row r="3343" spans="1:5" x14ac:dyDescent="0.3">
      <c r="A3343" s="133" t="s">
        <v>25361</v>
      </c>
      <c r="B3343" s="134" t="s">
        <v>25362</v>
      </c>
      <c r="C3343" s="135" t="s">
        <v>146</v>
      </c>
      <c r="D3343" s="136">
        <v>108.02</v>
      </c>
      <c r="E3343" s="136">
        <v>112.21</v>
      </c>
    </row>
    <row r="3344" spans="1:5" x14ac:dyDescent="0.3">
      <c r="A3344" s="133" t="s">
        <v>25363</v>
      </c>
      <c r="B3344" s="134" t="s">
        <v>25364</v>
      </c>
      <c r="C3344" s="135" t="s">
        <v>146</v>
      </c>
      <c r="D3344" s="136">
        <v>136.63999999999999</v>
      </c>
      <c r="E3344" s="136">
        <v>141.66999999999999</v>
      </c>
    </row>
    <row r="3345" spans="1:5" x14ac:dyDescent="0.3">
      <c r="A3345" s="133" t="s">
        <v>25365</v>
      </c>
      <c r="B3345" s="134" t="s">
        <v>25366</v>
      </c>
      <c r="C3345" s="135" t="s">
        <v>146</v>
      </c>
      <c r="D3345" s="136">
        <v>167.17</v>
      </c>
      <c r="E3345" s="136">
        <v>172.76</v>
      </c>
    </row>
    <row r="3346" spans="1:5" x14ac:dyDescent="0.3">
      <c r="A3346" s="133" t="s">
        <v>25367</v>
      </c>
      <c r="B3346" s="134" t="s">
        <v>25368</v>
      </c>
      <c r="C3346" s="135" t="s">
        <v>146</v>
      </c>
      <c r="D3346" s="136">
        <v>234.57</v>
      </c>
      <c r="E3346" s="136">
        <v>241.56</v>
      </c>
    </row>
    <row r="3347" spans="1:5" x14ac:dyDescent="0.3">
      <c r="A3347" s="133" t="s">
        <v>25369</v>
      </c>
      <c r="B3347" s="134" t="s">
        <v>25370</v>
      </c>
      <c r="C3347" s="135" t="s">
        <v>146</v>
      </c>
      <c r="D3347" s="136">
        <v>466.33</v>
      </c>
      <c r="E3347" s="136">
        <v>474.72</v>
      </c>
    </row>
    <row r="3348" spans="1:5" x14ac:dyDescent="0.3">
      <c r="A3348" s="133" t="s">
        <v>25371</v>
      </c>
      <c r="B3348" s="134" t="s">
        <v>25372</v>
      </c>
      <c r="C3348" s="135" t="s">
        <v>146</v>
      </c>
      <c r="D3348" s="136">
        <v>738.54</v>
      </c>
      <c r="E3348" s="136">
        <v>749.72</v>
      </c>
    </row>
    <row r="3349" spans="1:5" x14ac:dyDescent="0.3">
      <c r="A3349" s="133" t="s">
        <v>25373</v>
      </c>
      <c r="B3349" s="134" t="s">
        <v>25374</v>
      </c>
      <c r="C3349" s="135" t="s">
        <v>146</v>
      </c>
      <c r="D3349" s="136">
        <v>1254.9000000000001</v>
      </c>
      <c r="E3349" s="136">
        <v>1271.67</v>
      </c>
    </row>
    <row r="3350" spans="1:5" x14ac:dyDescent="0.3">
      <c r="A3350" s="133" t="s">
        <v>25375</v>
      </c>
      <c r="B3350" s="134" t="s">
        <v>25376</v>
      </c>
      <c r="C3350" s="135" t="s">
        <v>146</v>
      </c>
      <c r="D3350" s="136">
        <v>104.86</v>
      </c>
      <c r="E3350" s="136">
        <v>108.22</v>
      </c>
    </row>
    <row r="3351" spans="1:5" x14ac:dyDescent="0.3">
      <c r="A3351" s="133" t="s">
        <v>25377</v>
      </c>
      <c r="B3351" s="134" t="s">
        <v>25378</v>
      </c>
      <c r="C3351" s="135" t="s">
        <v>146</v>
      </c>
      <c r="D3351" s="136">
        <v>55.16</v>
      </c>
      <c r="E3351" s="136">
        <v>57.67</v>
      </c>
    </row>
    <row r="3352" spans="1:5" x14ac:dyDescent="0.3">
      <c r="A3352" s="133" t="s">
        <v>25379</v>
      </c>
      <c r="B3352" s="134" t="s">
        <v>25380</v>
      </c>
      <c r="C3352" s="135" t="s">
        <v>146</v>
      </c>
      <c r="D3352" s="136">
        <v>95.71</v>
      </c>
      <c r="E3352" s="136">
        <v>98.22</v>
      </c>
    </row>
    <row r="3353" spans="1:5" x14ac:dyDescent="0.3">
      <c r="A3353" s="133" t="s">
        <v>25381</v>
      </c>
      <c r="B3353" s="134" t="s">
        <v>25382</v>
      </c>
      <c r="C3353" s="135" t="s">
        <v>146</v>
      </c>
      <c r="D3353" s="136">
        <v>93.56</v>
      </c>
      <c r="E3353" s="136">
        <v>96.07</v>
      </c>
    </row>
    <row r="3354" spans="1:5" x14ac:dyDescent="0.3">
      <c r="A3354" s="133" t="s">
        <v>25383</v>
      </c>
      <c r="B3354" s="134" t="s">
        <v>25384</v>
      </c>
      <c r="C3354" s="135" t="s">
        <v>146</v>
      </c>
      <c r="D3354" s="136">
        <v>124.4</v>
      </c>
      <c r="E3354" s="136">
        <v>127.2</v>
      </c>
    </row>
    <row r="3355" spans="1:5" x14ac:dyDescent="0.3">
      <c r="A3355" s="133" t="s">
        <v>25385</v>
      </c>
      <c r="B3355" s="134" t="s">
        <v>25386</v>
      </c>
      <c r="C3355" s="135" t="s">
        <v>146</v>
      </c>
      <c r="D3355" s="136">
        <v>273.52999999999997</v>
      </c>
      <c r="E3355" s="136">
        <v>276.04000000000002</v>
      </c>
    </row>
    <row r="3356" spans="1:5" x14ac:dyDescent="0.3">
      <c r="A3356" s="133" t="s">
        <v>25387</v>
      </c>
      <c r="B3356" s="134" t="s">
        <v>25388</v>
      </c>
      <c r="C3356" s="135" t="s">
        <v>146</v>
      </c>
      <c r="D3356" s="136">
        <v>1333.72</v>
      </c>
      <c r="E3356" s="136">
        <v>1339.31</v>
      </c>
    </row>
    <row r="3357" spans="1:5" x14ac:dyDescent="0.3">
      <c r="A3357" s="133" t="s">
        <v>25389</v>
      </c>
      <c r="B3357" s="134" t="s">
        <v>25390</v>
      </c>
      <c r="C3357" s="135"/>
      <c r="D3357" s="136"/>
      <c r="E3357" s="136"/>
    </row>
    <row r="3358" spans="1:5" x14ac:dyDescent="0.3">
      <c r="A3358" s="133" t="s">
        <v>25391</v>
      </c>
      <c r="B3358" s="134" t="s">
        <v>25392</v>
      </c>
      <c r="C3358" s="135" t="s">
        <v>146</v>
      </c>
      <c r="D3358" s="136">
        <v>86.67</v>
      </c>
      <c r="E3358" s="136">
        <v>89.18</v>
      </c>
    </row>
    <row r="3359" spans="1:5" x14ac:dyDescent="0.3">
      <c r="A3359" s="133" t="s">
        <v>25393</v>
      </c>
      <c r="B3359" s="134" t="s">
        <v>25394</v>
      </c>
      <c r="C3359" s="135" t="s">
        <v>146</v>
      </c>
      <c r="D3359" s="136">
        <v>91.21</v>
      </c>
      <c r="E3359" s="136">
        <v>93.72</v>
      </c>
    </row>
    <row r="3360" spans="1:5" x14ac:dyDescent="0.3">
      <c r="A3360" s="133" t="s">
        <v>25395</v>
      </c>
      <c r="B3360" s="134" t="s">
        <v>25396</v>
      </c>
      <c r="C3360" s="135" t="s">
        <v>146</v>
      </c>
      <c r="D3360" s="136">
        <v>118.28</v>
      </c>
      <c r="E3360" s="136">
        <v>120.79</v>
      </c>
    </row>
    <row r="3361" spans="1:5" x14ac:dyDescent="0.3">
      <c r="A3361" s="133" t="s">
        <v>25397</v>
      </c>
      <c r="B3361" s="134" t="s">
        <v>25398</v>
      </c>
      <c r="C3361" s="135" t="s">
        <v>146</v>
      </c>
      <c r="D3361" s="136">
        <v>160.24</v>
      </c>
      <c r="E3361" s="136">
        <v>162.75</v>
      </c>
    </row>
    <row r="3362" spans="1:5" x14ac:dyDescent="0.3">
      <c r="A3362" s="133" t="s">
        <v>25399</v>
      </c>
      <c r="B3362" s="134" t="s">
        <v>25400</v>
      </c>
      <c r="C3362" s="135" t="s">
        <v>146</v>
      </c>
      <c r="D3362" s="136">
        <v>195.83</v>
      </c>
      <c r="E3362" s="136">
        <v>198.34</v>
      </c>
    </row>
    <row r="3363" spans="1:5" x14ac:dyDescent="0.3">
      <c r="A3363" s="133" t="s">
        <v>25401</v>
      </c>
      <c r="B3363" s="134" t="s">
        <v>25402</v>
      </c>
      <c r="C3363" s="135" t="s">
        <v>146</v>
      </c>
      <c r="D3363" s="136">
        <v>101.9</v>
      </c>
      <c r="E3363" s="136">
        <v>104.41</v>
      </c>
    </row>
    <row r="3364" spans="1:5" x14ac:dyDescent="0.3">
      <c r="A3364" s="133" t="s">
        <v>25403</v>
      </c>
      <c r="B3364" s="134" t="s">
        <v>25404</v>
      </c>
      <c r="C3364" s="135" t="s">
        <v>146</v>
      </c>
      <c r="D3364" s="136">
        <v>75.75</v>
      </c>
      <c r="E3364" s="136">
        <v>78.260000000000005</v>
      </c>
    </row>
    <row r="3365" spans="1:5" x14ac:dyDescent="0.3">
      <c r="A3365" s="133" t="s">
        <v>25405</v>
      </c>
      <c r="B3365" s="134" t="s">
        <v>25406</v>
      </c>
      <c r="C3365" s="135" t="s">
        <v>146</v>
      </c>
      <c r="D3365" s="136">
        <v>108.46</v>
      </c>
      <c r="E3365" s="136">
        <v>110.97</v>
      </c>
    </row>
    <row r="3366" spans="1:5" x14ac:dyDescent="0.3">
      <c r="A3366" s="133" t="s">
        <v>25407</v>
      </c>
      <c r="B3366" s="134" t="s">
        <v>25408</v>
      </c>
      <c r="C3366" s="135" t="s">
        <v>146</v>
      </c>
      <c r="D3366" s="136">
        <v>118.95</v>
      </c>
      <c r="E3366" s="136">
        <v>121.46</v>
      </c>
    </row>
    <row r="3367" spans="1:5" x14ac:dyDescent="0.3">
      <c r="A3367" s="133" t="s">
        <v>25409</v>
      </c>
      <c r="B3367" s="134" t="s">
        <v>25410</v>
      </c>
      <c r="C3367" s="135"/>
      <c r="D3367" s="136"/>
      <c r="E3367" s="136"/>
    </row>
    <row r="3368" spans="1:5" x14ac:dyDescent="0.3">
      <c r="A3368" s="133" t="s">
        <v>25411</v>
      </c>
      <c r="B3368" s="134" t="s">
        <v>25412</v>
      </c>
      <c r="C3368" s="135" t="s">
        <v>146</v>
      </c>
      <c r="D3368" s="136">
        <v>426.23</v>
      </c>
      <c r="E3368" s="136">
        <v>434.62</v>
      </c>
    </row>
    <row r="3369" spans="1:5" x14ac:dyDescent="0.3">
      <c r="A3369" s="133" t="s">
        <v>25413</v>
      </c>
      <c r="B3369" s="134" t="s">
        <v>25414</v>
      </c>
      <c r="C3369" s="135" t="s">
        <v>146</v>
      </c>
      <c r="D3369" s="136">
        <v>311.64999999999998</v>
      </c>
      <c r="E3369" s="136">
        <v>320.04000000000002</v>
      </c>
    </row>
    <row r="3370" spans="1:5" x14ac:dyDescent="0.3">
      <c r="A3370" s="133" t="s">
        <v>25415</v>
      </c>
      <c r="B3370" s="134" t="s">
        <v>25416</v>
      </c>
      <c r="C3370" s="135" t="s">
        <v>146</v>
      </c>
      <c r="D3370" s="136">
        <v>358.96</v>
      </c>
      <c r="E3370" s="136">
        <v>367.35</v>
      </c>
    </row>
    <row r="3371" spans="1:5" x14ac:dyDescent="0.3">
      <c r="A3371" s="133" t="s">
        <v>25417</v>
      </c>
      <c r="B3371" s="134" t="s">
        <v>25418</v>
      </c>
      <c r="C3371" s="135" t="s">
        <v>146</v>
      </c>
      <c r="D3371" s="136">
        <v>513.08000000000004</v>
      </c>
      <c r="E3371" s="136">
        <v>521.47</v>
      </c>
    </row>
    <row r="3372" spans="1:5" x14ac:dyDescent="0.3">
      <c r="A3372" s="133" t="s">
        <v>25419</v>
      </c>
      <c r="B3372" s="134" t="s">
        <v>25420</v>
      </c>
      <c r="C3372" s="135" t="s">
        <v>146</v>
      </c>
      <c r="D3372" s="136">
        <v>1750.65</v>
      </c>
      <c r="E3372" s="136">
        <v>1759.04</v>
      </c>
    </row>
    <row r="3373" spans="1:5" x14ac:dyDescent="0.3">
      <c r="A3373" s="133" t="s">
        <v>25421</v>
      </c>
      <c r="B3373" s="134" t="s">
        <v>25422</v>
      </c>
      <c r="C3373" s="135" t="s">
        <v>146</v>
      </c>
      <c r="D3373" s="136">
        <v>587.29</v>
      </c>
      <c r="E3373" s="136">
        <v>590.65</v>
      </c>
    </row>
    <row r="3374" spans="1:5" x14ac:dyDescent="0.3">
      <c r="A3374" s="133" t="s">
        <v>25423</v>
      </c>
      <c r="B3374" s="134" t="s">
        <v>25424</v>
      </c>
      <c r="C3374" s="135" t="s">
        <v>146</v>
      </c>
      <c r="D3374" s="136">
        <v>480.9</v>
      </c>
      <c r="E3374" s="136">
        <v>484.26</v>
      </c>
    </row>
    <row r="3375" spans="1:5" x14ac:dyDescent="0.3">
      <c r="A3375" s="133" t="s">
        <v>25425</v>
      </c>
      <c r="B3375" s="134" t="s">
        <v>25426</v>
      </c>
      <c r="C3375" s="135" t="s">
        <v>146</v>
      </c>
      <c r="D3375" s="136">
        <v>1114.1199999999999</v>
      </c>
      <c r="E3375" s="136">
        <v>1122.51</v>
      </c>
    </row>
    <row r="3376" spans="1:5" x14ac:dyDescent="0.3">
      <c r="A3376" s="133" t="s">
        <v>25427</v>
      </c>
      <c r="B3376" s="134" t="s">
        <v>25428</v>
      </c>
      <c r="C3376" s="135" t="s">
        <v>146</v>
      </c>
      <c r="D3376" s="136">
        <v>661.01</v>
      </c>
      <c r="E3376" s="136">
        <v>663.52</v>
      </c>
    </row>
    <row r="3377" spans="1:5" x14ac:dyDescent="0.3">
      <c r="A3377" s="133" t="s">
        <v>25429</v>
      </c>
      <c r="B3377" s="134" t="s">
        <v>25430</v>
      </c>
      <c r="C3377" s="135" t="s">
        <v>146</v>
      </c>
      <c r="D3377" s="136">
        <v>463.14</v>
      </c>
      <c r="E3377" s="136">
        <v>471.53</v>
      </c>
    </row>
    <row r="3378" spans="1:5" x14ac:dyDescent="0.3">
      <c r="A3378" s="133" t="s">
        <v>25431</v>
      </c>
      <c r="B3378" s="134" t="s">
        <v>25432</v>
      </c>
      <c r="C3378" s="135"/>
      <c r="D3378" s="136"/>
      <c r="E3378" s="136"/>
    </row>
    <row r="3379" spans="1:5" x14ac:dyDescent="0.3">
      <c r="A3379" s="133" t="s">
        <v>25433</v>
      </c>
      <c r="B3379" s="134" t="s">
        <v>25434</v>
      </c>
      <c r="C3379" s="135" t="s">
        <v>146</v>
      </c>
      <c r="D3379" s="136">
        <v>133.5</v>
      </c>
      <c r="E3379" s="136">
        <v>136.01</v>
      </c>
    </row>
    <row r="3380" spans="1:5" x14ac:dyDescent="0.3">
      <c r="A3380" s="133" t="s">
        <v>25435</v>
      </c>
      <c r="B3380" s="134" t="s">
        <v>25436</v>
      </c>
      <c r="C3380" s="135" t="s">
        <v>146</v>
      </c>
      <c r="D3380" s="136">
        <v>164.82</v>
      </c>
      <c r="E3380" s="136">
        <v>167.33</v>
      </c>
    </row>
    <row r="3381" spans="1:5" x14ac:dyDescent="0.3">
      <c r="A3381" s="133" t="s">
        <v>25437</v>
      </c>
      <c r="B3381" s="134" t="s">
        <v>25438</v>
      </c>
      <c r="C3381" s="135" t="s">
        <v>146</v>
      </c>
      <c r="D3381" s="136">
        <v>229.92</v>
      </c>
      <c r="E3381" s="136">
        <v>232.43</v>
      </c>
    </row>
    <row r="3382" spans="1:5" x14ac:dyDescent="0.3">
      <c r="A3382" s="133" t="s">
        <v>25439</v>
      </c>
      <c r="B3382" s="134" t="s">
        <v>25440</v>
      </c>
      <c r="C3382" s="135" t="s">
        <v>146</v>
      </c>
      <c r="D3382" s="136">
        <v>254.61</v>
      </c>
      <c r="E3382" s="136">
        <v>257.12</v>
      </c>
    </row>
    <row r="3383" spans="1:5" x14ac:dyDescent="0.3">
      <c r="A3383" s="133" t="s">
        <v>25441</v>
      </c>
      <c r="B3383" s="134" t="s">
        <v>25442</v>
      </c>
      <c r="C3383" s="135" t="s">
        <v>146</v>
      </c>
      <c r="D3383" s="136">
        <v>362.34</v>
      </c>
      <c r="E3383" s="136">
        <v>364.85</v>
      </c>
    </row>
    <row r="3384" spans="1:5" x14ac:dyDescent="0.3">
      <c r="A3384" s="133" t="s">
        <v>25443</v>
      </c>
      <c r="B3384" s="134" t="s">
        <v>25444</v>
      </c>
      <c r="C3384" s="135" t="s">
        <v>146</v>
      </c>
      <c r="D3384" s="136">
        <v>624.41999999999996</v>
      </c>
      <c r="E3384" s="136">
        <v>626.92999999999995</v>
      </c>
    </row>
    <row r="3385" spans="1:5" x14ac:dyDescent="0.3">
      <c r="A3385" s="133" t="s">
        <v>25445</v>
      </c>
      <c r="B3385" s="134" t="s">
        <v>25446</v>
      </c>
      <c r="C3385" s="135" t="s">
        <v>146</v>
      </c>
      <c r="D3385" s="136">
        <v>742.62</v>
      </c>
      <c r="E3385" s="136">
        <v>745.13</v>
      </c>
    </row>
    <row r="3386" spans="1:5" x14ac:dyDescent="0.3">
      <c r="A3386" s="133" t="s">
        <v>25447</v>
      </c>
      <c r="B3386" s="134" t="s">
        <v>25448</v>
      </c>
      <c r="C3386" s="135" t="s">
        <v>146</v>
      </c>
      <c r="D3386" s="136">
        <v>124.64</v>
      </c>
      <c r="E3386" s="136">
        <v>127.15</v>
      </c>
    </row>
    <row r="3387" spans="1:5" x14ac:dyDescent="0.3">
      <c r="A3387" s="133" t="s">
        <v>25449</v>
      </c>
      <c r="B3387" s="134" t="s">
        <v>25450</v>
      </c>
      <c r="C3387" s="135" t="s">
        <v>146</v>
      </c>
      <c r="D3387" s="136">
        <v>163.29</v>
      </c>
      <c r="E3387" s="136">
        <v>165.8</v>
      </c>
    </row>
    <row r="3388" spans="1:5" x14ac:dyDescent="0.3">
      <c r="A3388" s="133" t="s">
        <v>25451</v>
      </c>
      <c r="B3388" s="134" t="s">
        <v>25452</v>
      </c>
      <c r="C3388" s="135" t="s">
        <v>146</v>
      </c>
      <c r="D3388" s="136">
        <v>195.84</v>
      </c>
      <c r="E3388" s="136">
        <v>198.35</v>
      </c>
    </row>
    <row r="3389" spans="1:5" x14ac:dyDescent="0.3">
      <c r="A3389" s="133" t="s">
        <v>25453</v>
      </c>
      <c r="B3389" s="134" t="s">
        <v>25454</v>
      </c>
      <c r="C3389" s="135" t="s">
        <v>146</v>
      </c>
      <c r="D3389" s="136">
        <v>269.83</v>
      </c>
      <c r="E3389" s="136">
        <v>272.33999999999997</v>
      </c>
    </row>
    <row r="3390" spans="1:5" x14ac:dyDescent="0.3">
      <c r="A3390" s="133" t="s">
        <v>25455</v>
      </c>
      <c r="B3390" s="134" t="s">
        <v>25456</v>
      </c>
      <c r="C3390" s="135" t="s">
        <v>146</v>
      </c>
      <c r="D3390" s="136">
        <v>425.44</v>
      </c>
      <c r="E3390" s="136">
        <v>427.95</v>
      </c>
    </row>
    <row r="3391" spans="1:5" x14ac:dyDescent="0.3">
      <c r="A3391" s="133" t="s">
        <v>25457</v>
      </c>
      <c r="B3391" s="134" t="s">
        <v>25458</v>
      </c>
      <c r="C3391" s="135" t="s">
        <v>146</v>
      </c>
      <c r="D3391" s="136">
        <v>612.6</v>
      </c>
      <c r="E3391" s="136">
        <v>615.11</v>
      </c>
    </row>
    <row r="3392" spans="1:5" x14ac:dyDescent="0.3">
      <c r="A3392" s="133" t="s">
        <v>25459</v>
      </c>
      <c r="B3392" s="134" t="s">
        <v>25460</v>
      </c>
      <c r="C3392" s="135" t="s">
        <v>146</v>
      </c>
      <c r="D3392" s="136">
        <v>1030.23</v>
      </c>
      <c r="E3392" s="136">
        <v>1033.5899999999999</v>
      </c>
    </row>
    <row r="3393" spans="1:5" x14ac:dyDescent="0.3">
      <c r="A3393" s="133" t="s">
        <v>25461</v>
      </c>
      <c r="B3393" s="134" t="s">
        <v>25462</v>
      </c>
      <c r="C3393" s="135" t="s">
        <v>146</v>
      </c>
      <c r="D3393" s="136">
        <v>120.02</v>
      </c>
      <c r="E3393" s="136">
        <v>122.53</v>
      </c>
    </row>
    <row r="3394" spans="1:5" x14ac:dyDescent="0.3">
      <c r="A3394" s="133" t="s">
        <v>25463</v>
      </c>
      <c r="B3394" s="134" t="s">
        <v>25464</v>
      </c>
      <c r="C3394" s="135" t="s">
        <v>146</v>
      </c>
      <c r="D3394" s="136">
        <v>148.62</v>
      </c>
      <c r="E3394" s="136">
        <v>151.13</v>
      </c>
    </row>
    <row r="3395" spans="1:5" x14ac:dyDescent="0.3">
      <c r="A3395" s="133" t="s">
        <v>25465</v>
      </c>
      <c r="B3395" s="134" t="s">
        <v>25466</v>
      </c>
      <c r="C3395" s="135" t="s">
        <v>146</v>
      </c>
      <c r="D3395" s="136">
        <v>180.75</v>
      </c>
      <c r="E3395" s="136">
        <v>183.26</v>
      </c>
    </row>
    <row r="3396" spans="1:5" x14ac:dyDescent="0.3">
      <c r="A3396" s="133" t="s">
        <v>25467</v>
      </c>
      <c r="B3396" s="134" t="s">
        <v>25468</v>
      </c>
      <c r="C3396" s="135" t="s">
        <v>146</v>
      </c>
      <c r="D3396" s="136">
        <v>240.82</v>
      </c>
      <c r="E3396" s="136">
        <v>243.33</v>
      </c>
    </row>
    <row r="3397" spans="1:5" x14ac:dyDescent="0.3">
      <c r="A3397" s="133" t="s">
        <v>25469</v>
      </c>
      <c r="B3397" s="134" t="s">
        <v>25470</v>
      </c>
      <c r="C3397" s="135" t="s">
        <v>146</v>
      </c>
      <c r="D3397" s="136">
        <v>380.16</v>
      </c>
      <c r="E3397" s="136">
        <v>382.67</v>
      </c>
    </row>
    <row r="3398" spans="1:5" x14ac:dyDescent="0.3">
      <c r="A3398" s="133" t="s">
        <v>25471</v>
      </c>
      <c r="B3398" s="134" t="s">
        <v>25472</v>
      </c>
      <c r="C3398" s="135" t="s">
        <v>146</v>
      </c>
      <c r="D3398" s="136">
        <v>8303.35</v>
      </c>
      <c r="E3398" s="136">
        <v>8307.5400000000009</v>
      </c>
    </row>
    <row r="3399" spans="1:5" x14ac:dyDescent="0.3">
      <c r="A3399" s="133" t="s">
        <v>25473</v>
      </c>
      <c r="B3399" s="134" t="s">
        <v>25474</v>
      </c>
      <c r="C3399" s="135" t="s">
        <v>146</v>
      </c>
      <c r="D3399" s="136">
        <v>218.62</v>
      </c>
      <c r="E3399" s="136">
        <v>221.13</v>
      </c>
    </row>
    <row r="3400" spans="1:5" x14ac:dyDescent="0.3">
      <c r="A3400" s="133" t="s">
        <v>25475</v>
      </c>
      <c r="B3400" s="134" t="s">
        <v>25476</v>
      </c>
      <c r="C3400" s="135" t="s">
        <v>146</v>
      </c>
      <c r="D3400" s="136">
        <v>612.30999999999995</v>
      </c>
      <c r="E3400" s="136">
        <v>614.82000000000005</v>
      </c>
    </row>
    <row r="3401" spans="1:5" x14ac:dyDescent="0.3">
      <c r="A3401" s="133" t="s">
        <v>25477</v>
      </c>
      <c r="B3401" s="134" t="s">
        <v>25478</v>
      </c>
      <c r="C3401" s="135" t="s">
        <v>146</v>
      </c>
      <c r="D3401" s="136">
        <v>545.79</v>
      </c>
      <c r="E3401" s="136">
        <v>548.29999999999995</v>
      </c>
    </row>
    <row r="3402" spans="1:5" x14ac:dyDescent="0.3">
      <c r="A3402" s="133" t="s">
        <v>25479</v>
      </c>
      <c r="B3402" s="134" t="s">
        <v>25480</v>
      </c>
      <c r="C3402" s="135" t="s">
        <v>146</v>
      </c>
      <c r="D3402" s="136">
        <v>1028.8499999999999</v>
      </c>
      <c r="E3402" s="136">
        <v>1032.21</v>
      </c>
    </row>
    <row r="3403" spans="1:5" x14ac:dyDescent="0.3">
      <c r="A3403" s="133" t="s">
        <v>25481</v>
      </c>
      <c r="B3403" s="134" t="s">
        <v>25482</v>
      </c>
      <c r="C3403" s="135" t="s">
        <v>146</v>
      </c>
      <c r="D3403" s="136">
        <v>450.28</v>
      </c>
      <c r="E3403" s="136">
        <v>452.79</v>
      </c>
    </row>
    <row r="3404" spans="1:5" x14ac:dyDescent="0.3">
      <c r="A3404" s="133" t="s">
        <v>25483</v>
      </c>
      <c r="B3404" s="134" t="s">
        <v>25484</v>
      </c>
      <c r="C3404" s="135" t="s">
        <v>146</v>
      </c>
      <c r="D3404" s="136">
        <v>173.57</v>
      </c>
      <c r="E3404" s="136">
        <v>174.97</v>
      </c>
    </row>
    <row r="3405" spans="1:5" x14ac:dyDescent="0.3">
      <c r="A3405" s="133" t="s">
        <v>25485</v>
      </c>
      <c r="B3405" s="134" t="s">
        <v>25486</v>
      </c>
      <c r="C3405" s="135" t="s">
        <v>146</v>
      </c>
      <c r="D3405" s="136">
        <v>6193.59</v>
      </c>
      <c r="E3405" s="136">
        <v>6196.95</v>
      </c>
    </row>
    <row r="3406" spans="1:5" x14ac:dyDescent="0.3">
      <c r="A3406" s="133" t="s">
        <v>25487</v>
      </c>
      <c r="B3406" s="134" t="s">
        <v>25488</v>
      </c>
      <c r="C3406" s="135" t="s">
        <v>146</v>
      </c>
      <c r="D3406" s="136">
        <v>1788.13</v>
      </c>
      <c r="E3406" s="136">
        <v>1791.49</v>
      </c>
    </row>
    <row r="3407" spans="1:5" x14ac:dyDescent="0.3">
      <c r="A3407" s="133" t="s">
        <v>25489</v>
      </c>
      <c r="B3407" s="134" t="s">
        <v>25490</v>
      </c>
      <c r="C3407" s="135" t="s">
        <v>146</v>
      </c>
      <c r="D3407" s="136">
        <v>456.82</v>
      </c>
      <c r="E3407" s="136">
        <v>459.33</v>
      </c>
    </row>
    <row r="3408" spans="1:5" x14ac:dyDescent="0.3">
      <c r="A3408" s="133" t="s">
        <v>25491</v>
      </c>
      <c r="B3408" s="134" t="s">
        <v>25492</v>
      </c>
      <c r="C3408" s="135" t="s">
        <v>146</v>
      </c>
      <c r="D3408" s="136">
        <v>233.04</v>
      </c>
      <c r="E3408" s="136">
        <v>235.55</v>
      </c>
    </row>
    <row r="3409" spans="1:5" x14ac:dyDescent="0.3">
      <c r="A3409" s="133" t="s">
        <v>25493</v>
      </c>
      <c r="B3409" s="134" t="s">
        <v>25494</v>
      </c>
      <c r="C3409" s="135" t="s">
        <v>146</v>
      </c>
      <c r="D3409" s="136">
        <v>321.8</v>
      </c>
      <c r="E3409" s="136">
        <v>324.31</v>
      </c>
    </row>
    <row r="3410" spans="1:5" x14ac:dyDescent="0.3">
      <c r="A3410" s="133" t="s">
        <v>25495</v>
      </c>
      <c r="B3410" s="134" t="s">
        <v>25496</v>
      </c>
      <c r="C3410" s="135" t="s">
        <v>146</v>
      </c>
      <c r="D3410" s="136">
        <v>620.83000000000004</v>
      </c>
      <c r="E3410" s="136">
        <v>623.34</v>
      </c>
    </row>
    <row r="3411" spans="1:5" x14ac:dyDescent="0.3">
      <c r="A3411" s="133" t="s">
        <v>25497</v>
      </c>
      <c r="B3411" s="134" t="s">
        <v>25498</v>
      </c>
      <c r="C3411" s="135" t="s">
        <v>146</v>
      </c>
      <c r="D3411" s="136">
        <v>807.52</v>
      </c>
      <c r="E3411" s="136">
        <v>810.03</v>
      </c>
    </row>
    <row r="3412" spans="1:5" x14ac:dyDescent="0.3">
      <c r="A3412" s="133" t="s">
        <v>25499</v>
      </c>
      <c r="B3412" s="134" t="s">
        <v>25500</v>
      </c>
      <c r="C3412" s="135" t="s">
        <v>146</v>
      </c>
      <c r="D3412" s="136">
        <v>1320.5</v>
      </c>
      <c r="E3412" s="136">
        <v>1323.01</v>
      </c>
    </row>
    <row r="3413" spans="1:5" x14ac:dyDescent="0.3">
      <c r="A3413" s="133" t="s">
        <v>25501</v>
      </c>
      <c r="B3413" s="134" t="s">
        <v>25502</v>
      </c>
      <c r="C3413" s="135" t="s">
        <v>146</v>
      </c>
      <c r="D3413" s="136">
        <v>2362.12</v>
      </c>
      <c r="E3413" s="136">
        <v>2365.48</v>
      </c>
    </row>
    <row r="3414" spans="1:5" x14ac:dyDescent="0.3">
      <c r="A3414" s="133" t="s">
        <v>25503</v>
      </c>
      <c r="B3414" s="134" t="s">
        <v>25504</v>
      </c>
      <c r="C3414" s="135" t="s">
        <v>146</v>
      </c>
      <c r="D3414" s="136">
        <v>6906.45</v>
      </c>
      <c r="E3414" s="136">
        <v>6909.81</v>
      </c>
    </row>
    <row r="3415" spans="1:5" x14ac:dyDescent="0.3">
      <c r="A3415" s="133" t="s">
        <v>25505</v>
      </c>
      <c r="B3415" s="134" t="s">
        <v>25506</v>
      </c>
      <c r="C3415" s="135" t="s">
        <v>146</v>
      </c>
      <c r="D3415" s="136">
        <v>92</v>
      </c>
      <c r="E3415" s="136">
        <v>93.68</v>
      </c>
    </row>
    <row r="3416" spans="1:5" x14ac:dyDescent="0.3">
      <c r="A3416" s="133" t="s">
        <v>25507</v>
      </c>
      <c r="B3416" s="134" t="s">
        <v>25508</v>
      </c>
      <c r="C3416" s="135" t="s">
        <v>146</v>
      </c>
      <c r="D3416" s="136">
        <v>115.89</v>
      </c>
      <c r="E3416" s="136">
        <v>118.4</v>
      </c>
    </row>
    <row r="3417" spans="1:5" x14ac:dyDescent="0.3">
      <c r="A3417" s="133" t="s">
        <v>25509</v>
      </c>
      <c r="B3417" s="134" t="s">
        <v>25510</v>
      </c>
      <c r="C3417" s="135" t="s">
        <v>146</v>
      </c>
      <c r="D3417" s="136">
        <v>136.9</v>
      </c>
      <c r="E3417" s="136">
        <v>139.13</v>
      </c>
    </row>
    <row r="3418" spans="1:5" x14ac:dyDescent="0.3">
      <c r="A3418" s="133" t="s">
        <v>25511</v>
      </c>
      <c r="B3418" s="134" t="s">
        <v>25512</v>
      </c>
      <c r="C3418" s="135" t="s">
        <v>146</v>
      </c>
      <c r="D3418" s="136">
        <v>148.96</v>
      </c>
      <c r="E3418" s="136">
        <v>151.47</v>
      </c>
    </row>
    <row r="3419" spans="1:5" x14ac:dyDescent="0.3">
      <c r="A3419" s="133" t="s">
        <v>25513</v>
      </c>
      <c r="B3419" s="134" t="s">
        <v>25514</v>
      </c>
      <c r="C3419" s="135" t="s">
        <v>146</v>
      </c>
      <c r="D3419" s="136">
        <v>507.59</v>
      </c>
      <c r="E3419" s="136">
        <v>510.1</v>
      </c>
    </row>
    <row r="3420" spans="1:5" x14ac:dyDescent="0.3">
      <c r="A3420" s="133" t="s">
        <v>25515</v>
      </c>
      <c r="B3420" s="134" t="s">
        <v>25516</v>
      </c>
      <c r="C3420" s="135" t="s">
        <v>146</v>
      </c>
      <c r="D3420" s="136">
        <v>722.27</v>
      </c>
      <c r="E3420" s="136">
        <v>724.78</v>
      </c>
    </row>
    <row r="3421" spans="1:5" x14ac:dyDescent="0.3">
      <c r="A3421" s="133" t="s">
        <v>25517</v>
      </c>
      <c r="B3421" s="134" t="s">
        <v>25518</v>
      </c>
      <c r="C3421" s="135" t="s">
        <v>146</v>
      </c>
      <c r="D3421" s="136">
        <v>6283.35</v>
      </c>
      <c r="E3421" s="136">
        <v>6294.53</v>
      </c>
    </row>
    <row r="3422" spans="1:5" x14ac:dyDescent="0.3">
      <c r="A3422" s="133" t="s">
        <v>25519</v>
      </c>
      <c r="B3422" s="134" t="s">
        <v>25520</v>
      </c>
      <c r="C3422" s="135" t="s">
        <v>146</v>
      </c>
      <c r="D3422" s="136">
        <v>7535.53</v>
      </c>
      <c r="E3422" s="136">
        <v>7546.71</v>
      </c>
    </row>
    <row r="3423" spans="1:5" x14ac:dyDescent="0.3">
      <c r="A3423" s="133" t="s">
        <v>25521</v>
      </c>
      <c r="B3423" s="134" t="s">
        <v>25522</v>
      </c>
      <c r="C3423" s="135" t="s">
        <v>146</v>
      </c>
      <c r="D3423" s="136">
        <v>578.19000000000005</v>
      </c>
      <c r="E3423" s="136">
        <v>583.78</v>
      </c>
    </row>
    <row r="3424" spans="1:5" x14ac:dyDescent="0.3">
      <c r="A3424" s="133" t="s">
        <v>25523</v>
      </c>
      <c r="B3424" s="134" t="s">
        <v>25524</v>
      </c>
      <c r="C3424" s="135"/>
      <c r="D3424" s="136"/>
      <c r="E3424" s="136"/>
    </row>
    <row r="3425" spans="1:5" x14ac:dyDescent="0.3">
      <c r="A3425" s="133" t="s">
        <v>25525</v>
      </c>
      <c r="B3425" s="134" t="s">
        <v>25526</v>
      </c>
      <c r="C3425" s="135" t="s">
        <v>146</v>
      </c>
      <c r="D3425" s="136">
        <v>1523.18</v>
      </c>
      <c r="E3425" s="136">
        <v>1530.17</v>
      </c>
    </row>
    <row r="3426" spans="1:5" x14ac:dyDescent="0.3">
      <c r="A3426" s="133" t="s">
        <v>25527</v>
      </c>
      <c r="B3426" s="134" t="s">
        <v>25528</v>
      </c>
      <c r="C3426" s="135" t="s">
        <v>146</v>
      </c>
      <c r="D3426" s="136">
        <v>2568.75</v>
      </c>
      <c r="E3426" s="136">
        <v>2588.3200000000002</v>
      </c>
    </row>
    <row r="3427" spans="1:5" x14ac:dyDescent="0.3">
      <c r="A3427" s="133" t="s">
        <v>25529</v>
      </c>
      <c r="B3427" s="134" t="s">
        <v>25530</v>
      </c>
      <c r="C3427" s="135" t="s">
        <v>146</v>
      </c>
      <c r="D3427" s="136">
        <v>1629.13</v>
      </c>
      <c r="E3427" s="136">
        <v>1648.7</v>
      </c>
    </row>
    <row r="3428" spans="1:5" x14ac:dyDescent="0.3">
      <c r="A3428" s="133" t="s">
        <v>25531</v>
      </c>
      <c r="B3428" s="134" t="s">
        <v>25532</v>
      </c>
      <c r="C3428" s="135" t="s">
        <v>146</v>
      </c>
      <c r="D3428" s="136">
        <v>3887.71</v>
      </c>
      <c r="E3428" s="136">
        <v>3907.28</v>
      </c>
    </row>
    <row r="3429" spans="1:5" x14ac:dyDescent="0.3">
      <c r="A3429" s="133" t="s">
        <v>25533</v>
      </c>
      <c r="B3429" s="134" t="s">
        <v>25534</v>
      </c>
      <c r="C3429" s="135" t="s">
        <v>146</v>
      </c>
      <c r="D3429" s="136">
        <v>1890.97</v>
      </c>
      <c r="E3429" s="136">
        <v>1902.15</v>
      </c>
    </row>
    <row r="3430" spans="1:5" x14ac:dyDescent="0.3">
      <c r="A3430" s="133" t="s">
        <v>25535</v>
      </c>
      <c r="B3430" s="134" t="s">
        <v>25536</v>
      </c>
      <c r="C3430" s="135" t="s">
        <v>146</v>
      </c>
      <c r="D3430" s="136">
        <v>3108.12</v>
      </c>
      <c r="E3430" s="136">
        <v>3119.3</v>
      </c>
    </row>
    <row r="3431" spans="1:5" x14ac:dyDescent="0.3">
      <c r="A3431" s="133" t="s">
        <v>25537</v>
      </c>
      <c r="B3431" s="134" t="s">
        <v>25538</v>
      </c>
      <c r="C3431" s="135" t="s">
        <v>146</v>
      </c>
      <c r="D3431" s="136">
        <v>1102.31</v>
      </c>
      <c r="E3431" s="136">
        <v>1113.49</v>
      </c>
    </row>
    <row r="3432" spans="1:5" x14ac:dyDescent="0.3">
      <c r="A3432" s="133" t="s">
        <v>25539</v>
      </c>
      <c r="B3432" s="134" t="s">
        <v>25540</v>
      </c>
      <c r="C3432" s="135" t="s">
        <v>146</v>
      </c>
      <c r="D3432" s="136">
        <v>992.48</v>
      </c>
      <c r="E3432" s="136">
        <v>1003.66</v>
      </c>
    </row>
    <row r="3433" spans="1:5" x14ac:dyDescent="0.3">
      <c r="A3433" s="133" t="s">
        <v>25541</v>
      </c>
      <c r="B3433" s="134" t="s">
        <v>25542</v>
      </c>
      <c r="C3433" s="135" t="s">
        <v>146</v>
      </c>
      <c r="D3433" s="136">
        <v>6699.48</v>
      </c>
      <c r="E3433" s="136">
        <v>6706.47</v>
      </c>
    </row>
    <row r="3434" spans="1:5" x14ac:dyDescent="0.3">
      <c r="A3434" s="133" t="s">
        <v>25543</v>
      </c>
      <c r="B3434" s="134" t="s">
        <v>25544</v>
      </c>
      <c r="C3434" s="135" t="s">
        <v>146</v>
      </c>
      <c r="D3434" s="136">
        <v>3309.65</v>
      </c>
      <c r="E3434" s="136">
        <v>3313.01</v>
      </c>
    </row>
    <row r="3435" spans="1:5" x14ac:dyDescent="0.3">
      <c r="A3435" s="133" t="s">
        <v>25545</v>
      </c>
      <c r="B3435" s="134" t="s">
        <v>25546</v>
      </c>
      <c r="C3435" s="135" t="s">
        <v>146</v>
      </c>
      <c r="D3435" s="136">
        <v>1158</v>
      </c>
      <c r="E3435" s="136">
        <v>1169.18</v>
      </c>
    </row>
    <row r="3436" spans="1:5" x14ac:dyDescent="0.3">
      <c r="A3436" s="133" t="s">
        <v>25547</v>
      </c>
      <c r="B3436" s="134" t="s">
        <v>25548</v>
      </c>
      <c r="C3436" s="135" t="s">
        <v>146</v>
      </c>
      <c r="D3436" s="136">
        <v>940.26</v>
      </c>
      <c r="E3436" s="136">
        <v>944.45</v>
      </c>
    </row>
    <row r="3437" spans="1:5" x14ac:dyDescent="0.3">
      <c r="A3437" s="133" t="s">
        <v>25549</v>
      </c>
      <c r="B3437" s="134" t="s">
        <v>25550</v>
      </c>
      <c r="C3437" s="135" t="s">
        <v>146</v>
      </c>
      <c r="D3437" s="136">
        <v>6684.9</v>
      </c>
      <c r="E3437" s="136">
        <v>6701.67</v>
      </c>
    </row>
    <row r="3438" spans="1:5" x14ac:dyDescent="0.3">
      <c r="A3438" s="133" t="s">
        <v>25551</v>
      </c>
      <c r="B3438" s="134" t="s">
        <v>25552</v>
      </c>
      <c r="C3438" s="135" t="s">
        <v>146</v>
      </c>
      <c r="D3438" s="136">
        <v>2384.41</v>
      </c>
      <c r="E3438" s="136">
        <v>2395.59</v>
      </c>
    </row>
    <row r="3439" spans="1:5" x14ac:dyDescent="0.3">
      <c r="A3439" s="133" t="s">
        <v>25553</v>
      </c>
      <c r="B3439" s="134" t="s">
        <v>25554</v>
      </c>
      <c r="C3439" s="135" t="s">
        <v>146</v>
      </c>
      <c r="D3439" s="136">
        <v>3613.58</v>
      </c>
      <c r="E3439" s="136">
        <v>3624.76</v>
      </c>
    </row>
    <row r="3440" spans="1:5" x14ac:dyDescent="0.3">
      <c r="A3440" s="133" t="s">
        <v>25555</v>
      </c>
      <c r="B3440" s="134" t="s">
        <v>25556</v>
      </c>
      <c r="C3440" s="135" t="s">
        <v>146</v>
      </c>
      <c r="D3440" s="136">
        <v>2439.7199999999998</v>
      </c>
      <c r="E3440" s="136">
        <v>2450.9</v>
      </c>
    </row>
    <row r="3441" spans="1:5" x14ac:dyDescent="0.3">
      <c r="A3441" s="133" t="s">
        <v>25557</v>
      </c>
      <c r="B3441" s="134" t="s">
        <v>25558</v>
      </c>
      <c r="C3441" s="135"/>
      <c r="D3441" s="136"/>
      <c r="E3441" s="136"/>
    </row>
    <row r="3442" spans="1:5" x14ac:dyDescent="0.3">
      <c r="A3442" s="133" t="s">
        <v>25559</v>
      </c>
      <c r="B3442" s="134" t="s">
        <v>25560</v>
      </c>
      <c r="C3442" s="135" t="s">
        <v>146</v>
      </c>
      <c r="D3442" s="136">
        <v>116.64</v>
      </c>
      <c r="E3442" s="136">
        <v>119.15</v>
      </c>
    </row>
    <row r="3443" spans="1:5" x14ac:dyDescent="0.3">
      <c r="A3443" s="133" t="s">
        <v>25561</v>
      </c>
      <c r="B3443" s="134" t="s">
        <v>25562</v>
      </c>
      <c r="C3443" s="135" t="s">
        <v>146</v>
      </c>
      <c r="D3443" s="136">
        <v>157.72</v>
      </c>
      <c r="E3443" s="136">
        <v>161.08000000000001</v>
      </c>
    </row>
    <row r="3444" spans="1:5" x14ac:dyDescent="0.3">
      <c r="A3444" s="133" t="s">
        <v>25563</v>
      </c>
      <c r="B3444" s="134" t="s">
        <v>25564</v>
      </c>
      <c r="C3444" s="135" t="s">
        <v>146</v>
      </c>
      <c r="D3444" s="136">
        <v>221.55</v>
      </c>
      <c r="E3444" s="136">
        <v>225.74</v>
      </c>
    </row>
    <row r="3445" spans="1:5" x14ac:dyDescent="0.3">
      <c r="A3445" s="133" t="s">
        <v>25565</v>
      </c>
      <c r="B3445" s="134" t="s">
        <v>25566</v>
      </c>
      <c r="C3445" s="135" t="s">
        <v>146</v>
      </c>
      <c r="D3445" s="136">
        <v>295.58999999999997</v>
      </c>
      <c r="E3445" s="136">
        <v>300.07</v>
      </c>
    </row>
    <row r="3446" spans="1:5" x14ac:dyDescent="0.3">
      <c r="A3446" s="133" t="s">
        <v>25567</v>
      </c>
      <c r="B3446" s="134" t="s">
        <v>25568</v>
      </c>
      <c r="C3446" s="135" t="s">
        <v>146</v>
      </c>
      <c r="D3446" s="136">
        <v>612.38</v>
      </c>
      <c r="E3446" s="136">
        <v>619.37</v>
      </c>
    </row>
    <row r="3447" spans="1:5" x14ac:dyDescent="0.3">
      <c r="A3447" s="133" t="s">
        <v>25569</v>
      </c>
      <c r="B3447" s="134" t="s">
        <v>25570</v>
      </c>
      <c r="C3447" s="135"/>
      <c r="D3447" s="136"/>
      <c r="E3447" s="136"/>
    </row>
    <row r="3448" spans="1:5" x14ac:dyDescent="0.3">
      <c r="A3448" s="133" t="s">
        <v>25571</v>
      </c>
      <c r="B3448" s="134" t="s">
        <v>25572</v>
      </c>
      <c r="C3448" s="135" t="s">
        <v>146</v>
      </c>
      <c r="D3448" s="136">
        <v>440.68</v>
      </c>
      <c r="E3448" s="136">
        <v>444.04</v>
      </c>
    </row>
    <row r="3449" spans="1:5" x14ac:dyDescent="0.3">
      <c r="A3449" s="133" t="s">
        <v>25573</v>
      </c>
      <c r="B3449" s="134" t="s">
        <v>25574</v>
      </c>
      <c r="C3449" s="135" t="s">
        <v>146</v>
      </c>
      <c r="D3449" s="136">
        <v>570.66</v>
      </c>
      <c r="E3449" s="136">
        <v>574.85</v>
      </c>
    </row>
    <row r="3450" spans="1:5" x14ac:dyDescent="0.3">
      <c r="A3450" s="133" t="s">
        <v>25575</v>
      </c>
      <c r="B3450" s="134" t="s">
        <v>25576</v>
      </c>
      <c r="C3450" s="135" t="s">
        <v>146</v>
      </c>
      <c r="D3450" s="136">
        <v>1039.19</v>
      </c>
      <c r="E3450" s="136">
        <v>1044.78</v>
      </c>
    </row>
    <row r="3451" spans="1:5" x14ac:dyDescent="0.3">
      <c r="A3451" s="133" t="s">
        <v>25577</v>
      </c>
      <c r="B3451" s="134" t="s">
        <v>25578</v>
      </c>
      <c r="C3451" s="135" t="s">
        <v>146</v>
      </c>
      <c r="D3451" s="136">
        <v>1405.5</v>
      </c>
      <c r="E3451" s="136">
        <v>1412.49</v>
      </c>
    </row>
    <row r="3452" spans="1:5" x14ac:dyDescent="0.3">
      <c r="A3452" s="133" t="s">
        <v>25579</v>
      </c>
      <c r="B3452" s="134" t="s">
        <v>25580</v>
      </c>
      <c r="C3452" s="135"/>
      <c r="D3452" s="136"/>
      <c r="E3452" s="136"/>
    </row>
    <row r="3453" spans="1:5" x14ac:dyDescent="0.3">
      <c r="A3453" s="133" t="s">
        <v>25581</v>
      </c>
      <c r="B3453" s="134" t="s">
        <v>25582</v>
      </c>
      <c r="C3453" s="135" t="s">
        <v>146</v>
      </c>
      <c r="D3453" s="136">
        <v>615.05999999999995</v>
      </c>
      <c r="E3453" s="136">
        <v>617.57000000000005</v>
      </c>
    </row>
    <row r="3454" spans="1:5" x14ac:dyDescent="0.3">
      <c r="A3454" s="133" t="s">
        <v>25583</v>
      </c>
      <c r="B3454" s="134" t="s">
        <v>25584</v>
      </c>
      <c r="C3454" s="135"/>
      <c r="D3454" s="136"/>
      <c r="E3454" s="136"/>
    </row>
    <row r="3455" spans="1:5" x14ac:dyDescent="0.3">
      <c r="A3455" s="133" t="s">
        <v>25585</v>
      </c>
      <c r="B3455" s="134" t="s">
        <v>25586</v>
      </c>
      <c r="C3455" s="135" t="s">
        <v>146</v>
      </c>
      <c r="D3455" s="136">
        <v>601.44000000000005</v>
      </c>
      <c r="E3455" s="136">
        <v>613.15</v>
      </c>
    </row>
    <row r="3456" spans="1:5" x14ac:dyDescent="0.3">
      <c r="A3456" s="133" t="s">
        <v>25587</v>
      </c>
      <c r="B3456" s="134" t="s">
        <v>25588</v>
      </c>
      <c r="C3456" s="135" t="s">
        <v>146</v>
      </c>
      <c r="D3456" s="136">
        <v>207.65</v>
      </c>
      <c r="E3456" s="136">
        <v>208.76</v>
      </c>
    </row>
    <row r="3457" spans="1:5" x14ac:dyDescent="0.3">
      <c r="A3457" s="133" t="s">
        <v>25589</v>
      </c>
      <c r="B3457" s="134" t="s">
        <v>25590</v>
      </c>
      <c r="C3457" s="135" t="s">
        <v>146</v>
      </c>
      <c r="D3457" s="136">
        <v>261.11</v>
      </c>
      <c r="E3457" s="136">
        <v>263.91000000000003</v>
      </c>
    </row>
    <row r="3458" spans="1:5" x14ac:dyDescent="0.3">
      <c r="A3458" s="133" t="s">
        <v>25591</v>
      </c>
      <c r="B3458" s="134" t="s">
        <v>25592</v>
      </c>
      <c r="C3458" s="135" t="s">
        <v>146</v>
      </c>
      <c r="D3458" s="136">
        <v>11965.3</v>
      </c>
      <c r="E3458" s="136">
        <v>11977.01</v>
      </c>
    </row>
    <row r="3459" spans="1:5" x14ac:dyDescent="0.3">
      <c r="A3459" s="133" t="s">
        <v>25593</v>
      </c>
      <c r="B3459" s="134" t="s">
        <v>25594</v>
      </c>
      <c r="C3459" s="135"/>
      <c r="D3459" s="136"/>
      <c r="E3459" s="136"/>
    </row>
    <row r="3460" spans="1:5" x14ac:dyDescent="0.3">
      <c r="A3460" s="133" t="s">
        <v>25595</v>
      </c>
      <c r="B3460" s="134" t="s">
        <v>25596</v>
      </c>
      <c r="C3460" s="135" t="s">
        <v>146</v>
      </c>
      <c r="D3460" s="136">
        <v>3340.51</v>
      </c>
      <c r="E3460" s="136">
        <v>3359.86</v>
      </c>
    </row>
    <row r="3461" spans="1:5" x14ac:dyDescent="0.3">
      <c r="A3461" s="133" t="s">
        <v>25597</v>
      </c>
      <c r="B3461" s="134" t="s">
        <v>25598</v>
      </c>
      <c r="C3461" s="135" t="s">
        <v>146</v>
      </c>
      <c r="D3461" s="136">
        <v>1290.6300000000001</v>
      </c>
      <c r="E3461" s="136">
        <v>1309.98</v>
      </c>
    </row>
    <row r="3462" spans="1:5" x14ac:dyDescent="0.3">
      <c r="A3462" s="133" t="s">
        <v>25599</v>
      </c>
      <c r="B3462" s="134" t="s">
        <v>25600</v>
      </c>
      <c r="C3462" s="135" t="s">
        <v>146</v>
      </c>
      <c r="D3462" s="136">
        <v>1271.79</v>
      </c>
      <c r="E3462" s="136">
        <v>1278.78</v>
      </c>
    </row>
    <row r="3463" spans="1:5" x14ac:dyDescent="0.3">
      <c r="A3463" s="133" t="s">
        <v>25601</v>
      </c>
      <c r="B3463" s="134" t="s">
        <v>25602</v>
      </c>
      <c r="C3463" s="135" t="s">
        <v>146</v>
      </c>
      <c r="D3463" s="136">
        <v>1715.42</v>
      </c>
      <c r="E3463" s="136">
        <v>1728</v>
      </c>
    </row>
    <row r="3464" spans="1:5" x14ac:dyDescent="0.3">
      <c r="A3464" s="133" t="s">
        <v>25603</v>
      </c>
      <c r="B3464" s="134" t="s">
        <v>25604</v>
      </c>
      <c r="C3464" s="135" t="s">
        <v>146</v>
      </c>
      <c r="D3464" s="136">
        <v>2478.44</v>
      </c>
      <c r="E3464" s="136">
        <v>2491.02</v>
      </c>
    </row>
    <row r="3465" spans="1:5" x14ac:dyDescent="0.3">
      <c r="A3465" s="133" t="s">
        <v>25605</v>
      </c>
      <c r="B3465" s="134" t="s">
        <v>25606</v>
      </c>
      <c r="C3465" s="135" t="s">
        <v>146</v>
      </c>
      <c r="D3465" s="136">
        <v>7598.82</v>
      </c>
      <c r="E3465" s="136">
        <v>7618.17</v>
      </c>
    </row>
    <row r="3466" spans="1:5" x14ac:dyDescent="0.3">
      <c r="A3466" s="133" t="s">
        <v>25607</v>
      </c>
      <c r="B3466" s="134" t="s">
        <v>25608</v>
      </c>
      <c r="C3466" s="135" t="s">
        <v>146</v>
      </c>
      <c r="D3466" s="136">
        <v>1535.11</v>
      </c>
      <c r="E3466" s="136">
        <v>1554.46</v>
      </c>
    </row>
    <row r="3467" spans="1:5" x14ac:dyDescent="0.3">
      <c r="A3467" s="133" t="s">
        <v>25609</v>
      </c>
      <c r="B3467" s="134" t="s">
        <v>25610</v>
      </c>
      <c r="C3467" s="135" t="s">
        <v>146</v>
      </c>
      <c r="D3467" s="136">
        <v>2205.9299999999998</v>
      </c>
      <c r="E3467" s="136">
        <v>2225.2800000000002</v>
      </c>
    </row>
    <row r="3468" spans="1:5" x14ac:dyDescent="0.3">
      <c r="A3468" s="133" t="s">
        <v>25611</v>
      </c>
      <c r="B3468" s="134" t="s">
        <v>25612</v>
      </c>
      <c r="C3468" s="135" t="s">
        <v>146</v>
      </c>
      <c r="D3468" s="136">
        <v>1185.74</v>
      </c>
      <c r="E3468" s="136">
        <v>1187.42</v>
      </c>
    </row>
    <row r="3469" spans="1:5" x14ac:dyDescent="0.3">
      <c r="A3469" s="133" t="s">
        <v>25613</v>
      </c>
      <c r="B3469" s="134" t="s">
        <v>25614</v>
      </c>
      <c r="C3469" s="135" t="s">
        <v>146</v>
      </c>
      <c r="D3469" s="136">
        <v>3136.69</v>
      </c>
      <c r="E3469" s="136">
        <v>3139.15</v>
      </c>
    </row>
    <row r="3470" spans="1:5" x14ac:dyDescent="0.3">
      <c r="A3470" s="133" t="s">
        <v>25615</v>
      </c>
      <c r="B3470" s="134" t="s">
        <v>25616</v>
      </c>
      <c r="C3470" s="135"/>
      <c r="D3470" s="136"/>
      <c r="E3470" s="136"/>
    </row>
    <row r="3471" spans="1:5" x14ac:dyDescent="0.3">
      <c r="A3471" s="133" t="s">
        <v>25617</v>
      </c>
      <c r="B3471" s="134" t="s">
        <v>25618</v>
      </c>
      <c r="C3471" s="135" t="s">
        <v>146</v>
      </c>
      <c r="D3471" s="136">
        <v>34.42</v>
      </c>
      <c r="E3471" s="136">
        <v>36.93</v>
      </c>
    </row>
    <row r="3472" spans="1:5" x14ac:dyDescent="0.3">
      <c r="A3472" s="133" t="s">
        <v>25619</v>
      </c>
      <c r="B3472" s="134" t="s">
        <v>25620</v>
      </c>
      <c r="C3472" s="135" t="s">
        <v>146</v>
      </c>
      <c r="D3472" s="136">
        <v>76.010000000000005</v>
      </c>
      <c r="E3472" s="136">
        <v>78.52</v>
      </c>
    </row>
    <row r="3473" spans="1:5" x14ac:dyDescent="0.3">
      <c r="A3473" s="133" t="s">
        <v>25621</v>
      </c>
      <c r="B3473" s="134" t="s">
        <v>25622</v>
      </c>
      <c r="C3473" s="135"/>
      <c r="D3473" s="136"/>
      <c r="E3473" s="136"/>
    </row>
    <row r="3474" spans="1:5" x14ac:dyDescent="0.3">
      <c r="A3474" s="133" t="s">
        <v>25623</v>
      </c>
      <c r="B3474" s="134" t="s">
        <v>25624</v>
      </c>
      <c r="C3474" s="135" t="s">
        <v>146</v>
      </c>
      <c r="D3474" s="136">
        <v>138.86000000000001</v>
      </c>
      <c r="E3474" s="136">
        <v>139.69999999999999</v>
      </c>
    </row>
    <row r="3475" spans="1:5" x14ac:dyDescent="0.3">
      <c r="A3475" s="133" t="s">
        <v>25625</v>
      </c>
      <c r="B3475" s="134" t="s">
        <v>25626</v>
      </c>
      <c r="C3475" s="135" t="s">
        <v>146</v>
      </c>
      <c r="D3475" s="136">
        <v>592.62</v>
      </c>
      <c r="E3475" s="136">
        <v>599.61</v>
      </c>
    </row>
    <row r="3476" spans="1:5" x14ac:dyDescent="0.3">
      <c r="A3476" s="133" t="s">
        <v>25627</v>
      </c>
      <c r="B3476" s="134" t="s">
        <v>25628</v>
      </c>
      <c r="C3476" s="135" t="s">
        <v>146</v>
      </c>
      <c r="D3476" s="136">
        <v>552.13</v>
      </c>
      <c r="E3476" s="136">
        <v>559.12</v>
      </c>
    </row>
    <row r="3477" spans="1:5" x14ac:dyDescent="0.3">
      <c r="A3477" s="133" t="s">
        <v>25629</v>
      </c>
      <c r="B3477" s="134" t="s">
        <v>25630</v>
      </c>
      <c r="C3477" s="135" t="s">
        <v>146</v>
      </c>
      <c r="D3477" s="136">
        <v>40.1</v>
      </c>
      <c r="E3477" s="136">
        <v>41.28</v>
      </c>
    </row>
    <row r="3478" spans="1:5" x14ac:dyDescent="0.3">
      <c r="A3478" s="133" t="s">
        <v>25631</v>
      </c>
      <c r="B3478" s="134" t="s">
        <v>25632</v>
      </c>
      <c r="C3478" s="135" t="s">
        <v>146</v>
      </c>
      <c r="D3478" s="136">
        <v>675.7</v>
      </c>
      <c r="E3478" s="136">
        <v>679.63</v>
      </c>
    </row>
    <row r="3479" spans="1:5" x14ac:dyDescent="0.3">
      <c r="A3479" s="133" t="s">
        <v>25633</v>
      </c>
      <c r="B3479" s="134" t="s">
        <v>25634</v>
      </c>
      <c r="C3479" s="135" t="s">
        <v>146</v>
      </c>
      <c r="D3479" s="136">
        <v>346.31</v>
      </c>
      <c r="E3479" s="136">
        <v>350.24</v>
      </c>
    </row>
    <row r="3480" spans="1:5" x14ac:dyDescent="0.3">
      <c r="A3480" s="133" t="s">
        <v>25635</v>
      </c>
      <c r="B3480" s="134" t="s">
        <v>25636</v>
      </c>
      <c r="C3480" s="135" t="s">
        <v>146</v>
      </c>
      <c r="D3480" s="136">
        <v>124.31</v>
      </c>
      <c r="E3480" s="136">
        <v>127.11</v>
      </c>
    </row>
    <row r="3481" spans="1:5" x14ac:dyDescent="0.3">
      <c r="A3481" s="133" t="s">
        <v>25637</v>
      </c>
      <c r="B3481" s="134" t="s">
        <v>25638</v>
      </c>
      <c r="C3481" s="135" t="s">
        <v>146</v>
      </c>
      <c r="D3481" s="136">
        <v>4468.6499999999996</v>
      </c>
      <c r="E3481" s="136">
        <v>4485.42</v>
      </c>
    </row>
    <row r="3482" spans="1:5" x14ac:dyDescent="0.3">
      <c r="A3482" s="133" t="s">
        <v>25639</v>
      </c>
      <c r="B3482" s="134" t="s">
        <v>25640</v>
      </c>
      <c r="C3482" s="135" t="s">
        <v>146</v>
      </c>
      <c r="D3482" s="136">
        <v>146.94</v>
      </c>
      <c r="E3482" s="136">
        <v>149.16999999999999</v>
      </c>
    </row>
    <row r="3483" spans="1:5" x14ac:dyDescent="0.3">
      <c r="A3483" s="133" t="s">
        <v>25641</v>
      </c>
      <c r="B3483" s="134" t="s">
        <v>25642</v>
      </c>
      <c r="C3483" s="135" t="s">
        <v>146</v>
      </c>
      <c r="D3483" s="136">
        <v>519.79999999999995</v>
      </c>
      <c r="E3483" s="136">
        <v>526.44000000000005</v>
      </c>
    </row>
    <row r="3484" spans="1:5" x14ac:dyDescent="0.3">
      <c r="A3484" s="133" t="s">
        <v>25643</v>
      </c>
      <c r="B3484" s="134" t="s">
        <v>25644</v>
      </c>
      <c r="C3484" s="135" t="s">
        <v>146</v>
      </c>
      <c r="D3484" s="136">
        <v>407.05</v>
      </c>
      <c r="E3484" s="136">
        <v>414.04</v>
      </c>
    </row>
    <row r="3485" spans="1:5" x14ac:dyDescent="0.3">
      <c r="A3485" s="133" t="s">
        <v>25645</v>
      </c>
      <c r="B3485" s="134" t="s">
        <v>25646</v>
      </c>
      <c r="C3485" s="135" t="s">
        <v>146</v>
      </c>
      <c r="D3485" s="136">
        <v>483.81</v>
      </c>
      <c r="E3485" s="136">
        <v>490.8</v>
      </c>
    </row>
    <row r="3486" spans="1:5" x14ac:dyDescent="0.3">
      <c r="A3486" s="133" t="s">
        <v>25647</v>
      </c>
      <c r="B3486" s="134" t="s">
        <v>25648</v>
      </c>
      <c r="C3486" s="135"/>
      <c r="D3486" s="136"/>
      <c r="E3486" s="136"/>
    </row>
    <row r="3487" spans="1:5" x14ac:dyDescent="0.3">
      <c r="A3487" s="133" t="s">
        <v>25649</v>
      </c>
      <c r="B3487" s="134" t="s">
        <v>25650</v>
      </c>
      <c r="C3487" s="135"/>
      <c r="D3487" s="136"/>
      <c r="E3487" s="136"/>
    </row>
    <row r="3488" spans="1:5" x14ac:dyDescent="0.3">
      <c r="A3488" s="133" t="s">
        <v>25651</v>
      </c>
      <c r="B3488" s="134" t="s">
        <v>25652</v>
      </c>
      <c r="C3488" s="135" t="s">
        <v>146</v>
      </c>
      <c r="D3488" s="136">
        <v>9837.92</v>
      </c>
      <c r="E3488" s="136">
        <v>9850.32</v>
      </c>
    </row>
    <row r="3489" spans="1:5" x14ac:dyDescent="0.3">
      <c r="A3489" s="133" t="s">
        <v>25653</v>
      </c>
      <c r="B3489" s="134" t="s">
        <v>25654</v>
      </c>
      <c r="C3489" s="135" t="s">
        <v>146</v>
      </c>
      <c r="D3489" s="136">
        <v>11503.81</v>
      </c>
      <c r="E3489" s="136">
        <v>11520.75</v>
      </c>
    </row>
    <row r="3490" spans="1:5" x14ac:dyDescent="0.3">
      <c r="A3490" s="133" t="s">
        <v>25655</v>
      </c>
      <c r="B3490" s="134" t="s">
        <v>25656</v>
      </c>
      <c r="C3490" s="135" t="s">
        <v>146</v>
      </c>
      <c r="D3490" s="136">
        <v>1119.17</v>
      </c>
      <c r="E3490" s="136">
        <v>1125.9000000000001</v>
      </c>
    </row>
    <row r="3491" spans="1:5" x14ac:dyDescent="0.3">
      <c r="A3491" s="133" t="s">
        <v>25657</v>
      </c>
      <c r="B3491" s="134" t="s">
        <v>25658</v>
      </c>
      <c r="C3491" s="135" t="s">
        <v>146</v>
      </c>
      <c r="D3491" s="136">
        <v>2015</v>
      </c>
      <c r="E3491" s="136">
        <v>2021.73</v>
      </c>
    </row>
    <row r="3492" spans="1:5" x14ac:dyDescent="0.3">
      <c r="A3492" s="133" t="s">
        <v>25659</v>
      </c>
      <c r="B3492" s="134" t="s">
        <v>25660</v>
      </c>
      <c r="C3492" s="135" t="s">
        <v>146</v>
      </c>
      <c r="D3492" s="136">
        <v>3086.62</v>
      </c>
      <c r="E3492" s="136">
        <v>3094.48</v>
      </c>
    </row>
    <row r="3493" spans="1:5" x14ac:dyDescent="0.3">
      <c r="A3493" s="133" t="s">
        <v>25661</v>
      </c>
      <c r="B3493" s="134" t="s">
        <v>25662</v>
      </c>
      <c r="C3493" s="135" t="s">
        <v>146</v>
      </c>
      <c r="D3493" s="136">
        <v>5609.19</v>
      </c>
      <c r="E3493" s="136">
        <v>5619.32</v>
      </c>
    </row>
    <row r="3494" spans="1:5" x14ac:dyDescent="0.3">
      <c r="A3494" s="133" t="s">
        <v>25663</v>
      </c>
      <c r="B3494" s="134" t="s">
        <v>25664</v>
      </c>
      <c r="C3494" s="135" t="s">
        <v>146</v>
      </c>
      <c r="D3494" s="136">
        <v>7094.26</v>
      </c>
      <c r="E3494" s="136">
        <v>7103.26</v>
      </c>
    </row>
    <row r="3495" spans="1:5" x14ac:dyDescent="0.3">
      <c r="A3495" s="133" t="s">
        <v>25665</v>
      </c>
      <c r="B3495" s="134" t="s">
        <v>25666</v>
      </c>
      <c r="C3495" s="135" t="s">
        <v>146</v>
      </c>
      <c r="D3495" s="136">
        <v>14846.3</v>
      </c>
      <c r="E3495" s="136">
        <v>14858.7</v>
      </c>
    </row>
    <row r="3496" spans="1:5" x14ac:dyDescent="0.3">
      <c r="A3496" s="133" t="s">
        <v>25667</v>
      </c>
      <c r="B3496" s="134" t="s">
        <v>25668</v>
      </c>
      <c r="C3496" s="135" t="s">
        <v>146</v>
      </c>
      <c r="D3496" s="136">
        <v>996.25</v>
      </c>
      <c r="E3496" s="136">
        <v>1004.11</v>
      </c>
    </row>
    <row r="3497" spans="1:5" x14ac:dyDescent="0.3">
      <c r="A3497" s="133" t="s">
        <v>25669</v>
      </c>
      <c r="B3497" s="134" t="s">
        <v>25670</v>
      </c>
      <c r="C3497" s="135" t="s">
        <v>146</v>
      </c>
      <c r="D3497" s="136">
        <v>622.47</v>
      </c>
      <c r="E3497" s="136">
        <v>630.33000000000004</v>
      </c>
    </row>
    <row r="3498" spans="1:5" x14ac:dyDescent="0.3">
      <c r="A3498" s="133" t="s">
        <v>25671</v>
      </c>
      <c r="B3498" s="134" t="s">
        <v>25672</v>
      </c>
      <c r="C3498" s="135"/>
      <c r="D3498" s="136"/>
      <c r="E3498" s="136"/>
    </row>
    <row r="3499" spans="1:5" x14ac:dyDescent="0.3">
      <c r="A3499" s="133" t="s">
        <v>25673</v>
      </c>
      <c r="B3499" s="134" t="s">
        <v>25674</v>
      </c>
      <c r="C3499" s="135" t="s">
        <v>19026</v>
      </c>
      <c r="D3499" s="136">
        <v>5262.85</v>
      </c>
      <c r="E3499" s="136">
        <v>5270.71</v>
      </c>
    </row>
    <row r="3500" spans="1:5" x14ac:dyDescent="0.3">
      <c r="A3500" s="133" t="s">
        <v>25675</v>
      </c>
      <c r="B3500" s="134" t="s">
        <v>25676</v>
      </c>
      <c r="C3500" s="135" t="s">
        <v>19026</v>
      </c>
      <c r="D3500" s="136">
        <v>7399.27</v>
      </c>
      <c r="E3500" s="136">
        <v>7407.13</v>
      </c>
    </row>
    <row r="3501" spans="1:5" x14ac:dyDescent="0.3">
      <c r="A3501" s="133" t="s">
        <v>25677</v>
      </c>
      <c r="B3501" s="134" t="s">
        <v>25678</v>
      </c>
      <c r="C3501" s="135" t="s">
        <v>19026</v>
      </c>
      <c r="D3501" s="136">
        <v>13369.04</v>
      </c>
      <c r="E3501" s="136">
        <v>13376.9</v>
      </c>
    </row>
    <row r="3502" spans="1:5" x14ac:dyDescent="0.3">
      <c r="A3502" s="133" t="s">
        <v>25679</v>
      </c>
      <c r="B3502" s="134" t="s">
        <v>25680</v>
      </c>
      <c r="C3502" s="135"/>
      <c r="D3502" s="136"/>
      <c r="E3502" s="136"/>
    </row>
    <row r="3503" spans="1:5" x14ac:dyDescent="0.3">
      <c r="A3503" s="133" t="s">
        <v>25681</v>
      </c>
      <c r="B3503" s="134" t="s">
        <v>25682</v>
      </c>
      <c r="C3503" s="135" t="s">
        <v>80</v>
      </c>
      <c r="D3503" s="136">
        <v>21914.799999999999</v>
      </c>
      <c r="E3503" s="136">
        <v>22333.88</v>
      </c>
    </row>
    <row r="3504" spans="1:5" x14ac:dyDescent="0.3">
      <c r="A3504" s="133" t="s">
        <v>25683</v>
      </c>
      <c r="B3504" s="134" t="s">
        <v>25684</v>
      </c>
      <c r="C3504" s="135" t="s">
        <v>80</v>
      </c>
      <c r="D3504" s="136">
        <v>42792.78</v>
      </c>
      <c r="E3504" s="136">
        <v>43690.38</v>
      </c>
    </row>
    <row r="3505" spans="1:5" x14ac:dyDescent="0.3">
      <c r="A3505" s="133" t="s">
        <v>25685</v>
      </c>
      <c r="B3505" s="134" t="s">
        <v>25686</v>
      </c>
      <c r="C3505" s="135"/>
      <c r="D3505" s="136"/>
      <c r="E3505" s="136"/>
    </row>
    <row r="3506" spans="1:5" x14ac:dyDescent="0.3">
      <c r="A3506" s="133" t="s">
        <v>25687</v>
      </c>
      <c r="B3506" s="134" t="s">
        <v>25688</v>
      </c>
      <c r="C3506" s="135" t="s">
        <v>146</v>
      </c>
      <c r="D3506" s="136">
        <v>111.29</v>
      </c>
      <c r="E3506" s="136">
        <v>112.97</v>
      </c>
    </row>
    <row r="3507" spans="1:5" x14ac:dyDescent="0.3">
      <c r="A3507" s="133" t="s">
        <v>25689</v>
      </c>
      <c r="B3507" s="134" t="s">
        <v>25690</v>
      </c>
      <c r="C3507" s="135" t="s">
        <v>146</v>
      </c>
      <c r="D3507" s="136">
        <v>142.69999999999999</v>
      </c>
      <c r="E3507" s="136">
        <v>144.93</v>
      </c>
    </row>
    <row r="3508" spans="1:5" x14ac:dyDescent="0.3">
      <c r="A3508" s="133" t="s">
        <v>25691</v>
      </c>
      <c r="B3508" s="134" t="s">
        <v>25692</v>
      </c>
      <c r="C3508" s="135" t="s">
        <v>146</v>
      </c>
      <c r="D3508" s="136">
        <v>259.10000000000002</v>
      </c>
      <c r="E3508" s="136">
        <v>261.61</v>
      </c>
    </row>
    <row r="3509" spans="1:5" x14ac:dyDescent="0.3">
      <c r="A3509" s="133" t="s">
        <v>25693</v>
      </c>
      <c r="B3509" s="134" t="s">
        <v>25694</v>
      </c>
      <c r="C3509" s="135" t="s">
        <v>146</v>
      </c>
      <c r="D3509" s="136">
        <v>273.48</v>
      </c>
      <c r="E3509" s="136">
        <v>275.99</v>
      </c>
    </row>
    <row r="3510" spans="1:5" x14ac:dyDescent="0.3">
      <c r="A3510" s="133" t="s">
        <v>25695</v>
      </c>
      <c r="B3510" s="134" t="s">
        <v>25696</v>
      </c>
      <c r="C3510" s="135" t="s">
        <v>146</v>
      </c>
      <c r="D3510" s="136">
        <v>360.54</v>
      </c>
      <c r="E3510" s="136">
        <v>363.9</v>
      </c>
    </row>
    <row r="3511" spans="1:5" x14ac:dyDescent="0.3">
      <c r="A3511" s="133" t="s">
        <v>25697</v>
      </c>
      <c r="B3511" s="134" t="s">
        <v>25698</v>
      </c>
      <c r="C3511" s="135" t="s">
        <v>146</v>
      </c>
      <c r="D3511" s="136">
        <v>1570.74</v>
      </c>
      <c r="E3511" s="136">
        <v>1573.25</v>
      </c>
    </row>
    <row r="3512" spans="1:5" x14ac:dyDescent="0.3">
      <c r="A3512" s="133" t="s">
        <v>25699</v>
      </c>
      <c r="B3512" s="134" t="s">
        <v>25700</v>
      </c>
      <c r="C3512" s="135" t="s">
        <v>146</v>
      </c>
      <c r="D3512" s="136">
        <v>2433.6799999999998</v>
      </c>
      <c r="E3512" s="136">
        <v>2444.86</v>
      </c>
    </row>
    <row r="3513" spans="1:5" x14ac:dyDescent="0.3">
      <c r="A3513" s="133" t="s">
        <v>25701</v>
      </c>
      <c r="B3513" s="134" t="s">
        <v>25702</v>
      </c>
      <c r="C3513" s="135"/>
      <c r="D3513" s="136"/>
      <c r="E3513" s="136"/>
    </row>
    <row r="3514" spans="1:5" x14ac:dyDescent="0.3">
      <c r="A3514" s="133" t="s">
        <v>25703</v>
      </c>
      <c r="B3514" s="134" t="s">
        <v>25704</v>
      </c>
      <c r="C3514" s="135" t="s">
        <v>146</v>
      </c>
      <c r="D3514" s="136">
        <v>61.32</v>
      </c>
      <c r="E3514" s="136">
        <v>68.13</v>
      </c>
    </row>
    <row r="3515" spans="1:5" x14ac:dyDescent="0.3">
      <c r="A3515" s="133" t="s">
        <v>25705</v>
      </c>
      <c r="B3515" s="134" t="s">
        <v>25706</v>
      </c>
      <c r="C3515" s="135" t="s">
        <v>146</v>
      </c>
      <c r="D3515" s="136">
        <v>163.52000000000001</v>
      </c>
      <c r="E3515" s="136">
        <v>181.68</v>
      </c>
    </row>
    <row r="3516" spans="1:5" x14ac:dyDescent="0.3">
      <c r="A3516" s="133" t="s">
        <v>25707</v>
      </c>
      <c r="B3516" s="134" t="s">
        <v>25708</v>
      </c>
      <c r="C3516" s="135" t="s">
        <v>146</v>
      </c>
      <c r="D3516" s="136">
        <v>367.92</v>
      </c>
      <c r="E3516" s="136">
        <v>408.78</v>
      </c>
    </row>
    <row r="3517" spans="1:5" x14ac:dyDescent="0.3">
      <c r="A3517" s="133" t="s">
        <v>25709</v>
      </c>
      <c r="B3517" s="134" t="s">
        <v>25710</v>
      </c>
      <c r="C3517" s="135"/>
      <c r="D3517" s="136"/>
      <c r="E3517" s="136"/>
    </row>
    <row r="3518" spans="1:5" x14ac:dyDescent="0.3">
      <c r="A3518" s="133" t="s">
        <v>25711</v>
      </c>
      <c r="B3518" s="134" t="s">
        <v>25712</v>
      </c>
      <c r="C3518" s="135"/>
      <c r="D3518" s="136"/>
      <c r="E3518" s="136"/>
    </row>
    <row r="3519" spans="1:5" x14ac:dyDescent="0.3">
      <c r="A3519" s="133" t="s">
        <v>25713</v>
      </c>
      <c r="B3519" s="134" t="s">
        <v>25714</v>
      </c>
      <c r="C3519" s="135" t="s">
        <v>146</v>
      </c>
      <c r="D3519" s="136">
        <v>86.49</v>
      </c>
      <c r="E3519" s="136">
        <v>92.08</v>
      </c>
    </row>
    <row r="3520" spans="1:5" x14ac:dyDescent="0.3">
      <c r="A3520" s="133" t="s">
        <v>25715</v>
      </c>
      <c r="B3520" s="134" t="s">
        <v>25716</v>
      </c>
      <c r="C3520" s="135" t="s">
        <v>146</v>
      </c>
      <c r="D3520" s="136">
        <v>99.47</v>
      </c>
      <c r="E3520" s="136">
        <v>105.06</v>
      </c>
    </row>
    <row r="3521" spans="1:5" x14ac:dyDescent="0.3">
      <c r="A3521" s="133" t="s">
        <v>25717</v>
      </c>
      <c r="B3521" s="134" t="s">
        <v>25718</v>
      </c>
      <c r="C3521" s="135" t="s">
        <v>146</v>
      </c>
      <c r="D3521" s="136">
        <v>115.21</v>
      </c>
      <c r="E3521" s="136">
        <v>120.8</v>
      </c>
    </row>
    <row r="3522" spans="1:5" x14ac:dyDescent="0.3">
      <c r="A3522" s="133" t="s">
        <v>25719</v>
      </c>
      <c r="B3522" s="134" t="s">
        <v>25720</v>
      </c>
      <c r="C3522" s="135" t="s">
        <v>146</v>
      </c>
      <c r="D3522" s="136">
        <v>121.48</v>
      </c>
      <c r="E3522" s="136">
        <v>127.07</v>
      </c>
    </row>
    <row r="3523" spans="1:5" x14ac:dyDescent="0.3">
      <c r="A3523" s="133" t="s">
        <v>25721</v>
      </c>
      <c r="B3523" s="134" t="s">
        <v>25722</v>
      </c>
      <c r="C3523" s="135" t="s">
        <v>146</v>
      </c>
      <c r="D3523" s="136">
        <v>126.94</v>
      </c>
      <c r="E3523" s="136">
        <v>132.53</v>
      </c>
    </row>
    <row r="3524" spans="1:5" x14ac:dyDescent="0.3">
      <c r="A3524" s="133" t="s">
        <v>25723</v>
      </c>
      <c r="B3524" s="134" t="s">
        <v>25724</v>
      </c>
      <c r="C3524" s="135" t="s">
        <v>146</v>
      </c>
      <c r="D3524" s="136">
        <v>157.43</v>
      </c>
      <c r="E3524" s="136">
        <v>163.02000000000001</v>
      </c>
    </row>
    <row r="3525" spans="1:5" x14ac:dyDescent="0.3">
      <c r="A3525" s="133" t="s">
        <v>25725</v>
      </c>
      <c r="B3525" s="134" t="s">
        <v>25726</v>
      </c>
      <c r="C3525" s="135"/>
      <c r="D3525" s="136"/>
      <c r="E3525" s="136"/>
    </row>
    <row r="3526" spans="1:5" x14ac:dyDescent="0.3">
      <c r="A3526" s="133" t="s">
        <v>25727</v>
      </c>
      <c r="B3526" s="134" t="s">
        <v>25728</v>
      </c>
      <c r="C3526" s="135" t="s">
        <v>146</v>
      </c>
      <c r="D3526" s="136">
        <v>346.87</v>
      </c>
      <c r="E3526" s="136">
        <v>372.14</v>
      </c>
    </row>
    <row r="3527" spans="1:5" x14ac:dyDescent="0.3">
      <c r="A3527" s="133" t="s">
        <v>25729</v>
      </c>
      <c r="B3527" s="134" t="s">
        <v>25730</v>
      </c>
      <c r="C3527" s="135" t="s">
        <v>146</v>
      </c>
      <c r="D3527" s="136">
        <v>129.99</v>
      </c>
      <c r="E3527" s="136">
        <v>136.13999999999999</v>
      </c>
    </row>
    <row r="3528" spans="1:5" x14ac:dyDescent="0.3">
      <c r="A3528" s="133" t="s">
        <v>25731</v>
      </c>
      <c r="B3528" s="134" t="s">
        <v>25732</v>
      </c>
      <c r="C3528" s="135" t="s">
        <v>146</v>
      </c>
      <c r="D3528" s="136">
        <v>409.4</v>
      </c>
      <c r="E3528" s="136">
        <v>414.99</v>
      </c>
    </row>
    <row r="3529" spans="1:5" x14ac:dyDescent="0.3">
      <c r="A3529" s="133" t="s">
        <v>25733</v>
      </c>
      <c r="B3529" s="134" t="s">
        <v>25734</v>
      </c>
      <c r="C3529" s="135"/>
      <c r="D3529" s="136"/>
      <c r="E3529" s="136"/>
    </row>
    <row r="3530" spans="1:5" x14ac:dyDescent="0.3">
      <c r="A3530" s="133" t="s">
        <v>25735</v>
      </c>
      <c r="B3530" s="134" t="s">
        <v>25736</v>
      </c>
      <c r="C3530" s="135" t="s">
        <v>146</v>
      </c>
      <c r="D3530" s="136">
        <v>83.17</v>
      </c>
      <c r="E3530" s="136">
        <v>88.76</v>
      </c>
    </row>
    <row r="3531" spans="1:5" x14ac:dyDescent="0.3">
      <c r="A3531" s="133" t="s">
        <v>25737</v>
      </c>
      <c r="B3531" s="134" t="s">
        <v>25738</v>
      </c>
      <c r="C3531" s="135"/>
      <c r="D3531" s="136"/>
      <c r="E3531" s="136"/>
    </row>
    <row r="3532" spans="1:5" x14ac:dyDescent="0.3">
      <c r="A3532" s="133" t="s">
        <v>25739</v>
      </c>
      <c r="B3532" s="134" t="s">
        <v>25740</v>
      </c>
      <c r="C3532" s="135" t="s">
        <v>146</v>
      </c>
      <c r="D3532" s="136">
        <v>209.6</v>
      </c>
      <c r="E3532" s="136">
        <v>216.3</v>
      </c>
    </row>
    <row r="3533" spans="1:5" x14ac:dyDescent="0.3">
      <c r="A3533" s="133" t="s">
        <v>25741</v>
      </c>
      <c r="B3533" s="134" t="s">
        <v>25742</v>
      </c>
      <c r="C3533" s="135" t="s">
        <v>146</v>
      </c>
      <c r="D3533" s="136">
        <v>589.63</v>
      </c>
      <c r="E3533" s="136">
        <v>598.02</v>
      </c>
    </row>
    <row r="3534" spans="1:5" x14ac:dyDescent="0.3">
      <c r="A3534" s="133" t="s">
        <v>25743</v>
      </c>
      <c r="B3534" s="134" t="s">
        <v>25744</v>
      </c>
      <c r="C3534" s="135"/>
      <c r="D3534" s="136"/>
      <c r="E3534" s="136"/>
    </row>
    <row r="3535" spans="1:5" x14ac:dyDescent="0.3">
      <c r="A3535" s="133" t="s">
        <v>25745</v>
      </c>
      <c r="B3535" s="134" t="s">
        <v>25746</v>
      </c>
      <c r="C3535" s="135" t="s">
        <v>146</v>
      </c>
      <c r="D3535" s="136">
        <v>18.36</v>
      </c>
      <c r="E3535" s="136">
        <v>18.690000000000001</v>
      </c>
    </row>
    <row r="3536" spans="1:5" x14ac:dyDescent="0.3">
      <c r="A3536" s="133" t="s">
        <v>25747</v>
      </c>
      <c r="B3536" s="134" t="s">
        <v>25748</v>
      </c>
      <c r="C3536" s="135" t="s">
        <v>1037</v>
      </c>
      <c r="D3536" s="136">
        <v>1241.56</v>
      </c>
      <c r="E3536" s="136">
        <v>1245.21</v>
      </c>
    </row>
    <row r="3537" spans="1:5" x14ac:dyDescent="0.3">
      <c r="A3537" s="133" t="s">
        <v>25749</v>
      </c>
      <c r="B3537" s="134" t="s">
        <v>25750</v>
      </c>
      <c r="C3537" s="135" t="s">
        <v>146</v>
      </c>
      <c r="D3537" s="136">
        <v>14.15</v>
      </c>
      <c r="E3537" s="136">
        <v>14.48</v>
      </c>
    </row>
    <row r="3538" spans="1:5" x14ac:dyDescent="0.3">
      <c r="A3538" s="133" t="s">
        <v>25751</v>
      </c>
      <c r="B3538" s="134" t="s">
        <v>25752</v>
      </c>
      <c r="C3538" s="135" t="s">
        <v>146</v>
      </c>
      <c r="D3538" s="136">
        <v>358.74</v>
      </c>
      <c r="E3538" s="136">
        <v>361.67</v>
      </c>
    </row>
    <row r="3539" spans="1:5" x14ac:dyDescent="0.3">
      <c r="A3539" s="133" t="s">
        <v>25753</v>
      </c>
      <c r="B3539" s="134" t="s">
        <v>25754</v>
      </c>
      <c r="C3539" s="135" t="s">
        <v>146</v>
      </c>
      <c r="D3539" s="136">
        <v>36.6</v>
      </c>
      <c r="E3539" s="136">
        <v>36.93</v>
      </c>
    </row>
    <row r="3540" spans="1:5" x14ac:dyDescent="0.3">
      <c r="A3540" s="133" t="s">
        <v>25755</v>
      </c>
      <c r="B3540" s="134" t="s">
        <v>25756</v>
      </c>
      <c r="C3540" s="135" t="s">
        <v>146</v>
      </c>
      <c r="D3540" s="136">
        <v>10.42</v>
      </c>
      <c r="E3540" s="136">
        <v>10.75</v>
      </c>
    </row>
    <row r="3541" spans="1:5" x14ac:dyDescent="0.3">
      <c r="A3541" s="133" t="s">
        <v>25757</v>
      </c>
      <c r="B3541" s="134" t="s">
        <v>25758</v>
      </c>
      <c r="C3541" s="135" t="s">
        <v>1037</v>
      </c>
      <c r="D3541" s="136">
        <v>1318.66</v>
      </c>
      <c r="E3541" s="136">
        <v>1322.31</v>
      </c>
    </row>
    <row r="3542" spans="1:5" x14ac:dyDescent="0.3">
      <c r="A3542" s="133" t="s">
        <v>25759</v>
      </c>
      <c r="B3542" s="134" t="s">
        <v>25760</v>
      </c>
      <c r="C3542" s="135" t="s">
        <v>1037</v>
      </c>
      <c r="D3542" s="136">
        <v>1415.05</v>
      </c>
      <c r="E3542" s="136">
        <v>1418.7</v>
      </c>
    </row>
    <row r="3543" spans="1:5" x14ac:dyDescent="0.3">
      <c r="A3543" s="133" t="s">
        <v>25761</v>
      </c>
      <c r="B3543" s="134" t="s">
        <v>25762</v>
      </c>
      <c r="C3543" s="135" t="s">
        <v>146</v>
      </c>
      <c r="D3543" s="136">
        <v>98.41</v>
      </c>
      <c r="E3543" s="136">
        <v>100.24</v>
      </c>
    </row>
    <row r="3544" spans="1:5" x14ac:dyDescent="0.3">
      <c r="A3544" s="133" t="s">
        <v>25763</v>
      </c>
      <c r="B3544" s="134" t="s">
        <v>25764</v>
      </c>
      <c r="C3544" s="135" t="s">
        <v>146</v>
      </c>
      <c r="D3544" s="136">
        <v>13.28</v>
      </c>
      <c r="E3544" s="136">
        <v>13.61</v>
      </c>
    </row>
    <row r="3545" spans="1:5" x14ac:dyDescent="0.3">
      <c r="A3545" s="133" t="s">
        <v>25765</v>
      </c>
      <c r="B3545" s="134" t="s">
        <v>25766</v>
      </c>
      <c r="C3545" s="135" t="s">
        <v>146</v>
      </c>
      <c r="D3545" s="136">
        <v>25.78</v>
      </c>
      <c r="E3545" s="136">
        <v>26.11</v>
      </c>
    </row>
    <row r="3546" spans="1:5" x14ac:dyDescent="0.3">
      <c r="A3546" s="133" t="s">
        <v>25767</v>
      </c>
      <c r="B3546" s="134" t="s">
        <v>25768</v>
      </c>
      <c r="C3546" s="135" t="s">
        <v>146</v>
      </c>
      <c r="D3546" s="136">
        <v>4229.87</v>
      </c>
      <c r="E3546" s="136">
        <v>4236.57</v>
      </c>
    </row>
    <row r="3547" spans="1:5" x14ac:dyDescent="0.3">
      <c r="A3547" s="133" t="s">
        <v>25769</v>
      </c>
      <c r="B3547" s="134" t="s">
        <v>25770</v>
      </c>
      <c r="C3547" s="135" t="s">
        <v>146</v>
      </c>
      <c r="D3547" s="136">
        <v>5266.08</v>
      </c>
      <c r="E3547" s="136">
        <v>5272.78</v>
      </c>
    </row>
    <row r="3548" spans="1:5" x14ac:dyDescent="0.3">
      <c r="A3548" s="133" t="s">
        <v>25771</v>
      </c>
      <c r="B3548" s="134" t="s">
        <v>25772</v>
      </c>
      <c r="C3548" s="135" t="s">
        <v>146</v>
      </c>
      <c r="D3548" s="136">
        <v>462.83</v>
      </c>
      <c r="E3548" s="136">
        <v>470.39</v>
      </c>
    </row>
    <row r="3549" spans="1:5" x14ac:dyDescent="0.3">
      <c r="A3549" s="133" t="s">
        <v>25773</v>
      </c>
      <c r="B3549" s="134" t="s">
        <v>25774</v>
      </c>
      <c r="C3549" s="135" t="s">
        <v>146</v>
      </c>
      <c r="D3549" s="136">
        <v>511.04</v>
      </c>
      <c r="E3549" s="136">
        <v>518.6</v>
      </c>
    </row>
    <row r="3550" spans="1:5" x14ac:dyDescent="0.3">
      <c r="A3550" s="133" t="s">
        <v>25775</v>
      </c>
      <c r="B3550" s="134" t="s">
        <v>25776</v>
      </c>
      <c r="C3550" s="135" t="s">
        <v>146</v>
      </c>
      <c r="D3550" s="136">
        <v>642.63</v>
      </c>
      <c r="E3550" s="136">
        <v>650.19000000000005</v>
      </c>
    </row>
    <row r="3551" spans="1:5" x14ac:dyDescent="0.3">
      <c r="A3551" s="133" t="s">
        <v>25777</v>
      </c>
      <c r="B3551" s="134" t="s">
        <v>25778</v>
      </c>
      <c r="C3551" s="135" t="s">
        <v>146</v>
      </c>
      <c r="D3551" s="136">
        <v>211.58</v>
      </c>
      <c r="E3551" s="136">
        <v>219.14</v>
      </c>
    </row>
    <row r="3552" spans="1:5" x14ac:dyDescent="0.3">
      <c r="A3552" s="133" t="s">
        <v>25779</v>
      </c>
      <c r="B3552" s="134" t="s">
        <v>25780</v>
      </c>
      <c r="C3552" s="135" t="s">
        <v>146</v>
      </c>
      <c r="D3552" s="136">
        <v>276.8</v>
      </c>
      <c r="E3552" s="136">
        <v>284.36</v>
      </c>
    </row>
    <row r="3553" spans="1:5" x14ac:dyDescent="0.3">
      <c r="A3553" s="133" t="s">
        <v>25781</v>
      </c>
      <c r="B3553" s="134" t="s">
        <v>25782</v>
      </c>
      <c r="C3553" s="135" t="s">
        <v>146</v>
      </c>
      <c r="D3553" s="136">
        <v>416.23</v>
      </c>
      <c r="E3553" s="136">
        <v>423.79</v>
      </c>
    </row>
    <row r="3554" spans="1:5" x14ac:dyDescent="0.3">
      <c r="A3554" s="133" t="s">
        <v>25783</v>
      </c>
      <c r="B3554" s="134" t="s">
        <v>25784</v>
      </c>
      <c r="C3554" s="135" t="s">
        <v>146</v>
      </c>
      <c r="D3554" s="136">
        <v>497.06</v>
      </c>
      <c r="E3554" s="136">
        <v>504.62</v>
      </c>
    </row>
    <row r="3555" spans="1:5" x14ac:dyDescent="0.3">
      <c r="A3555" s="133" t="s">
        <v>25785</v>
      </c>
      <c r="B3555" s="134" t="s">
        <v>25786</v>
      </c>
      <c r="C3555" s="135" t="s">
        <v>146</v>
      </c>
      <c r="D3555" s="136">
        <v>423.14</v>
      </c>
      <c r="E3555" s="136">
        <v>430.7</v>
      </c>
    </row>
    <row r="3556" spans="1:5" x14ac:dyDescent="0.3">
      <c r="A3556" s="133" t="s">
        <v>25787</v>
      </c>
      <c r="B3556" s="134" t="s">
        <v>25788</v>
      </c>
      <c r="C3556" s="135" t="s">
        <v>146</v>
      </c>
      <c r="D3556" s="136">
        <v>1779.72</v>
      </c>
      <c r="E3556" s="136">
        <v>1787.28</v>
      </c>
    </row>
    <row r="3557" spans="1:5" x14ac:dyDescent="0.3">
      <c r="A3557" s="133" t="s">
        <v>25789</v>
      </c>
      <c r="B3557" s="134" t="s">
        <v>25790</v>
      </c>
      <c r="C3557" s="135" t="s">
        <v>80</v>
      </c>
      <c r="D3557" s="136">
        <v>1046.08</v>
      </c>
      <c r="E3557" s="136">
        <v>1048.44</v>
      </c>
    </row>
    <row r="3558" spans="1:5" x14ac:dyDescent="0.3">
      <c r="A3558" s="133" t="s">
        <v>25791</v>
      </c>
      <c r="B3558" s="134" t="s">
        <v>25792</v>
      </c>
      <c r="C3558" s="135" t="s">
        <v>80</v>
      </c>
      <c r="D3558" s="136">
        <v>1139.68</v>
      </c>
      <c r="E3558" s="136">
        <v>1142.81</v>
      </c>
    </row>
    <row r="3559" spans="1:5" x14ac:dyDescent="0.3">
      <c r="A3559" s="133" t="s">
        <v>25793</v>
      </c>
      <c r="B3559" s="134" t="s">
        <v>25794</v>
      </c>
      <c r="C3559" s="135"/>
      <c r="D3559" s="136"/>
      <c r="E3559" s="136"/>
    </row>
    <row r="3560" spans="1:5" x14ac:dyDescent="0.3">
      <c r="A3560" s="133" t="s">
        <v>25795</v>
      </c>
      <c r="B3560" s="134" t="s">
        <v>25796</v>
      </c>
      <c r="C3560" s="135" t="s">
        <v>146</v>
      </c>
      <c r="D3560" s="136">
        <v>470.91</v>
      </c>
      <c r="E3560" s="136">
        <v>476.5</v>
      </c>
    </row>
    <row r="3561" spans="1:5" x14ac:dyDescent="0.3">
      <c r="A3561" s="133" t="s">
        <v>25797</v>
      </c>
      <c r="B3561" s="134" t="s">
        <v>25798</v>
      </c>
      <c r="C3561" s="135"/>
      <c r="D3561" s="136"/>
      <c r="E3561" s="136"/>
    </row>
    <row r="3562" spans="1:5" x14ac:dyDescent="0.3">
      <c r="A3562" s="133" t="s">
        <v>25799</v>
      </c>
      <c r="B3562" s="134" t="s">
        <v>25800</v>
      </c>
      <c r="C3562" s="135" t="s">
        <v>80</v>
      </c>
      <c r="D3562" s="136">
        <v>463.32</v>
      </c>
      <c r="E3562" s="136">
        <v>464.58</v>
      </c>
    </row>
    <row r="3563" spans="1:5" x14ac:dyDescent="0.3">
      <c r="A3563" s="133" t="s">
        <v>25801</v>
      </c>
      <c r="B3563" s="134" t="s">
        <v>25802</v>
      </c>
      <c r="C3563" s="135" t="s">
        <v>80</v>
      </c>
      <c r="D3563" s="136">
        <v>258.38</v>
      </c>
      <c r="E3563" s="136">
        <v>259.64</v>
      </c>
    </row>
    <row r="3564" spans="1:5" x14ac:dyDescent="0.3">
      <c r="A3564" s="133" t="s">
        <v>25803</v>
      </c>
      <c r="B3564" s="134" t="s">
        <v>25804</v>
      </c>
      <c r="C3564" s="135" t="s">
        <v>80</v>
      </c>
      <c r="D3564" s="136">
        <v>364.28</v>
      </c>
      <c r="E3564" s="136">
        <v>365.54</v>
      </c>
    </row>
    <row r="3565" spans="1:5" x14ac:dyDescent="0.3">
      <c r="A3565" s="133" t="s">
        <v>25805</v>
      </c>
      <c r="B3565" s="134" t="s">
        <v>25806</v>
      </c>
      <c r="C3565" s="135"/>
      <c r="D3565" s="136"/>
      <c r="E3565" s="136"/>
    </row>
    <row r="3566" spans="1:5" x14ac:dyDescent="0.3">
      <c r="A3566" s="133" t="s">
        <v>25807</v>
      </c>
      <c r="B3566" s="134" t="s">
        <v>25808</v>
      </c>
      <c r="C3566" s="135" t="s">
        <v>146</v>
      </c>
      <c r="D3566" s="136">
        <v>3534.91</v>
      </c>
      <c r="E3566" s="136">
        <v>3715.23</v>
      </c>
    </row>
    <row r="3567" spans="1:5" x14ac:dyDescent="0.3">
      <c r="A3567" s="133" t="s">
        <v>25809</v>
      </c>
      <c r="B3567" s="134" t="s">
        <v>25810</v>
      </c>
      <c r="C3567" s="135" t="s">
        <v>146</v>
      </c>
      <c r="D3567" s="136">
        <v>5756.14</v>
      </c>
      <c r="E3567" s="136">
        <v>6036.4</v>
      </c>
    </row>
    <row r="3568" spans="1:5" x14ac:dyDescent="0.3">
      <c r="A3568" s="133" t="s">
        <v>25811</v>
      </c>
      <c r="B3568" s="134" t="s">
        <v>25812</v>
      </c>
      <c r="C3568" s="135" t="s">
        <v>146</v>
      </c>
      <c r="D3568" s="136">
        <v>7914.93</v>
      </c>
      <c r="E3568" s="136">
        <v>8294.41</v>
      </c>
    </row>
    <row r="3569" spans="1:5" x14ac:dyDescent="0.3">
      <c r="A3569" s="133" t="s">
        <v>25813</v>
      </c>
      <c r="B3569" s="134" t="s">
        <v>25814</v>
      </c>
      <c r="C3569" s="135" t="s">
        <v>146</v>
      </c>
      <c r="D3569" s="136">
        <v>2905.06</v>
      </c>
      <c r="E3569" s="136">
        <v>3083.08</v>
      </c>
    </row>
    <row r="3570" spans="1:5" x14ac:dyDescent="0.3">
      <c r="A3570" s="133" t="s">
        <v>25815</v>
      </c>
      <c r="B3570" s="134" t="s">
        <v>25816</v>
      </c>
      <c r="C3570" s="135" t="s">
        <v>146</v>
      </c>
      <c r="D3570" s="136">
        <v>6685.91</v>
      </c>
      <c r="E3570" s="136">
        <v>6991.21</v>
      </c>
    </row>
    <row r="3571" spans="1:5" x14ac:dyDescent="0.3">
      <c r="A3571" s="133" t="s">
        <v>25817</v>
      </c>
      <c r="B3571" s="134" t="s">
        <v>25818</v>
      </c>
      <c r="C3571" s="135" t="s">
        <v>80</v>
      </c>
      <c r="D3571" s="136">
        <v>722.77</v>
      </c>
      <c r="E3571" s="136">
        <v>767.12</v>
      </c>
    </row>
    <row r="3572" spans="1:5" x14ac:dyDescent="0.3">
      <c r="A3572" s="133" t="s">
        <v>25819</v>
      </c>
      <c r="B3572" s="134" t="s">
        <v>25820</v>
      </c>
      <c r="C3572" s="135" t="s">
        <v>146</v>
      </c>
      <c r="D3572" s="136">
        <v>5000.6099999999997</v>
      </c>
      <c r="E3572" s="136">
        <v>5283.26</v>
      </c>
    </row>
    <row r="3573" spans="1:5" x14ac:dyDescent="0.3">
      <c r="A3573" s="133" t="s">
        <v>25821</v>
      </c>
      <c r="B3573" s="134" t="s">
        <v>25822</v>
      </c>
      <c r="C3573" s="135"/>
      <c r="D3573" s="136"/>
      <c r="E3573" s="136"/>
    </row>
    <row r="3574" spans="1:5" x14ac:dyDescent="0.3">
      <c r="A3574" s="133" t="s">
        <v>25823</v>
      </c>
      <c r="B3574" s="134" t="s">
        <v>25824</v>
      </c>
      <c r="C3574" s="135" t="s">
        <v>146</v>
      </c>
      <c r="D3574" s="136">
        <v>7128.54</v>
      </c>
      <c r="E3574" s="136">
        <v>7483.5</v>
      </c>
    </row>
    <row r="3575" spans="1:5" x14ac:dyDescent="0.3">
      <c r="A3575" s="133" t="s">
        <v>25825</v>
      </c>
      <c r="B3575" s="134" t="s">
        <v>25826</v>
      </c>
      <c r="C3575" s="135" t="s">
        <v>146</v>
      </c>
      <c r="D3575" s="136">
        <v>11742.84</v>
      </c>
      <c r="E3575" s="136">
        <v>12319.76</v>
      </c>
    </row>
    <row r="3576" spans="1:5" x14ac:dyDescent="0.3">
      <c r="A3576" s="133" t="s">
        <v>25827</v>
      </c>
      <c r="B3576" s="134" t="s">
        <v>25828</v>
      </c>
      <c r="C3576" s="135" t="s">
        <v>146</v>
      </c>
      <c r="D3576" s="136">
        <v>16152.35</v>
      </c>
      <c r="E3576" s="136">
        <v>16914.23</v>
      </c>
    </row>
    <row r="3577" spans="1:5" x14ac:dyDescent="0.3">
      <c r="A3577" s="133" t="s">
        <v>25829</v>
      </c>
      <c r="B3577" s="134" t="s">
        <v>25830</v>
      </c>
      <c r="C3577" s="135" t="s">
        <v>146</v>
      </c>
      <c r="D3577" s="136">
        <v>22515.62</v>
      </c>
      <c r="E3577" s="136">
        <v>23465.27</v>
      </c>
    </row>
    <row r="3578" spans="1:5" x14ac:dyDescent="0.3">
      <c r="A3578" s="133" t="s">
        <v>25831</v>
      </c>
      <c r="B3578" s="134" t="s">
        <v>25832</v>
      </c>
      <c r="C3578" s="135"/>
      <c r="D3578" s="136"/>
      <c r="E3578" s="136"/>
    </row>
    <row r="3579" spans="1:5" x14ac:dyDescent="0.3">
      <c r="A3579" s="133" t="s">
        <v>25833</v>
      </c>
      <c r="B3579" s="134" t="s">
        <v>25834</v>
      </c>
      <c r="C3579" s="135" t="s">
        <v>146</v>
      </c>
      <c r="D3579" s="136">
        <v>4322.45</v>
      </c>
      <c r="E3579" s="136">
        <v>4500.05</v>
      </c>
    </row>
    <row r="3580" spans="1:5" x14ac:dyDescent="0.3">
      <c r="A3580" s="133" t="s">
        <v>25835</v>
      </c>
      <c r="B3580" s="134" t="s">
        <v>25836</v>
      </c>
      <c r="C3580" s="135" t="s">
        <v>146</v>
      </c>
      <c r="D3580" s="136">
        <v>10017.15</v>
      </c>
      <c r="E3580" s="136">
        <v>10282.43</v>
      </c>
    </row>
    <row r="3581" spans="1:5" x14ac:dyDescent="0.3">
      <c r="A3581" s="133" t="s">
        <v>25837</v>
      </c>
      <c r="B3581" s="134" t="s">
        <v>25838</v>
      </c>
      <c r="C3581" s="135" t="s">
        <v>146</v>
      </c>
      <c r="D3581" s="136">
        <v>16232.25</v>
      </c>
      <c r="E3581" s="136">
        <v>16762.77</v>
      </c>
    </row>
    <row r="3582" spans="1:5" x14ac:dyDescent="0.3">
      <c r="A3582" s="133" t="s">
        <v>25839</v>
      </c>
      <c r="B3582" s="134" t="s">
        <v>25840</v>
      </c>
      <c r="C3582" s="135" t="s">
        <v>80</v>
      </c>
      <c r="D3582" s="136">
        <v>2368.35</v>
      </c>
      <c r="E3582" s="136">
        <v>2456.69</v>
      </c>
    </row>
    <row r="3583" spans="1:5" x14ac:dyDescent="0.3">
      <c r="A3583" s="133" t="s">
        <v>25841</v>
      </c>
      <c r="B3583" s="134" t="s">
        <v>25842</v>
      </c>
      <c r="C3583" s="135" t="s">
        <v>146</v>
      </c>
      <c r="D3583" s="136">
        <v>1067.55</v>
      </c>
      <c r="E3583" s="136">
        <v>1072.5899999999999</v>
      </c>
    </row>
    <row r="3584" spans="1:5" x14ac:dyDescent="0.3">
      <c r="A3584" s="133" t="s">
        <v>25843</v>
      </c>
      <c r="B3584" s="134" t="s">
        <v>25844</v>
      </c>
      <c r="C3584" s="135"/>
      <c r="D3584" s="136"/>
      <c r="E3584" s="136"/>
    </row>
    <row r="3585" spans="1:5" x14ac:dyDescent="0.3">
      <c r="A3585" s="133" t="s">
        <v>25845</v>
      </c>
      <c r="B3585" s="134" t="s">
        <v>25846</v>
      </c>
      <c r="C3585" s="135" t="s">
        <v>80</v>
      </c>
      <c r="D3585" s="136">
        <v>402.99</v>
      </c>
      <c r="E3585" s="136">
        <v>406.64</v>
      </c>
    </row>
    <row r="3586" spans="1:5" x14ac:dyDescent="0.3">
      <c r="A3586" s="133" t="s">
        <v>25847</v>
      </c>
      <c r="B3586" s="134" t="s">
        <v>25848</v>
      </c>
      <c r="C3586" s="135" t="s">
        <v>80</v>
      </c>
      <c r="D3586" s="136">
        <v>666.59</v>
      </c>
      <c r="E3586" s="136">
        <v>672.08</v>
      </c>
    </row>
    <row r="3587" spans="1:5" x14ac:dyDescent="0.3">
      <c r="A3587" s="133" t="s">
        <v>25849</v>
      </c>
      <c r="B3587" s="134" t="s">
        <v>25850</v>
      </c>
      <c r="C3587" s="135" t="s">
        <v>80</v>
      </c>
      <c r="D3587" s="136">
        <v>670.69</v>
      </c>
      <c r="E3587" s="136">
        <v>678</v>
      </c>
    </row>
    <row r="3588" spans="1:5" x14ac:dyDescent="0.3">
      <c r="A3588" s="133" t="s">
        <v>25851</v>
      </c>
      <c r="B3588" s="134" t="s">
        <v>25852</v>
      </c>
      <c r="C3588" s="135" t="s">
        <v>80</v>
      </c>
      <c r="D3588" s="136">
        <v>1066.97</v>
      </c>
      <c r="E3588" s="136">
        <v>1076.1099999999999</v>
      </c>
    </row>
    <row r="3589" spans="1:5" x14ac:dyDescent="0.3">
      <c r="A3589" s="133" t="s">
        <v>25853</v>
      </c>
      <c r="B3589" s="134" t="s">
        <v>25854</v>
      </c>
      <c r="C3589" s="135" t="s">
        <v>80</v>
      </c>
      <c r="D3589" s="136">
        <v>1625.39</v>
      </c>
      <c r="E3589" s="136">
        <v>1636.35</v>
      </c>
    </row>
    <row r="3590" spans="1:5" x14ac:dyDescent="0.3">
      <c r="A3590" s="133" t="s">
        <v>25855</v>
      </c>
      <c r="B3590" s="134" t="s">
        <v>25856</v>
      </c>
      <c r="C3590" s="135" t="s">
        <v>80</v>
      </c>
      <c r="D3590" s="136">
        <v>3088.95</v>
      </c>
      <c r="E3590" s="136">
        <v>3107.22</v>
      </c>
    </row>
    <row r="3591" spans="1:5" x14ac:dyDescent="0.3">
      <c r="A3591" s="133" t="s">
        <v>25857</v>
      </c>
      <c r="B3591" s="134" t="s">
        <v>25858</v>
      </c>
      <c r="C3591" s="135"/>
      <c r="D3591" s="136"/>
      <c r="E3591" s="136"/>
    </row>
    <row r="3592" spans="1:5" x14ac:dyDescent="0.3">
      <c r="A3592" s="133" t="s">
        <v>25859</v>
      </c>
      <c r="B3592" s="134" t="s">
        <v>25860</v>
      </c>
      <c r="C3592" s="135" t="s">
        <v>146</v>
      </c>
      <c r="D3592" s="136">
        <v>472.61</v>
      </c>
      <c r="E3592" s="136">
        <v>474.84</v>
      </c>
    </row>
    <row r="3593" spans="1:5" x14ac:dyDescent="0.3">
      <c r="A3593" s="133" t="s">
        <v>25861</v>
      </c>
      <c r="B3593" s="134" t="s">
        <v>25862</v>
      </c>
      <c r="C3593" s="135" t="s">
        <v>146</v>
      </c>
      <c r="D3593" s="136">
        <v>249.36</v>
      </c>
      <c r="E3593" s="136">
        <v>252.16</v>
      </c>
    </row>
    <row r="3594" spans="1:5" x14ac:dyDescent="0.3">
      <c r="A3594" s="133" t="s">
        <v>25863</v>
      </c>
      <c r="B3594" s="134" t="s">
        <v>25864</v>
      </c>
      <c r="C3594" s="135"/>
      <c r="D3594" s="136"/>
      <c r="E3594" s="136"/>
    </row>
    <row r="3595" spans="1:5" x14ac:dyDescent="0.3">
      <c r="A3595" s="133" t="s">
        <v>25865</v>
      </c>
      <c r="B3595" s="134" t="s">
        <v>25866</v>
      </c>
      <c r="C3595" s="135"/>
      <c r="D3595" s="136"/>
      <c r="E3595" s="136"/>
    </row>
    <row r="3596" spans="1:5" x14ac:dyDescent="0.3">
      <c r="A3596" s="133" t="s">
        <v>25867</v>
      </c>
      <c r="B3596" s="134" t="s">
        <v>25868</v>
      </c>
      <c r="C3596" s="135" t="s">
        <v>146</v>
      </c>
      <c r="D3596" s="136">
        <v>1134.8</v>
      </c>
      <c r="E3596" s="136">
        <v>1154.3699999999999</v>
      </c>
    </row>
    <row r="3597" spans="1:5" x14ac:dyDescent="0.3">
      <c r="A3597" s="133" t="s">
        <v>25869</v>
      </c>
      <c r="B3597" s="134" t="s">
        <v>25870</v>
      </c>
      <c r="C3597" s="135" t="s">
        <v>146</v>
      </c>
      <c r="D3597" s="136">
        <v>517.17999999999995</v>
      </c>
      <c r="E3597" s="136">
        <v>536.75</v>
      </c>
    </row>
    <row r="3598" spans="1:5" x14ac:dyDescent="0.3">
      <c r="A3598" s="133" t="s">
        <v>35289</v>
      </c>
      <c r="B3598" s="134" t="s">
        <v>35290</v>
      </c>
      <c r="C3598" s="135" t="s">
        <v>146</v>
      </c>
      <c r="D3598" s="136">
        <v>393.52</v>
      </c>
      <c r="E3598" s="136">
        <v>413.09</v>
      </c>
    </row>
    <row r="3599" spans="1:5" x14ac:dyDescent="0.3">
      <c r="A3599" s="133" t="s">
        <v>25871</v>
      </c>
      <c r="B3599" s="134" t="s">
        <v>25872</v>
      </c>
      <c r="C3599" s="135" t="s">
        <v>80</v>
      </c>
      <c r="D3599" s="136">
        <v>25.03</v>
      </c>
      <c r="E3599" s="136">
        <v>25.59</v>
      </c>
    </row>
    <row r="3600" spans="1:5" x14ac:dyDescent="0.3">
      <c r="A3600" s="133" t="s">
        <v>25873</v>
      </c>
      <c r="B3600" s="134" t="s">
        <v>25874</v>
      </c>
      <c r="C3600" s="135" t="s">
        <v>146</v>
      </c>
      <c r="D3600" s="136">
        <v>82.6</v>
      </c>
      <c r="E3600" s="136">
        <v>84.28</v>
      </c>
    </row>
    <row r="3601" spans="1:5" x14ac:dyDescent="0.3">
      <c r="A3601" s="133" t="s">
        <v>25875</v>
      </c>
      <c r="B3601" s="134" t="s">
        <v>25876</v>
      </c>
      <c r="C3601" s="135" t="s">
        <v>80</v>
      </c>
      <c r="D3601" s="136">
        <v>35.11</v>
      </c>
      <c r="E3601" s="136">
        <v>35.67</v>
      </c>
    </row>
    <row r="3602" spans="1:5" x14ac:dyDescent="0.3">
      <c r="A3602" s="133" t="s">
        <v>25877</v>
      </c>
      <c r="B3602" s="134" t="s">
        <v>25878</v>
      </c>
      <c r="C3602" s="135" t="s">
        <v>146</v>
      </c>
      <c r="D3602" s="136">
        <v>235.96</v>
      </c>
      <c r="E3602" s="136">
        <v>236.52</v>
      </c>
    </row>
    <row r="3603" spans="1:5" x14ac:dyDescent="0.3">
      <c r="A3603" s="133" t="s">
        <v>25879</v>
      </c>
      <c r="B3603" s="134" t="s">
        <v>25880</v>
      </c>
      <c r="C3603" s="135" t="s">
        <v>146</v>
      </c>
      <c r="D3603" s="136">
        <v>4314.0200000000004</v>
      </c>
      <c r="E3603" s="136">
        <v>4344.76</v>
      </c>
    </row>
    <row r="3604" spans="1:5" x14ac:dyDescent="0.3">
      <c r="A3604" s="133" t="s">
        <v>25881</v>
      </c>
      <c r="B3604" s="134" t="s">
        <v>25882</v>
      </c>
      <c r="C3604" s="135" t="s">
        <v>146</v>
      </c>
      <c r="D3604" s="136">
        <v>70.42</v>
      </c>
      <c r="E3604" s="136">
        <v>70.98</v>
      </c>
    </row>
    <row r="3605" spans="1:5" x14ac:dyDescent="0.3">
      <c r="A3605" s="133" t="s">
        <v>25883</v>
      </c>
      <c r="B3605" s="134" t="s">
        <v>25884</v>
      </c>
      <c r="C3605" s="135" t="s">
        <v>146</v>
      </c>
      <c r="D3605" s="136">
        <v>94.54</v>
      </c>
      <c r="E3605" s="136">
        <v>95.1</v>
      </c>
    </row>
    <row r="3606" spans="1:5" x14ac:dyDescent="0.3">
      <c r="A3606" s="133" t="s">
        <v>25885</v>
      </c>
      <c r="B3606" s="134" t="s">
        <v>25886</v>
      </c>
      <c r="C3606" s="135" t="s">
        <v>146</v>
      </c>
      <c r="D3606" s="136">
        <v>2282.1799999999998</v>
      </c>
      <c r="E3606" s="136">
        <v>2289.35</v>
      </c>
    </row>
    <row r="3607" spans="1:5" x14ac:dyDescent="0.3">
      <c r="A3607" s="133" t="s">
        <v>25887</v>
      </c>
      <c r="B3607" s="134" t="s">
        <v>25888</v>
      </c>
      <c r="C3607" s="135" t="s">
        <v>146</v>
      </c>
      <c r="D3607" s="136">
        <v>118.25</v>
      </c>
      <c r="E3607" s="136">
        <v>118.81</v>
      </c>
    </row>
    <row r="3608" spans="1:5" x14ac:dyDescent="0.3">
      <c r="A3608" s="133" t="s">
        <v>25889</v>
      </c>
      <c r="B3608" s="134" t="s">
        <v>25890</v>
      </c>
      <c r="C3608" s="135" t="s">
        <v>146</v>
      </c>
      <c r="D3608" s="136">
        <v>90.23</v>
      </c>
      <c r="E3608" s="136">
        <v>90.79</v>
      </c>
    </row>
    <row r="3609" spans="1:5" x14ac:dyDescent="0.3">
      <c r="A3609" s="133" t="s">
        <v>25891</v>
      </c>
      <c r="B3609" s="134" t="s">
        <v>25892</v>
      </c>
      <c r="C3609" s="135" t="s">
        <v>146</v>
      </c>
      <c r="D3609" s="136">
        <v>18.62</v>
      </c>
      <c r="E3609" s="136">
        <v>18.7</v>
      </c>
    </row>
    <row r="3610" spans="1:5" x14ac:dyDescent="0.3">
      <c r="A3610" s="133" t="s">
        <v>25893</v>
      </c>
      <c r="B3610" s="134" t="s">
        <v>25894</v>
      </c>
      <c r="C3610" s="135" t="s">
        <v>146</v>
      </c>
      <c r="D3610" s="136">
        <v>165.43</v>
      </c>
      <c r="E3610" s="136">
        <v>165.99</v>
      </c>
    </row>
    <row r="3611" spans="1:5" x14ac:dyDescent="0.3">
      <c r="A3611" s="133" t="s">
        <v>25895</v>
      </c>
      <c r="B3611" s="134" t="s">
        <v>25896</v>
      </c>
      <c r="C3611" s="135" t="s">
        <v>146</v>
      </c>
      <c r="D3611" s="136">
        <v>2190.7199999999998</v>
      </c>
      <c r="E3611" s="136">
        <v>2219.7800000000002</v>
      </c>
    </row>
    <row r="3612" spans="1:5" x14ac:dyDescent="0.3">
      <c r="A3612" s="133" t="s">
        <v>25897</v>
      </c>
      <c r="B3612" s="134" t="s">
        <v>25898</v>
      </c>
      <c r="C3612" s="135" t="s">
        <v>146</v>
      </c>
      <c r="D3612" s="136">
        <v>2738.02</v>
      </c>
      <c r="E3612" s="136">
        <v>2767.08</v>
      </c>
    </row>
    <row r="3613" spans="1:5" x14ac:dyDescent="0.3">
      <c r="A3613" s="133" t="s">
        <v>25899</v>
      </c>
      <c r="B3613" s="134" t="s">
        <v>25900</v>
      </c>
      <c r="C3613" s="135" t="s">
        <v>146</v>
      </c>
      <c r="D3613" s="136">
        <v>3710.23</v>
      </c>
      <c r="E3613" s="136">
        <v>3801.23</v>
      </c>
    </row>
    <row r="3614" spans="1:5" x14ac:dyDescent="0.3">
      <c r="A3614" s="133" t="s">
        <v>25901</v>
      </c>
      <c r="B3614" s="134" t="s">
        <v>25902</v>
      </c>
      <c r="C3614" s="135"/>
      <c r="D3614" s="136"/>
      <c r="E3614" s="136"/>
    </row>
    <row r="3615" spans="1:5" x14ac:dyDescent="0.3">
      <c r="A3615" s="133" t="s">
        <v>25903</v>
      </c>
      <c r="B3615" s="134" t="s">
        <v>35291</v>
      </c>
      <c r="C3615" s="135" t="s">
        <v>146</v>
      </c>
      <c r="D3615" s="136">
        <v>49.39</v>
      </c>
      <c r="E3615" s="136">
        <v>51.36</v>
      </c>
    </row>
    <row r="3616" spans="1:5" x14ac:dyDescent="0.3">
      <c r="A3616" s="133" t="s">
        <v>25904</v>
      </c>
      <c r="B3616" s="134" t="s">
        <v>25905</v>
      </c>
      <c r="C3616" s="135" t="s">
        <v>146</v>
      </c>
      <c r="D3616" s="136">
        <v>769.56</v>
      </c>
      <c r="E3616" s="136">
        <v>772.36</v>
      </c>
    </row>
    <row r="3617" spans="1:5" x14ac:dyDescent="0.3">
      <c r="A3617" s="133" t="s">
        <v>25906</v>
      </c>
      <c r="B3617" s="134" t="s">
        <v>35292</v>
      </c>
      <c r="C3617" s="135" t="s">
        <v>146</v>
      </c>
      <c r="D3617" s="136">
        <v>52.03</v>
      </c>
      <c r="E3617" s="136">
        <v>54</v>
      </c>
    </row>
    <row r="3618" spans="1:5" x14ac:dyDescent="0.3">
      <c r="A3618" s="133" t="s">
        <v>25907</v>
      </c>
      <c r="B3618" s="134" t="s">
        <v>25908</v>
      </c>
      <c r="C3618" s="135" t="s">
        <v>146</v>
      </c>
      <c r="D3618" s="136">
        <v>8233.16</v>
      </c>
      <c r="E3618" s="136">
        <v>8249.93</v>
      </c>
    </row>
    <row r="3619" spans="1:5" x14ac:dyDescent="0.3">
      <c r="A3619" s="133" t="s">
        <v>25909</v>
      </c>
      <c r="B3619" s="134" t="s">
        <v>25910</v>
      </c>
      <c r="C3619" s="135"/>
      <c r="D3619" s="136"/>
      <c r="E3619" s="136"/>
    </row>
    <row r="3620" spans="1:5" x14ac:dyDescent="0.3">
      <c r="A3620" s="133" t="s">
        <v>25911</v>
      </c>
      <c r="B3620" s="134" t="s">
        <v>25912</v>
      </c>
      <c r="C3620" s="135" t="s">
        <v>146</v>
      </c>
      <c r="D3620" s="136">
        <v>275.77</v>
      </c>
      <c r="E3620" s="136">
        <v>280.25</v>
      </c>
    </row>
    <row r="3621" spans="1:5" x14ac:dyDescent="0.3">
      <c r="A3621" s="133" t="s">
        <v>25913</v>
      </c>
      <c r="B3621" s="134" t="s">
        <v>25914</v>
      </c>
      <c r="C3621" s="135" t="s">
        <v>146</v>
      </c>
      <c r="D3621" s="136">
        <v>26036.99</v>
      </c>
      <c r="E3621" s="136">
        <v>26038.77</v>
      </c>
    </row>
    <row r="3622" spans="1:5" x14ac:dyDescent="0.3">
      <c r="A3622" s="133" t="s">
        <v>25915</v>
      </c>
      <c r="B3622" s="134" t="s">
        <v>25916</v>
      </c>
      <c r="C3622" s="135" t="s">
        <v>146</v>
      </c>
      <c r="D3622" s="136">
        <v>102.05</v>
      </c>
      <c r="E3622" s="136">
        <v>104.85</v>
      </c>
    </row>
    <row r="3623" spans="1:5" x14ac:dyDescent="0.3">
      <c r="A3623" s="133" t="s">
        <v>25917</v>
      </c>
      <c r="B3623" s="134" t="s">
        <v>25918</v>
      </c>
      <c r="C3623" s="135" t="s">
        <v>146</v>
      </c>
      <c r="D3623" s="136">
        <v>496.43</v>
      </c>
      <c r="E3623" s="136">
        <v>498.11</v>
      </c>
    </row>
    <row r="3624" spans="1:5" x14ac:dyDescent="0.3">
      <c r="A3624" s="133" t="s">
        <v>25919</v>
      </c>
      <c r="B3624" s="134" t="s">
        <v>25920</v>
      </c>
      <c r="C3624" s="135" t="s">
        <v>146</v>
      </c>
      <c r="D3624" s="136">
        <v>91.13</v>
      </c>
      <c r="E3624" s="136">
        <v>92.81</v>
      </c>
    </row>
    <row r="3625" spans="1:5" x14ac:dyDescent="0.3">
      <c r="A3625" s="133" t="s">
        <v>25921</v>
      </c>
      <c r="B3625" s="134" t="s">
        <v>25922</v>
      </c>
      <c r="C3625" s="135" t="s">
        <v>146</v>
      </c>
      <c r="D3625" s="136">
        <v>200.09</v>
      </c>
      <c r="E3625" s="136">
        <v>201.77</v>
      </c>
    </row>
    <row r="3626" spans="1:5" x14ac:dyDescent="0.3">
      <c r="A3626" s="133" t="s">
        <v>25923</v>
      </c>
      <c r="B3626" s="134" t="s">
        <v>25924</v>
      </c>
      <c r="C3626" s="135" t="s">
        <v>146</v>
      </c>
      <c r="D3626" s="136">
        <v>340.61</v>
      </c>
      <c r="E3626" s="136">
        <v>342.29</v>
      </c>
    </row>
    <row r="3627" spans="1:5" x14ac:dyDescent="0.3">
      <c r="A3627" s="133" t="s">
        <v>25925</v>
      </c>
      <c r="B3627" s="134" t="s">
        <v>25926</v>
      </c>
      <c r="C3627" s="135" t="s">
        <v>146</v>
      </c>
      <c r="D3627" s="136">
        <v>332.76</v>
      </c>
      <c r="E3627" s="136">
        <v>334.44</v>
      </c>
    </row>
    <row r="3628" spans="1:5" x14ac:dyDescent="0.3">
      <c r="A3628" s="133" t="s">
        <v>25927</v>
      </c>
      <c r="B3628" s="134" t="s">
        <v>25928</v>
      </c>
      <c r="C3628" s="135" t="s">
        <v>146</v>
      </c>
      <c r="D3628" s="136">
        <v>886.28</v>
      </c>
      <c r="E3628" s="136">
        <v>888.06</v>
      </c>
    </row>
    <row r="3629" spans="1:5" x14ac:dyDescent="0.3">
      <c r="A3629" s="133" t="s">
        <v>25929</v>
      </c>
      <c r="B3629" s="134" t="s">
        <v>25930</v>
      </c>
      <c r="C3629" s="135" t="s">
        <v>146</v>
      </c>
      <c r="D3629" s="136">
        <v>828.35</v>
      </c>
      <c r="E3629" s="136">
        <v>830.13</v>
      </c>
    </row>
    <row r="3630" spans="1:5" x14ac:dyDescent="0.3">
      <c r="A3630" s="133" t="s">
        <v>25931</v>
      </c>
      <c r="B3630" s="134" t="s">
        <v>25932</v>
      </c>
      <c r="C3630" s="135" t="s">
        <v>146</v>
      </c>
      <c r="D3630" s="136">
        <v>112.14</v>
      </c>
      <c r="E3630" s="136">
        <v>113.82</v>
      </c>
    </row>
    <row r="3631" spans="1:5" x14ac:dyDescent="0.3">
      <c r="A3631" s="133" t="s">
        <v>25933</v>
      </c>
      <c r="B3631" s="134" t="s">
        <v>25934</v>
      </c>
      <c r="C3631" s="135" t="s">
        <v>146</v>
      </c>
      <c r="D3631" s="136">
        <v>228.12</v>
      </c>
      <c r="E3631" s="136">
        <v>229.9</v>
      </c>
    </row>
    <row r="3632" spans="1:5" x14ac:dyDescent="0.3">
      <c r="A3632" s="133" t="s">
        <v>25935</v>
      </c>
      <c r="B3632" s="134" t="s">
        <v>25936</v>
      </c>
      <c r="C3632" s="135" t="s">
        <v>146</v>
      </c>
      <c r="D3632" s="136">
        <v>134.18</v>
      </c>
      <c r="E3632" s="136">
        <v>140.33000000000001</v>
      </c>
    </row>
    <row r="3633" spans="1:5" x14ac:dyDescent="0.3">
      <c r="A3633" s="133" t="s">
        <v>25937</v>
      </c>
      <c r="B3633" s="134" t="s">
        <v>25938</v>
      </c>
      <c r="C3633" s="135" t="s">
        <v>146</v>
      </c>
      <c r="D3633" s="136">
        <v>236.77</v>
      </c>
      <c r="E3633" s="136">
        <v>242.36</v>
      </c>
    </row>
    <row r="3634" spans="1:5" x14ac:dyDescent="0.3">
      <c r="A3634" s="133" t="s">
        <v>25939</v>
      </c>
      <c r="B3634" s="134" t="s">
        <v>25940</v>
      </c>
      <c r="C3634" s="135" t="s">
        <v>146</v>
      </c>
      <c r="D3634" s="136">
        <v>1242.1300000000001</v>
      </c>
      <c r="E3634" s="136">
        <v>1243.81</v>
      </c>
    </row>
    <row r="3635" spans="1:5" x14ac:dyDescent="0.3">
      <c r="A3635" s="133" t="s">
        <v>25941</v>
      </c>
      <c r="B3635" s="134" t="s">
        <v>25942</v>
      </c>
      <c r="C3635" s="135" t="s">
        <v>146</v>
      </c>
      <c r="D3635" s="136">
        <v>193.7</v>
      </c>
      <c r="E3635" s="136">
        <v>195.38</v>
      </c>
    </row>
    <row r="3636" spans="1:5" x14ac:dyDescent="0.3">
      <c r="A3636" s="133" t="s">
        <v>25943</v>
      </c>
      <c r="B3636" s="134" t="s">
        <v>25944</v>
      </c>
      <c r="C3636" s="135" t="s">
        <v>146</v>
      </c>
      <c r="D3636" s="136">
        <v>161.5</v>
      </c>
      <c r="E3636" s="136">
        <v>164.3</v>
      </c>
    </row>
    <row r="3637" spans="1:5" x14ac:dyDescent="0.3">
      <c r="A3637" s="133" t="s">
        <v>25945</v>
      </c>
      <c r="B3637" s="134" t="s">
        <v>25946</v>
      </c>
      <c r="C3637" s="135" t="s">
        <v>146</v>
      </c>
      <c r="D3637" s="136">
        <v>402.24</v>
      </c>
      <c r="E3637" s="136">
        <v>403.92</v>
      </c>
    </row>
    <row r="3638" spans="1:5" x14ac:dyDescent="0.3">
      <c r="A3638" s="133" t="s">
        <v>25947</v>
      </c>
      <c r="B3638" s="134" t="s">
        <v>25948</v>
      </c>
      <c r="C3638" s="135" t="s">
        <v>146</v>
      </c>
      <c r="D3638" s="136">
        <v>281.2</v>
      </c>
      <c r="E3638" s="136">
        <v>282.60000000000002</v>
      </c>
    </row>
    <row r="3639" spans="1:5" x14ac:dyDescent="0.3">
      <c r="A3639" s="133" t="s">
        <v>25949</v>
      </c>
      <c r="B3639" s="134" t="s">
        <v>25950</v>
      </c>
      <c r="C3639" s="135" t="s">
        <v>146</v>
      </c>
      <c r="D3639" s="136">
        <v>279.67</v>
      </c>
      <c r="E3639" s="136">
        <v>281.07</v>
      </c>
    </row>
    <row r="3640" spans="1:5" x14ac:dyDescent="0.3">
      <c r="A3640" s="133" t="s">
        <v>25951</v>
      </c>
      <c r="B3640" s="134" t="s">
        <v>25952</v>
      </c>
      <c r="C3640" s="135"/>
      <c r="D3640" s="136"/>
      <c r="E3640" s="136"/>
    </row>
    <row r="3641" spans="1:5" x14ac:dyDescent="0.3">
      <c r="A3641" s="133" t="s">
        <v>25953</v>
      </c>
      <c r="B3641" s="134" t="s">
        <v>25954</v>
      </c>
      <c r="C3641" s="135" t="s">
        <v>146</v>
      </c>
      <c r="D3641" s="136">
        <v>1556.72</v>
      </c>
      <c r="E3641" s="136">
        <v>1559.04</v>
      </c>
    </row>
    <row r="3642" spans="1:5" x14ac:dyDescent="0.3">
      <c r="A3642" s="133" t="s">
        <v>25955</v>
      </c>
      <c r="B3642" s="134" t="s">
        <v>25956</v>
      </c>
      <c r="C3642" s="135" t="s">
        <v>146</v>
      </c>
      <c r="D3642" s="136">
        <v>6656.87</v>
      </c>
      <c r="E3642" s="136">
        <v>6659.19</v>
      </c>
    </row>
    <row r="3643" spans="1:5" x14ac:dyDescent="0.3">
      <c r="A3643" s="133" t="s">
        <v>25957</v>
      </c>
      <c r="B3643" s="134" t="s">
        <v>25958</v>
      </c>
      <c r="C3643" s="135" t="s">
        <v>146</v>
      </c>
      <c r="D3643" s="136">
        <v>200.72</v>
      </c>
      <c r="E3643" s="136">
        <v>203.04</v>
      </c>
    </row>
    <row r="3644" spans="1:5" x14ac:dyDescent="0.3">
      <c r="A3644" s="133" t="s">
        <v>25959</v>
      </c>
      <c r="B3644" s="134" t="s">
        <v>25960</v>
      </c>
      <c r="C3644" s="135" t="s">
        <v>146</v>
      </c>
      <c r="D3644" s="136">
        <v>284.61</v>
      </c>
      <c r="E3644" s="136">
        <v>286.93</v>
      </c>
    </row>
    <row r="3645" spans="1:5" x14ac:dyDescent="0.3">
      <c r="A3645" s="133" t="s">
        <v>25961</v>
      </c>
      <c r="B3645" s="134" t="s">
        <v>25962</v>
      </c>
      <c r="C3645" s="135" t="s">
        <v>146</v>
      </c>
      <c r="D3645" s="136">
        <v>310.29000000000002</v>
      </c>
      <c r="E3645" s="136">
        <v>312.61</v>
      </c>
    </row>
    <row r="3646" spans="1:5" x14ac:dyDescent="0.3">
      <c r="A3646" s="133" t="s">
        <v>25963</v>
      </c>
      <c r="B3646" s="134" t="s">
        <v>25964</v>
      </c>
      <c r="C3646" s="135" t="s">
        <v>146</v>
      </c>
      <c r="D3646" s="136">
        <v>1790.61</v>
      </c>
      <c r="E3646" s="136">
        <v>1790.61</v>
      </c>
    </row>
    <row r="3647" spans="1:5" x14ac:dyDescent="0.3">
      <c r="A3647" s="133" t="s">
        <v>25965</v>
      </c>
      <c r="B3647" s="134" t="s">
        <v>25966</v>
      </c>
      <c r="C3647" s="135" t="s">
        <v>146</v>
      </c>
      <c r="D3647" s="136">
        <v>219.19</v>
      </c>
      <c r="E3647" s="136">
        <v>221.51</v>
      </c>
    </row>
    <row r="3648" spans="1:5" x14ac:dyDescent="0.3">
      <c r="A3648" s="133" t="s">
        <v>25967</v>
      </c>
      <c r="B3648" s="134" t="s">
        <v>25968</v>
      </c>
      <c r="C3648" s="135" t="s">
        <v>146</v>
      </c>
      <c r="D3648" s="136">
        <v>216.9</v>
      </c>
      <c r="E3648" s="136">
        <v>219.22</v>
      </c>
    </row>
    <row r="3649" spans="1:5" x14ac:dyDescent="0.3">
      <c r="A3649" s="133" t="s">
        <v>25969</v>
      </c>
      <c r="B3649" s="134" t="s">
        <v>25970</v>
      </c>
      <c r="C3649" s="135" t="s">
        <v>146</v>
      </c>
      <c r="D3649" s="136">
        <v>268.41000000000003</v>
      </c>
      <c r="E3649" s="136">
        <v>270.73</v>
      </c>
    </row>
    <row r="3650" spans="1:5" x14ac:dyDescent="0.3">
      <c r="A3650" s="133" t="s">
        <v>25971</v>
      </c>
      <c r="B3650" s="134" t="s">
        <v>25972</v>
      </c>
      <c r="C3650" s="135" t="s">
        <v>146</v>
      </c>
      <c r="D3650" s="136">
        <v>639.16999999999996</v>
      </c>
      <c r="E3650" s="136">
        <v>641.49</v>
      </c>
    </row>
    <row r="3651" spans="1:5" x14ac:dyDescent="0.3">
      <c r="A3651" s="133" t="s">
        <v>25973</v>
      </c>
      <c r="B3651" s="134" t="s">
        <v>25974</v>
      </c>
      <c r="C3651" s="135" t="s">
        <v>146</v>
      </c>
      <c r="D3651" s="136">
        <v>226.78</v>
      </c>
      <c r="E3651" s="136">
        <v>227.01</v>
      </c>
    </row>
    <row r="3652" spans="1:5" x14ac:dyDescent="0.3">
      <c r="A3652" s="133" t="s">
        <v>25975</v>
      </c>
      <c r="B3652" s="134" t="s">
        <v>25976</v>
      </c>
      <c r="C3652" s="135" t="s">
        <v>146</v>
      </c>
      <c r="D3652" s="136">
        <v>322.62</v>
      </c>
      <c r="E3652" s="136">
        <v>322.85000000000002</v>
      </c>
    </row>
    <row r="3653" spans="1:5" x14ac:dyDescent="0.3">
      <c r="A3653" s="133" t="s">
        <v>25977</v>
      </c>
      <c r="B3653" s="134" t="s">
        <v>25978</v>
      </c>
      <c r="C3653" s="135"/>
      <c r="D3653" s="136"/>
      <c r="E3653" s="136"/>
    </row>
    <row r="3654" spans="1:5" x14ac:dyDescent="0.3">
      <c r="A3654" s="133" t="s">
        <v>25979</v>
      </c>
      <c r="B3654" s="134" t="s">
        <v>25980</v>
      </c>
      <c r="C3654" s="135" t="s">
        <v>64</v>
      </c>
      <c r="D3654" s="136">
        <v>2.65</v>
      </c>
      <c r="E3654" s="136">
        <v>2.65</v>
      </c>
    </row>
    <row r="3655" spans="1:5" x14ac:dyDescent="0.3">
      <c r="A3655" s="133" t="s">
        <v>25981</v>
      </c>
      <c r="B3655" s="134" t="s">
        <v>25982</v>
      </c>
      <c r="C3655" s="135" t="s">
        <v>3131</v>
      </c>
      <c r="D3655" s="136">
        <v>13.97</v>
      </c>
      <c r="E3655" s="136">
        <v>13.97</v>
      </c>
    </row>
    <row r="3656" spans="1:5" x14ac:dyDescent="0.3">
      <c r="A3656" s="133" t="s">
        <v>25983</v>
      </c>
      <c r="B3656" s="134" t="s">
        <v>25984</v>
      </c>
      <c r="C3656" s="135" t="s">
        <v>3131</v>
      </c>
      <c r="D3656" s="136">
        <v>8.6</v>
      </c>
      <c r="E3656" s="136">
        <v>8.6</v>
      </c>
    </row>
    <row r="3657" spans="1:5" x14ac:dyDescent="0.3">
      <c r="A3657" s="133" t="s">
        <v>25985</v>
      </c>
      <c r="B3657" s="134" t="s">
        <v>25986</v>
      </c>
      <c r="C3657" s="135" t="s">
        <v>146</v>
      </c>
      <c r="D3657" s="136">
        <v>36.200000000000003</v>
      </c>
      <c r="E3657" s="136">
        <v>36.200000000000003</v>
      </c>
    </row>
    <row r="3658" spans="1:5" x14ac:dyDescent="0.3">
      <c r="A3658" s="133" t="s">
        <v>25987</v>
      </c>
      <c r="B3658" s="134" t="s">
        <v>25988</v>
      </c>
      <c r="C3658" s="135" t="s">
        <v>146</v>
      </c>
      <c r="D3658" s="136">
        <v>25.3</v>
      </c>
      <c r="E3658" s="136">
        <v>25.3</v>
      </c>
    </row>
    <row r="3659" spans="1:5" x14ac:dyDescent="0.3">
      <c r="A3659" s="133" t="s">
        <v>25989</v>
      </c>
      <c r="B3659" s="134" t="s">
        <v>25990</v>
      </c>
      <c r="C3659" s="135" t="s">
        <v>146</v>
      </c>
      <c r="D3659" s="136">
        <v>17.73</v>
      </c>
      <c r="E3659" s="136">
        <v>19.7</v>
      </c>
    </row>
    <row r="3660" spans="1:5" x14ac:dyDescent="0.3">
      <c r="A3660" s="133" t="s">
        <v>25991</v>
      </c>
      <c r="B3660" s="134" t="s">
        <v>25992</v>
      </c>
      <c r="C3660" s="135"/>
      <c r="D3660" s="136"/>
      <c r="E3660" s="136"/>
    </row>
    <row r="3661" spans="1:5" x14ac:dyDescent="0.3">
      <c r="A3661" s="133" t="s">
        <v>25993</v>
      </c>
      <c r="B3661" s="134" t="s">
        <v>25994</v>
      </c>
      <c r="C3661" s="135"/>
      <c r="D3661" s="136"/>
      <c r="E3661" s="136"/>
    </row>
    <row r="3662" spans="1:5" x14ac:dyDescent="0.3">
      <c r="A3662" s="133" t="s">
        <v>25995</v>
      </c>
      <c r="B3662" s="134" t="s">
        <v>25996</v>
      </c>
      <c r="C3662" s="135" t="s">
        <v>1037</v>
      </c>
      <c r="D3662" s="136">
        <v>3.62</v>
      </c>
      <c r="E3662" s="136">
        <v>3.64</v>
      </c>
    </row>
    <row r="3663" spans="1:5" x14ac:dyDescent="0.3">
      <c r="A3663" s="133" t="s">
        <v>25997</v>
      </c>
      <c r="B3663" s="134" t="s">
        <v>25998</v>
      </c>
      <c r="C3663" s="135" t="s">
        <v>1037</v>
      </c>
      <c r="D3663" s="136">
        <v>30.49</v>
      </c>
      <c r="E3663" s="136">
        <v>30.52</v>
      </c>
    </row>
    <row r="3664" spans="1:5" x14ac:dyDescent="0.3">
      <c r="A3664" s="133" t="s">
        <v>25999</v>
      </c>
      <c r="B3664" s="134" t="s">
        <v>26000</v>
      </c>
      <c r="C3664" s="135" t="s">
        <v>1074</v>
      </c>
      <c r="D3664" s="136">
        <v>21.51</v>
      </c>
      <c r="E3664" s="136">
        <v>21.59</v>
      </c>
    </row>
    <row r="3665" spans="1:5" x14ac:dyDescent="0.3">
      <c r="A3665" s="133" t="s">
        <v>26001</v>
      </c>
      <c r="B3665" s="134" t="s">
        <v>26002</v>
      </c>
      <c r="C3665" s="135" t="s">
        <v>1074</v>
      </c>
      <c r="D3665" s="136">
        <v>359.34</v>
      </c>
      <c r="E3665" s="136">
        <v>362.75</v>
      </c>
    </row>
    <row r="3666" spans="1:5" x14ac:dyDescent="0.3">
      <c r="A3666" s="133" t="s">
        <v>26003</v>
      </c>
      <c r="B3666" s="134" t="s">
        <v>26004</v>
      </c>
      <c r="C3666" s="135" t="s">
        <v>1074</v>
      </c>
      <c r="D3666" s="136">
        <v>270.99</v>
      </c>
      <c r="E3666" s="136">
        <v>271.33999999999997</v>
      </c>
    </row>
    <row r="3667" spans="1:5" x14ac:dyDescent="0.3">
      <c r="A3667" s="133" t="s">
        <v>26005</v>
      </c>
      <c r="B3667" s="134" t="s">
        <v>26006</v>
      </c>
      <c r="C3667" s="135" t="s">
        <v>1074</v>
      </c>
      <c r="D3667" s="136">
        <v>234.65</v>
      </c>
      <c r="E3667" s="136">
        <v>235</v>
      </c>
    </row>
    <row r="3668" spans="1:5" x14ac:dyDescent="0.3">
      <c r="A3668" s="133" t="s">
        <v>26007</v>
      </c>
      <c r="B3668" s="134" t="s">
        <v>26008</v>
      </c>
      <c r="C3668" s="135" t="s">
        <v>1074</v>
      </c>
      <c r="D3668" s="136">
        <v>1076.97</v>
      </c>
      <c r="E3668" s="136">
        <v>1078.67</v>
      </c>
    </row>
    <row r="3669" spans="1:5" x14ac:dyDescent="0.3">
      <c r="A3669" s="133" t="s">
        <v>26009</v>
      </c>
      <c r="B3669" s="134" t="s">
        <v>26010</v>
      </c>
      <c r="C3669" s="135" t="s">
        <v>1037</v>
      </c>
      <c r="D3669" s="136">
        <v>25.47</v>
      </c>
      <c r="E3669" s="136">
        <v>25.52</v>
      </c>
    </row>
    <row r="3670" spans="1:5" x14ac:dyDescent="0.3">
      <c r="A3670" s="133" t="s">
        <v>26011</v>
      </c>
      <c r="B3670" s="134" t="s">
        <v>26012</v>
      </c>
      <c r="C3670" s="135" t="s">
        <v>1037</v>
      </c>
      <c r="D3670" s="136">
        <v>0.82</v>
      </c>
      <c r="E3670" s="136">
        <v>0.91</v>
      </c>
    </row>
    <row r="3671" spans="1:5" x14ac:dyDescent="0.3">
      <c r="A3671" s="133" t="s">
        <v>26013</v>
      </c>
      <c r="B3671" s="134" t="s">
        <v>26014</v>
      </c>
      <c r="C3671" s="135"/>
      <c r="D3671" s="136"/>
      <c r="E3671" s="136"/>
    </row>
    <row r="3672" spans="1:5" x14ac:dyDescent="0.3">
      <c r="A3672" s="133" t="s">
        <v>26015</v>
      </c>
      <c r="B3672" s="134" t="s">
        <v>26016</v>
      </c>
      <c r="C3672" s="135" t="s">
        <v>1074</v>
      </c>
      <c r="D3672" s="136">
        <v>136.63999999999999</v>
      </c>
      <c r="E3672" s="136">
        <v>138.09</v>
      </c>
    </row>
    <row r="3673" spans="1:5" x14ac:dyDescent="0.3">
      <c r="A3673" s="133" t="s">
        <v>26017</v>
      </c>
      <c r="B3673" s="134" t="s">
        <v>26018</v>
      </c>
      <c r="C3673" s="135" t="s">
        <v>1074</v>
      </c>
      <c r="D3673" s="136">
        <v>302.72000000000003</v>
      </c>
      <c r="E3673" s="136">
        <v>313.44</v>
      </c>
    </row>
    <row r="3674" spans="1:5" x14ac:dyDescent="0.3">
      <c r="A3674" s="133" t="s">
        <v>26019</v>
      </c>
      <c r="B3674" s="134" t="s">
        <v>26020</v>
      </c>
      <c r="C3674" s="135"/>
      <c r="D3674" s="136"/>
      <c r="E3674" s="136"/>
    </row>
    <row r="3675" spans="1:5" x14ac:dyDescent="0.3">
      <c r="A3675" s="133" t="s">
        <v>26021</v>
      </c>
      <c r="B3675" s="134" t="s">
        <v>26022</v>
      </c>
      <c r="C3675" s="135" t="s">
        <v>1074</v>
      </c>
      <c r="D3675" s="136">
        <v>1255.58</v>
      </c>
      <c r="E3675" s="136">
        <v>1257.47</v>
      </c>
    </row>
    <row r="3676" spans="1:5" x14ac:dyDescent="0.3">
      <c r="A3676" s="133" t="s">
        <v>26023</v>
      </c>
      <c r="B3676" s="134" t="s">
        <v>26024</v>
      </c>
      <c r="C3676" s="135" t="s">
        <v>1074</v>
      </c>
      <c r="D3676" s="136">
        <v>1581.5</v>
      </c>
      <c r="E3676" s="136">
        <v>1583.39</v>
      </c>
    </row>
    <row r="3677" spans="1:5" x14ac:dyDescent="0.3">
      <c r="A3677" s="133" t="s">
        <v>26025</v>
      </c>
      <c r="B3677" s="134" t="s">
        <v>26026</v>
      </c>
      <c r="C3677" s="135" t="s">
        <v>1074</v>
      </c>
      <c r="D3677" s="136">
        <v>1581.5</v>
      </c>
      <c r="E3677" s="136">
        <v>1583.39</v>
      </c>
    </row>
    <row r="3678" spans="1:5" x14ac:dyDescent="0.3">
      <c r="A3678" s="133" t="s">
        <v>26027</v>
      </c>
      <c r="B3678" s="134" t="s">
        <v>26028</v>
      </c>
      <c r="C3678" s="135" t="s">
        <v>1037</v>
      </c>
      <c r="D3678" s="136">
        <v>6.66</v>
      </c>
      <c r="E3678" s="136">
        <v>6.67</v>
      </c>
    </row>
    <row r="3679" spans="1:5" x14ac:dyDescent="0.3">
      <c r="A3679" s="133" t="s">
        <v>26029</v>
      </c>
      <c r="B3679" s="134" t="s">
        <v>26030</v>
      </c>
      <c r="C3679" s="135" t="s">
        <v>1037</v>
      </c>
      <c r="D3679" s="136">
        <v>13.68</v>
      </c>
      <c r="E3679" s="136">
        <v>13.7</v>
      </c>
    </row>
    <row r="3680" spans="1:5" x14ac:dyDescent="0.3">
      <c r="A3680" s="133" t="s">
        <v>26031</v>
      </c>
      <c r="B3680" s="134" t="s">
        <v>26032</v>
      </c>
      <c r="C3680" s="135" t="s">
        <v>1074</v>
      </c>
      <c r="D3680" s="136">
        <v>1583.26</v>
      </c>
      <c r="E3680" s="136">
        <v>1585.15</v>
      </c>
    </row>
    <row r="3681" spans="1:5" x14ac:dyDescent="0.3">
      <c r="A3681" s="133" t="s">
        <v>26033</v>
      </c>
      <c r="B3681" s="134" t="s">
        <v>26034</v>
      </c>
      <c r="C3681" s="135" t="s">
        <v>1074</v>
      </c>
      <c r="D3681" s="136">
        <v>1495.11</v>
      </c>
      <c r="E3681" s="136">
        <v>1499.65</v>
      </c>
    </row>
    <row r="3682" spans="1:5" x14ac:dyDescent="0.3">
      <c r="A3682" s="133" t="s">
        <v>26035</v>
      </c>
      <c r="B3682" s="134" t="s">
        <v>26036</v>
      </c>
      <c r="C3682" s="135"/>
      <c r="D3682" s="136"/>
      <c r="E3682" s="136"/>
    </row>
    <row r="3683" spans="1:5" x14ac:dyDescent="0.3">
      <c r="A3683" s="133" t="s">
        <v>26037</v>
      </c>
      <c r="B3683" s="134" t="s">
        <v>26038</v>
      </c>
      <c r="C3683" s="135" t="s">
        <v>1037</v>
      </c>
      <c r="D3683" s="136">
        <v>336.4</v>
      </c>
      <c r="E3683" s="136">
        <v>339.31</v>
      </c>
    </row>
    <row r="3684" spans="1:5" x14ac:dyDescent="0.3">
      <c r="A3684" s="133" t="s">
        <v>26039</v>
      </c>
      <c r="B3684" s="134" t="s">
        <v>26040</v>
      </c>
      <c r="C3684" s="135" t="s">
        <v>1037</v>
      </c>
      <c r="D3684" s="136">
        <v>17.27</v>
      </c>
      <c r="E3684" s="136">
        <v>17.5</v>
      </c>
    </row>
    <row r="3685" spans="1:5" x14ac:dyDescent="0.3">
      <c r="A3685" s="133" t="s">
        <v>26041</v>
      </c>
      <c r="B3685" s="134" t="s">
        <v>26042</v>
      </c>
      <c r="C3685" s="135" t="s">
        <v>1037</v>
      </c>
      <c r="D3685" s="136">
        <v>16.88</v>
      </c>
      <c r="E3685" s="136">
        <v>17.579999999999998</v>
      </c>
    </row>
    <row r="3686" spans="1:5" x14ac:dyDescent="0.3">
      <c r="A3686" s="133" t="s">
        <v>26043</v>
      </c>
      <c r="B3686" s="134" t="s">
        <v>26044</v>
      </c>
      <c r="C3686" s="135" t="s">
        <v>1037</v>
      </c>
      <c r="D3686" s="136">
        <v>56.91</v>
      </c>
      <c r="E3686" s="136">
        <v>57.48</v>
      </c>
    </row>
    <row r="3687" spans="1:5" x14ac:dyDescent="0.3">
      <c r="A3687" s="133" t="s">
        <v>26045</v>
      </c>
      <c r="B3687" s="134" t="s">
        <v>26046</v>
      </c>
      <c r="C3687" s="135" t="s">
        <v>1037</v>
      </c>
      <c r="D3687" s="136">
        <v>116.94</v>
      </c>
      <c r="E3687" s="136">
        <v>119.14</v>
      </c>
    </row>
    <row r="3688" spans="1:5" x14ac:dyDescent="0.3">
      <c r="A3688" s="133" t="s">
        <v>26047</v>
      </c>
      <c r="B3688" s="134" t="s">
        <v>26048</v>
      </c>
      <c r="C3688" s="135" t="s">
        <v>1037</v>
      </c>
      <c r="D3688" s="136">
        <v>120.91</v>
      </c>
      <c r="E3688" s="136">
        <v>123.11</v>
      </c>
    </row>
    <row r="3689" spans="1:5" x14ac:dyDescent="0.3">
      <c r="A3689" s="133" t="s">
        <v>26049</v>
      </c>
      <c r="B3689" s="134" t="s">
        <v>26050</v>
      </c>
      <c r="C3689" s="135" t="s">
        <v>1037</v>
      </c>
      <c r="D3689" s="136">
        <v>120.54</v>
      </c>
      <c r="E3689" s="136">
        <v>123.47</v>
      </c>
    </row>
    <row r="3690" spans="1:5" x14ac:dyDescent="0.3">
      <c r="A3690" s="133" t="s">
        <v>26051</v>
      </c>
      <c r="B3690" s="134" t="s">
        <v>26052</v>
      </c>
      <c r="C3690" s="135" t="s">
        <v>1037</v>
      </c>
      <c r="D3690" s="136">
        <v>143.1</v>
      </c>
      <c r="E3690" s="136">
        <v>144.18</v>
      </c>
    </row>
    <row r="3691" spans="1:5" x14ac:dyDescent="0.3">
      <c r="A3691" s="133" t="s">
        <v>26053</v>
      </c>
      <c r="B3691" s="134" t="s">
        <v>26054</v>
      </c>
      <c r="C3691" s="135" t="s">
        <v>1037</v>
      </c>
      <c r="D3691" s="136">
        <v>139.82</v>
      </c>
      <c r="E3691" s="136">
        <v>142.1</v>
      </c>
    </row>
    <row r="3692" spans="1:5" x14ac:dyDescent="0.3">
      <c r="A3692" s="133" t="s">
        <v>26055</v>
      </c>
      <c r="B3692" s="134" t="s">
        <v>26056</v>
      </c>
      <c r="C3692" s="135" t="s">
        <v>1037</v>
      </c>
      <c r="D3692" s="136">
        <v>151.19999999999999</v>
      </c>
      <c r="E3692" s="136">
        <v>153.47999999999999</v>
      </c>
    </row>
    <row r="3693" spans="1:5" x14ac:dyDescent="0.3">
      <c r="A3693" s="133" t="s">
        <v>26057</v>
      </c>
      <c r="B3693" s="134" t="s">
        <v>26058</v>
      </c>
      <c r="C3693" s="135"/>
      <c r="D3693" s="136"/>
      <c r="E3693" s="136"/>
    </row>
    <row r="3694" spans="1:5" x14ac:dyDescent="0.3">
      <c r="A3694" s="133" t="s">
        <v>26059</v>
      </c>
      <c r="B3694" s="134" t="s">
        <v>26060</v>
      </c>
      <c r="C3694" s="135" t="s">
        <v>80</v>
      </c>
      <c r="D3694" s="136">
        <v>61.65</v>
      </c>
      <c r="E3694" s="136">
        <v>63.03</v>
      </c>
    </row>
    <row r="3695" spans="1:5" x14ac:dyDescent="0.3">
      <c r="A3695" s="133" t="s">
        <v>26061</v>
      </c>
      <c r="B3695" s="134" t="s">
        <v>26062</v>
      </c>
      <c r="C3695" s="135" t="s">
        <v>80</v>
      </c>
      <c r="D3695" s="136">
        <v>59.02</v>
      </c>
      <c r="E3695" s="136">
        <v>60.4</v>
      </c>
    </row>
    <row r="3696" spans="1:5" x14ac:dyDescent="0.3">
      <c r="A3696" s="133" t="s">
        <v>26063</v>
      </c>
      <c r="B3696" s="134" t="s">
        <v>26064</v>
      </c>
      <c r="C3696" s="135" t="s">
        <v>1074</v>
      </c>
      <c r="D3696" s="136">
        <v>598.38</v>
      </c>
      <c r="E3696" s="136">
        <v>603.30999999999995</v>
      </c>
    </row>
    <row r="3697" spans="1:5" x14ac:dyDescent="0.3">
      <c r="A3697" s="133" t="s">
        <v>26065</v>
      </c>
      <c r="B3697" s="134" t="s">
        <v>26066</v>
      </c>
      <c r="C3697" s="135" t="s">
        <v>1074</v>
      </c>
      <c r="D3697" s="136">
        <v>621.54999999999995</v>
      </c>
      <c r="E3697" s="136">
        <v>626.48</v>
      </c>
    </row>
    <row r="3698" spans="1:5" x14ac:dyDescent="0.3">
      <c r="A3698" s="133" t="s">
        <v>26067</v>
      </c>
      <c r="B3698" s="134" t="s">
        <v>26068</v>
      </c>
      <c r="C3698" s="135" t="s">
        <v>1074</v>
      </c>
      <c r="D3698" s="136">
        <v>410.97</v>
      </c>
      <c r="E3698" s="136">
        <v>446.55</v>
      </c>
    </row>
    <row r="3699" spans="1:5" x14ac:dyDescent="0.3">
      <c r="A3699" s="133" t="s">
        <v>26069</v>
      </c>
      <c r="B3699" s="134" t="s">
        <v>26070</v>
      </c>
      <c r="C3699" s="135" t="s">
        <v>1074</v>
      </c>
      <c r="D3699" s="136">
        <v>873.68</v>
      </c>
      <c r="E3699" s="136">
        <v>883.76</v>
      </c>
    </row>
    <row r="3700" spans="1:5" x14ac:dyDescent="0.3">
      <c r="A3700" s="133" t="s">
        <v>26071</v>
      </c>
      <c r="B3700" s="134" t="s">
        <v>26072</v>
      </c>
      <c r="C3700" s="135" t="s">
        <v>1074</v>
      </c>
      <c r="D3700" s="136">
        <v>896.85</v>
      </c>
      <c r="E3700" s="136">
        <v>906.93</v>
      </c>
    </row>
    <row r="3701" spans="1:5" x14ac:dyDescent="0.3">
      <c r="A3701" s="133" t="s">
        <v>26073</v>
      </c>
      <c r="B3701" s="134" t="s">
        <v>26074</v>
      </c>
      <c r="C3701" s="135"/>
      <c r="D3701" s="136"/>
      <c r="E3701" s="136"/>
    </row>
    <row r="3702" spans="1:5" x14ac:dyDescent="0.3">
      <c r="A3702" s="133" t="s">
        <v>26075</v>
      </c>
      <c r="B3702" s="134" t="s">
        <v>26076</v>
      </c>
      <c r="C3702" s="135" t="s">
        <v>1037</v>
      </c>
      <c r="D3702" s="136">
        <v>372.42</v>
      </c>
      <c r="E3702" s="136">
        <v>372.42</v>
      </c>
    </row>
    <row r="3703" spans="1:5" x14ac:dyDescent="0.3">
      <c r="A3703" s="133" t="s">
        <v>26077</v>
      </c>
      <c r="B3703" s="134" t="s">
        <v>26078</v>
      </c>
      <c r="C3703" s="135" t="s">
        <v>1037</v>
      </c>
      <c r="D3703" s="136">
        <v>112.68</v>
      </c>
      <c r="E3703" s="136">
        <v>113.96</v>
      </c>
    </row>
    <row r="3704" spans="1:5" x14ac:dyDescent="0.3">
      <c r="A3704" s="133" t="s">
        <v>26079</v>
      </c>
      <c r="B3704" s="134" t="s">
        <v>26080</v>
      </c>
      <c r="C3704" s="135" t="s">
        <v>1037</v>
      </c>
      <c r="D3704" s="136">
        <v>102.01</v>
      </c>
      <c r="E3704" s="136">
        <v>103.29</v>
      </c>
    </row>
    <row r="3705" spans="1:5" x14ac:dyDescent="0.3">
      <c r="A3705" s="133" t="s">
        <v>26081</v>
      </c>
      <c r="B3705" s="134" t="s">
        <v>26082</v>
      </c>
      <c r="C3705" s="135" t="s">
        <v>1037</v>
      </c>
      <c r="D3705" s="136">
        <v>15.39</v>
      </c>
      <c r="E3705" s="136">
        <v>16.53</v>
      </c>
    </row>
    <row r="3706" spans="1:5" x14ac:dyDescent="0.3">
      <c r="A3706" s="133" t="s">
        <v>26083</v>
      </c>
      <c r="B3706" s="134" t="s">
        <v>26084</v>
      </c>
      <c r="C3706" s="135" t="s">
        <v>1037</v>
      </c>
      <c r="D3706" s="136">
        <v>12.3</v>
      </c>
      <c r="E3706" s="136">
        <v>13.44</v>
      </c>
    </row>
    <row r="3707" spans="1:5" x14ac:dyDescent="0.3">
      <c r="A3707" s="133" t="s">
        <v>26085</v>
      </c>
      <c r="B3707" s="134" t="s">
        <v>26086</v>
      </c>
      <c r="C3707" s="135" t="s">
        <v>1037</v>
      </c>
      <c r="D3707" s="136">
        <v>154.49</v>
      </c>
      <c r="E3707" s="136">
        <v>157.74</v>
      </c>
    </row>
    <row r="3708" spans="1:5" x14ac:dyDescent="0.3">
      <c r="A3708" s="133" t="s">
        <v>26087</v>
      </c>
      <c r="B3708" s="134" t="s">
        <v>26088</v>
      </c>
      <c r="C3708" s="135"/>
      <c r="D3708" s="136"/>
      <c r="E3708" s="136"/>
    </row>
    <row r="3709" spans="1:5" x14ac:dyDescent="0.3">
      <c r="A3709" s="133" t="s">
        <v>26089</v>
      </c>
      <c r="B3709" s="134" t="s">
        <v>26090</v>
      </c>
      <c r="C3709" s="135" t="s">
        <v>1037</v>
      </c>
      <c r="D3709" s="136">
        <v>0.52</v>
      </c>
      <c r="E3709" s="136">
        <v>0.55000000000000004</v>
      </c>
    </row>
    <row r="3710" spans="1:5" x14ac:dyDescent="0.3">
      <c r="A3710" s="133" t="s">
        <v>26091</v>
      </c>
      <c r="B3710" s="134" t="s">
        <v>26092</v>
      </c>
      <c r="C3710" s="135" t="s">
        <v>1037</v>
      </c>
      <c r="D3710" s="136">
        <v>1.25</v>
      </c>
      <c r="E3710" s="136">
        <v>1.28</v>
      </c>
    </row>
    <row r="3711" spans="1:5" x14ac:dyDescent="0.3">
      <c r="A3711" s="133" t="s">
        <v>26093</v>
      </c>
      <c r="B3711" s="134" t="s">
        <v>26094</v>
      </c>
      <c r="C3711" s="135" t="s">
        <v>80</v>
      </c>
      <c r="D3711" s="136">
        <v>3.55</v>
      </c>
      <c r="E3711" s="136">
        <v>3.57</v>
      </c>
    </row>
    <row r="3712" spans="1:5" x14ac:dyDescent="0.3">
      <c r="A3712" s="133" t="s">
        <v>26095</v>
      </c>
      <c r="B3712" s="134" t="s">
        <v>26096</v>
      </c>
      <c r="C3712" s="135" t="s">
        <v>3131</v>
      </c>
      <c r="D3712" s="136">
        <v>34.880000000000003</v>
      </c>
      <c r="E3712" s="136">
        <v>34.89</v>
      </c>
    </row>
    <row r="3713" spans="1:5" x14ac:dyDescent="0.3">
      <c r="A3713" s="133" t="s">
        <v>26097</v>
      </c>
      <c r="B3713" s="134" t="s">
        <v>26098</v>
      </c>
      <c r="C3713" s="135" t="s">
        <v>3131</v>
      </c>
      <c r="D3713" s="136">
        <v>27.79</v>
      </c>
      <c r="E3713" s="136">
        <v>27.8</v>
      </c>
    </row>
    <row r="3714" spans="1:5" x14ac:dyDescent="0.3">
      <c r="A3714" s="133" t="s">
        <v>26099</v>
      </c>
      <c r="B3714" s="134" t="s">
        <v>26100</v>
      </c>
      <c r="C3714" s="135"/>
      <c r="D3714" s="136"/>
      <c r="E3714" s="136"/>
    </row>
    <row r="3715" spans="1:5" x14ac:dyDescent="0.3">
      <c r="A3715" s="133" t="s">
        <v>26101</v>
      </c>
      <c r="B3715" s="134" t="s">
        <v>26102</v>
      </c>
      <c r="C3715" s="135" t="s">
        <v>80</v>
      </c>
      <c r="D3715" s="136">
        <v>86.46</v>
      </c>
      <c r="E3715" s="136">
        <v>88.03</v>
      </c>
    </row>
    <row r="3716" spans="1:5" x14ac:dyDescent="0.3">
      <c r="A3716" s="133" t="s">
        <v>26103</v>
      </c>
      <c r="B3716" s="134" t="s">
        <v>26104</v>
      </c>
      <c r="C3716" s="135" t="s">
        <v>146</v>
      </c>
      <c r="D3716" s="136">
        <v>132.65</v>
      </c>
      <c r="E3716" s="136">
        <v>134.85</v>
      </c>
    </row>
    <row r="3717" spans="1:5" x14ac:dyDescent="0.3">
      <c r="A3717" s="133" t="s">
        <v>26105</v>
      </c>
      <c r="B3717" s="134" t="s">
        <v>26106</v>
      </c>
      <c r="C3717" s="135" t="s">
        <v>80</v>
      </c>
      <c r="D3717" s="136">
        <v>22.92</v>
      </c>
      <c r="E3717" s="136">
        <v>24.3</v>
      </c>
    </row>
    <row r="3718" spans="1:5" x14ac:dyDescent="0.3">
      <c r="A3718" s="133" t="s">
        <v>26107</v>
      </c>
      <c r="B3718" s="134" t="s">
        <v>26108</v>
      </c>
      <c r="C3718" s="135" t="s">
        <v>1037</v>
      </c>
      <c r="D3718" s="136">
        <v>43.69</v>
      </c>
      <c r="E3718" s="136">
        <v>46.6</v>
      </c>
    </row>
    <row r="3719" spans="1:5" x14ac:dyDescent="0.3">
      <c r="A3719" s="133" t="s">
        <v>26109</v>
      </c>
      <c r="B3719" s="134" t="s">
        <v>26110</v>
      </c>
      <c r="C3719" s="135" t="s">
        <v>1037</v>
      </c>
      <c r="D3719" s="136">
        <v>27.07</v>
      </c>
      <c r="E3719" s="136">
        <v>28.86</v>
      </c>
    </row>
    <row r="3720" spans="1:5" x14ac:dyDescent="0.3">
      <c r="A3720" s="133" t="s">
        <v>26111</v>
      </c>
      <c r="B3720" s="134" t="s">
        <v>26112</v>
      </c>
      <c r="C3720" s="135" t="s">
        <v>1037</v>
      </c>
      <c r="D3720" s="136">
        <v>29.76</v>
      </c>
      <c r="E3720" s="136">
        <v>31.84</v>
      </c>
    </row>
    <row r="3721" spans="1:5" x14ac:dyDescent="0.3">
      <c r="A3721" s="133" t="s">
        <v>26113</v>
      </c>
      <c r="B3721" s="134" t="s">
        <v>26114</v>
      </c>
      <c r="C3721" s="135" t="s">
        <v>1037</v>
      </c>
      <c r="D3721" s="136">
        <v>33.700000000000003</v>
      </c>
      <c r="E3721" s="136">
        <v>36.200000000000003</v>
      </c>
    </row>
    <row r="3722" spans="1:5" x14ac:dyDescent="0.3">
      <c r="A3722" s="133" t="s">
        <v>26115</v>
      </c>
      <c r="B3722" s="134" t="s">
        <v>26116</v>
      </c>
      <c r="C3722" s="135" t="s">
        <v>80</v>
      </c>
      <c r="D3722" s="136">
        <v>0.49</v>
      </c>
      <c r="E3722" s="136">
        <v>0.54</v>
      </c>
    </row>
    <row r="3723" spans="1:5" x14ac:dyDescent="0.3">
      <c r="A3723" s="133" t="s">
        <v>26117</v>
      </c>
      <c r="B3723" s="134" t="s">
        <v>26118</v>
      </c>
      <c r="C3723" s="135"/>
      <c r="D3723" s="136"/>
      <c r="E3723" s="136"/>
    </row>
    <row r="3724" spans="1:5" x14ac:dyDescent="0.3">
      <c r="A3724" s="133" t="s">
        <v>26119</v>
      </c>
      <c r="B3724" s="134" t="s">
        <v>26120</v>
      </c>
      <c r="C3724" s="135"/>
      <c r="D3724" s="136"/>
      <c r="E3724" s="136"/>
    </row>
    <row r="3725" spans="1:5" x14ac:dyDescent="0.3">
      <c r="A3725" s="133" t="s">
        <v>26121</v>
      </c>
      <c r="B3725" s="134" t="s">
        <v>26122</v>
      </c>
      <c r="C3725" s="135" t="s">
        <v>1037</v>
      </c>
      <c r="D3725" s="136">
        <v>14.31</v>
      </c>
      <c r="E3725" s="136">
        <v>15.9</v>
      </c>
    </row>
    <row r="3726" spans="1:5" x14ac:dyDescent="0.3">
      <c r="A3726" s="133" t="s">
        <v>26123</v>
      </c>
      <c r="B3726" s="134" t="s">
        <v>26124</v>
      </c>
      <c r="C3726" s="135" t="s">
        <v>1037</v>
      </c>
      <c r="D3726" s="136">
        <v>8.75</v>
      </c>
      <c r="E3726" s="136">
        <v>9.41</v>
      </c>
    </row>
    <row r="3727" spans="1:5" x14ac:dyDescent="0.3">
      <c r="A3727" s="133" t="s">
        <v>26125</v>
      </c>
      <c r="B3727" s="134" t="s">
        <v>26126</v>
      </c>
      <c r="C3727" s="135" t="s">
        <v>1037</v>
      </c>
      <c r="D3727" s="136">
        <v>6.12</v>
      </c>
      <c r="E3727" s="136">
        <v>6.57</v>
      </c>
    </row>
    <row r="3728" spans="1:5" x14ac:dyDescent="0.3">
      <c r="A3728" s="133" t="s">
        <v>26127</v>
      </c>
      <c r="B3728" s="134" t="s">
        <v>26128</v>
      </c>
      <c r="C3728" s="135" t="s">
        <v>146</v>
      </c>
      <c r="D3728" s="136">
        <v>16.350000000000001</v>
      </c>
      <c r="E3728" s="136">
        <v>18.170000000000002</v>
      </c>
    </row>
    <row r="3729" spans="1:5" x14ac:dyDescent="0.3">
      <c r="A3729" s="133" t="s">
        <v>26129</v>
      </c>
      <c r="B3729" s="134" t="s">
        <v>26130</v>
      </c>
      <c r="C3729" s="135" t="s">
        <v>1037</v>
      </c>
      <c r="D3729" s="136">
        <v>15.33</v>
      </c>
      <c r="E3729" s="136">
        <v>17.03</v>
      </c>
    </row>
    <row r="3730" spans="1:5" x14ac:dyDescent="0.3">
      <c r="A3730" s="133" t="s">
        <v>26131</v>
      </c>
      <c r="B3730" s="134" t="s">
        <v>26132</v>
      </c>
      <c r="C3730" s="135" t="s">
        <v>1037</v>
      </c>
      <c r="D3730" s="136">
        <v>15.52</v>
      </c>
      <c r="E3730" s="136">
        <v>16.18</v>
      </c>
    </row>
    <row r="3731" spans="1:5" x14ac:dyDescent="0.3">
      <c r="A3731" s="133" t="s">
        <v>26133</v>
      </c>
      <c r="B3731" s="134" t="s">
        <v>26134</v>
      </c>
      <c r="C3731" s="135" t="s">
        <v>1037</v>
      </c>
      <c r="D3731" s="136">
        <v>7.87</v>
      </c>
      <c r="E3731" s="136">
        <v>7.87</v>
      </c>
    </row>
    <row r="3732" spans="1:5" x14ac:dyDescent="0.3">
      <c r="A3732" s="133" t="s">
        <v>26135</v>
      </c>
      <c r="B3732" s="134" t="s">
        <v>26136</v>
      </c>
      <c r="C3732" s="135"/>
      <c r="D3732" s="136"/>
      <c r="E3732" s="136"/>
    </row>
    <row r="3733" spans="1:5" x14ac:dyDescent="0.3">
      <c r="A3733" s="133" t="s">
        <v>26137</v>
      </c>
      <c r="B3733" s="134" t="s">
        <v>26138</v>
      </c>
      <c r="C3733" s="135" t="s">
        <v>146</v>
      </c>
      <c r="D3733" s="136">
        <v>6.13</v>
      </c>
      <c r="E3733" s="136">
        <v>6.81</v>
      </c>
    </row>
    <row r="3734" spans="1:5" x14ac:dyDescent="0.3">
      <c r="A3734" s="133" t="s">
        <v>26139</v>
      </c>
      <c r="B3734" s="134" t="s">
        <v>26140</v>
      </c>
      <c r="C3734" s="135" t="s">
        <v>146</v>
      </c>
      <c r="D3734" s="136">
        <v>46.66</v>
      </c>
      <c r="E3734" s="136">
        <v>48.93</v>
      </c>
    </row>
    <row r="3735" spans="1:5" x14ac:dyDescent="0.3">
      <c r="A3735" s="133" t="s">
        <v>26141</v>
      </c>
      <c r="B3735" s="134" t="s">
        <v>26142</v>
      </c>
      <c r="C3735" s="135" t="s">
        <v>1074</v>
      </c>
      <c r="D3735" s="136">
        <v>194.85</v>
      </c>
      <c r="E3735" s="136">
        <v>194.85</v>
      </c>
    </row>
    <row r="3736" spans="1:5" x14ac:dyDescent="0.3">
      <c r="A3736" s="133" t="s">
        <v>26143</v>
      </c>
      <c r="B3736" s="134" t="s">
        <v>26144</v>
      </c>
      <c r="C3736" s="135" t="s">
        <v>146</v>
      </c>
      <c r="D3736" s="136">
        <v>22.66</v>
      </c>
      <c r="E3736" s="136">
        <v>25.18</v>
      </c>
    </row>
    <row r="3737" spans="1:5" x14ac:dyDescent="0.3">
      <c r="A3737" s="133" t="s">
        <v>26145</v>
      </c>
      <c r="B3737" s="134" t="s">
        <v>26146</v>
      </c>
      <c r="C3737" s="135" t="s">
        <v>80</v>
      </c>
      <c r="D3737" s="136">
        <v>11.33</v>
      </c>
      <c r="E3737" s="136">
        <v>12.59</v>
      </c>
    </row>
    <row r="3738" spans="1:5" x14ac:dyDescent="0.3">
      <c r="A3738" s="133" t="s">
        <v>26147</v>
      </c>
      <c r="B3738" s="134" t="s">
        <v>26148</v>
      </c>
      <c r="C3738" s="135" t="s">
        <v>80</v>
      </c>
      <c r="D3738" s="136">
        <v>12.09</v>
      </c>
      <c r="E3738" s="136">
        <v>13.43</v>
      </c>
    </row>
    <row r="3739" spans="1:5" x14ac:dyDescent="0.3">
      <c r="A3739" s="133" t="s">
        <v>26149</v>
      </c>
      <c r="B3739" s="134" t="s">
        <v>26150</v>
      </c>
      <c r="C3739" s="135"/>
      <c r="D3739" s="136"/>
      <c r="E3739" s="136"/>
    </row>
    <row r="3740" spans="1:5" x14ac:dyDescent="0.3">
      <c r="A3740" s="133" t="s">
        <v>26151</v>
      </c>
      <c r="B3740" s="134" t="s">
        <v>26152</v>
      </c>
      <c r="C3740" s="135" t="s">
        <v>19103</v>
      </c>
      <c r="D3740" s="136">
        <v>94.83</v>
      </c>
      <c r="E3740" s="136">
        <v>94.83</v>
      </c>
    </row>
    <row r="3741" spans="1:5" x14ac:dyDescent="0.3">
      <c r="A3741" s="133" t="s">
        <v>26153</v>
      </c>
      <c r="B3741" s="134" t="s">
        <v>26154</v>
      </c>
      <c r="C3741" s="135"/>
      <c r="D3741" s="136"/>
      <c r="E3741" s="136"/>
    </row>
    <row r="3742" spans="1:5" x14ac:dyDescent="0.3">
      <c r="A3742" s="133" t="s">
        <v>26155</v>
      </c>
      <c r="B3742" s="134" t="s">
        <v>26156</v>
      </c>
      <c r="C3742" s="135"/>
      <c r="D3742" s="136"/>
      <c r="E3742" s="136"/>
    </row>
    <row r="3743" spans="1:5" x14ac:dyDescent="0.3">
      <c r="A3743" s="133" t="s">
        <v>26157</v>
      </c>
      <c r="B3743" s="134" t="s">
        <v>26158</v>
      </c>
      <c r="C3743" s="135" t="s">
        <v>19026</v>
      </c>
      <c r="D3743" s="136">
        <v>195858.25</v>
      </c>
      <c r="E3743" s="136">
        <v>195858.25</v>
      </c>
    </row>
    <row r="3744" spans="1:5" x14ac:dyDescent="0.3">
      <c r="A3744" s="133" t="s">
        <v>26159</v>
      </c>
      <c r="B3744" s="134" t="s">
        <v>26160</v>
      </c>
      <c r="C3744" s="135" t="s">
        <v>19026</v>
      </c>
      <c r="D3744" s="136">
        <v>211316.67</v>
      </c>
      <c r="E3744" s="136">
        <v>211316.67</v>
      </c>
    </row>
    <row r="3745" spans="1:5" x14ac:dyDescent="0.3">
      <c r="A3745" s="133" t="s">
        <v>26161</v>
      </c>
      <c r="B3745" s="134" t="s">
        <v>26162</v>
      </c>
      <c r="C3745" s="135" t="s">
        <v>19026</v>
      </c>
      <c r="D3745" s="136">
        <v>229384.34</v>
      </c>
      <c r="E3745" s="136">
        <v>229384.34</v>
      </c>
    </row>
    <row r="3746" spans="1:5" x14ac:dyDescent="0.3">
      <c r="A3746" s="133" t="s">
        <v>26163</v>
      </c>
      <c r="B3746" s="134" t="s">
        <v>26164</v>
      </c>
      <c r="C3746" s="135" t="s">
        <v>19026</v>
      </c>
      <c r="D3746" s="136">
        <v>235084.28</v>
      </c>
      <c r="E3746" s="136">
        <v>235084.28</v>
      </c>
    </row>
    <row r="3747" spans="1:5" x14ac:dyDescent="0.3">
      <c r="A3747" s="133" t="s">
        <v>26165</v>
      </c>
      <c r="B3747" s="134" t="s">
        <v>26166</v>
      </c>
      <c r="C3747" s="135" t="s">
        <v>19026</v>
      </c>
      <c r="D3747" s="136">
        <v>221566.67</v>
      </c>
      <c r="E3747" s="136">
        <v>221566.67</v>
      </c>
    </row>
    <row r="3748" spans="1:5" x14ac:dyDescent="0.3">
      <c r="A3748" s="133" t="s">
        <v>26167</v>
      </c>
      <c r="B3748" s="134" t="s">
        <v>26168</v>
      </c>
      <c r="C3748" s="135" t="s">
        <v>1037</v>
      </c>
      <c r="D3748" s="136">
        <v>1580.78</v>
      </c>
      <c r="E3748" s="136">
        <v>1580.78</v>
      </c>
    </row>
    <row r="3749" spans="1:5" x14ac:dyDescent="0.3">
      <c r="A3749" s="133" t="s">
        <v>26169</v>
      </c>
      <c r="B3749" s="134" t="s">
        <v>26170</v>
      </c>
      <c r="C3749" s="135"/>
      <c r="D3749" s="136"/>
      <c r="E3749" s="136"/>
    </row>
    <row r="3750" spans="1:5" x14ac:dyDescent="0.3">
      <c r="A3750" s="133" t="s">
        <v>26171</v>
      </c>
      <c r="B3750" s="134" t="s">
        <v>26172</v>
      </c>
      <c r="C3750" s="135" t="s">
        <v>146</v>
      </c>
      <c r="D3750" s="136">
        <v>488262.14</v>
      </c>
      <c r="E3750" s="136">
        <v>491723.79</v>
      </c>
    </row>
    <row r="3751" spans="1:5" x14ac:dyDescent="0.3">
      <c r="A3751" s="133" t="s">
        <v>26173</v>
      </c>
      <c r="B3751" s="134" t="s">
        <v>26174</v>
      </c>
      <c r="C3751" s="135" t="s">
        <v>146</v>
      </c>
      <c r="D3751" s="136">
        <v>511302.17</v>
      </c>
      <c r="E3751" s="136">
        <v>514989.67</v>
      </c>
    </row>
    <row r="3752" spans="1:5" x14ac:dyDescent="0.3">
      <c r="A3752" s="133" t="s">
        <v>26175</v>
      </c>
      <c r="B3752" s="134" t="s">
        <v>26176</v>
      </c>
      <c r="C3752" s="135" t="s">
        <v>146</v>
      </c>
      <c r="D3752" s="136">
        <v>706702.17</v>
      </c>
      <c r="E3752" s="136">
        <v>710054.72</v>
      </c>
    </row>
    <row r="3753" spans="1:5" x14ac:dyDescent="0.3">
      <c r="A3753" s="133" t="s">
        <v>26177</v>
      </c>
      <c r="B3753" s="134" t="s">
        <v>26178</v>
      </c>
      <c r="C3753" s="135" t="s">
        <v>146</v>
      </c>
      <c r="D3753" s="136">
        <v>300685.73</v>
      </c>
      <c r="E3753" s="136">
        <v>303455.05</v>
      </c>
    </row>
    <row r="3754" spans="1:5" x14ac:dyDescent="0.3">
      <c r="A3754" s="133" t="s">
        <v>26179</v>
      </c>
      <c r="B3754" s="134" t="s">
        <v>26180</v>
      </c>
      <c r="C3754" s="135" t="s">
        <v>146</v>
      </c>
      <c r="D3754" s="136">
        <v>99194.95</v>
      </c>
      <c r="E3754" s="136">
        <v>100925.78</v>
      </c>
    </row>
    <row r="3755" spans="1:5" x14ac:dyDescent="0.3">
      <c r="A3755" s="133" t="s">
        <v>26181</v>
      </c>
      <c r="B3755" s="134" t="s">
        <v>26182</v>
      </c>
      <c r="C3755" s="135" t="s">
        <v>146</v>
      </c>
      <c r="D3755" s="136">
        <v>27215.77</v>
      </c>
      <c r="E3755" s="136">
        <v>27625.57</v>
      </c>
    </row>
    <row r="3756" spans="1:5" x14ac:dyDescent="0.3">
      <c r="A3756" s="133" t="s">
        <v>26183</v>
      </c>
      <c r="B3756" s="134" t="s">
        <v>26184</v>
      </c>
      <c r="C3756" s="135" t="s">
        <v>146</v>
      </c>
      <c r="D3756" s="136">
        <v>23536.54</v>
      </c>
      <c r="E3756" s="136">
        <v>23946.34</v>
      </c>
    </row>
    <row r="3757" spans="1:5" x14ac:dyDescent="0.3">
      <c r="A3757" s="133" t="s">
        <v>26185</v>
      </c>
      <c r="B3757" s="134" t="s">
        <v>26186</v>
      </c>
      <c r="C3757" s="135" t="s">
        <v>146</v>
      </c>
      <c r="D3757" s="136">
        <v>72823</v>
      </c>
      <c r="E3757" s="136">
        <v>73718.16</v>
      </c>
    </row>
    <row r="3758" spans="1:5" x14ac:dyDescent="0.3">
      <c r="A3758" s="133" t="s">
        <v>26187</v>
      </c>
      <c r="B3758" s="134" t="s">
        <v>26188</v>
      </c>
      <c r="C3758" s="135" t="s">
        <v>146</v>
      </c>
      <c r="D3758" s="136">
        <v>68884.479999999996</v>
      </c>
      <c r="E3758" s="136">
        <v>69976.83</v>
      </c>
    </row>
    <row r="3759" spans="1:5" x14ac:dyDescent="0.3">
      <c r="A3759" s="133" t="s">
        <v>26189</v>
      </c>
      <c r="B3759" s="134" t="s">
        <v>26190</v>
      </c>
      <c r="C3759" s="135" t="s">
        <v>146</v>
      </c>
      <c r="D3759" s="136">
        <v>6482.52</v>
      </c>
      <c r="E3759" s="136">
        <v>6551.64</v>
      </c>
    </row>
    <row r="3760" spans="1:5" x14ac:dyDescent="0.3">
      <c r="A3760" s="133" t="s">
        <v>26191</v>
      </c>
      <c r="B3760" s="134" t="s">
        <v>26192</v>
      </c>
      <c r="C3760" s="135" t="s">
        <v>146</v>
      </c>
      <c r="D3760" s="136">
        <v>6853.8</v>
      </c>
      <c r="E3760" s="136">
        <v>6940.2</v>
      </c>
    </row>
    <row r="3761" spans="1:5" x14ac:dyDescent="0.3">
      <c r="A3761" s="133" t="s">
        <v>26193</v>
      </c>
      <c r="B3761" s="134" t="s">
        <v>26194</v>
      </c>
      <c r="C3761" s="135" t="s">
        <v>146</v>
      </c>
      <c r="D3761" s="136">
        <v>7433.5</v>
      </c>
      <c r="E3761" s="136">
        <v>7537.18</v>
      </c>
    </row>
    <row r="3762" spans="1:5" x14ac:dyDescent="0.3">
      <c r="A3762" s="133" t="s">
        <v>26195</v>
      </c>
      <c r="B3762" s="134" t="s">
        <v>26196</v>
      </c>
      <c r="C3762" s="135" t="s">
        <v>146</v>
      </c>
      <c r="D3762" s="136">
        <v>7665.87</v>
      </c>
      <c r="E3762" s="136">
        <v>7778.19</v>
      </c>
    </row>
    <row r="3763" spans="1:5" x14ac:dyDescent="0.3">
      <c r="A3763" s="133" t="s">
        <v>26197</v>
      </c>
      <c r="B3763" s="134" t="s">
        <v>26198</v>
      </c>
      <c r="C3763" s="135" t="s">
        <v>146</v>
      </c>
      <c r="D3763" s="136">
        <v>6208.97</v>
      </c>
      <c r="E3763" s="136">
        <v>6263.08</v>
      </c>
    </row>
    <row r="3764" spans="1:5" x14ac:dyDescent="0.3">
      <c r="A3764" s="133" t="s">
        <v>26199</v>
      </c>
      <c r="B3764" s="134" t="s">
        <v>26200</v>
      </c>
      <c r="C3764" s="135" t="s">
        <v>146</v>
      </c>
      <c r="D3764" s="136">
        <v>5793.82</v>
      </c>
      <c r="E3764" s="136">
        <v>5847.93</v>
      </c>
    </row>
    <row r="3765" spans="1:5" x14ac:dyDescent="0.3">
      <c r="A3765" s="133" t="s">
        <v>26201</v>
      </c>
      <c r="B3765" s="134" t="s">
        <v>26202</v>
      </c>
      <c r="C3765" s="135" t="s">
        <v>146</v>
      </c>
      <c r="D3765" s="136">
        <v>6082.56</v>
      </c>
      <c r="E3765" s="136">
        <v>6136.67</v>
      </c>
    </row>
    <row r="3766" spans="1:5" x14ac:dyDescent="0.3">
      <c r="A3766" s="133" t="s">
        <v>26203</v>
      </c>
      <c r="B3766" s="134" t="s">
        <v>26204</v>
      </c>
      <c r="C3766" s="135" t="s">
        <v>80</v>
      </c>
      <c r="D3766" s="136">
        <v>24.52</v>
      </c>
      <c r="E3766" s="136">
        <v>26.02</v>
      </c>
    </row>
    <row r="3767" spans="1:5" x14ac:dyDescent="0.3">
      <c r="A3767" s="133" t="s">
        <v>26205</v>
      </c>
      <c r="B3767" s="134" t="s">
        <v>26206</v>
      </c>
      <c r="C3767" s="135" t="s">
        <v>80</v>
      </c>
      <c r="D3767" s="136">
        <v>32.24</v>
      </c>
      <c r="E3767" s="136">
        <v>33.74</v>
      </c>
    </row>
    <row r="3768" spans="1:5" x14ac:dyDescent="0.3">
      <c r="A3768" s="133" t="s">
        <v>26207</v>
      </c>
      <c r="B3768" s="134" t="s">
        <v>26208</v>
      </c>
      <c r="C3768" s="135" t="s">
        <v>80</v>
      </c>
      <c r="D3768" s="136">
        <v>30.69</v>
      </c>
      <c r="E3768" s="136">
        <v>32.19</v>
      </c>
    </row>
    <row r="3769" spans="1:5" x14ac:dyDescent="0.3">
      <c r="A3769" s="133" t="s">
        <v>26209</v>
      </c>
      <c r="B3769" s="134" t="s">
        <v>26210</v>
      </c>
      <c r="C3769" s="135" t="s">
        <v>1037</v>
      </c>
      <c r="D3769" s="136">
        <v>196.58</v>
      </c>
      <c r="E3769" s="136">
        <v>207.38</v>
      </c>
    </row>
    <row r="3770" spans="1:5" x14ac:dyDescent="0.3">
      <c r="A3770" s="133" t="s">
        <v>26211</v>
      </c>
      <c r="B3770" s="134" t="s">
        <v>26212</v>
      </c>
      <c r="C3770" s="135" t="s">
        <v>1037</v>
      </c>
      <c r="D3770" s="136">
        <v>6531.79</v>
      </c>
      <c r="E3770" s="136">
        <v>6531.79</v>
      </c>
    </row>
    <row r="3771" spans="1:5" x14ac:dyDescent="0.3">
      <c r="A3771" s="133" t="s">
        <v>26213</v>
      </c>
      <c r="B3771" s="134" t="s">
        <v>26214</v>
      </c>
      <c r="C3771" s="135" t="s">
        <v>1037</v>
      </c>
      <c r="D3771" s="136">
        <v>2168.15</v>
      </c>
      <c r="E3771" s="136">
        <v>2182.16</v>
      </c>
    </row>
    <row r="3772" spans="1:5" x14ac:dyDescent="0.3">
      <c r="A3772" s="133" t="s">
        <v>26215</v>
      </c>
      <c r="B3772" s="134" t="s">
        <v>26216</v>
      </c>
      <c r="C3772" s="135" t="s">
        <v>1037</v>
      </c>
      <c r="D3772" s="136">
        <v>1820.19</v>
      </c>
      <c r="E3772" s="136">
        <v>1831.02</v>
      </c>
    </row>
    <row r="3773" spans="1:5" x14ac:dyDescent="0.3">
      <c r="A3773" s="133" t="s">
        <v>26217</v>
      </c>
      <c r="B3773" s="134" t="s">
        <v>26218</v>
      </c>
      <c r="C3773" s="135" t="s">
        <v>1037</v>
      </c>
      <c r="D3773" s="136">
        <v>1423.16</v>
      </c>
      <c r="E3773" s="136">
        <v>1432.72</v>
      </c>
    </row>
    <row r="3774" spans="1:5" x14ac:dyDescent="0.3">
      <c r="A3774" s="133" t="s">
        <v>26219</v>
      </c>
      <c r="B3774" s="134" t="s">
        <v>26220</v>
      </c>
      <c r="C3774" s="135" t="s">
        <v>146</v>
      </c>
      <c r="D3774" s="136">
        <v>366.2</v>
      </c>
      <c r="E3774" s="136">
        <v>406.88</v>
      </c>
    </row>
    <row r="3775" spans="1:5" x14ac:dyDescent="0.3">
      <c r="A3775" s="133" t="s">
        <v>26221</v>
      </c>
      <c r="B3775" s="134" t="s">
        <v>26222</v>
      </c>
      <c r="C3775" s="135" t="s">
        <v>146</v>
      </c>
      <c r="D3775" s="136">
        <v>11131.22</v>
      </c>
      <c r="E3775" s="136">
        <v>11304.02</v>
      </c>
    </row>
    <row r="3776" spans="1:5" x14ac:dyDescent="0.3">
      <c r="A3776" s="133" t="s">
        <v>26223</v>
      </c>
      <c r="B3776" s="134" t="s">
        <v>26224</v>
      </c>
      <c r="C3776" s="135" t="s">
        <v>146</v>
      </c>
      <c r="D3776" s="136">
        <v>231.79</v>
      </c>
      <c r="E3776" s="136">
        <v>236.89</v>
      </c>
    </row>
    <row r="3777" spans="1:5" x14ac:dyDescent="0.3">
      <c r="A3777" s="133" t="s">
        <v>26225</v>
      </c>
      <c r="B3777" s="134" t="s">
        <v>26226</v>
      </c>
      <c r="C3777" s="135" t="s">
        <v>146</v>
      </c>
      <c r="D3777" s="136">
        <v>1361.98</v>
      </c>
      <c r="E3777" s="136">
        <v>1376.63</v>
      </c>
    </row>
    <row r="3778" spans="1:5" x14ac:dyDescent="0.3">
      <c r="A3778" s="133" t="s">
        <v>26227</v>
      </c>
      <c r="B3778" s="134" t="s">
        <v>26228</v>
      </c>
      <c r="C3778" s="135" t="s">
        <v>1037</v>
      </c>
      <c r="D3778" s="136">
        <v>4617.82</v>
      </c>
      <c r="E3778" s="136">
        <v>4640.12</v>
      </c>
    </row>
    <row r="3779" spans="1:5" x14ac:dyDescent="0.3">
      <c r="A3779" s="133" t="s">
        <v>26229</v>
      </c>
      <c r="B3779" s="134" t="s">
        <v>26230</v>
      </c>
      <c r="C3779" s="135" t="s">
        <v>80</v>
      </c>
      <c r="D3779" s="136">
        <v>4650.5600000000004</v>
      </c>
      <c r="E3779" s="136">
        <v>4656.1499999999996</v>
      </c>
    </row>
    <row r="3780" spans="1:5" x14ac:dyDescent="0.3">
      <c r="A3780" s="133" t="s">
        <v>26231</v>
      </c>
      <c r="B3780" s="134" t="s">
        <v>26232</v>
      </c>
      <c r="C3780" s="135" t="s">
        <v>146</v>
      </c>
      <c r="D3780" s="136">
        <v>151.51</v>
      </c>
      <c r="E3780" s="136">
        <v>156.61000000000001</v>
      </c>
    </row>
    <row r="3781" spans="1:5" x14ac:dyDescent="0.3">
      <c r="A3781" s="133" t="s">
        <v>26233</v>
      </c>
      <c r="B3781" s="134" t="s">
        <v>26234</v>
      </c>
      <c r="C3781" s="135" t="s">
        <v>146</v>
      </c>
      <c r="D3781" s="136">
        <v>178.5</v>
      </c>
      <c r="E3781" s="136">
        <v>183.6</v>
      </c>
    </row>
    <row r="3782" spans="1:5" x14ac:dyDescent="0.3">
      <c r="A3782" s="133" t="s">
        <v>26235</v>
      </c>
      <c r="B3782" s="134" t="s">
        <v>26236</v>
      </c>
      <c r="C3782" s="135" t="s">
        <v>146</v>
      </c>
      <c r="D3782" s="136">
        <v>420.16</v>
      </c>
      <c r="E3782" s="136">
        <v>425.26</v>
      </c>
    </row>
    <row r="3783" spans="1:5" x14ac:dyDescent="0.3">
      <c r="A3783" s="133" t="s">
        <v>26237</v>
      </c>
      <c r="B3783" s="134" t="s">
        <v>26238</v>
      </c>
      <c r="C3783" s="135" t="s">
        <v>146</v>
      </c>
      <c r="D3783" s="136">
        <v>339</v>
      </c>
      <c r="E3783" s="136">
        <v>344.1</v>
      </c>
    </row>
    <row r="3784" spans="1:5" x14ac:dyDescent="0.3">
      <c r="A3784" s="133" t="s">
        <v>26239</v>
      </c>
      <c r="B3784" s="134" t="s">
        <v>26240</v>
      </c>
      <c r="C3784" s="135" t="s">
        <v>1037</v>
      </c>
      <c r="D3784" s="136">
        <v>3745.62</v>
      </c>
      <c r="E3784" s="136">
        <v>3776.83</v>
      </c>
    </row>
    <row r="3785" spans="1:5" x14ac:dyDescent="0.3">
      <c r="A3785" s="133" t="s">
        <v>26241</v>
      </c>
      <c r="B3785" s="134" t="s">
        <v>26242</v>
      </c>
      <c r="C3785" s="135" t="s">
        <v>1037</v>
      </c>
      <c r="D3785" s="136">
        <v>2390.98</v>
      </c>
      <c r="E3785" s="136">
        <v>2403.7199999999998</v>
      </c>
    </row>
    <row r="3786" spans="1:5" x14ac:dyDescent="0.3">
      <c r="A3786" s="133" t="s">
        <v>26243</v>
      </c>
      <c r="B3786" s="134" t="s">
        <v>26244</v>
      </c>
      <c r="C3786" s="135" t="s">
        <v>1037</v>
      </c>
      <c r="D3786" s="136">
        <v>1862.84</v>
      </c>
      <c r="E3786" s="136">
        <v>1869.21</v>
      </c>
    </row>
    <row r="3787" spans="1:5" x14ac:dyDescent="0.3">
      <c r="A3787" s="133" t="s">
        <v>26245</v>
      </c>
      <c r="B3787" s="134" t="s">
        <v>26246</v>
      </c>
      <c r="C3787" s="135" t="s">
        <v>1037</v>
      </c>
      <c r="D3787" s="136">
        <v>1840.66</v>
      </c>
      <c r="E3787" s="136">
        <v>1854.67</v>
      </c>
    </row>
    <row r="3788" spans="1:5" x14ac:dyDescent="0.3">
      <c r="A3788" s="133" t="s">
        <v>26247</v>
      </c>
      <c r="B3788" s="134" t="s">
        <v>26248</v>
      </c>
      <c r="C3788" s="135" t="s">
        <v>1037</v>
      </c>
      <c r="D3788" s="136">
        <v>2387.7199999999998</v>
      </c>
      <c r="E3788" s="136">
        <v>2406.19</v>
      </c>
    </row>
    <row r="3789" spans="1:5" x14ac:dyDescent="0.3">
      <c r="A3789" s="133" t="s">
        <v>26249</v>
      </c>
      <c r="B3789" s="134" t="s">
        <v>26250</v>
      </c>
      <c r="C3789" s="135" t="s">
        <v>1037</v>
      </c>
      <c r="D3789" s="136">
        <v>4149.54</v>
      </c>
      <c r="E3789" s="136">
        <v>4180.12</v>
      </c>
    </row>
    <row r="3790" spans="1:5" x14ac:dyDescent="0.3">
      <c r="A3790" s="133" t="s">
        <v>26251</v>
      </c>
      <c r="B3790" s="134" t="s">
        <v>26252</v>
      </c>
      <c r="C3790" s="135" t="s">
        <v>1037</v>
      </c>
      <c r="D3790" s="136">
        <v>2807.71</v>
      </c>
      <c r="E3790" s="136">
        <v>2830.65</v>
      </c>
    </row>
    <row r="3791" spans="1:5" x14ac:dyDescent="0.3">
      <c r="A3791" s="133" t="s">
        <v>26253</v>
      </c>
      <c r="B3791" s="134" t="s">
        <v>26254</v>
      </c>
      <c r="C3791" s="135" t="s">
        <v>1037</v>
      </c>
      <c r="D3791" s="136">
        <v>2042.15</v>
      </c>
      <c r="E3791" s="136">
        <v>2058.08</v>
      </c>
    </row>
    <row r="3792" spans="1:5" x14ac:dyDescent="0.3">
      <c r="A3792" s="133" t="s">
        <v>26255</v>
      </c>
      <c r="B3792" s="134" t="s">
        <v>26256</v>
      </c>
      <c r="C3792" s="135" t="s">
        <v>1037</v>
      </c>
      <c r="D3792" s="136">
        <v>1631.28</v>
      </c>
      <c r="E3792" s="136">
        <v>1644.02</v>
      </c>
    </row>
    <row r="3793" spans="1:5" x14ac:dyDescent="0.3">
      <c r="A3793" s="133" t="s">
        <v>26257</v>
      </c>
      <c r="B3793" s="134" t="s">
        <v>26258</v>
      </c>
      <c r="C3793" s="135" t="s">
        <v>1037</v>
      </c>
      <c r="D3793" s="136">
        <v>1449.77</v>
      </c>
      <c r="E3793" s="136">
        <v>1460.6</v>
      </c>
    </row>
    <row r="3794" spans="1:5" x14ac:dyDescent="0.3">
      <c r="A3794" s="133" t="s">
        <v>26259</v>
      </c>
      <c r="B3794" s="134" t="s">
        <v>26260</v>
      </c>
      <c r="C3794" s="135" t="s">
        <v>1037</v>
      </c>
      <c r="D3794" s="136">
        <v>1297.78</v>
      </c>
      <c r="E3794" s="136">
        <v>1307.3399999999999</v>
      </c>
    </row>
    <row r="3795" spans="1:5" x14ac:dyDescent="0.3">
      <c r="A3795" s="133" t="s">
        <v>26261</v>
      </c>
      <c r="B3795" s="134" t="s">
        <v>26262</v>
      </c>
      <c r="C3795" s="135" t="s">
        <v>1037</v>
      </c>
      <c r="D3795" s="136">
        <v>1548.65</v>
      </c>
      <c r="E3795" s="136">
        <v>1561.39</v>
      </c>
    </row>
    <row r="3796" spans="1:5" x14ac:dyDescent="0.3">
      <c r="A3796" s="133" t="s">
        <v>26263</v>
      </c>
      <c r="B3796" s="134" t="s">
        <v>26264</v>
      </c>
      <c r="C3796" s="135" t="s">
        <v>1037</v>
      </c>
      <c r="D3796" s="136">
        <v>1393.95</v>
      </c>
      <c r="E3796" s="136">
        <v>1401.59</v>
      </c>
    </row>
    <row r="3797" spans="1:5" x14ac:dyDescent="0.3">
      <c r="A3797" s="133" t="s">
        <v>26265</v>
      </c>
      <c r="B3797" s="134" t="s">
        <v>26266</v>
      </c>
      <c r="C3797" s="135" t="s">
        <v>146</v>
      </c>
      <c r="D3797" s="136">
        <v>257.43</v>
      </c>
      <c r="E3797" s="136">
        <v>263.16000000000003</v>
      </c>
    </row>
    <row r="3798" spans="1:5" x14ac:dyDescent="0.3">
      <c r="A3798" s="133" t="s">
        <v>26267</v>
      </c>
      <c r="B3798" s="134" t="s">
        <v>26268</v>
      </c>
      <c r="C3798" s="135" t="s">
        <v>146</v>
      </c>
      <c r="D3798" s="136">
        <v>387.61</v>
      </c>
      <c r="E3798" s="136">
        <v>395.25</v>
      </c>
    </row>
    <row r="3799" spans="1:5" x14ac:dyDescent="0.3">
      <c r="A3799" s="133" t="s">
        <v>26269</v>
      </c>
      <c r="B3799" s="134" t="s">
        <v>26270</v>
      </c>
      <c r="C3799" s="135"/>
      <c r="D3799" s="136"/>
      <c r="E3799" s="136"/>
    </row>
    <row r="3800" spans="1:5" x14ac:dyDescent="0.3">
      <c r="A3800" s="133" t="s">
        <v>26271</v>
      </c>
      <c r="B3800" s="134" t="s">
        <v>26272</v>
      </c>
      <c r="C3800" s="135" t="s">
        <v>146</v>
      </c>
      <c r="D3800" s="136">
        <v>5291.16</v>
      </c>
      <c r="E3800" s="136">
        <v>5329.38</v>
      </c>
    </row>
    <row r="3801" spans="1:5" x14ac:dyDescent="0.3">
      <c r="A3801" s="133" t="s">
        <v>26273</v>
      </c>
      <c r="B3801" s="134" t="s">
        <v>26274</v>
      </c>
      <c r="C3801" s="135" t="s">
        <v>146</v>
      </c>
      <c r="D3801" s="136">
        <v>19692.310000000001</v>
      </c>
      <c r="E3801" s="136">
        <v>19730.53</v>
      </c>
    </row>
    <row r="3802" spans="1:5" x14ac:dyDescent="0.3">
      <c r="A3802" s="133" t="s">
        <v>26275</v>
      </c>
      <c r="B3802" s="134" t="s">
        <v>26276</v>
      </c>
      <c r="C3802" s="135" t="s">
        <v>146</v>
      </c>
      <c r="D3802" s="136">
        <v>10119.16</v>
      </c>
      <c r="E3802" s="136">
        <v>10152.700000000001</v>
      </c>
    </row>
    <row r="3803" spans="1:5" x14ac:dyDescent="0.3">
      <c r="A3803" s="133" t="s">
        <v>26277</v>
      </c>
      <c r="B3803" s="134" t="s">
        <v>26278</v>
      </c>
      <c r="C3803" s="135" t="s">
        <v>146</v>
      </c>
      <c r="D3803" s="136">
        <v>7516.69</v>
      </c>
      <c r="E3803" s="136">
        <v>7550.23</v>
      </c>
    </row>
    <row r="3804" spans="1:5" x14ac:dyDescent="0.3">
      <c r="A3804" s="133" t="s">
        <v>26279</v>
      </c>
      <c r="B3804" s="134" t="s">
        <v>26280</v>
      </c>
      <c r="C3804" s="135" t="s">
        <v>146</v>
      </c>
      <c r="D3804" s="136">
        <v>4012.08</v>
      </c>
      <c r="E3804" s="136">
        <v>4045.62</v>
      </c>
    </row>
    <row r="3805" spans="1:5" x14ac:dyDescent="0.3">
      <c r="A3805" s="133" t="s">
        <v>26281</v>
      </c>
      <c r="B3805" s="134" t="s">
        <v>26282</v>
      </c>
      <c r="C3805" s="135" t="s">
        <v>146</v>
      </c>
      <c r="D3805" s="136">
        <v>4257.01</v>
      </c>
      <c r="E3805" s="136">
        <v>4290.55</v>
      </c>
    </row>
    <row r="3806" spans="1:5" x14ac:dyDescent="0.3">
      <c r="A3806" s="133" t="s">
        <v>26283</v>
      </c>
      <c r="B3806" s="134" t="s">
        <v>26284</v>
      </c>
      <c r="C3806" s="135" t="s">
        <v>146</v>
      </c>
      <c r="D3806" s="136">
        <v>15350.88</v>
      </c>
      <c r="E3806" s="136">
        <v>15429.48</v>
      </c>
    </row>
    <row r="3807" spans="1:5" x14ac:dyDescent="0.3">
      <c r="A3807" s="133" t="s">
        <v>26285</v>
      </c>
      <c r="B3807" s="134" t="s">
        <v>26286</v>
      </c>
      <c r="C3807" s="135"/>
      <c r="D3807" s="136"/>
      <c r="E3807" s="136"/>
    </row>
    <row r="3808" spans="1:5" x14ac:dyDescent="0.3">
      <c r="A3808" s="133" t="s">
        <v>26287</v>
      </c>
      <c r="B3808" s="134" t="s">
        <v>26288</v>
      </c>
      <c r="C3808" s="135" t="s">
        <v>146</v>
      </c>
      <c r="D3808" s="136">
        <v>159.27000000000001</v>
      </c>
      <c r="E3808" s="136">
        <v>159.56</v>
      </c>
    </row>
    <row r="3809" spans="1:5" x14ac:dyDescent="0.3">
      <c r="A3809" s="133" t="s">
        <v>26289</v>
      </c>
      <c r="B3809" s="134" t="s">
        <v>26290</v>
      </c>
      <c r="C3809" s="135" t="s">
        <v>146</v>
      </c>
      <c r="D3809" s="136">
        <v>25.24</v>
      </c>
      <c r="E3809" s="136">
        <v>26.92</v>
      </c>
    </row>
    <row r="3810" spans="1:5" x14ac:dyDescent="0.3">
      <c r="A3810" s="133" t="s">
        <v>26291</v>
      </c>
      <c r="B3810" s="134" t="s">
        <v>26292</v>
      </c>
      <c r="C3810" s="135" t="s">
        <v>146</v>
      </c>
      <c r="D3810" s="136">
        <v>215.29</v>
      </c>
      <c r="E3810" s="136">
        <v>215.58</v>
      </c>
    </row>
    <row r="3811" spans="1:5" x14ac:dyDescent="0.3">
      <c r="A3811" s="133" t="s">
        <v>26293</v>
      </c>
      <c r="B3811" s="134" t="s">
        <v>26294</v>
      </c>
      <c r="C3811" s="135" t="s">
        <v>146</v>
      </c>
      <c r="D3811" s="136">
        <v>2314.59</v>
      </c>
      <c r="E3811" s="136">
        <v>2316.29</v>
      </c>
    </row>
    <row r="3812" spans="1:5" x14ac:dyDescent="0.3">
      <c r="A3812" s="133" t="s">
        <v>26295</v>
      </c>
      <c r="B3812" s="134" t="s">
        <v>26296</v>
      </c>
      <c r="C3812" s="135" t="s">
        <v>146</v>
      </c>
      <c r="D3812" s="136">
        <v>2485.81</v>
      </c>
      <c r="E3812" s="136">
        <v>2488.35</v>
      </c>
    </row>
    <row r="3813" spans="1:5" x14ac:dyDescent="0.3">
      <c r="A3813" s="133" t="s">
        <v>26297</v>
      </c>
      <c r="B3813" s="134" t="s">
        <v>26298</v>
      </c>
      <c r="C3813" s="135" t="s">
        <v>146</v>
      </c>
      <c r="D3813" s="136">
        <v>1082.46</v>
      </c>
      <c r="E3813" s="136">
        <v>1084.43</v>
      </c>
    </row>
    <row r="3814" spans="1:5" x14ac:dyDescent="0.3">
      <c r="A3814" s="133" t="s">
        <v>26299</v>
      </c>
      <c r="B3814" s="134" t="s">
        <v>26300</v>
      </c>
      <c r="C3814" s="135" t="s">
        <v>146</v>
      </c>
      <c r="D3814" s="136">
        <v>3029.08</v>
      </c>
      <c r="E3814" s="136">
        <v>3031.62</v>
      </c>
    </row>
    <row r="3815" spans="1:5" x14ac:dyDescent="0.3">
      <c r="A3815" s="133" t="s">
        <v>26301</v>
      </c>
      <c r="B3815" s="134" t="s">
        <v>26302</v>
      </c>
      <c r="C3815" s="135" t="s">
        <v>146</v>
      </c>
      <c r="D3815" s="136">
        <v>380.13</v>
      </c>
      <c r="E3815" s="136">
        <v>382.67</v>
      </c>
    </row>
    <row r="3816" spans="1:5" x14ac:dyDescent="0.3">
      <c r="A3816" s="133" t="s">
        <v>26303</v>
      </c>
      <c r="B3816" s="134" t="s">
        <v>26304</v>
      </c>
      <c r="C3816" s="135" t="s">
        <v>146</v>
      </c>
      <c r="D3816" s="136">
        <v>2520.13</v>
      </c>
      <c r="E3816" s="136">
        <v>2522.67</v>
      </c>
    </row>
    <row r="3817" spans="1:5" x14ac:dyDescent="0.3">
      <c r="A3817" s="133" t="s">
        <v>26305</v>
      </c>
      <c r="B3817" s="134" t="s">
        <v>26306</v>
      </c>
      <c r="C3817" s="135" t="s">
        <v>146</v>
      </c>
      <c r="D3817" s="136">
        <v>1157.83</v>
      </c>
      <c r="E3817" s="136">
        <v>1159.53</v>
      </c>
    </row>
    <row r="3818" spans="1:5" x14ac:dyDescent="0.3">
      <c r="A3818" s="133" t="s">
        <v>26307</v>
      </c>
      <c r="B3818" s="134" t="s">
        <v>26308</v>
      </c>
      <c r="C3818" s="135" t="s">
        <v>146</v>
      </c>
      <c r="D3818" s="136">
        <v>2559.7399999999998</v>
      </c>
      <c r="E3818" s="136">
        <v>2561.71</v>
      </c>
    </row>
    <row r="3819" spans="1:5" x14ac:dyDescent="0.3">
      <c r="A3819" s="133" t="s">
        <v>26309</v>
      </c>
      <c r="B3819" s="134" t="s">
        <v>26310</v>
      </c>
      <c r="C3819" s="135" t="s">
        <v>146</v>
      </c>
      <c r="D3819" s="136">
        <v>126.71</v>
      </c>
      <c r="E3819" s="136">
        <v>127.55</v>
      </c>
    </row>
    <row r="3820" spans="1:5" x14ac:dyDescent="0.3">
      <c r="A3820" s="133" t="s">
        <v>26311</v>
      </c>
      <c r="B3820" s="134" t="s">
        <v>26312</v>
      </c>
      <c r="C3820" s="135" t="s">
        <v>146</v>
      </c>
      <c r="D3820" s="136">
        <v>334.9</v>
      </c>
      <c r="E3820" s="136">
        <v>343.32</v>
      </c>
    </row>
    <row r="3821" spans="1:5" x14ac:dyDescent="0.3">
      <c r="A3821" s="133" t="s">
        <v>26313</v>
      </c>
      <c r="B3821" s="134" t="s">
        <v>26314</v>
      </c>
      <c r="C3821" s="135" t="s">
        <v>146</v>
      </c>
      <c r="D3821" s="136">
        <v>1774.12</v>
      </c>
      <c r="E3821" s="136">
        <v>1779.88</v>
      </c>
    </row>
    <row r="3822" spans="1:5" x14ac:dyDescent="0.3">
      <c r="A3822" s="133" t="s">
        <v>26315</v>
      </c>
      <c r="B3822" s="134" t="s">
        <v>26316</v>
      </c>
      <c r="C3822" s="135" t="s">
        <v>146</v>
      </c>
      <c r="D3822" s="136">
        <v>395.86</v>
      </c>
      <c r="E3822" s="136">
        <v>400.05</v>
      </c>
    </row>
    <row r="3823" spans="1:5" x14ac:dyDescent="0.3">
      <c r="A3823" s="133" t="s">
        <v>26317</v>
      </c>
      <c r="B3823" s="134" t="s">
        <v>35293</v>
      </c>
      <c r="C3823" s="135" t="s">
        <v>146</v>
      </c>
      <c r="D3823" s="136">
        <v>355.45</v>
      </c>
      <c r="E3823" s="136">
        <v>363.87</v>
      </c>
    </row>
    <row r="3824" spans="1:5" x14ac:dyDescent="0.3">
      <c r="A3824" s="133" t="s">
        <v>26318</v>
      </c>
      <c r="B3824" s="134" t="s">
        <v>26319</v>
      </c>
      <c r="C3824" s="135" t="s">
        <v>146</v>
      </c>
      <c r="D3824" s="136">
        <v>149.53</v>
      </c>
      <c r="E3824" s="136">
        <v>158.72999999999999</v>
      </c>
    </row>
    <row r="3825" spans="1:5" x14ac:dyDescent="0.3">
      <c r="A3825" s="133" t="s">
        <v>26320</v>
      </c>
      <c r="B3825" s="134" t="s">
        <v>26321</v>
      </c>
      <c r="C3825" s="135" t="s">
        <v>146</v>
      </c>
      <c r="D3825" s="136">
        <v>1341.47</v>
      </c>
      <c r="E3825" s="136">
        <v>1349.89</v>
      </c>
    </row>
    <row r="3826" spans="1:5" x14ac:dyDescent="0.3">
      <c r="A3826" s="133" t="s">
        <v>26322</v>
      </c>
      <c r="B3826" s="134" t="s">
        <v>26323</v>
      </c>
      <c r="C3826" s="135" t="s">
        <v>146</v>
      </c>
      <c r="D3826" s="136">
        <v>1116.44</v>
      </c>
      <c r="E3826" s="136">
        <v>1124.8599999999999</v>
      </c>
    </row>
    <row r="3827" spans="1:5" x14ac:dyDescent="0.3">
      <c r="A3827" s="133" t="s">
        <v>26324</v>
      </c>
      <c r="B3827" s="134" t="s">
        <v>26325</v>
      </c>
      <c r="C3827" s="135" t="s">
        <v>146</v>
      </c>
      <c r="D3827" s="136">
        <v>2016.41</v>
      </c>
      <c r="E3827" s="136">
        <v>2024.83</v>
      </c>
    </row>
    <row r="3828" spans="1:5" x14ac:dyDescent="0.3">
      <c r="A3828" s="133" t="s">
        <v>26326</v>
      </c>
      <c r="B3828" s="134" t="s">
        <v>26327</v>
      </c>
      <c r="C3828" s="135" t="s">
        <v>146</v>
      </c>
      <c r="D3828" s="136">
        <v>5709.2</v>
      </c>
      <c r="E3828" s="136">
        <v>5747.41</v>
      </c>
    </row>
    <row r="3829" spans="1:5" x14ac:dyDescent="0.3">
      <c r="A3829" s="133" t="s">
        <v>26328</v>
      </c>
      <c r="B3829" s="134" t="s">
        <v>26329</v>
      </c>
      <c r="C3829" s="135" t="s">
        <v>146</v>
      </c>
      <c r="D3829" s="136">
        <v>3682.52</v>
      </c>
      <c r="E3829" s="136">
        <v>3704.94</v>
      </c>
    </row>
    <row r="3830" spans="1:5" x14ac:dyDescent="0.3">
      <c r="A3830" s="133" t="s">
        <v>26330</v>
      </c>
      <c r="B3830" s="134" t="s">
        <v>26331</v>
      </c>
      <c r="C3830" s="135" t="s">
        <v>146</v>
      </c>
      <c r="D3830" s="136">
        <v>3947.25</v>
      </c>
      <c r="E3830" s="136">
        <v>3969.67</v>
      </c>
    </row>
    <row r="3831" spans="1:5" x14ac:dyDescent="0.3">
      <c r="A3831" s="133" t="s">
        <v>26332</v>
      </c>
      <c r="B3831" s="134" t="s">
        <v>26333</v>
      </c>
      <c r="C3831" s="135" t="s">
        <v>146</v>
      </c>
      <c r="D3831" s="136">
        <v>1048.96</v>
      </c>
      <c r="E3831" s="136">
        <v>1074.69</v>
      </c>
    </row>
    <row r="3832" spans="1:5" x14ac:dyDescent="0.3">
      <c r="A3832" s="133" t="s">
        <v>26334</v>
      </c>
      <c r="B3832" s="134" t="s">
        <v>26335</v>
      </c>
      <c r="C3832" s="135"/>
      <c r="D3832" s="136"/>
      <c r="E3832" s="136"/>
    </row>
    <row r="3833" spans="1:5" x14ac:dyDescent="0.3">
      <c r="A3833" s="133" t="s">
        <v>26336</v>
      </c>
      <c r="B3833" s="134" t="s">
        <v>26337</v>
      </c>
      <c r="C3833" s="135" t="s">
        <v>19026</v>
      </c>
      <c r="D3833" s="136">
        <v>1052.04</v>
      </c>
      <c r="E3833" s="136">
        <v>1053.51</v>
      </c>
    </row>
    <row r="3834" spans="1:5" x14ac:dyDescent="0.3">
      <c r="A3834" s="133" t="s">
        <v>26338</v>
      </c>
      <c r="B3834" s="134" t="s">
        <v>26339</v>
      </c>
      <c r="C3834" s="135" t="s">
        <v>19026</v>
      </c>
      <c r="D3834" s="136">
        <v>1287.22</v>
      </c>
      <c r="E3834" s="136">
        <v>1288.69</v>
      </c>
    </row>
    <row r="3835" spans="1:5" x14ac:dyDescent="0.3">
      <c r="A3835" s="133" t="s">
        <v>26340</v>
      </c>
      <c r="B3835" s="134" t="s">
        <v>26341</v>
      </c>
      <c r="C3835" s="135" t="s">
        <v>19026</v>
      </c>
      <c r="D3835" s="136">
        <v>1922.17</v>
      </c>
      <c r="E3835" s="136">
        <v>1981.52</v>
      </c>
    </row>
    <row r="3836" spans="1:5" x14ac:dyDescent="0.3">
      <c r="A3836" s="133" t="s">
        <v>26342</v>
      </c>
      <c r="B3836" s="134" t="s">
        <v>26343</v>
      </c>
      <c r="C3836" s="135" t="s">
        <v>19026</v>
      </c>
      <c r="D3836" s="136">
        <v>2201.91</v>
      </c>
      <c r="E3836" s="136">
        <v>2265.19</v>
      </c>
    </row>
    <row r="3837" spans="1:5" x14ac:dyDescent="0.3">
      <c r="A3837" s="133" t="s">
        <v>26344</v>
      </c>
      <c r="B3837" s="134" t="s">
        <v>26345</v>
      </c>
      <c r="C3837" s="135" t="s">
        <v>19026</v>
      </c>
      <c r="D3837" s="136">
        <v>2547.0300000000002</v>
      </c>
      <c r="E3837" s="136">
        <v>2618.17</v>
      </c>
    </row>
    <row r="3838" spans="1:5" x14ac:dyDescent="0.3">
      <c r="A3838" s="133" t="s">
        <v>26346</v>
      </c>
      <c r="B3838" s="134" t="s">
        <v>26347</v>
      </c>
      <c r="C3838" s="135" t="s">
        <v>19026</v>
      </c>
      <c r="D3838" s="136">
        <v>3475.88</v>
      </c>
      <c r="E3838" s="136">
        <v>3550.95</v>
      </c>
    </row>
    <row r="3839" spans="1:5" x14ac:dyDescent="0.3">
      <c r="A3839" s="133" t="s">
        <v>26348</v>
      </c>
      <c r="B3839" s="134" t="s">
        <v>26349</v>
      </c>
      <c r="C3839" s="135" t="s">
        <v>3131</v>
      </c>
      <c r="D3839" s="136">
        <v>49.59</v>
      </c>
      <c r="E3839" s="136">
        <v>52.82</v>
      </c>
    </row>
    <row r="3840" spans="1:5" x14ac:dyDescent="0.3">
      <c r="A3840" s="133" t="s">
        <v>26350</v>
      </c>
      <c r="B3840" s="134" t="s">
        <v>26351</v>
      </c>
      <c r="C3840" s="135" t="s">
        <v>146</v>
      </c>
      <c r="D3840" s="136">
        <v>195.95</v>
      </c>
      <c r="E3840" s="136">
        <v>197.75</v>
      </c>
    </row>
    <row r="3841" spans="1:5" x14ac:dyDescent="0.3">
      <c r="A3841" s="133" t="s">
        <v>26352</v>
      </c>
      <c r="B3841" s="134" t="s">
        <v>26353</v>
      </c>
      <c r="C3841" s="135"/>
      <c r="D3841" s="136"/>
      <c r="E3841" s="136"/>
    </row>
    <row r="3842" spans="1:5" x14ac:dyDescent="0.3">
      <c r="A3842" s="133" t="s">
        <v>26354</v>
      </c>
      <c r="B3842" s="134" t="s">
        <v>26355</v>
      </c>
      <c r="C3842" s="135"/>
      <c r="D3842" s="136"/>
      <c r="E3842" s="136"/>
    </row>
    <row r="3843" spans="1:5" x14ac:dyDescent="0.3">
      <c r="A3843" s="133" t="s">
        <v>26356</v>
      </c>
      <c r="B3843" s="134" t="s">
        <v>26357</v>
      </c>
      <c r="C3843" s="135" t="s">
        <v>146</v>
      </c>
      <c r="D3843" s="136">
        <v>6688.48</v>
      </c>
      <c r="E3843" s="136">
        <v>6691.28</v>
      </c>
    </row>
    <row r="3844" spans="1:5" x14ac:dyDescent="0.3">
      <c r="A3844" s="133" t="s">
        <v>26358</v>
      </c>
      <c r="B3844" s="134" t="s">
        <v>26359</v>
      </c>
      <c r="C3844" s="135" t="s">
        <v>80</v>
      </c>
      <c r="D3844" s="136">
        <v>2793.82</v>
      </c>
      <c r="E3844" s="136">
        <v>2793.82</v>
      </c>
    </row>
    <row r="3845" spans="1:5" x14ac:dyDescent="0.3">
      <c r="A3845" s="133" t="s">
        <v>26360</v>
      </c>
      <c r="B3845" s="134" t="s">
        <v>26361</v>
      </c>
      <c r="C3845" s="135" t="s">
        <v>80</v>
      </c>
      <c r="D3845" s="136">
        <v>3155.6</v>
      </c>
      <c r="E3845" s="136">
        <v>3155.6</v>
      </c>
    </row>
    <row r="3846" spans="1:5" x14ac:dyDescent="0.3">
      <c r="A3846" s="133" t="s">
        <v>26362</v>
      </c>
      <c r="B3846" s="134" t="s">
        <v>26363</v>
      </c>
      <c r="C3846" s="135"/>
      <c r="D3846" s="136"/>
      <c r="E3846" s="136"/>
    </row>
    <row r="3847" spans="1:5" x14ac:dyDescent="0.3">
      <c r="A3847" s="133" t="s">
        <v>26364</v>
      </c>
      <c r="B3847" s="134" t="s">
        <v>26365</v>
      </c>
      <c r="C3847" s="135" t="s">
        <v>1037</v>
      </c>
      <c r="D3847" s="136">
        <v>10615.42</v>
      </c>
      <c r="E3847" s="136">
        <v>10615.42</v>
      </c>
    </row>
    <row r="3848" spans="1:5" x14ac:dyDescent="0.3">
      <c r="A3848" s="133" t="s">
        <v>26366</v>
      </c>
      <c r="B3848" s="134" t="s">
        <v>26367</v>
      </c>
      <c r="C3848" s="135" t="s">
        <v>1037</v>
      </c>
      <c r="D3848" s="136">
        <v>8859.23</v>
      </c>
      <c r="E3848" s="136">
        <v>8859.23</v>
      </c>
    </row>
    <row r="3849" spans="1:5" x14ac:dyDescent="0.3">
      <c r="A3849" s="133" t="s">
        <v>26368</v>
      </c>
      <c r="B3849" s="134" t="s">
        <v>26369</v>
      </c>
      <c r="C3849" s="135" t="s">
        <v>1037</v>
      </c>
      <c r="D3849" s="136">
        <v>4549.53</v>
      </c>
      <c r="E3849" s="136">
        <v>4549.53</v>
      </c>
    </row>
    <row r="3850" spans="1:5" x14ac:dyDescent="0.3">
      <c r="A3850" s="133" t="s">
        <v>26370</v>
      </c>
      <c r="B3850" s="134" t="s">
        <v>26371</v>
      </c>
      <c r="C3850" s="135"/>
      <c r="D3850" s="136"/>
      <c r="E3850" s="136"/>
    </row>
    <row r="3851" spans="1:5" x14ac:dyDescent="0.3">
      <c r="A3851" s="133" t="s">
        <v>26372</v>
      </c>
      <c r="B3851" s="134" t="s">
        <v>26373</v>
      </c>
      <c r="C3851" s="135"/>
      <c r="D3851" s="136"/>
      <c r="E3851" s="136"/>
    </row>
    <row r="3852" spans="1:5" x14ac:dyDescent="0.3">
      <c r="A3852" s="133" t="s">
        <v>26374</v>
      </c>
      <c r="B3852" s="134" t="s">
        <v>26375</v>
      </c>
      <c r="C3852" s="135" t="s">
        <v>1037</v>
      </c>
      <c r="D3852" s="136">
        <v>2143.16</v>
      </c>
      <c r="E3852" s="136">
        <v>2143.16</v>
      </c>
    </row>
    <row r="3853" spans="1:5" x14ac:dyDescent="0.3">
      <c r="A3853" s="133" t="s">
        <v>26376</v>
      </c>
      <c r="B3853" s="134" t="s">
        <v>26377</v>
      </c>
      <c r="C3853" s="135"/>
      <c r="D3853" s="136"/>
      <c r="E3853" s="136"/>
    </row>
    <row r="3854" spans="1:5" x14ac:dyDescent="0.3">
      <c r="A3854" s="133" t="s">
        <v>26378</v>
      </c>
      <c r="B3854" s="134" t="s">
        <v>26379</v>
      </c>
      <c r="C3854" s="135" t="s">
        <v>1037</v>
      </c>
      <c r="D3854" s="136">
        <v>2583.02</v>
      </c>
      <c r="E3854" s="136">
        <v>2583.02</v>
      </c>
    </row>
    <row r="3855" spans="1:5" x14ac:dyDescent="0.3">
      <c r="A3855" s="133" t="s">
        <v>26380</v>
      </c>
      <c r="B3855" s="134" t="s">
        <v>26381</v>
      </c>
      <c r="C3855" s="135"/>
      <c r="D3855" s="136"/>
      <c r="E3855" s="136"/>
    </row>
    <row r="3856" spans="1:5" x14ac:dyDescent="0.3">
      <c r="A3856" s="133" t="s">
        <v>26382</v>
      </c>
      <c r="B3856" s="134" t="s">
        <v>26383</v>
      </c>
      <c r="C3856" s="135"/>
      <c r="D3856" s="136"/>
      <c r="E3856" s="136"/>
    </row>
    <row r="3857" spans="1:5" x14ac:dyDescent="0.3">
      <c r="A3857" s="133" t="s">
        <v>26384</v>
      </c>
      <c r="B3857" s="134" t="s">
        <v>26385</v>
      </c>
      <c r="C3857" s="135" t="s">
        <v>146</v>
      </c>
      <c r="D3857" s="136">
        <v>888.34</v>
      </c>
      <c r="E3857" s="136">
        <v>890.02</v>
      </c>
    </row>
    <row r="3858" spans="1:5" x14ac:dyDescent="0.3">
      <c r="A3858" s="133" t="s">
        <v>26386</v>
      </c>
      <c r="B3858" s="134" t="s">
        <v>26387</v>
      </c>
      <c r="C3858" s="135" t="s">
        <v>146</v>
      </c>
      <c r="D3858" s="136">
        <v>14550.59</v>
      </c>
      <c r="E3858" s="136">
        <v>14550.59</v>
      </c>
    </row>
    <row r="3859" spans="1:5" x14ac:dyDescent="0.3">
      <c r="A3859" s="133" t="s">
        <v>26388</v>
      </c>
      <c r="B3859" s="134" t="s">
        <v>26389</v>
      </c>
      <c r="C3859" s="135" t="s">
        <v>19026</v>
      </c>
      <c r="D3859" s="136">
        <v>246.98</v>
      </c>
      <c r="E3859" s="136">
        <v>252.57</v>
      </c>
    </row>
    <row r="3860" spans="1:5" x14ac:dyDescent="0.3">
      <c r="A3860" s="133" t="s">
        <v>26390</v>
      </c>
      <c r="B3860" s="134" t="s">
        <v>26391</v>
      </c>
      <c r="C3860" s="135" t="s">
        <v>19026</v>
      </c>
      <c r="D3860" s="136">
        <v>1948.45</v>
      </c>
      <c r="E3860" s="136">
        <v>1948.45</v>
      </c>
    </row>
    <row r="3861" spans="1:5" x14ac:dyDescent="0.3">
      <c r="A3861" s="133" t="s">
        <v>26392</v>
      </c>
      <c r="B3861" s="134" t="s">
        <v>26393</v>
      </c>
      <c r="C3861" s="135" t="s">
        <v>19026</v>
      </c>
      <c r="D3861" s="136">
        <v>5915.65</v>
      </c>
      <c r="E3861" s="136">
        <v>5915.65</v>
      </c>
    </row>
    <row r="3862" spans="1:5" x14ac:dyDescent="0.3">
      <c r="A3862" s="133" t="s">
        <v>26394</v>
      </c>
      <c r="B3862" s="134" t="s">
        <v>26395</v>
      </c>
      <c r="C3862" s="135" t="s">
        <v>19026</v>
      </c>
      <c r="D3862" s="136">
        <v>1757.34</v>
      </c>
      <c r="E3862" s="136">
        <v>1771.32</v>
      </c>
    </row>
    <row r="3863" spans="1:5" x14ac:dyDescent="0.3">
      <c r="A3863" s="133" t="s">
        <v>26396</v>
      </c>
      <c r="B3863" s="134" t="s">
        <v>26397</v>
      </c>
      <c r="C3863" s="135" t="s">
        <v>146</v>
      </c>
      <c r="D3863" s="136">
        <v>2714.9</v>
      </c>
      <c r="E3863" s="136">
        <v>2716.58</v>
      </c>
    </row>
    <row r="3864" spans="1:5" x14ac:dyDescent="0.3">
      <c r="A3864" s="133" t="s">
        <v>26398</v>
      </c>
      <c r="B3864" s="134" t="s">
        <v>26399</v>
      </c>
      <c r="C3864" s="135" t="s">
        <v>19026</v>
      </c>
      <c r="D3864" s="136">
        <v>3897.58</v>
      </c>
      <c r="E3864" s="136">
        <v>3973.66</v>
      </c>
    </row>
    <row r="3865" spans="1:5" x14ac:dyDescent="0.3">
      <c r="A3865" s="133" t="s">
        <v>26400</v>
      </c>
      <c r="B3865" s="134" t="s">
        <v>26401</v>
      </c>
      <c r="C3865" s="135"/>
      <c r="D3865" s="136"/>
      <c r="E3865" s="136"/>
    </row>
    <row r="3866" spans="1:5" x14ac:dyDescent="0.3">
      <c r="A3866" s="133" t="s">
        <v>26402</v>
      </c>
      <c r="B3866" s="134" t="s">
        <v>26403</v>
      </c>
      <c r="C3866" s="135" t="s">
        <v>146</v>
      </c>
      <c r="D3866" s="136">
        <v>5235.84</v>
      </c>
      <c r="E3866" s="136">
        <v>5359.28</v>
      </c>
    </row>
    <row r="3867" spans="1:5" x14ac:dyDescent="0.3">
      <c r="A3867" s="133" t="s">
        <v>26404</v>
      </c>
      <c r="B3867" s="134" t="s">
        <v>26405</v>
      </c>
      <c r="C3867" s="135" t="s">
        <v>146</v>
      </c>
      <c r="D3867" s="136">
        <v>1261.28</v>
      </c>
      <c r="E3867" s="136">
        <v>1299.8499999999999</v>
      </c>
    </row>
    <row r="3868" spans="1:5" x14ac:dyDescent="0.3">
      <c r="A3868" s="133" t="s">
        <v>26406</v>
      </c>
      <c r="B3868" s="134" t="s">
        <v>26407</v>
      </c>
      <c r="C3868" s="135" t="s">
        <v>146</v>
      </c>
      <c r="D3868" s="136">
        <v>1673.02</v>
      </c>
      <c r="E3868" s="136">
        <v>1711.59</v>
      </c>
    </row>
    <row r="3869" spans="1:5" x14ac:dyDescent="0.3">
      <c r="A3869" s="133" t="s">
        <v>26408</v>
      </c>
      <c r="B3869" s="134" t="s">
        <v>26409</v>
      </c>
      <c r="C3869" s="135" t="s">
        <v>146</v>
      </c>
      <c r="D3869" s="136">
        <v>1655.52</v>
      </c>
      <c r="E3869" s="136">
        <v>1694.09</v>
      </c>
    </row>
    <row r="3870" spans="1:5" x14ac:dyDescent="0.3">
      <c r="A3870" s="133" t="s">
        <v>26410</v>
      </c>
      <c r="B3870" s="134" t="s">
        <v>26411</v>
      </c>
      <c r="C3870" s="135" t="s">
        <v>146</v>
      </c>
      <c r="D3870" s="136">
        <v>3482.92</v>
      </c>
      <c r="E3870" s="136">
        <v>3560.07</v>
      </c>
    </row>
    <row r="3871" spans="1:5" x14ac:dyDescent="0.3">
      <c r="A3871" s="133" t="s">
        <v>26412</v>
      </c>
      <c r="B3871" s="134" t="s">
        <v>26413</v>
      </c>
      <c r="C3871" s="135" t="s">
        <v>146</v>
      </c>
      <c r="D3871" s="136">
        <v>699.21</v>
      </c>
      <c r="E3871" s="136">
        <v>700.44</v>
      </c>
    </row>
    <row r="3872" spans="1:5" x14ac:dyDescent="0.3">
      <c r="A3872" s="133" t="s">
        <v>26414</v>
      </c>
      <c r="B3872" s="134" t="s">
        <v>26415</v>
      </c>
      <c r="C3872" s="135" t="s">
        <v>146</v>
      </c>
      <c r="D3872" s="136">
        <v>1254.9100000000001</v>
      </c>
      <c r="E3872" s="136">
        <v>1277.27</v>
      </c>
    </row>
    <row r="3873" spans="1:5" x14ac:dyDescent="0.3">
      <c r="A3873" s="133" t="s">
        <v>26416</v>
      </c>
      <c r="B3873" s="134" t="s">
        <v>26417</v>
      </c>
      <c r="C3873" s="135" t="s">
        <v>146</v>
      </c>
      <c r="D3873" s="136">
        <v>272.19</v>
      </c>
      <c r="E3873" s="136">
        <v>277.77999999999997</v>
      </c>
    </row>
    <row r="3874" spans="1:5" x14ac:dyDescent="0.3">
      <c r="A3874" s="133" t="s">
        <v>26418</v>
      </c>
      <c r="B3874" s="134" t="s">
        <v>26419</v>
      </c>
      <c r="C3874" s="135" t="s">
        <v>146</v>
      </c>
      <c r="D3874" s="136">
        <v>534.88</v>
      </c>
      <c r="E3874" s="136">
        <v>536.55999999999995</v>
      </c>
    </row>
    <row r="3875" spans="1:5" x14ac:dyDescent="0.3">
      <c r="A3875" s="133" t="s">
        <v>26420</v>
      </c>
      <c r="B3875" s="134" t="s">
        <v>26421</v>
      </c>
      <c r="C3875" s="135" t="s">
        <v>146</v>
      </c>
      <c r="D3875" s="136">
        <v>1329.56</v>
      </c>
      <c r="E3875" s="136">
        <v>1352.22</v>
      </c>
    </row>
    <row r="3876" spans="1:5" x14ac:dyDescent="0.3">
      <c r="A3876" s="133" t="s">
        <v>26422</v>
      </c>
      <c r="B3876" s="134" t="s">
        <v>26423</v>
      </c>
      <c r="C3876" s="135" t="s">
        <v>146</v>
      </c>
      <c r="D3876" s="136">
        <v>4457.1400000000003</v>
      </c>
      <c r="E3876" s="136">
        <v>4479.8</v>
      </c>
    </row>
    <row r="3877" spans="1:5" x14ac:dyDescent="0.3">
      <c r="A3877" s="133" t="s">
        <v>26424</v>
      </c>
      <c r="B3877" s="134" t="s">
        <v>26425</v>
      </c>
      <c r="C3877" s="135" t="s">
        <v>146</v>
      </c>
      <c r="D3877" s="136">
        <v>12369.79</v>
      </c>
      <c r="E3877" s="136">
        <v>12392.45</v>
      </c>
    </row>
    <row r="3878" spans="1:5" x14ac:dyDescent="0.3">
      <c r="A3878" s="133" t="s">
        <v>26426</v>
      </c>
      <c r="B3878" s="134" t="s">
        <v>26427</v>
      </c>
      <c r="C3878" s="135" t="s">
        <v>146</v>
      </c>
      <c r="D3878" s="136">
        <v>1186.9000000000001</v>
      </c>
      <c r="E3878" s="136">
        <v>1187.31</v>
      </c>
    </row>
    <row r="3879" spans="1:5" x14ac:dyDescent="0.3">
      <c r="A3879" s="133" t="s">
        <v>26428</v>
      </c>
      <c r="B3879" s="134" t="s">
        <v>26429</v>
      </c>
      <c r="C3879" s="135" t="s">
        <v>19026</v>
      </c>
      <c r="D3879" s="136">
        <v>12717.79</v>
      </c>
      <c r="E3879" s="136">
        <v>12747.08</v>
      </c>
    </row>
    <row r="3880" spans="1:5" x14ac:dyDescent="0.3">
      <c r="A3880" s="133" t="s">
        <v>26430</v>
      </c>
      <c r="B3880" s="134" t="s">
        <v>26431</v>
      </c>
      <c r="C3880" s="135" t="s">
        <v>19026</v>
      </c>
      <c r="D3880" s="136">
        <v>19089.73</v>
      </c>
      <c r="E3880" s="136">
        <v>19119.02</v>
      </c>
    </row>
    <row r="3881" spans="1:5" x14ac:dyDescent="0.3">
      <c r="A3881" s="133" t="s">
        <v>26432</v>
      </c>
      <c r="B3881" s="134" t="s">
        <v>26433</v>
      </c>
      <c r="C3881" s="135" t="s">
        <v>146</v>
      </c>
      <c r="D3881" s="136">
        <v>1944.4</v>
      </c>
      <c r="E3881" s="136">
        <v>1963.93</v>
      </c>
    </row>
    <row r="3882" spans="1:5" x14ac:dyDescent="0.3">
      <c r="A3882" s="133" t="s">
        <v>26434</v>
      </c>
      <c r="B3882" s="134" t="s">
        <v>26435</v>
      </c>
      <c r="C3882" s="135" t="s">
        <v>146</v>
      </c>
      <c r="D3882" s="136">
        <v>2463.11</v>
      </c>
      <c r="E3882" s="136">
        <v>2492.4</v>
      </c>
    </row>
    <row r="3883" spans="1:5" x14ac:dyDescent="0.3">
      <c r="A3883" s="133" t="s">
        <v>26436</v>
      </c>
      <c r="B3883" s="134" t="s">
        <v>26437</v>
      </c>
      <c r="C3883" s="135" t="s">
        <v>146</v>
      </c>
      <c r="D3883" s="136">
        <v>5910.26</v>
      </c>
      <c r="E3883" s="136">
        <v>5948.83</v>
      </c>
    </row>
    <row r="3884" spans="1:5" x14ac:dyDescent="0.3">
      <c r="A3884" s="133" t="s">
        <v>26438</v>
      </c>
      <c r="B3884" s="134" t="s">
        <v>26439</v>
      </c>
      <c r="C3884" s="135"/>
      <c r="D3884" s="136"/>
      <c r="E3884" s="136"/>
    </row>
    <row r="3885" spans="1:5" x14ac:dyDescent="0.3">
      <c r="A3885" s="133" t="s">
        <v>26440</v>
      </c>
      <c r="B3885" s="134" t="s">
        <v>26441</v>
      </c>
      <c r="C3885" s="135" t="s">
        <v>146</v>
      </c>
      <c r="D3885" s="136">
        <v>37.200000000000003</v>
      </c>
      <c r="E3885" s="136">
        <v>38.75</v>
      </c>
    </row>
    <row r="3886" spans="1:5" x14ac:dyDescent="0.3">
      <c r="A3886" s="133" t="s">
        <v>26442</v>
      </c>
      <c r="B3886" s="134" t="s">
        <v>26443</v>
      </c>
      <c r="C3886" s="135" t="s">
        <v>146</v>
      </c>
      <c r="D3886" s="136">
        <v>55.42</v>
      </c>
      <c r="E3886" s="136">
        <v>56.97</v>
      </c>
    </row>
    <row r="3887" spans="1:5" x14ac:dyDescent="0.3">
      <c r="A3887" s="133" t="s">
        <v>26444</v>
      </c>
      <c r="B3887" s="134" t="s">
        <v>26445</v>
      </c>
      <c r="C3887" s="135" t="s">
        <v>146</v>
      </c>
      <c r="D3887" s="136">
        <v>203.88</v>
      </c>
      <c r="E3887" s="136">
        <v>226.54</v>
      </c>
    </row>
    <row r="3888" spans="1:5" x14ac:dyDescent="0.3">
      <c r="A3888" s="133" t="s">
        <v>26446</v>
      </c>
      <c r="B3888" s="134" t="s">
        <v>26447</v>
      </c>
      <c r="C3888" s="135" t="s">
        <v>146</v>
      </c>
      <c r="D3888" s="136">
        <v>203.88</v>
      </c>
      <c r="E3888" s="136">
        <v>226.54</v>
      </c>
    </row>
    <row r="3889" spans="1:5" x14ac:dyDescent="0.3">
      <c r="A3889" s="133" t="s">
        <v>26448</v>
      </c>
      <c r="B3889" s="134" t="s">
        <v>35294</v>
      </c>
      <c r="C3889" s="135" t="s">
        <v>146</v>
      </c>
      <c r="D3889" s="136">
        <v>15509.45</v>
      </c>
      <c r="E3889" s="136">
        <v>15511.5</v>
      </c>
    </row>
    <row r="3890" spans="1:5" x14ac:dyDescent="0.3">
      <c r="A3890" s="133" t="s">
        <v>26449</v>
      </c>
      <c r="B3890" s="134" t="s">
        <v>26450</v>
      </c>
      <c r="C3890" s="135" t="s">
        <v>146</v>
      </c>
      <c r="D3890" s="136">
        <v>2075.9299999999998</v>
      </c>
      <c r="E3890" s="136">
        <v>2077.98</v>
      </c>
    </row>
    <row r="3891" spans="1:5" x14ac:dyDescent="0.3">
      <c r="A3891" s="133" t="s">
        <v>26451</v>
      </c>
      <c r="B3891" s="134" t="s">
        <v>26452</v>
      </c>
      <c r="C3891" s="135"/>
      <c r="D3891" s="136"/>
      <c r="E3891" s="136"/>
    </row>
    <row r="3892" spans="1:5" x14ac:dyDescent="0.3">
      <c r="A3892" s="133" t="s">
        <v>26453</v>
      </c>
      <c r="B3892" s="134" t="s">
        <v>26454</v>
      </c>
      <c r="C3892" s="135"/>
      <c r="D3892" s="136"/>
      <c r="E3892" s="136"/>
    </row>
    <row r="3893" spans="1:5" x14ac:dyDescent="0.3">
      <c r="A3893" s="133" t="s">
        <v>26455</v>
      </c>
      <c r="B3893" s="134" t="s">
        <v>26456</v>
      </c>
      <c r="C3893" s="135" t="s">
        <v>146</v>
      </c>
      <c r="D3893" s="136">
        <v>2721.8</v>
      </c>
      <c r="E3893" s="136">
        <v>2731.88</v>
      </c>
    </row>
    <row r="3894" spans="1:5" x14ac:dyDescent="0.3">
      <c r="A3894" s="133" t="s">
        <v>26457</v>
      </c>
      <c r="B3894" s="134" t="s">
        <v>26458</v>
      </c>
      <c r="C3894" s="135" t="s">
        <v>1037</v>
      </c>
      <c r="D3894" s="136">
        <v>1123.53</v>
      </c>
      <c r="E3894" s="136">
        <v>1124.67</v>
      </c>
    </row>
    <row r="3895" spans="1:5" x14ac:dyDescent="0.3">
      <c r="A3895" s="133" t="s">
        <v>26459</v>
      </c>
      <c r="B3895" s="134" t="s">
        <v>26460</v>
      </c>
      <c r="C3895" s="135" t="s">
        <v>1037</v>
      </c>
      <c r="D3895" s="136">
        <v>3359.95</v>
      </c>
      <c r="E3895" s="136">
        <v>3361.09</v>
      </c>
    </row>
    <row r="3896" spans="1:5" x14ac:dyDescent="0.3">
      <c r="A3896" s="133" t="s">
        <v>26461</v>
      </c>
      <c r="B3896" s="134" t="s">
        <v>26462</v>
      </c>
      <c r="C3896" s="135" t="s">
        <v>146</v>
      </c>
      <c r="D3896" s="136">
        <v>1009.21</v>
      </c>
      <c r="E3896" s="136">
        <v>1009.78</v>
      </c>
    </row>
    <row r="3897" spans="1:5" x14ac:dyDescent="0.3">
      <c r="A3897" s="133" t="s">
        <v>26463</v>
      </c>
      <c r="B3897" s="134" t="s">
        <v>26464</v>
      </c>
      <c r="C3897" s="135" t="s">
        <v>146</v>
      </c>
      <c r="D3897" s="136">
        <v>23690.59</v>
      </c>
      <c r="E3897" s="136">
        <v>23710.799999999999</v>
      </c>
    </row>
    <row r="3898" spans="1:5" x14ac:dyDescent="0.3">
      <c r="A3898" s="133" t="s">
        <v>26465</v>
      </c>
      <c r="B3898" s="134" t="s">
        <v>26466</v>
      </c>
      <c r="C3898" s="135" t="s">
        <v>1037</v>
      </c>
      <c r="D3898" s="136">
        <v>5677.13</v>
      </c>
      <c r="E3898" s="136">
        <v>5680.78</v>
      </c>
    </row>
    <row r="3899" spans="1:5" x14ac:dyDescent="0.3">
      <c r="A3899" s="133" t="s">
        <v>26467</v>
      </c>
      <c r="B3899" s="134" t="s">
        <v>26468</v>
      </c>
      <c r="C3899" s="135" t="s">
        <v>146</v>
      </c>
      <c r="D3899" s="136">
        <v>111877.04</v>
      </c>
      <c r="E3899" s="136">
        <v>111877.04</v>
      </c>
    </row>
    <row r="3900" spans="1:5" x14ac:dyDescent="0.3">
      <c r="A3900" s="133" t="s">
        <v>26469</v>
      </c>
      <c r="B3900" s="134" t="s">
        <v>26470</v>
      </c>
      <c r="C3900" s="135" t="s">
        <v>146</v>
      </c>
      <c r="D3900" s="136">
        <v>59085.04</v>
      </c>
      <c r="E3900" s="136">
        <v>59117.7</v>
      </c>
    </row>
    <row r="3901" spans="1:5" x14ac:dyDescent="0.3">
      <c r="A3901" s="133" t="s">
        <v>26471</v>
      </c>
      <c r="B3901" s="134" t="s">
        <v>26472</v>
      </c>
      <c r="C3901" s="135" t="s">
        <v>19026</v>
      </c>
      <c r="D3901" s="136">
        <v>504489.74</v>
      </c>
      <c r="E3901" s="136">
        <v>504489.74</v>
      </c>
    </row>
    <row r="3902" spans="1:5" x14ac:dyDescent="0.3">
      <c r="A3902" s="133" t="s">
        <v>26473</v>
      </c>
      <c r="B3902" s="134" t="s">
        <v>26474</v>
      </c>
      <c r="C3902" s="135" t="s">
        <v>19026</v>
      </c>
      <c r="D3902" s="136">
        <v>69755.05</v>
      </c>
      <c r="E3902" s="136">
        <v>76798.41</v>
      </c>
    </row>
    <row r="3903" spans="1:5" x14ac:dyDescent="0.3">
      <c r="A3903" s="133" t="s">
        <v>26475</v>
      </c>
      <c r="B3903" s="134" t="s">
        <v>26476</v>
      </c>
      <c r="C3903" s="135" t="s">
        <v>19026</v>
      </c>
      <c r="D3903" s="136">
        <v>85333.22</v>
      </c>
      <c r="E3903" s="136">
        <v>93835.03</v>
      </c>
    </row>
    <row r="3904" spans="1:5" x14ac:dyDescent="0.3">
      <c r="A3904" s="133" t="s">
        <v>26477</v>
      </c>
      <c r="B3904" s="134" t="s">
        <v>26478</v>
      </c>
      <c r="C3904" s="135"/>
      <c r="D3904" s="136"/>
      <c r="E3904" s="136"/>
    </row>
    <row r="3905" spans="1:5" x14ac:dyDescent="0.3">
      <c r="A3905" s="133" t="s">
        <v>26479</v>
      </c>
      <c r="B3905" s="134" t="s">
        <v>26480</v>
      </c>
      <c r="C3905" s="135"/>
      <c r="D3905" s="136"/>
      <c r="E3905" s="136"/>
    </row>
    <row r="3906" spans="1:5" x14ac:dyDescent="0.3">
      <c r="A3906" s="133" t="s">
        <v>26481</v>
      </c>
      <c r="B3906" s="134" t="s">
        <v>26482</v>
      </c>
      <c r="C3906" s="135" t="s">
        <v>146</v>
      </c>
      <c r="D3906" s="136">
        <v>1692.83</v>
      </c>
      <c r="E3906" s="136">
        <v>1726.95</v>
      </c>
    </row>
    <row r="3907" spans="1:5" x14ac:dyDescent="0.3">
      <c r="A3907" s="133" t="s">
        <v>26483</v>
      </c>
      <c r="B3907" s="134" t="s">
        <v>26484</v>
      </c>
      <c r="C3907" s="135" t="s">
        <v>146</v>
      </c>
      <c r="D3907" s="136">
        <v>1768.4</v>
      </c>
      <c r="E3907" s="136">
        <v>1802.52</v>
      </c>
    </row>
    <row r="3908" spans="1:5" x14ac:dyDescent="0.3">
      <c r="A3908" s="133" t="s">
        <v>26485</v>
      </c>
      <c r="B3908" s="134" t="s">
        <v>26486</v>
      </c>
      <c r="C3908" s="135" t="s">
        <v>146</v>
      </c>
      <c r="D3908" s="136">
        <v>2262.04</v>
      </c>
      <c r="E3908" s="136">
        <v>2296.16</v>
      </c>
    </row>
    <row r="3909" spans="1:5" x14ac:dyDescent="0.3">
      <c r="A3909" s="133" t="s">
        <v>26487</v>
      </c>
      <c r="B3909" s="134" t="s">
        <v>26488</v>
      </c>
      <c r="C3909" s="135" t="s">
        <v>146</v>
      </c>
      <c r="D3909" s="136">
        <v>2364.89</v>
      </c>
      <c r="E3909" s="136">
        <v>2399.0100000000002</v>
      </c>
    </row>
    <row r="3910" spans="1:5" x14ac:dyDescent="0.3">
      <c r="A3910" s="133" t="s">
        <v>26489</v>
      </c>
      <c r="B3910" s="134" t="s">
        <v>26490</v>
      </c>
      <c r="C3910" s="135" t="s">
        <v>146</v>
      </c>
      <c r="D3910" s="136">
        <v>2635.21</v>
      </c>
      <c r="E3910" s="136">
        <v>2669.33</v>
      </c>
    </row>
    <row r="3911" spans="1:5" x14ac:dyDescent="0.3">
      <c r="A3911" s="133" t="s">
        <v>26491</v>
      </c>
      <c r="B3911" s="134" t="s">
        <v>26492</v>
      </c>
      <c r="C3911" s="135" t="s">
        <v>146</v>
      </c>
      <c r="D3911" s="136">
        <v>1815.28</v>
      </c>
      <c r="E3911" s="136">
        <v>1849.4</v>
      </c>
    </row>
    <row r="3912" spans="1:5" x14ac:dyDescent="0.3">
      <c r="A3912" s="133" t="s">
        <v>26493</v>
      </c>
      <c r="B3912" s="134" t="s">
        <v>26494</v>
      </c>
      <c r="C3912" s="135" t="s">
        <v>146</v>
      </c>
      <c r="D3912" s="136">
        <v>1993.68</v>
      </c>
      <c r="E3912" s="136">
        <v>2027.8</v>
      </c>
    </row>
    <row r="3913" spans="1:5" x14ac:dyDescent="0.3">
      <c r="A3913" s="133" t="s">
        <v>26495</v>
      </c>
      <c r="B3913" s="134" t="s">
        <v>26496</v>
      </c>
      <c r="C3913" s="135" t="s">
        <v>146</v>
      </c>
      <c r="D3913" s="136">
        <v>2797.75</v>
      </c>
      <c r="E3913" s="136">
        <v>2831.87</v>
      </c>
    </row>
    <row r="3914" spans="1:5" x14ac:dyDescent="0.3">
      <c r="A3914" s="133" t="s">
        <v>26497</v>
      </c>
      <c r="B3914" s="134" t="s">
        <v>26498</v>
      </c>
      <c r="C3914" s="135" t="s">
        <v>146</v>
      </c>
      <c r="D3914" s="136">
        <v>2873.35</v>
      </c>
      <c r="E3914" s="136">
        <v>2907.47</v>
      </c>
    </row>
    <row r="3915" spans="1:5" x14ac:dyDescent="0.3">
      <c r="A3915" s="133" t="s">
        <v>26499</v>
      </c>
      <c r="B3915" s="134" t="s">
        <v>26500</v>
      </c>
      <c r="C3915" s="135" t="s">
        <v>146</v>
      </c>
      <c r="D3915" s="136">
        <v>3208.76</v>
      </c>
      <c r="E3915" s="136">
        <v>3242.88</v>
      </c>
    </row>
    <row r="3916" spans="1:5" x14ac:dyDescent="0.3">
      <c r="A3916" s="133" t="s">
        <v>26501</v>
      </c>
      <c r="B3916" s="134" t="s">
        <v>26502</v>
      </c>
      <c r="C3916" s="135" t="s">
        <v>146</v>
      </c>
      <c r="D3916" s="136">
        <v>3336.54</v>
      </c>
      <c r="E3916" s="136">
        <v>3370.66</v>
      </c>
    </row>
    <row r="3917" spans="1:5" x14ac:dyDescent="0.3">
      <c r="A3917" s="133" t="s">
        <v>26503</v>
      </c>
      <c r="B3917" s="134" t="s">
        <v>26504</v>
      </c>
      <c r="C3917" s="135" t="s">
        <v>146</v>
      </c>
      <c r="D3917" s="136">
        <v>3650.75</v>
      </c>
      <c r="E3917" s="136">
        <v>3684.87</v>
      </c>
    </row>
    <row r="3918" spans="1:5" x14ac:dyDescent="0.3">
      <c r="A3918" s="133" t="s">
        <v>26505</v>
      </c>
      <c r="B3918" s="134" t="s">
        <v>26506</v>
      </c>
      <c r="C3918" s="135" t="s">
        <v>146</v>
      </c>
      <c r="D3918" s="136">
        <v>5554.84</v>
      </c>
      <c r="E3918" s="136">
        <v>5588.96</v>
      </c>
    </row>
    <row r="3919" spans="1:5" x14ac:dyDescent="0.3">
      <c r="A3919" s="133" t="s">
        <v>26507</v>
      </c>
      <c r="B3919" s="134" t="s">
        <v>26508</v>
      </c>
      <c r="C3919" s="135"/>
      <c r="D3919" s="136"/>
      <c r="E3919" s="136"/>
    </row>
    <row r="3920" spans="1:5" x14ac:dyDescent="0.3">
      <c r="A3920" s="133" t="s">
        <v>26509</v>
      </c>
      <c r="B3920" s="134" t="s">
        <v>26510</v>
      </c>
      <c r="C3920" s="135" t="s">
        <v>146</v>
      </c>
      <c r="D3920" s="136">
        <v>854.85</v>
      </c>
      <c r="E3920" s="136">
        <v>877.04</v>
      </c>
    </row>
    <row r="3921" spans="1:5" x14ac:dyDescent="0.3">
      <c r="A3921" s="133" t="s">
        <v>26511</v>
      </c>
      <c r="B3921" s="134" t="s">
        <v>26512</v>
      </c>
      <c r="C3921" s="135" t="s">
        <v>146</v>
      </c>
      <c r="D3921" s="136">
        <v>843.89</v>
      </c>
      <c r="E3921" s="136">
        <v>867.8</v>
      </c>
    </row>
    <row r="3922" spans="1:5" x14ac:dyDescent="0.3">
      <c r="A3922" s="133" t="s">
        <v>26513</v>
      </c>
      <c r="B3922" s="134" t="s">
        <v>26514</v>
      </c>
      <c r="C3922" s="135" t="s">
        <v>146</v>
      </c>
      <c r="D3922" s="136">
        <v>1549.88</v>
      </c>
      <c r="E3922" s="136">
        <v>1573.79</v>
      </c>
    </row>
    <row r="3923" spans="1:5" x14ac:dyDescent="0.3">
      <c r="A3923" s="133" t="s">
        <v>26515</v>
      </c>
      <c r="B3923" s="134" t="s">
        <v>26516</v>
      </c>
      <c r="C3923" s="135" t="s">
        <v>146</v>
      </c>
      <c r="D3923" s="136">
        <v>1881.12</v>
      </c>
      <c r="E3923" s="136">
        <v>1916.99</v>
      </c>
    </row>
    <row r="3924" spans="1:5" x14ac:dyDescent="0.3">
      <c r="A3924" s="133" t="s">
        <v>26517</v>
      </c>
      <c r="B3924" s="134" t="s">
        <v>26518</v>
      </c>
      <c r="C3924" s="135" t="s">
        <v>146</v>
      </c>
      <c r="D3924" s="136">
        <v>2251.33</v>
      </c>
      <c r="E3924" s="136">
        <v>2299.15</v>
      </c>
    </row>
    <row r="3925" spans="1:5" x14ac:dyDescent="0.3">
      <c r="A3925" s="133" t="s">
        <v>26519</v>
      </c>
      <c r="B3925" s="134" t="s">
        <v>26520</v>
      </c>
      <c r="C3925" s="135" t="s">
        <v>146</v>
      </c>
      <c r="D3925" s="136">
        <v>3109.15</v>
      </c>
      <c r="E3925" s="136">
        <v>3145.02</v>
      </c>
    </row>
    <row r="3926" spans="1:5" x14ac:dyDescent="0.3">
      <c r="A3926" s="133" t="s">
        <v>26521</v>
      </c>
      <c r="B3926" s="134" t="s">
        <v>26522</v>
      </c>
      <c r="C3926" s="135" t="s">
        <v>146</v>
      </c>
      <c r="D3926" s="136">
        <v>1837.91</v>
      </c>
      <c r="E3926" s="136">
        <v>1873.78</v>
      </c>
    </row>
    <row r="3927" spans="1:5" x14ac:dyDescent="0.3">
      <c r="A3927" s="133" t="s">
        <v>26523</v>
      </c>
      <c r="B3927" s="134" t="s">
        <v>26524</v>
      </c>
      <c r="C3927" s="135" t="s">
        <v>146</v>
      </c>
      <c r="D3927" s="136">
        <v>3205.62</v>
      </c>
      <c r="E3927" s="136">
        <v>3253.44</v>
      </c>
    </row>
    <row r="3928" spans="1:5" x14ac:dyDescent="0.3">
      <c r="A3928" s="133" t="s">
        <v>26525</v>
      </c>
      <c r="B3928" s="134" t="s">
        <v>26526</v>
      </c>
      <c r="C3928" s="135" t="s">
        <v>146</v>
      </c>
      <c r="D3928" s="136">
        <v>294.16000000000003</v>
      </c>
      <c r="E3928" s="136">
        <v>310.10000000000002</v>
      </c>
    </row>
    <row r="3929" spans="1:5" x14ac:dyDescent="0.3">
      <c r="A3929" s="133" t="s">
        <v>26527</v>
      </c>
      <c r="B3929" s="134" t="s">
        <v>26528</v>
      </c>
      <c r="C3929" s="135" t="s">
        <v>146</v>
      </c>
      <c r="D3929" s="136">
        <v>304.74</v>
      </c>
      <c r="E3929" s="136">
        <v>320.68</v>
      </c>
    </row>
    <row r="3930" spans="1:5" x14ac:dyDescent="0.3">
      <c r="A3930" s="133" t="s">
        <v>26529</v>
      </c>
      <c r="B3930" s="134" t="s">
        <v>26530</v>
      </c>
      <c r="C3930" s="135" t="s">
        <v>146</v>
      </c>
      <c r="D3930" s="136">
        <v>453.56</v>
      </c>
      <c r="E3930" s="136">
        <v>473.49</v>
      </c>
    </row>
    <row r="3931" spans="1:5" x14ac:dyDescent="0.3">
      <c r="A3931" s="133" t="s">
        <v>26531</v>
      </c>
      <c r="B3931" s="134" t="s">
        <v>26532</v>
      </c>
      <c r="C3931" s="135" t="s">
        <v>146</v>
      </c>
      <c r="D3931" s="136">
        <v>763.84</v>
      </c>
      <c r="E3931" s="136">
        <v>787.75</v>
      </c>
    </row>
    <row r="3932" spans="1:5" x14ac:dyDescent="0.3">
      <c r="A3932" s="133" t="s">
        <v>26533</v>
      </c>
      <c r="B3932" s="134" t="s">
        <v>26534</v>
      </c>
      <c r="C3932" s="135"/>
      <c r="D3932" s="136"/>
      <c r="E3932" s="136"/>
    </row>
    <row r="3933" spans="1:5" x14ac:dyDescent="0.3">
      <c r="A3933" s="133" t="s">
        <v>26535</v>
      </c>
      <c r="B3933" s="134" t="s">
        <v>26536</v>
      </c>
      <c r="C3933" s="135" t="s">
        <v>146</v>
      </c>
      <c r="D3933" s="136">
        <v>494.29</v>
      </c>
      <c r="E3933" s="136">
        <v>521.21</v>
      </c>
    </row>
    <row r="3934" spans="1:5" x14ac:dyDescent="0.3">
      <c r="A3934" s="133" t="s">
        <v>26537</v>
      </c>
      <c r="B3934" s="134" t="s">
        <v>26538</v>
      </c>
      <c r="C3934" s="135" t="s">
        <v>146</v>
      </c>
      <c r="D3934" s="136">
        <v>94.61</v>
      </c>
      <c r="E3934" s="136">
        <v>96.58</v>
      </c>
    </row>
    <row r="3935" spans="1:5" x14ac:dyDescent="0.3">
      <c r="A3935" s="133" t="s">
        <v>26539</v>
      </c>
      <c r="B3935" s="134" t="s">
        <v>26540</v>
      </c>
      <c r="C3935" s="135" t="s">
        <v>146</v>
      </c>
      <c r="D3935" s="136">
        <v>879.82</v>
      </c>
      <c r="E3935" s="136">
        <v>883.75</v>
      </c>
    </row>
    <row r="3936" spans="1:5" x14ac:dyDescent="0.3">
      <c r="A3936" s="133" t="s">
        <v>26541</v>
      </c>
      <c r="B3936" s="134" t="s">
        <v>26542</v>
      </c>
      <c r="C3936" s="135" t="s">
        <v>146</v>
      </c>
      <c r="D3936" s="136">
        <v>70.3</v>
      </c>
      <c r="E3936" s="136">
        <v>74.209999999999994</v>
      </c>
    </row>
    <row r="3937" spans="1:5" x14ac:dyDescent="0.3">
      <c r="A3937" s="133" t="s">
        <v>26543</v>
      </c>
      <c r="B3937" s="134" t="s">
        <v>26544</v>
      </c>
      <c r="C3937" s="135"/>
      <c r="D3937" s="136"/>
      <c r="E3937" s="136"/>
    </row>
    <row r="3938" spans="1:5" x14ac:dyDescent="0.3">
      <c r="A3938" s="133" t="s">
        <v>26545</v>
      </c>
      <c r="B3938" s="134" t="s">
        <v>26546</v>
      </c>
      <c r="C3938" s="135"/>
      <c r="D3938" s="136"/>
      <c r="E3938" s="136"/>
    </row>
    <row r="3939" spans="1:5" x14ac:dyDescent="0.3">
      <c r="A3939" s="133" t="s">
        <v>26547</v>
      </c>
      <c r="B3939" s="134" t="s">
        <v>26548</v>
      </c>
      <c r="C3939" s="135" t="s">
        <v>146</v>
      </c>
      <c r="D3939" s="136">
        <v>81.16</v>
      </c>
      <c r="E3939" s="136">
        <v>81.16</v>
      </c>
    </row>
    <row r="3940" spans="1:5" x14ac:dyDescent="0.3">
      <c r="A3940" s="133" t="s">
        <v>26549</v>
      </c>
      <c r="B3940" s="134" t="s">
        <v>26550</v>
      </c>
      <c r="C3940" s="135" t="s">
        <v>146</v>
      </c>
      <c r="D3940" s="136">
        <v>614.02</v>
      </c>
      <c r="E3940" s="136">
        <v>630.25</v>
      </c>
    </row>
    <row r="3941" spans="1:5" x14ac:dyDescent="0.3">
      <c r="A3941" s="133" t="s">
        <v>26551</v>
      </c>
      <c r="B3941" s="134" t="s">
        <v>26552</v>
      </c>
      <c r="C3941" s="135" t="s">
        <v>146</v>
      </c>
      <c r="D3941" s="136">
        <v>1476.3</v>
      </c>
      <c r="E3941" s="136">
        <v>1517.39</v>
      </c>
    </row>
    <row r="3942" spans="1:5" x14ac:dyDescent="0.3">
      <c r="A3942" s="133" t="s">
        <v>26553</v>
      </c>
      <c r="B3942" s="134" t="s">
        <v>26554</v>
      </c>
      <c r="C3942" s="135" t="s">
        <v>146</v>
      </c>
      <c r="D3942" s="136">
        <v>1849.26</v>
      </c>
      <c r="E3942" s="136">
        <v>1850.04</v>
      </c>
    </row>
    <row r="3943" spans="1:5" x14ac:dyDescent="0.3">
      <c r="A3943" s="133" t="s">
        <v>26555</v>
      </c>
      <c r="B3943" s="134" t="s">
        <v>26556</v>
      </c>
      <c r="C3943" s="135" t="s">
        <v>146</v>
      </c>
      <c r="D3943" s="136">
        <v>185.61</v>
      </c>
      <c r="E3943" s="136">
        <v>187.84</v>
      </c>
    </row>
    <row r="3944" spans="1:5" x14ac:dyDescent="0.3">
      <c r="A3944" s="133" t="s">
        <v>26557</v>
      </c>
      <c r="B3944" s="134" t="s">
        <v>26558</v>
      </c>
      <c r="C3944" s="135" t="s">
        <v>146</v>
      </c>
      <c r="D3944" s="136">
        <v>45.4</v>
      </c>
      <c r="E3944" s="136">
        <v>46.24</v>
      </c>
    </row>
    <row r="3945" spans="1:5" x14ac:dyDescent="0.3">
      <c r="A3945" s="133" t="s">
        <v>26559</v>
      </c>
      <c r="B3945" s="134" t="s">
        <v>26560</v>
      </c>
      <c r="C3945" s="135" t="s">
        <v>146</v>
      </c>
      <c r="D3945" s="136">
        <v>158.66</v>
      </c>
      <c r="E3945" s="136">
        <v>159.5</v>
      </c>
    </row>
    <row r="3946" spans="1:5" x14ac:dyDescent="0.3">
      <c r="A3946" s="133" t="s">
        <v>26561</v>
      </c>
      <c r="B3946" s="134" t="s">
        <v>26562</v>
      </c>
      <c r="C3946" s="135" t="s">
        <v>19026</v>
      </c>
      <c r="D3946" s="136">
        <v>7514.54</v>
      </c>
      <c r="E3946" s="136">
        <v>7514.54</v>
      </c>
    </row>
    <row r="3947" spans="1:5" x14ac:dyDescent="0.3">
      <c r="A3947" s="133" t="s">
        <v>26563</v>
      </c>
      <c r="B3947" s="134" t="s">
        <v>26564</v>
      </c>
      <c r="C3947" s="135" t="s">
        <v>19026</v>
      </c>
      <c r="D3947" s="136">
        <v>37091.279999999999</v>
      </c>
      <c r="E3947" s="136">
        <v>37091.279999999999</v>
      </c>
    </row>
    <row r="3948" spans="1:5" x14ac:dyDescent="0.3">
      <c r="A3948" s="133" t="s">
        <v>26565</v>
      </c>
      <c r="B3948" s="134" t="s">
        <v>35295</v>
      </c>
      <c r="C3948" s="135" t="s">
        <v>19026</v>
      </c>
      <c r="D3948" s="136">
        <v>46135.01</v>
      </c>
      <c r="E3948" s="136">
        <v>46135.01</v>
      </c>
    </row>
    <row r="3949" spans="1:5" x14ac:dyDescent="0.3">
      <c r="A3949" s="133" t="s">
        <v>26566</v>
      </c>
      <c r="B3949" s="134" t="s">
        <v>26567</v>
      </c>
      <c r="C3949" s="135"/>
      <c r="D3949" s="136"/>
      <c r="E3949" s="136"/>
    </row>
    <row r="3950" spans="1:5" x14ac:dyDescent="0.3">
      <c r="A3950" s="133" t="s">
        <v>26568</v>
      </c>
      <c r="B3950" s="134" t="s">
        <v>26569</v>
      </c>
      <c r="C3950" s="135" t="s">
        <v>146</v>
      </c>
      <c r="D3950" s="136">
        <v>10109.959999999999</v>
      </c>
      <c r="E3950" s="136">
        <v>10118.35</v>
      </c>
    </row>
    <row r="3951" spans="1:5" x14ac:dyDescent="0.3">
      <c r="A3951" s="133" t="s">
        <v>26570</v>
      </c>
      <c r="B3951" s="134" t="s">
        <v>26571</v>
      </c>
      <c r="C3951" s="135" t="s">
        <v>146</v>
      </c>
      <c r="D3951" s="136">
        <v>16192.3</v>
      </c>
      <c r="E3951" s="136">
        <v>16200.69</v>
      </c>
    </row>
    <row r="3952" spans="1:5" x14ac:dyDescent="0.3">
      <c r="A3952" s="133" t="s">
        <v>26572</v>
      </c>
      <c r="B3952" s="134" t="s">
        <v>26573</v>
      </c>
      <c r="C3952" s="135" t="s">
        <v>146</v>
      </c>
      <c r="D3952" s="136">
        <v>44754.98</v>
      </c>
      <c r="E3952" s="136">
        <v>44763.37</v>
      </c>
    </row>
    <row r="3953" spans="1:5" x14ac:dyDescent="0.3">
      <c r="A3953" s="133" t="s">
        <v>26574</v>
      </c>
      <c r="B3953" s="134" t="s">
        <v>26575</v>
      </c>
      <c r="C3953" s="135"/>
      <c r="D3953" s="136"/>
      <c r="E3953" s="136"/>
    </row>
    <row r="3954" spans="1:5" x14ac:dyDescent="0.3">
      <c r="A3954" s="133" t="s">
        <v>26576</v>
      </c>
      <c r="B3954" s="134" t="s">
        <v>26577</v>
      </c>
      <c r="C3954" s="135" t="s">
        <v>146</v>
      </c>
      <c r="D3954" s="136">
        <v>39819.56</v>
      </c>
      <c r="E3954" s="136">
        <v>39835.279999999999</v>
      </c>
    </row>
    <row r="3955" spans="1:5" x14ac:dyDescent="0.3">
      <c r="A3955" s="133" t="s">
        <v>26578</v>
      </c>
      <c r="B3955" s="134" t="s">
        <v>26579</v>
      </c>
      <c r="C3955" s="135" t="s">
        <v>146</v>
      </c>
      <c r="D3955" s="136">
        <v>48434.23</v>
      </c>
      <c r="E3955" s="136">
        <v>48449.95</v>
      </c>
    </row>
    <row r="3956" spans="1:5" x14ac:dyDescent="0.3">
      <c r="A3956" s="133" t="s">
        <v>26580</v>
      </c>
      <c r="B3956" s="134" t="s">
        <v>26581</v>
      </c>
      <c r="C3956" s="135" t="s">
        <v>146</v>
      </c>
      <c r="D3956" s="136">
        <v>46933.77</v>
      </c>
      <c r="E3956" s="136">
        <v>46949.49</v>
      </c>
    </row>
    <row r="3957" spans="1:5" x14ac:dyDescent="0.3">
      <c r="A3957" s="133" t="s">
        <v>26582</v>
      </c>
      <c r="B3957" s="134" t="s">
        <v>26583</v>
      </c>
      <c r="C3957" s="135" t="s">
        <v>146</v>
      </c>
      <c r="D3957" s="136">
        <v>5423.87</v>
      </c>
      <c r="E3957" s="136">
        <v>5435.05</v>
      </c>
    </row>
    <row r="3958" spans="1:5" x14ac:dyDescent="0.3">
      <c r="A3958" s="133" t="s">
        <v>26584</v>
      </c>
      <c r="B3958" s="134" t="s">
        <v>26585</v>
      </c>
      <c r="C3958" s="135" t="s">
        <v>146</v>
      </c>
      <c r="D3958" s="136">
        <v>16094.14</v>
      </c>
      <c r="E3958" s="136">
        <v>16109.86</v>
      </c>
    </row>
    <row r="3959" spans="1:5" x14ac:dyDescent="0.3">
      <c r="A3959" s="133" t="s">
        <v>26586</v>
      </c>
      <c r="B3959" s="134" t="s">
        <v>26587</v>
      </c>
      <c r="C3959" s="135" t="s">
        <v>146</v>
      </c>
      <c r="D3959" s="136">
        <v>25354.63</v>
      </c>
      <c r="E3959" s="136">
        <v>25365.81</v>
      </c>
    </row>
    <row r="3960" spans="1:5" x14ac:dyDescent="0.3">
      <c r="A3960" s="133" t="s">
        <v>26588</v>
      </c>
      <c r="B3960" s="134" t="s">
        <v>26589</v>
      </c>
      <c r="C3960" s="135" t="s">
        <v>146</v>
      </c>
      <c r="D3960" s="136">
        <v>1070.3900000000001</v>
      </c>
      <c r="E3960" s="136">
        <v>1075.98</v>
      </c>
    </row>
    <row r="3961" spans="1:5" x14ac:dyDescent="0.3">
      <c r="A3961" s="133" t="s">
        <v>26590</v>
      </c>
      <c r="B3961" s="134" t="s">
        <v>26591</v>
      </c>
      <c r="C3961" s="135" t="s">
        <v>146</v>
      </c>
      <c r="D3961" s="136">
        <v>42168.33</v>
      </c>
      <c r="E3961" s="136">
        <v>42184.05</v>
      </c>
    </row>
    <row r="3962" spans="1:5" x14ac:dyDescent="0.3">
      <c r="A3962" s="133" t="s">
        <v>26592</v>
      </c>
      <c r="B3962" s="134" t="s">
        <v>26593</v>
      </c>
      <c r="C3962" s="135" t="s">
        <v>146</v>
      </c>
      <c r="D3962" s="136">
        <v>58242.02</v>
      </c>
      <c r="E3962" s="136">
        <v>58257.74</v>
      </c>
    </row>
    <row r="3963" spans="1:5" x14ac:dyDescent="0.3">
      <c r="A3963" s="133" t="s">
        <v>26594</v>
      </c>
      <c r="B3963" s="134" t="s">
        <v>26595</v>
      </c>
      <c r="C3963" s="135" t="s">
        <v>146</v>
      </c>
      <c r="D3963" s="136">
        <v>120227.88</v>
      </c>
      <c r="E3963" s="136">
        <v>120243.6</v>
      </c>
    </row>
    <row r="3964" spans="1:5" x14ac:dyDescent="0.3">
      <c r="A3964" s="133" t="s">
        <v>26596</v>
      </c>
      <c r="B3964" s="134" t="s">
        <v>26597</v>
      </c>
      <c r="C3964" s="135" t="s">
        <v>146</v>
      </c>
      <c r="D3964" s="136">
        <v>145822.35999999999</v>
      </c>
      <c r="E3964" s="136">
        <v>145838.07999999999</v>
      </c>
    </row>
    <row r="3965" spans="1:5" x14ac:dyDescent="0.3">
      <c r="A3965" s="133" t="s">
        <v>26598</v>
      </c>
      <c r="B3965" s="134" t="s">
        <v>26599</v>
      </c>
      <c r="C3965" s="135" t="s">
        <v>146</v>
      </c>
      <c r="D3965" s="136">
        <v>52124.52</v>
      </c>
      <c r="E3965" s="136">
        <v>52140.24</v>
      </c>
    </row>
    <row r="3966" spans="1:5" x14ac:dyDescent="0.3">
      <c r="A3966" s="133" t="s">
        <v>26600</v>
      </c>
      <c r="B3966" s="134" t="s">
        <v>26601</v>
      </c>
      <c r="C3966" s="135" t="s">
        <v>146</v>
      </c>
      <c r="D3966" s="136">
        <v>27850.799999999999</v>
      </c>
      <c r="E3966" s="136">
        <v>27866.52</v>
      </c>
    </row>
    <row r="3967" spans="1:5" x14ac:dyDescent="0.3">
      <c r="A3967" s="133" t="s">
        <v>26602</v>
      </c>
      <c r="B3967" s="134" t="s">
        <v>26603</v>
      </c>
      <c r="C3967" s="135" t="s">
        <v>146</v>
      </c>
      <c r="D3967" s="136">
        <v>37497.08</v>
      </c>
      <c r="E3967" s="136">
        <v>37512.800000000003</v>
      </c>
    </row>
    <row r="3968" spans="1:5" x14ac:dyDescent="0.3">
      <c r="A3968" s="133" t="s">
        <v>26604</v>
      </c>
      <c r="B3968" s="134" t="s">
        <v>26605</v>
      </c>
      <c r="C3968" s="135" t="s">
        <v>146</v>
      </c>
      <c r="D3968" s="136">
        <v>65800.67</v>
      </c>
      <c r="E3968" s="136">
        <v>65816.39</v>
      </c>
    </row>
    <row r="3969" spans="1:5" x14ac:dyDescent="0.3">
      <c r="A3969" s="133" t="s">
        <v>26606</v>
      </c>
      <c r="B3969" s="134" t="s">
        <v>26607</v>
      </c>
      <c r="C3969" s="135" t="s">
        <v>146</v>
      </c>
      <c r="D3969" s="136">
        <v>43172.06</v>
      </c>
      <c r="E3969" s="136">
        <v>43187.78</v>
      </c>
    </row>
    <row r="3970" spans="1:5" x14ac:dyDescent="0.3">
      <c r="A3970" s="133" t="s">
        <v>26608</v>
      </c>
      <c r="B3970" s="134" t="s">
        <v>26609</v>
      </c>
      <c r="C3970" s="135" t="s">
        <v>146</v>
      </c>
      <c r="D3970" s="136">
        <v>96815.61</v>
      </c>
      <c r="E3970" s="136">
        <v>96831.33</v>
      </c>
    </row>
    <row r="3971" spans="1:5" x14ac:dyDescent="0.3">
      <c r="A3971" s="133" t="s">
        <v>26610</v>
      </c>
      <c r="B3971" s="134" t="s">
        <v>26611</v>
      </c>
      <c r="C3971" s="135"/>
      <c r="D3971" s="136"/>
      <c r="E3971" s="136"/>
    </row>
    <row r="3972" spans="1:5" x14ac:dyDescent="0.3">
      <c r="A3972" s="133" t="s">
        <v>35296</v>
      </c>
      <c r="B3972" s="134" t="s">
        <v>35297</v>
      </c>
      <c r="C3972" s="135" t="s">
        <v>146</v>
      </c>
      <c r="D3972" s="136">
        <v>720.04</v>
      </c>
      <c r="E3972" s="136">
        <v>726.41</v>
      </c>
    </row>
    <row r="3973" spans="1:5" x14ac:dyDescent="0.3">
      <c r="A3973" s="133" t="s">
        <v>26612</v>
      </c>
      <c r="B3973" s="134" t="s">
        <v>26613</v>
      </c>
      <c r="C3973" s="135"/>
      <c r="D3973" s="136"/>
      <c r="E3973" s="136"/>
    </row>
    <row r="3974" spans="1:5" x14ac:dyDescent="0.3">
      <c r="A3974" s="133" t="s">
        <v>26614</v>
      </c>
      <c r="B3974" s="134" t="s">
        <v>26615</v>
      </c>
      <c r="C3974" s="135" t="s">
        <v>146</v>
      </c>
      <c r="D3974" s="136">
        <v>51.03</v>
      </c>
      <c r="E3974" s="136">
        <v>52.14</v>
      </c>
    </row>
    <row r="3975" spans="1:5" x14ac:dyDescent="0.3">
      <c r="A3975" s="133" t="s">
        <v>26616</v>
      </c>
      <c r="B3975" s="134" t="s">
        <v>26617</v>
      </c>
      <c r="C3975" s="135" t="s">
        <v>146</v>
      </c>
      <c r="D3975" s="136">
        <v>791.69</v>
      </c>
      <c r="E3975" s="136">
        <v>796.17</v>
      </c>
    </row>
    <row r="3976" spans="1:5" x14ac:dyDescent="0.3">
      <c r="A3976" s="133" t="s">
        <v>26618</v>
      </c>
      <c r="B3976" s="134" t="s">
        <v>26619</v>
      </c>
      <c r="C3976" s="135" t="s">
        <v>146</v>
      </c>
      <c r="D3976" s="136">
        <v>672.54</v>
      </c>
      <c r="E3976" s="136">
        <v>677.02</v>
      </c>
    </row>
    <row r="3977" spans="1:5" x14ac:dyDescent="0.3">
      <c r="A3977" s="133" t="s">
        <v>26620</v>
      </c>
      <c r="B3977" s="134" t="s">
        <v>26621</v>
      </c>
      <c r="C3977" s="135" t="s">
        <v>146</v>
      </c>
      <c r="D3977" s="136">
        <v>127.3</v>
      </c>
      <c r="E3977" s="136">
        <v>128.41</v>
      </c>
    </row>
    <row r="3978" spans="1:5" x14ac:dyDescent="0.3">
      <c r="A3978" s="133" t="s">
        <v>26622</v>
      </c>
      <c r="B3978" s="134" t="s">
        <v>26623</v>
      </c>
      <c r="C3978" s="135" t="s">
        <v>146</v>
      </c>
      <c r="D3978" s="136">
        <v>978.95</v>
      </c>
      <c r="E3978" s="136">
        <v>979.36</v>
      </c>
    </row>
    <row r="3979" spans="1:5" x14ac:dyDescent="0.3">
      <c r="A3979" s="133" t="s">
        <v>26624</v>
      </c>
      <c r="B3979" s="134" t="s">
        <v>26625</v>
      </c>
      <c r="C3979" s="135"/>
      <c r="D3979" s="136"/>
      <c r="E3979" s="136"/>
    </row>
    <row r="3980" spans="1:5" x14ac:dyDescent="0.3">
      <c r="A3980" s="133" t="s">
        <v>26626</v>
      </c>
      <c r="B3980" s="134" t="s">
        <v>26627</v>
      </c>
      <c r="C3980" s="135" t="s">
        <v>146</v>
      </c>
      <c r="D3980" s="136">
        <v>525.07000000000005</v>
      </c>
      <c r="E3980" s="136">
        <v>527.61</v>
      </c>
    </row>
    <row r="3981" spans="1:5" x14ac:dyDescent="0.3">
      <c r="A3981" s="133" t="s">
        <v>26628</v>
      </c>
      <c r="B3981" s="134" t="s">
        <v>26629</v>
      </c>
      <c r="C3981" s="135" t="s">
        <v>146</v>
      </c>
      <c r="D3981" s="136">
        <v>783.49</v>
      </c>
      <c r="E3981" s="136">
        <v>786.76</v>
      </c>
    </row>
    <row r="3982" spans="1:5" x14ac:dyDescent="0.3">
      <c r="A3982" s="133" t="s">
        <v>26630</v>
      </c>
      <c r="B3982" s="134" t="s">
        <v>26631</v>
      </c>
      <c r="C3982" s="135"/>
      <c r="D3982" s="136"/>
      <c r="E3982" s="136"/>
    </row>
    <row r="3983" spans="1:5" x14ac:dyDescent="0.3">
      <c r="A3983" s="133" t="s">
        <v>26632</v>
      </c>
      <c r="B3983" s="134" t="s">
        <v>26633</v>
      </c>
      <c r="C3983" s="135" t="s">
        <v>80</v>
      </c>
      <c r="D3983" s="136">
        <v>5.5</v>
      </c>
      <c r="E3983" s="136">
        <v>6.06</v>
      </c>
    </row>
    <row r="3984" spans="1:5" x14ac:dyDescent="0.3">
      <c r="A3984" s="133" t="s">
        <v>26634</v>
      </c>
      <c r="B3984" s="134" t="s">
        <v>26635</v>
      </c>
      <c r="C3984" s="135" t="s">
        <v>146</v>
      </c>
      <c r="D3984" s="136">
        <v>16.23</v>
      </c>
      <c r="E3984" s="136">
        <v>17.34</v>
      </c>
    </row>
    <row r="3985" spans="1:5" x14ac:dyDescent="0.3">
      <c r="A3985" s="133" t="s">
        <v>26636</v>
      </c>
      <c r="B3985" s="134" t="s">
        <v>26637</v>
      </c>
      <c r="C3985" s="135" t="s">
        <v>146</v>
      </c>
      <c r="D3985" s="136">
        <v>12</v>
      </c>
      <c r="E3985" s="136">
        <v>13.11</v>
      </c>
    </row>
    <row r="3986" spans="1:5" x14ac:dyDescent="0.3">
      <c r="A3986" s="133" t="s">
        <v>26638</v>
      </c>
      <c r="B3986" s="134" t="s">
        <v>26639</v>
      </c>
      <c r="C3986" s="135" t="s">
        <v>146</v>
      </c>
      <c r="D3986" s="136">
        <v>12.58</v>
      </c>
      <c r="E3986" s="136">
        <v>13.69</v>
      </c>
    </row>
    <row r="3987" spans="1:5" x14ac:dyDescent="0.3">
      <c r="A3987" s="133" t="s">
        <v>26640</v>
      </c>
      <c r="B3987" s="134" t="s">
        <v>26641</v>
      </c>
      <c r="C3987" s="135" t="s">
        <v>146</v>
      </c>
      <c r="D3987" s="136">
        <v>305.60000000000002</v>
      </c>
      <c r="E3987" s="136">
        <v>306.83</v>
      </c>
    </row>
    <row r="3988" spans="1:5" x14ac:dyDescent="0.3">
      <c r="A3988" s="133" t="s">
        <v>26642</v>
      </c>
      <c r="B3988" s="134" t="s">
        <v>26643</v>
      </c>
      <c r="C3988" s="135" t="s">
        <v>146</v>
      </c>
      <c r="D3988" s="136">
        <v>679.24</v>
      </c>
      <c r="E3988" s="136">
        <v>680.47</v>
      </c>
    </row>
    <row r="3989" spans="1:5" x14ac:dyDescent="0.3">
      <c r="A3989" s="133" t="s">
        <v>26644</v>
      </c>
      <c r="B3989" s="134" t="s">
        <v>26645</v>
      </c>
      <c r="C3989" s="135" t="s">
        <v>146</v>
      </c>
      <c r="D3989" s="136">
        <v>26.46</v>
      </c>
      <c r="E3989" s="136">
        <v>28.43</v>
      </c>
    </row>
    <row r="3990" spans="1:5" x14ac:dyDescent="0.3">
      <c r="A3990" s="133" t="s">
        <v>26646</v>
      </c>
      <c r="B3990" s="134" t="s">
        <v>26647</v>
      </c>
      <c r="C3990" s="135" t="s">
        <v>146</v>
      </c>
      <c r="D3990" s="136">
        <v>36.35</v>
      </c>
      <c r="E3990" s="136">
        <v>38.32</v>
      </c>
    </row>
    <row r="3991" spans="1:5" x14ac:dyDescent="0.3">
      <c r="A3991" s="133" t="s">
        <v>26648</v>
      </c>
      <c r="B3991" s="134" t="s">
        <v>26649</v>
      </c>
      <c r="C3991" s="135" t="s">
        <v>146</v>
      </c>
      <c r="D3991" s="136">
        <v>88.54</v>
      </c>
      <c r="E3991" s="136">
        <v>88.77</v>
      </c>
    </row>
    <row r="3992" spans="1:5" x14ac:dyDescent="0.3">
      <c r="A3992" s="133" t="s">
        <v>26650</v>
      </c>
      <c r="B3992" s="134" t="s">
        <v>26651</v>
      </c>
      <c r="C3992" s="135" t="s">
        <v>146</v>
      </c>
      <c r="D3992" s="136">
        <v>282.64</v>
      </c>
      <c r="E3992" s="136">
        <v>283.91000000000003</v>
      </c>
    </row>
    <row r="3993" spans="1:5" x14ac:dyDescent="0.3">
      <c r="A3993" s="133" t="s">
        <v>26652</v>
      </c>
      <c r="B3993" s="134" t="s">
        <v>26653</v>
      </c>
      <c r="C3993" s="135" t="s">
        <v>146</v>
      </c>
      <c r="D3993" s="136">
        <v>102.67</v>
      </c>
      <c r="E3993" s="136">
        <v>103.49</v>
      </c>
    </row>
    <row r="3994" spans="1:5" x14ac:dyDescent="0.3">
      <c r="A3994" s="133" t="s">
        <v>26654</v>
      </c>
      <c r="B3994" s="134" t="s">
        <v>26655</v>
      </c>
      <c r="C3994" s="135" t="s">
        <v>146</v>
      </c>
      <c r="D3994" s="136">
        <v>130.72999999999999</v>
      </c>
      <c r="E3994" s="136">
        <v>131.55000000000001</v>
      </c>
    </row>
    <row r="3995" spans="1:5" x14ac:dyDescent="0.3">
      <c r="A3995" s="133" t="s">
        <v>26656</v>
      </c>
      <c r="B3995" s="134" t="s">
        <v>26657</v>
      </c>
      <c r="C3995" s="135" t="s">
        <v>146</v>
      </c>
      <c r="D3995" s="136">
        <v>172.4</v>
      </c>
      <c r="E3995" s="136">
        <v>173.22</v>
      </c>
    </row>
    <row r="3996" spans="1:5" x14ac:dyDescent="0.3">
      <c r="A3996" s="133" t="s">
        <v>26658</v>
      </c>
      <c r="B3996" s="134" t="s">
        <v>26659</v>
      </c>
      <c r="C3996" s="135" t="s">
        <v>146</v>
      </c>
      <c r="D3996" s="136">
        <v>100.24</v>
      </c>
      <c r="E3996" s="136">
        <v>100.47</v>
      </c>
    </row>
    <row r="3997" spans="1:5" x14ac:dyDescent="0.3">
      <c r="A3997" s="133" t="s">
        <v>26660</v>
      </c>
      <c r="B3997" s="134" t="s">
        <v>26661</v>
      </c>
      <c r="C3997" s="135" t="s">
        <v>146</v>
      </c>
      <c r="D3997" s="136">
        <v>108.28</v>
      </c>
      <c r="E3997" s="136">
        <v>108.51</v>
      </c>
    </row>
    <row r="3998" spans="1:5" x14ac:dyDescent="0.3">
      <c r="A3998" s="133" t="s">
        <v>26662</v>
      </c>
      <c r="B3998" s="134" t="s">
        <v>26663</v>
      </c>
      <c r="C3998" s="135" t="s">
        <v>146</v>
      </c>
      <c r="D3998" s="136">
        <v>14.31</v>
      </c>
      <c r="E3998" s="136">
        <v>14.76</v>
      </c>
    </row>
    <row r="3999" spans="1:5" x14ac:dyDescent="0.3">
      <c r="A3999" s="133" t="s">
        <v>26664</v>
      </c>
      <c r="B3999" s="134" t="s">
        <v>26665</v>
      </c>
      <c r="C3999" s="135" t="s">
        <v>146</v>
      </c>
      <c r="D3999" s="136">
        <v>19.75</v>
      </c>
      <c r="E3999" s="136">
        <v>20.2</v>
      </c>
    </row>
    <row r="4000" spans="1:5" x14ac:dyDescent="0.3">
      <c r="A4000" s="133" t="s">
        <v>26666</v>
      </c>
      <c r="B4000" s="134" t="s">
        <v>26667</v>
      </c>
      <c r="C4000" s="135" t="s">
        <v>146</v>
      </c>
      <c r="D4000" s="136">
        <v>37.94</v>
      </c>
      <c r="E4000" s="136">
        <v>40.03</v>
      </c>
    </row>
    <row r="4001" spans="1:5" x14ac:dyDescent="0.3">
      <c r="A4001" s="133" t="s">
        <v>26668</v>
      </c>
      <c r="B4001" s="134" t="s">
        <v>26669</v>
      </c>
      <c r="C4001" s="135" t="s">
        <v>146</v>
      </c>
      <c r="D4001" s="136">
        <v>21.65</v>
      </c>
      <c r="E4001" s="136">
        <v>22.92</v>
      </c>
    </row>
    <row r="4002" spans="1:5" x14ac:dyDescent="0.3">
      <c r="A4002" s="133" t="s">
        <v>26670</v>
      </c>
      <c r="B4002" s="134" t="s">
        <v>26671</v>
      </c>
      <c r="C4002" s="135" t="s">
        <v>146</v>
      </c>
      <c r="D4002" s="136">
        <v>23.09</v>
      </c>
      <c r="E4002" s="136">
        <v>24.36</v>
      </c>
    </row>
    <row r="4003" spans="1:5" x14ac:dyDescent="0.3">
      <c r="A4003" s="133" t="s">
        <v>26672</v>
      </c>
      <c r="B4003" s="134" t="s">
        <v>26673</v>
      </c>
      <c r="C4003" s="135" t="s">
        <v>146</v>
      </c>
      <c r="D4003" s="136">
        <v>26.23</v>
      </c>
      <c r="E4003" s="136">
        <v>27.5</v>
      </c>
    </row>
    <row r="4004" spans="1:5" x14ac:dyDescent="0.3">
      <c r="A4004" s="133" t="s">
        <v>26674</v>
      </c>
      <c r="B4004" s="134" t="s">
        <v>35298</v>
      </c>
      <c r="C4004" s="135" t="s">
        <v>146</v>
      </c>
      <c r="D4004" s="136">
        <v>33.880000000000003</v>
      </c>
      <c r="E4004" s="136">
        <v>36.04</v>
      </c>
    </row>
    <row r="4005" spans="1:5" x14ac:dyDescent="0.3">
      <c r="A4005" s="133" t="s">
        <v>26675</v>
      </c>
      <c r="B4005" s="134" t="s">
        <v>26676</v>
      </c>
      <c r="C4005" s="135" t="s">
        <v>146</v>
      </c>
      <c r="D4005" s="136">
        <v>22.77</v>
      </c>
      <c r="E4005" s="136">
        <v>23.88</v>
      </c>
    </row>
    <row r="4006" spans="1:5" x14ac:dyDescent="0.3">
      <c r="A4006" s="133" t="s">
        <v>26677</v>
      </c>
      <c r="B4006" s="134" t="s">
        <v>26678</v>
      </c>
      <c r="C4006" s="135" t="s">
        <v>146</v>
      </c>
      <c r="D4006" s="136">
        <v>117.55</v>
      </c>
      <c r="E4006" s="136">
        <v>121.48</v>
      </c>
    </row>
    <row r="4007" spans="1:5" x14ac:dyDescent="0.3">
      <c r="A4007" s="133" t="s">
        <v>26679</v>
      </c>
      <c r="B4007" s="134" t="s">
        <v>26680</v>
      </c>
      <c r="C4007" s="135"/>
      <c r="D4007" s="136"/>
      <c r="E4007" s="136"/>
    </row>
    <row r="4008" spans="1:5" x14ac:dyDescent="0.3">
      <c r="A4008" s="133" t="s">
        <v>26681</v>
      </c>
      <c r="B4008" s="134" t="s">
        <v>26682</v>
      </c>
      <c r="C4008" s="135"/>
      <c r="D4008" s="136"/>
      <c r="E4008" s="136"/>
    </row>
    <row r="4009" spans="1:5" x14ac:dyDescent="0.3">
      <c r="A4009" s="133" t="s">
        <v>26683</v>
      </c>
      <c r="B4009" s="134" t="s">
        <v>26684</v>
      </c>
      <c r="C4009" s="135" t="s">
        <v>1037</v>
      </c>
      <c r="D4009" s="136">
        <v>275.2</v>
      </c>
      <c r="E4009" s="136">
        <v>275.58999999999997</v>
      </c>
    </row>
    <row r="4010" spans="1:5" x14ac:dyDescent="0.3">
      <c r="A4010" s="133" t="s">
        <v>26685</v>
      </c>
      <c r="B4010" s="134" t="s">
        <v>26686</v>
      </c>
      <c r="C4010" s="135" t="s">
        <v>1037</v>
      </c>
      <c r="D4010" s="136">
        <v>224.24</v>
      </c>
      <c r="E4010" s="136">
        <v>224.56</v>
      </c>
    </row>
    <row r="4011" spans="1:5" x14ac:dyDescent="0.3">
      <c r="A4011" s="133" t="s">
        <v>26687</v>
      </c>
      <c r="B4011" s="134" t="s">
        <v>26688</v>
      </c>
      <c r="C4011" s="135" t="s">
        <v>1037</v>
      </c>
      <c r="D4011" s="136">
        <v>225.01</v>
      </c>
      <c r="E4011" s="136">
        <v>225.33</v>
      </c>
    </row>
    <row r="4012" spans="1:5" x14ac:dyDescent="0.3">
      <c r="A4012" s="133" t="s">
        <v>26689</v>
      </c>
      <c r="B4012" s="134" t="s">
        <v>26690</v>
      </c>
      <c r="C4012" s="135" t="s">
        <v>80</v>
      </c>
      <c r="D4012" s="136">
        <v>396.74</v>
      </c>
      <c r="E4012" s="136">
        <v>398.33</v>
      </c>
    </row>
    <row r="4013" spans="1:5" x14ac:dyDescent="0.3">
      <c r="A4013" s="133" t="s">
        <v>26691</v>
      </c>
      <c r="B4013" s="134" t="s">
        <v>26692</v>
      </c>
      <c r="C4013" s="135"/>
      <c r="D4013" s="136"/>
      <c r="E4013" s="136"/>
    </row>
    <row r="4014" spans="1:5" x14ac:dyDescent="0.3">
      <c r="A4014" s="133" t="s">
        <v>26693</v>
      </c>
      <c r="B4014" s="134" t="s">
        <v>26694</v>
      </c>
      <c r="C4014" s="135" t="s">
        <v>1037</v>
      </c>
      <c r="D4014" s="136">
        <v>80.459999999999994</v>
      </c>
      <c r="E4014" s="136">
        <v>80.459999999999994</v>
      </c>
    </row>
    <row r="4015" spans="1:5" x14ac:dyDescent="0.3">
      <c r="A4015" s="133" t="s">
        <v>26695</v>
      </c>
      <c r="B4015" s="134" t="s">
        <v>26696</v>
      </c>
      <c r="C4015" s="135" t="s">
        <v>1037</v>
      </c>
      <c r="D4015" s="136">
        <v>37.42</v>
      </c>
      <c r="E4015" s="136">
        <v>37.42</v>
      </c>
    </row>
    <row r="4016" spans="1:5" x14ac:dyDescent="0.3">
      <c r="A4016" s="133" t="s">
        <v>26697</v>
      </c>
      <c r="B4016" s="134" t="s">
        <v>26698</v>
      </c>
      <c r="C4016" s="135" t="s">
        <v>1037</v>
      </c>
      <c r="D4016" s="136">
        <v>185.65</v>
      </c>
      <c r="E4016" s="136">
        <v>185.65</v>
      </c>
    </row>
    <row r="4017" spans="1:5" x14ac:dyDescent="0.3">
      <c r="A4017" s="133" t="s">
        <v>26699</v>
      </c>
      <c r="B4017" s="134" t="s">
        <v>26700</v>
      </c>
      <c r="C4017" s="135" t="s">
        <v>1037</v>
      </c>
      <c r="D4017" s="136">
        <v>232.06</v>
      </c>
      <c r="E4017" s="136">
        <v>232.06</v>
      </c>
    </row>
    <row r="4018" spans="1:5" x14ac:dyDescent="0.3">
      <c r="A4018" s="133" t="s">
        <v>26701</v>
      </c>
      <c r="B4018" s="134" t="s">
        <v>26702</v>
      </c>
      <c r="C4018" s="135" t="s">
        <v>1037</v>
      </c>
      <c r="D4018" s="136">
        <v>84.86</v>
      </c>
      <c r="E4018" s="136">
        <v>84.86</v>
      </c>
    </row>
    <row r="4019" spans="1:5" x14ac:dyDescent="0.3">
      <c r="A4019" s="133" t="s">
        <v>26703</v>
      </c>
      <c r="B4019" s="134" t="s">
        <v>26704</v>
      </c>
      <c r="C4019" s="135" t="s">
        <v>1037</v>
      </c>
      <c r="D4019" s="136">
        <v>126.8</v>
      </c>
      <c r="E4019" s="136">
        <v>126.8</v>
      </c>
    </row>
    <row r="4020" spans="1:5" x14ac:dyDescent="0.3">
      <c r="A4020" s="133" t="s">
        <v>26705</v>
      </c>
      <c r="B4020" s="134" t="s">
        <v>26706</v>
      </c>
      <c r="C4020" s="135" t="s">
        <v>1037</v>
      </c>
      <c r="D4020" s="136">
        <v>134.33000000000001</v>
      </c>
      <c r="E4020" s="136">
        <v>134.33000000000001</v>
      </c>
    </row>
    <row r="4021" spans="1:5" x14ac:dyDescent="0.3">
      <c r="A4021" s="133" t="s">
        <v>26707</v>
      </c>
      <c r="B4021" s="134" t="s">
        <v>26708</v>
      </c>
      <c r="C4021" s="135" t="s">
        <v>1037</v>
      </c>
      <c r="D4021" s="136">
        <v>244.08</v>
      </c>
      <c r="E4021" s="136">
        <v>244.08</v>
      </c>
    </row>
    <row r="4022" spans="1:5" x14ac:dyDescent="0.3">
      <c r="A4022" s="133" t="s">
        <v>26709</v>
      </c>
      <c r="B4022" s="134" t="s">
        <v>26710</v>
      </c>
      <c r="C4022" s="135" t="s">
        <v>1037</v>
      </c>
      <c r="D4022" s="136">
        <v>290.33999999999997</v>
      </c>
      <c r="E4022" s="136">
        <v>290.33999999999997</v>
      </c>
    </row>
    <row r="4023" spans="1:5" x14ac:dyDescent="0.3">
      <c r="A4023" s="133" t="s">
        <v>26711</v>
      </c>
      <c r="B4023" s="134" t="s">
        <v>26712</v>
      </c>
      <c r="C4023" s="135" t="s">
        <v>1037</v>
      </c>
      <c r="D4023" s="136">
        <v>44.48</v>
      </c>
      <c r="E4023" s="136">
        <v>44.48</v>
      </c>
    </row>
    <row r="4024" spans="1:5" x14ac:dyDescent="0.3">
      <c r="A4024" s="133" t="s">
        <v>26713</v>
      </c>
      <c r="B4024" s="134" t="s">
        <v>26714</v>
      </c>
      <c r="C4024" s="135"/>
      <c r="D4024" s="136"/>
      <c r="E4024" s="136"/>
    </row>
    <row r="4025" spans="1:5" x14ac:dyDescent="0.3">
      <c r="A4025" s="133" t="s">
        <v>26715</v>
      </c>
      <c r="B4025" s="134" t="s">
        <v>26716</v>
      </c>
      <c r="C4025" s="135" t="s">
        <v>1037</v>
      </c>
      <c r="D4025" s="136">
        <v>1640.51</v>
      </c>
      <c r="E4025" s="136">
        <v>1643.4</v>
      </c>
    </row>
    <row r="4026" spans="1:5" x14ac:dyDescent="0.3">
      <c r="A4026" s="133" t="s">
        <v>26717</v>
      </c>
      <c r="B4026" s="134" t="s">
        <v>26718</v>
      </c>
      <c r="C4026" s="135" t="s">
        <v>1037</v>
      </c>
      <c r="D4026" s="136">
        <v>1707.98</v>
      </c>
      <c r="E4026" s="136">
        <v>1710.86</v>
      </c>
    </row>
    <row r="4027" spans="1:5" x14ac:dyDescent="0.3">
      <c r="A4027" s="133" t="s">
        <v>26719</v>
      </c>
      <c r="B4027" s="134" t="s">
        <v>26720</v>
      </c>
      <c r="C4027" s="135" t="s">
        <v>1037</v>
      </c>
      <c r="D4027" s="136">
        <v>1839.75</v>
      </c>
      <c r="E4027" s="136">
        <v>1842.63</v>
      </c>
    </row>
    <row r="4028" spans="1:5" x14ac:dyDescent="0.3">
      <c r="A4028" s="133" t="s">
        <v>26721</v>
      </c>
      <c r="B4028" s="134" t="s">
        <v>26722</v>
      </c>
      <c r="C4028" s="135" t="s">
        <v>1037</v>
      </c>
      <c r="D4028" s="136">
        <v>1897.72</v>
      </c>
      <c r="E4028" s="136">
        <v>1900.6</v>
      </c>
    </row>
    <row r="4029" spans="1:5" x14ac:dyDescent="0.3">
      <c r="A4029" s="133" t="s">
        <v>26723</v>
      </c>
      <c r="B4029" s="134" t="s">
        <v>26724</v>
      </c>
      <c r="C4029" s="135" t="s">
        <v>1037</v>
      </c>
      <c r="D4029" s="136">
        <v>2297.59</v>
      </c>
      <c r="E4029" s="136">
        <v>2300.4699999999998</v>
      </c>
    </row>
    <row r="4030" spans="1:5" x14ac:dyDescent="0.3">
      <c r="A4030" s="133" t="s">
        <v>26725</v>
      </c>
      <c r="B4030" s="134" t="s">
        <v>26726</v>
      </c>
      <c r="C4030" s="135" t="s">
        <v>1037</v>
      </c>
      <c r="D4030" s="136">
        <v>1872.03</v>
      </c>
      <c r="E4030" s="136">
        <v>1876.35</v>
      </c>
    </row>
    <row r="4031" spans="1:5" x14ac:dyDescent="0.3">
      <c r="A4031" s="133" t="s">
        <v>26727</v>
      </c>
      <c r="B4031" s="134" t="s">
        <v>26728</v>
      </c>
      <c r="C4031" s="135" t="s">
        <v>1037</v>
      </c>
      <c r="D4031" s="136">
        <v>1793.12</v>
      </c>
      <c r="E4031" s="136">
        <v>1797.44</v>
      </c>
    </row>
    <row r="4032" spans="1:5" x14ac:dyDescent="0.3">
      <c r="A4032" s="133" t="s">
        <v>26729</v>
      </c>
      <c r="B4032" s="134" t="s">
        <v>26730</v>
      </c>
      <c r="C4032" s="135" t="s">
        <v>1037</v>
      </c>
      <c r="D4032" s="136">
        <v>2105.81</v>
      </c>
      <c r="E4032" s="136">
        <v>2110.13</v>
      </c>
    </row>
    <row r="4033" spans="1:5" x14ac:dyDescent="0.3">
      <c r="A4033" s="133" t="s">
        <v>26731</v>
      </c>
      <c r="B4033" s="134" t="s">
        <v>26732</v>
      </c>
      <c r="C4033" s="135"/>
      <c r="D4033" s="136"/>
      <c r="E4033" s="136"/>
    </row>
    <row r="4034" spans="1:5" x14ac:dyDescent="0.3">
      <c r="A4034" s="133" t="s">
        <v>26733</v>
      </c>
      <c r="B4034" s="134" t="s">
        <v>26734</v>
      </c>
      <c r="C4034" s="135" t="s">
        <v>146</v>
      </c>
      <c r="D4034" s="136">
        <v>1322.84</v>
      </c>
      <c r="E4034" s="136">
        <v>1335.46</v>
      </c>
    </row>
    <row r="4035" spans="1:5" x14ac:dyDescent="0.3">
      <c r="A4035" s="133" t="s">
        <v>26735</v>
      </c>
      <c r="B4035" s="134" t="s">
        <v>26736</v>
      </c>
      <c r="C4035" s="135" t="s">
        <v>146</v>
      </c>
      <c r="D4035" s="136">
        <v>3637.9</v>
      </c>
      <c r="E4035" s="136">
        <v>3650.52</v>
      </c>
    </row>
    <row r="4036" spans="1:5" x14ac:dyDescent="0.3">
      <c r="A4036" s="133" t="s">
        <v>26737</v>
      </c>
      <c r="B4036" s="134" t="s">
        <v>26738</v>
      </c>
      <c r="C4036" s="135" t="s">
        <v>146</v>
      </c>
      <c r="D4036" s="136">
        <v>6176.16</v>
      </c>
      <c r="E4036" s="136">
        <v>6197.75</v>
      </c>
    </row>
    <row r="4037" spans="1:5" x14ac:dyDescent="0.3">
      <c r="A4037" s="133" t="s">
        <v>26739</v>
      </c>
      <c r="B4037" s="134" t="s">
        <v>26740</v>
      </c>
      <c r="C4037" s="135" t="s">
        <v>146</v>
      </c>
      <c r="D4037" s="136">
        <v>6122.51</v>
      </c>
      <c r="E4037" s="136">
        <v>6135.13</v>
      </c>
    </row>
    <row r="4038" spans="1:5" x14ac:dyDescent="0.3">
      <c r="A4038" s="133" t="s">
        <v>26741</v>
      </c>
      <c r="B4038" s="134" t="s">
        <v>26742</v>
      </c>
      <c r="C4038" s="135" t="s">
        <v>146</v>
      </c>
      <c r="D4038" s="136">
        <v>3029.19</v>
      </c>
      <c r="E4038" s="136">
        <v>3037.05</v>
      </c>
    </row>
    <row r="4039" spans="1:5" x14ac:dyDescent="0.3">
      <c r="A4039" s="133" t="s">
        <v>26743</v>
      </c>
      <c r="B4039" s="134" t="s">
        <v>26744</v>
      </c>
      <c r="C4039" s="135" t="s">
        <v>146</v>
      </c>
      <c r="D4039" s="136">
        <v>2104.85</v>
      </c>
      <c r="E4039" s="136">
        <v>2117.4699999999998</v>
      </c>
    </row>
    <row r="4040" spans="1:5" x14ac:dyDescent="0.3">
      <c r="A4040" s="133" t="s">
        <v>26745</v>
      </c>
      <c r="B4040" s="134" t="s">
        <v>26746</v>
      </c>
      <c r="C4040" s="135" t="s">
        <v>146</v>
      </c>
      <c r="D4040" s="136">
        <v>3007.61</v>
      </c>
      <c r="E4040" s="136">
        <v>3020.23</v>
      </c>
    </row>
    <row r="4041" spans="1:5" x14ac:dyDescent="0.3">
      <c r="A4041" s="133" t="s">
        <v>26747</v>
      </c>
      <c r="B4041" s="134" t="s">
        <v>26748</v>
      </c>
      <c r="C4041" s="135"/>
      <c r="D4041" s="136"/>
      <c r="E4041" s="136"/>
    </row>
    <row r="4042" spans="1:5" x14ac:dyDescent="0.3">
      <c r="A4042" s="133" t="s">
        <v>26749</v>
      </c>
      <c r="B4042" s="134" t="s">
        <v>26750</v>
      </c>
      <c r="C4042" s="135" t="s">
        <v>146</v>
      </c>
      <c r="D4042" s="136">
        <v>479.48</v>
      </c>
      <c r="E4042" s="136">
        <v>482.13</v>
      </c>
    </row>
    <row r="4043" spans="1:5" x14ac:dyDescent="0.3">
      <c r="A4043" s="133" t="s">
        <v>26751</v>
      </c>
      <c r="B4043" s="134" t="s">
        <v>26752</v>
      </c>
      <c r="C4043" s="135" t="s">
        <v>146</v>
      </c>
      <c r="D4043" s="136">
        <v>3242.85</v>
      </c>
      <c r="E4043" s="136">
        <v>3248.73</v>
      </c>
    </row>
    <row r="4044" spans="1:5" x14ac:dyDescent="0.3">
      <c r="A4044" s="133" t="s">
        <v>26753</v>
      </c>
      <c r="B4044" s="134" t="s">
        <v>26754</v>
      </c>
      <c r="C4044" s="135" t="s">
        <v>146</v>
      </c>
      <c r="D4044" s="136">
        <v>1594.17</v>
      </c>
      <c r="E4044" s="136">
        <v>1598.1</v>
      </c>
    </row>
    <row r="4045" spans="1:5" x14ac:dyDescent="0.3">
      <c r="A4045" s="133" t="s">
        <v>26755</v>
      </c>
      <c r="B4045" s="134" t="s">
        <v>26756</v>
      </c>
      <c r="C4045" s="135" t="s">
        <v>146</v>
      </c>
      <c r="D4045" s="136">
        <v>3841.62</v>
      </c>
      <c r="E4045" s="136">
        <v>3908.87</v>
      </c>
    </row>
    <row r="4046" spans="1:5" x14ac:dyDescent="0.3">
      <c r="A4046" s="133" t="s">
        <v>26757</v>
      </c>
      <c r="B4046" s="134" t="s">
        <v>26758</v>
      </c>
      <c r="C4046" s="135" t="s">
        <v>146</v>
      </c>
      <c r="D4046" s="136">
        <v>9315.2000000000007</v>
      </c>
      <c r="E4046" s="136">
        <v>9393.6299999999992</v>
      </c>
    </row>
    <row r="4047" spans="1:5" x14ac:dyDescent="0.3">
      <c r="A4047" s="133" t="s">
        <v>26759</v>
      </c>
      <c r="B4047" s="134" t="s">
        <v>26760</v>
      </c>
      <c r="C4047" s="135"/>
      <c r="D4047" s="136"/>
      <c r="E4047" s="136"/>
    </row>
    <row r="4048" spans="1:5" x14ac:dyDescent="0.3">
      <c r="A4048" s="133" t="s">
        <v>26761</v>
      </c>
      <c r="B4048" s="134" t="s">
        <v>26762</v>
      </c>
      <c r="C4048" s="135" t="s">
        <v>146</v>
      </c>
      <c r="D4048" s="136">
        <v>115.39</v>
      </c>
      <c r="E4048" s="136">
        <v>116.66</v>
      </c>
    </row>
    <row r="4049" spans="1:5" x14ac:dyDescent="0.3">
      <c r="A4049" s="133" t="s">
        <v>26763</v>
      </c>
      <c r="B4049" s="134" t="s">
        <v>26764</v>
      </c>
      <c r="C4049" s="135" t="s">
        <v>146</v>
      </c>
      <c r="D4049" s="136">
        <v>30.79</v>
      </c>
      <c r="E4049" s="136">
        <v>31.75</v>
      </c>
    </row>
    <row r="4050" spans="1:5" x14ac:dyDescent="0.3">
      <c r="A4050" s="133" t="s">
        <v>26765</v>
      </c>
      <c r="B4050" s="134" t="s">
        <v>26766</v>
      </c>
      <c r="C4050" s="135" t="s">
        <v>146</v>
      </c>
      <c r="D4050" s="136">
        <v>27.04</v>
      </c>
      <c r="E4050" s="136">
        <v>28</v>
      </c>
    </row>
    <row r="4051" spans="1:5" x14ac:dyDescent="0.3">
      <c r="A4051" s="133" t="s">
        <v>26767</v>
      </c>
      <c r="B4051" s="134" t="s">
        <v>26768</v>
      </c>
      <c r="C4051" s="135" t="s">
        <v>146</v>
      </c>
      <c r="D4051" s="136">
        <v>37.549999999999997</v>
      </c>
      <c r="E4051" s="136">
        <v>38.51</v>
      </c>
    </row>
    <row r="4052" spans="1:5" x14ac:dyDescent="0.3">
      <c r="A4052" s="133" t="s">
        <v>26769</v>
      </c>
      <c r="B4052" s="134" t="s">
        <v>26770</v>
      </c>
      <c r="C4052" s="135" t="s">
        <v>146</v>
      </c>
      <c r="D4052" s="136">
        <v>30.97</v>
      </c>
      <c r="E4052" s="136">
        <v>31.93</v>
      </c>
    </row>
    <row r="4053" spans="1:5" x14ac:dyDescent="0.3">
      <c r="A4053" s="133" t="s">
        <v>26771</v>
      </c>
      <c r="B4053" s="134" t="s">
        <v>26772</v>
      </c>
      <c r="C4053" s="135" t="s">
        <v>146</v>
      </c>
      <c r="D4053" s="136">
        <v>74.150000000000006</v>
      </c>
      <c r="E4053" s="136">
        <v>75.22</v>
      </c>
    </row>
    <row r="4054" spans="1:5" x14ac:dyDescent="0.3">
      <c r="A4054" s="133" t="s">
        <v>26773</v>
      </c>
      <c r="B4054" s="134" t="s">
        <v>26774</v>
      </c>
      <c r="C4054" s="135" t="s">
        <v>146</v>
      </c>
      <c r="D4054" s="136">
        <v>72.88</v>
      </c>
      <c r="E4054" s="136">
        <v>73.95</v>
      </c>
    </row>
    <row r="4055" spans="1:5" x14ac:dyDescent="0.3">
      <c r="A4055" s="133" t="s">
        <v>26775</v>
      </c>
      <c r="B4055" s="134" t="s">
        <v>26776</v>
      </c>
      <c r="C4055" s="135" t="s">
        <v>146</v>
      </c>
      <c r="D4055" s="136">
        <v>62.02</v>
      </c>
      <c r="E4055" s="136">
        <v>62.98</v>
      </c>
    </row>
    <row r="4056" spans="1:5" x14ac:dyDescent="0.3">
      <c r="A4056" s="133" t="s">
        <v>26777</v>
      </c>
      <c r="B4056" s="134" t="s">
        <v>26778</v>
      </c>
      <c r="C4056" s="135" t="s">
        <v>146</v>
      </c>
      <c r="D4056" s="136">
        <v>37.42</v>
      </c>
      <c r="E4056" s="136">
        <v>38.380000000000003</v>
      </c>
    </row>
    <row r="4057" spans="1:5" x14ac:dyDescent="0.3">
      <c r="A4057" s="133" t="s">
        <v>26779</v>
      </c>
      <c r="B4057" s="134" t="s">
        <v>26780</v>
      </c>
      <c r="C4057" s="135" t="s">
        <v>146</v>
      </c>
      <c r="D4057" s="136">
        <v>48.24</v>
      </c>
      <c r="E4057" s="136">
        <v>49.2</v>
      </c>
    </row>
    <row r="4058" spans="1:5" x14ac:dyDescent="0.3">
      <c r="A4058" s="133" t="s">
        <v>26781</v>
      </c>
      <c r="B4058" s="134" t="s">
        <v>26782</v>
      </c>
      <c r="C4058" s="135" t="s">
        <v>146</v>
      </c>
      <c r="D4058" s="136">
        <v>43.54</v>
      </c>
      <c r="E4058" s="136">
        <v>44.5</v>
      </c>
    </row>
    <row r="4059" spans="1:5" x14ac:dyDescent="0.3">
      <c r="A4059" s="133" t="s">
        <v>26783</v>
      </c>
      <c r="B4059" s="134" t="s">
        <v>26784</v>
      </c>
      <c r="C4059" s="135" t="s">
        <v>146</v>
      </c>
      <c r="D4059" s="136">
        <v>64.89</v>
      </c>
      <c r="E4059" s="136">
        <v>65.959999999999994</v>
      </c>
    </row>
    <row r="4060" spans="1:5" x14ac:dyDescent="0.3">
      <c r="A4060" s="133" t="s">
        <v>26785</v>
      </c>
      <c r="B4060" s="134" t="s">
        <v>26786</v>
      </c>
      <c r="C4060" s="135" t="s">
        <v>146</v>
      </c>
      <c r="D4060" s="136">
        <v>63.87</v>
      </c>
      <c r="E4060" s="136">
        <v>64.94</v>
      </c>
    </row>
    <row r="4061" spans="1:5" x14ac:dyDescent="0.3">
      <c r="A4061" s="133" t="s">
        <v>26787</v>
      </c>
      <c r="B4061" s="134" t="s">
        <v>26788</v>
      </c>
      <c r="C4061" s="135"/>
      <c r="D4061" s="136"/>
      <c r="E4061" s="136"/>
    </row>
    <row r="4062" spans="1:5" x14ac:dyDescent="0.3">
      <c r="A4062" s="133" t="s">
        <v>26789</v>
      </c>
      <c r="B4062" s="134" t="s">
        <v>26790</v>
      </c>
      <c r="C4062" s="135" t="s">
        <v>1037</v>
      </c>
      <c r="D4062" s="136">
        <v>365.2</v>
      </c>
      <c r="E4062" s="136">
        <v>366.73</v>
      </c>
    </row>
    <row r="4063" spans="1:5" x14ac:dyDescent="0.3">
      <c r="A4063" s="133" t="s">
        <v>26791</v>
      </c>
      <c r="B4063" s="134" t="s">
        <v>26792</v>
      </c>
      <c r="C4063" s="135" t="s">
        <v>1037</v>
      </c>
      <c r="D4063" s="136">
        <v>269.17</v>
      </c>
      <c r="E4063" s="136">
        <v>270.58999999999997</v>
      </c>
    </row>
    <row r="4064" spans="1:5" x14ac:dyDescent="0.3">
      <c r="A4064" s="133" t="s">
        <v>26793</v>
      </c>
      <c r="B4064" s="134" t="s">
        <v>26794</v>
      </c>
      <c r="C4064" s="135" t="s">
        <v>1037</v>
      </c>
      <c r="D4064" s="136">
        <v>270.97000000000003</v>
      </c>
      <c r="E4064" s="136">
        <v>272.39</v>
      </c>
    </row>
    <row r="4065" spans="1:5" x14ac:dyDescent="0.3">
      <c r="A4065" s="133" t="s">
        <v>26795</v>
      </c>
      <c r="B4065" s="134" t="s">
        <v>26796</v>
      </c>
      <c r="C4065" s="135" t="s">
        <v>18815</v>
      </c>
      <c r="D4065" s="136">
        <v>10.79</v>
      </c>
      <c r="E4065" s="136">
        <v>11.04</v>
      </c>
    </row>
    <row r="4066" spans="1:5" x14ac:dyDescent="0.3">
      <c r="A4066" s="133" t="s">
        <v>26797</v>
      </c>
      <c r="B4066" s="134" t="s">
        <v>26798</v>
      </c>
      <c r="C4066" s="135" t="s">
        <v>35299</v>
      </c>
      <c r="D4066" s="136">
        <v>1931.62</v>
      </c>
      <c r="E4066" s="136">
        <v>2082.98</v>
      </c>
    </row>
    <row r="4067" spans="1:5" x14ac:dyDescent="0.3">
      <c r="A4067" s="133" t="s">
        <v>26799</v>
      </c>
      <c r="B4067" s="134" t="s">
        <v>26800</v>
      </c>
      <c r="C4067" s="135"/>
      <c r="D4067" s="136"/>
      <c r="E4067" s="136"/>
    </row>
    <row r="4068" spans="1:5" x14ac:dyDescent="0.3">
      <c r="A4068" s="133" t="s">
        <v>26801</v>
      </c>
      <c r="B4068" s="134" t="s">
        <v>26802</v>
      </c>
      <c r="C4068" s="135"/>
      <c r="D4068" s="136"/>
      <c r="E4068" s="136"/>
    </row>
    <row r="4069" spans="1:5" x14ac:dyDescent="0.3">
      <c r="A4069" s="133" t="s">
        <v>26803</v>
      </c>
      <c r="B4069" s="134" t="s">
        <v>26804</v>
      </c>
      <c r="C4069" s="135" t="s">
        <v>1037</v>
      </c>
      <c r="D4069" s="136">
        <v>9423.5499999999993</v>
      </c>
      <c r="E4069" s="136">
        <v>9433.6299999999992</v>
      </c>
    </row>
    <row r="4070" spans="1:5" x14ac:dyDescent="0.3">
      <c r="A4070" s="133" t="s">
        <v>26805</v>
      </c>
      <c r="B4070" s="134" t="s">
        <v>26806</v>
      </c>
      <c r="C4070" s="135" t="s">
        <v>1037</v>
      </c>
      <c r="D4070" s="136">
        <v>322.49</v>
      </c>
      <c r="E4070" s="136">
        <v>332.57</v>
      </c>
    </row>
    <row r="4071" spans="1:5" x14ac:dyDescent="0.3">
      <c r="A4071" s="133" t="s">
        <v>26807</v>
      </c>
      <c r="B4071" s="134" t="s">
        <v>26808</v>
      </c>
      <c r="C4071" s="135" t="s">
        <v>1037</v>
      </c>
      <c r="D4071" s="136">
        <v>1740.2</v>
      </c>
      <c r="E4071" s="136">
        <v>1750.28</v>
      </c>
    </row>
    <row r="4072" spans="1:5" x14ac:dyDescent="0.3">
      <c r="A4072" s="133" t="s">
        <v>26809</v>
      </c>
      <c r="B4072" s="134" t="s">
        <v>26810</v>
      </c>
      <c r="C4072" s="135" t="s">
        <v>146</v>
      </c>
      <c r="D4072" s="136">
        <v>22.14</v>
      </c>
      <c r="E4072" s="136">
        <v>22.86</v>
      </c>
    </row>
    <row r="4073" spans="1:5" x14ac:dyDescent="0.3">
      <c r="A4073" s="133" t="s">
        <v>26811</v>
      </c>
      <c r="B4073" s="134" t="s">
        <v>26812</v>
      </c>
      <c r="C4073" s="135" t="s">
        <v>146</v>
      </c>
      <c r="D4073" s="136">
        <v>16.420000000000002</v>
      </c>
      <c r="E4073" s="136">
        <v>17.14</v>
      </c>
    </row>
    <row r="4074" spans="1:5" x14ac:dyDescent="0.3">
      <c r="A4074" s="133" t="s">
        <v>26813</v>
      </c>
      <c r="B4074" s="134" t="s">
        <v>26814</v>
      </c>
      <c r="C4074" s="135" t="s">
        <v>146</v>
      </c>
      <c r="D4074" s="136">
        <v>26.6</v>
      </c>
      <c r="E4074" s="136">
        <v>27.32</v>
      </c>
    </row>
    <row r="4075" spans="1:5" x14ac:dyDescent="0.3">
      <c r="A4075" s="133" t="s">
        <v>26815</v>
      </c>
      <c r="B4075" s="134" t="s">
        <v>26816</v>
      </c>
      <c r="C4075" s="135" t="s">
        <v>146</v>
      </c>
      <c r="D4075" s="136">
        <v>18.8</v>
      </c>
      <c r="E4075" s="136">
        <v>19.52</v>
      </c>
    </row>
    <row r="4076" spans="1:5" x14ac:dyDescent="0.3">
      <c r="A4076" s="133" t="s">
        <v>26817</v>
      </c>
      <c r="B4076" s="134" t="s">
        <v>26818</v>
      </c>
      <c r="C4076" s="135" t="s">
        <v>146</v>
      </c>
      <c r="D4076" s="136">
        <v>31.92</v>
      </c>
      <c r="E4076" s="136">
        <v>32.64</v>
      </c>
    </row>
    <row r="4077" spans="1:5" x14ac:dyDescent="0.3">
      <c r="A4077" s="133" t="s">
        <v>26819</v>
      </c>
      <c r="B4077" s="134" t="s">
        <v>26820</v>
      </c>
      <c r="C4077" s="135" t="s">
        <v>146</v>
      </c>
      <c r="D4077" s="136">
        <v>15.44</v>
      </c>
      <c r="E4077" s="136">
        <v>16.16</v>
      </c>
    </row>
    <row r="4078" spans="1:5" x14ac:dyDescent="0.3">
      <c r="A4078" s="133" t="s">
        <v>26821</v>
      </c>
      <c r="B4078" s="134" t="s">
        <v>26822</v>
      </c>
      <c r="C4078" s="135" t="s">
        <v>146</v>
      </c>
      <c r="D4078" s="136">
        <v>213.53</v>
      </c>
      <c r="E4078" s="136">
        <v>213.95</v>
      </c>
    </row>
    <row r="4079" spans="1:5" x14ac:dyDescent="0.3">
      <c r="A4079" s="133" t="s">
        <v>26823</v>
      </c>
      <c r="B4079" s="134" t="s">
        <v>26824</v>
      </c>
      <c r="C4079" s="135"/>
      <c r="D4079" s="136"/>
      <c r="E4079" s="136"/>
    </row>
    <row r="4080" spans="1:5" x14ac:dyDescent="0.3">
      <c r="A4080" s="133" t="s">
        <v>26825</v>
      </c>
      <c r="B4080" s="134" t="s">
        <v>26826</v>
      </c>
      <c r="C4080" s="135" t="s">
        <v>146</v>
      </c>
      <c r="D4080" s="136">
        <v>69.33</v>
      </c>
      <c r="E4080" s="136">
        <v>75.7</v>
      </c>
    </row>
    <row r="4081" spans="1:5" x14ac:dyDescent="0.3">
      <c r="A4081" s="133" t="s">
        <v>26827</v>
      </c>
      <c r="B4081" s="134" t="s">
        <v>26828</v>
      </c>
      <c r="C4081" s="135"/>
      <c r="D4081" s="136"/>
      <c r="E4081" s="136"/>
    </row>
    <row r="4082" spans="1:5" x14ac:dyDescent="0.3">
      <c r="A4082" s="133" t="s">
        <v>26829</v>
      </c>
      <c r="B4082" s="134" t="s">
        <v>26830</v>
      </c>
      <c r="C4082" s="135" t="s">
        <v>146</v>
      </c>
      <c r="D4082" s="136">
        <v>96.62</v>
      </c>
      <c r="E4082" s="136">
        <v>97.48</v>
      </c>
    </row>
    <row r="4083" spans="1:5" x14ac:dyDescent="0.3">
      <c r="A4083" s="133" t="s">
        <v>26831</v>
      </c>
      <c r="B4083" s="134" t="s">
        <v>26832</v>
      </c>
      <c r="C4083" s="135" t="s">
        <v>146</v>
      </c>
      <c r="D4083" s="136">
        <v>33.86</v>
      </c>
      <c r="E4083" s="136">
        <v>34.03</v>
      </c>
    </row>
    <row r="4084" spans="1:5" x14ac:dyDescent="0.3">
      <c r="A4084" s="133" t="s">
        <v>26833</v>
      </c>
      <c r="B4084" s="134" t="s">
        <v>26834</v>
      </c>
      <c r="C4084" s="135" t="s">
        <v>1037</v>
      </c>
      <c r="D4084" s="136">
        <v>73.69</v>
      </c>
      <c r="E4084" s="136">
        <v>73.69</v>
      </c>
    </row>
    <row r="4085" spans="1:5" x14ac:dyDescent="0.3">
      <c r="A4085" s="133" t="s">
        <v>26835</v>
      </c>
      <c r="B4085" s="134" t="s">
        <v>26836</v>
      </c>
      <c r="C4085" s="135" t="s">
        <v>3131</v>
      </c>
      <c r="D4085" s="136">
        <v>30.83</v>
      </c>
      <c r="E4085" s="136">
        <v>30.83</v>
      </c>
    </row>
    <row r="4086" spans="1:5" x14ac:dyDescent="0.3">
      <c r="A4086" s="133" t="s">
        <v>26837</v>
      </c>
      <c r="B4086" s="134" t="s">
        <v>26838</v>
      </c>
      <c r="C4086" s="135"/>
      <c r="D4086" s="136"/>
      <c r="E4086" s="136"/>
    </row>
    <row r="4087" spans="1:5" x14ac:dyDescent="0.3">
      <c r="A4087" s="133" t="s">
        <v>26839</v>
      </c>
      <c r="B4087" s="134" t="s">
        <v>26840</v>
      </c>
      <c r="C4087" s="135"/>
      <c r="D4087" s="136"/>
      <c r="E4087" s="136"/>
    </row>
    <row r="4088" spans="1:5" x14ac:dyDescent="0.3">
      <c r="A4088" s="133" t="s">
        <v>26841</v>
      </c>
      <c r="B4088" s="134" t="s">
        <v>26842</v>
      </c>
      <c r="C4088" s="135" t="s">
        <v>146</v>
      </c>
      <c r="D4088" s="136">
        <v>832.67</v>
      </c>
      <c r="E4088" s="136">
        <v>832.67</v>
      </c>
    </row>
    <row r="4089" spans="1:5" x14ac:dyDescent="0.3">
      <c r="A4089" s="133" t="s">
        <v>26801</v>
      </c>
      <c r="B4089" s="134" t="s">
        <v>26802</v>
      </c>
      <c r="C4089" s="135"/>
      <c r="D4089" s="136"/>
      <c r="E4089" s="136"/>
    </row>
    <row r="4090" spans="1:5" x14ac:dyDescent="0.3">
      <c r="A4090" s="133" t="s">
        <v>26803</v>
      </c>
      <c r="B4090" s="134" t="s">
        <v>26804</v>
      </c>
      <c r="C4090" s="135" t="s">
        <v>1037</v>
      </c>
      <c r="D4090" s="136">
        <v>8886.14</v>
      </c>
      <c r="E4090" s="136">
        <v>8898.82</v>
      </c>
    </row>
    <row r="4091" spans="1:5" x14ac:dyDescent="0.3">
      <c r="A4091" s="133" t="s">
        <v>26805</v>
      </c>
      <c r="B4091" s="134" t="s">
        <v>26806</v>
      </c>
      <c r="C4091" s="135" t="s">
        <v>1037</v>
      </c>
      <c r="D4091" s="136">
        <v>313.23</v>
      </c>
      <c r="E4091" s="136">
        <v>325.91000000000003</v>
      </c>
    </row>
    <row r="4092" spans="1:5" x14ac:dyDescent="0.3">
      <c r="A4092" s="133" t="s">
        <v>26807</v>
      </c>
      <c r="B4092" s="134" t="s">
        <v>26808</v>
      </c>
      <c r="C4092" s="135" t="s">
        <v>1037</v>
      </c>
      <c r="D4092" s="136">
        <v>4667.68</v>
      </c>
      <c r="E4092" s="136">
        <v>4680.3599999999997</v>
      </c>
    </row>
    <row r="4093" spans="1:5" x14ac:dyDescent="0.3">
      <c r="A4093" s="133" t="s">
        <v>26809</v>
      </c>
      <c r="B4093" s="134" t="s">
        <v>26810</v>
      </c>
      <c r="C4093" s="135" t="s">
        <v>146</v>
      </c>
      <c r="D4093" s="136">
        <v>20.32</v>
      </c>
      <c r="E4093" s="136">
        <v>21.25</v>
      </c>
    </row>
    <row r="4094" spans="1:5" x14ac:dyDescent="0.3">
      <c r="A4094" s="133" t="s">
        <v>26811</v>
      </c>
      <c r="B4094" s="134" t="s">
        <v>26812</v>
      </c>
      <c r="C4094" s="135" t="s">
        <v>146</v>
      </c>
      <c r="D4094" s="136">
        <v>15.3</v>
      </c>
      <c r="E4094" s="136">
        <v>16.23</v>
      </c>
    </row>
    <row r="4095" spans="1:5" x14ac:dyDescent="0.3">
      <c r="A4095" s="133" t="s">
        <v>26813</v>
      </c>
      <c r="B4095" s="134" t="s">
        <v>26814</v>
      </c>
      <c r="C4095" s="135" t="s">
        <v>146</v>
      </c>
      <c r="D4095" s="136">
        <v>23.35</v>
      </c>
      <c r="E4095" s="136">
        <v>24.28</v>
      </c>
    </row>
    <row r="4096" spans="1:5" x14ac:dyDescent="0.3">
      <c r="A4096" s="133" t="s">
        <v>26815</v>
      </c>
      <c r="B4096" s="134" t="s">
        <v>26816</v>
      </c>
      <c r="C4096" s="135" t="s">
        <v>146</v>
      </c>
      <c r="D4096" s="136">
        <v>16.920000000000002</v>
      </c>
      <c r="E4096" s="136">
        <v>17.850000000000001</v>
      </c>
    </row>
    <row r="4097" spans="1:5" x14ac:dyDescent="0.3">
      <c r="A4097" s="133" t="s">
        <v>26817</v>
      </c>
      <c r="B4097" s="134" t="s">
        <v>26818</v>
      </c>
      <c r="C4097" s="135" t="s">
        <v>146</v>
      </c>
      <c r="D4097" s="136">
        <v>28.8</v>
      </c>
      <c r="E4097" s="136">
        <v>29.73</v>
      </c>
    </row>
    <row r="4098" spans="1:5" x14ac:dyDescent="0.3">
      <c r="A4098" s="133" t="s">
        <v>26819</v>
      </c>
      <c r="B4098" s="134" t="s">
        <v>26820</v>
      </c>
      <c r="C4098" s="135" t="s">
        <v>146</v>
      </c>
      <c r="D4098" s="136">
        <v>14.5</v>
      </c>
      <c r="E4098" s="136">
        <v>15.43</v>
      </c>
    </row>
    <row r="4099" spans="1:5" x14ac:dyDescent="0.3">
      <c r="A4099" s="133" t="s">
        <v>26821</v>
      </c>
      <c r="B4099" s="134" t="s">
        <v>26822</v>
      </c>
      <c r="C4099" s="135" t="s">
        <v>146</v>
      </c>
      <c r="D4099" s="136">
        <v>213.19</v>
      </c>
      <c r="E4099" s="136">
        <v>213.71</v>
      </c>
    </row>
    <row r="4100" spans="1:5" x14ac:dyDescent="0.3">
      <c r="A4100" s="133" t="s">
        <v>26823</v>
      </c>
      <c r="B4100" s="134" t="s">
        <v>26824</v>
      </c>
      <c r="C4100" s="135"/>
      <c r="D4100" s="136"/>
      <c r="E4100" s="136"/>
    </row>
    <row r="4101" spans="1:5" x14ac:dyDescent="0.3">
      <c r="A4101" s="133" t="s">
        <v>26825</v>
      </c>
      <c r="B4101" s="134" t="s">
        <v>26826</v>
      </c>
      <c r="C4101" s="135" t="s">
        <v>146</v>
      </c>
      <c r="D4101" s="136">
        <v>63.8</v>
      </c>
      <c r="E4101" s="136">
        <v>71.81</v>
      </c>
    </row>
    <row r="4102" spans="1:5" x14ac:dyDescent="0.3">
      <c r="A4102" s="133" t="s">
        <v>26827</v>
      </c>
      <c r="B4102" s="134" t="s">
        <v>26828</v>
      </c>
      <c r="C4102" s="135"/>
      <c r="D4102" s="136"/>
      <c r="E4102" s="136"/>
    </row>
    <row r="4103" spans="1:5" x14ac:dyDescent="0.3">
      <c r="A4103" s="133" t="s">
        <v>26829</v>
      </c>
      <c r="B4103" s="134" t="s">
        <v>26830</v>
      </c>
      <c r="C4103" s="135" t="s">
        <v>146</v>
      </c>
      <c r="D4103" s="136">
        <v>92.7</v>
      </c>
      <c r="E4103" s="136">
        <v>93.78</v>
      </c>
    </row>
    <row r="4104" spans="1:5" x14ac:dyDescent="0.3">
      <c r="A4104" s="133" t="s">
        <v>26831</v>
      </c>
      <c r="B4104" s="134" t="s">
        <v>26832</v>
      </c>
      <c r="C4104" s="135" t="s">
        <v>146</v>
      </c>
      <c r="D4104" s="136">
        <v>34.130000000000003</v>
      </c>
      <c r="E4104" s="136">
        <v>34.35</v>
      </c>
    </row>
    <row r="4105" spans="1:5" x14ac:dyDescent="0.3">
      <c r="A4105" s="133" t="s">
        <v>26833</v>
      </c>
      <c r="B4105" s="134" t="s">
        <v>26834</v>
      </c>
      <c r="C4105" s="135" t="s">
        <v>1037</v>
      </c>
      <c r="D4105" s="136">
        <v>67.900000000000006</v>
      </c>
      <c r="E4105" s="136">
        <v>67.900000000000006</v>
      </c>
    </row>
    <row r="4106" spans="1:5" x14ac:dyDescent="0.3">
      <c r="A4106" s="133" t="s">
        <v>26835</v>
      </c>
      <c r="B4106" s="134" t="s">
        <v>26836</v>
      </c>
      <c r="C4106" s="135" t="s">
        <v>3131</v>
      </c>
      <c r="D4106" s="136">
        <v>30.83</v>
      </c>
      <c r="E4106" s="136">
        <v>30.83</v>
      </c>
    </row>
    <row r="4107" spans="1:5" x14ac:dyDescent="0.3">
      <c r="A4107" s="133" t="s">
        <v>26837</v>
      </c>
      <c r="B4107" s="134" t="s">
        <v>26838</v>
      </c>
      <c r="C4107" s="135"/>
      <c r="D4107" s="136"/>
      <c r="E4107" s="136"/>
    </row>
    <row r="4108" spans="1:5" x14ac:dyDescent="0.3">
      <c r="A4108" s="133" t="s">
        <v>26839</v>
      </c>
      <c r="B4108" s="134" t="s">
        <v>26840</v>
      </c>
      <c r="C4108" s="135"/>
      <c r="D4108" s="136"/>
      <c r="E4108" s="136"/>
    </row>
    <row r="4109" spans="1:5" x14ac:dyDescent="0.3">
      <c r="A4109" s="133" t="s">
        <v>26841</v>
      </c>
      <c r="B4109" s="134" t="s">
        <v>26842</v>
      </c>
      <c r="C4109" s="135" t="s">
        <v>146</v>
      </c>
      <c r="D4109" s="136">
        <v>738.73</v>
      </c>
      <c r="E4109" s="136">
        <v>738.73</v>
      </c>
    </row>
  </sheetData>
  <conditionalFormatting sqref="A3:A4109">
    <cfRule type="expression" dxfId="3" priority="7" stopIfTrue="1">
      <formula>E3&lt;6</formula>
    </cfRule>
  </conditionalFormatting>
  <conditionalFormatting sqref="B3:B4109">
    <cfRule type="expression" dxfId="2" priority="6" stopIfTrue="1">
      <formula>E3&lt;6</formula>
    </cfRule>
  </conditionalFormatting>
  <conditionalFormatting sqref="C3:C4109">
    <cfRule type="expression" dxfId="1" priority="5" stopIfTrue="1">
      <formula>E3&lt;6</formula>
    </cfRule>
  </conditionalFormatting>
  <conditionalFormatting sqref="D3:E4109">
    <cfRule type="expression" dxfId="0" priority="1" stopIfTrue="1">
      <formula>E3&lt;6</formula>
    </cfRule>
  </conditionalFormatting>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34"/>
  <sheetViews>
    <sheetView workbookViewId="0"/>
  </sheetViews>
  <sheetFormatPr defaultRowHeight="14.4" x14ac:dyDescent="0.3"/>
  <cols>
    <col min="1" max="1" width="8" customWidth="1"/>
    <col min="2" max="3" width="6" customWidth="1"/>
    <col min="4" max="4" width="3.88671875" customWidth="1"/>
    <col min="5" max="5" width="1.88671875" customWidth="1"/>
    <col min="6" max="6" width="24.44140625" customWidth="1"/>
    <col min="7" max="7" width="8.33203125" customWidth="1"/>
    <col min="8" max="8" width="22.109375" customWidth="1"/>
    <col min="9" max="9" width="9.6640625" customWidth="1"/>
    <col min="10" max="10" width="9"/>
    <col min="11" max="11" width="3.44140625" customWidth="1"/>
    <col min="12" max="12" width="7.5546875" customWidth="1"/>
    <col min="13" max="13" width="4" customWidth="1"/>
    <col min="14" max="14" width="2" customWidth="1"/>
    <col min="15" max="16" width="2.109375" customWidth="1"/>
    <col min="17" max="17" width="2" customWidth="1"/>
    <col min="18" max="18" width="5.44140625" customWidth="1"/>
    <col min="19" max="19" width="6" customWidth="1"/>
  </cols>
  <sheetData>
    <row r="1" spans="1:19" ht="15.75" customHeight="1" x14ac:dyDescent="0.3">
      <c r="H1" s="150" t="s">
        <v>26843</v>
      </c>
      <c r="I1" s="150"/>
      <c r="J1" s="150"/>
      <c r="K1" s="150"/>
      <c r="L1" s="150"/>
      <c r="M1" s="150"/>
      <c r="N1" s="150"/>
    </row>
    <row r="3" spans="1:19" ht="15.75" customHeight="1" x14ac:dyDescent="0.3">
      <c r="G3" s="150" t="s">
        <v>26844</v>
      </c>
      <c r="H3" s="150"/>
    </row>
    <row r="5" spans="1:19" ht="15" customHeight="1" x14ac:dyDescent="0.3">
      <c r="A5" s="151" t="s">
        <v>26845</v>
      </c>
      <c r="B5" s="151"/>
      <c r="C5" s="151"/>
      <c r="D5" s="151"/>
      <c r="J5" s="151" t="s">
        <v>26846</v>
      </c>
      <c r="K5" s="151"/>
      <c r="M5" s="151" t="s">
        <v>26847</v>
      </c>
      <c r="N5" s="151"/>
      <c r="P5" s="151" t="s">
        <v>26848</v>
      </c>
      <c r="Q5" s="151"/>
      <c r="R5" s="151"/>
    </row>
    <row r="7" spans="1:19" ht="15" customHeight="1" x14ac:dyDescent="0.3">
      <c r="A7" s="137" t="s">
        <v>27</v>
      </c>
      <c r="C7" s="149" t="s">
        <v>26849</v>
      </c>
      <c r="D7" s="149"/>
      <c r="E7" s="149"/>
      <c r="L7" s="137" t="s">
        <v>13</v>
      </c>
      <c r="R7" s="137" t="s">
        <v>26850</v>
      </c>
    </row>
    <row r="9" spans="1:19" ht="15" customHeight="1" x14ac:dyDescent="0.3">
      <c r="A9" s="147" t="s">
        <v>26851</v>
      </c>
      <c r="B9" s="147"/>
      <c r="C9" s="147" t="s">
        <v>26852</v>
      </c>
      <c r="D9" s="147"/>
      <c r="E9" s="147"/>
      <c r="F9" s="147"/>
      <c r="G9" s="147"/>
      <c r="H9" s="147"/>
      <c r="I9" s="147"/>
      <c r="J9" s="147"/>
      <c r="K9" s="147" t="s">
        <v>1037</v>
      </c>
      <c r="L9" s="147"/>
      <c r="M9" s="147"/>
      <c r="N9" s="148" t="s">
        <v>26853</v>
      </c>
      <c r="O9" s="148"/>
      <c r="P9" s="148"/>
      <c r="Q9" s="148"/>
      <c r="R9" s="148"/>
      <c r="S9" s="148"/>
    </row>
    <row r="10" spans="1:19" x14ac:dyDescent="0.3">
      <c r="A10" s="147"/>
      <c r="B10" s="147"/>
      <c r="C10" s="147"/>
      <c r="D10" s="147"/>
      <c r="E10" s="147"/>
      <c r="F10" s="147"/>
      <c r="G10" s="147"/>
      <c r="H10" s="147"/>
      <c r="I10" s="147"/>
      <c r="J10" s="147"/>
      <c r="K10" s="147"/>
      <c r="L10" s="147"/>
      <c r="M10" s="147"/>
      <c r="N10" s="148"/>
      <c r="O10" s="148"/>
      <c r="P10" s="148"/>
      <c r="Q10" s="148"/>
      <c r="R10" s="148"/>
      <c r="S10" s="148"/>
    </row>
    <row r="11" spans="1:19" ht="15" customHeight="1" x14ac:dyDescent="0.3">
      <c r="A11" s="147" t="s">
        <v>26854</v>
      </c>
      <c r="B11" s="147"/>
      <c r="C11" s="147" t="s">
        <v>26855</v>
      </c>
      <c r="D11" s="147"/>
      <c r="E11" s="147"/>
      <c r="F11" s="147"/>
      <c r="G11" s="147"/>
      <c r="H11" s="147"/>
      <c r="I11" s="147"/>
      <c r="J11" s="147"/>
      <c r="K11" s="147" t="s">
        <v>146</v>
      </c>
      <c r="L11" s="147"/>
      <c r="M11" s="147"/>
      <c r="N11" s="148" t="s">
        <v>26856</v>
      </c>
      <c r="O11" s="148"/>
      <c r="P11" s="148"/>
      <c r="Q11" s="148"/>
      <c r="R11" s="148"/>
      <c r="S11" s="148"/>
    </row>
    <row r="12" spans="1:19" ht="15" customHeight="1" x14ac:dyDescent="0.3">
      <c r="A12" s="147" t="s">
        <v>26857</v>
      </c>
      <c r="B12" s="147"/>
      <c r="C12" s="147" t="s">
        <v>26858</v>
      </c>
      <c r="D12" s="147"/>
      <c r="E12" s="147"/>
      <c r="F12" s="147"/>
      <c r="G12" s="147"/>
      <c r="H12" s="147"/>
      <c r="I12" s="147"/>
      <c r="J12" s="147"/>
      <c r="K12" s="147" t="s">
        <v>146</v>
      </c>
      <c r="L12" s="147"/>
      <c r="M12" s="147"/>
      <c r="N12" s="148" t="s">
        <v>26859</v>
      </c>
      <c r="O12" s="148"/>
      <c r="P12" s="148"/>
      <c r="Q12" s="148"/>
      <c r="R12" s="148"/>
      <c r="S12" s="148"/>
    </row>
    <row r="13" spans="1:19" ht="15" customHeight="1" x14ac:dyDescent="0.3">
      <c r="A13" s="147" t="s">
        <v>26860</v>
      </c>
      <c r="B13" s="147"/>
      <c r="C13" s="147" t="s">
        <v>26861</v>
      </c>
      <c r="D13" s="147"/>
      <c r="E13" s="147"/>
      <c r="F13" s="147"/>
      <c r="G13" s="147"/>
      <c r="H13" s="147"/>
      <c r="I13" s="147"/>
      <c r="J13" s="147"/>
      <c r="K13" s="147" t="s">
        <v>146</v>
      </c>
      <c r="L13" s="147"/>
      <c r="M13" s="147"/>
      <c r="N13" s="148" t="s">
        <v>26862</v>
      </c>
      <c r="O13" s="148"/>
      <c r="P13" s="148"/>
      <c r="Q13" s="148"/>
      <c r="R13" s="148"/>
      <c r="S13" s="148"/>
    </row>
    <row r="14" spans="1:19" ht="15" customHeight="1" x14ac:dyDescent="0.3">
      <c r="A14" s="147" t="s">
        <v>26863</v>
      </c>
      <c r="B14" s="147"/>
      <c r="C14" s="147" t="s">
        <v>26864</v>
      </c>
      <c r="D14" s="147"/>
      <c r="E14" s="147"/>
      <c r="F14" s="147"/>
      <c r="G14" s="147"/>
      <c r="H14" s="147"/>
      <c r="I14" s="147"/>
      <c r="J14" s="147"/>
      <c r="K14" s="147" t="s">
        <v>146</v>
      </c>
      <c r="L14" s="147"/>
      <c r="M14" s="147"/>
      <c r="N14" s="148" t="s">
        <v>26865</v>
      </c>
      <c r="O14" s="148"/>
      <c r="P14" s="148"/>
      <c r="Q14" s="148"/>
      <c r="R14" s="148"/>
      <c r="S14" s="148"/>
    </row>
    <row r="15" spans="1:19" ht="15" customHeight="1" x14ac:dyDescent="0.3">
      <c r="A15" s="147" t="s">
        <v>26866</v>
      </c>
      <c r="B15" s="147"/>
      <c r="C15" s="147" t="s">
        <v>26867</v>
      </c>
      <c r="D15" s="147"/>
      <c r="E15" s="147"/>
      <c r="F15" s="147"/>
      <c r="G15" s="147"/>
      <c r="H15" s="147"/>
      <c r="I15" s="147"/>
      <c r="J15" s="147"/>
      <c r="K15" s="147" t="s">
        <v>146</v>
      </c>
      <c r="L15" s="147"/>
      <c r="M15" s="147"/>
      <c r="N15" s="148" t="s">
        <v>26868</v>
      </c>
      <c r="O15" s="148"/>
      <c r="P15" s="148"/>
      <c r="Q15" s="148"/>
      <c r="R15" s="148"/>
      <c r="S15" s="148"/>
    </row>
    <row r="16" spans="1:19" ht="15" customHeight="1" x14ac:dyDescent="0.3">
      <c r="A16" s="147" t="s">
        <v>26869</v>
      </c>
      <c r="B16" s="147"/>
      <c r="C16" s="147" t="s">
        <v>26870</v>
      </c>
      <c r="D16" s="147"/>
      <c r="E16" s="147"/>
      <c r="F16" s="147"/>
      <c r="G16" s="147"/>
      <c r="H16" s="147"/>
      <c r="I16" s="147"/>
      <c r="J16" s="147"/>
      <c r="K16" s="147" t="s">
        <v>146</v>
      </c>
      <c r="L16" s="147"/>
      <c r="M16" s="147"/>
      <c r="N16" s="148" t="s">
        <v>26871</v>
      </c>
      <c r="O16" s="148"/>
      <c r="P16" s="148"/>
      <c r="Q16" s="148"/>
      <c r="R16" s="148"/>
      <c r="S16" s="148"/>
    </row>
    <row r="17" spans="1:19" ht="15" customHeight="1" x14ac:dyDescent="0.3">
      <c r="A17" s="147" t="s">
        <v>26872</v>
      </c>
      <c r="B17" s="147"/>
      <c r="C17" s="147" t="s">
        <v>26873</v>
      </c>
      <c r="D17" s="147"/>
      <c r="E17" s="147"/>
      <c r="F17" s="147"/>
      <c r="G17" s="147"/>
      <c r="H17" s="147"/>
      <c r="I17" s="147"/>
      <c r="J17" s="147"/>
      <c r="K17" s="147" t="s">
        <v>146</v>
      </c>
      <c r="L17" s="147"/>
      <c r="M17" s="147"/>
      <c r="N17" s="148" t="s">
        <v>26874</v>
      </c>
      <c r="O17" s="148"/>
      <c r="P17" s="148"/>
      <c r="Q17" s="148"/>
      <c r="R17" s="148"/>
      <c r="S17" s="148"/>
    </row>
    <row r="18" spans="1:19" ht="15" customHeight="1" x14ac:dyDescent="0.3">
      <c r="A18" s="147" t="s">
        <v>26875</v>
      </c>
      <c r="B18" s="147"/>
      <c r="C18" s="147" t="s">
        <v>26876</v>
      </c>
      <c r="D18" s="147"/>
      <c r="E18" s="147"/>
      <c r="F18" s="147"/>
      <c r="G18" s="147"/>
      <c r="H18" s="147"/>
      <c r="I18" s="147"/>
      <c r="J18" s="147"/>
      <c r="K18" s="147" t="s">
        <v>146</v>
      </c>
      <c r="L18" s="147"/>
      <c r="M18" s="147"/>
      <c r="N18" s="148" t="s">
        <v>26877</v>
      </c>
      <c r="O18" s="148"/>
      <c r="P18" s="148"/>
      <c r="Q18" s="148"/>
      <c r="R18" s="148"/>
      <c r="S18" s="148"/>
    </row>
    <row r="19" spans="1:19" ht="15" customHeight="1" x14ac:dyDescent="0.3">
      <c r="A19" s="147" t="s">
        <v>26878</v>
      </c>
      <c r="B19" s="147"/>
      <c r="C19" s="147" t="s">
        <v>26879</v>
      </c>
      <c r="D19" s="147"/>
      <c r="E19" s="147"/>
      <c r="F19" s="147"/>
      <c r="G19" s="147"/>
      <c r="H19" s="147"/>
      <c r="I19" s="147"/>
      <c r="J19" s="147"/>
      <c r="K19" s="147" t="s">
        <v>146</v>
      </c>
      <c r="L19" s="147"/>
      <c r="M19" s="147"/>
      <c r="N19" s="148" t="s">
        <v>26880</v>
      </c>
      <c r="O19" s="148"/>
      <c r="P19" s="148"/>
      <c r="Q19" s="148"/>
      <c r="R19" s="148"/>
      <c r="S19" s="148"/>
    </row>
    <row r="20" spans="1:19" ht="15" customHeight="1" x14ac:dyDescent="0.3">
      <c r="A20" s="147" t="s">
        <v>26881</v>
      </c>
      <c r="B20" s="147"/>
      <c r="C20" s="147" t="s">
        <v>26882</v>
      </c>
      <c r="D20" s="147"/>
      <c r="E20" s="147"/>
      <c r="F20" s="147"/>
      <c r="G20" s="147"/>
      <c r="H20" s="147"/>
      <c r="I20" s="147"/>
      <c r="J20" s="147"/>
      <c r="K20" s="147" t="s">
        <v>146</v>
      </c>
      <c r="L20" s="147"/>
      <c r="M20" s="147"/>
      <c r="N20" s="148" t="s">
        <v>26883</v>
      </c>
      <c r="O20" s="148"/>
      <c r="P20" s="148"/>
      <c r="Q20" s="148"/>
      <c r="R20" s="148"/>
      <c r="S20" s="148"/>
    </row>
    <row r="21" spans="1:19" ht="15" customHeight="1" x14ac:dyDescent="0.3">
      <c r="A21" s="147" t="s">
        <v>26884</v>
      </c>
      <c r="B21" s="147"/>
      <c r="C21" s="147" t="s">
        <v>26885</v>
      </c>
      <c r="D21" s="147"/>
      <c r="E21" s="147"/>
      <c r="F21" s="147"/>
      <c r="G21" s="147"/>
      <c r="H21" s="147"/>
      <c r="I21" s="147"/>
      <c r="J21" s="147"/>
      <c r="K21" s="147" t="s">
        <v>146</v>
      </c>
      <c r="L21" s="147"/>
      <c r="M21" s="147"/>
      <c r="N21" s="148" t="s">
        <v>26886</v>
      </c>
      <c r="O21" s="148"/>
      <c r="P21" s="148"/>
      <c r="Q21" s="148"/>
      <c r="R21" s="148"/>
      <c r="S21" s="148"/>
    </row>
    <row r="22" spans="1:19" ht="15" customHeight="1" x14ac:dyDescent="0.3">
      <c r="A22" s="147" t="s">
        <v>26887</v>
      </c>
      <c r="B22" s="147"/>
      <c r="C22" s="147" t="s">
        <v>26888</v>
      </c>
      <c r="D22" s="147"/>
      <c r="E22" s="147"/>
      <c r="F22" s="147"/>
      <c r="G22" s="147"/>
      <c r="H22" s="147"/>
      <c r="I22" s="147"/>
      <c r="J22" s="147"/>
      <c r="K22" s="147" t="s">
        <v>146</v>
      </c>
      <c r="L22" s="147"/>
      <c r="M22" s="147"/>
      <c r="N22" s="148" t="s">
        <v>26889</v>
      </c>
      <c r="O22" s="148"/>
      <c r="P22" s="148"/>
      <c r="Q22" s="148"/>
      <c r="R22" s="148"/>
      <c r="S22" s="148"/>
    </row>
    <row r="23" spans="1:19" ht="15" customHeight="1" x14ac:dyDescent="0.3">
      <c r="A23" s="147" t="s">
        <v>26890</v>
      </c>
      <c r="B23" s="147"/>
      <c r="C23" s="147" t="s">
        <v>26891</v>
      </c>
      <c r="D23" s="147"/>
      <c r="E23" s="147"/>
      <c r="F23" s="147"/>
      <c r="G23" s="147"/>
      <c r="H23" s="147"/>
      <c r="I23" s="147"/>
      <c r="J23" s="147"/>
      <c r="K23" s="147" t="s">
        <v>146</v>
      </c>
      <c r="L23" s="147"/>
      <c r="M23" s="147"/>
      <c r="N23" s="148" t="s">
        <v>26892</v>
      </c>
      <c r="O23" s="148"/>
      <c r="P23" s="148"/>
      <c r="Q23" s="148"/>
      <c r="R23" s="148"/>
      <c r="S23" s="148"/>
    </row>
    <row r="24" spans="1:19" ht="15" customHeight="1" x14ac:dyDescent="0.3">
      <c r="A24" s="147" t="s">
        <v>26893</v>
      </c>
      <c r="B24" s="147"/>
      <c r="C24" s="147" t="s">
        <v>26894</v>
      </c>
      <c r="D24" s="147"/>
      <c r="E24" s="147"/>
      <c r="F24" s="147"/>
      <c r="G24" s="147"/>
      <c r="H24" s="147"/>
      <c r="I24" s="147"/>
      <c r="J24" s="147"/>
      <c r="K24" s="147" t="s">
        <v>146</v>
      </c>
      <c r="L24" s="147"/>
      <c r="M24" s="147"/>
      <c r="N24" s="148" t="s">
        <v>26895</v>
      </c>
      <c r="O24" s="148"/>
      <c r="P24" s="148"/>
      <c r="Q24" s="148"/>
      <c r="R24" s="148"/>
      <c r="S24" s="148"/>
    </row>
    <row r="25" spans="1:19" ht="15" customHeight="1" x14ac:dyDescent="0.3">
      <c r="A25" s="147" t="s">
        <v>26896</v>
      </c>
      <c r="B25" s="147"/>
      <c r="C25" s="147" t="s">
        <v>26897</v>
      </c>
      <c r="D25" s="147"/>
      <c r="E25" s="147"/>
      <c r="F25" s="147"/>
      <c r="G25" s="147"/>
      <c r="H25" s="147"/>
      <c r="I25" s="147"/>
      <c r="J25" s="147"/>
      <c r="K25" s="147" t="s">
        <v>146</v>
      </c>
      <c r="L25" s="147"/>
      <c r="M25" s="147"/>
      <c r="N25" s="148" t="s">
        <v>26898</v>
      </c>
      <c r="O25" s="148"/>
      <c r="P25" s="148"/>
      <c r="Q25" s="148"/>
      <c r="R25" s="148"/>
      <c r="S25" s="148"/>
    </row>
    <row r="26" spans="1:19" ht="15" customHeight="1" x14ac:dyDescent="0.3">
      <c r="A26" s="147" t="s">
        <v>26899</v>
      </c>
      <c r="B26" s="147"/>
      <c r="C26" s="147" t="s">
        <v>26900</v>
      </c>
      <c r="D26" s="147"/>
      <c r="E26" s="147"/>
      <c r="F26" s="147"/>
      <c r="G26" s="147"/>
      <c r="H26" s="147"/>
      <c r="I26" s="147"/>
      <c r="J26" s="147"/>
      <c r="K26" s="147" t="s">
        <v>146</v>
      </c>
      <c r="L26" s="147"/>
      <c r="M26" s="147"/>
      <c r="N26" s="148" t="s">
        <v>26901</v>
      </c>
      <c r="O26" s="148"/>
      <c r="P26" s="148"/>
      <c r="Q26" s="148"/>
      <c r="R26" s="148"/>
      <c r="S26" s="148"/>
    </row>
    <row r="27" spans="1:19" ht="15" customHeight="1" x14ac:dyDescent="0.3">
      <c r="A27" s="147" t="s">
        <v>26902</v>
      </c>
      <c r="B27" s="147"/>
      <c r="C27" s="147" t="s">
        <v>26903</v>
      </c>
      <c r="D27" s="147"/>
      <c r="E27" s="147"/>
      <c r="F27" s="147"/>
      <c r="G27" s="147"/>
      <c r="H27" s="147"/>
      <c r="I27" s="147"/>
      <c r="J27" s="147"/>
      <c r="K27" s="147" t="s">
        <v>146</v>
      </c>
      <c r="L27" s="147"/>
      <c r="M27" s="147"/>
      <c r="N27" s="148" t="s">
        <v>26904</v>
      </c>
      <c r="O27" s="148"/>
      <c r="P27" s="148"/>
      <c r="Q27" s="148"/>
      <c r="R27" s="148"/>
      <c r="S27" s="148"/>
    </row>
    <row r="28" spans="1:19" ht="15" customHeight="1" x14ac:dyDescent="0.3">
      <c r="A28" s="147" t="s">
        <v>26905</v>
      </c>
      <c r="B28" s="147"/>
      <c r="C28" s="147" t="s">
        <v>26906</v>
      </c>
      <c r="D28" s="147"/>
      <c r="E28" s="147"/>
      <c r="F28" s="147"/>
      <c r="G28" s="147"/>
      <c r="H28" s="147"/>
      <c r="I28" s="147"/>
      <c r="J28" s="147"/>
      <c r="K28" s="147" t="s">
        <v>146</v>
      </c>
      <c r="L28" s="147"/>
      <c r="M28" s="147"/>
      <c r="N28" s="148" t="s">
        <v>26907</v>
      </c>
      <c r="O28" s="148"/>
      <c r="P28" s="148"/>
      <c r="Q28" s="148"/>
      <c r="R28" s="148"/>
      <c r="S28" s="148"/>
    </row>
    <row r="29" spans="1:19" ht="15" customHeight="1" x14ac:dyDescent="0.3">
      <c r="A29" s="147" t="s">
        <v>26908</v>
      </c>
      <c r="B29" s="147"/>
      <c r="C29" s="147" t="s">
        <v>26909</v>
      </c>
      <c r="D29" s="147"/>
      <c r="E29" s="147"/>
      <c r="F29" s="147"/>
      <c r="G29" s="147"/>
      <c r="H29" s="147"/>
      <c r="I29" s="147"/>
      <c r="J29" s="147"/>
      <c r="K29" s="147" t="s">
        <v>26910</v>
      </c>
      <c r="L29" s="147"/>
      <c r="M29" s="147"/>
      <c r="N29" s="148" t="s">
        <v>26911</v>
      </c>
      <c r="O29" s="148"/>
      <c r="P29" s="148"/>
      <c r="Q29" s="148"/>
      <c r="R29" s="148"/>
      <c r="S29" s="148"/>
    </row>
    <row r="30" spans="1:19" ht="15" customHeight="1" x14ac:dyDescent="0.3">
      <c r="A30" s="147" t="s">
        <v>26912</v>
      </c>
      <c r="B30" s="147"/>
      <c r="C30" s="147" t="s">
        <v>26913</v>
      </c>
      <c r="D30" s="147"/>
      <c r="E30" s="147"/>
      <c r="F30" s="147"/>
      <c r="G30" s="147"/>
      <c r="H30" s="147"/>
      <c r="I30" s="147"/>
      <c r="J30" s="147"/>
      <c r="K30" s="147" t="s">
        <v>1074</v>
      </c>
      <c r="L30" s="147"/>
      <c r="M30" s="147"/>
      <c r="N30" s="148" t="s">
        <v>11333</v>
      </c>
      <c r="O30" s="148"/>
      <c r="P30" s="148"/>
      <c r="Q30" s="148"/>
      <c r="R30" s="148"/>
      <c r="S30" s="148"/>
    </row>
    <row r="31" spans="1:19" ht="15" customHeight="1" x14ac:dyDescent="0.3">
      <c r="A31" s="147" t="s">
        <v>26914</v>
      </c>
      <c r="B31" s="147"/>
      <c r="C31" s="147" t="s">
        <v>26915</v>
      </c>
      <c r="D31" s="147"/>
      <c r="E31" s="147"/>
      <c r="F31" s="147"/>
      <c r="G31" s="147"/>
      <c r="H31" s="147"/>
      <c r="I31" s="147"/>
      <c r="J31" s="147"/>
      <c r="K31" s="147" t="s">
        <v>1074</v>
      </c>
      <c r="L31" s="147"/>
      <c r="M31" s="147"/>
      <c r="N31" s="148" t="s">
        <v>26916</v>
      </c>
      <c r="O31" s="148"/>
      <c r="P31" s="148"/>
      <c r="Q31" s="148"/>
      <c r="R31" s="148"/>
      <c r="S31" s="148"/>
    </row>
    <row r="32" spans="1:19" ht="15" customHeight="1" x14ac:dyDescent="0.3">
      <c r="A32" s="147" t="s">
        <v>26917</v>
      </c>
      <c r="B32" s="147"/>
      <c r="C32" s="147" t="s">
        <v>26918</v>
      </c>
      <c r="D32" s="147"/>
      <c r="E32" s="147"/>
      <c r="F32" s="147"/>
      <c r="G32" s="147"/>
      <c r="H32" s="147"/>
      <c r="I32" s="147"/>
      <c r="J32" s="147"/>
      <c r="K32" s="147" t="s">
        <v>1074</v>
      </c>
      <c r="L32" s="147"/>
      <c r="M32" s="147"/>
      <c r="N32" s="148" t="s">
        <v>26916</v>
      </c>
      <c r="O32" s="148"/>
      <c r="P32" s="148"/>
      <c r="Q32" s="148"/>
      <c r="R32" s="148"/>
      <c r="S32" s="148"/>
    </row>
    <row r="33" spans="1:19" ht="15" customHeight="1" x14ac:dyDescent="0.3">
      <c r="A33" s="147" t="s">
        <v>26919</v>
      </c>
      <c r="B33" s="147"/>
      <c r="C33" s="147" t="s">
        <v>26920</v>
      </c>
      <c r="D33" s="147"/>
      <c r="E33" s="147"/>
      <c r="F33" s="147"/>
      <c r="G33" s="147"/>
      <c r="H33" s="147"/>
      <c r="I33" s="147"/>
      <c r="J33" s="147"/>
      <c r="K33" s="147" t="s">
        <v>18815</v>
      </c>
      <c r="L33" s="147"/>
      <c r="M33" s="147"/>
      <c r="N33" s="148" t="s">
        <v>1843</v>
      </c>
      <c r="O33" s="148"/>
      <c r="P33" s="148"/>
      <c r="Q33" s="148"/>
      <c r="R33" s="148"/>
      <c r="S33" s="148"/>
    </row>
    <row r="34" spans="1:19" ht="15" customHeight="1" x14ac:dyDescent="0.3">
      <c r="A34" s="147" t="s">
        <v>26921</v>
      </c>
      <c r="B34" s="147"/>
      <c r="C34" s="147" t="s">
        <v>26922</v>
      </c>
      <c r="D34" s="147"/>
      <c r="E34" s="147"/>
      <c r="F34" s="147"/>
      <c r="G34" s="147"/>
      <c r="H34" s="147"/>
      <c r="I34" s="147"/>
      <c r="J34" s="147"/>
      <c r="K34" s="147" t="s">
        <v>26910</v>
      </c>
      <c r="L34" s="147"/>
      <c r="M34" s="147"/>
      <c r="N34" s="148" t="s">
        <v>26911</v>
      </c>
      <c r="O34" s="148"/>
      <c r="P34" s="148"/>
      <c r="Q34" s="148"/>
      <c r="R34" s="148"/>
      <c r="S34" s="148"/>
    </row>
    <row r="35" spans="1:19" ht="15" customHeight="1" x14ac:dyDescent="0.3">
      <c r="A35" s="147" t="s">
        <v>26923</v>
      </c>
      <c r="B35" s="147"/>
      <c r="C35" s="147" t="s">
        <v>26913</v>
      </c>
      <c r="D35" s="147"/>
      <c r="E35" s="147"/>
      <c r="F35" s="147"/>
      <c r="G35" s="147"/>
      <c r="H35" s="147"/>
      <c r="I35" s="147"/>
      <c r="J35" s="147"/>
      <c r="K35" s="147" t="s">
        <v>1074</v>
      </c>
      <c r="L35" s="147"/>
      <c r="M35" s="147"/>
      <c r="N35" s="148" t="s">
        <v>5798</v>
      </c>
      <c r="O35" s="148"/>
      <c r="P35" s="148"/>
      <c r="Q35" s="148"/>
      <c r="R35" s="148"/>
      <c r="S35" s="148"/>
    </row>
    <row r="36" spans="1:19" ht="15" customHeight="1" x14ac:dyDescent="0.3">
      <c r="A36" s="147" t="s">
        <v>26924</v>
      </c>
      <c r="B36" s="147"/>
      <c r="C36" s="147" t="s">
        <v>26915</v>
      </c>
      <c r="D36" s="147"/>
      <c r="E36" s="147"/>
      <c r="F36" s="147"/>
      <c r="G36" s="147"/>
      <c r="H36" s="147"/>
      <c r="I36" s="147"/>
      <c r="J36" s="147"/>
      <c r="K36" s="147" t="s">
        <v>1074</v>
      </c>
      <c r="L36" s="147"/>
      <c r="M36" s="147"/>
      <c r="N36" s="148" t="s">
        <v>26925</v>
      </c>
      <c r="O36" s="148"/>
      <c r="P36" s="148"/>
      <c r="Q36" s="148"/>
      <c r="R36" s="148"/>
      <c r="S36" s="148"/>
    </row>
    <row r="37" spans="1:19" ht="15" customHeight="1" x14ac:dyDescent="0.3">
      <c r="A37" s="147" t="s">
        <v>26926</v>
      </c>
      <c r="B37" s="147"/>
      <c r="C37" s="147" t="s">
        <v>26918</v>
      </c>
      <c r="D37" s="147"/>
      <c r="E37" s="147"/>
      <c r="F37" s="147"/>
      <c r="G37" s="147"/>
      <c r="H37" s="147"/>
      <c r="I37" s="147"/>
      <c r="J37" s="147"/>
      <c r="K37" s="147" t="s">
        <v>1074</v>
      </c>
      <c r="L37" s="147"/>
      <c r="M37" s="147"/>
      <c r="N37" s="148" t="s">
        <v>17616</v>
      </c>
      <c r="O37" s="148"/>
      <c r="P37" s="148"/>
      <c r="Q37" s="148"/>
      <c r="R37" s="148"/>
      <c r="S37" s="148"/>
    </row>
    <row r="38" spans="1:19" ht="15" customHeight="1" x14ac:dyDescent="0.3">
      <c r="A38" s="147" t="s">
        <v>26927</v>
      </c>
      <c r="B38" s="147"/>
      <c r="C38" s="147" t="s">
        <v>26920</v>
      </c>
      <c r="D38" s="147"/>
      <c r="E38" s="147"/>
      <c r="F38" s="147"/>
      <c r="G38" s="147"/>
      <c r="H38" s="147"/>
      <c r="I38" s="147"/>
      <c r="J38" s="147"/>
      <c r="K38" s="147" t="s">
        <v>18815</v>
      </c>
      <c r="L38" s="147"/>
      <c r="M38" s="147"/>
      <c r="N38" s="148" t="s">
        <v>18423</v>
      </c>
      <c r="O38" s="148"/>
      <c r="P38" s="148"/>
      <c r="Q38" s="148"/>
      <c r="R38" s="148"/>
      <c r="S38" s="148"/>
    </row>
    <row r="39" spans="1:19" ht="15" customHeight="1" x14ac:dyDescent="0.3">
      <c r="A39" s="147" t="s">
        <v>26928</v>
      </c>
      <c r="B39" s="147"/>
      <c r="C39" s="147" t="s">
        <v>26929</v>
      </c>
      <c r="D39" s="147"/>
      <c r="E39" s="147"/>
      <c r="F39" s="147"/>
      <c r="G39" s="147"/>
      <c r="H39" s="147"/>
      <c r="I39" s="147"/>
      <c r="J39" s="147"/>
      <c r="K39" s="147" t="s">
        <v>26910</v>
      </c>
      <c r="L39" s="147"/>
      <c r="M39" s="147"/>
      <c r="N39" s="148" t="s">
        <v>26911</v>
      </c>
      <c r="O39" s="148"/>
      <c r="P39" s="148"/>
      <c r="Q39" s="148"/>
      <c r="R39" s="148"/>
      <c r="S39" s="148"/>
    </row>
    <row r="40" spans="1:19" ht="15" customHeight="1" x14ac:dyDescent="0.3">
      <c r="A40" s="147" t="s">
        <v>26930</v>
      </c>
      <c r="B40" s="147"/>
      <c r="C40" s="147" t="s">
        <v>26931</v>
      </c>
      <c r="D40" s="147"/>
      <c r="E40" s="147"/>
      <c r="F40" s="147"/>
      <c r="G40" s="147"/>
      <c r="H40" s="147"/>
      <c r="I40" s="147"/>
      <c r="J40" s="147"/>
      <c r="K40" s="147" t="s">
        <v>1037</v>
      </c>
      <c r="L40" s="147"/>
      <c r="M40" s="147"/>
      <c r="N40" s="148" t="s">
        <v>26932</v>
      </c>
      <c r="O40" s="148"/>
      <c r="P40" s="148"/>
      <c r="Q40" s="148"/>
      <c r="R40" s="148"/>
      <c r="S40" s="148"/>
    </row>
    <row r="41" spans="1:19" ht="15" customHeight="1" x14ac:dyDescent="0.3">
      <c r="A41" s="147" t="s">
        <v>26933</v>
      </c>
      <c r="B41" s="147"/>
      <c r="C41" s="147" t="s">
        <v>26934</v>
      </c>
      <c r="D41" s="147"/>
      <c r="E41" s="147"/>
      <c r="F41" s="147"/>
      <c r="G41" s="147"/>
      <c r="H41" s="147"/>
      <c r="I41" s="147"/>
      <c r="J41" s="147"/>
      <c r="K41" s="147" t="s">
        <v>1037</v>
      </c>
      <c r="L41" s="147"/>
      <c r="M41" s="147"/>
      <c r="N41" s="148" t="s">
        <v>26935</v>
      </c>
      <c r="O41" s="148"/>
      <c r="P41" s="148"/>
      <c r="Q41" s="148"/>
      <c r="R41" s="148"/>
      <c r="S41" s="148"/>
    </row>
    <row r="42" spans="1:19" ht="15" customHeight="1" x14ac:dyDescent="0.3">
      <c r="A42" s="147" t="s">
        <v>26936</v>
      </c>
      <c r="B42" s="147"/>
      <c r="C42" s="147" t="s">
        <v>26937</v>
      </c>
      <c r="D42" s="147"/>
      <c r="E42" s="147"/>
      <c r="F42" s="147"/>
      <c r="G42" s="147"/>
      <c r="H42" s="147"/>
      <c r="I42" s="147"/>
      <c r="J42" s="147"/>
      <c r="K42" s="147" t="s">
        <v>1037</v>
      </c>
      <c r="L42" s="147"/>
      <c r="M42" s="147"/>
      <c r="N42" s="148" t="s">
        <v>2419</v>
      </c>
      <c r="O42" s="148"/>
      <c r="P42" s="148"/>
      <c r="Q42" s="148"/>
      <c r="R42" s="148"/>
      <c r="S42" s="148"/>
    </row>
    <row r="43" spans="1:19" ht="15" customHeight="1" x14ac:dyDescent="0.3">
      <c r="A43" s="147" t="s">
        <v>26938</v>
      </c>
      <c r="B43" s="147"/>
      <c r="C43" s="147" t="s">
        <v>26939</v>
      </c>
      <c r="D43" s="147"/>
      <c r="E43" s="147"/>
      <c r="F43" s="147"/>
      <c r="G43" s="147"/>
      <c r="H43" s="147"/>
      <c r="I43" s="147"/>
      <c r="J43" s="147"/>
      <c r="K43" s="147" t="s">
        <v>26910</v>
      </c>
      <c r="L43" s="147"/>
      <c r="M43" s="147"/>
      <c r="N43" s="148" t="s">
        <v>26911</v>
      </c>
      <c r="O43" s="148"/>
      <c r="P43" s="148"/>
      <c r="Q43" s="148"/>
      <c r="R43" s="148"/>
      <c r="S43" s="148"/>
    </row>
    <row r="44" spans="1:19" ht="15" customHeight="1" x14ac:dyDescent="0.3">
      <c r="A44" s="147" t="s">
        <v>26940</v>
      </c>
      <c r="B44" s="147"/>
      <c r="C44" s="147" t="s">
        <v>26941</v>
      </c>
      <c r="D44" s="147"/>
      <c r="E44" s="147"/>
      <c r="F44" s="147"/>
      <c r="G44" s="147"/>
      <c r="H44" s="147"/>
      <c r="I44" s="147"/>
      <c r="J44" s="147"/>
      <c r="K44" s="147" t="s">
        <v>1074</v>
      </c>
      <c r="L44" s="147"/>
      <c r="M44" s="147"/>
      <c r="N44" s="148" t="s">
        <v>26942</v>
      </c>
      <c r="O44" s="148"/>
      <c r="P44" s="148"/>
      <c r="Q44" s="148"/>
      <c r="R44" s="148"/>
      <c r="S44" s="148"/>
    </row>
    <row r="45" spans="1:19" ht="15" customHeight="1" x14ac:dyDescent="0.3">
      <c r="A45" s="147" t="s">
        <v>26943</v>
      </c>
      <c r="B45" s="147"/>
      <c r="C45" s="147" t="s">
        <v>26944</v>
      </c>
      <c r="D45" s="147"/>
      <c r="E45" s="147"/>
      <c r="F45" s="147"/>
      <c r="G45" s="147"/>
      <c r="H45" s="147"/>
      <c r="I45" s="147"/>
      <c r="J45" s="147"/>
      <c r="K45" s="147" t="s">
        <v>1074</v>
      </c>
      <c r="L45" s="147"/>
      <c r="M45" s="147"/>
      <c r="N45" s="148" t="s">
        <v>26945</v>
      </c>
      <c r="O45" s="148"/>
      <c r="P45" s="148"/>
      <c r="Q45" s="148"/>
      <c r="R45" s="148"/>
      <c r="S45" s="148"/>
    </row>
    <row r="46" spans="1:19" ht="15" customHeight="1" x14ac:dyDescent="0.3">
      <c r="A46" s="147" t="s">
        <v>26946</v>
      </c>
      <c r="B46" s="147"/>
      <c r="C46" s="147" t="s">
        <v>26947</v>
      </c>
      <c r="D46" s="147"/>
      <c r="E46" s="147"/>
      <c r="F46" s="147"/>
      <c r="G46" s="147"/>
      <c r="H46" s="147"/>
      <c r="I46" s="147"/>
      <c r="J46" s="147"/>
      <c r="K46" s="147" t="s">
        <v>26910</v>
      </c>
      <c r="L46" s="147"/>
      <c r="M46" s="147"/>
      <c r="N46" s="148" t="s">
        <v>26911</v>
      </c>
      <c r="O46" s="148"/>
      <c r="P46" s="148"/>
      <c r="Q46" s="148"/>
      <c r="R46" s="148"/>
      <c r="S46" s="148"/>
    </row>
    <row r="47" spans="1:19" ht="15" customHeight="1" x14ac:dyDescent="0.3">
      <c r="A47" s="147" t="s">
        <v>26948</v>
      </c>
      <c r="B47" s="147"/>
      <c r="C47" s="147" t="s">
        <v>26949</v>
      </c>
      <c r="D47" s="147"/>
      <c r="E47" s="147"/>
      <c r="F47" s="147"/>
      <c r="G47" s="147"/>
      <c r="H47" s="147"/>
      <c r="I47" s="147"/>
      <c r="J47" s="147"/>
      <c r="K47" s="147" t="s">
        <v>1037</v>
      </c>
      <c r="L47" s="147"/>
      <c r="M47" s="147"/>
      <c r="N47" s="148" t="s">
        <v>11013</v>
      </c>
      <c r="O47" s="148"/>
      <c r="P47" s="148"/>
      <c r="Q47" s="148"/>
      <c r="R47" s="148"/>
      <c r="S47" s="148"/>
    </row>
    <row r="48" spans="1:19" ht="15" customHeight="1" x14ac:dyDescent="0.3">
      <c r="A48" s="147" t="s">
        <v>26950</v>
      </c>
      <c r="B48" s="147"/>
      <c r="C48" s="147" t="s">
        <v>26951</v>
      </c>
      <c r="D48" s="147"/>
      <c r="E48" s="147"/>
      <c r="F48" s="147"/>
      <c r="G48" s="147"/>
      <c r="H48" s="147"/>
      <c r="I48" s="147"/>
      <c r="J48" s="147"/>
      <c r="K48" s="147" t="s">
        <v>1074</v>
      </c>
      <c r="L48" s="147"/>
      <c r="M48" s="147"/>
      <c r="N48" s="148" t="s">
        <v>12477</v>
      </c>
      <c r="O48" s="148"/>
      <c r="P48" s="148"/>
      <c r="Q48" s="148"/>
      <c r="R48" s="148"/>
      <c r="S48" s="148"/>
    </row>
    <row r="49" spans="1:19" ht="15" customHeight="1" x14ac:dyDescent="0.3">
      <c r="A49" s="147" t="s">
        <v>26952</v>
      </c>
      <c r="B49" s="147"/>
      <c r="C49" s="147" t="s">
        <v>26953</v>
      </c>
      <c r="D49" s="147"/>
      <c r="E49" s="147"/>
      <c r="F49" s="147"/>
      <c r="G49" s="147"/>
      <c r="H49" s="147"/>
      <c r="I49" s="147"/>
      <c r="J49" s="147"/>
      <c r="K49" s="147" t="s">
        <v>26910</v>
      </c>
      <c r="L49" s="147"/>
      <c r="M49" s="147"/>
      <c r="N49" s="148" t="s">
        <v>26911</v>
      </c>
      <c r="O49" s="148"/>
      <c r="P49" s="148"/>
      <c r="Q49" s="148"/>
      <c r="R49" s="148"/>
      <c r="S49" s="148"/>
    </row>
    <row r="50" spans="1:19" ht="15" customHeight="1" x14ac:dyDescent="0.3">
      <c r="A50" s="147" t="s">
        <v>26954</v>
      </c>
      <c r="B50" s="147"/>
      <c r="C50" s="147" t="s">
        <v>26955</v>
      </c>
      <c r="D50" s="147"/>
      <c r="E50" s="147"/>
      <c r="F50" s="147"/>
      <c r="G50" s="147"/>
      <c r="H50" s="147"/>
      <c r="I50" s="147"/>
      <c r="J50" s="147"/>
      <c r="K50" s="147" t="s">
        <v>1037</v>
      </c>
      <c r="L50" s="147"/>
      <c r="M50" s="147"/>
      <c r="N50" s="148" t="s">
        <v>7522</v>
      </c>
      <c r="O50" s="148"/>
      <c r="P50" s="148"/>
      <c r="Q50" s="148"/>
      <c r="R50" s="148"/>
      <c r="S50" s="148"/>
    </row>
    <row r="51" spans="1:19" ht="15" customHeight="1" x14ac:dyDescent="0.3">
      <c r="A51" s="147" t="s">
        <v>26956</v>
      </c>
      <c r="B51" s="147"/>
      <c r="C51" s="147" t="s">
        <v>26957</v>
      </c>
      <c r="D51" s="147"/>
      <c r="E51" s="147"/>
      <c r="F51" s="147"/>
      <c r="G51" s="147"/>
      <c r="H51" s="147"/>
      <c r="I51" s="147"/>
      <c r="J51" s="147"/>
      <c r="K51" s="147" t="s">
        <v>1037</v>
      </c>
      <c r="L51" s="147"/>
      <c r="M51" s="147"/>
      <c r="N51" s="148" t="s">
        <v>633</v>
      </c>
      <c r="O51" s="148"/>
      <c r="P51" s="148"/>
      <c r="Q51" s="148"/>
      <c r="R51" s="148"/>
      <c r="S51" s="148"/>
    </row>
    <row r="52" spans="1:19" ht="15" customHeight="1" x14ac:dyDescent="0.3">
      <c r="A52" s="147" t="s">
        <v>26958</v>
      </c>
      <c r="B52" s="147"/>
      <c r="C52" s="147" t="s">
        <v>26959</v>
      </c>
      <c r="D52" s="147"/>
      <c r="E52" s="147"/>
      <c r="F52" s="147"/>
      <c r="G52" s="147"/>
      <c r="H52" s="147"/>
      <c r="I52" s="147"/>
      <c r="J52" s="147"/>
      <c r="K52" s="147" t="s">
        <v>26910</v>
      </c>
      <c r="L52" s="147"/>
      <c r="M52" s="147"/>
      <c r="N52" s="148" t="s">
        <v>26911</v>
      </c>
      <c r="O52" s="148"/>
      <c r="P52" s="148"/>
      <c r="Q52" s="148"/>
      <c r="R52" s="148"/>
      <c r="S52" s="148"/>
    </row>
    <row r="53" spans="1:19" ht="15" customHeight="1" x14ac:dyDescent="0.3">
      <c r="A53" s="152" t="s">
        <v>26960</v>
      </c>
      <c r="B53" s="152"/>
      <c r="C53" s="152" t="s">
        <v>26961</v>
      </c>
      <c r="D53" s="152"/>
      <c r="E53" s="152"/>
      <c r="F53" s="152"/>
      <c r="G53" s="152"/>
      <c r="H53" s="152"/>
      <c r="I53" s="152"/>
      <c r="J53" s="152"/>
      <c r="K53" s="152" t="s">
        <v>80</v>
      </c>
      <c r="L53" s="152"/>
      <c r="M53" s="152"/>
      <c r="N53" s="153" t="s">
        <v>26962</v>
      </c>
      <c r="O53" s="153"/>
      <c r="P53" s="153"/>
      <c r="Q53" s="153"/>
      <c r="R53" s="153"/>
      <c r="S53" s="153"/>
    </row>
    <row r="55" spans="1:19" ht="15" customHeight="1" x14ac:dyDescent="0.3">
      <c r="A55" s="154" t="s">
        <v>26963</v>
      </c>
      <c r="B55" s="154"/>
      <c r="C55" s="154"/>
    </row>
    <row r="56" spans="1:19" ht="15" customHeight="1" x14ac:dyDescent="0.3">
      <c r="A56" s="154"/>
      <c r="B56" s="154"/>
      <c r="C56" s="154"/>
      <c r="Q56" s="155" t="s">
        <v>26964</v>
      </c>
      <c r="R56" s="155"/>
      <c r="S56" s="155"/>
    </row>
    <row r="57" spans="1:19" x14ac:dyDescent="0.3">
      <c r="Q57" s="155"/>
      <c r="R57" s="155"/>
      <c r="S57" s="155"/>
    </row>
    <row r="59" spans="1:19" ht="15.75" customHeight="1" x14ac:dyDescent="0.3">
      <c r="H59" s="150" t="s">
        <v>26843</v>
      </c>
      <c r="I59" s="150"/>
      <c r="J59" s="150"/>
      <c r="K59" s="150"/>
      <c r="L59" s="150"/>
      <c r="M59" s="150"/>
      <c r="N59" s="150"/>
    </row>
    <row r="61" spans="1:19" ht="15.75" customHeight="1" x14ac:dyDescent="0.3">
      <c r="G61" s="150" t="s">
        <v>26844</v>
      </c>
      <c r="H61" s="150"/>
    </row>
    <row r="63" spans="1:19" ht="15" customHeight="1" x14ac:dyDescent="0.3">
      <c r="A63" s="151" t="s">
        <v>26845</v>
      </c>
      <c r="B63" s="151"/>
      <c r="C63" s="151"/>
      <c r="D63" s="151"/>
      <c r="J63" s="151" t="s">
        <v>26846</v>
      </c>
      <c r="K63" s="151"/>
      <c r="M63" s="151" t="s">
        <v>26847</v>
      </c>
      <c r="N63" s="151"/>
      <c r="P63" s="151" t="s">
        <v>26848</v>
      </c>
      <c r="Q63" s="151"/>
      <c r="R63" s="151"/>
    </row>
    <row r="65" spans="1:19" ht="15" customHeight="1" x14ac:dyDescent="0.3">
      <c r="A65" s="137" t="s">
        <v>27</v>
      </c>
      <c r="C65" s="149" t="s">
        <v>26849</v>
      </c>
      <c r="D65" s="149"/>
      <c r="E65" s="149"/>
      <c r="L65" s="137" t="s">
        <v>13</v>
      </c>
      <c r="R65" s="137" t="s">
        <v>26850</v>
      </c>
    </row>
    <row r="67" spans="1:19" ht="15" customHeight="1" x14ac:dyDescent="0.3">
      <c r="A67" s="147" t="s">
        <v>26965</v>
      </c>
      <c r="B67" s="147"/>
      <c r="C67" s="147" t="s">
        <v>26966</v>
      </c>
      <c r="D67" s="147"/>
      <c r="E67" s="147"/>
      <c r="F67" s="147"/>
      <c r="G67" s="147"/>
      <c r="H67" s="147"/>
      <c r="I67" s="147"/>
      <c r="J67" s="147"/>
      <c r="K67" s="147" t="s">
        <v>80</v>
      </c>
      <c r="L67" s="147"/>
      <c r="M67" s="147"/>
      <c r="N67" s="148" t="s">
        <v>26967</v>
      </c>
      <c r="O67" s="148"/>
      <c r="P67" s="148"/>
      <c r="Q67" s="148"/>
      <c r="R67" s="148"/>
      <c r="S67" s="148"/>
    </row>
    <row r="68" spans="1:19" x14ac:dyDescent="0.3">
      <c r="A68" s="147"/>
      <c r="B68" s="147"/>
      <c r="C68" s="147"/>
      <c r="D68" s="147"/>
      <c r="E68" s="147"/>
      <c r="F68" s="147"/>
      <c r="G68" s="147"/>
      <c r="H68" s="147"/>
      <c r="I68" s="147"/>
      <c r="J68" s="147"/>
      <c r="K68" s="147"/>
      <c r="L68" s="147"/>
      <c r="M68" s="147"/>
      <c r="N68" s="148"/>
      <c r="O68" s="148"/>
      <c r="P68" s="148"/>
      <c r="Q68" s="148"/>
      <c r="R68" s="148"/>
      <c r="S68" s="148"/>
    </row>
    <row r="69" spans="1:19" ht="15" customHeight="1" x14ac:dyDescent="0.3">
      <c r="A69" s="147" t="s">
        <v>26968</v>
      </c>
      <c r="B69" s="147"/>
      <c r="C69" s="147" t="s">
        <v>26969</v>
      </c>
      <c r="D69" s="147"/>
      <c r="E69" s="147"/>
      <c r="F69" s="147"/>
      <c r="G69" s="147"/>
      <c r="H69" s="147"/>
      <c r="I69" s="147"/>
      <c r="J69" s="147"/>
      <c r="K69" s="147" t="s">
        <v>80</v>
      </c>
      <c r="L69" s="147"/>
      <c r="M69" s="147"/>
      <c r="N69" s="148" t="s">
        <v>26970</v>
      </c>
      <c r="O69" s="148"/>
      <c r="P69" s="148"/>
      <c r="Q69" s="148"/>
      <c r="R69" s="148"/>
      <c r="S69" s="148"/>
    </row>
    <row r="70" spans="1:19" ht="15" customHeight="1" x14ac:dyDescent="0.3">
      <c r="A70" s="147" t="s">
        <v>26971</v>
      </c>
      <c r="B70" s="147"/>
      <c r="C70" s="147" t="s">
        <v>26972</v>
      </c>
      <c r="D70" s="147"/>
      <c r="E70" s="147"/>
      <c r="F70" s="147"/>
      <c r="G70" s="147"/>
      <c r="H70" s="147"/>
      <c r="I70" s="147"/>
      <c r="J70" s="147"/>
      <c r="K70" s="147" t="s">
        <v>80</v>
      </c>
      <c r="L70" s="147"/>
      <c r="M70" s="147"/>
      <c r="N70" s="148" t="s">
        <v>26973</v>
      </c>
      <c r="O70" s="148"/>
      <c r="P70" s="148"/>
      <c r="Q70" s="148"/>
      <c r="R70" s="148"/>
      <c r="S70" s="148"/>
    </row>
    <row r="71" spans="1:19" ht="15" customHeight="1" x14ac:dyDescent="0.3">
      <c r="A71" s="147" t="s">
        <v>26974</v>
      </c>
      <c r="B71" s="147"/>
      <c r="C71" s="147" t="s">
        <v>26975</v>
      </c>
      <c r="D71" s="147"/>
      <c r="E71" s="147"/>
      <c r="F71" s="147"/>
      <c r="G71" s="147"/>
      <c r="H71" s="147"/>
      <c r="I71" s="147"/>
      <c r="J71" s="147"/>
      <c r="K71" s="147" t="s">
        <v>1037</v>
      </c>
      <c r="L71" s="147"/>
      <c r="M71" s="147"/>
      <c r="N71" s="148" t="s">
        <v>10774</v>
      </c>
      <c r="O71" s="148"/>
      <c r="P71" s="148"/>
      <c r="Q71" s="148"/>
      <c r="R71" s="148"/>
      <c r="S71" s="148"/>
    </row>
    <row r="72" spans="1:19" ht="15" customHeight="1" x14ac:dyDescent="0.3">
      <c r="A72" s="147" t="s">
        <v>26976</v>
      </c>
      <c r="B72" s="147"/>
      <c r="C72" s="147" t="s">
        <v>26977</v>
      </c>
      <c r="D72" s="147"/>
      <c r="E72" s="147"/>
      <c r="F72" s="147"/>
      <c r="G72" s="147"/>
      <c r="H72" s="147"/>
      <c r="I72" s="147"/>
      <c r="J72" s="147"/>
      <c r="K72" s="147" t="s">
        <v>1037</v>
      </c>
      <c r="L72" s="147"/>
      <c r="M72" s="147"/>
      <c r="N72" s="148" t="s">
        <v>13758</v>
      </c>
      <c r="O72" s="148"/>
      <c r="P72" s="148"/>
      <c r="Q72" s="148"/>
      <c r="R72" s="148"/>
      <c r="S72" s="148"/>
    </row>
    <row r="73" spans="1:19" ht="15" customHeight="1" x14ac:dyDescent="0.3">
      <c r="A73" s="147" t="s">
        <v>26978</v>
      </c>
      <c r="B73" s="147"/>
      <c r="C73" s="147" t="s">
        <v>26979</v>
      </c>
      <c r="D73" s="147"/>
      <c r="E73" s="147"/>
      <c r="F73" s="147"/>
      <c r="G73" s="147"/>
      <c r="H73" s="147"/>
      <c r="I73" s="147"/>
      <c r="J73" s="147"/>
      <c r="K73" s="147" t="s">
        <v>1037</v>
      </c>
      <c r="L73" s="147"/>
      <c r="M73" s="147"/>
      <c r="N73" s="148" t="s">
        <v>26980</v>
      </c>
      <c r="O73" s="148"/>
      <c r="P73" s="148"/>
      <c r="Q73" s="148"/>
      <c r="R73" s="148"/>
      <c r="S73" s="148"/>
    </row>
    <row r="74" spans="1:19" ht="15" customHeight="1" x14ac:dyDescent="0.3">
      <c r="A74" s="147" t="s">
        <v>26981</v>
      </c>
      <c r="B74" s="147"/>
      <c r="C74" s="147" t="s">
        <v>26982</v>
      </c>
      <c r="D74" s="147"/>
      <c r="E74" s="147"/>
      <c r="F74" s="147"/>
      <c r="G74" s="147"/>
      <c r="H74" s="147"/>
      <c r="I74" s="147"/>
      <c r="J74" s="147"/>
      <c r="K74" s="147" t="s">
        <v>1074</v>
      </c>
      <c r="L74" s="147"/>
      <c r="M74" s="147"/>
      <c r="N74" s="148" t="s">
        <v>26983</v>
      </c>
      <c r="O74" s="148"/>
      <c r="P74" s="148"/>
      <c r="Q74" s="148"/>
      <c r="R74" s="148"/>
      <c r="S74" s="148"/>
    </row>
    <row r="75" spans="1:19" ht="15" customHeight="1" x14ac:dyDescent="0.3">
      <c r="A75" s="147" t="s">
        <v>26984</v>
      </c>
      <c r="B75" s="147"/>
      <c r="C75" s="147" t="s">
        <v>26985</v>
      </c>
      <c r="D75" s="147"/>
      <c r="E75" s="147"/>
      <c r="F75" s="147"/>
      <c r="G75" s="147"/>
      <c r="H75" s="147"/>
      <c r="I75" s="147"/>
      <c r="J75" s="147"/>
      <c r="K75" s="147" t="s">
        <v>1074</v>
      </c>
      <c r="L75" s="147"/>
      <c r="M75" s="147"/>
      <c r="N75" s="148" t="s">
        <v>26986</v>
      </c>
      <c r="O75" s="148"/>
      <c r="P75" s="148"/>
      <c r="Q75" s="148"/>
      <c r="R75" s="148"/>
      <c r="S75" s="148"/>
    </row>
    <row r="76" spans="1:19" ht="15" customHeight="1" x14ac:dyDescent="0.3">
      <c r="A76" s="147" t="s">
        <v>26987</v>
      </c>
      <c r="B76" s="147"/>
      <c r="C76" s="147" t="s">
        <v>26988</v>
      </c>
      <c r="D76" s="147"/>
      <c r="E76" s="147"/>
      <c r="F76" s="147"/>
      <c r="G76" s="147"/>
      <c r="H76" s="147"/>
      <c r="I76" s="147"/>
      <c r="J76" s="147"/>
      <c r="K76" s="147" t="s">
        <v>80</v>
      </c>
      <c r="L76" s="147"/>
      <c r="M76" s="147"/>
      <c r="N76" s="148" t="s">
        <v>26989</v>
      </c>
      <c r="O76" s="148"/>
      <c r="P76" s="148"/>
      <c r="Q76" s="148"/>
      <c r="R76" s="148"/>
      <c r="S76" s="148"/>
    </row>
    <row r="77" spans="1:19" ht="15" customHeight="1" x14ac:dyDescent="0.3">
      <c r="A77" s="147" t="s">
        <v>26990</v>
      </c>
      <c r="B77" s="147"/>
      <c r="C77" s="147" t="s">
        <v>26991</v>
      </c>
      <c r="D77" s="147"/>
      <c r="E77" s="147"/>
      <c r="F77" s="147"/>
      <c r="G77" s="147"/>
      <c r="H77" s="147"/>
      <c r="I77" s="147"/>
      <c r="J77" s="147"/>
      <c r="K77" s="147" t="s">
        <v>80</v>
      </c>
      <c r="L77" s="147"/>
      <c r="M77" s="147"/>
      <c r="N77" s="148" t="s">
        <v>26992</v>
      </c>
      <c r="O77" s="148"/>
      <c r="P77" s="148"/>
      <c r="Q77" s="148"/>
      <c r="R77" s="148"/>
      <c r="S77" s="148"/>
    </row>
    <row r="78" spans="1:19" ht="15" customHeight="1" x14ac:dyDescent="0.3">
      <c r="A78" s="147" t="s">
        <v>26993</v>
      </c>
      <c r="B78" s="147"/>
      <c r="C78" s="147" t="s">
        <v>26994</v>
      </c>
      <c r="D78" s="147"/>
      <c r="E78" s="147"/>
      <c r="F78" s="147"/>
      <c r="G78" s="147"/>
      <c r="H78" s="147"/>
      <c r="I78" s="147"/>
      <c r="J78" s="147"/>
      <c r="K78" s="147" t="s">
        <v>1037</v>
      </c>
      <c r="L78" s="147"/>
      <c r="M78" s="147"/>
      <c r="N78" s="148" t="s">
        <v>26995</v>
      </c>
      <c r="O78" s="148"/>
      <c r="P78" s="148"/>
      <c r="Q78" s="148"/>
      <c r="R78" s="148"/>
      <c r="S78" s="148"/>
    </row>
    <row r="79" spans="1:19" ht="15" customHeight="1" x14ac:dyDescent="0.3">
      <c r="A79" s="147" t="s">
        <v>26996</v>
      </c>
      <c r="B79" s="147"/>
      <c r="C79" s="147" t="s">
        <v>26997</v>
      </c>
      <c r="D79" s="147"/>
      <c r="E79" s="147"/>
      <c r="F79" s="147"/>
      <c r="G79" s="147"/>
      <c r="H79" s="147"/>
      <c r="I79" s="147"/>
      <c r="J79" s="147"/>
      <c r="K79" s="147" t="s">
        <v>1037</v>
      </c>
      <c r="L79" s="147"/>
      <c r="M79" s="147"/>
      <c r="N79" s="148" t="s">
        <v>15735</v>
      </c>
      <c r="O79" s="148"/>
      <c r="P79" s="148"/>
      <c r="Q79" s="148"/>
      <c r="R79" s="148"/>
      <c r="S79" s="148"/>
    </row>
    <row r="80" spans="1:19" ht="15" customHeight="1" x14ac:dyDescent="0.3">
      <c r="A80" s="147" t="s">
        <v>26998</v>
      </c>
      <c r="B80" s="147"/>
      <c r="C80" s="147" t="s">
        <v>26999</v>
      </c>
      <c r="D80" s="147"/>
      <c r="E80" s="147"/>
      <c r="F80" s="147"/>
      <c r="G80" s="147"/>
      <c r="H80" s="147"/>
      <c r="I80" s="147"/>
      <c r="J80" s="147"/>
      <c r="K80" s="147" t="s">
        <v>1037</v>
      </c>
      <c r="L80" s="147"/>
      <c r="M80" s="147"/>
      <c r="N80" s="148" t="s">
        <v>27000</v>
      </c>
      <c r="O80" s="148"/>
      <c r="P80" s="148"/>
      <c r="Q80" s="148"/>
      <c r="R80" s="148"/>
      <c r="S80" s="148"/>
    </row>
    <row r="81" spans="1:19" ht="15" customHeight="1" x14ac:dyDescent="0.3">
      <c r="A81" s="147" t="s">
        <v>27001</v>
      </c>
      <c r="B81" s="147"/>
      <c r="C81" s="147" t="s">
        <v>27002</v>
      </c>
      <c r="D81" s="147"/>
      <c r="E81" s="147"/>
      <c r="F81" s="147"/>
      <c r="G81" s="147"/>
      <c r="H81" s="147"/>
      <c r="I81" s="147"/>
      <c r="J81" s="147"/>
      <c r="K81" s="147" t="s">
        <v>80</v>
      </c>
      <c r="L81" s="147"/>
      <c r="M81" s="147"/>
      <c r="N81" s="148" t="s">
        <v>27003</v>
      </c>
      <c r="O81" s="148"/>
      <c r="P81" s="148"/>
      <c r="Q81" s="148"/>
      <c r="R81" s="148"/>
      <c r="S81" s="148"/>
    </row>
    <row r="82" spans="1:19" ht="15" customHeight="1" x14ac:dyDescent="0.3">
      <c r="A82" s="147" t="s">
        <v>27004</v>
      </c>
      <c r="B82" s="147"/>
      <c r="C82" s="147" t="s">
        <v>27005</v>
      </c>
      <c r="D82" s="147"/>
      <c r="E82" s="147"/>
      <c r="F82" s="147"/>
      <c r="G82" s="147"/>
      <c r="H82" s="147"/>
      <c r="I82" s="147"/>
      <c r="J82" s="147"/>
      <c r="K82" s="147" t="s">
        <v>80</v>
      </c>
      <c r="L82" s="147"/>
      <c r="M82" s="147"/>
      <c r="N82" s="148" t="s">
        <v>27006</v>
      </c>
      <c r="O82" s="148"/>
      <c r="P82" s="148"/>
      <c r="Q82" s="148"/>
      <c r="R82" s="148"/>
      <c r="S82" s="148"/>
    </row>
    <row r="83" spans="1:19" ht="15" customHeight="1" x14ac:dyDescent="0.3">
      <c r="A83" s="147" t="s">
        <v>27007</v>
      </c>
      <c r="B83" s="147"/>
      <c r="C83" s="147" t="s">
        <v>27008</v>
      </c>
      <c r="D83" s="147"/>
      <c r="E83" s="147"/>
      <c r="F83" s="147"/>
      <c r="G83" s="147"/>
      <c r="H83" s="147"/>
      <c r="I83" s="147"/>
      <c r="J83" s="147"/>
      <c r="K83" s="147" t="s">
        <v>80</v>
      </c>
      <c r="L83" s="147"/>
      <c r="M83" s="147"/>
      <c r="N83" s="148" t="s">
        <v>4755</v>
      </c>
      <c r="O83" s="148"/>
      <c r="P83" s="148"/>
      <c r="Q83" s="148"/>
      <c r="R83" s="148"/>
      <c r="S83" s="148"/>
    </row>
    <row r="84" spans="1:19" ht="15" customHeight="1" x14ac:dyDescent="0.3">
      <c r="A84" s="147" t="s">
        <v>27009</v>
      </c>
      <c r="B84" s="147"/>
      <c r="C84" s="147" t="s">
        <v>27010</v>
      </c>
      <c r="D84" s="147"/>
      <c r="E84" s="147"/>
      <c r="F84" s="147"/>
      <c r="G84" s="147"/>
      <c r="H84" s="147"/>
      <c r="I84" s="147"/>
      <c r="J84" s="147"/>
      <c r="K84" s="147" t="s">
        <v>80</v>
      </c>
      <c r="L84" s="147"/>
      <c r="M84" s="147"/>
      <c r="N84" s="148" t="s">
        <v>27011</v>
      </c>
      <c r="O84" s="148"/>
      <c r="P84" s="148"/>
      <c r="Q84" s="148"/>
      <c r="R84" s="148"/>
      <c r="S84" s="148"/>
    </row>
    <row r="85" spans="1:19" ht="15" customHeight="1" x14ac:dyDescent="0.3">
      <c r="A85" s="147" t="s">
        <v>27012</v>
      </c>
      <c r="B85" s="147"/>
      <c r="C85" s="147" t="s">
        <v>27013</v>
      </c>
      <c r="D85" s="147"/>
      <c r="E85" s="147"/>
      <c r="F85" s="147"/>
      <c r="G85" s="147"/>
      <c r="H85" s="147"/>
      <c r="I85" s="147"/>
      <c r="J85" s="147"/>
      <c r="K85" s="147" t="s">
        <v>80</v>
      </c>
      <c r="L85" s="147"/>
      <c r="M85" s="147"/>
      <c r="N85" s="148" t="s">
        <v>27014</v>
      </c>
      <c r="O85" s="148"/>
      <c r="P85" s="148"/>
      <c r="Q85" s="148"/>
      <c r="R85" s="148"/>
      <c r="S85" s="148"/>
    </row>
    <row r="86" spans="1:19" ht="15" customHeight="1" x14ac:dyDescent="0.3">
      <c r="A86" s="147" t="s">
        <v>27015</v>
      </c>
      <c r="B86" s="147"/>
      <c r="C86" s="147" t="s">
        <v>27016</v>
      </c>
      <c r="D86" s="147"/>
      <c r="E86" s="147"/>
      <c r="F86" s="147"/>
      <c r="G86" s="147"/>
      <c r="H86" s="147"/>
      <c r="I86" s="147"/>
      <c r="J86" s="147"/>
      <c r="K86" s="147" t="s">
        <v>80</v>
      </c>
      <c r="L86" s="147"/>
      <c r="M86" s="147"/>
      <c r="N86" s="148" t="s">
        <v>27017</v>
      </c>
      <c r="O86" s="148"/>
      <c r="P86" s="148"/>
      <c r="Q86" s="148"/>
      <c r="R86" s="148"/>
      <c r="S86" s="148"/>
    </row>
    <row r="87" spans="1:19" ht="15" customHeight="1" x14ac:dyDescent="0.3">
      <c r="A87" s="147" t="s">
        <v>27018</v>
      </c>
      <c r="B87" s="147"/>
      <c r="C87" s="147" t="s">
        <v>27019</v>
      </c>
      <c r="D87" s="147"/>
      <c r="E87" s="147"/>
      <c r="F87" s="147"/>
      <c r="G87" s="147"/>
      <c r="H87" s="147"/>
      <c r="I87" s="147"/>
      <c r="J87" s="147"/>
      <c r="K87" s="147" t="s">
        <v>80</v>
      </c>
      <c r="L87" s="147"/>
      <c r="M87" s="147"/>
      <c r="N87" s="148" t="s">
        <v>27020</v>
      </c>
      <c r="O87" s="148"/>
      <c r="P87" s="148"/>
      <c r="Q87" s="148"/>
      <c r="R87" s="148"/>
      <c r="S87" s="148"/>
    </row>
    <row r="88" spans="1:19" ht="15" customHeight="1" x14ac:dyDescent="0.3">
      <c r="A88" s="147" t="s">
        <v>27021</v>
      </c>
      <c r="B88" s="147"/>
      <c r="C88" s="147" t="s">
        <v>27022</v>
      </c>
      <c r="D88" s="147"/>
      <c r="E88" s="147"/>
      <c r="F88" s="147"/>
      <c r="G88" s="147"/>
      <c r="H88" s="147"/>
      <c r="I88" s="147"/>
      <c r="J88" s="147"/>
      <c r="K88" s="147" t="s">
        <v>80</v>
      </c>
      <c r="L88" s="147"/>
      <c r="M88" s="147"/>
      <c r="N88" s="148" t="s">
        <v>27023</v>
      </c>
      <c r="O88" s="148"/>
      <c r="P88" s="148"/>
      <c r="Q88" s="148"/>
      <c r="R88" s="148"/>
      <c r="S88" s="148"/>
    </row>
    <row r="89" spans="1:19" ht="15" customHeight="1" x14ac:dyDescent="0.3">
      <c r="A89" s="147" t="s">
        <v>27024</v>
      </c>
      <c r="B89" s="147"/>
      <c r="C89" s="147" t="s">
        <v>27025</v>
      </c>
      <c r="D89" s="147"/>
      <c r="E89" s="147"/>
      <c r="F89" s="147"/>
      <c r="G89" s="147"/>
      <c r="H89" s="147"/>
      <c r="I89" s="147"/>
      <c r="J89" s="147"/>
      <c r="K89" s="147" t="s">
        <v>80</v>
      </c>
      <c r="L89" s="147"/>
      <c r="M89" s="147"/>
      <c r="N89" s="148" t="s">
        <v>27026</v>
      </c>
      <c r="O89" s="148"/>
      <c r="P89" s="148"/>
      <c r="Q89" s="148"/>
      <c r="R89" s="148"/>
      <c r="S89" s="148"/>
    </row>
    <row r="90" spans="1:19" ht="15" customHeight="1" x14ac:dyDescent="0.3">
      <c r="A90" s="147" t="s">
        <v>27027</v>
      </c>
      <c r="B90" s="147"/>
      <c r="C90" s="147" t="s">
        <v>27028</v>
      </c>
      <c r="D90" s="147"/>
      <c r="E90" s="147"/>
      <c r="F90" s="147"/>
      <c r="G90" s="147"/>
      <c r="H90" s="147"/>
      <c r="I90" s="147"/>
      <c r="J90" s="147"/>
      <c r="K90" s="147" t="s">
        <v>80</v>
      </c>
      <c r="L90" s="147"/>
      <c r="M90" s="147"/>
      <c r="N90" s="148" t="s">
        <v>17993</v>
      </c>
      <c r="O90" s="148"/>
      <c r="P90" s="148"/>
      <c r="Q90" s="148"/>
      <c r="R90" s="148"/>
      <c r="S90" s="148"/>
    </row>
    <row r="91" spans="1:19" ht="15" customHeight="1" x14ac:dyDescent="0.3">
      <c r="A91" s="147" t="s">
        <v>27029</v>
      </c>
      <c r="B91" s="147"/>
      <c r="C91" s="147" t="s">
        <v>27030</v>
      </c>
      <c r="D91" s="147"/>
      <c r="E91" s="147"/>
      <c r="F91" s="147"/>
      <c r="G91" s="147"/>
      <c r="H91" s="147"/>
      <c r="I91" s="147"/>
      <c r="J91" s="147"/>
      <c r="K91" s="147" t="s">
        <v>80</v>
      </c>
      <c r="L91" s="147"/>
      <c r="M91" s="147"/>
      <c r="N91" s="148" t="s">
        <v>27031</v>
      </c>
      <c r="O91" s="148"/>
      <c r="P91" s="148"/>
      <c r="Q91" s="148"/>
      <c r="R91" s="148"/>
      <c r="S91" s="148"/>
    </row>
    <row r="92" spans="1:19" ht="15" customHeight="1" x14ac:dyDescent="0.3">
      <c r="A92" s="147" t="s">
        <v>27032</v>
      </c>
      <c r="B92" s="147"/>
      <c r="C92" s="147" t="s">
        <v>27033</v>
      </c>
      <c r="D92" s="147"/>
      <c r="E92" s="147"/>
      <c r="F92" s="147"/>
      <c r="G92" s="147"/>
      <c r="H92" s="147"/>
      <c r="I92" s="147"/>
      <c r="J92" s="147"/>
      <c r="K92" s="147" t="s">
        <v>80</v>
      </c>
      <c r="L92" s="147"/>
      <c r="M92" s="147"/>
      <c r="N92" s="148" t="s">
        <v>16923</v>
      </c>
      <c r="O92" s="148"/>
      <c r="P92" s="148"/>
      <c r="Q92" s="148"/>
      <c r="R92" s="148"/>
      <c r="S92" s="148"/>
    </row>
    <row r="93" spans="1:19" ht="15" customHeight="1" x14ac:dyDescent="0.3">
      <c r="A93" s="147" t="s">
        <v>27034</v>
      </c>
      <c r="B93" s="147"/>
      <c r="C93" s="147" t="s">
        <v>27035</v>
      </c>
      <c r="D93" s="147"/>
      <c r="E93" s="147"/>
      <c r="F93" s="147"/>
      <c r="G93" s="147"/>
      <c r="H93" s="147"/>
      <c r="I93" s="147"/>
      <c r="J93" s="147"/>
      <c r="K93" s="147" t="s">
        <v>80</v>
      </c>
      <c r="L93" s="147"/>
      <c r="M93" s="147"/>
      <c r="N93" s="148" t="s">
        <v>13774</v>
      </c>
      <c r="O93" s="148"/>
      <c r="P93" s="148"/>
      <c r="Q93" s="148"/>
      <c r="R93" s="148"/>
      <c r="S93" s="148"/>
    </row>
    <row r="94" spans="1:19" ht="15" customHeight="1" x14ac:dyDescent="0.3">
      <c r="A94" s="147" t="s">
        <v>27036</v>
      </c>
      <c r="B94" s="147"/>
      <c r="C94" s="147" t="s">
        <v>27037</v>
      </c>
      <c r="D94" s="147"/>
      <c r="E94" s="147"/>
      <c r="F94" s="147"/>
      <c r="G94" s="147"/>
      <c r="H94" s="147"/>
      <c r="I94" s="147"/>
      <c r="J94" s="147"/>
      <c r="K94" s="147" t="s">
        <v>26910</v>
      </c>
      <c r="L94" s="147"/>
      <c r="M94" s="147"/>
      <c r="N94" s="148" t="s">
        <v>26911</v>
      </c>
      <c r="O94" s="148"/>
      <c r="P94" s="148"/>
      <c r="Q94" s="148"/>
      <c r="R94" s="148"/>
      <c r="S94" s="148"/>
    </row>
    <row r="95" spans="1:19" ht="15" customHeight="1" x14ac:dyDescent="0.3">
      <c r="A95" s="147" t="s">
        <v>27038</v>
      </c>
      <c r="B95" s="147"/>
      <c r="C95" s="147" t="s">
        <v>27039</v>
      </c>
      <c r="D95" s="147"/>
      <c r="E95" s="147"/>
      <c r="F95" s="147"/>
      <c r="G95" s="147"/>
      <c r="H95" s="147"/>
      <c r="I95" s="147"/>
      <c r="J95" s="147"/>
      <c r="K95" s="147" t="s">
        <v>80</v>
      </c>
      <c r="L95" s="147"/>
      <c r="M95" s="147"/>
      <c r="N95" s="148" t="s">
        <v>16256</v>
      </c>
      <c r="O95" s="148"/>
      <c r="P95" s="148"/>
      <c r="Q95" s="148"/>
      <c r="R95" s="148"/>
      <c r="S95" s="148"/>
    </row>
    <row r="96" spans="1:19" ht="15" customHeight="1" x14ac:dyDescent="0.3">
      <c r="A96" s="147" t="s">
        <v>27040</v>
      </c>
      <c r="B96" s="147"/>
      <c r="C96" s="147" t="s">
        <v>27041</v>
      </c>
      <c r="D96" s="147"/>
      <c r="E96" s="147"/>
      <c r="F96" s="147"/>
      <c r="G96" s="147"/>
      <c r="H96" s="147"/>
      <c r="I96" s="147"/>
      <c r="J96" s="147"/>
      <c r="K96" s="147" t="s">
        <v>26910</v>
      </c>
      <c r="L96" s="147"/>
      <c r="M96" s="147"/>
      <c r="N96" s="148" t="s">
        <v>26911</v>
      </c>
      <c r="O96" s="148"/>
      <c r="P96" s="148"/>
      <c r="Q96" s="148"/>
      <c r="R96" s="148"/>
      <c r="S96" s="148"/>
    </row>
    <row r="97" spans="1:19" ht="15" customHeight="1" x14ac:dyDescent="0.3">
      <c r="A97" s="147" t="s">
        <v>27042</v>
      </c>
      <c r="B97" s="147"/>
      <c r="C97" s="147" t="s">
        <v>27043</v>
      </c>
      <c r="D97" s="147"/>
      <c r="E97" s="147"/>
      <c r="F97" s="147"/>
      <c r="G97" s="147"/>
      <c r="H97" s="147"/>
      <c r="I97" s="147"/>
      <c r="J97" s="147"/>
      <c r="K97" s="147" t="s">
        <v>26910</v>
      </c>
      <c r="L97" s="147"/>
      <c r="M97" s="147"/>
      <c r="N97" s="148" t="s">
        <v>26911</v>
      </c>
      <c r="O97" s="148"/>
      <c r="P97" s="148"/>
      <c r="Q97" s="148"/>
      <c r="R97" s="148"/>
      <c r="S97" s="148"/>
    </row>
    <row r="98" spans="1:19" ht="15" customHeight="1" x14ac:dyDescent="0.3">
      <c r="A98" s="147" t="s">
        <v>27044</v>
      </c>
      <c r="B98" s="147"/>
      <c r="C98" s="147" t="s">
        <v>27045</v>
      </c>
      <c r="D98" s="147"/>
      <c r="E98" s="147"/>
      <c r="F98" s="147"/>
      <c r="G98" s="147"/>
      <c r="H98" s="147"/>
      <c r="I98" s="147"/>
      <c r="J98" s="147"/>
      <c r="K98" s="147" t="s">
        <v>26910</v>
      </c>
      <c r="L98" s="147"/>
      <c r="M98" s="147"/>
      <c r="N98" s="148" t="s">
        <v>26911</v>
      </c>
      <c r="O98" s="148"/>
      <c r="P98" s="148"/>
      <c r="Q98" s="148"/>
      <c r="R98" s="148"/>
      <c r="S98" s="148"/>
    </row>
    <row r="99" spans="1:19" ht="15" customHeight="1" x14ac:dyDescent="0.3">
      <c r="A99" s="147" t="s">
        <v>27046</v>
      </c>
      <c r="B99" s="147"/>
      <c r="C99" s="147" t="s">
        <v>27047</v>
      </c>
      <c r="D99" s="147"/>
      <c r="E99" s="147"/>
      <c r="F99" s="147"/>
      <c r="G99" s="147"/>
      <c r="H99" s="147"/>
      <c r="I99" s="147"/>
      <c r="J99" s="147"/>
      <c r="K99" s="147" t="s">
        <v>26910</v>
      </c>
      <c r="L99" s="147"/>
      <c r="M99" s="147"/>
      <c r="N99" s="148" t="s">
        <v>26911</v>
      </c>
      <c r="O99" s="148"/>
      <c r="P99" s="148"/>
      <c r="Q99" s="148"/>
      <c r="R99" s="148"/>
      <c r="S99" s="148"/>
    </row>
    <row r="100" spans="1:19" ht="15" customHeight="1" x14ac:dyDescent="0.3">
      <c r="A100" s="147" t="s">
        <v>27048</v>
      </c>
      <c r="B100" s="147"/>
      <c r="C100" s="147" t="s">
        <v>26941</v>
      </c>
      <c r="D100" s="147"/>
      <c r="E100" s="147"/>
      <c r="F100" s="147"/>
      <c r="G100" s="147"/>
      <c r="H100" s="147"/>
      <c r="I100" s="147"/>
      <c r="J100" s="147"/>
      <c r="K100" s="147" t="s">
        <v>1074</v>
      </c>
      <c r="L100" s="147"/>
      <c r="M100" s="147"/>
      <c r="N100" s="148" t="s">
        <v>27049</v>
      </c>
      <c r="O100" s="148"/>
      <c r="P100" s="148"/>
      <c r="Q100" s="148"/>
      <c r="R100" s="148"/>
      <c r="S100" s="148"/>
    </row>
    <row r="101" spans="1:19" ht="15" customHeight="1" x14ac:dyDescent="0.3">
      <c r="A101" s="147" t="s">
        <v>27050</v>
      </c>
      <c r="B101" s="147"/>
      <c r="C101" s="147" t="s">
        <v>26944</v>
      </c>
      <c r="D101" s="147"/>
      <c r="E101" s="147"/>
      <c r="F101" s="147"/>
      <c r="G101" s="147"/>
      <c r="H101" s="147"/>
      <c r="I101" s="147"/>
      <c r="J101" s="147"/>
      <c r="K101" s="147" t="s">
        <v>1074</v>
      </c>
      <c r="L101" s="147"/>
      <c r="M101" s="147"/>
      <c r="N101" s="148" t="s">
        <v>27051</v>
      </c>
      <c r="O101" s="148"/>
      <c r="P101" s="148"/>
      <c r="Q101" s="148"/>
      <c r="R101" s="148"/>
      <c r="S101" s="148"/>
    </row>
    <row r="102" spans="1:19" ht="15" customHeight="1" x14ac:dyDescent="0.3">
      <c r="A102" s="147" t="s">
        <v>27052</v>
      </c>
      <c r="B102" s="147"/>
      <c r="C102" s="147" t="s">
        <v>27053</v>
      </c>
      <c r="D102" s="147"/>
      <c r="E102" s="147"/>
      <c r="F102" s="147"/>
      <c r="G102" s="147"/>
      <c r="H102" s="147"/>
      <c r="I102" s="147"/>
      <c r="J102" s="147"/>
      <c r="K102" s="147" t="s">
        <v>1037</v>
      </c>
      <c r="L102" s="147"/>
      <c r="M102" s="147"/>
      <c r="N102" s="148" t="s">
        <v>27054</v>
      </c>
      <c r="O102" s="148"/>
      <c r="P102" s="148"/>
      <c r="Q102" s="148"/>
      <c r="R102" s="148"/>
      <c r="S102" s="148"/>
    </row>
    <row r="103" spans="1:19" ht="15" customHeight="1" x14ac:dyDescent="0.3">
      <c r="A103" s="147" t="s">
        <v>27055</v>
      </c>
      <c r="B103" s="147"/>
      <c r="C103" s="147" t="s">
        <v>27056</v>
      </c>
      <c r="D103" s="147"/>
      <c r="E103" s="147"/>
      <c r="F103" s="147"/>
      <c r="G103" s="147"/>
      <c r="H103" s="147"/>
      <c r="I103" s="147"/>
      <c r="J103" s="147"/>
      <c r="K103" s="147" t="s">
        <v>1037</v>
      </c>
      <c r="L103" s="147"/>
      <c r="M103" s="147"/>
      <c r="N103" s="148" t="s">
        <v>27057</v>
      </c>
      <c r="O103" s="148"/>
      <c r="P103" s="148"/>
      <c r="Q103" s="148"/>
      <c r="R103" s="148"/>
      <c r="S103" s="148"/>
    </row>
    <row r="104" spans="1:19" ht="15" customHeight="1" x14ac:dyDescent="0.3">
      <c r="A104" s="147" t="s">
        <v>27058</v>
      </c>
      <c r="B104" s="147"/>
      <c r="C104" s="147" t="s">
        <v>26949</v>
      </c>
      <c r="D104" s="147"/>
      <c r="E104" s="147"/>
      <c r="F104" s="147"/>
      <c r="G104" s="147"/>
      <c r="H104" s="147"/>
      <c r="I104" s="147"/>
      <c r="J104" s="147"/>
      <c r="K104" s="147" t="s">
        <v>1037</v>
      </c>
      <c r="L104" s="147"/>
      <c r="M104" s="147"/>
      <c r="N104" s="148" t="s">
        <v>11013</v>
      </c>
      <c r="O104" s="148"/>
      <c r="P104" s="148"/>
      <c r="Q104" s="148"/>
      <c r="R104" s="148"/>
      <c r="S104" s="148"/>
    </row>
    <row r="105" spans="1:19" ht="15" customHeight="1" x14ac:dyDescent="0.3">
      <c r="A105" s="147" t="s">
        <v>27059</v>
      </c>
      <c r="B105" s="147"/>
      <c r="C105" s="147" t="s">
        <v>26955</v>
      </c>
      <c r="D105" s="147"/>
      <c r="E105" s="147"/>
      <c r="F105" s="147"/>
      <c r="G105" s="147"/>
      <c r="H105" s="147"/>
      <c r="I105" s="147"/>
      <c r="J105" s="147"/>
      <c r="K105" s="147" t="s">
        <v>1037</v>
      </c>
      <c r="L105" s="147"/>
      <c r="M105" s="147"/>
      <c r="N105" s="148" t="s">
        <v>7522</v>
      </c>
      <c r="O105" s="148"/>
      <c r="P105" s="148"/>
      <c r="Q105" s="148"/>
      <c r="R105" s="148"/>
      <c r="S105" s="148"/>
    </row>
    <row r="106" spans="1:19" ht="15" customHeight="1" x14ac:dyDescent="0.3">
      <c r="A106" s="147" t="s">
        <v>27060</v>
      </c>
      <c r="B106" s="147"/>
      <c r="C106" s="147" t="s">
        <v>26957</v>
      </c>
      <c r="D106" s="147"/>
      <c r="E106" s="147"/>
      <c r="F106" s="147"/>
      <c r="G106" s="147"/>
      <c r="H106" s="147"/>
      <c r="I106" s="147"/>
      <c r="J106" s="147"/>
      <c r="K106" s="147" t="s">
        <v>1037</v>
      </c>
      <c r="L106" s="147"/>
      <c r="M106" s="147"/>
      <c r="N106" s="148" t="s">
        <v>633</v>
      </c>
      <c r="O106" s="148"/>
      <c r="P106" s="148"/>
      <c r="Q106" s="148"/>
      <c r="R106" s="148"/>
      <c r="S106" s="148"/>
    </row>
    <row r="107" spans="1:19" ht="15" customHeight="1" x14ac:dyDescent="0.3">
      <c r="A107" s="147" t="s">
        <v>27061</v>
      </c>
      <c r="B107" s="147"/>
      <c r="C107" s="147" t="s">
        <v>26951</v>
      </c>
      <c r="D107" s="147"/>
      <c r="E107" s="147"/>
      <c r="F107" s="147"/>
      <c r="G107" s="147"/>
      <c r="H107" s="147"/>
      <c r="I107" s="147"/>
      <c r="J107" s="147"/>
      <c r="K107" s="147" t="s">
        <v>1074</v>
      </c>
      <c r="L107" s="147"/>
      <c r="M107" s="147"/>
      <c r="N107" s="148" t="s">
        <v>26945</v>
      </c>
      <c r="O107" s="148"/>
      <c r="P107" s="148"/>
      <c r="Q107" s="148"/>
      <c r="R107" s="148"/>
      <c r="S107" s="148"/>
    </row>
    <row r="108" spans="1:19" ht="15" customHeight="1" x14ac:dyDescent="0.3">
      <c r="A108" s="147" t="s">
        <v>27062</v>
      </c>
      <c r="B108" s="147"/>
      <c r="C108" s="147" t="s">
        <v>27063</v>
      </c>
      <c r="D108" s="147"/>
      <c r="E108" s="147"/>
      <c r="F108" s="147"/>
      <c r="G108" s="147"/>
      <c r="H108" s="147"/>
      <c r="I108" s="147"/>
      <c r="J108" s="147"/>
      <c r="K108" s="147" t="s">
        <v>1074</v>
      </c>
      <c r="L108" s="147"/>
      <c r="M108" s="147"/>
      <c r="N108" s="148" t="s">
        <v>27064</v>
      </c>
      <c r="O108" s="148"/>
      <c r="P108" s="148"/>
      <c r="Q108" s="148"/>
      <c r="R108" s="148"/>
      <c r="S108" s="148"/>
    </row>
    <row r="109" spans="1:19" ht="15" customHeight="1" x14ac:dyDescent="0.3">
      <c r="A109" s="147" t="s">
        <v>27065</v>
      </c>
      <c r="B109" s="147"/>
      <c r="C109" s="147" t="s">
        <v>27066</v>
      </c>
      <c r="D109" s="147"/>
      <c r="E109" s="147"/>
      <c r="F109" s="147"/>
      <c r="G109" s="147"/>
      <c r="H109" s="147"/>
      <c r="I109" s="147"/>
      <c r="J109" s="147"/>
      <c r="K109" s="147" t="s">
        <v>26910</v>
      </c>
      <c r="L109" s="147"/>
      <c r="M109" s="147"/>
      <c r="N109" s="148" t="s">
        <v>26911</v>
      </c>
      <c r="O109" s="148"/>
      <c r="P109" s="148"/>
      <c r="Q109" s="148"/>
      <c r="R109" s="148"/>
      <c r="S109" s="148"/>
    </row>
    <row r="110" spans="1:19" ht="15" customHeight="1" x14ac:dyDescent="0.3">
      <c r="A110" s="147" t="s">
        <v>27067</v>
      </c>
      <c r="B110" s="147"/>
      <c r="C110" s="147" t="s">
        <v>27068</v>
      </c>
      <c r="D110" s="147"/>
      <c r="E110" s="147"/>
      <c r="F110" s="147"/>
      <c r="G110" s="147"/>
      <c r="H110" s="147"/>
      <c r="I110" s="147"/>
      <c r="J110" s="147"/>
      <c r="K110" s="147" t="s">
        <v>1074</v>
      </c>
      <c r="L110" s="147"/>
      <c r="M110" s="147"/>
      <c r="N110" s="148" t="s">
        <v>27069</v>
      </c>
      <c r="O110" s="148"/>
      <c r="P110" s="148"/>
      <c r="Q110" s="148"/>
      <c r="R110" s="148"/>
      <c r="S110" s="148"/>
    </row>
    <row r="111" spans="1:19" ht="15" customHeight="1" x14ac:dyDescent="0.3">
      <c r="A111" s="147" t="s">
        <v>27070</v>
      </c>
      <c r="B111" s="147"/>
      <c r="C111" s="147" t="s">
        <v>27071</v>
      </c>
      <c r="D111" s="147"/>
      <c r="E111" s="147"/>
      <c r="F111" s="147"/>
      <c r="G111" s="147"/>
      <c r="H111" s="147"/>
      <c r="I111" s="147"/>
      <c r="J111" s="147"/>
      <c r="K111" s="147" t="s">
        <v>80</v>
      </c>
      <c r="L111" s="147"/>
      <c r="M111" s="147"/>
      <c r="N111" s="148" t="s">
        <v>27072</v>
      </c>
      <c r="O111" s="148"/>
      <c r="P111" s="148"/>
      <c r="Q111" s="148"/>
      <c r="R111" s="148"/>
      <c r="S111" s="148"/>
    </row>
    <row r="112" spans="1:19" ht="15" customHeight="1" x14ac:dyDescent="0.3">
      <c r="A112" s="147" t="s">
        <v>27073</v>
      </c>
      <c r="B112" s="147"/>
      <c r="C112" s="147" t="s">
        <v>27074</v>
      </c>
      <c r="D112" s="147"/>
      <c r="E112" s="147"/>
      <c r="F112" s="147"/>
      <c r="G112" s="147"/>
      <c r="H112" s="147"/>
      <c r="I112" s="147"/>
      <c r="J112" s="147"/>
      <c r="K112" s="147" t="s">
        <v>1074</v>
      </c>
      <c r="L112" s="147"/>
      <c r="M112" s="147"/>
      <c r="N112" s="148" t="s">
        <v>27075</v>
      </c>
      <c r="O112" s="148"/>
      <c r="P112" s="148"/>
      <c r="Q112" s="148"/>
      <c r="R112" s="148"/>
      <c r="S112" s="148"/>
    </row>
    <row r="113" spans="1:19" ht="15" customHeight="1" x14ac:dyDescent="0.3">
      <c r="A113" s="147" t="s">
        <v>27076</v>
      </c>
      <c r="B113" s="147"/>
      <c r="C113" s="147" t="s">
        <v>27077</v>
      </c>
      <c r="D113" s="147"/>
      <c r="E113" s="147"/>
      <c r="F113" s="147"/>
      <c r="G113" s="147"/>
      <c r="H113" s="147"/>
      <c r="I113" s="147"/>
      <c r="J113" s="147"/>
      <c r="K113" s="147" t="s">
        <v>1074</v>
      </c>
      <c r="L113" s="147"/>
      <c r="M113" s="147"/>
      <c r="N113" s="148" t="s">
        <v>27078</v>
      </c>
      <c r="O113" s="148"/>
      <c r="P113" s="148"/>
      <c r="Q113" s="148"/>
      <c r="R113" s="148"/>
      <c r="S113" s="148"/>
    </row>
    <row r="114" spans="1:19" ht="15" customHeight="1" x14ac:dyDescent="0.3">
      <c r="A114" s="147" t="s">
        <v>27079</v>
      </c>
      <c r="B114" s="147"/>
      <c r="C114" s="147" t="s">
        <v>27080</v>
      </c>
      <c r="D114" s="147"/>
      <c r="E114" s="147"/>
      <c r="F114" s="147"/>
      <c r="G114" s="147"/>
      <c r="H114" s="147"/>
      <c r="I114" s="147"/>
      <c r="J114" s="147"/>
      <c r="K114" s="147" t="s">
        <v>3131</v>
      </c>
      <c r="L114" s="147"/>
      <c r="M114" s="147"/>
      <c r="N114" s="148" t="s">
        <v>2393</v>
      </c>
      <c r="O114" s="148"/>
      <c r="P114" s="148"/>
      <c r="Q114" s="148"/>
      <c r="R114" s="148"/>
      <c r="S114" s="148"/>
    </row>
    <row r="115" spans="1:19" ht="15" customHeight="1" x14ac:dyDescent="0.3">
      <c r="A115" s="147" t="s">
        <v>27081</v>
      </c>
      <c r="B115" s="147"/>
      <c r="C115" s="147" t="s">
        <v>27082</v>
      </c>
      <c r="D115" s="147"/>
      <c r="E115" s="147"/>
      <c r="F115" s="147"/>
      <c r="G115" s="147"/>
      <c r="H115" s="147"/>
      <c r="I115" s="147"/>
      <c r="J115" s="147"/>
      <c r="K115" s="147" t="s">
        <v>3131</v>
      </c>
      <c r="L115" s="147"/>
      <c r="M115" s="147"/>
      <c r="N115" s="148" t="s">
        <v>13071</v>
      </c>
      <c r="O115" s="148"/>
      <c r="P115" s="148"/>
      <c r="Q115" s="148"/>
      <c r="R115" s="148"/>
      <c r="S115" s="148"/>
    </row>
    <row r="116" spans="1:19" ht="15" customHeight="1" x14ac:dyDescent="0.3">
      <c r="A116" s="152" t="s">
        <v>27083</v>
      </c>
      <c r="B116" s="152"/>
      <c r="C116" s="152" t="s">
        <v>27084</v>
      </c>
      <c r="D116" s="152"/>
      <c r="E116" s="152"/>
      <c r="F116" s="152"/>
      <c r="G116" s="152"/>
      <c r="H116" s="152"/>
      <c r="I116" s="152"/>
      <c r="J116" s="152"/>
      <c r="K116" s="152" t="s">
        <v>80</v>
      </c>
      <c r="L116" s="152"/>
      <c r="M116" s="152"/>
      <c r="N116" s="153" t="s">
        <v>347</v>
      </c>
      <c r="O116" s="153"/>
      <c r="P116" s="153"/>
      <c r="Q116" s="153"/>
      <c r="R116" s="153"/>
      <c r="S116" s="153"/>
    </row>
    <row r="118" spans="1:19" ht="15" customHeight="1" x14ac:dyDescent="0.3">
      <c r="A118" s="154" t="s">
        <v>26963</v>
      </c>
      <c r="B118" s="154"/>
      <c r="C118" s="154"/>
    </row>
    <row r="119" spans="1:19" ht="15" customHeight="1" x14ac:dyDescent="0.3">
      <c r="A119" s="154"/>
      <c r="B119" s="154"/>
      <c r="C119" s="154"/>
      <c r="Q119" s="155" t="s">
        <v>27085</v>
      </c>
      <c r="R119" s="155"/>
      <c r="S119" s="155"/>
    </row>
    <row r="120" spans="1:19" x14ac:dyDescent="0.3">
      <c r="Q120" s="155"/>
      <c r="R120" s="155"/>
      <c r="S120" s="155"/>
    </row>
    <row r="122" spans="1:19" ht="15.75" customHeight="1" x14ac:dyDescent="0.3">
      <c r="H122" s="150" t="s">
        <v>26843</v>
      </c>
      <c r="I122" s="150"/>
      <c r="J122" s="150"/>
      <c r="K122" s="150"/>
      <c r="L122" s="150"/>
      <c r="M122" s="150"/>
      <c r="N122" s="150"/>
    </row>
    <row r="124" spans="1:19" ht="15.75" customHeight="1" x14ac:dyDescent="0.3">
      <c r="G124" s="150" t="s">
        <v>26844</v>
      </c>
      <c r="H124" s="150"/>
    </row>
    <row r="126" spans="1:19" ht="15" customHeight="1" x14ac:dyDescent="0.3">
      <c r="A126" s="151" t="s">
        <v>26845</v>
      </c>
      <c r="B126" s="151"/>
      <c r="C126" s="151"/>
      <c r="D126" s="151"/>
      <c r="J126" s="151" t="s">
        <v>26846</v>
      </c>
      <c r="K126" s="151"/>
      <c r="M126" s="151" t="s">
        <v>26847</v>
      </c>
      <c r="N126" s="151"/>
      <c r="P126" s="151" t="s">
        <v>26848</v>
      </c>
      <c r="Q126" s="151"/>
      <c r="R126" s="151"/>
    </row>
    <row r="128" spans="1:19" ht="15" customHeight="1" x14ac:dyDescent="0.3">
      <c r="A128" s="137" t="s">
        <v>27</v>
      </c>
      <c r="C128" s="149" t="s">
        <v>26849</v>
      </c>
      <c r="D128" s="149"/>
      <c r="E128" s="149"/>
      <c r="L128" s="137" t="s">
        <v>13</v>
      </c>
      <c r="R128" s="137" t="s">
        <v>26850</v>
      </c>
    </row>
    <row r="130" spans="1:19" ht="15" customHeight="1" x14ac:dyDescent="0.3">
      <c r="A130" s="147" t="s">
        <v>27086</v>
      </c>
      <c r="B130" s="147"/>
      <c r="C130" s="147" t="s">
        <v>27087</v>
      </c>
      <c r="D130" s="147"/>
      <c r="E130" s="147"/>
      <c r="F130" s="147"/>
      <c r="G130" s="147"/>
      <c r="H130" s="147"/>
      <c r="I130" s="147"/>
      <c r="J130" s="147"/>
      <c r="K130" s="147" t="s">
        <v>80</v>
      </c>
      <c r="L130" s="147"/>
      <c r="M130" s="147"/>
      <c r="N130" s="148" t="s">
        <v>1611</v>
      </c>
      <c r="O130" s="148"/>
      <c r="P130" s="148"/>
      <c r="Q130" s="148"/>
      <c r="R130" s="148"/>
      <c r="S130" s="148"/>
    </row>
    <row r="131" spans="1:19" x14ac:dyDescent="0.3">
      <c r="A131" s="147"/>
      <c r="B131" s="147"/>
      <c r="C131" s="147"/>
      <c r="D131" s="147"/>
      <c r="E131" s="147"/>
      <c r="F131" s="147"/>
      <c r="G131" s="147"/>
      <c r="H131" s="147"/>
      <c r="I131" s="147"/>
      <c r="J131" s="147"/>
      <c r="K131" s="147"/>
      <c r="L131" s="147"/>
      <c r="M131" s="147"/>
      <c r="N131" s="148"/>
      <c r="O131" s="148"/>
      <c r="P131" s="148"/>
      <c r="Q131" s="148"/>
      <c r="R131" s="148"/>
      <c r="S131" s="148"/>
    </row>
    <row r="132" spans="1:19" ht="15" customHeight="1" x14ac:dyDescent="0.3">
      <c r="A132" s="147" t="s">
        <v>27088</v>
      </c>
      <c r="B132" s="147"/>
      <c r="C132" s="147" t="s">
        <v>27089</v>
      </c>
      <c r="D132" s="147"/>
      <c r="E132" s="147"/>
      <c r="F132" s="147"/>
      <c r="G132" s="147"/>
      <c r="H132" s="147"/>
      <c r="I132" s="147"/>
      <c r="J132" s="147"/>
      <c r="K132" s="147" t="s">
        <v>80</v>
      </c>
      <c r="L132" s="147"/>
      <c r="M132" s="147"/>
      <c r="N132" s="148" t="s">
        <v>27090</v>
      </c>
      <c r="O132" s="148"/>
      <c r="P132" s="148"/>
      <c r="Q132" s="148"/>
      <c r="R132" s="148"/>
      <c r="S132" s="148"/>
    </row>
    <row r="133" spans="1:19" ht="15" customHeight="1" x14ac:dyDescent="0.3">
      <c r="A133" s="147" t="s">
        <v>27091</v>
      </c>
      <c r="B133" s="147"/>
      <c r="C133" s="147" t="s">
        <v>27092</v>
      </c>
      <c r="D133" s="147"/>
      <c r="E133" s="147"/>
      <c r="F133" s="147"/>
      <c r="G133" s="147"/>
      <c r="H133" s="147"/>
      <c r="I133" s="147"/>
      <c r="J133" s="147"/>
      <c r="K133" s="147" t="s">
        <v>80</v>
      </c>
      <c r="L133" s="147"/>
      <c r="M133" s="147"/>
      <c r="N133" s="148" t="s">
        <v>27093</v>
      </c>
      <c r="O133" s="148"/>
      <c r="P133" s="148"/>
      <c r="Q133" s="148"/>
      <c r="R133" s="148"/>
      <c r="S133" s="148"/>
    </row>
    <row r="134" spans="1:19" ht="15" customHeight="1" x14ac:dyDescent="0.3">
      <c r="A134" s="147" t="s">
        <v>27094</v>
      </c>
      <c r="B134" s="147"/>
      <c r="C134" s="147" t="s">
        <v>27095</v>
      </c>
      <c r="D134" s="147"/>
      <c r="E134" s="147"/>
      <c r="F134" s="147"/>
      <c r="G134" s="147"/>
      <c r="H134" s="147"/>
      <c r="I134" s="147"/>
      <c r="J134" s="147"/>
      <c r="K134" s="147" t="s">
        <v>80</v>
      </c>
      <c r="L134" s="147"/>
      <c r="M134" s="147"/>
      <c r="N134" s="148" t="s">
        <v>27096</v>
      </c>
      <c r="O134" s="148"/>
      <c r="P134" s="148"/>
      <c r="Q134" s="148"/>
      <c r="R134" s="148"/>
      <c r="S134" s="148"/>
    </row>
    <row r="135" spans="1:19" ht="15" customHeight="1" x14ac:dyDescent="0.3">
      <c r="A135" s="147" t="s">
        <v>27097</v>
      </c>
      <c r="B135" s="147"/>
      <c r="C135" s="147" t="s">
        <v>27098</v>
      </c>
      <c r="D135" s="147"/>
      <c r="E135" s="147"/>
      <c r="F135" s="147"/>
      <c r="G135" s="147"/>
      <c r="H135" s="147"/>
      <c r="I135" s="147"/>
      <c r="J135" s="147"/>
      <c r="K135" s="147" t="s">
        <v>80</v>
      </c>
      <c r="L135" s="147"/>
      <c r="M135" s="147"/>
      <c r="N135" s="148" t="s">
        <v>27099</v>
      </c>
      <c r="O135" s="148"/>
      <c r="P135" s="148"/>
      <c r="Q135" s="148"/>
      <c r="R135" s="148"/>
      <c r="S135" s="148"/>
    </row>
    <row r="136" spans="1:19" ht="15" customHeight="1" x14ac:dyDescent="0.3">
      <c r="A136" s="147" t="s">
        <v>27100</v>
      </c>
      <c r="B136" s="147"/>
      <c r="C136" s="147" t="s">
        <v>27101</v>
      </c>
      <c r="D136" s="147"/>
      <c r="E136" s="147"/>
      <c r="F136" s="147"/>
      <c r="G136" s="147"/>
      <c r="H136" s="147"/>
      <c r="I136" s="147"/>
      <c r="J136" s="147"/>
      <c r="K136" s="147" t="s">
        <v>80</v>
      </c>
      <c r="L136" s="147"/>
      <c r="M136" s="147"/>
      <c r="N136" s="148" t="s">
        <v>27102</v>
      </c>
      <c r="O136" s="148"/>
      <c r="P136" s="148"/>
      <c r="Q136" s="148"/>
      <c r="R136" s="148"/>
      <c r="S136" s="148"/>
    </row>
    <row r="137" spans="1:19" ht="15" customHeight="1" x14ac:dyDescent="0.3">
      <c r="A137" s="147" t="s">
        <v>27103</v>
      </c>
      <c r="B137" s="147"/>
      <c r="C137" s="147" t="s">
        <v>27104</v>
      </c>
      <c r="D137" s="147"/>
      <c r="E137" s="147"/>
      <c r="F137" s="147"/>
      <c r="G137" s="147"/>
      <c r="H137" s="147"/>
      <c r="I137" s="147"/>
      <c r="J137" s="147"/>
      <c r="K137" s="147" t="s">
        <v>80</v>
      </c>
      <c r="L137" s="147"/>
      <c r="M137" s="147"/>
      <c r="N137" s="148" t="s">
        <v>9654</v>
      </c>
      <c r="O137" s="148"/>
      <c r="P137" s="148"/>
      <c r="Q137" s="148"/>
      <c r="R137" s="148"/>
      <c r="S137" s="148"/>
    </row>
    <row r="138" spans="1:19" ht="15" customHeight="1" x14ac:dyDescent="0.3">
      <c r="A138" s="147" t="s">
        <v>27105</v>
      </c>
      <c r="B138" s="147"/>
      <c r="C138" s="147" t="s">
        <v>27106</v>
      </c>
      <c r="D138" s="147"/>
      <c r="E138" s="147"/>
      <c r="F138" s="147"/>
      <c r="G138" s="147"/>
      <c r="H138" s="147"/>
      <c r="I138" s="147"/>
      <c r="J138" s="147"/>
      <c r="K138" s="147" t="s">
        <v>80</v>
      </c>
      <c r="L138" s="147"/>
      <c r="M138" s="147"/>
      <c r="N138" s="148" t="s">
        <v>27107</v>
      </c>
      <c r="O138" s="148"/>
      <c r="P138" s="148"/>
      <c r="Q138" s="148"/>
      <c r="R138" s="148"/>
      <c r="S138" s="148"/>
    </row>
    <row r="139" spans="1:19" ht="15" customHeight="1" x14ac:dyDescent="0.3">
      <c r="A139" s="147" t="s">
        <v>27108</v>
      </c>
      <c r="B139" s="147"/>
      <c r="C139" s="147" t="s">
        <v>27109</v>
      </c>
      <c r="D139" s="147"/>
      <c r="E139" s="147"/>
      <c r="F139" s="147"/>
      <c r="G139" s="147"/>
      <c r="H139" s="147"/>
      <c r="I139" s="147"/>
      <c r="J139" s="147"/>
      <c r="K139" s="147" t="s">
        <v>80</v>
      </c>
      <c r="L139" s="147"/>
      <c r="M139" s="147"/>
      <c r="N139" s="148" t="s">
        <v>27110</v>
      </c>
      <c r="O139" s="148"/>
      <c r="P139" s="148"/>
      <c r="Q139" s="148"/>
      <c r="R139" s="148"/>
      <c r="S139" s="148"/>
    </row>
    <row r="140" spans="1:19" ht="15" customHeight="1" x14ac:dyDescent="0.3">
      <c r="A140" s="147" t="s">
        <v>27111</v>
      </c>
      <c r="B140" s="147"/>
      <c r="C140" s="147" t="s">
        <v>27112</v>
      </c>
      <c r="D140" s="147"/>
      <c r="E140" s="147"/>
      <c r="F140" s="147"/>
      <c r="G140" s="147"/>
      <c r="H140" s="147"/>
      <c r="I140" s="147"/>
      <c r="J140" s="147"/>
      <c r="K140" s="147" t="s">
        <v>80</v>
      </c>
      <c r="L140" s="147"/>
      <c r="M140" s="147"/>
      <c r="N140" s="148" t="s">
        <v>27113</v>
      </c>
      <c r="O140" s="148"/>
      <c r="P140" s="148"/>
      <c r="Q140" s="148"/>
      <c r="R140" s="148"/>
      <c r="S140" s="148"/>
    </row>
    <row r="141" spans="1:19" ht="15" customHeight="1" x14ac:dyDescent="0.3">
      <c r="A141" s="147" t="s">
        <v>27114</v>
      </c>
      <c r="B141" s="147"/>
      <c r="C141" s="147" t="s">
        <v>27115</v>
      </c>
      <c r="D141" s="147"/>
      <c r="E141" s="147"/>
      <c r="F141" s="147"/>
      <c r="G141" s="147"/>
      <c r="H141" s="147"/>
      <c r="I141" s="147"/>
      <c r="J141" s="147"/>
      <c r="K141" s="147" t="s">
        <v>80</v>
      </c>
      <c r="L141" s="147"/>
      <c r="M141" s="147"/>
      <c r="N141" s="148" t="s">
        <v>27116</v>
      </c>
      <c r="O141" s="148"/>
      <c r="P141" s="148"/>
      <c r="Q141" s="148"/>
      <c r="R141" s="148"/>
      <c r="S141" s="148"/>
    </row>
    <row r="142" spans="1:19" ht="15" customHeight="1" x14ac:dyDescent="0.3">
      <c r="A142" s="147" t="s">
        <v>27117</v>
      </c>
      <c r="B142" s="147"/>
      <c r="C142" s="147" t="s">
        <v>27118</v>
      </c>
      <c r="D142" s="147"/>
      <c r="E142" s="147"/>
      <c r="F142" s="147"/>
      <c r="G142" s="147"/>
      <c r="H142" s="147"/>
      <c r="I142" s="147"/>
      <c r="J142" s="147"/>
      <c r="K142" s="147" t="s">
        <v>80</v>
      </c>
      <c r="L142" s="147"/>
      <c r="M142" s="147"/>
      <c r="N142" s="148" t="s">
        <v>27119</v>
      </c>
      <c r="O142" s="148"/>
      <c r="P142" s="148"/>
      <c r="Q142" s="148"/>
      <c r="R142" s="148"/>
      <c r="S142" s="148"/>
    </row>
    <row r="143" spans="1:19" ht="15" customHeight="1" x14ac:dyDescent="0.3">
      <c r="A143" s="147" t="s">
        <v>27120</v>
      </c>
      <c r="B143" s="147"/>
      <c r="C143" s="147" t="s">
        <v>27121</v>
      </c>
      <c r="D143" s="147"/>
      <c r="E143" s="147"/>
      <c r="F143" s="147"/>
      <c r="G143" s="147"/>
      <c r="H143" s="147"/>
      <c r="I143" s="147"/>
      <c r="J143" s="147"/>
      <c r="K143" s="147" t="s">
        <v>80</v>
      </c>
      <c r="L143" s="147"/>
      <c r="M143" s="147"/>
      <c r="N143" s="148" t="s">
        <v>27122</v>
      </c>
      <c r="O143" s="148"/>
      <c r="P143" s="148"/>
      <c r="Q143" s="148"/>
      <c r="R143" s="148"/>
      <c r="S143" s="148"/>
    </row>
    <row r="144" spans="1:19" ht="15" customHeight="1" x14ac:dyDescent="0.3">
      <c r="A144" s="147" t="s">
        <v>27123</v>
      </c>
      <c r="B144" s="147"/>
      <c r="C144" s="147" t="s">
        <v>27124</v>
      </c>
      <c r="D144" s="147"/>
      <c r="E144" s="147"/>
      <c r="F144" s="147"/>
      <c r="G144" s="147"/>
      <c r="H144" s="147"/>
      <c r="I144" s="147"/>
      <c r="J144" s="147"/>
      <c r="K144" s="147" t="s">
        <v>80</v>
      </c>
      <c r="L144" s="147"/>
      <c r="M144" s="147"/>
      <c r="N144" s="148" t="s">
        <v>27125</v>
      </c>
      <c r="O144" s="148"/>
      <c r="P144" s="148"/>
      <c r="Q144" s="148"/>
      <c r="R144" s="148"/>
      <c r="S144" s="148"/>
    </row>
    <row r="145" spans="1:19" ht="15" customHeight="1" x14ac:dyDescent="0.3">
      <c r="A145" s="147" t="s">
        <v>27126</v>
      </c>
      <c r="B145" s="147"/>
      <c r="C145" s="147" t="s">
        <v>27127</v>
      </c>
      <c r="D145" s="147"/>
      <c r="E145" s="147"/>
      <c r="F145" s="147"/>
      <c r="G145" s="147"/>
      <c r="H145" s="147"/>
      <c r="I145" s="147"/>
      <c r="J145" s="147"/>
      <c r="K145" s="147" t="s">
        <v>1074</v>
      </c>
      <c r="L145" s="147"/>
      <c r="M145" s="147"/>
      <c r="N145" s="148" t="s">
        <v>27128</v>
      </c>
      <c r="O145" s="148"/>
      <c r="P145" s="148"/>
      <c r="Q145" s="148"/>
      <c r="R145" s="148"/>
      <c r="S145" s="148"/>
    </row>
    <row r="146" spans="1:19" ht="15" customHeight="1" x14ac:dyDescent="0.3">
      <c r="A146" s="147" t="s">
        <v>27129</v>
      </c>
      <c r="B146" s="147"/>
      <c r="C146" s="147" t="s">
        <v>27130</v>
      </c>
      <c r="D146" s="147"/>
      <c r="E146" s="147"/>
      <c r="F146" s="147"/>
      <c r="G146" s="147"/>
      <c r="H146" s="147"/>
      <c r="I146" s="147"/>
      <c r="J146" s="147"/>
      <c r="K146" s="147" t="s">
        <v>27131</v>
      </c>
      <c r="L146" s="147"/>
      <c r="M146" s="147"/>
      <c r="N146" s="148" t="s">
        <v>27132</v>
      </c>
      <c r="O146" s="148"/>
      <c r="P146" s="148"/>
      <c r="Q146" s="148"/>
      <c r="R146" s="148"/>
      <c r="S146" s="148"/>
    </row>
    <row r="147" spans="1:19" ht="15" customHeight="1" x14ac:dyDescent="0.3">
      <c r="A147" s="147" t="s">
        <v>27133</v>
      </c>
      <c r="B147" s="147"/>
      <c r="C147" s="147" t="s">
        <v>27134</v>
      </c>
      <c r="D147" s="147"/>
      <c r="E147" s="147"/>
      <c r="F147" s="147"/>
      <c r="G147" s="147"/>
      <c r="H147" s="147"/>
      <c r="I147" s="147"/>
      <c r="J147" s="147"/>
      <c r="K147" s="147" t="s">
        <v>146</v>
      </c>
      <c r="L147" s="147"/>
      <c r="M147" s="147"/>
      <c r="N147" s="148" t="s">
        <v>27135</v>
      </c>
      <c r="O147" s="148"/>
      <c r="P147" s="148"/>
      <c r="Q147" s="148"/>
      <c r="R147" s="148"/>
      <c r="S147" s="148"/>
    </row>
    <row r="148" spans="1:19" ht="15" customHeight="1" x14ac:dyDescent="0.3">
      <c r="A148" s="147" t="s">
        <v>27136</v>
      </c>
      <c r="B148" s="147"/>
      <c r="C148" s="147" t="s">
        <v>27137</v>
      </c>
      <c r="D148" s="147"/>
      <c r="E148" s="147"/>
      <c r="F148" s="147"/>
      <c r="G148" s="147"/>
      <c r="H148" s="147"/>
      <c r="I148" s="147"/>
      <c r="J148" s="147"/>
      <c r="K148" s="147" t="s">
        <v>146</v>
      </c>
      <c r="L148" s="147"/>
      <c r="M148" s="147"/>
      <c r="N148" s="148" t="s">
        <v>27138</v>
      </c>
      <c r="O148" s="148"/>
      <c r="P148" s="148"/>
      <c r="Q148" s="148"/>
      <c r="R148" s="148"/>
      <c r="S148" s="148"/>
    </row>
    <row r="149" spans="1:19" ht="15" customHeight="1" x14ac:dyDescent="0.3">
      <c r="A149" s="147" t="s">
        <v>27139</v>
      </c>
      <c r="B149" s="147"/>
      <c r="C149" s="147" t="s">
        <v>27140</v>
      </c>
      <c r="D149" s="147"/>
      <c r="E149" s="147"/>
      <c r="F149" s="147"/>
      <c r="G149" s="147"/>
      <c r="H149" s="147"/>
      <c r="I149" s="147"/>
      <c r="J149" s="147"/>
      <c r="K149" s="147" t="s">
        <v>146</v>
      </c>
      <c r="L149" s="147"/>
      <c r="M149" s="147"/>
      <c r="N149" s="148" t="s">
        <v>27141</v>
      </c>
      <c r="O149" s="148"/>
      <c r="P149" s="148"/>
      <c r="Q149" s="148"/>
      <c r="R149" s="148"/>
      <c r="S149" s="148"/>
    </row>
    <row r="150" spans="1:19" ht="15" customHeight="1" x14ac:dyDescent="0.3">
      <c r="A150" s="147" t="s">
        <v>27142</v>
      </c>
      <c r="B150" s="147"/>
      <c r="C150" s="147" t="s">
        <v>27143</v>
      </c>
      <c r="D150" s="147"/>
      <c r="E150" s="147"/>
      <c r="F150" s="147"/>
      <c r="G150" s="147"/>
      <c r="H150" s="147"/>
      <c r="I150" s="147"/>
      <c r="J150" s="147"/>
      <c r="K150" s="147" t="s">
        <v>146</v>
      </c>
      <c r="L150" s="147"/>
      <c r="M150" s="147"/>
      <c r="N150" s="148" t="s">
        <v>27144</v>
      </c>
      <c r="O150" s="148"/>
      <c r="P150" s="148"/>
      <c r="Q150" s="148"/>
      <c r="R150" s="148"/>
      <c r="S150" s="148"/>
    </row>
    <row r="151" spans="1:19" ht="15" customHeight="1" x14ac:dyDescent="0.3">
      <c r="A151" s="147" t="s">
        <v>27145</v>
      </c>
      <c r="B151" s="147"/>
      <c r="C151" s="147" t="s">
        <v>27146</v>
      </c>
      <c r="D151" s="147"/>
      <c r="E151" s="147"/>
      <c r="F151" s="147"/>
      <c r="G151" s="147"/>
      <c r="H151" s="147"/>
      <c r="I151" s="147"/>
      <c r="J151" s="147"/>
      <c r="K151" s="147" t="s">
        <v>146</v>
      </c>
      <c r="L151" s="147"/>
      <c r="M151" s="147"/>
      <c r="N151" s="148" t="s">
        <v>27147</v>
      </c>
      <c r="O151" s="148"/>
      <c r="P151" s="148"/>
      <c r="Q151" s="148"/>
      <c r="R151" s="148"/>
      <c r="S151" s="148"/>
    </row>
    <row r="152" spans="1:19" ht="15" customHeight="1" x14ac:dyDescent="0.3">
      <c r="A152" s="147" t="s">
        <v>27148</v>
      </c>
      <c r="B152" s="147"/>
      <c r="C152" s="147" t="s">
        <v>27149</v>
      </c>
      <c r="D152" s="147"/>
      <c r="E152" s="147"/>
      <c r="F152" s="147"/>
      <c r="G152" s="147"/>
      <c r="H152" s="147"/>
      <c r="I152" s="147"/>
      <c r="J152" s="147"/>
      <c r="K152" s="147" t="s">
        <v>146</v>
      </c>
      <c r="L152" s="147"/>
      <c r="M152" s="147"/>
      <c r="N152" s="148" t="s">
        <v>27150</v>
      </c>
      <c r="O152" s="148"/>
      <c r="P152" s="148"/>
      <c r="Q152" s="148"/>
      <c r="R152" s="148"/>
      <c r="S152" s="148"/>
    </row>
    <row r="153" spans="1:19" ht="15" customHeight="1" x14ac:dyDescent="0.3">
      <c r="A153" s="147" t="s">
        <v>27151</v>
      </c>
      <c r="B153" s="147"/>
      <c r="C153" s="147" t="s">
        <v>27152</v>
      </c>
      <c r="D153" s="147"/>
      <c r="E153" s="147"/>
      <c r="F153" s="147"/>
      <c r="G153" s="147"/>
      <c r="H153" s="147"/>
      <c r="I153" s="147"/>
      <c r="J153" s="147"/>
      <c r="K153" s="147" t="s">
        <v>26910</v>
      </c>
      <c r="L153" s="147"/>
      <c r="M153" s="147"/>
      <c r="N153" s="148" t="s">
        <v>26911</v>
      </c>
      <c r="O153" s="148"/>
      <c r="P153" s="148"/>
      <c r="Q153" s="148"/>
      <c r="R153" s="148"/>
      <c r="S153" s="148"/>
    </row>
    <row r="154" spans="1:19" ht="15" customHeight="1" x14ac:dyDescent="0.3">
      <c r="A154" s="147" t="s">
        <v>27153</v>
      </c>
      <c r="B154" s="147"/>
      <c r="C154" s="147" t="s">
        <v>27154</v>
      </c>
      <c r="D154" s="147"/>
      <c r="E154" s="147"/>
      <c r="F154" s="147"/>
      <c r="G154" s="147"/>
      <c r="H154" s="147"/>
      <c r="I154" s="147"/>
      <c r="J154" s="147"/>
      <c r="K154" s="147" t="s">
        <v>80</v>
      </c>
      <c r="L154" s="147"/>
      <c r="M154" s="147"/>
      <c r="N154" s="148" t="s">
        <v>27155</v>
      </c>
      <c r="O154" s="148"/>
      <c r="P154" s="148"/>
      <c r="Q154" s="148"/>
      <c r="R154" s="148"/>
      <c r="S154" s="148"/>
    </row>
    <row r="155" spans="1:19" ht="15" customHeight="1" x14ac:dyDescent="0.3">
      <c r="A155" s="147" t="s">
        <v>27156</v>
      </c>
      <c r="B155" s="147"/>
      <c r="C155" s="147" t="s">
        <v>27157</v>
      </c>
      <c r="D155" s="147"/>
      <c r="E155" s="147"/>
      <c r="F155" s="147"/>
      <c r="G155" s="147"/>
      <c r="H155" s="147"/>
      <c r="I155" s="147"/>
      <c r="J155" s="147"/>
      <c r="K155" s="147" t="s">
        <v>80</v>
      </c>
      <c r="L155" s="147"/>
      <c r="M155" s="147"/>
      <c r="N155" s="148" t="s">
        <v>18064</v>
      </c>
      <c r="O155" s="148"/>
      <c r="P155" s="148"/>
      <c r="Q155" s="148"/>
      <c r="R155" s="148"/>
      <c r="S155" s="148"/>
    </row>
    <row r="156" spans="1:19" ht="15" customHeight="1" x14ac:dyDescent="0.3">
      <c r="A156" s="147" t="s">
        <v>27158</v>
      </c>
      <c r="B156" s="147"/>
      <c r="C156" s="147" t="s">
        <v>27159</v>
      </c>
      <c r="D156" s="147"/>
      <c r="E156" s="147"/>
      <c r="F156" s="147"/>
      <c r="G156" s="147"/>
      <c r="H156" s="147"/>
      <c r="I156" s="147"/>
      <c r="J156" s="147"/>
      <c r="K156" s="147" t="s">
        <v>80</v>
      </c>
      <c r="L156" s="147"/>
      <c r="M156" s="147"/>
      <c r="N156" s="148" t="s">
        <v>27160</v>
      </c>
      <c r="O156" s="148"/>
      <c r="P156" s="148"/>
      <c r="Q156" s="148"/>
      <c r="R156" s="148"/>
      <c r="S156" s="148"/>
    </row>
    <row r="157" spans="1:19" ht="15" customHeight="1" x14ac:dyDescent="0.3">
      <c r="A157" s="147" t="s">
        <v>27161</v>
      </c>
      <c r="B157" s="147"/>
      <c r="C157" s="147" t="s">
        <v>27162</v>
      </c>
      <c r="D157" s="147"/>
      <c r="E157" s="147"/>
      <c r="F157" s="147"/>
      <c r="G157" s="147"/>
      <c r="H157" s="147"/>
      <c r="I157" s="147"/>
      <c r="J157" s="147"/>
      <c r="K157" s="147" t="s">
        <v>80</v>
      </c>
      <c r="L157" s="147"/>
      <c r="M157" s="147"/>
      <c r="N157" s="148" t="s">
        <v>599</v>
      </c>
      <c r="O157" s="148"/>
      <c r="P157" s="148"/>
      <c r="Q157" s="148"/>
      <c r="R157" s="148"/>
      <c r="S157" s="148"/>
    </row>
    <row r="158" spans="1:19" ht="15" customHeight="1" x14ac:dyDescent="0.3">
      <c r="A158" s="147" t="s">
        <v>27163</v>
      </c>
      <c r="B158" s="147"/>
      <c r="C158" s="147" t="s">
        <v>27164</v>
      </c>
      <c r="D158" s="147"/>
      <c r="E158" s="147"/>
      <c r="F158" s="147"/>
      <c r="G158" s="147"/>
      <c r="H158" s="147"/>
      <c r="I158" s="147"/>
      <c r="J158" s="147"/>
      <c r="K158" s="147" t="s">
        <v>80</v>
      </c>
      <c r="L158" s="147"/>
      <c r="M158" s="147"/>
      <c r="N158" s="148" t="s">
        <v>27165</v>
      </c>
      <c r="O158" s="148"/>
      <c r="P158" s="148"/>
      <c r="Q158" s="148"/>
      <c r="R158" s="148"/>
      <c r="S158" s="148"/>
    </row>
    <row r="159" spans="1:19" ht="15" customHeight="1" x14ac:dyDescent="0.3">
      <c r="A159" s="147" t="s">
        <v>27166</v>
      </c>
      <c r="B159" s="147"/>
      <c r="C159" s="147" t="s">
        <v>27167</v>
      </c>
      <c r="D159" s="147"/>
      <c r="E159" s="147"/>
      <c r="F159" s="147"/>
      <c r="G159" s="147"/>
      <c r="H159" s="147"/>
      <c r="I159" s="147"/>
      <c r="J159" s="147"/>
      <c r="K159" s="147" t="s">
        <v>80</v>
      </c>
      <c r="L159" s="147"/>
      <c r="M159" s="147"/>
      <c r="N159" s="148" t="s">
        <v>27168</v>
      </c>
      <c r="O159" s="148"/>
      <c r="P159" s="148"/>
      <c r="Q159" s="148"/>
      <c r="R159" s="148"/>
      <c r="S159" s="148"/>
    </row>
    <row r="160" spans="1:19" ht="15" customHeight="1" x14ac:dyDescent="0.3">
      <c r="A160" s="147" t="s">
        <v>27169</v>
      </c>
      <c r="B160" s="147"/>
      <c r="C160" s="147" t="s">
        <v>27170</v>
      </c>
      <c r="D160" s="147"/>
      <c r="E160" s="147"/>
      <c r="F160" s="147"/>
      <c r="G160" s="147"/>
      <c r="H160" s="147"/>
      <c r="I160" s="147"/>
      <c r="J160" s="147"/>
      <c r="K160" s="147" t="s">
        <v>80</v>
      </c>
      <c r="L160" s="147"/>
      <c r="M160" s="147"/>
      <c r="N160" s="148" t="s">
        <v>27171</v>
      </c>
      <c r="O160" s="148"/>
      <c r="P160" s="148"/>
      <c r="Q160" s="148"/>
      <c r="R160" s="148"/>
      <c r="S160" s="148"/>
    </row>
    <row r="161" spans="1:19" ht="15" customHeight="1" x14ac:dyDescent="0.3">
      <c r="A161" s="147" t="s">
        <v>27172</v>
      </c>
      <c r="B161" s="147"/>
      <c r="C161" s="147" t="s">
        <v>27173</v>
      </c>
      <c r="D161" s="147"/>
      <c r="E161" s="147"/>
      <c r="F161" s="147"/>
      <c r="G161" s="147"/>
      <c r="H161" s="147"/>
      <c r="I161" s="147"/>
      <c r="J161" s="147"/>
      <c r="K161" s="147" t="s">
        <v>80</v>
      </c>
      <c r="L161" s="147"/>
      <c r="M161" s="147"/>
      <c r="N161" s="148" t="s">
        <v>27174</v>
      </c>
      <c r="O161" s="148"/>
      <c r="P161" s="148"/>
      <c r="Q161" s="148"/>
      <c r="R161" s="148"/>
      <c r="S161" s="148"/>
    </row>
    <row r="162" spans="1:19" ht="15" customHeight="1" x14ac:dyDescent="0.3">
      <c r="A162" s="147" t="s">
        <v>27175</v>
      </c>
      <c r="B162" s="147"/>
      <c r="C162" s="147" t="s">
        <v>27176</v>
      </c>
      <c r="D162" s="147"/>
      <c r="E162" s="147"/>
      <c r="F162" s="147"/>
      <c r="G162" s="147"/>
      <c r="H162" s="147"/>
      <c r="I162" s="147"/>
      <c r="J162" s="147"/>
      <c r="K162" s="147" t="s">
        <v>80</v>
      </c>
      <c r="L162" s="147"/>
      <c r="M162" s="147"/>
      <c r="N162" s="148" t="s">
        <v>27177</v>
      </c>
      <c r="O162" s="148"/>
      <c r="P162" s="148"/>
      <c r="Q162" s="148"/>
      <c r="R162" s="148"/>
      <c r="S162" s="148"/>
    </row>
    <row r="163" spans="1:19" ht="15" customHeight="1" x14ac:dyDescent="0.3">
      <c r="A163" s="147" t="s">
        <v>27178</v>
      </c>
      <c r="B163" s="147"/>
      <c r="C163" s="147" t="s">
        <v>27179</v>
      </c>
      <c r="D163" s="147"/>
      <c r="E163" s="147"/>
      <c r="F163" s="147"/>
      <c r="G163" s="147"/>
      <c r="H163" s="147"/>
      <c r="I163" s="147"/>
      <c r="J163" s="147"/>
      <c r="K163" s="147" t="s">
        <v>80</v>
      </c>
      <c r="L163" s="147"/>
      <c r="M163" s="147"/>
      <c r="N163" s="148" t="s">
        <v>27180</v>
      </c>
      <c r="O163" s="148"/>
      <c r="P163" s="148"/>
      <c r="Q163" s="148"/>
      <c r="R163" s="148"/>
      <c r="S163" s="148"/>
    </row>
    <row r="164" spans="1:19" ht="15" customHeight="1" x14ac:dyDescent="0.3">
      <c r="A164" s="147" t="s">
        <v>27181</v>
      </c>
      <c r="B164" s="147"/>
      <c r="C164" s="147" t="s">
        <v>27182</v>
      </c>
      <c r="D164" s="147"/>
      <c r="E164" s="147"/>
      <c r="F164" s="147"/>
      <c r="G164" s="147"/>
      <c r="H164" s="147"/>
      <c r="I164" s="147"/>
      <c r="J164" s="147"/>
      <c r="K164" s="147" t="s">
        <v>80</v>
      </c>
      <c r="L164" s="147"/>
      <c r="M164" s="147"/>
      <c r="N164" s="148" t="s">
        <v>27183</v>
      </c>
      <c r="O164" s="148"/>
      <c r="P164" s="148"/>
      <c r="Q164" s="148"/>
      <c r="R164" s="148"/>
      <c r="S164" s="148"/>
    </row>
    <row r="165" spans="1:19" ht="15" customHeight="1" x14ac:dyDescent="0.3">
      <c r="A165" s="147" t="s">
        <v>27184</v>
      </c>
      <c r="B165" s="147"/>
      <c r="C165" s="147" t="s">
        <v>27185</v>
      </c>
      <c r="D165" s="147"/>
      <c r="E165" s="147"/>
      <c r="F165" s="147"/>
      <c r="G165" s="147"/>
      <c r="H165" s="147"/>
      <c r="I165" s="147"/>
      <c r="J165" s="147"/>
      <c r="K165" s="147" t="s">
        <v>80</v>
      </c>
      <c r="L165" s="147"/>
      <c r="M165" s="147"/>
      <c r="N165" s="148" t="s">
        <v>11730</v>
      </c>
      <c r="O165" s="148"/>
      <c r="P165" s="148"/>
      <c r="Q165" s="148"/>
      <c r="R165" s="148"/>
      <c r="S165" s="148"/>
    </row>
    <row r="166" spans="1:19" ht="15" customHeight="1" x14ac:dyDescent="0.3">
      <c r="A166" s="147" t="s">
        <v>27186</v>
      </c>
      <c r="B166" s="147"/>
      <c r="C166" s="147" t="s">
        <v>27187</v>
      </c>
      <c r="D166" s="147"/>
      <c r="E166" s="147"/>
      <c r="F166" s="147"/>
      <c r="G166" s="147"/>
      <c r="H166" s="147"/>
      <c r="I166" s="147"/>
      <c r="J166" s="147"/>
      <c r="K166" s="147" t="s">
        <v>80</v>
      </c>
      <c r="L166" s="147"/>
      <c r="M166" s="147"/>
      <c r="N166" s="148" t="s">
        <v>27188</v>
      </c>
      <c r="O166" s="148"/>
      <c r="P166" s="148"/>
      <c r="Q166" s="148"/>
      <c r="R166" s="148"/>
      <c r="S166" s="148"/>
    </row>
    <row r="167" spans="1:19" ht="15" customHeight="1" x14ac:dyDescent="0.3">
      <c r="A167" s="147" t="s">
        <v>27189</v>
      </c>
      <c r="B167" s="147"/>
      <c r="C167" s="147" t="s">
        <v>27190</v>
      </c>
      <c r="D167" s="147"/>
      <c r="E167" s="147"/>
      <c r="F167" s="147"/>
      <c r="G167" s="147"/>
      <c r="H167" s="147"/>
      <c r="I167" s="147"/>
      <c r="J167" s="147"/>
      <c r="K167" s="147" t="s">
        <v>80</v>
      </c>
      <c r="L167" s="147"/>
      <c r="M167" s="147"/>
      <c r="N167" s="148" t="s">
        <v>27191</v>
      </c>
      <c r="O167" s="148"/>
      <c r="P167" s="148"/>
      <c r="Q167" s="148"/>
      <c r="R167" s="148"/>
      <c r="S167" s="148"/>
    </row>
    <row r="168" spans="1:19" ht="15" customHeight="1" x14ac:dyDescent="0.3">
      <c r="A168" s="147" t="s">
        <v>27192</v>
      </c>
      <c r="B168" s="147"/>
      <c r="C168" s="147" t="s">
        <v>27193</v>
      </c>
      <c r="D168" s="147"/>
      <c r="E168" s="147"/>
      <c r="F168" s="147"/>
      <c r="G168" s="147"/>
      <c r="H168" s="147"/>
      <c r="I168" s="147"/>
      <c r="J168" s="147"/>
      <c r="K168" s="147" t="s">
        <v>80</v>
      </c>
      <c r="L168" s="147"/>
      <c r="M168" s="147"/>
      <c r="N168" s="148" t="s">
        <v>27194</v>
      </c>
      <c r="O168" s="148"/>
      <c r="P168" s="148"/>
      <c r="Q168" s="148"/>
      <c r="R168" s="148"/>
      <c r="S168" s="148"/>
    </row>
    <row r="169" spans="1:19" ht="15" customHeight="1" x14ac:dyDescent="0.3">
      <c r="A169" s="147" t="s">
        <v>27195</v>
      </c>
      <c r="B169" s="147"/>
      <c r="C169" s="147" t="s">
        <v>27196</v>
      </c>
      <c r="D169" s="147"/>
      <c r="E169" s="147"/>
      <c r="F169" s="147"/>
      <c r="G169" s="147"/>
      <c r="H169" s="147"/>
      <c r="I169" s="147"/>
      <c r="J169" s="147"/>
      <c r="K169" s="147" t="s">
        <v>80</v>
      </c>
      <c r="L169" s="147"/>
      <c r="M169" s="147"/>
      <c r="N169" s="148" t="s">
        <v>27197</v>
      </c>
      <c r="O169" s="148"/>
      <c r="P169" s="148"/>
      <c r="Q169" s="148"/>
      <c r="R169" s="148"/>
      <c r="S169" s="148"/>
    </row>
    <row r="170" spans="1:19" ht="15" customHeight="1" x14ac:dyDescent="0.3">
      <c r="A170" s="147" t="s">
        <v>27198</v>
      </c>
      <c r="B170" s="147"/>
      <c r="C170" s="147" t="s">
        <v>27199</v>
      </c>
      <c r="D170" s="147"/>
      <c r="E170" s="147"/>
      <c r="F170" s="147"/>
      <c r="G170" s="147"/>
      <c r="H170" s="147"/>
      <c r="I170" s="147"/>
      <c r="J170" s="147"/>
      <c r="K170" s="147" t="s">
        <v>80</v>
      </c>
      <c r="L170" s="147"/>
      <c r="M170" s="147"/>
      <c r="N170" s="148" t="s">
        <v>27200</v>
      </c>
      <c r="O170" s="148"/>
      <c r="P170" s="148"/>
      <c r="Q170" s="148"/>
      <c r="R170" s="148"/>
      <c r="S170" s="148"/>
    </row>
    <row r="171" spans="1:19" ht="15" customHeight="1" x14ac:dyDescent="0.3">
      <c r="A171" s="147" t="s">
        <v>27201</v>
      </c>
      <c r="B171" s="147"/>
      <c r="C171" s="147" t="s">
        <v>27202</v>
      </c>
      <c r="D171" s="147"/>
      <c r="E171" s="147"/>
      <c r="F171" s="147"/>
      <c r="G171" s="147"/>
      <c r="H171" s="147"/>
      <c r="I171" s="147"/>
      <c r="J171" s="147"/>
      <c r="K171" s="147" t="s">
        <v>80</v>
      </c>
      <c r="L171" s="147"/>
      <c r="M171" s="147"/>
      <c r="N171" s="148" t="s">
        <v>27203</v>
      </c>
      <c r="O171" s="148"/>
      <c r="P171" s="148"/>
      <c r="Q171" s="148"/>
      <c r="R171" s="148"/>
      <c r="S171" s="148"/>
    </row>
    <row r="172" spans="1:19" ht="15" customHeight="1" x14ac:dyDescent="0.3">
      <c r="A172" s="147" t="s">
        <v>27204</v>
      </c>
      <c r="B172" s="147"/>
      <c r="C172" s="147" t="s">
        <v>27205</v>
      </c>
      <c r="D172" s="147"/>
      <c r="E172" s="147"/>
      <c r="F172" s="147"/>
      <c r="G172" s="147"/>
      <c r="H172" s="147"/>
      <c r="I172" s="147"/>
      <c r="J172" s="147"/>
      <c r="K172" s="147" t="s">
        <v>1037</v>
      </c>
      <c r="L172" s="147"/>
      <c r="M172" s="147"/>
      <c r="N172" s="148" t="s">
        <v>27206</v>
      </c>
      <c r="O172" s="148"/>
      <c r="P172" s="148"/>
      <c r="Q172" s="148"/>
      <c r="R172" s="148"/>
      <c r="S172" s="148"/>
    </row>
    <row r="173" spans="1:19" ht="15" customHeight="1" x14ac:dyDescent="0.3">
      <c r="A173" s="147" t="s">
        <v>27207</v>
      </c>
      <c r="B173" s="147"/>
      <c r="C173" s="147" t="s">
        <v>27208</v>
      </c>
      <c r="D173" s="147"/>
      <c r="E173" s="147"/>
      <c r="F173" s="147"/>
      <c r="G173" s="147"/>
      <c r="H173" s="147"/>
      <c r="I173" s="147"/>
      <c r="J173" s="147"/>
      <c r="K173" s="147" t="s">
        <v>26910</v>
      </c>
      <c r="L173" s="147"/>
      <c r="M173" s="147"/>
      <c r="N173" s="148" t="s">
        <v>26911</v>
      </c>
      <c r="O173" s="148"/>
      <c r="P173" s="148"/>
      <c r="Q173" s="148"/>
      <c r="R173" s="148"/>
      <c r="S173" s="148"/>
    </row>
    <row r="174" spans="1:19" ht="15" customHeight="1" x14ac:dyDescent="0.3">
      <c r="A174" s="147" t="s">
        <v>27209</v>
      </c>
      <c r="B174" s="147"/>
      <c r="C174" s="147" t="s">
        <v>27210</v>
      </c>
      <c r="D174" s="147"/>
      <c r="E174" s="147"/>
      <c r="F174" s="147"/>
      <c r="G174" s="147"/>
      <c r="H174" s="147"/>
      <c r="I174" s="147"/>
      <c r="J174" s="147"/>
      <c r="K174" s="147" t="s">
        <v>3131</v>
      </c>
      <c r="L174" s="147"/>
      <c r="M174" s="147"/>
      <c r="N174" s="148" t="s">
        <v>2393</v>
      </c>
      <c r="O174" s="148"/>
      <c r="P174" s="148"/>
      <c r="Q174" s="148"/>
      <c r="R174" s="148"/>
      <c r="S174" s="148"/>
    </row>
    <row r="175" spans="1:19" ht="15" customHeight="1" x14ac:dyDescent="0.3">
      <c r="A175" s="147" t="s">
        <v>27211</v>
      </c>
      <c r="B175" s="147"/>
      <c r="C175" s="147" t="s">
        <v>27082</v>
      </c>
      <c r="D175" s="147"/>
      <c r="E175" s="147"/>
      <c r="F175" s="147"/>
      <c r="G175" s="147"/>
      <c r="H175" s="147"/>
      <c r="I175" s="147"/>
      <c r="J175" s="147"/>
      <c r="K175" s="147" t="s">
        <v>3131</v>
      </c>
      <c r="L175" s="147"/>
      <c r="M175" s="147"/>
      <c r="N175" s="148" t="s">
        <v>13071</v>
      </c>
      <c r="O175" s="148"/>
      <c r="P175" s="148"/>
      <c r="Q175" s="148"/>
      <c r="R175" s="148"/>
      <c r="S175" s="148"/>
    </row>
    <row r="176" spans="1:19" ht="15" customHeight="1" x14ac:dyDescent="0.3">
      <c r="A176" s="147" t="s">
        <v>27212</v>
      </c>
      <c r="B176" s="147"/>
      <c r="C176" s="147" t="s">
        <v>27213</v>
      </c>
      <c r="D176" s="147"/>
      <c r="E176" s="147"/>
      <c r="F176" s="147"/>
      <c r="G176" s="147"/>
      <c r="H176" s="147"/>
      <c r="I176" s="147"/>
      <c r="J176" s="147"/>
      <c r="K176" s="147" t="s">
        <v>3131</v>
      </c>
      <c r="L176" s="147"/>
      <c r="M176" s="147"/>
      <c r="N176" s="148" t="s">
        <v>15964</v>
      </c>
      <c r="O176" s="148"/>
      <c r="P176" s="148"/>
      <c r="Q176" s="148"/>
      <c r="R176" s="148"/>
      <c r="S176" s="148"/>
    </row>
    <row r="177" spans="1:19" ht="15" customHeight="1" x14ac:dyDescent="0.3">
      <c r="A177" s="152" t="s">
        <v>27214</v>
      </c>
      <c r="B177" s="152"/>
      <c r="C177" s="152" t="s">
        <v>27215</v>
      </c>
      <c r="D177" s="152"/>
      <c r="E177" s="152"/>
      <c r="F177" s="152"/>
      <c r="G177" s="152"/>
      <c r="H177" s="152"/>
      <c r="I177" s="152"/>
      <c r="J177" s="152"/>
      <c r="K177" s="152" t="s">
        <v>3131</v>
      </c>
      <c r="L177" s="152"/>
      <c r="M177" s="152"/>
      <c r="N177" s="153" t="s">
        <v>4522</v>
      </c>
      <c r="O177" s="153"/>
      <c r="P177" s="153"/>
      <c r="Q177" s="153"/>
      <c r="R177" s="153"/>
      <c r="S177" s="153"/>
    </row>
    <row r="179" spans="1:19" ht="15" customHeight="1" x14ac:dyDescent="0.3">
      <c r="A179" s="154" t="s">
        <v>26963</v>
      </c>
      <c r="B179" s="154"/>
      <c r="C179" s="154"/>
    </row>
    <row r="180" spans="1:19" ht="15" customHeight="1" x14ac:dyDescent="0.3">
      <c r="A180" s="154"/>
      <c r="B180" s="154"/>
      <c r="C180" s="154"/>
      <c r="Q180" s="155" t="s">
        <v>27216</v>
      </c>
      <c r="R180" s="155"/>
      <c r="S180" s="155"/>
    </row>
    <row r="181" spans="1:19" x14ac:dyDescent="0.3">
      <c r="Q181" s="155"/>
      <c r="R181" s="155"/>
      <c r="S181" s="155"/>
    </row>
    <row r="183" spans="1:19" ht="15.75" customHeight="1" x14ac:dyDescent="0.3">
      <c r="H183" s="150" t="s">
        <v>26843</v>
      </c>
      <c r="I183" s="150"/>
      <c r="J183" s="150"/>
      <c r="K183" s="150"/>
      <c r="L183" s="150"/>
      <c r="M183" s="150"/>
      <c r="N183" s="150"/>
    </row>
    <row r="185" spans="1:19" ht="15.75" customHeight="1" x14ac:dyDescent="0.3">
      <c r="G185" s="150" t="s">
        <v>26844</v>
      </c>
      <c r="H185" s="150"/>
    </row>
    <row r="187" spans="1:19" ht="15" customHeight="1" x14ac:dyDescent="0.3">
      <c r="A187" s="151" t="s">
        <v>26845</v>
      </c>
      <c r="B187" s="151"/>
      <c r="C187" s="151"/>
      <c r="D187" s="151"/>
      <c r="J187" s="151" t="s">
        <v>26846</v>
      </c>
      <c r="K187" s="151"/>
      <c r="M187" s="151" t="s">
        <v>26847</v>
      </c>
      <c r="N187" s="151"/>
      <c r="P187" s="151" t="s">
        <v>26848</v>
      </c>
      <c r="Q187" s="151"/>
      <c r="R187" s="151"/>
    </row>
    <row r="189" spans="1:19" ht="15" customHeight="1" x14ac:dyDescent="0.3">
      <c r="A189" s="137" t="s">
        <v>27</v>
      </c>
      <c r="C189" s="149" t="s">
        <v>26849</v>
      </c>
      <c r="D189" s="149"/>
      <c r="E189" s="149"/>
      <c r="L189" s="137" t="s">
        <v>13</v>
      </c>
      <c r="R189" s="137" t="s">
        <v>26850</v>
      </c>
    </row>
    <row r="191" spans="1:19" ht="15" customHeight="1" x14ac:dyDescent="0.3">
      <c r="A191" s="147" t="s">
        <v>27217</v>
      </c>
      <c r="B191" s="147"/>
      <c r="C191" s="147" t="s">
        <v>27218</v>
      </c>
      <c r="D191" s="147"/>
      <c r="E191" s="147"/>
      <c r="F191" s="147"/>
      <c r="G191" s="147"/>
      <c r="H191" s="147"/>
      <c r="I191" s="147"/>
      <c r="J191" s="147"/>
      <c r="K191" s="147" t="s">
        <v>1037</v>
      </c>
      <c r="L191" s="147"/>
      <c r="M191" s="147"/>
      <c r="N191" s="148" t="s">
        <v>8790</v>
      </c>
      <c r="O191" s="148"/>
      <c r="P191" s="148"/>
      <c r="Q191" s="148"/>
      <c r="R191" s="148"/>
      <c r="S191" s="148"/>
    </row>
    <row r="192" spans="1:19" x14ac:dyDescent="0.3">
      <c r="A192" s="147"/>
      <c r="B192" s="147"/>
      <c r="C192" s="147"/>
      <c r="D192" s="147"/>
      <c r="E192" s="147"/>
      <c r="F192" s="147"/>
      <c r="G192" s="147"/>
      <c r="H192" s="147"/>
      <c r="I192" s="147"/>
      <c r="J192" s="147"/>
      <c r="K192" s="147"/>
      <c r="L192" s="147"/>
      <c r="M192" s="147"/>
      <c r="N192" s="148"/>
      <c r="O192" s="148"/>
      <c r="P192" s="148"/>
      <c r="Q192" s="148"/>
      <c r="R192" s="148"/>
      <c r="S192" s="148"/>
    </row>
    <row r="193" spans="1:19" ht="15" customHeight="1" x14ac:dyDescent="0.3">
      <c r="A193" s="147" t="s">
        <v>27219</v>
      </c>
      <c r="B193" s="147"/>
      <c r="C193" s="147" t="s">
        <v>27220</v>
      </c>
      <c r="D193" s="147"/>
      <c r="E193" s="147"/>
      <c r="F193" s="147"/>
      <c r="G193" s="147"/>
      <c r="H193" s="147"/>
      <c r="I193" s="147"/>
      <c r="J193" s="147"/>
      <c r="K193" s="147" t="s">
        <v>1037</v>
      </c>
      <c r="L193" s="147"/>
      <c r="M193" s="147"/>
      <c r="N193" s="148" t="s">
        <v>27221</v>
      </c>
      <c r="O193" s="148"/>
      <c r="P193" s="148"/>
      <c r="Q193" s="148"/>
      <c r="R193" s="148"/>
      <c r="S193" s="148"/>
    </row>
    <row r="194" spans="1:19" ht="15" customHeight="1" x14ac:dyDescent="0.3">
      <c r="A194" s="147" t="s">
        <v>27222</v>
      </c>
      <c r="B194" s="147"/>
      <c r="C194" s="147" t="s">
        <v>27223</v>
      </c>
      <c r="D194" s="147"/>
      <c r="E194" s="147"/>
      <c r="F194" s="147"/>
      <c r="G194" s="147"/>
      <c r="H194" s="147"/>
      <c r="I194" s="147"/>
      <c r="J194" s="147"/>
      <c r="K194" s="147" t="s">
        <v>1037</v>
      </c>
      <c r="L194" s="147"/>
      <c r="M194" s="147"/>
      <c r="N194" s="148" t="s">
        <v>6933</v>
      </c>
      <c r="O194" s="148"/>
      <c r="P194" s="148"/>
      <c r="Q194" s="148"/>
      <c r="R194" s="148"/>
      <c r="S194" s="148"/>
    </row>
    <row r="195" spans="1:19" ht="15" customHeight="1" x14ac:dyDescent="0.3">
      <c r="A195" s="147" t="s">
        <v>27224</v>
      </c>
      <c r="B195" s="147"/>
      <c r="C195" s="147" t="s">
        <v>27225</v>
      </c>
      <c r="D195" s="147"/>
      <c r="E195" s="147"/>
      <c r="F195" s="147"/>
      <c r="G195" s="147"/>
      <c r="H195" s="147"/>
      <c r="I195" s="147"/>
      <c r="J195" s="147"/>
      <c r="K195" s="147" t="s">
        <v>1037</v>
      </c>
      <c r="L195" s="147"/>
      <c r="M195" s="147"/>
      <c r="N195" s="148" t="s">
        <v>6275</v>
      </c>
      <c r="O195" s="148"/>
      <c r="P195" s="148"/>
      <c r="Q195" s="148"/>
      <c r="R195" s="148"/>
      <c r="S195" s="148"/>
    </row>
    <row r="196" spans="1:19" ht="15" customHeight="1" x14ac:dyDescent="0.3">
      <c r="A196" s="147" t="s">
        <v>27226</v>
      </c>
      <c r="B196" s="147"/>
      <c r="C196" s="147" t="s">
        <v>5039</v>
      </c>
      <c r="D196" s="147"/>
      <c r="E196" s="147"/>
      <c r="F196" s="147"/>
      <c r="G196" s="147"/>
      <c r="H196" s="147"/>
      <c r="I196" s="147"/>
      <c r="J196" s="147"/>
      <c r="K196" s="147" t="s">
        <v>26910</v>
      </c>
      <c r="L196" s="147"/>
      <c r="M196" s="147"/>
      <c r="N196" s="148" t="s">
        <v>26911</v>
      </c>
      <c r="O196" s="148"/>
      <c r="P196" s="148"/>
      <c r="Q196" s="148"/>
      <c r="R196" s="148"/>
      <c r="S196" s="148"/>
    </row>
    <row r="197" spans="1:19" ht="15" customHeight="1" x14ac:dyDescent="0.3">
      <c r="A197" s="147" t="s">
        <v>27227</v>
      </c>
      <c r="B197" s="147"/>
      <c r="C197" s="147" t="s">
        <v>27228</v>
      </c>
      <c r="D197" s="147"/>
      <c r="E197" s="147"/>
      <c r="F197" s="147"/>
      <c r="G197" s="147"/>
      <c r="H197" s="147"/>
      <c r="I197" s="147"/>
      <c r="J197" s="147"/>
      <c r="K197" s="147" t="s">
        <v>1074</v>
      </c>
      <c r="L197" s="147"/>
      <c r="M197" s="147"/>
      <c r="N197" s="148" t="s">
        <v>27229</v>
      </c>
      <c r="O197" s="148"/>
      <c r="P197" s="148"/>
      <c r="Q197" s="148"/>
      <c r="R197" s="148"/>
      <c r="S197" s="148"/>
    </row>
    <row r="198" spans="1:19" ht="15" customHeight="1" x14ac:dyDescent="0.3">
      <c r="A198" s="147" t="s">
        <v>27230</v>
      </c>
      <c r="B198" s="147"/>
      <c r="C198" s="147" t="s">
        <v>27231</v>
      </c>
      <c r="D198" s="147"/>
      <c r="E198" s="147"/>
      <c r="F198" s="147"/>
      <c r="G198" s="147"/>
      <c r="H198" s="147"/>
      <c r="I198" s="147"/>
      <c r="J198" s="147"/>
      <c r="K198" s="147" t="s">
        <v>1074</v>
      </c>
      <c r="L198" s="147"/>
      <c r="M198" s="147"/>
      <c r="N198" s="148" t="s">
        <v>27232</v>
      </c>
      <c r="O198" s="148"/>
      <c r="P198" s="148"/>
      <c r="Q198" s="148"/>
      <c r="R198" s="148"/>
      <c r="S198" s="148"/>
    </row>
    <row r="199" spans="1:19" ht="15" customHeight="1" x14ac:dyDescent="0.3">
      <c r="A199" s="147" t="s">
        <v>27233</v>
      </c>
      <c r="B199" s="147"/>
      <c r="C199" s="147" t="s">
        <v>27234</v>
      </c>
      <c r="D199" s="147"/>
      <c r="E199" s="147"/>
      <c r="F199" s="147"/>
      <c r="G199" s="147"/>
      <c r="H199" s="147"/>
      <c r="I199" s="147"/>
      <c r="J199" s="147"/>
      <c r="K199" s="147" t="s">
        <v>1074</v>
      </c>
      <c r="L199" s="147"/>
      <c r="M199" s="147"/>
      <c r="N199" s="148" t="s">
        <v>27235</v>
      </c>
      <c r="O199" s="148"/>
      <c r="P199" s="148"/>
      <c r="Q199" s="148"/>
      <c r="R199" s="148"/>
      <c r="S199" s="148"/>
    </row>
    <row r="200" spans="1:19" ht="15" customHeight="1" x14ac:dyDescent="0.3">
      <c r="A200" s="147" t="s">
        <v>27236</v>
      </c>
      <c r="B200" s="147"/>
      <c r="C200" s="147" t="s">
        <v>27237</v>
      </c>
      <c r="D200" s="147"/>
      <c r="E200" s="147"/>
      <c r="F200" s="147"/>
      <c r="G200" s="147"/>
      <c r="H200" s="147"/>
      <c r="I200" s="147"/>
      <c r="J200" s="147"/>
      <c r="K200" s="147" t="s">
        <v>1074</v>
      </c>
      <c r="L200" s="147"/>
      <c r="M200" s="147"/>
      <c r="N200" s="148" t="s">
        <v>27238</v>
      </c>
      <c r="O200" s="148"/>
      <c r="P200" s="148"/>
      <c r="Q200" s="148"/>
      <c r="R200" s="148"/>
      <c r="S200" s="148"/>
    </row>
    <row r="201" spans="1:19" ht="15" customHeight="1" x14ac:dyDescent="0.3">
      <c r="A201" s="147" t="s">
        <v>27239</v>
      </c>
      <c r="B201" s="147"/>
      <c r="C201" s="147" t="s">
        <v>27240</v>
      </c>
      <c r="D201" s="147"/>
      <c r="E201" s="147"/>
      <c r="F201" s="147"/>
      <c r="G201" s="147"/>
      <c r="H201" s="147"/>
      <c r="I201" s="147"/>
      <c r="J201" s="147"/>
      <c r="K201" s="147" t="s">
        <v>1074</v>
      </c>
      <c r="L201" s="147"/>
      <c r="M201" s="147"/>
      <c r="N201" s="148" t="s">
        <v>27241</v>
      </c>
      <c r="O201" s="148"/>
      <c r="P201" s="148"/>
      <c r="Q201" s="148"/>
      <c r="R201" s="148"/>
      <c r="S201" s="148"/>
    </row>
    <row r="202" spans="1:19" ht="15" customHeight="1" x14ac:dyDescent="0.3">
      <c r="A202" s="147" t="s">
        <v>27242</v>
      </c>
      <c r="B202" s="147"/>
      <c r="C202" s="147" t="s">
        <v>27243</v>
      </c>
      <c r="D202" s="147"/>
      <c r="E202" s="147"/>
      <c r="F202" s="147"/>
      <c r="G202" s="147"/>
      <c r="H202" s="147"/>
      <c r="I202" s="147"/>
      <c r="J202" s="147"/>
      <c r="K202" s="147" t="s">
        <v>1074</v>
      </c>
      <c r="L202" s="147"/>
      <c r="M202" s="147"/>
      <c r="N202" s="148" t="s">
        <v>27244</v>
      </c>
      <c r="O202" s="148"/>
      <c r="P202" s="148"/>
      <c r="Q202" s="148"/>
      <c r="R202" s="148"/>
      <c r="S202" s="148"/>
    </row>
    <row r="203" spans="1:19" ht="15" customHeight="1" x14ac:dyDescent="0.3">
      <c r="A203" s="147" t="s">
        <v>27245</v>
      </c>
      <c r="B203" s="147"/>
      <c r="C203" s="147" t="s">
        <v>27246</v>
      </c>
      <c r="D203" s="147"/>
      <c r="E203" s="147"/>
      <c r="F203" s="147"/>
      <c r="G203" s="147"/>
      <c r="H203" s="147"/>
      <c r="I203" s="147"/>
      <c r="J203" s="147"/>
      <c r="K203" s="147" t="s">
        <v>1074</v>
      </c>
      <c r="L203" s="147"/>
      <c r="M203" s="147"/>
      <c r="N203" s="148" t="s">
        <v>27247</v>
      </c>
      <c r="O203" s="148"/>
      <c r="P203" s="148"/>
      <c r="Q203" s="148"/>
      <c r="R203" s="148"/>
      <c r="S203" s="148"/>
    </row>
    <row r="204" spans="1:19" ht="15" customHeight="1" x14ac:dyDescent="0.3">
      <c r="A204" s="147" t="s">
        <v>27248</v>
      </c>
      <c r="B204" s="147"/>
      <c r="C204" s="147" t="s">
        <v>27249</v>
      </c>
      <c r="D204" s="147"/>
      <c r="E204" s="147"/>
      <c r="F204" s="147"/>
      <c r="G204" s="147"/>
      <c r="H204" s="147"/>
      <c r="I204" s="147"/>
      <c r="J204" s="147"/>
      <c r="K204" s="147" t="s">
        <v>1074</v>
      </c>
      <c r="L204" s="147"/>
      <c r="M204" s="147"/>
      <c r="N204" s="148" t="s">
        <v>27250</v>
      </c>
      <c r="O204" s="148"/>
      <c r="P204" s="148"/>
      <c r="Q204" s="148"/>
      <c r="R204" s="148"/>
      <c r="S204" s="148"/>
    </row>
    <row r="205" spans="1:19" ht="15" customHeight="1" x14ac:dyDescent="0.3">
      <c r="A205" s="147" t="s">
        <v>27251</v>
      </c>
      <c r="B205" s="147"/>
      <c r="C205" s="147" t="s">
        <v>5231</v>
      </c>
      <c r="D205" s="147"/>
      <c r="E205" s="147"/>
      <c r="F205" s="147"/>
      <c r="G205" s="147"/>
      <c r="H205" s="147"/>
      <c r="I205" s="147"/>
      <c r="J205" s="147"/>
      <c r="K205" s="147" t="s">
        <v>26910</v>
      </c>
      <c r="L205" s="147"/>
      <c r="M205" s="147"/>
      <c r="N205" s="148" t="s">
        <v>26911</v>
      </c>
      <c r="O205" s="148"/>
      <c r="P205" s="148"/>
      <c r="Q205" s="148"/>
      <c r="R205" s="148"/>
      <c r="S205" s="148"/>
    </row>
    <row r="206" spans="1:19" ht="15" customHeight="1" x14ac:dyDescent="0.3">
      <c r="A206" s="147" t="s">
        <v>27252</v>
      </c>
      <c r="B206" s="147"/>
      <c r="C206" s="147" t="s">
        <v>27253</v>
      </c>
      <c r="D206" s="147"/>
      <c r="E206" s="147"/>
      <c r="F206" s="147"/>
      <c r="G206" s="147"/>
      <c r="H206" s="147"/>
      <c r="I206" s="147"/>
      <c r="J206" s="147"/>
      <c r="K206" s="147" t="s">
        <v>1037</v>
      </c>
      <c r="L206" s="147"/>
      <c r="M206" s="147"/>
      <c r="N206" s="148" t="s">
        <v>27254</v>
      </c>
      <c r="O206" s="148"/>
      <c r="P206" s="148"/>
      <c r="Q206" s="148"/>
      <c r="R206" s="148"/>
      <c r="S206" s="148"/>
    </row>
    <row r="207" spans="1:19" ht="15" customHeight="1" x14ac:dyDescent="0.3">
      <c r="A207" s="147" t="s">
        <v>27255</v>
      </c>
      <c r="B207" s="147"/>
      <c r="C207" s="147" t="s">
        <v>27256</v>
      </c>
      <c r="D207" s="147"/>
      <c r="E207" s="147"/>
      <c r="F207" s="147"/>
      <c r="G207" s="147"/>
      <c r="H207" s="147"/>
      <c r="I207" s="147"/>
      <c r="J207" s="147"/>
      <c r="K207" s="147" t="s">
        <v>1037</v>
      </c>
      <c r="L207" s="147"/>
      <c r="M207" s="147"/>
      <c r="N207" s="148" t="s">
        <v>27257</v>
      </c>
      <c r="O207" s="148"/>
      <c r="P207" s="148"/>
      <c r="Q207" s="148"/>
      <c r="R207" s="148"/>
      <c r="S207" s="148"/>
    </row>
    <row r="208" spans="1:19" ht="15" customHeight="1" x14ac:dyDescent="0.3">
      <c r="A208" s="147" t="s">
        <v>27258</v>
      </c>
      <c r="B208" s="147"/>
      <c r="C208" s="147" t="s">
        <v>27259</v>
      </c>
      <c r="D208" s="147"/>
      <c r="E208" s="147"/>
      <c r="F208" s="147"/>
      <c r="G208" s="147"/>
      <c r="H208" s="147"/>
      <c r="I208" s="147"/>
      <c r="J208" s="147"/>
      <c r="K208" s="147" t="s">
        <v>1037</v>
      </c>
      <c r="L208" s="147"/>
      <c r="M208" s="147"/>
      <c r="N208" s="148" t="s">
        <v>27260</v>
      </c>
      <c r="O208" s="148"/>
      <c r="P208" s="148"/>
      <c r="Q208" s="148"/>
      <c r="R208" s="148"/>
      <c r="S208" s="148"/>
    </row>
    <row r="209" spans="1:19" ht="15" customHeight="1" x14ac:dyDescent="0.3">
      <c r="A209" s="147" t="s">
        <v>27261</v>
      </c>
      <c r="B209" s="147"/>
      <c r="C209" s="147" t="s">
        <v>27262</v>
      </c>
      <c r="D209" s="147"/>
      <c r="E209" s="147"/>
      <c r="F209" s="147"/>
      <c r="G209" s="147"/>
      <c r="H209" s="147"/>
      <c r="I209" s="147"/>
      <c r="J209" s="147"/>
      <c r="K209" s="147" t="s">
        <v>1037</v>
      </c>
      <c r="L209" s="147"/>
      <c r="M209" s="147"/>
      <c r="N209" s="148" t="s">
        <v>27263</v>
      </c>
      <c r="O209" s="148"/>
      <c r="P209" s="148"/>
      <c r="Q209" s="148"/>
      <c r="R209" s="148"/>
      <c r="S209" s="148"/>
    </row>
    <row r="210" spans="1:19" ht="15" customHeight="1" x14ac:dyDescent="0.3">
      <c r="A210" s="147" t="s">
        <v>27264</v>
      </c>
      <c r="B210" s="147"/>
      <c r="C210" s="147" t="s">
        <v>5393</v>
      </c>
      <c r="D210" s="147"/>
      <c r="E210" s="147"/>
      <c r="F210" s="147"/>
      <c r="G210" s="147"/>
      <c r="H210" s="147"/>
      <c r="I210" s="147"/>
      <c r="J210" s="147"/>
      <c r="K210" s="147" t="s">
        <v>26910</v>
      </c>
      <c r="L210" s="147"/>
      <c r="M210" s="147"/>
      <c r="N210" s="148" t="s">
        <v>26911</v>
      </c>
      <c r="O210" s="148"/>
      <c r="P210" s="148"/>
      <c r="Q210" s="148"/>
      <c r="R210" s="148"/>
      <c r="S210" s="148"/>
    </row>
    <row r="211" spans="1:19" ht="15" customHeight="1" x14ac:dyDescent="0.3">
      <c r="A211" s="147" t="s">
        <v>27265</v>
      </c>
      <c r="B211" s="147"/>
      <c r="C211" s="147" t="s">
        <v>27266</v>
      </c>
      <c r="D211" s="147"/>
      <c r="E211" s="147"/>
      <c r="F211" s="147"/>
      <c r="G211" s="147"/>
      <c r="H211" s="147"/>
      <c r="I211" s="147"/>
      <c r="J211" s="147"/>
      <c r="K211" s="147" t="s">
        <v>1037</v>
      </c>
      <c r="L211" s="147"/>
      <c r="M211" s="147"/>
      <c r="N211" s="148" t="s">
        <v>27267</v>
      </c>
      <c r="O211" s="148"/>
      <c r="P211" s="148"/>
      <c r="Q211" s="148"/>
      <c r="R211" s="148"/>
      <c r="S211" s="148"/>
    </row>
    <row r="212" spans="1:19" ht="15" customHeight="1" x14ac:dyDescent="0.3">
      <c r="A212" s="147" t="s">
        <v>27268</v>
      </c>
      <c r="B212" s="147"/>
      <c r="C212" s="147" t="s">
        <v>27269</v>
      </c>
      <c r="D212" s="147"/>
      <c r="E212" s="147"/>
      <c r="F212" s="147"/>
      <c r="G212" s="147"/>
      <c r="H212" s="147"/>
      <c r="I212" s="147"/>
      <c r="J212" s="147"/>
      <c r="K212" s="147" t="s">
        <v>1037</v>
      </c>
      <c r="L212" s="147"/>
      <c r="M212" s="147"/>
      <c r="N212" s="148" t="s">
        <v>27270</v>
      </c>
      <c r="O212" s="148"/>
      <c r="P212" s="148"/>
      <c r="Q212" s="148"/>
      <c r="R212" s="148"/>
      <c r="S212" s="148"/>
    </row>
    <row r="213" spans="1:19" ht="15" customHeight="1" x14ac:dyDescent="0.3">
      <c r="A213" s="147" t="s">
        <v>27271</v>
      </c>
      <c r="B213" s="147"/>
      <c r="C213" s="147" t="s">
        <v>27272</v>
      </c>
      <c r="D213" s="147"/>
      <c r="E213" s="147"/>
      <c r="F213" s="147"/>
      <c r="G213" s="147"/>
      <c r="H213" s="147"/>
      <c r="I213" s="147"/>
      <c r="J213" s="147"/>
      <c r="K213" s="147" t="s">
        <v>1037</v>
      </c>
      <c r="L213" s="147"/>
      <c r="M213" s="147"/>
      <c r="N213" s="148" t="s">
        <v>17904</v>
      </c>
      <c r="O213" s="148"/>
      <c r="P213" s="148"/>
      <c r="Q213" s="148"/>
      <c r="R213" s="148"/>
      <c r="S213" s="148"/>
    </row>
    <row r="214" spans="1:19" ht="15" customHeight="1" x14ac:dyDescent="0.3">
      <c r="A214" s="147" t="s">
        <v>27273</v>
      </c>
      <c r="B214" s="147"/>
      <c r="C214" s="147" t="s">
        <v>27274</v>
      </c>
      <c r="D214" s="147"/>
      <c r="E214" s="147"/>
      <c r="F214" s="147"/>
      <c r="G214" s="147"/>
      <c r="H214" s="147"/>
      <c r="I214" s="147"/>
      <c r="J214" s="147"/>
      <c r="K214" s="147" t="s">
        <v>26910</v>
      </c>
      <c r="L214" s="147"/>
      <c r="M214" s="147"/>
      <c r="N214" s="148" t="s">
        <v>26911</v>
      </c>
      <c r="O214" s="148"/>
      <c r="P214" s="148"/>
      <c r="Q214" s="148"/>
      <c r="R214" s="148"/>
      <c r="S214" s="148"/>
    </row>
    <row r="215" spans="1:19" ht="15" customHeight="1" x14ac:dyDescent="0.3">
      <c r="A215" s="147" t="s">
        <v>27275</v>
      </c>
      <c r="B215" s="147"/>
      <c r="C215" s="147" t="s">
        <v>27276</v>
      </c>
      <c r="D215" s="147"/>
      <c r="E215" s="147"/>
      <c r="F215" s="147"/>
      <c r="G215" s="147"/>
      <c r="H215" s="147"/>
      <c r="I215" s="147"/>
      <c r="J215" s="147"/>
      <c r="K215" s="147" t="s">
        <v>1074</v>
      </c>
      <c r="L215" s="147"/>
      <c r="M215" s="147"/>
      <c r="N215" s="148" t="s">
        <v>27277</v>
      </c>
      <c r="O215" s="148"/>
      <c r="P215" s="148"/>
      <c r="Q215" s="148"/>
      <c r="R215" s="148"/>
      <c r="S215" s="148"/>
    </row>
    <row r="216" spans="1:19" ht="15" customHeight="1" x14ac:dyDescent="0.3">
      <c r="A216" s="147" t="s">
        <v>27278</v>
      </c>
      <c r="B216" s="147"/>
      <c r="C216" s="147" t="s">
        <v>27279</v>
      </c>
      <c r="D216" s="147"/>
      <c r="E216" s="147"/>
      <c r="F216" s="147"/>
      <c r="G216" s="147"/>
      <c r="H216" s="147"/>
      <c r="I216" s="147"/>
      <c r="J216" s="147"/>
      <c r="K216" s="147" t="s">
        <v>1074</v>
      </c>
      <c r="L216" s="147"/>
      <c r="M216" s="147"/>
      <c r="N216" s="148" t="s">
        <v>27280</v>
      </c>
      <c r="O216" s="148"/>
      <c r="P216" s="148"/>
      <c r="Q216" s="148"/>
      <c r="R216" s="148"/>
      <c r="S216" s="148"/>
    </row>
    <row r="217" spans="1:19" ht="15" customHeight="1" x14ac:dyDescent="0.3">
      <c r="A217" s="147" t="s">
        <v>27281</v>
      </c>
      <c r="B217" s="147"/>
      <c r="C217" s="147" t="s">
        <v>27282</v>
      </c>
      <c r="D217" s="147"/>
      <c r="E217" s="147"/>
      <c r="F217" s="147"/>
      <c r="G217" s="147"/>
      <c r="H217" s="147"/>
      <c r="I217" s="147"/>
      <c r="J217" s="147"/>
      <c r="K217" s="147" t="s">
        <v>1074</v>
      </c>
      <c r="L217" s="147"/>
      <c r="M217" s="147"/>
      <c r="N217" s="148" t="s">
        <v>27283</v>
      </c>
      <c r="O217" s="148"/>
      <c r="P217" s="148"/>
      <c r="Q217" s="148"/>
      <c r="R217" s="148"/>
      <c r="S217" s="148"/>
    </row>
    <row r="218" spans="1:19" ht="15" customHeight="1" x14ac:dyDescent="0.3">
      <c r="A218" s="147" t="s">
        <v>27284</v>
      </c>
      <c r="B218" s="147"/>
      <c r="C218" s="147" t="s">
        <v>27041</v>
      </c>
      <c r="D218" s="147"/>
      <c r="E218" s="147"/>
      <c r="F218" s="147"/>
      <c r="G218" s="147"/>
      <c r="H218" s="147"/>
      <c r="I218" s="147"/>
      <c r="J218" s="147"/>
      <c r="K218" s="147" t="s">
        <v>26910</v>
      </c>
      <c r="L218" s="147"/>
      <c r="M218" s="147"/>
      <c r="N218" s="148" t="s">
        <v>26911</v>
      </c>
      <c r="O218" s="148"/>
      <c r="P218" s="148"/>
      <c r="Q218" s="148"/>
      <c r="R218" s="148"/>
      <c r="S218" s="148"/>
    </row>
    <row r="219" spans="1:19" ht="15" customHeight="1" x14ac:dyDescent="0.3">
      <c r="A219" s="147" t="s">
        <v>27285</v>
      </c>
      <c r="B219" s="147"/>
      <c r="C219" s="147" t="s">
        <v>27043</v>
      </c>
      <c r="D219" s="147"/>
      <c r="E219" s="147"/>
      <c r="F219" s="147"/>
      <c r="G219" s="147"/>
      <c r="H219" s="147"/>
      <c r="I219" s="147"/>
      <c r="J219" s="147"/>
      <c r="K219" s="147" t="s">
        <v>26910</v>
      </c>
      <c r="L219" s="147"/>
      <c r="M219" s="147"/>
      <c r="N219" s="148" t="s">
        <v>26911</v>
      </c>
      <c r="O219" s="148"/>
      <c r="P219" s="148"/>
      <c r="Q219" s="148"/>
      <c r="R219" s="148"/>
      <c r="S219" s="148"/>
    </row>
    <row r="220" spans="1:19" ht="15" customHeight="1" x14ac:dyDescent="0.3">
      <c r="A220" s="147" t="s">
        <v>27286</v>
      </c>
      <c r="B220" s="147"/>
      <c r="C220" s="147" t="s">
        <v>27045</v>
      </c>
      <c r="D220" s="147"/>
      <c r="E220" s="147"/>
      <c r="F220" s="147"/>
      <c r="G220" s="147"/>
      <c r="H220" s="147"/>
      <c r="I220" s="147"/>
      <c r="J220" s="147"/>
      <c r="K220" s="147" t="s">
        <v>26910</v>
      </c>
      <c r="L220" s="147"/>
      <c r="M220" s="147"/>
      <c r="N220" s="148" t="s">
        <v>26911</v>
      </c>
      <c r="O220" s="148"/>
      <c r="P220" s="148"/>
      <c r="Q220" s="148"/>
      <c r="R220" s="148"/>
      <c r="S220" s="148"/>
    </row>
    <row r="221" spans="1:19" ht="15" customHeight="1" x14ac:dyDescent="0.3">
      <c r="A221" s="147" t="s">
        <v>27287</v>
      </c>
      <c r="B221" s="147"/>
      <c r="C221" s="147" t="s">
        <v>27288</v>
      </c>
      <c r="D221" s="147"/>
      <c r="E221" s="147"/>
      <c r="F221" s="147"/>
      <c r="G221" s="147"/>
      <c r="H221" s="147"/>
      <c r="I221" s="147"/>
      <c r="J221" s="147"/>
      <c r="K221" s="147" t="s">
        <v>26910</v>
      </c>
      <c r="L221" s="147"/>
      <c r="M221" s="147"/>
      <c r="N221" s="148" t="s">
        <v>26911</v>
      </c>
      <c r="O221" s="148"/>
      <c r="P221" s="148"/>
      <c r="Q221" s="148"/>
      <c r="R221" s="148"/>
      <c r="S221" s="148"/>
    </row>
    <row r="222" spans="1:19" ht="15" customHeight="1" x14ac:dyDescent="0.3">
      <c r="A222" s="147" t="s">
        <v>27289</v>
      </c>
      <c r="B222" s="147"/>
      <c r="C222" s="147" t="s">
        <v>27290</v>
      </c>
      <c r="D222" s="147"/>
      <c r="E222" s="147"/>
      <c r="F222" s="147"/>
      <c r="G222" s="147"/>
      <c r="H222" s="147"/>
      <c r="I222" s="147"/>
      <c r="J222" s="147"/>
      <c r="K222" s="147" t="s">
        <v>1037</v>
      </c>
      <c r="L222" s="147"/>
      <c r="M222" s="147"/>
      <c r="N222" s="148" t="s">
        <v>27291</v>
      </c>
      <c r="O222" s="148"/>
      <c r="P222" s="148"/>
      <c r="Q222" s="148"/>
      <c r="R222" s="148"/>
      <c r="S222" s="148"/>
    </row>
    <row r="223" spans="1:19" ht="15" customHeight="1" x14ac:dyDescent="0.3">
      <c r="A223" s="147" t="s">
        <v>27292</v>
      </c>
      <c r="B223" s="147"/>
      <c r="C223" s="147" t="s">
        <v>27293</v>
      </c>
      <c r="D223" s="147"/>
      <c r="E223" s="147"/>
      <c r="F223" s="147"/>
      <c r="G223" s="147"/>
      <c r="H223" s="147"/>
      <c r="I223" s="147"/>
      <c r="J223" s="147"/>
      <c r="K223" s="147" t="s">
        <v>1037</v>
      </c>
      <c r="L223" s="147"/>
      <c r="M223" s="147"/>
      <c r="N223" s="148" t="s">
        <v>27294</v>
      </c>
      <c r="O223" s="148"/>
      <c r="P223" s="148"/>
      <c r="Q223" s="148"/>
      <c r="R223" s="148"/>
      <c r="S223" s="148"/>
    </row>
    <row r="224" spans="1:19" ht="15" customHeight="1" x14ac:dyDescent="0.3">
      <c r="A224" s="147" t="s">
        <v>27295</v>
      </c>
      <c r="B224" s="147"/>
      <c r="C224" s="147" t="s">
        <v>27296</v>
      </c>
      <c r="D224" s="147"/>
      <c r="E224" s="147"/>
      <c r="F224" s="147"/>
      <c r="G224" s="147"/>
      <c r="H224" s="147"/>
      <c r="I224" s="147"/>
      <c r="J224" s="147"/>
      <c r="K224" s="147" t="s">
        <v>1037</v>
      </c>
      <c r="L224" s="147"/>
      <c r="M224" s="147"/>
      <c r="N224" s="148" t="s">
        <v>27297</v>
      </c>
      <c r="O224" s="148"/>
      <c r="P224" s="148"/>
      <c r="Q224" s="148"/>
      <c r="R224" s="148"/>
      <c r="S224" s="148"/>
    </row>
    <row r="225" spans="1:19" ht="15" customHeight="1" x14ac:dyDescent="0.3">
      <c r="A225" s="147" t="s">
        <v>27298</v>
      </c>
      <c r="B225" s="147"/>
      <c r="C225" s="147" t="s">
        <v>27299</v>
      </c>
      <c r="D225" s="147"/>
      <c r="E225" s="147"/>
      <c r="F225" s="147"/>
      <c r="G225" s="147"/>
      <c r="H225" s="147"/>
      <c r="I225" s="147"/>
      <c r="J225" s="147"/>
      <c r="K225" s="147" t="s">
        <v>1037</v>
      </c>
      <c r="L225" s="147"/>
      <c r="M225" s="147"/>
      <c r="N225" s="148" t="s">
        <v>1861</v>
      </c>
      <c r="O225" s="148"/>
      <c r="P225" s="148"/>
      <c r="Q225" s="148"/>
      <c r="R225" s="148"/>
      <c r="S225" s="148"/>
    </row>
    <row r="226" spans="1:19" ht="15" customHeight="1" x14ac:dyDescent="0.3">
      <c r="A226" s="147" t="s">
        <v>27300</v>
      </c>
      <c r="B226" s="147"/>
      <c r="C226" s="147" t="s">
        <v>27301</v>
      </c>
      <c r="D226" s="147"/>
      <c r="E226" s="147"/>
      <c r="F226" s="147"/>
      <c r="G226" s="147"/>
      <c r="H226" s="147"/>
      <c r="I226" s="147"/>
      <c r="J226" s="147"/>
      <c r="K226" s="147" t="s">
        <v>1074</v>
      </c>
      <c r="L226" s="147"/>
      <c r="M226" s="147"/>
      <c r="N226" s="148" t="s">
        <v>15124</v>
      </c>
      <c r="O226" s="148"/>
      <c r="P226" s="148"/>
      <c r="Q226" s="148"/>
      <c r="R226" s="148"/>
      <c r="S226" s="148"/>
    </row>
    <row r="227" spans="1:19" ht="15" customHeight="1" x14ac:dyDescent="0.3">
      <c r="A227" s="147" t="s">
        <v>27302</v>
      </c>
      <c r="B227" s="147"/>
      <c r="C227" s="147" t="s">
        <v>27303</v>
      </c>
      <c r="D227" s="147"/>
      <c r="E227" s="147"/>
      <c r="F227" s="147"/>
      <c r="G227" s="147"/>
      <c r="H227" s="147"/>
      <c r="I227" s="147"/>
      <c r="J227" s="147"/>
      <c r="K227" s="147" t="s">
        <v>1037</v>
      </c>
      <c r="L227" s="147"/>
      <c r="M227" s="147"/>
      <c r="N227" s="148" t="s">
        <v>10584</v>
      </c>
      <c r="O227" s="148"/>
      <c r="P227" s="148"/>
      <c r="Q227" s="148"/>
      <c r="R227" s="148"/>
      <c r="S227" s="148"/>
    </row>
    <row r="228" spans="1:19" ht="15" customHeight="1" x14ac:dyDescent="0.3">
      <c r="A228" s="147" t="s">
        <v>27304</v>
      </c>
      <c r="B228" s="147"/>
      <c r="C228" s="147" t="s">
        <v>27305</v>
      </c>
      <c r="D228" s="147"/>
      <c r="E228" s="147"/>
      <c r="F228" s="147"/>
      <c r="G228" s="147"/>
      <c r="H228" s="147"/>
      <c r="I228" s="147"/>
      <c r="J228" s="147"/>
      <c r="K228" s="147" t="s">
        <v>80</v>
      </c>
      <c r="L228" s="147"/>
      <c r="M228" s="147"/>
      <c r="N228" s="148" t="s">
        <v>27306</v>
      </c>
      <c r="O228" s="148"/>
      <c r="P228" s="148"/>
      <c r="Q228" s="148"/>
      <c r="R228" s="148"/>
      <c r="S228" s="148"/>
    </row>
    <row r="229" spans="1:19" ht="15" customHeight="1" x14ac:dyDescent="0.3">
      <c r="A229" s="147" t="s">
        <v>27307</v>
      </c>
      <c r="B229" s="147"/>
      <c r="C229" s="147" t="s">
        <v>27308</v>
      </c>
      <c r="D229" s="147"/>
      <c r="E229" s="147"/>
      <c r="F229" s="147"/>
      <c r="G229" s="147"/>
      <c r="H229" s="147"/>
      <c r="I229" s="147"/>
      <c r="J229" s="147"/>
      <c r="K229" s="147" t="s">
        <v>80</v>
      </c>
      <c r="L229" s="147"/>
      <c r="M229" s="147"/>
      <c r="N229" s="148" t="s">
        <v>18165</v>
      </c>
      <c r="O229" s="148"/>
      <c r="P229" s="148"/>
      <c r="Q229" s="148"/>
      <c r="R229" s="148"/>
      <c r="S229" s="148"/>
    </row>
    <row r="230" spans="1:19" ht="15" customHeight="1" x14ac:dyDescent="0.3">
      <c r="A230" s="152" t="s">
        <v>27309</v>
      </c>
      <c r="B230" s="152"/>
      <c r="C230" s="152" t="s">
        <v>27310</v>
      </c>
      <c r="D230" s="152"/>
      <c r="E230" s="152"/>
      <c r="F230" s="152"/>
      <c r="G230" s="152"/>
      <c r="H230" s="152"/>
      <c r="I230" s="152"/>
      <c r="J230" s="152"/>
      <c r="K230" s="152" t="s">
        <v>80</v>
      </c>
      <c r="L230" s="152"/>
      <c r="M230" s="152"/>
      <c r="N230" s="153" t="s">
        <v>27311</v>
      </c>
      <c r="O230" s="153"/>
      <c r="P230" s="153"/>
      <c r="Q230" s="153"/>
      <c r="R230" s="153"/>
      <c r="S230" s="153"/>
    </row>
    <row r="232" spans="1:19" ht="15" customHeight="1" x14ac:dyDescent="0.3">
      <c r="A232" s="154" t="s">
        <v>26963</v>
      </c>
      <c r="B232" s="154"/>
      <c r="C232" s="154"/>
    </row>
    <row r="233" spans="1:19" ht="15" customHeight="1" x14ac:dyDescent="0.3">
      <c r="A233" s="154"/>
      <c r="B233" s="154"/>
      <c r="C233" s="154"/>
      <c r="Q233" s="155" t="s">
        <v>27312</v>
      </c>
      <c r="R233" s="155"/>
      <c r="S233" s="155"/>
    </row>
    <row r="234" spans="1:19" x14ac:dyDescent="0.3">
      <c r="Q234" s="155"/>
      <c r="R234" s="155"/>
      <c r="S234" s="155"/>
    </row>
    <row r="236" spans="1:19" ht="15.75" customHeight="1" x14ac:dyDescent="0.3">
      <c r="H236" s="150" t="s">
        <v>26843</v>
      </c>
      <c r="I236" s="150"/>
      <c r="J236" s="150"/>
      <c r="K236" s="150"/>
      <c r="L236" s="150"/>
      <c r="M236" s="150"/>
      <c r="N236" s="150"/>
    </row>
    <row r="238" spans="1:19" ht="15.75" customHeight="1" x14ac:dyDescent="0.3">
      <c r="G238" s="150" t="s">
        <v>26844</v>
      </c>
      <c r="H238" s="150"/>
    </row>
    <row r="240" spans="1:19" ht="15" customHeight="1" x14ac:dyDescent="0.3">
      <c r="A240" s="151" t="s">
        <v>26845</v>
      </c>
      <c r="B240" s="151"/>
      <c r="C240" s="151"/>
      <c r="D240" s="151"/>
      <c r="J240" s="151" t="s">
        <v>26846</v>
      </c>
      <c r="K240" s="151"/>
      <c r="M240" s="151" t="s">
        <v>26847</v>
      </c>
      <c r="N240" s="151"/>
      <c r="P240" s="151" t="s">
        <v>26848</v>
      </c>
      <c r="Q240" s="151"/>
      <c r="R240" s="151"/>
    </row>
    <row r="242" spans="1:19" ht="15" customHeight="1" x14ac:dyDescent="0.3">
      <c r="A242" s="137" t="s">
        <v>27</v>
      </c>
      <c r="C242" s="149" t="s">
        <v>26849</v>
      </c>
      <c r="D242" s="149"/>
      <c r="E242" s="149"/>
      <c r="L242" s="137" t="s">
        <v>13</v>
      </c>
      <c r="R242" s="137" t="s">
        <v>26850</v>
      </c>
    </row>
    <row r="244" spans="1:19" ht="15" customHeight="1" x14ac:dyDescent="0.3">
      <c r="A244" s="147" t="s">
        <v>27313</v>
      </c>
      <c r="B244" s="147"/>
      <c r="C244" s="147" t="s">
        <v>27314</v>
      </c>
      <c r="D244" s="147"/>
      <c r="E244" s="147"/>
      <c r="F244" s="147"/>
      <c r="G244" s="147"/>
      <c r="H244" s="147"/>
      <c r="I244" s="147"/>
      <c r="J244" s="147"/>
      <c r="K244" s="147" t="s">
        <v>80</v>
      </c>
      <c r="L244" s="147"/>
      <c r="M244" s="147"/>
      <c r="N244" s="148" t="s">
        <v>27315</v>
      </c>
      <c r="O244" s="148"/>
      <c r="P244" s="148"/>
      <c r="Q244" s="148"/>
      <c r="R244" s="148"/>
      <c r="S244" s="148"/>
    </row>
    <row r="245" spans="1:19" x14ac:dyDescent="0.3">
      <c r="A245" s="147"/>
      <c r="B245" s="147"/>
      <c r="C245" s="147"/>
      <c r="D245" s="147"/>
      <c r="E245" s="147"/>
      <c r="F245" s="147"/>
      <c r="G245" s="147"/>
      <c r="H245" s="147"/>
      <c r="I245" s="147"/>
      <c r="J245" s="147"/>
      <c r="K245" s="147"/>
      <c r="L245" s="147"/>
      <c r="M245" s="147"/>
      <c r="N245" s="148"/>
      <c r="O245" s="148"/>
      <c r="P245" s="148"/>
      <c r="Q245" s="148"/>
      <c r="R245" s="148"/>
      <c r="S245" s="148"/>
    </row>
    <row r="246" spans="1:19" ht="15" customHeight="1" x14ac:dyDescent="0.3">
      <c r="A246" s="147" t="s">
        <v>27316</v>
      </c>
      <c r="B246" s="147"/>
      <c r="C246" s="147" t="s">
        <v>27317</v>
      </c>
      <c r="D246" s="147"/>
      <c r="E246" s="147"/>
      <c r="F246" s="147"/>
      <c r="G246" s="147"/>
      <c r="H246" s="147"/>
      <c r="I246" s="147"/>
      <c r="J246" s="147"/>
      <c r="K246" s="147" t="s">
        <v>80</v>
      </c>
      <c r="L246" s="147"/>
      <c r="M246" s="147"/>
      <c r="N246" s="148" t="s">
        <v>27318</v>
      </c>
      <c r="O246" s="148"/>
      <c r="P246" s="148"/>
      <c r="Q246" s="148"/>
      <c r="R246" s="148"/>
      <c r="S246" s="148"/>
    </row>
    <row r="247" spans="1:19" ht="15" customHeight="1" x14ac:dyDescent="0.3">
      <c r="A247" s="147" t="s">
        <v>27319</v>
      </c>
      <c r="B247" s="147"/>
      <c r="C247" s="147" t="s">
        <v>27320</v>
      </c>
      <c r="D247" s="147"/>
      <c r="E247" s="147"/>
      <c r="F247" s="147"/>
      <c r="G247" s="147"/>
      <c r="H247" s="147"/>
      <c r="I247" s="147"/>
      <c r="J247" s="147"/>
      <c r="K247" s="147" t="s">
        <v>80</v>
      </c>
      <c r="L247" s="147"/>
      <c r="M247" s="147"/>
      <c r="N247" s="148" t="s">
        <v>27321</v>
      </c>
      <c r="O247" s="148"/>
      <c r="P247" s="148"/>
      <c r="Q247" s="148"/>
      <c r="R247" s="148"/>
      <c r="S247" s="148"/>
    </row>
    <row r="248" spans="1:19" ht="15" customHeight="1" x14ac:dyDescent="0.3">
      <c r="A248" s="147" t="s">
        <v>27322</v>
      </c>
      <c r="B248" s="147"/>
      <c r="C248" s="147" t="s">
        <v>27323</v>
      </c>
      <c r="D248" s="147"/>
      <c r="E248" s="147"/>
      <c r="F248" s="147"/>
      <c r="G248" s="147"/>
      <c r="H248" s="147"/>
      <c r="I248" s="147"/>
      <c r="J248" s="147"/>
      <c r="K248" s="147" t="s">
        <v>80</v>
      </c>
      <c r="L248" s="147"/>
      <c r="M248" s="147"/>
      <c r="N248" s="148" t="s">
        <v>14559</v>
      </c>
      <c r="O248" s="148"/>
      <c r="P248" s="148"/>
      <c r="Q248" s="148"/>
      <c r="R248" s="148"/>
      <c r="S248" s="148"/>
    </row>
    <row r="249" spans="1:19" ht="15" customHeight="1" x14ac:dyDescent="0.3">
      <c r="A249" s="147" t="s">
        <v>27324</v>
      </c>
      <c r="B249" s="147"/>
      <c r="C249" s="147" t="s">
        <v>27325</v>
      </c>
      <c r="D249" s="147"/>
      <c r="E249" s="147"/>
      <c r="F249" s="147"/>
      <c r="G249" s="147"/>
      <c r="H249" s="147"/>
      <c r="I249" s="147"/>
      <c r="J249" s="147"/>
      <c r="K249" s="147" t="s">
        <v>80</v>
      </c>
      <c r="L249" s="147"/>
      <c r="M249" s="147"/>
      <c r="N249" s="148" t="s">
        <v>27326</v>
      </c>
      <c r="O249" s="148"/>
      <c r="P249" s="148"/>
      <c r="Q249" s="148"/>
      <c r="R249" s="148"/>
      <c r="S249" s="148"/>
    </row>
    <row r="250" spans="1:19" ht="15" customHeight="1" x14ac:dyDescent="0.3">
      <c r="A250" s="147" t="s">
        <v>27327</v>
      </c>
      <c r="B250" s="147"/>
      <c r="C250" s="147" t="s">
        <v>27328</v>
      </c>
      <c r="D250" s="147"/>
      <c r="E250" s="147"/>
      <c r="F250" s="147"/>
      <c r="G250" s="147"/>
      <c r="H250" s="147"/>
      <c r="I250" s="147"/>
      <c r="J250" s="147"/>
      <c r="K250" s="147" t="s">
        <v>80</v>
      </c>
      <c r="L250" s="147"/>
      <c r="M250" s="147"/>
      <c r="N250" s="148" t="s">
        <v>27329</v>
      </c>
      <c r="O250" s="148"/>
      <c r="P250" s="148"/>
      <c r="Q250" s="148"/>
      <c r="R250" s="148"/>
      <c r="S250" s="148"/>
    </row>
    <row r="251" spans="1:19" ht="15" customHeight="1" x14ac:dyDescent="0.3">
      <c r="A251" s="147" t="s">
        <v>27330</v>
      </c>
      <c r="B251" s="147"/>
      <c r="C251" s="147" t="s">
        <v>27331</v>
      </c>
      <c r="D251" s="147"/>
      <c r="E251" s="147"/>
      <c r="F251" s="147"/>
      <c r="G251" s="147"/>
      <c r="H251" s="147"/>
      <c r="I251" s="147"/>
      <c r="J251" s="147"/>
      <c r="K251" s="147" t="s">
        <v>80</v>
      </c>
      <c r="L251" s="147"/>
      <c r="M251" s="147"/>
      <c r="N251" s="148" t="s">
        <v>27332</v>
      </c>
      <c r="O251" s="148"/>
      <c r="P251" s="148"/>
      <c r="Q251" s="148"/>
      <c r="R251" s="148"/>
      <c r="S251" s="148"/>
    </row>
    <row r="252" spans="1:19" ht="15" customHeight="1" x14ac:dyDescent="0.3">
      <c r="A252" s="147" t="s">
        <v>27333</v>
      </c>
      <c r="B252" s="147"/>
      <c r="C252" s="147" t="s">
        <v>27208</v>
      </c>
      <c r="D252" s="147"/>
      <c r="E252" s="147"/>
      <c r="F252" s="147"/>
      <c r="G252" s="147"/>
      <c r="H252" s="147"/>
      <c r="I252" s="147"/>
      <c r="J252" s="147"/>
      <c r="K252" s="147" t="s">
        <v>26910</v>
      </c>
      <c r="L252" s="147"/>
      <c r="M252" s="147"/>
      <c r="N252" s="148" t="s">
        <v>26911</v>
      </c>
      <c r="O252" s="148"/>
      <c r="P252" s="148"/>
      <c r="Q252" s="148"/>
      <c r="R252" s="148"/>
      <c r="S252" s="148"/>
    </row>
    <row r="253" spans="1:19" ht="15" customHeight="1" x14ac:dyDescent="0.3">
      <c r="A253" s="147" t="s">
        <v>27334</v>
      </c>
      <c r="B253" s="147"/>
      <c r="C253" s="147" t="s">
        <v>27210</v>
      </c>
      <c r="D253" s="147"/>
      <c r="E253" s="147"/>
      <c r="F253" s="147"/>
      <c r="G253" s="147"/>
      <c r="H253" s="147"/>
      <c r="I253" s="147"/>
      <c r="J253" s="147"/>
      <c r="K253" s="147" t="s">
        <v>3131</v>
      </c>
      <c r="L253" s="147"/>
      <c r="M253" s="147"/>
      <c r="N253" s="148" t="s">
        <v>2393</v>
      </c>
      <c r="O253" s="148"/>
      <c r="P253" s="148"/>
      <c r="Q253" s="148"/>
      <c r="R253" s="148"/>
      <c r="S253" s="148"/>
    </row>
    <row r="254" spans="1:19" ht="15" customHeight="1" x14ac:dyDescent="0.3">
      <c r="A254" s="147" t="s">
        <v>27335</v>
      </c>
      <c r="B254" s="147"/>
      <c r="C254" s="147" t="s">
        <v>27082</v>
      </c>
      <c r="D254" s="147"/>
      <c r="E254" s="147"/>
      <c r="F254" s="147"/>
      <c r="G254" s="147"/>
      <c r="H254" s="147"/>
      <c r="I254" s="147"/>
      <c r="J254" s="147"/>
      <c r="K254" s="147" t="s">
        <v>3131</v>
      </c>
      <c r="L254" s="147"/>
      <c r="M254" s="147"/>
      <c r="N254" s="148" t="s">
        <v>13071</v>
      </c>
      <c r="O254" s="148"/>
      <c r="P254" s="148"/>
      <c r="Q254" s="148"/>
      <c r="R254" s="148"/>
      <c r="S254" s="148"/>
    </row>
    <row r="255" spans="1:19" ht="15" customHeight="1" x14ac:dyDescent="0.3">
      <c r="A255" s="147" t="s">
        <v>27336</v>
      </c>
      <c r="B255" s="147"/>
      <c r="C255" s="147" t="s">
        <v>27215</v>
      </c>
      <c r="D255" s="147"/>
      <c r="E255" s="147"/>
      <c r="F255" s="147"/>
      <c r="G255" s="147"/>
      <c r="H255" s="147"/>
      <c r="I255" s="147"/>
      <c r="J255" s="147"/>
      <c r="K255" s="147" t="s">
        <v>3131</v>
      </c>
      <c r="L255" s="147"/>
      <c r="M255" s="147"/>
      <c r="N255" s="148" t="s">
        <v>4522</v>
      </c>
      <c r="O255" s="148"/>
      <c r="P255" s="148"/>
      <c r="Q255" s="148"/>
      <c r="R255" s="148"/>
      <c r="S255" s="148"/>
    </row>
    <row r="256" spans="1:19" ht="15" customHeight="1" x14ac:dyDescent="0.3">
      <c r="A256" s="147" t="s">
        <v>27337</v>
      </c>
      <c r="B256" s="147"/>
      <c r="C256" s="147" t="s">
        <v>27338</v>
      </c>
      <c r="D256" s="147"/>
      <c r="E256" s="147"/>
      <c r="F256" s="147"/>
      <c r="G256" s="147"/>
      <c r="H256" s="147"/>
      <c r="I256" s="147"/>
      <c r="J256" s="147"/>
      <c r="K256" s="147" t="s">
        <v>3131</v>
      </c>
      <c r="L256" s="147"/>
      <c r="M256" s="147"/>
      <c r="N256" s="148" t="s">
        <v>15964</v>
      </c>
      <c r="O256" s="148"/>
      <c r="P256" s="148"/>
      <c r="Q256" s="148"/>
      <c r="R256" s="148"/>
      <c r="S256" s="148"/>
    </row>
    <row r="257" spans="1:19" ht="15" customHeight="1" x14ac:dyDescent="0.3">
      <c r="A257" s="147" t="s">
        <v>27339</v>
      </c>
      <c r="B257" s="147"/>
      <c r="C257" s="147" t="s">
        <v>27218</v>
      </c>
      <c r="D257" s="147"/>
      <c r="E257" s="147"/>
      <c r="F257" s="147"/>
      <c r="G257" s="147"/>
      <c r="H257" s="147"/>
      <c r="I257" s="147"/>
      <c r="J257" s="147"/>
      <c r="K257" s="147" t="s">
        <v>1037</v>
      </c>
      <c r="L257" s="147"/>
      <c r="M257" s="147"/>
      <c r="N257" s="148" t="s">
        <v>8790</v>
      </c>
      <c r="O257" s="148"/>
      <c r="P257" s="148"/>
      <c r="Q257" s="148"/>
      <c r="R257" s="148"/>
      <c r="S257" s="148"/>
    </row>
    <row r="258" spans="1:19" ht="15" customHeight="1" x14ac:dyDescent="0.3">
      <c r="A258" s="147" t="s">
        <v>27340</v>
      </c>
      <c r="B258" s="147"/>
      <c r="C258" s="147" t="s">
        <v>27220</v>
      </c>
      <c r="D258" s="147"/>
      <c r="E258" s="147"/>
      <c r="F258" s="147"/>
      <c r="G258" s="147"/>
      <c r="H258" s="147"/>
      <c r="I258" s="147"/>
      <c r="J258" s="147"/>
      <c r="K258" s="147" t="s">
        <v>1037</v>
      </c>
      <c r="L258" s="147"/>
      <c r="M258" s="147"/>
      <c r="N258" s="148" t="s">
        <v>27221</v>
      </c>
      <c r="O258" s="148"/>
      <c r="P258" s="148"/>
      <c r="Q258" s="148"/>
      <c r="R258" s="148"/>
      <c r="S258" s="148"/>
    </row>
    <row r="259" spans="1:19" ht="15" customHeight="1" x14ac:dyDescent="0.3">
      <c r="A259" s="147" t="s">
        <v>27341</v>
      </c>
      <c r="B259" s="147"/>
      <c r="C259" s="147" t="s">
        <v>27223</v>
      </c>
      <c r="D259" s="147"/>
      <c r="E259" s="147"/>
      <c r="F259" s="147"/>
      <c r="G259" s="147"/>
      <c r="H259" s="147"/>
      <c r="I259" s="147"/>
      <c r="J259" s="147"/>
      <c r="K259" s="147" t="s">
        <v>1037</v>
      </c>
      <c r="L259" s="147"/>
      <c r="M259" s="147"/>
      <c r="N259" s="148" t="s">
        <v>6933</v>
      </c>
      <c r="O259" s="148"/>
      <c r="P259" s="148"/>
      <c r="Q259" s="148"/>
      <c r="R259" s="148"/>
      <c r="S259" s="148"/>
    </row>
    <row r="260" spans="1:19" ht="15" customHeight="1" x14ac:dyDescent="0.3">
      <c r="A260" s="147" t="s">
        <v>27342</v>
      </c>
      <c r="B260" s="147"/>
      <c r="C260" s="147" t="s">
        <v>27343</v>
      </c>
      <c r="D260" s="147"/>
      <c r="E260" s="147"/>
      <c r="F260" s="147"/>
      <c r="G260" s="147"/>
      <c r="H260" s="147"/>
      <c r="I260" s="147"/>
      <c r="J260" s="147"/>
      <c r="K260" s="147" t="s">
        <v>3131</v>
      </c>
      <c r="L260" s="147"/>
      <c r="M260" s="147"/>
      <c r="N260" s="148" t="s">
        <v>27344</v>
      </c>
      <c r="O260" s="148"/>
      <c r="P260" s="148"/>
      <c r="Q260" s="148"/>
      <c r="R260" s="148"/>
      <c r="S260" s="148"/>
    </row>
    <row r="261" spans="1:19" ht="15" customHeight="1" x14ac:dyDescent="0.3">
      <c r="A261" s="147" t="s">
        <v>27345</v>
      </c>
      <c r="B261" s="147"/>
      <c r="C261" s="147" t="s">
        <v>27225</v>
      </c>
      <c r="D261" s="147"/>
      <c r="E261" s="147"/>
      <c r="F261" s="147"/>
      <c r="G261" s="147"/>
      <c r="H261" s="147"/>
      <c r="I261" s="147"/>
      <c r="J261" s="147"/>
      <c r="K261" s="147" t="s">
        <v>1037</v>
      </c>
      <c r="L261" s="147"/>
      <c r="M261" s="147"/>
      <c r="N261" s="148" t="s">
        <v>6275</v>
      </c>
      <c r="O261" s="148"/>
      <c r="P261" s="148"/>
      <c r="Q261" s="148"/>
      <c r="R261" s="148"/>
      <c r="S261" s="148"/>
    </row>
    <row r="262" spans="1:19" ht="15" customHeight="1" x14ac:dyDescent="0.3">
      <c r="A262" s="147" t="s">
        <v>27346</v>
      </c>
      <c r="B262" s="147"/>
      <c r="C262" s="147" t="s">
        <v>27347</v>
      </c>
      <c r="D262" s="147"/>
      <c r="E262" s="147"/>
      <c r="F262" s="147"/>
      <c r="G262" s="147"/>
      <c r="H262" s="147"/>
      <c r="I262" s="147"/>
      <c r="J262" s="147"/>
      <c r="K262" s="147" t="s">
        <v>27348</v>
      </c>
      <c r="L262" s="147"/>
      <c r="M262" s="147"/>
      <c r="N262" s="148" t="s">
        <v>27349</v>
      </c>
      <c r="O262" s="148"/>
      <c r="P262" s="148"/>
      <c r="Q262" s="148"/>
      <c r="R262" s="148"/>
      <c r="S262" s="148"/>
    </row>
    <row r="263" spans="1:19" ht="15" customHeight="1" x14ac:dyDescent="0.3">
      <c r="A263" s="147" t="s">
        <v>19170</v>
      </c>
      <c r="B263" s="147"/>
      <c r="C263" s="147" t="s">
        <v>27350</v>
      </c>
      <c r="D263" s="147"/>
      <c r="E263" s="147"/>
      <c r="F263" s="147"/>
      <c r="G263" s="147"/>
      <c r="H263" s="147"/>
      <c r="I263" s="147"/>
      <c r="J263" s="147"/>
      <c r="K263" s="147" t="s">
        <v>146</v>
      </c>
      <c r="L263" s="147"/>
      <c r="M263" s="147"/>
      <c r="N263" s="148" t="s">
        <v>27351</v>
      </c>
      <c r="O263" s="148"/>
      <c r="P263" s="148"/>
      <c r="Q263" s="148"/>
      <c r="R263" s="148"/>
      <c r="S263" s="148"/>
    </row>
    <row r="264" spans="1:19" ht="15" customHeight="1" x14ac:dyDescent="0.3">
      <c r="A264" s="147" t="s">
        <v>27352</v>
      </c>
      <c r="B264" s="147"/>
      <c r="C264" s="147" t="s">
        <v>27353</v>
      </c>
      <c r="D264" s="147"/>
      <c r="E264" s="147"/>
      <c r="F264" s="147"/>
      <c r="G264" s="147"/>
      <c r="H264" s="147"/>
      <c r="I264" s="147"/>
      <c r="J264" s="147"/>
      <c r="K264" s="147" t="s">
        <v>146</v>
      </c>
      <c r="L264" s="147"/>
      <c r="M264" s="147"/>
      <c r="N264" s="148" t="s">
        <v>27354</v>
      </c>
      <c r="O264" s="148"/>
      <c r="P264" s="148"/>
      <c r="Q264" s="148"/>
      <c r="R264" s="148"/>
      <c r="S264" s="148"/>
    </row>
    <row r="265" spans="1:19" ht="15" customHeight="1" x14ac:dyDescent="0.3">
      <c r="A265" s="147" t="s">
        <v>27355</v>
      </c>
      <c r="B265" s="147"/>
      <c r="C265" s="147" t="s">
        <v>27356</v>
      </c>
      <c r="D265" s="147"/>
      <c r="E265" s="147"/>
      <c r="F265" s="147"/>
      <c r="G265" s="147"/>
      <c r="H265" s="147"/>
      <c r="I265" s="147"/>
      <c r="J265" s="147"/>
      <c r="K265" s="147" t="s">
        <v>146</v>
      </c>
      <c r="L265" s="147"/>
      <c r="M265" s="147"/>
      <c r="N265" s="148" t="s">
        <v>27357</v>
      </c>
      <c r="O265" s="148"/>
      <c r="P265" s="148"/>
      <c r="Q265" s="148"/>
      <c r="R265" s="148"/>
      <c r="S265" s="148"/>
    </row>
    <row r="266" spans="1:19" ht="15" customHeight="1" x14ac:dyDescent="0.3">
      <c r="A266" s="147" t="s">
        <v>27358</v>
      </c>
      <c r="B266" s="147"/>
      <c r="C266" s="147" t="s">
        <v>27359</v>
      </c>
      <c r="D266" s="147"/>
      <c r="E266" s="147"/>
      <c r="F266" s="147"/>
      <c r="G266" s="147"/>
      <c r="H266" s="147"/>
      <c r="I266" s="147"/>
      <c r="J266" s="147"/>
      <c r="K266" s="147" t="s">
        <v>146</v>
      </c>
      <c r="L266" s="147"/>
      <c r="M266" s="147"/>
      <c r="N266" s="148" t="s">
        <v>27360</v>
      </c>
      <c r="O266" s="148"/>
      <c r="P266" s="148"/>
      <c r="Q266" s="148"/>
      <c r="R266" s="148"/>
      <c r="S266" s="148"/>
    </row>
    <row r="267" spans="1:19" ht="15" customHeight="1" x14ac:dyDescent="0.3">
      <c r="A267" s="147" t="s">
        <v>27361</v>
      </c>
      <c r="B267" s="147"/>
      <c r="C267" s="147" t="s">
        <v>27362</v>
      </c>
      <c r="D267" s="147"/>
      <c r="E267" s="147"/>
      <c r="F267" s="147"/>
      <c r="G267" s="147"/>
      <c r="H267" s="147"/>
      <c r="I267" s="147"/>
      <c r="J267" s="147"/>
      <c r="K267" s="147" t="s">
        <v>146</v>
      </c>
      <c r="L267" s="147"/>
      <c r="M267" s="147"/>
      <c r="N267" s="148" t="s">
        <v>27363</v>
      </c>
      <c r="O267" s="148"/>
      <c r="P267" s="148"/>
      <c r="Q267" s="148"/>
      <c r="R267" s="148"/>
      <c r="S267" s="148"/>
    </row>
    <row r="268" spans="1:19" ht="15" customHeight="1" x14ac:dyDescent="0.3">
      <c r="A268" s="147" t="s">
        <v>27364</v>
      </c>
      <c r="B268" s="147"/>
      <c r="C268" s="147" t="s">
        <v>5039</v>
      </c>
      <c r="D268" s="147"/>
      <c r="E268" s="147"/>
      <c r="F268" s="147"/>
      <c r="G268" s="147"/>
      <c r="H268" s="147"/>
      <c r="I268" s="147"/>
      <c r="J268" s="147"/>
      <c r="K268" s="147" t="s">
        <v>26910</v>
      </c>
      <c r="L268" s="147"/>
      <c r="M268" s="147"/>
      <c r="N268" s="148" t="s">
        <v>26911</v>
      </c>
      <c r="O268" s="148"/>
      <c r="P268" s="148"/>
      <c r="Q268" s="148"/>
      <c r="R268" s="148"/>
      <c r="S268" s="148"/>
    </row>
    <row r="269" spans="1:19" ht="15" customHeight="1" x14ac:dyDescent="0.3">
      <c r="A269" s="147" t="s">
        <v>27365</v>
      </c>
      <c r="B269" s="147"/>
      <c r="C269" s="147" t="s">
        <v>27366</v>
      </c>
      <c r="D269" s="147"/>
      <c r="E269" s="147"/>
      <c r="F269" s="147"/>
      <c r="G269" s="147"/>
      <c r="H269" s="147"/>
      <c r="I269" s="147"/>
      <c r="J269" s="147"/>
      <c r="K269" s="147" t="s">
        <v>1037</v>
      </c>
      <c r="L269" s="147"/>
      <c r="M269" s="147"/>
      <c r="N269" s="148" t="s">
        <v>27367</v>
      </c>
      <c r="O269" s="148"/>
      <c r="P269" s="148"/>
      <c r="Q269" s="148"/>
      <c r="R269" s="148"/>
      <c r="S269" s="148"/>
    </row>
    <row r="270" spans="1:19" ht="15" customHeight="1" x14ac:dyDescent="0.3">
      <c r="A270" s="147" t="s">
        <v>27368</v>
      </c>
      <c r="B270" s="147"/>
      <c r="C270" s="147" t="s">
        <v>27369</v>
      </c>
      <c r="D270" s="147"/>
      <c r="E270" s="147"/>
      <c r="F270" s="147"/>
      <c r="G270" s="147"/>
      <c r="H270" s="147"/>
      <c r="I270" s="147"/>
      <c r="J270" s="147"/>
      <c r="K270" s="147" t="s">
        <v>1037</v>
      </c>
      <c r="L270" s="147"/>
      <c r="M270" s="147"/>
      <c r="N270" s="148" t="s">
        <v>27370</v>
      </c>
      <c r="O270" s="148"/>
      <c r="P270" s="148"/>
      <c r="Q270" s="148"/>
      <c r="R270" s="148"/>
      <c r="S270" s="148"/>
    </row>
    <row r="271" spans="1:19" ht="15" customHeight="1" x14ac:dyDescent="0.3">
      <c r="A271" s="147" t="s">
        <v>27371</v>
      </c>
      <c r="B271" s="147"/>
      <c r="C271" s="147" t="s">
        <v>27372</v>
      </c>
      <c r="D271" s="147"/>
      <c r="E271" s="147"/>
      <c r="F271" s="147"/>
      <c r="G271" s="147"/>
      <c r="H271" s="147"/>
      <c r="I271" s="147"/>
      <c r="J271" s="147"/>
      <c r="K271" s="147" t="s">
        <v>1037</v>
      </c>
      <c r="L271" s="147"/>
      <c r="M271" s="147"/>
      <c r="N271" s="148" t="s">
        <v>27373</v>
      </c>
      <c r="O271" s="148"/>
      <c r="P271" s="148"/>
      <c r="Q271" s="148"/>
      <c r="R271" s="148"/>
      <c r="S271" s="148"/>
    </row>
    <row r="272" spans="1:19" ht="15" customHeight="1" x14ac:dyDescent="0.3">
      <c r="A272" s="147" t="s">
        <v>27374</v>
      </c>
      <c r="B272" s="147"/>
      <c r="C272" s="147" t="s">
        <v>27375</v>
      </c>
      <c r="D272" s="147"/>
      <c r="E272" s="147"/>
      <c r="F272" s="147"/>
      <c r="G272" s="147"/>
      <c r="H272" s="147"/>
      <c r="I272" s="147"/>
      <c r="J272" s="147"/>
      <c r="K272" s="147" t="s">
        <v>1037</v>
      </c>
      <c r="L272" s="147"/>
      <c r="M272" s="147"/>
      <c r="N272" s="148" t="s">
        <v>27376</v>
      </c>
      <c r="O272" s="148"/>
      <c r="P272" s="148"/>
      <c r="Q272" s="148"/>
      <c r="R272" s="148"/>
      <c r="S272" s="148"/>
    </row>
    <row r="273" spans="1:19" ht="15" customHeight="1" x14ac:dyDescent="0.3">
      <c r="A273" s="147" t="s">
        <v>27377</v>
      </c>
      <c r="B273" s="147"/>
      <c r="C273" s="147" t="s">
        <v>27378</v>
      </c>
      <c r="D273" s="147"/>
      <c r="E273" s="147"/>
      <c r="F273" s="147"/>
      <c r="G273" s="147"/>
      <c r="H273" s="147"/>
      <c r="I273" s="147"/>
      <c r="J273" s="147"/>
      <c r="K273" s="147" t="s">
        <v>1037</v>
      </c>
      <c r="L273" s="147"/>
      <c r="M273" s="147"/>
      <c r="N273" s="148" t="s">
        <v>27379</v>
      </c>
      <c r="O273" s="148"/>
      <c r="P273" s="148"/>
      <c r="Q273" s="148"/>
      <c r="R273" s="148"/>
      <c r="S273" s="148"/>
    </row>
    <row r="274" spans="1:19" ht="15" customHeight="1" x14ac:dyDescent="0.3">
      <c r="A274" s="147" t="s">
        <v>27380</v>
      </c>
      <c r="B274" s="147"/>
      <c r="C274" s="147" t="s">
        <v>27381</v>
      </c>
      <c r="D274" s="147"/>
      <c r="E274" s="147"/>
      <c r="F274" s="147"/>
      <c r="G274" s="147"/>
      <c r="H274" s="147"/>
      <c r="I274" s="147"/>
      <c r="J274" s="147"/>
      <c r="K274" s="147" t="s">
        <v>1037</v>
      </c>
      <c r="L274" s="147"/>
      <c r="M274" s="147"/>
      <c r="N274" s="148" t="s">
        <v>27382</v>
      </c>
      <c r="O274" s="148"/>
      <c r="P274" s="148"/>
      <c r="Q274" s="148"/>
      <c r="R274" s="148"/>
      <c r="S274" s="148"/>
    </row>
    <row r="275" spans="1:19" ht="15" customHeight="1" x14ac:dyDescent="0.3">
      <c r="A275" s="147" t="s">
        <v>27383</v>
      </c>
      <c r="B275" s="147"/>
      <c r="C275" s="147" t="s">
        <v>27384</v>
      </c>
      <c r="D275" s="147"/>
      <c r="E275" s="147"/>
      <c r="F275" s="147"/>
      <c r="G275" s="147"/>
      <c r="H275" s="147"/>
      <c r="I275" s="147"/>
      <c r="J275" s="147"/>
      <c r="K275" s="147" t="s">
        <v>1037</v>
      </c>
      <c r="L275" s="147"/>
      <c r="M275" s="147"/>
      <c r="N275" s="148" t="s">
        <v>18186</v>
      </c>
      <c r="O275" s="148"/>
      <c r="P275" s="148"/>
      <c r="Q275" s="148"/>
      <c r="R275" s="148"/>
      <c r="S275" s="148"/>
    </row>
    <row r="276" spans="1:19" ht="15" customHeight="1" x14ac:dyDescent="0.3">
      <c r="A276" s="152" t="s">
        <v>27385</v>
      </c>
      <c r="B276" s="152"/>
      <c r="C276" s="152" t="s">
        <v>27386</v>
      </c>
      <c r="D276" s="152"/>
      <c r="E276" s="152"/>
      <c r="F276" s="152"/>
      <c r="G276" s="152"/>
      <c r="H276" s="152"/>
      <c r="I276" s="152"/>
      <c r="J276" s="152"/>
      <c r="K276" s="152" t="s">
        <v>1037</v>
      </c>
      <c r="L276" s="152"/>
      <c r="M276" s="152"/>
      <c r="N276" s="153" t="s">
        <v>27387</v>
      </c>
      <c r="O276" s="153"/>
      <c r="P276" s="153"/>
      <c r="Q276" s="153"/>
      <c r="R276" s="153"/>
      <c r="S276" s="153"/>
    </row>
    <row r="278" spans="1:19" ht="15" customHeight="1" x14ac:dyDescent="0.3">
      <c r="A278" s="154" t="s">
        <v>26963</v>
      </c>
      <c r="B278" s="154"/>
      <c r="C278" s="154"/>
    </row>
    <row r="279" spans="1:19" ht="15" customHeight="1" x14ac:dyDescent="0.3">
      <c r="A279" s="154"/>
      <c r="B279" s="154"/>
      <c r="C279" s="154"/>
      <c r="Q279" s="155" t="s">
        <v>27388</v>
      </c>
      <c r="R279" s="155"/>
      <c r="S279" s="155"/>
    </row>
    <row r="280" spans="1:19" x14ac:dyDescent="0.3">
      <c r="Q280" s="155"/>
      <c r="R280" s="155"/>
      <c r="S280" s="155"/>
    </row>
    <row r="282" spans="1:19" ht="15.75" customHeight="1" x14ac:dyDescent="0.3">
      <c r="H282" s="150" t="s">
        <v>26843</v>
      </c>
      <c r="I282" s="150"/>
      <c r="J282" s="150"/>
      <c r="K282" s="150"/>
      <c r="L282" s="150"/>
      <c r="M282" s="150"/>
      <c r="N282" s="150"/>
    </row>
    <row r="284" spans="1:19" ht="15.75" customHeight="1" x14ac:dyDescent="0.3">
      <c r="G284" s="150" t="s">
        <v>26844</v>
      </c>
      <c r="H284" s="150"/>
    </row>
    <row r="286" spans="1:19" ht="15" customHeight="1" x14ac:dyDescent="0.3">
      <c r="A286" s="151" t="s">
        <v>26845</v>
      </c>
      <c r="B286" s="151"/>
      <c r="C286" s="151"/>
      <c r="D286" s="151"/>
      <c r="J286" s="151" t="s">
        <v>26846</v>
      </c>
      <c r="K286" s="151"/>
      <c r="M286" s="151" t="s">
        <v>26847</v>
      </c>
      <c r="N286" s="151"/>
      <c r="P286" s="151" t="s">
        <v>26848</v>
      </c>
      <c r="Q286" s="151"/>
      <c r="R286" s="151"/>
    </row>
    <row r="288" spans="1:19" ht="15" customHeight="1" x14ac:dyDescent="0.3">
      <c r="A288" s="137" t="s">
        <v>27</v>
      </c>
      <c r="C288" s="149" t="s">
        <v>26849</v>
      </c>
      <c r="D288" s="149"/>
      <c r="E288" s="149"/>
      <c r="L288" s="137" t="s">
        <v>13</v>
      </c>
      <c r="R288" s="137" t="s">
        <v>26850</v>
      </c>
    </row>
    <row r="290" spans="1:19" ht="15" customHeight="1" x14ac:dyDescent="0.3">
      <c r="A290" s="147" t="s">
        <v>27389</v>
      </c>
      <c r="B290" s="147"/>
      <c r="C290" s="147" t="s">
        <v>27390</v>
      </c>
      <c r="D290" s="147"/>
      <c r="E290" s="147"/>
      <c r="F290" s="147"/>
      <c r="G290" s="147"/>
      <c r="H290" s="147"/>
      <c r="I290" s="147"/>
      <c r="J290" s="147"/>
      <c r="K290" s="147" t="s">
        <v>1074</v>
      </c>
      <c r="L290" s="147"/>
      <c r="M290" s="147"/>
      <c r="N290" s="148" t="s">
        <v>27229</v>
      </c>
      <c r="O290" s="148"/>
      <c r="P290" s="148"/>
      <c r="Q290" s="148"/>
      <c r="R290" s="148"/>
      <c r="S290" s="148"/>
    </row>
    <row r="291" spans="1:19" x14ac:dyDescent="0.3">
      <c r="A291" s="147"/>
      <c r="B291" s="147"/>
      <c r="C291" s="147"/>
      <c r="D291" s="147"/>
      <c r="E291" s="147"/>
      <c r="F291" s="147"/>
      <c r="G291" s="147"/>
      <c r="H291" s="147"/>
      <c r="I291" s="147"/>
      <c r="J291" s="147"/>
      <c r="K291" s="147"/>
      <c r="L291" s="147"/>
      <c r="M291" s="147"/>
      <c r="N291" s="148"/>
      <c r="O291" s="148"/>
      <c r="P291" s="148"/>
      <c r="Q291" s="148"/>
      <c r="R291" s="148"/>
      <c r="S291" s="148"/>
    </row>
    <row r="292" spans="1:19" ht="15" customHeight="1" x14ac:dyDescent="0.3">
      <c r="A292" s="147" t="s">
        <v>27391</v>
      </c>
      <c r="B292" s="147"/>
      <c r="C292" s="147" t="s">
        <v>27392</v>
      </c>
      <c r="D292" s="147"/>
      <c r="E292" s="147"/>
      <c r="F292" s="147"/>
      <c r="G292" s="147"/>
      <c r="H292" s="147"/>
      <c r="I292" s="147"/>
      <c r="J292" s="147"/>
      <c r="K292" s="147" t="s">
        <v>1037</v>
      </c>
      <c r="L292" s="147"/>
      <c r="M292" s="147"/>
      <c r="N292" s="148" t="s">
        <v>27393</v>
      </c>
      <c r="O292" s="148"/>
      <c r="P292" s="148"/>
      <c r="Q292" s="148"/>
      <c r="R292" s="148"/>
      <c r="S292" s="148"/>
    </row>
    <row r="293" spans="1:19" ht="15" customHeight="1" x14ac:dyDescent="0.3">
      <c r="A293" s="147" t="s">
        <v>27394</v>
      </c>
      <c r="B293" s="147"/>
      <c r="C293" s="147" t="s">
        <v>27395</v>
      </c>
      <c r="D293" s="147"/>
      <c r="E293" s="147"/>
      <c r="F293" s="147"/>
      <c r="G293" s="147"/>
      <c r="H293" s="147"/>
      <c r="I293" s="147"/>
      <c r="J293" s="147"/>
      <c r="K293" s="147" t="s">
        <v>1074</v>
      </c>
      <c r="L293" s="147"/>
      <c r="M293" s="147"/>
      <c r="N293" s="148" t="s">
        <v>27232</v>
      </c>
      <c r="O293" s="148"/>
      <c r="P293" s="148"/>
      <c r="Q293" s="148"/>
      <c r="R293" s="148"/>
      <c r="S293" s="148"/>
    </row>
    <row r="294" spans="1:19" ht="15" customHeight="1" x14ac:dyDescent="0.3">
      <c r="A294" s="147" t="s">
        <v>27396</v>
      </c>
      <c r="B294" s="147"/>
      <c r="C294" s="147" t="s">
        <v>27397</v>
      </c>
      <c r="D294" s="147"/>
      <c r="E294" s="147"/>
      <c r="F294" s="147"/>
      <c r="G294" s="147"/>
      <c r="H294" s="147"/>
      <c r="I294" s="147"/>
      <c r="J294" s="147"/>
      <c r="K294" s="147" t="s">
        <v>1037</v>
      </c>
      <c r="L294" s="147"/>
      <c r="M294" s="147"/>
      <c r="N294" s="148" t="s">
        <v>27398</v>
      </c>
      <c r="O294" s="148"/>
      <c r="P294" s="148"/>
      <c r="Q294" s="148"/>
      <c r="R294" s="148"/>
      <c r="S294" s="148"/>
    </row>
    <row r="295" spans="1:19" ht="15" customHeight="1" x14ac:dyDescent="0.3">
      <c r="A295" s="147" t="s">
        <v>27399</v>
      </c>
      <c r="B295" s="147"/>
      <c r="C295" s="147" t="s">
        <v>27400</v>
      </c>
      <c r="D295" s="147"/>
      <c r="E295" s="147"/>
      <c r="F295" s="147"/>
      <c r="G295" s="147"/>
      <c r="H295" s="147"/>
      <c r="I295" s="147"/>
      <c r="J295" s="147"/>
      <c r="K295" s="147" t="s">
        <v>1037</v>
      </c>
      <c r="L295" s="147"/>
      <c r="M295" s="147"/>
      <c r="N295" s="148" t="s">
        <v>27401</v>
      </c>
      <c r="O295" s="148"/>
      <c r="P295" s="148"/>
      <c r="Q295" s="148"/>
      <c r="R295" s="148"/>
      <c r="S295" s="148"/>
    </row>
    <row r="296" spans="1:19" ht="15" customHeight="1" x14ac:dyDescent="0.3">
      <c r="A296" s="147" t="s">
        <v>27402</v>
      </c>
      <c r="B296" s="147"/>
      <c r="C296" s="147" t="s">
        <v>27403</v>
      </c>
      <c r="D296" s="147"/>
      <c r="E296" s="147"/>
      <c r="F296" s="147"/>
      <c r="G296" s="147"/>
      <c r="H296" s="147"/>
      <c r="I296" s="147"/>
      <c r="J296" s="147"/>
      <c r="K296" s="147" t="s">
        <v>1037</v>
      </c>
      <c r="L296" s="147"/>
      <c r="M296" s="147"/>
      <c r="N296" s="148" t="s">
        <v>27404</v>
      </c>
      <c r="O296" s="148"/>
      <c r="P296" s="148"/>
      <c r="Q296" s="148"/>
      <c r="R296" s="148"/>
      <c r="S296" s="148"/>
    </row>
    <row r="297" spans="1:19" ht="15" customHeight="1" x14ac:dyDescent="0.3">
      <c r="A297" s="147" t="s">
        <v>19176</v>
      </c>
      <c r="B297" s="147"/>
      <c r="C297" s="147" t="s">
        <v>27234</v>
      </c>
      <c r="D297" s="147"/>
      <c r="E297" s="147"/>
      <c r="F297" s="147"/>
      <c r="G297" s="147"/>
      <c r="H297" s="147"/>
      <c r="I297" s="147"/>
      <c r="J297" s="147"/>
      <c r="K297" s="147" t="s">
        <v>1074</v>
      </c>
      <c r="L297" s="147"/>
      <c r="M297" s="147"/>
      <c r="N297" s="148" t="s">
        <v>27235</v>
      </c>
      <c r="O297" s="148"/>
      <c r="P297" s="148"/>
      <c r="Q297" s="148"/>
      <c r="R297" s="148"/>
      <c r="S297" s="148"/>
    </row>
    <row r="298" spans="1:19" ht="15" customHeight="1" x14ac:dyDescent="0.3">
      <c r="A298" s="147" t="s">
        <v>27405</v>
      </c>
      <c r="B298" s="147"/>
      <c r="C298" s="147" t="s">
        <v>27406</v>
      </c>
      <c r="D298" s="147"/>
      <c r="E298" s="147"/>
      <c r="F298" s="147"/>
      <c r="G298" s="147"/>
      <c r="H298" s="147"/>
      <c r="I298" s="147"/>
      <c r="J298" s="147"/>
      <c r="K298" s="147" t="s">
        <v>1037</v>
      </c>
      <c r="L298" s="147"/>
      <c r="M298" s="147"/>
      <c r="N298" s="148" t="s">
        <v>27407</v>
      </c>
      <c r="O298" s="148"/>
      <c r="P298" s="148"/>
      <c r="Q298" s="148"/>
      <c r="R298" s="148"/>
      <c r="S298" s="148"/>
    </row>
    <row r="299" spans="1:19" ht="15" customHeight="1" x14ac:dyDescent="0.3">
      <c r="A299" s="147" t="s">
        <v>27408</v>
      </c>
      <c r="B299" s="147"/>
      <c r="C299" s="147" t="s">
        <v>27409</v>
      </c>
      <c r="D299" s="147"/>
      <c r="E299" s="147"/>
      <c r="F299" s="147"/>
      <c r="G299" s="147"/>
      <c r="H299" s="147"/>
      <c r="I299" s="147"/>
      <c r="J299" s="147"/>
      <c r="K299" s="147" t="s">
        <v>1074</v>
      </c>
      <c r="L299" s="147"/>
      <c r="M299" s="147"/>
      <c r="N299" s="148" t="s">
        <v>27238</v>
      </c>
      <c r="O299" s="148"/>
      <c r="P299" s="148"/>
      <c r="Q299" s="148"/>
      <c r="R299" s="148"/>
      <c r="S299" s="148"/>
    </row>
    <row r="300" spans="1:19" ht="15" customHeight="1" x14ac:dyDescent="0.3">
      <c r="A300" s="147" t="s">
        <v>27410</v>
      </c>
      <c r="B300" s="147"/>
      <c r="C300" s="147" t="s">
        <v>27411</v>
      </c>
      <c r="D300" s="147"/>
      <c r="E300" s="147"/>
      <c r="F300" s="147"/>
      <c r="G300" s="147"/>
      <c r="H300" s="147"/>
      <c r="I300" s="147"/>
      <c r="J300" s="147"/>
      <c r="K300" s="147" t="s">
        <v>1074</v>
      </c>
      <c r="L300" s="147"/>
      <c r="M300" s="147"/>
      <c r="N300" s="148" t="s">
        <v>27241</v>
      </c>
      <c r="O300" s="148"/>
      <c r="P300" s="148"/>
      <c r="Q300" s="148"/>
      <c r="R300" s="148"/>
      <c r="S300" s="148"/>
    </row>
    <row r="301" spans="1:19" ht="15" customHeight="1" x14ac:dyDescent="0.3">
      <c r="A301" s="147" t="s">
        <v>27412</v>
      </c>
      <c r="B301" s="147"/>
      <c r="C301" s="147" t="s">
        <v>27413</v>
      </c>
      <c r="D301" s="147"/>
      <c r="E301" s="147"/>
      <c r="F301" s="147"/>
      <c r="G301" s="147"/>
      <c r="H301" s="147"/>
      <c r="I301" s="147"/>
      <c r="J301" s="147"/>
      <c r="K301" s="147" t="s">
        <v>1037</v>
      </c>
      <c r="L301" s="147"/>
      <c r="M301" s="147"/>
      <c r="N301" s="148" t="s">
        <v>27414</v>
      </c>
      <c r="O301" s="148"/>
      <c r="P301" s="148"/>
      <c r="Q301" s="148"/>
      <c r="R301" s="148"/>
      <c r="S301" s="148"/>
    </row>
    <row r="302" spans="1:19" ht="15" customHeight="1" x14ac:dyDescent="0.3">
      <c r="A302" s="147" t="s">
        <v>27415</v>
      </c>
      <c r="B302" s="147"/>
      <c r="C302" s="147" t="s">
        <v>27416</v>
      </c>
      <c r="D302" s="147"/>
      <c r="E302" s="147"/>
      <c r="F302" s="147"/>
      <c r="G302" s="147"/>
      <c r="H302" s="147"/>
      <c r="I302" s="147"/>
      <c r="J302" s="147"/>
      <c r="K302" s="147" t="s">
        <v>1037</v>
      </c>
      <c r="L302" s="147"/>
      <c r="M302" s="147"/>
      <c r="N302" s="148" t="s">
        <v>27417</v>
      </c>
      <c r="O302" s="148"/>
      <c r="P302" s="148"/>
      <c r="Q302" s="148"/>
      <c r="R302" s="148"/>
      <c r="S302" s="148"/>
    </row>
    <row r="303" spans="1:19" ht="15" customHeight="1" x14ac:dyDescent="0.3">
      <c r="A303" s="147" t="s">
        <v>27418</v>
      </c>
      <c r="B303" s="147"/>
      <c r="C303" s="147" t="s">
        <v>27419</v>
      </c>
      <c r="D303" s="147"/>
      <c r="E303" s="147"/>
      <c r="F303" s="147"/>
      <c r="G303" s="147"/>
      <c r="H303" s="147"/>
      <c r="I303" s="147"/>
      <c r="J303" s="147"/>
      <c r="K303" s="147" t="s">
        <v>1037</v>
      </c>
      <c r="L303" s="147"/>
      <c r="M303" s="147"/>
      <c r="N303" s="148" t="s">
        <v>27420</v>
      </c>
      <c r="O303" s="148"/>
      <c r="P303" s="148"/>
      <c r="Q303" s="148"/>
      <c r="R303" s="148"/>
      <c r="S303" s="148"/>
    </row>
    <row r="304" spans="1:19" ht="15" customHeight="1" x14ac:dyDescent="0.3">
      <c r="A304" s="147" t="s">
        <v>27421</v>
      </c>
      <c r="B304" s="147"/>
      <c r="C304" s="147" t="s">
        <v>27243</v>
      </c>
      <c r="D304" s="147"/>
      <c r="E304" s="147"/>
      <c r="F304" s="147"/>
      <c r="G304" s="147"/>
      <c r="H304" s="147"/>
      <c r="I304" s="147"/>
      <c r="J304" s="147"/>
      <c r="K304" s="147" t="s">
        <v>1074</v>
      </c>
      <c r="L304" s="147"/>
      <c r="M304" s="147"/>
      <c r="N304" s="148" t="s">
        <v>27244</v>
      </c>
      <c r="O304" s="148"/>
      <c r="P304" s="148"/>
      <c r="Q304" s="148"/>
      <c r="R304" s="148"/>
      <c r="S304" s="148"/>
    </row>
    <row r="305" spans="1:19" ht="15" customHeight="1" x14ac:dyDescent="0.3">
      <c r="A305" s="147" t="s">
        <v>27422</v>
      </c>
      <c r="B305" s="147"/>
      <c r="C305" s="147" t="s">
        <v>27423</v>
      </c>
      <c r="D305" s="147"/>
      <c r="E305" s="147"/>
      <c r="F305" s="147"/>
      <c r="G305" s="147"/>
      <c r="H305" s="147"/>
      <c r="I305" s="147"/>
      <c r="J305" s="147"/>
      <c r="K305" s="147" t="s">
        <v>1037</v>
      </c>
      <c r="L305" s="147"/>
      <c r="M305" s="147"/>
      <c r="N305" s="148" t="s">
        <v>27424</v>
      </c>
      <c r="O305" s="148"/>
      <c r="P305" s="148"/>
      <c r="Q305" s="148"/>
      <c r="R305" s="148"/>
      <c r="S305" s="148"/>
    </row>
    <row r="306" spans="1:19" ht="15" customHeight="1" x14ac:dyDescent="0.3">
      <c r="A306" s="147" t="s">
        <v>27425</v>
      </c>
      <c r="B306" s="147"/>
      <c r="C306" s="147" t="s">
        <v>27426</v>
      </c>
      <c r="D306" s="147"/>
      <c r="E306" s="147"/>
      <c r="F306" s="147"/>
      <c r="G306" s="147"/>
      <c r="H306" s="147"/>
      <c r="I306" s="147"/>
      <c r="J306" s="147"/>
      <c r="K306" s="147" t="s">
        <v>1037</v>
      </c>
      <c r="L306" s="147"/>
      <c r="M306" s="147"/>
      <c r="N306" s="148" t="s">
        <v>17204</v>
      </c>
      <c r="O306" s="148"/>
      <c r="P306" s="148"/>
      <c r="Q306" s="148"/>
      <c r="R306" s="148"/>
      <c r="S306" s="148"/>
    </row>
    <row r="307" spans="1:19" ht="15" customHeight="1" x14ac:dyDescent="0.3">
      <c r="A307" s="147" t="s">
        <v>27427</v>
      </c>
      <c r="B307" s="147"/>
      <c r="C307" s="147" t="s">
        <v>27428</v>
      </c>
      <c r="D307" s="147"/>
      <c r="E307" s="147"/>
      <c r="F307" s="147"/>
      <c r="G307" s="147"/>
      <c r="H307" s="147"/>
      <c r="I307" s="147"/>
      <c r="J307" s="147"/>
      <c r="K307" s="147" t="s">
        <v>1037</v>
      </c>
      <c r="L307" s="147"/>
      <c r="M307" s="147"/>
      <c r="N307" s="148" t="s">
        <v>27429</v>
      </c>
      <c r="O307" s="148"/>
      <c r="P307" s="148"/>
      <c r="Q307" s="148"/>
      <c r="R307" s="148"/>
      <c r="S307" s="148"/>
    </row>
    <row r="308" spans="1:19" ht="15" customHeight="1" x14ac:dyDescent="0.3">
      <c r="A308" s="147" t="s">
        <v>27430</v>
      </c>
      <c r="B308" s="147"/>
      <c r="C308" s="147" t="s">
        <v>27431</v>
      </c>
      <c r="D308" s="147"/>
      <c r="E308" s="147"/>
      <c r="F308" s="147"/>
      <c r="G308" s="147"/>
      <c r="H308" s="147"/>
      <c r="I308" s="147"/>
      <c r="J308" s="147"/>
      <c r="K308" s="147" t="s">
        <v>1037</v>
      </c>
      <c r="L308" s="147"/>
      <c r="M308" s="147"/>
      <c r="N308" s="148" t="s">
        <v>27432</v>
      </c>
      <c r="O308" s="148"/>
      <c r="P308" s="148"/>
      <c r="Q308" s="148"/>
      <c r="R308" s="148"/>
      <c r="S308" s="148"/>
    </row>
    <row r="309" spans="1:19" ht="15" customHeight="1" x14ac:dyDescent="0.3">
      <c r="A309" s="147" t="s">
        <v>27433</v>
      </c>
      <c r="B309" s="147"/>
      <c r="C309" s="147" t="s">
        <v>27434</v>
      </c>
      <c r="D309" s="147"/>
      <c r="E309" s="147"/>
      <c r="F309" s="147"/>
      <c r="G309" s="147"/>
      <c r="H309" s="147"/>
      <c r="I309" s="147"/>
      <c r="J309" s="147"/>
      <c r="K309" s="147" t="s">
        <v>1037</v>
      </c>
      <c r="L309" s="147"/>
      <c r="M309" s="147"/>
      <c r="N309" s="148" t="s">
        <v>27429</v>
      </c>
      <c r="O309" s="148"/>
      <c r="P309" s="148"/>
      <c r="Q309" s="148"/>
      <c r="R309" s="148"/>
      <c r="S309" s="148"/>
    </row>
    <row r="310" spans="1:19" ht="15" customHeight="1" x14ac:dyDescent="0.3">
      <c r="A310" s="147" t="s">
        <v>27435</v>
      </c>
      <c r="B310" s="147"/>
      <c r="C310" s="147" t="s">
        <v>27436</v>
      </c>
      <c r="D310" s="147"/>
      <c r="E310" s="147"/>
      <c r="F310" s="147"/>
      <c r="G310" s="147"/>
      <c r="H310" s="147"/>
      <c r="I310" s="147"/>
      <c r="J310" s="147"/>
      <c r="K310" s="147" t="s">
        <v>1037</v>
      </c>
      <c r="L310" s="147"/>
      <c r="M310" s="147"/>
      <c r="N310" s="148" t="s">
        <v>27437</v>
      </c>
      <c r="O310" s="148"/>
      <c r="P310" s="148"/>
      <c r="Q310" s="148"/>
      <c r="R310" s="148"/>
      <c r="S310" s="148"/>
    </row>
    <row r="311" spans="1:19" ht="15" customHeight="1" x14ac:dyDescent="0.3">
      <c r="A311" s="147" t="s">
        <v>27438</v>
      </c>
      <c r="B311" s="147"/>
      <c r="C311" s="147" t="s">
        <v>27439</v>
      </c>
      <c r="D311" s="147"/>
      <c r="E311" s="147"/>
      <c r="F311" s="147"/>
      <c r="G311" s="147"/>
      <c r="H311" s="147"/>
      <c r="I311" s="147"/>
      <c r="J311" s="147"/>
      <c r="K311" s="147" t="s">
        <v>1037</v>
      </c>
      <c r="L311" s="147"/>
      <c r="M311" s="147"/>
      <c r="N311" s="148" t="s">
        <v>27437</v>
      </c>
      <c r="O311" s="148"/>
      <c r="P311" s="148"/>
      <c r="Q311" s="148"/>
      <c r="R311" s="148"/>
      <c r="S311" s="148"/>
    </row>
    <row r="312" spans="1:19" ht="15" customHeight="1" x14ac:dyDescent="0.3">
      <c r="A312" s="147" t="s">
        <v>27440</v>
      </c>
      <c r="B312" s="147"/>
      <c r="C312" s="147" t="s">
        <v>27441</v>
      </c>
      <c r="D312" s="147"/>
      <c r="E312" s="147"/>
      <c r="F312" s="147"/>
      <c r="G312" s="147"/>
      <c r="H312" s="147"/>
      <c r="I312" s="147"/>
      <c r="J312" s="147"/>
      <c r="K312" s="147" t="s">
        <v>1037</v>
      </c>
      <c r="L312" s="147"/>
      <c r="M312" s="147"/>
      <c r="N312" s="148" t="s">
        <v>27442</v>
      </c>
      <c r="O312" s="148"/>
      <c r="P312" s="148"/>
      <c r="Q312" s="148"/>
      <c r="R312" s="148"/>
      <c r="S312" s="148"/>
    </row>
    <row r="313" spans="1:19" ht="15" customHeight="1" x14ac:dyDescent="0.3">
      <c r="A313" s="147" t="s">
        <v>27443</v>
      </c>
      <c r="B313" s="147"/>
      <c r="C313" s="147" t="s">
        <v>27444</v>
      </c>
      <c r="D313" s="147"/>
      <c r="E313" s="147"/>
      <c r="F313" s="147"/>
      <c r="G313" s="147"/>
      <c r="H313" s="147"/>
      <c r="I313" s="147"/>
      <c r="J313" s="147"/>
      <c r="K313" s="147" t="s">
        <v>1037</v>
      </c>
      <c r="L313" s="147"/>
      <c r="M313" s="147"/>
      <c r="N313" s="148" t="s">
        <v>27445</v>
      </c>
      <c r="O313" s="148"/>
      <c r="P313" s="148"/>
      <c r="Q313" s="148"/>
      <c r="R313" s="148"/>
      <c r="S313" s="148"/>
    </row>
    <row r="314" spans="1:19" ht="15" customHeight="1" x14ac:dyDescent="0.3">
      <c r="A314" s="147" t="s">
        <v>27446</v>
      </c>
      <c r="B314" s="147"/>
      <c r="C314" s="147" t="s">
        <v>27447</v>
      </c>
      <c r="D314" s="147"/>
      <c r="E314" s="147"/>
      <c r="F314" s="147"/>
      <c r="G314" s="147"/>
      <c r="H314" s="147"/>
      <c r="I314" s="147"/>
      <c r="J314" s="147"/>
      <c r="K314" s="147" t="s">
        <v>1037</v>
      </c>
      <c r="L314" s="147"/>
      <c r="M314" s="147"/>
      <c r="N314" s="148" t="s">
        <v>27448</v>
      </c>
      <c r="O314" s="148"/>
      <c r="P314" s="148"/>
      <c r="Q314" s="148"/>
      <c r="R314" s="148"/>
      <c r="S314" s="148"/>
    </row>
    <row r="315" spans="1:19" ht="15" customHeight="1" x14ac:dyDescent="0.3">
      <c r="A315" s="147" t="s">
        <v>27449</v>
      </c>
      <c r="B315" s="147"/>
      <c r="C315" s="147" t="s">
        <v>27450</v>
      </c>
      <c r="D315" s="147"/>
      <c r="E315" s="147"/>
      <c r="F315" s="147"/>
      <c r="G315" s="147"/>
      <c r="H315" s="147"/>
      <c r="I315" s="147"/>
      <c r="J315" s="147"/>
      <c r="K315" s="147" t="s">
        <v>1037</v>
      </c>
      <c r="L315" s="147"/>
      <c r="M315" s="147"/>
      <c r="N315" s="148" t="s">
        <v>27451</v>
      </c>
      <c r="O315" s="148"/>
      <c r="P315" s="148"/>
      <c r="Q315" s="148"/>
      <c r="R315" s="148"/>
      <c r="S315" s="148"/>
    </row>
    <row r="316" spans="1:19" ht="15" customHeight="1" x14ac:dyDescent="0.3">
      <c r="A316" s="147" t="s">
        <v>27452</v>
      </c>
      <c r="B316" s="147"/>
      <c r="C316" s="147" t="s">
        <v>27453</v>
      </c>
      <c r="D316" s="147"/>
      <c r="E316" s="147"/>
      <c r="F316" s="147"/>
      <c r="G316" s="147"/>
      <c r="H316" s="147"/>
      <c r="I316" s="147"/>
      <c r="J316" s="147"/>
      <c r="K316" s="147" t="s">
        <v>1074</v>
      </c>
      <c r="L316" s="147"/>
      <c r="M316" s="147"/>
      <c r="N316" s="148" t="s">
        <v>27454</v>
      </c>
      <c r="O316" s="148"/>
      <c r="P316" s="148"/>
      <c r="Q316" s="148"/>
      <c r="R316" s="148"/>
      <c r="S316" s="148"/>
    </row>
    <row r="317" spans="1:19" ht="15" customHeight="1" x14ac:dyDescent="0.3">
      <c r="A317" s="147" t="s">
        <v>27455</v>
      </c>
      <c r="B317" s="147"/>
      <c r="C317" s="147" t="s">
        <v>27456</v>
      </c>
      <c r="D317" s="147"/>
      <c r="E317" s="147"/>
      <c r="F317" s="147"/>
      <c r="G317" s="147"/>
      <c r="H317" s="147"/>
      <c r="I317" s="147"/>
      <c r="J317" s="147"/>
      <c r="K317" s="147" t="s">
        <v>1074</v>
      </c>
      <c r="L317" s="147"/>
      <c r="M317" s="147"/>
      <c r="N317" s="148" t="s">
        <v>27457</v>
      </c>
      <c r="O317" s="148"/>
      <c r="P317" s="148"/>
      <c r="Q317" s="148"/>
      <c r="R317" s="148"/>
      <c r="S317" s="148"/>
    </row>
    <row r="318" spans="1:19" ht="15" customHeight="1" x14ac:dyDescent="0.3">
      <c r="A318" s="147" t="s">
        <v>27458</v>
      </c>
      <c r="B318" s="147"/>
      <c r="C318" s="147" t="s">
        <v>27459</v>
      </c>
      <c r="D318" s="147"/>
      <c r="E318" s="147"/>
      <c r="F318" s="147"/>
      <c r="G318" s="147"/>
      <c r="H318" s="147"/>
      <c r="I318" s="147"/>
      <c r="J318" s="147"/>
      <c r="K318" s="147" t="s">
        <v>1037</v>
      </c>
      <c r="L318" s="147"/>
      <c r="M318" s="147"/>
      <c r="N318" s="148" t="s">
        <v>27460</v>
      </c>
      <c r="O318" s="148"/>
      <c r="P318" s="148"/>
      <c r="Q318" s="148"/>
      <c r="R318" s="148"/>
      <c r="S318" s="148"/>
    </row>
    <row r="319" spans="1:19" ht="15" customHeight="1" x14ac:dyDescent="0.3">
      <c r="A319" s="147" t="s">
        <v>27461</v>
      </c>
      <c r="B319" s="147"/>
      <c r="C319" s="147" t="s">
        <v>27462</v>
      </c>
      <c r="D319" s="147"/>
      <c r="E319" s="147"/>
      <c r="F319" s="147"/>
      <c r="G319" s="147"/>
      <c r="H319" s="147"/>
      <c r="I319" s="147"/>
      <c r="J319" s="147"/>
      <c r="K319" s="147" t="s">
        <v>1037</v>
      </c>
      <c r="L319" s="147"/>
      <c r="M319" s="147"/>
      <c r="N319" s="148" t="s">
        <v>27463</v>
      </c>
      <c r="O319" s="148"/>
      <c r="P319" s="148"/>
      <c r="Q319" s="148"/>
      <c r="R319" s="148"/>
      <c r="S319" s="148"/>
    </row>
    <row r="320" spans="1:19" ht="15" customHeight="1" x14ac:dyDescent="0.3">
      <c r="A320" s="147" t="s">
        <v>27464</v>
      </c>
      <c r="B320" s="147"/>
      <c r="C320" s="147" t="s">
        <v>27465</v>
      </c>
      <c r="D320" s="147"/>
      <c r="E320" s="147"/>
      <c r="F320" s="147"/>
      <c r="G320" s="147"/>
      <c r="H320" s="147"/>
      <c r="I320" s="147"/>
      <c r="J320" s="147"/>
      <c r="K320" s="147" t="s">
        <v>1037</v>
      </c>
      <c r="L320" s="147"/>
      <c r="M320" s="147"/>
      <c r="N320" s="148" t="s">
        <v>27466</v>
      </c>
      <c r="O320" s="148"/>
      <c r="P320" s="148"/>
      <c r="Q320" s="148"/>
      <c r="R320" s="148"/>
      <c r="S320" s="148"/>
    </row>
    <row r="321" spans="1:19" ht="15" customHeight="1" x14ac:dyDescent="0.3">
      <c r="A321" s="147" t="s">
        <v>27467</v>
      </c>
      <c r="B321" s="147"/>
      <c r="C321" s="147" t="s">
        <v>27468</v>
      </c>
      <c r="D321" s="147"/>
      <c r="E321" s="147"/>
      <c r="F321" s="147"/>
      <c r="G321" s="147"/>
      <c r="H321" s="147"/>
      <c r="I321" s="147"/>
      <c r="J321" s="147"/>
      <c r="K321" s="147" t="s">
        <v>1037</v>
      </c>
      <c r="L321" s="147"/>
      <c r="M321" s="147"/>
      <c r="N321" s="148" t="s">
        <v>27469</v>
      </c>
      <c r="O321" s="148"/>
      <c r="P321" s="148"/>
      <c r="Q321" s="148"/>
      <c r="R321" s="148"/>
      <c r="S321" s="148"/>
    </row>
    <row r="322" spans="1:19" ht="15" customHeight="1" x14ac:dyDescent="0.3">
      <c r="A322" s="147" t="s">
        <v>27470</v>
      </c>
      <c r="B322" s="147"/>
      <c r="C322" s="147" t="s">
        <v>27471</v>
      </c>
      <c r="D322" s="147"/>
      <c r="E322" s="147"/>
      <c r="F322" s="147"/>
      <c r="G322" s="147"/>
      <c r="H322" s="147"/>
      <c r="I322" s="147"/>
      <c r="J322" s="147"/>
      <c r="K322" s="147" t="s">
        <v>80</v>
      </c>
      <c r="L322" s="147"/>
      <c r="M322" s="147"/>
      <c r="N322" s="148" t="s">
        <v>8066</v>
      </c>
      <c r="O322" s="148"/>
      <c r="P322" s="148"/>
      <c r="Q322" s="148"/>
      <c r="R322" s="148"/>
      <c r="S322" s="148"/>
    </row>
    <row r="323" spans="1:19" ht="15" customHeight="1" x14ac:dyDescent="0.3">
      <c r="A323" s="147" t="s">
        <v>27472</v>
      </c>
      <c r="B323" s="147"/>
      <c r="C323" s="147" t="s">
        <v>27473</v>
      </c>
      <c r="D323" s="147"/>
      <c r="E323" s="147"/>
      <c r="F323" s="147"/>
      <c r="G323" s="147"/>
      <c r="H323" s="147"/>
      <c r="I323" s="147"/>
      <c r="J323" s="147"/>
      <c r="K323" s="147" t="s">
        <v>1037</v>
      </c>
      <c r="L323" s="147"/>
      <c r="M323" s="147"/>
      <c r="N323" s="148" t="s">
        <v>27474</v>
      </c>
      <c r="O323" s="148"/>
      <c r="P323" s="148"/>
      <c r="Q323" s="148"/>
      <c r="R323" s="148"/>
      <c r="S323" s="148"/>
    </row>
    <row r="324" spans="1:19" ht="15" customHeight="1" x14ac:dyDescent="0.3">
      <c r="A324" s="147" t="s">
        <v>27475</v>
      </c>
      <c r="B324" s="147"/>
      <c r="C324" s="147" t="s">
        <v>27476</v>
      </c>
      <c r="D324" s="147"/>
      <c r="E324" s="147"/>
      <c r="F324" s="147"/>
      <c r="G324" s="147"/>
      <c r="H324" s="147"/>
      <c r="I324" s="147"/>
      <c r="J324" s="147"/>
      <c r="K324" s="147" t="s">
        <v>1037</v>
      </c>
      <c r="L324" s="147"/>
      <c r="M324" s="147"/>
      <c r="N324" s="148" t="s">
        <v>27477</v>
      </c>
      <c r="O324" s="148"/>
      <c r="P324" s="148"/>
      <c r="Q324" s="148"/>
      <c r="R324" s="148"/>
      <c r="S324" s="148"/>
    </row>
    <row r="325" spans="1:19" ht="15" customHeight="1" x14ac:dyDescent="0.3">
      <c r="A325" s="147" t="s">
        <v>27478</v>
      </c>
      <c r="B325" s="147"/>
      <c r="C325" s="147" t="s">
        <v>27479</v>
      </c>
      <c r="D325" s="147"/>
      <c r="E325" s="147"/>
      <c r="F325" s="147"/>
      <c r="G325" s="147"/>
      <c r="H325" s="147"/>
      <c r="I325" s="147"/>
      <c r="J325" s="147"/>
      <c r="K325" s="147" t="s">
        <v>1037</v>
      </c>
      <c r="L325" s="147"/>
      <c r="M325" s="147"/>
      <c r="N325" s="148" t="s">
        <v>27480</v>
      </c>
      <c r="O325" s="148"/>
      <c r="P325" s="148"/>
      <c r="Q325" s="148"/>
      <c r="R325" s="148"/>
      <c r="S325" s="148"/>
    </row>
    <row r="326" spans="1:19" ht="15" customHeight="1" x14ac:dyDescent="0.3">
      <c r="A326" s="147" t="s">
        <v>27481</v>
      </c>
      <c r="B326" s="147"/>
      <c r="C326" s="147" t="s">
        <v>27482</v>
      </c>
      <c r="D326" s="147"/>
      <c r="E326" s="147"/>
      <c r="F326" s="147"/>
      <c r="G326" s="147"/>
      <c r="H326" s="147"/>
      <c r="I326" s="147"/>
      <c r="J326" s="147"/>
      <c r="K326" s="147" t="s">
        <v>1037</v>
      </c>
      <c r="L326" s="147"/>
      <c r="M326" s="147"/>
      <c r="N326" s="148" t="s">
        <v>27483</v>
      </c>
      <c r="O326" s="148"/>
      <c r="P326" s="148"/>
      <c r="Q326" s="148"/>
      <c r="R326" s="148"/>
      <c r="S326" s="148"/>
    </row>
    <row r="327" spans="1:19" ht="15" customHeight="1" x14ac:dyDescent="0.3">
      <c r="A327" s="147" t="s">
        <v>27484</v>
      </c>
      <c r="B327" s="147"/>
      <c r="C327" s="147" t="s">
        <v>27485</v>
      </c>
      <c r="D327" s="147"/>
      <c r="E327" s="147"/>
      <c r="F327" s="147"/>
      <c r="G327" s="147"/>
      <c r="H327" s="147"/>
      <c r="I327" s="147"/>
      <c r="J327" s="147"/>
      <c r="K327" s="147" t="s">
        <v>1037</v>
      </c>
      <c r="L327" s="147"/>
      <c r="M327" s="147"/>
      <c r="N327" s="148" t="s">
        <v>27486</v>
      </c>
      <c r="O327" s="148"/>
      <c r="P327" s="148"/>
      <c r="Q327" s="148"/>
      <c r="R327" s="148"/>
      <c r="S327" s="148"/>
    </row>
    <row r="328" spans="1:19" ht="15" customHeight="1" x14ac:dyDescent="0.3">
      <c r="A328" s="147" t="s">
        <v>27487</v>
      </c>
      <c r="B328" s="147"/>
      <c r="C328" s="147" t="s">
        <v>27488</v>
      </c>
      <c r="D328" s="147"/>
      <c r="E328" s="147"/>
      <c r="F328" s="147"/>
      <c r="G328" s="147"/>
      <c r="H328" s="147"/>
      <c r="I328" s="147"/>
      <c r="J328" s="147"/>
      <c r="K328" s="147" t="s">
        <v>1037</v>
      </c>
      <c r="L328" s="147"/>
      <c r="M328" s="147"/>
      <c r="N328" s="148" t="s">
        <v>17460</v>
      </c>
      <c r="O328" s="148"/>
      <c r="P328" s="148"/>
      <c r="Q328" s="148"/>
      <c r="R328" s="148"/>
      <c r="S328" s="148"/>
    </row>
    <row r="329" spans="1:19" ht="15" customHeight="1" x14ac:dyDescent="0.3">
      <c r="A329" s="147" t="s">
        <v>27489</v>
      </c>
      <c r="B329" s="147"/>
      <c r="C329" s="147" t="s">
        <v>27490</v>
      </c>
      <c r="D329" s="147"/>
      <c r="E329" s="147"/>
      <c r="F329" s="147"/>
      <c r="G329" s="147"/>
      <c r="H329" s="147"/>
      <c r="I329" s="147"/>
      <c r="J329" s="147"/>
      <c r="K329" s="147" t="s">
        <v>1037</v>
      </c>
      <c r="L329" s="147"/>
      <c r="M329" s="147"/>
      <c r="N329" s="148" t="s">
        <v>17201</v>
      </c>
      <c r="O329" s="148"/>
      <c r="P329" s="148"/>
      <c r="Q329" s="148"/>
      <c r="R329" s="148"/>
      <c r="S329" s="148"/>
    </row>
    <row r="330" spans="1:19" ht="15" customHeight="1" x14ac:dyDescent="0.3">
      <c r="A330" s="147" t="s">
        <v>27491</v>
      </c>
      <c r="B330" s="147"/>
      <c r="C330" s="147" t="s">
        <v>27492</v>
      </c>
      <c r="D330" s="147"/>
      <c r="E330" s="147"/>
      <c r="F330" s="147"/>
      <c r="G330" s="147"/>
      <c r="H330" s="147"/>
      <c r="I330" s="147"/>
      <c r="J330" s="147"/>
      <c r="K330" s="147" t="s">
        <v>1037</v>
      </c>
      <c r="L330" s="147"/>
      <c r="M330" s="147"/>
      <c r="N330" s="148" t="s">
        <v>27493</v>
      </c>
      <c r="O330" s="148"/>
      <c r="P330" s="148"/>
      <c r="Q330" s="148"/>
      <c r="R330" s="148"/>
      <c r="S330" s="148"/>
    </row>
    <row r="331" spans="1:19" ht="15" customHeight="1" x14ac:dyDescent="0.3">
      <c r="A331" s="147" t="s">
        <v>27494</v>
      </c>
      <c r="B331" s="147"/>
      <c r="C331" s="147" t="s">
        <v>27495</v>
      </c>
      <c r="D331" s="147"/>
      <c r="E331" s="147"/>
      <c r="F331" s="147"/>
      <c r="G331" s="147"/>
      <c r="H331" s="147"/>
      <c r="I331" s="147"/>
      <c r="J331" s="147"/>
      <c r="K331" s="147" t="s">
        <v>1074</v>
      </c>
      <c r="L331" s="147"/>
      <c r="M331" s="147"/>
      <c r="N331" s="148" t="s">
        <v>27496</v>
      </c>
      <c r="O331" s="148"/>
      <c r="P331" s="148"/>
      <c r="Q331" s="148"/>
      <c r="R331" s="148"/>
      <c r="S331" s="148"/>
    </row>
    <row r="332" spans="1:19" ht="15" customHeight="1" x14ac:dyDescent="0.3">
      <c r="A332" s="147" t="s">
        <v>27497</v>
      </c>
      <c r="B332" s="147"/>
      <c r="C332" s="147" t="s">
        <v>27498</v>
      </c>
      <c r="D332" s="147"/>
      <c r="E332" s="147"/>
      <c r="F332" s="147"/>
      <c r="G332" s="147"/>
      <c r="H332" s="147"/>
      <c r="I332" s="147"/>
      <c r="J332" s="147"/>
      <c r="K332" s="147" t="s">
        <v>1074</v>
      </c>
      <c r="L332" s="147"/>
      <c r="M332" s="147"/>
      <c r="N332" s="148" t="s">
        <v>27499</v>
      </c>
      <c r="O332" s="148"/>
      <c r="P332" s="148"/>
      <c r="Q332" s="148"/>
      <c r="R332" s="148"/>
      <c r="S332" s="148"/>
    </row>
    <row r="333" spans="1:19" ht="15" customHeight="1" x14ac:dyDescent="0.3">
      <c r="A333" s="147" t="s">
        <v>27500</v>
      </c>
      <c r="B333" s="147"/>
      <c r="C333" s="147" t="s">
        <v>27249</v>
      </c>
      <c r="D333" s="147"/>
      <c r="E333" s="147"/>
      <c r="F333" s="147"/>
      <c r="G333" s="147"/>
      <c r="H333" s="147"/>
      <c r="I333" s="147"/>
      <c r="J333" s="147"/>
      <c r="K333" s="147" t="s">
        <v>1074</v>
      </c>
      <c r="L333" s="147"/>
      <c r="M333" s="147"/>
      <c r="N333" s="148" t="s">
        <v>27250</v>
      </c>
      <c r="O333" s="148"/>
      <c r="P333" s="148"/>
      <c r="Q333" s="148"/>
      <c r="R333" s="148"/>
      <c r="S333" s="148"/>
    </row>
    <row r="334" spans="1:19" ht="15" customHeight="1" x14ac:dyDescent="0.3">
      <c r="A334" s="147" t="s">
        <v>27501</v>
      </c>
      <c r="B334" s="147"/>
      <c r="C334" s="147" t="s">
        <v>5231</v>
      </c>
      <c r="D334" s="147"/>
      <c r="E334" s="147"/>
      <c r="F334" s="147"/>
      <c r="G334" s="147"/>
      <c r="H334" s="147"/>
      <c r="I334" s="147"/>
      <c r="J334" s="147"/>
      <c r="K334" s="147" t="s">
        <v>26910</v>
      </c>
      <c r="L334" s="147"/>
      <c r="M334" s="147"/>
      <c r="N334" s="148" t="s">
        <v>26911</v>
      </c>
      <c r="O334" s="148"/>
      <c r="P334" s="148"/>
      <c r="Q334" s="148"/>
      <c r="R334" s="148"/>
      <c r="S334" s="148"/>
    </row>
    <row r="335" spans="1:19" ht="15" customHeight="1" x14ac:dyDescent="0.3">
      <c r="A335" s="147" t="s">
        <v>27502</v>
      </c>
      <c r="B335" s="147"/>
      <c r="C335" s="147" t="s">
        <v>27503</v>
      </c>
      <c r="D335" s="147"/>
      <c r="E335" s="147"/>
      <c r="F335" s="147"/>
      <c r="G335" s="147"/>
      <c r="H335" s="147"/>
      <c r="I335" s="147"/>
      <c r="J335" s="147"/>
      <c r="K335" s="147" t="s">
        <v>1037</v>
      </c>
      <c r="L335" s="147"/>
      <c r="M335" s="147"/>
      <c r="N335" s="148" t="s">
        <v>27504</v>
      </c>
      <c r="O335" s="148"/>
      <c r="P335" s="148"/>
      <c r="Q335" s="148"/>
      <c r="R335" s="148"/>
      <c r="S335" s="148"/>
    </row>
    <row r="336" spans="1:19" ht="15" customHeight="1" x14ac:dyDescent="0.3">
      <c r="A336" s="147" t="s">
        <v>27505</v>
      </c>
      <c r="B336" s="147"/>
      <c r="C336" s="147" t="s">
        <v>27506</v>
      </c>
      <c r="D336" s="147"/>
      <c r="E336" s="147"/>
      <c r="F336" s="147"/>
      <c r="G336" s="147"/>
      <c r="H336" s="147"/>
      <c r="I336" s="147"/>
      <c r="J336" s="147"/>
      <c r="K336" s="147" t="s">
        <v>80</v>
      </c>
      <c r="L336" s="147"/>
      <c r="M336" s="147"/>
      <c r="N336" s="148" t="s">
        <v>27507</v>
      </c>
      <c r="O336" s="148"/>
      <c r="P336" s="148"/>
      <c r="Q336" s="148"/>
      <c r="R336" s="148"/>
      <c r="S336" s="148"/>
    </row>
    <row r="337" spans="1:19" ht="15" customHeight="1" x14ac:dyDescent="0.3">
      <c r="A337" s="152" t="s">
        <v>27508</v>
      </c>
      <c r="B337" s="152"/>
      <c r="C337" s="152" t="s">
        <v>27509</v>
      </c>
      <c r="D337" s="152"/>
      <c r="E337" s="152"/>
      <c r="F337" s="152"/>
      <c r="G337" s="152"/>
      <c r="H337" s="152"/>
      <c r="I337" s="152"/>
      <c r="J337" s="152"/>
      <c r="K337" s="152" t="s">
        <v>1037</v>
      </c>
      <c r="L337" s="152"/>
      <c r="M337" s="152"/>
      <c r="N337" s="153" t="s">
        <v>13489</v>
      </c>
      <c r="O337" s="153"/>
      <c r="P337" s="153"/>
      <c r="Q337" s="153"/>
      <c r="R337" s="153"/>
      <c r="S337" s="153"/>
    </row>
    <row r="339" spans="1:19" ht="15" customHeight="1" x14ac:dyDescent="0.3">
      <c r="A339" s="154" t="s">
        <v>26963</v>
      </c>
      <c r="B339" s="154"/>
      <c r="C339" s="154"/>
    </row>
    <row r="340" spans="1:19" ht="15" customHeight="1" x14ac:dyDescent="0.3">
      <c r="A340" s="154"/>
      <c r="B340" s="154"/>
      <c r="C340" s="154"/>
      <c r="Q340" s="155" t="s">
        <v>27510</v>
      </c>
      <c r="R340" s="155"/>
      <c r="S340" s="155"/>
    </row>
    <row r="341" spans="1:19" x14ac:dyDescent="0.3">
      <c r="Q341" s="155"/>
      <c r="R341" s="155"/>
      <c r="S341" s="155"/>
    </row>
    <row r="343" spans="1:19" ht="15.75" customHeight="1" x14ac:dyDescent="0.3">
      <c r="H343" s="150" t="s">
        <v>26843</v>
      </c>
      <c r="I343" s="150"/>
      <c r="J343" s="150"/>
      <c r="K343" s="150"/>
      <c r="L343" s="150"/>
      <c r="M343" s="150"/>
      <c r="N343" s="150"/>
    </row>
    <row r="345" spans="1:19" ht="15.75" customHeight="1" x14ac:dyDescent="0.3">
      <c r="G345" s="150" t="s">
        <v>26844</v>
      </c>
      <c r="H345" s="150"/>
    </row>
    <row r="347" spans="1:19" ht="15" customHeight="1" x14ac:dyDescent="0.3">
      <c r="A347" s="151" t="s">
        <v>26845</v>
      </c>
      <c r="B347" s="151"/>
      <c r="C347" s="151"/>
      <c r="D347" s="151"/>
      <c r="J347" s="151" t="s">
        <v>26846</v>
      </c>
      <c r="K347" s="151"/>
      <c r="M347" s="151" t="s">
        <v>26847</v>
      </c>
      <c r="N347" s="151"/>
      <c r="P347" s="151" t="s">
        <v>26848</v>
      </c>
      <c r="Q347" s="151"/>
      <c r="R347" s="151"/>
    </row>
    <row r="349" spans="1:19" ht="15" customHeight="1" x14ac:dyDescent="0.3">
      <c r="A349" s="137" t="s">
        <v>27</v>
      </c>
      <c r="C349" s="149" t="s">
        <v>26849</v>
      </c>
      <c r="D349" s="149"/>
      <c r="E349" s="149"/>
      <c r="L349" s="137" t="s">
        <v>13</v>
      </c>
      <c r="R349" s="137" t="s">
        <v>26850</v>
      </c>
    </row>
    <row r="351" spans="1:19" ht="15" customHeight="1" x14ac:dyDescent="0.3">
      <c r="A351" s="147" t="s">
        <v>27511</v>
      </c>
      <c r="B351" s="147"/>
      <c r="C351" s="147" t="s">
        <v>27512</v>
      </c>
      <c r="D351" s="147"/>
      <c r="E351" s="147"/>
      <c r="F351" s="147"/>
      <c r="G351" s="147"/>
      <c r="H351" s="147"/>
      <c r="I351" s="147"/>
      <c r="J351" s="147"/>
      <c r="K351" s="147" t="s">
        <v>27513</v>
      </c>
      <c r="L351" s="147"/>
      <c r="M351" s="147"/>
      <c r="N351" s="148" t="s">
        <v>18180</v>
      </c>
      <c r="O351" s="148"/>
      <c r="P351" s="148"/>
      <c r="Q351" s="148"/>
      <c r="R351" s="148"/>
      <c r="S351" s="148"/>
    </row>
    <row r="352" spans="1:19" x14ac:dyDescent="0.3">
      <c r="A352" s="147"/>
      <c r="B352" s="147"/>
      <c r="C352" s="147"/>
      <c r="D352" s="147"/>
      <c r="E352" s="147"/>
      <c r="F352" s="147"/>
      <c r="G352" s="147"/>
      <c r="H352" s="147"/>
      <c r="I352" s="147"/>
      <c r="J352" s="147"/>
      <c r="K352" s="147"/>
      <c r="L352" s="147"/>
      <c r="M352" s="147"/>
      <c r="N352" s="148"/>
      <c r="O352" s="148"/>
      <c r="P352" s="148"/>
      <c r="Q352" s="148"/>
      <c r="R352" s="148"/>
      <c r="S352" s="148"/>
    </row>
    <row r="353" spans="1:19" ht="15" customHeight="1" x14ac:dyDescent="0.3">
      <c r="A353" s="147" t="s">
        <v>27514</v>
      </c>
      <c r="B353" s="147"/>
      <c r="C353" s="147" t="s">
        <v>27515</v>
      </c>
      <c r="D353" s="147"/>
      <c r="E353" s="147"/>
      <c r="F353" s="147"/>
      <c r="G353" s="147"/>
      <c r="H353" s="147"/>
      <c r="I353" s="147"/>
      <c r="J353" s="147"/>
      <c r="K353" s="147" t="s">
        <v>3131</v>
      </c>
      <c r="L353" s="147"/>
      <c r="M353" s="147"/>
      <c r="N353" s="148" t="s">
        <v>27516</v>
      </c>
      <c r="O353" s="148"/>
      <c r="P353" s="148"/>
      <c r="Q353" s="148"/>
      <c r="R353" s="148"/>
      <c r="S353" s="148"/>
    </row>
    <row r="354" spans="1:19" ht="15" customHeight="1" x14ac:dyDescent="0.3">
      <c r="A354" s="147" t="s">
        <v>19186</v>
      </c>
      <c r="B354" s="147"/>
      <c r="C354" s="147" t="s">
        <v>27517</v>
      </c>
      <c r="D354" s="147"/>
      <c r="E354" s="147"/>
      <c r="F354" s="147"/>
      <c r="G354" s="147"/>
      <c r="H354" s="147"/>
      <c r="I354" s="147"/>
      <c r="J354" s="147"/>
      <c r="K354" s="147" t="s">
        <v>3131</v>
      </c>
      <c r="L354" s="147"/>
      <c r="M354" s="147"/>
      <c r="N354" s="148" t="s">
        <v>27518</v>
      </c>
      <c r="O354" s="148"/>
      <c r="P354" s="148"/>
      <c r="Q354" s="148"/>
      <c r="R354" s="148"/>
      <c r="S354" s="148"/>
    </row>
    <row r="355" spans="1:19" ht="15" customHeight="1" x14ac:dyDescent="0.3">
      <c r="A355" s="147" t="s">
        <v>27519</v>
      </c>
      <c r="B355" s="147"/>
      <c r="C355" s="147" t="s">
        <v>27520</v>
      </c>
      <c r="D355" s="147"/>
      <c r="E355" s="147"/>
      <c r="F355" s="147"/>
      <c r="G355" s="147"/>
      <c r="H355" s="147"/>
      <c r="I355" s="147"/>
      <c r="J355" s="147"/>
      <c r="K355" s="147" t="s">
        <v>26910</v>
      </c>
      <c r="L355" s="147"/>
      <c r="M355" s="147"/>
      <c r="N355" s="148" t="s">
        <v>26911</v>
      </c>
      <c r="O355" s="148"/>
      <c r="P355" s="148"/>
      <c r="Q355" s="148"/>
      <c r="R355" s="148"/>
      <c r="S355" s="148"/>
    </row>
    <row r="356" spans="1:19" ht="15" customHeight="1" x14ac:dyDescent="0.3">
      <c r="A356" s="147" t="s">
        <v>27521</v>
      </c>
      <c r="B356" s="147"/>
      <c r="C356" s="147" t="s">
        <v>27522</v>
      </c>
      <c r="D356" s="147"/>
      <c r="E356" s="147"/>
      <c r="F356" s="147"/>
      <c r="G356" s="147"/>
      <c r="H356" s="147"/>
      <c r="I356" s="147"/>
      <c r="J356" s="147"/>
      <c r="K356" s="147" t="s">
        <v>146</v>
      </c>
      <c r="L356" s="147"/>
      <c r="M356" s="147"/>
      <c r="N356" s="148" t="s">
        <v>27523</v>
      </c>
      <c r="O356" s="148"/>
      <c r="P356" s="148"/>
      <c r="Q356" s="148"/>
      <c r="R356" s="148"/>
      <c r="S356" s="148"/>
    </row>
    <row r="357" spans="1:19" ht="15" customHeight="1" x14ac:dyDescent="0.3">
      <c r="A357" s="147" t="s">
        <v>27524</v>
      </c>
      <c r="B357" s="147"/>
      <c r="C357" s="147" t="s">
        <v>27525</v>
      </c>
      <c r="D357" s="147"/>
      <c r="E357" s="147"/>
      <c r="F357" s="147"/>
      <c r="G357" s="147"/>
      <c r="H357" s="147"/>
      <c r="I357" s="147"/>
      <c r="J357" s="147"/>
      <c r="K357" s="147" t="s">
        <v>80</v>
      </c>
      <c r="L357" s="147"/>
      <c r="M357" s="147"/>
      <c r="N357" s="148" t="s">
        <v>27526</v>
      </c>
      <c r="O357" s="148"/>
      <c r="P357" s="148"/>
      <c r="Q357" s="148"/>
      <c r="R357" s="148"/>
      <c r="S357" s="148"/>
    </row>
    <row r="358" spans="1:19" ht="15" customHeight="1" x14ac:dyDescent="0.3">
      <c r="A358" s="147" t="s">
        <v>27527</v>
      </c>
      <c r="B358" s="147"/>
      <c r="C358" s="147" t="s">
        <v>27528</v>
      </c>
      <c r="D358" s="147"/>
      <c r="E358" s="147"/>
      <c r="F358" s="147"/>
      <c r="G358" s="147"/>
      <c r="H358" s="147"/>
      <c r="I358" s="147"/>
      <c r="J358" s="147"/>
      <c r="K358" s="147" t="s">
        <v>80</v>
      </c>
      <c r="L358" s="147"/>
      <c r="M358" s="147"/>
      <c r="N358" s="148" t="s">
        <v>27529</v>
      </c>
      <c r="O358" s="148"/>
      <c r="P358" s="148"/>
      <c r="Q358" s="148"/>
      <c r="R358" s="148"/>
      <c r="S358" s="148"/>
    </row>
    <row r="359" spans="1:19" ht="15" customHeight="1" x14ac:dyDescent="0.3">
      <c r="A359" s="147" t="s">
        <v>27530</v>
      </c>
      <c r="B359" s="147"/>
      <c r="C359" s="147" t="s">
        <v>27531</v>
      </c>
      <c r="D359" s="147"/>
      <c r="E359" s="147"/>
      <c r="F359" s="147"/>
      <c r="G359" s="147"/>
      <c r="H359" s="147"/>
      <c r="I359" s="147"/>
      <c r="J359" s="147"/>
      <c r="K359" s="147" t="s">
        <v>26910</v>
      </c>
      <c r="L359" s="147"/>
      <c r="M359" s="147"/>
      <c r="N359" s="148" t="s">
        <v>26911</v>
      </c>
      <c r="O359" s="148"/>
      <c r="P359" s="148"/>
      <c r="Q359" s="148"/>
      <c r="R359" s="148"/>
      <c r="S359" s="148"/>
    </row>
    <row r="360" spans="1:19" ht="15" customHeight="1" x14ac:dyDescent="0.3">
      <c r="A360" s="147" t="s">
        <v>27532</v>
      </c>
      <c r="B360" s="147"/>
      <c r="C360" s="147" t="s">
        <v>27533</v>
      </c>
      <c r="D360" s="147"/>
      <c r="E360" s="147"/>
      <c r="F360" s="147"/>
      <c r="G360" s="147"/>
      <c r="H360" s="147"/>
      <c r="I360" s="147"/>
      <c r="J360" s="147"/>
      <c r="K360" s="147" t="s">
        <v>1074</v>
      </c>
      <c r="L360" s="147"/>
      <c r="M360" s="147"/>
      <c r="N360" s="148" t="s">
        <v>27069</v>
      </c>
      <c r="O360" s="148"/>
      <c r="P360" s="148"/>
      <c r="Q360" s="148"/>
      <c r="R360" s="148"/>
      <c r="S360" s="148"/>
    </row>
    <row r="361" spans="1:19" ht="15" customHeight="1" x14ac:dyDescent="0.3">
      <c r="A361" s="147" t="s">
        <v>27534</v>
      </c>
      <c r="B361" s="147"/>
      <c r="C361" s="147" t="s">
        <v>27535</v>
      </c>
      <c r="D361" s="147"/>
      <c r="E361" s="147"/>
      <c r="F361" s="147"/>
      <c r="G361" s="147"/>
      <c r="H361" s="147"/>
      <c r="I361" s="147"/>
      <c r="J361" s="147"/>
      <c r="K361" s="147" t="s">
        <v>1037</v>
      </c>
      <c r="L361" s="147"/>
      <c r="M361" s="147"/>
      <c r="N361" s="148" t="s">
        <v>17472</v>
      </c>
      <c r="O361" s="148"/>
      <c r="P361" s="148"/>
      <c r="Q361" s="148"/>
      <c r="R361" s="148"/>
      <c r="S361" s="148"/>
    </row>
    <row r="362" spans="1:19" ht="15" customHeight="1" x14ac:dyDescent="0.3">
      <c r="A362" s="147" t="s">
        <v>27536</v>
      </c>
      <c r="B362" s="147"/>
      <c r="C362" s="147" t="s">
        <v>27041</v>
      </c>
      <c r="D362" s="147"/>
      <c r="E362" s="147"/>
      <c r="F362" s="147"/>
      <c r="G362" s="147"/>
      <c r="H362" s="147"/>
      <c r="I362" s="147"/>
      <c r="J362" s="147"/>
      <c r="K362" s="147" t="s">
        <v>26910</v>
      </c>
      <c r="L362" s="147"/>
      <c r="M362" s="147"/>
      <c r="N362" s="148" t="s">
        <v>26911</v>
      </c>
      <c r="O362" s="148"/>
      <c r="P362" s="148"/>
      <c r="Q362" s="148"/>
      <c r="R362" s="148"/>
      <c r="S362" s="148"/>
    </row>
    <row r="363" spans="1:19" ht="15" customHeight="1" x14ac:dyDescent="0.3">
      <c r="A363" s="147" t="s">
        <v>27537</v>
      </c>
      <c r="B363" s="147"/>
      <c r="C363" s="147" t="s">
        <v>27043</v>
      </c>
      <c r="D363" s="147"/>
      <c r="E363" s="147"/>
      <c r="F363" s="147"/>
      <c r="G363" s="147"/>
      <c r="H363" s="147"/>
      <c r="I363" s="147"/>
      <c r="J363" s="147"/>
      <c r="K363" s="147" t="s">
        <v>26910</v>
      </c>
      <c r="L363" s="147"/>
      <c r="M363" s="147"/>
      <c r="N363" s="148" t="s">
        <v>26911</v>
      </c>
      <c r="O363" s="148"/>
      <c r="P363" s="148"/>
      <c r="Q363" s="148"/>
      <c r="R363" s="148"/>
      <c r="S363" s="148"/>
    </row>
    <row r="364" spans="1:19" ht="15" customHeight="1" x14ac:dyDescent="0.3">
      <c r="A364" s="147" t="s">
        <v>27538</v>
      </c>
      <c r="B364" s="147"/>
      <c r="C364" s="147" t="s">
        <v>27045</v>
      </c>
      <c r="D364" s="147"/>
      <c r="E364" s="147"/>
      <c r="F364" s="147"/>
      <c r="G364" s="147"/>
      <c r="H364" s="147"/>
      <c r="I364" s="147"/>
      <c r="J364" s="147"/>
      <c r="K364" s="147" t="s">
        <v>26910</v>
      </c>
      <c r="L364" s="147"/>
      <c r="M364" s="147"/>
      <c r="N364" s="148" t="s">
        <v>26911</v>
      </c>
      <c r="O364" s="148"/>
      <c r="P364" s="148"/>
      <c r="Q364" s="148"/>
      <c r="R364" s="148"/>
      <c r="S364" s="148"/>
    </row>
    <row r="365" spans="1:19" ht="15" customHeight="1" x14ac:dyDescent="0.3">
      <c r="A365" s="147" t="s">
        <v>27539</v>
      </c>
      <c r="B365" s="147"/>
      <c r="C365" s="147" t="s">
        <v>27540</v>
      </c>
      <c r="D365" s="147"/>
      <c r="E365" s="147"/>
      <c r="F365" s="147"/>
      <c r="G365" s="147"/>
      <c r="H365" s="147"/>
      <c r="I365" s="147"/>
      <c r="J365" s="147"/>
      <c r="K365" s="147" t="s">
        <v>26910</v>
      </c>
      <c r="L365" s="147"/>
      <c r="M365" s="147"/>
      <c r="N365" s="148" t="s">
        <v>26911</v>
      </c>
      <c r="O365" s="148"/>
      <c r="P365" s="148"/>
      <c r="Q365" s="148"/>
      <c r="R365" s="148"/>
      <c r="S365" s="148"/>
    </row>
    <row r="366" spans="1:19" ht="15" customHeight="1" x14ac:dyDescent="0.3">
      <c r="A366" s="147" t="s">
        <v>27541</v>
      </c>
      <c r="B366" s="147"/>
      <c r="C366" s="147" t="s">
        <v>27542</v>
      </c>
      <c r="D366" s="147"/>
      <c r="E366" s="147"/>
      <c r="F366" s="147"/>
      <c r="G366" s="147"/>
      <c r="H366" s="147"/>
      <c r="I366" s="147"/>
      <c r="J366" s="147"/>
      <c r="K366" s="147" t="s">
        <v>1037</v>
      </c>
      <c r="L366" s="147"/>
      <c r="M366" s="147"/>
      <c r="N366" s="148" t="s">
        <v>27543</v>
      </c>
      <c r="O366" s="148"/>
      <c r="P366" s="148"/>
      <c r="Q366" s="148"/>
      <c r="R366" s="148"/>
      <c r="S366" s="148"/>
    </row>
    <row r="367" spans="1:19" ht="15" customHeight="1" x14ac:dyDescent="0.3">
      <c r="A367" s="147" t="s">
        <v>27544</v>
      </c>
      <c r="B367" s="147"/>
      <c r="C367" s="147" t="s">
        <v>27545</v>
      </c>
      <c r="D367" s="147"/>
      <c r="E367" s="147"/>
      <c r="F367" s="147"/>
      <c r="G367" s="147"/>
      <c r="H367" s="147"/>
      <c r="I367" s="147"/>
      <c r="J367" s="147"/>
      <c r="K367" s="147" t="s">
        <v>1037</v>
      </c>
      <c r="L367" s="147"/>
      <c r="M367" s="147"/>
      <c r="N367" s="148" t="s">
        <v>27254</v>
      </c>
      <c r="O367" s="148"/>
      <c r="P367" s="148"/>
      <c r="Q367" s="148"/>
      <c r="R367" s="148"/>
      <c r="S367" s="148"/>
    </row>
    <row r="368" spans="1:19" ht="15" customHeight="1" x14ac:dyDescent="0.3">
      <c r="A368" s="147" t="s">
        <v>27546</v>
      </c>
      <c r="B368" s="147"/>
      <c r="C368" s="147" t="s">
        <v>27547</v>
      </c>
      <c r="D368" s="147"/>
      <c r="E368" s="147"/>
      <c r="F368" s="147"/>
      <c r="G368" s="147"/>
      <c r="H368" s="147"/>
      <c r="I368" s="147"/>
      <c r="J368" s="147"/>
      <c r="K368" s="147" t="s">
        <v>1037</v>
      </c>
      <c r="L368" s="147"/>
      <c r="M368" s="147"/>
      <c r="N368" s="148" t="s">
        <v>27548</v>
      </c>
      <c r="O368" s="148"/>
      <c r="P368" s="148"/>
      <c r="Q368" s="148"/>
      <c r="R368" s="148"/>
      <c r="S368" s="148"/>
    </row>
    <row r="369" spans="1:19" ht="15" customHeight="1" x14ac:dyDescent="0.3">
      <c r="A369" s="147" t="s">
        <v>27549</v>
      </c>
      <c r="B369" s="147"/>
      <c r="C369" s="147" t="s">
        <v>27550</v>
      </c>
      <c r="D369" s="147"/>
      <c r="E369" s="147"/>
      <c r="F369" s="147"/>
      <c r="G369" s="147"/>
      <c r="H369" s="147"/>
      <c r="I369" s="147"/>
      <c r="J369" s="147"/>
      <c r="K369" s="147" t="s">
        <v>1037</v>
      </c>
      <c r="L369" s="147"/>
      <c r="M369" s="147"/>
      <c r="N369" s="148" t="s">
        <v>27551</v>
      </c>
      <c r="O369" s="148"/>
      <c r="P369" s="148"/>
      <c r="Q369" s="148"/>
      <c r="R369" s="148"/>
      <c r="S369" s="148"/>
    </row>
    <row r="370" spans="1:19" ht="15" customHeight="1" x14ac:dyDescent="0.3">
      <c r="A370" s="147" t="s">
        <v>27552</v>
      </c>
      <c r="B370" s="147"/>
      <c r="C370" s="147" t="s">
        <v>27553</v>
      </c>
      <c r="D370" s="147"/>
      <c r="E370" s="147"/>
      <c r="F370" s="147"/>
      <c r="G370" s="147"/>
      <c r="H370" s="147"/>
      <c r="I370" s="147"/>
      <c r="J370" s="147"/>
      <c r="K370" s="147" t="s">
        <v>1037</v>
      </c>
      <c r="L370" s="147"/>
      <c r="M370" s="147"/>
      <c r="N370" s="148" t="s">
        <v>27554</v>
      </c>
      <c r="O370" s="148"/>
      <c r="P370" s="148"/>
      <c r="Q370" s="148"/>
      <c r="R370" s="148"/>
      <c r="S370" s="148"/>
    </row>
    <row r="371" spans="1:19" ht="15" customHeight="1" x14ac:dyDescent="0.3">
      <c r="A371" s="147" t="s">
        <v>27555</v>
      </c>
      <c r="B371" s="147"/>
      <c r="C371" s="147" t="s">
        <v>27556</v>
      </c>
      <c r="D371" s="147"/>
      <c r="E371" s="147"/>
      <c r="F371" s="147"/>
      <c r="G371" s="147"/>
      <c r="H371" s="147"/>
      <c r="I371" s="147"/>
      <c r="J371" s="147"/>
      <c r="K371" s="147" t="s">
        <v>1037</v>
      </c>
      <c r="L371" s="147"/>
      <c r="M371" s="147"/>
      <c r="N371" s="148" t="s">
        <v>27557</v>
      </c>
      <c r="O371" s="148"/>
      <c r="P371" s="148"/>
      <c r="Q371" s="148"/>
      <c r="R371" s="148"/>
      <c r="S371" s="148"/>
    </row>
    <row r="372" spans="1:19" ht="15" customHeight="1" x14ac:dyDescent="0.3">
      <c r="A372" s="147" t="s">
        <v>27558</v>
      </c>
      <c r="B372" s="147"/>
      <c r="C372" s="147" t="s">
        <v>27559</v>
      </c>
      <c r="D372" s="147"/>
      <c r="E372" s="147"/>
      <c r="F372" s="147"/>
      <c r="G372" s="147"/>
      <c r="H372" s="147"/>
      <c r="I372" s="147"/>
      <c r="J372" s="147"/>
      <c r="K372" s="147" t="s">
        <v>1037</v>
      </c>
      <c r="L372" s="147"/>
      <c r="M372" s="147"/>
      <c r="N372" s="148" t="s">
        <v>27560</v>
      </c>
      <c r="O372" s="148"/>
      <c r="P372" s="148"/>
      <c r="Q372" s="148"/>
      <c r="R372" s="148"/>
      <c r="S372" s="148"/>
    </row>
    <row r="373" spans="1:19" ht="15" customHeight="1" x14ac:dyDescent="0.3">
      <c r="A373" s="147" t="s">
        <v>27561</v>
      </c>
      <c r="B373" s="147"/>
      <c r="C373" s="147" t="s">
        <v>27562</v>
      </c>
      <c r="D373" s="147"/>
      <c r="E373" s="147"/>
      <c r="F373" s="147"/>
      <c r="G373" s="147"/>
      <c r="H373" s="147"/>
      <c r="I373" s="147"/>
      <c r="J373" s="147"/>
      <c r="K373" s="147" t="s">
        <v>1037</v>
      </c>
      <c r="L373" s="147"/>
      <c r="M373" s="147"/>
      <c r="N373" s="148" t="s">
        <v>27563</v>
      </c>
      <c r="O373" s="148"/>
      <c r="P373" s="148"/>
      <c r="Q373" s="148"/>
      <c r="R373" s="148"/>
      <c r="S373" s="148"/>
    </row>
    <row r="374" spans="1:19" ht="15" customHeight="1" x14ac:dyDescent="0.3">
      <c r="A374" s="147" t="s">
        <v>27564</v>
      </c>
      <c r="B374" s="147"/>
      <c r="C374" s="147" t="s">
        <v>27565</v>
      </c>
      <c r="D374" s="147"/>
      <c r="E374" s="147"/>
      <c r="F374" s="147"/>
      <c r="G374" s="147"/>
      <c r="H374" s="147"/>
      <c r="I374" s="147"/>
      <c r="J374" s="147"/>
      <c r="K374" s="147" t="s">
        <v>1037</v>
      </c>
      <c r="L374" s="147"/>
      <c r="M374" s="147"/>
      <c r="N374" s="148" t="s">
        <v>27566</v>
      </c>
      <c r="O374" s="148"/>
      <c r="P374" s="148"/>
      <c r="Q374" s="148"/>
      <c r="R374" s="148"/>
      <c r="S374" s="148"/>
    </row>
    <row r="375" spans="1:19" ht="15" customHeight="1" x14ac:dyDescent="0.3">
      <c r="A375" s="147" t="s">
        <v>27567</v>
      </c>
      <c r="B375" s="147"/>
      <c r="C375" s="147" t="s">
        <v>27568</v>
      </c>
      <c r="D375" s="147"/>
      <c r="E375" s="147"/>
      <c r="F375" s="147"/>
      <c r="G375" s="147"/>
      <c r="H375" s="147"/>
      <c r="I375" s="147"/>
      <c r="J375" s="147"/>
      <c r="K375" s="147" t="s">
        <v>1037</v>
      </c>
      <c r="L375" s="147"/>
      <c r="M375" s="147"/>
      <c r="N375" s="148" t="s">
        <v>27569</v>
      </c>
      <c r="O375" s="148"/>
      <c r="P375" s="148"/>
      <c r="Q375" s="148"/>
      <c r="R375" s="148"/>
      <c r="S375" s="148"/>
    </row>
    <row r="376" spans="1:19" ht="15" customHeight="1" x14ac:dyDescent="0.3">
      <c r="A376" s="147" t="s">
        <v>19254</v>
      </c>
      <c r="B376" s="147"/>
      <c r="C376" s="147" t="s">
        <v>27570</v>
      </c>
      <c r="D376" s="147"/>
      <c r="E376" s="147"/>
      <c r="F376" s="147"/>
      <c r="G376" s="147"/>
      <c r="H376" s="147"/>
      <c r="I376" s="147"/>
      <c r="J376" s="147"/>
      <c r="K376" s="147" t="s">
        <v>1037</v>
      </c>
      <c r="L376" s="147"/>
      <c r="M376" s="147"/>
      <c r="N376" s="148" t="s">
        <v>27571</v>
      </c>
      <c r="O376" s="148"/>
      <c r="P376" s="148"/>
      <c r="Q376" s="148"/>
      <c r="R376" s="148"/>
      <c r="S376" s="148"/>
    </row>
    <row r="377" spans="1:19" ht="15" customHeight="1" x14ac:dyDescent="0.3">
      <c r="A377" s="147" t="s">
        <v>27572</v>
      </c>
      <c r="B377" s="147"/>
      <c r="C377" s="147" t="s">
        <v>27573</v>
      </c>
      <c r="D377" s="147"/>
      <c r="E377" s="147"/>
      <c r="F377" s="147"/>
      <c r="G377" s="147"/>
      <c r="H377" s="147"/>
      <c r="I377" s="147"/>
      <c r="J377" s="147"/>
      <c r="K377" s="147" t="s">
        <v>1037</v>
      </c>
      <c r="L377" s="147"/>
      <c r="M377" s="147"/>
      <c r="N377" s="148" t="s">
        <v>27574</v>
      </c>
      <c r="O377" s="148"/>
      <c r="P377" s="148"/>
      <c r="Q377" s="148"/>
      <c r="R377" s="148"/>
      <c r="S377" s="148"/>
    </row>
    <row r="378" spans="1:19" ht="15" customHeight="1" x14ac:dyDescent="0.3">
      <c r="A378" s="147" t="s">
        <v>27575</v>
      </c>
      <c r="B378" s="147"/>
      <c r="C378" s="147" t="s">
        <v>27576</v>
      </c>
      <c r="D378" s="147"/>
      <c r="E378" s="147"/>
      <c r="F378" s="147"/>
      <c r="G378" s="147"/>
      <c r="H378" s="147"/>
      <c r="I378" s="147"/>
      <c r="J378" s="147"/>
      <c r="K378" s="147" t="s">
        <v>1037</v>
      </c>
      <c r="L378" s="147"/>
      <c r="M378" s="147"/>
      <c r="N378" s="148" t="s">
        <v>18058</v>
      </c>
      <c r="O378" s="148"/>
      <c r="P378" s="148"/>
      <c r="Q378" s="148"/>
      <c r="R378" s="148"/>
      <c r="S378" s="148"/>
    </row>
    <row r="379" spans="1:19" ht="15" customHeight="1" x14ac:dyDescent="0.3">
      <c r="A379" s="147" t="s">
        <v>27577</v>
      </c>
      <c r="B379" s="147"/>
      <c r="C379" s="147" t="s">
        <v>27578</v>
      </c>
      <c r="D379" s="147"/>
      <c r="E379" s="147"/>
      <c r="F379" s="147"/>
      <c r="G379" s="147"/>
      <c r="H379" s="147"/>
      <c r="I379" s="147"/>
      <c r="J379" s="147"/>
      <c r="K379" s="147" t="s">
        <v>1037</v>
      </c>
      <c r="L379" s="147"/>
      <c r="M379" s="147"/>
      <c r="N379" s="148" t="s">
        <v>27579</v>
      </c>
      <c r="O379" s="148"/>
      <c r="P379" s="148"/>
      <c r="Q379" s="148"/>
      <c r="R379" s="148"/>
      <c r="S379" s="148"/>
    </row>
    <row r="380" spans="1:19" ht="15" customHeight="1" x14ac:dyDescent="0.3">
      <c r="A380" s="147" t="s">
        <v>27580</v>
      </c>
      <c r="B380" s="147"/>
      <c r="C380" s="147" t="s">
        <v>27581</v>
      </c>
      <c r="D380" s="147"/>
      <c r="E380" s="147"/>
      <c r="F380" s="147"/>
      <c r="G380" s="147"/>
      <c r="H380" s="147"/>
      <c r="I380" s="147"/>
      <c r="J380" s="147"/>
      <c r="K380" s="147" t="s">
        <v>1037</v>
      </c>
      <c r="L380" s="147"/>
      <c r="M380" s="147"/>
      <c r="N380" s="148" t="s">
        <v>18132</v>
      </c>
      <c r="O380" s="148"/>
      <c r="P380" s="148"/>
      <c r="Q380" s="148"/>
      <c r="R380" s="148"/>
      <c r="S380" s="148"/>
    </row>
    <row r="381" spans="1:19" ht="15" customHeight="1" x14ac:dyDescent="0.3">
      <c r="A381" s="147" t="s">
        <v>27582</v>
      </c>
      <c r="B381" s="147"/>
      <c r="C381" s="147" t="s">
        <v>27583</v>
      </c>
      <c r="D381" s="147"/>
      <c r="E381" s="147"/>
      <c r="F381" s="147"/>
      <c r="G381" s="147"/>
      <c r="H381" s="147"/>
      <c r="I381" s="147"/>
      <c r="J381" s="147"/>
      <c r="K381" s="147" t="s">
        <v>1037</v>
      </c>
      <c r="L381" s="147"/>
      <c r="M381" s="147"/>
      <c r="N381" s="148" t="s">
        <v>27584</v>
      </c>
      <c r="O381" s="148"/>
      <c r="P381" s="148"/>
      <c r="Q381" s="148"/>
      <c r="R381" s="148"/>
      <c r="S381" s="148"/>
    </row>
    <row r="382" spans="1:19" ht="15" customHeight="1" x14ac:dyDescent="0.3">
      <c r="A382" s="147" t="s">
        <v>27585</v>
      </c>
      <c r="B382" s="147"/>
      <c r="C382" s="147" t="s">
        <v>27586</v>
      </c>
      <c r="D382" s="147"/>
      <c r="E382" s="147"/>
      <c r="F382" s="147"/>
      <c r="G382" s="147"/>
      <c r="H382" s="147"/>
      <c r="I382" s="147"/>
      <c r="J382" s="147"/>
      <c r="K382" s="147" t="s">
        <v>1037</v>
      </c>
      <c r="L382" s="147"/>
      <c r="M382" s="147"/>
      <c r="N382" s="148" t="s">
        <v>27587</v>
      </c>
      <c r="O382" s="148"/>
      <c r="P382" s="148"/>
      <c r="Q382" s="148"/>
      <c r="R382" s="148"/>
      <c r="S382" s="148"/>
    </row>
    <row r="383" spans="1:19" ht="15" customHeight="1" x14ac:dyDescent="0.3">
      <c r="A383" s="147" t="s">
        <v>27588</v>
      </c>
      <c r="B383" s="147"/>
      <c r="C383" s="147" t="s">
        <v>27246</v>
      </c>
      <c r="D383" s="147"/>
      <c r="E383" s="147"/>
      <c r="F383" s="147"/>
      <c r="G383" s="147"/>
      <c r="H383" s="147"/>
      <c r="I383" s="147"/>
      <c r="J383" s="147"/>
      <c r="K383" s="147" t="s">
        <v>1074</v>
      </c>
      <c r="L383" s="147"/>
      <c r="M383" s="147"/>
      <c r="N383" s="148" t="s">
        <v>27247</v>
      </c>
      <c r="O383" s="148"/>
      <c r="P383" s="148"/>
      <c r="Q383" s="148"/>
      <c r="R383" s="148"/>
      <c r="S383" s="148"/>
    </row>
    <row r="384" spans="1:19" ht="15" customHeight="1" x14ac:dyDescent="0.3">
      <c r="A384" s="147" t="s">
        <v>27589</v>
      </c>
      <c r="B384" s="147"/>
      <c r="C384" s="147" t="s">
        <v>27590</v>
      </c>
      <c r="D384" s="147"/>
      <c r="E384" s="147"/>
      <c r="F384" s="147"/>
      <c r="G384" s="147"/>
      <c r="H384" s="147"/>
      <c r="I384" s="147"/>
      <c r="J384" s="147"/>
      <c r="K384" s="147" t="s">
        <v>3131</v>
      </c>
      <c r="L384" s="147"/>
      <c r="M384" s="147"/>
      <c r="N384" s="148" t="s">
        <v>2393</v>
      </c>
      <c r="O384" s="148"/>
      <c r="P384" s="148"/>
      <c r="Q384" s="148"/>
      <c r="R384" s="148"/>
      <c r="S384" s="148"/>
    </row>
    <row r="385" spans="1:19" ht="15" customHeight="1" x14ac:dyDescent="0.3">
      <c r="A385" s="147" t="s">
        <v>27591</v>
      </c>
      <c r="B385" s="147"/>
      <c r="C385" s="147" t="s">
        <v>27592</v>
      </c>
      <c r="D385" s="147"/>
      <c r="E385" s="147"/>
      <c r="F385" s="147"/>
      <c r="G385" s="147"/>
      <c r="H385" s="147"/>
      <c r="I385" s="147"/>
      <c r="J385" s="147"/>
      <c r="K385" s="147" t="s">
        <v>3131</v>
      </c>
      <c r="L385" s="147"/>
      <c r="M385" s="147"/>
      <c r="N385" s="148" t="s">
        <v>13071</v>
      </c>
      <c r="O385" s="148"/>
      <c r="P385" s="148"/>
      <c r="Q385" s="148"/>
      <c r="R385" s="148"/>
      <c r="S385" s="148"/>
    </row>
    <row r="386" spans="1:19" ht="15" customHeight="1" x14ac:dyDescent="0.3">
      <c r="A386" s="147" t="s">
        <v>27593</v>
      </c>
      <c r="B386" s="147"/>
      <c r="C386" s="147" t="s">
        <v>27594</v>
      </c>
      <c r="D386" s="147"/>
      <c r="E386" s="147"/>
      <c r="F386" s="147"/>
      <c r="G386" s="147"/>
      <c r="H386" s="147"/>
      <c r="I386" s="147"/>
      <c r="J386" s="147"/>
      <c r="K386" s="147" t="s">
        <v>1037</v>
      </c>
      <c r="L386" s="147"/>
      <c r="M386" s="147"/>
      <c r="N386" s="148" t="s">
        <v>27595</v>
      </c>
      <c r="O386" s="148"/>
      <c r="P386" s="148"/>
      <c r="Q386" s="148"/>
      <c r="R386" s="148"/>
      <c r="S386" s="148"/>
    </row>
    <row r="387" spans="1:19" ht="15" customHeight="1" x14ac:dyDescent="0.3">
      <c r="A387" s="147" t="s">
        <v>27596</v>
      </c>
      <c r="B387" s="147"/>
      <c r="C387" s="147" t="s">
        <v>27597</v>
      </c>
      <c r="D387" s="147"/>
      <c r="E387" s="147"/>
      <c r="F387" s="147"/>
      <c r="G387" s="147"/>
      <c r="H387" s="147"/>
      <c r="I387" s="147"/>
      <c r="J387" s="147"/>
      <c r="K387" s="147" t="s">
        <v>1037</v>
      </c>
      <c r="L387" s="147"/>
      <c r="M387" s="147"/>
      <c r="N387" s="148" t="s">
        <v>27598</v>
      </c>
      <c r="O387" s="148"/>
      <c r="P387" s="148"/>
      <c r="Q387" s="148"/>
      <c r="R387" s="148"/>
      <c r="S387" s="148"/>
    </row>
    <row r="388" spans="1:19" ht="15" customHeight="1" x14ac:dyDescent="0.3">
      <c r="A388" s="147" t="s">
        <v>27599</v>
      </c>
      <c r="B388" s="147"/>
      <c r="C388" s="147" t="s">
        <v>27600</v>
      </c>
      <c r="D388" s="147"/>
      <c r="E388" s="147"/>
      <c r="F388" s="147"/>
      <c r="G388" s="147"/>
      <c r="H388" s="147"/>
      <c r="I388" s="147"/>
      <c r="J388" s="147"/>
      <c r="K388" s="147" t="s">
        <v>1037</v>
      </c>
      <c r="L388" s="147"/>
      <c r="M388" s="147"/>
      <c r="N388" s="148" t="s">
        <v>27601</v>
      </c>
      <c r="O388" s="148"/>
      <c r="P388" s="148"/>
      <c r="Q388" s="148"/>
      <c r="R388" s="148"/>
      <c r="S388" s="148"/>
    </row>
    <row r="389" spans="1:19" ht="15" customHeight="1" x14ac:dyDescent="0.3">
      <c r="A389" s="147" t="s">
        <v>27602</v>
      </c>
      <c r="B389" s="147"/>
      <c r="C389" s="147" t="s">
        <v>27603</v>
      </c>
      <c r="D389" s="147"/>
      <c r="E389" s="147"/>
      <c r="F389" s="147"/>
      <c r="G389" s="147"/>
      <c r="H389" s="147"/>
      <c r="I389" s="147"/>
      <c r="J389" s="147"/>
      <c r="K389" s="147" t="s">
        <v>80</v>
      </c>
      <c r="L389" s="147"/>
      <c r="M389" s="147"/>
      <c r="N389" s="148" t="s">
        <v>27604</v>
      </c>
      <c r="O389" s="148"/>
      <c r="P389" s="148"/>
      <c r="Q389" s="148"/>
      <c r="R389" s="148"/>
      <c r="S389" s="148"/>
    </row>
    <row r="390" spans="1:19" ht="15" customHeight="1" x14ac:dyDescent="0.3">
      <c r="A390" s="147" t="s">
        <v>27605</v>
      </c>
      <c r="B390" s="147"/>
      <c r="C390" s="147" t="s">
        <v>27606</v>
      </c>
      <c r="D390" s="147"/>
      <c r="E390" s="147"/>
      <c r="F390" s="147"/>
      <c r="G390" s="147"/>
      <c r="H390" s="147"/>
      <c r="I390" s="147"/>
      <c r="J390" s="147"/>
      <c r="K390" s="147" t="s">
        <v>80</v>
      </c>
      <c r="L390" s="147"/>
      <c r="M390" s="147"/>
      <c r="N390" s="148" t="s">
        <v>2598</v>
      </c>
      <c r="O390" s="148"/>
      <c r="P390" s="148"/>
      <c r="Q390" s="148"/>
      <c r="R390" s="148"/>
      <c r="S390" s="148"/>
    </row>
    <row r="391" spans="1:19" ht="15" customHeight="1" x14ac:dyDescent="0.3">
      <c r="A391" s="147" t="s">
        <v>27607</v>
      </c>
      <c r="B391" s="147"/>
      <c r="C391" s="147" t="s">
        <v>27608</v>
      </c>
      <c r="D391" s="147"/>
      <c r="E391" s="147"/>
      <c r="F391" s="147"/>
      <c r="G391" s="147"/>
      <c r="H391" s="147"/>
      <c r="I391" s="147"/>
      <c r="J391" s="147"/>
      <c r="K391" s="147" t="s">
        <v>1037</v>
      </c>
      <c r="L391" s="147"/>
      <c r="M391" s="147"/>
      <c r="N391" s="148" t="s">
        <v>27609</v>
      </c>
      <c r="O391" s="148"/>
      <c r="P391" s="148"/>
      <c r="Q391" s="148"/>
      <c r="R391" s="148"/>
      <c r="S391" s="148"/>
    </row>
    <row r="392" spans="1:19" ht="15" customHeight="1" x14ac:dyDescent="0.3">
      <c r="A392" s="147" t="s">
        <v>27610</v>
      </c>
      <c r="B392" s="147"/>
      <c r="C392" s="147" t="s">
        <v>27611</v>
      </c>
      <c r="D392" s="147"/>
      <c r="E392" s="147"/>
      <c r="F392" s="147"/>
      <c r="G392" s="147"/>
      <c r="H392" s="147"/>
      <c r="I392" s="147"/>
      <c r="J392" s="147"/>
      <c r="K392" s="147" t="s">
        <v>1037</v>
      </c>
      <c r="L392" s="147"/>
      <c r="M392" s="147"/>
      <c r="N392" s="148" t="s">
        <v>27612</v>
      </c>
      <c r="O392" s="148"/>
      <c r="P392" s="148"/>
      <c r="Q392" s="148"/>
      <c r="R392" s="148"/>
      <c r="S392" s="148"/>
    </row>
    <row r="393" spans="1:19" ht="15" customHeight="1" x14ac:dyDescent="0.3">
      <c r="A393" s="147" t="s">
        <v>27613</v>
      </c>
      <c r="B393" s="147"/>
      <c r="C393" s="147" t="s">
        <v>27614</v>
      </c>
      <c r="D393" s="147"/>
      <c r="E393" s="147"/>
      <c r="F393" s="147"/>
      <c r="G393" s="147"/>
      <c r="H393" s="147"/>
      <c r="I393" s="147"/>
      <c r="J393" s="147"/>
      <c r="K393" s="147" t="s">
        <v>1037</v>
      </c>
      <c r="L393" s="147"/>
      <c r="M393" s="147"/>
      <c r="N393" s="148" t="s">
        <v>27615</v>
      </c>
      <c r="O393" s="148"/>
      <c r="P393" s="148"/>
      <c r="Q393" s="148"/>
      <c r="R393" s="148"/>
      <c r="S393" s="148"/>
    </row>
    <row r="394" spans="1:19" ht="15" customHeight="1" x14ac:dyDescent="0.3">
      <c r="A394" s="152" t="s">
        <v>27616</v>
      </c>
      <c r="B394" s="152"/>
      <c r="C394" s="152" t="s">
        <v>27617</v>
      </c>
      <c r="D394" s="152"/>
      <c r="E394" s="152"/>
      <c r="F394" s="152"/>
      <c r="G394" s="152"/>
      <c r="H394" s="152"/>
      <c r="I394" s="152"/>
      <c r="J394" s="152"/>
      <c r="K394" s="152" t="s">
        <v>80</v>
      </c>
      <c r="L394" s="152"/>
      <c r="M394" s="152"/>
      <c r="N394" s="153" t="s">
        <v>27618</v>
      </c>
      <c r="O394" s="153"/>
      <c r="P394" s="153"/>
      <c r="Q394" s="153"/>
      <c r="R394" s="153"/>
      <c r="S394" s="153"/>
    </row>
    <row r="396" spans="1:19" ht="15" customHeight="1" x14ac:dyDescent="0.3">
      <c r="A396" s="154" t="s">
        <v>26963</v>
      </c>
      <c r="B396" s="154"/>
      <c r="C396" s="154"/>
    </row>
    <row r="397" spans="1:19" ht="15" customHeight="1" x14ac:dyDescent="0.3">
      <c r="A397" s="154"/>
      <c r="B397" s="154"/>
      <c r="C397" s="154"/>
      <c r="Q397" s="155" t="s">
        <v>27619</v>
      </c>
      <c r="R397" s="155"/>
      <c r="S397" s="155"/>
    </row>
    <row r="398" spans="1:19" x14ac:dyDescent="0.3">
      <c r="Q398" s="155"/>
      <c r="R398" s="155"/>
      <c r="S398" s="155"/>
    </row>
    <row r="400" spans="1:19" ht="15.75" customHeight="1" x14ac:dyDescent="0.3">
      <c r="H400" s="150" t="s">
        <v>26843</v>
      </c>
      <c r="I400" s="150"/>
      <c r="J400" s="150"/>
      <c r="K400" s="150"/>
      <c r="L400" s="150"/>
      <c r="M400" s="150"/>
      <c r="N400" s="150"/>
    </row>
    <row r="402" spans="1:19" ht="15.75" customHeight="1" x14ac:dyDescent="0.3">
      <c r="G402" s="150" t="s">
        <v>26844</v>
      </c>
      <c r="H402" s="150"/>
    </row>
    <row r="404" spans="1:19" ht="15" customHeight="1" x14ac:dyDescent="0.3">
      <c r="A404" s="151" t="s">
        <v>26845</v>
      </c>
      <c r="B404" s="151"/>
      <c r="C404" s="151"/>
      <c r="D404" s="151"/>
      <c r="J404" s="151" t="s">
        <v>26846</v>
      </c>
      <c r="K404" s="151"/>
      <c r="M404" s="151" t="s">
        <v>26847</v>
      </c>
      <c r="N404" s="151"/>
      <c r="P404" s="151" t="s">
        <v>26848</v>
      </c>
      <c r="Q404" s="151"/>
      <c r="R404" s="151"/>
    </row>
    <row r="406" spans="1:19" ht="15" customHeight="1" x14ac:dyDescent="0.3">
      <c r="A406" s="137" t="s">
        <v>27</v>
      </c>
      <c r="C406" s="149" t="s">
        <v>26849</v>
      </c>
      <c r="D406" s="149"/>
      <c r="E406" s="149"/>
      <c r="L406" s="137" t="s">
        <v>13</v>
      </c>
      <c r="R406" s="137" t="s">
        <v>26850</v>
      </c>
    </row>
    <row r="408" spans="1:19" ht="15" customHeight="1" x14ac:dyDescent="0.3">
      <c r="A408" s="147" t="s">
        <v>27620</v>
      </c>
      <c r="B408" s="147"/>
      <c r="C408" s="147" t="s">
        <v>27621</v>
      </c>
      <c r="D408" s="147"/>
      <c r="E408" s="147"/>
      <c r="F408" s="147"/>
      <c r="G408" s="147"/>
      <c r="H408" s="147"/>
      <c r="I408" s="147"/>
      <c r="J408" s="147"/>
      <c r="K408" s="147" t="s">
        <v>1037</v>
      </c>
      <c r="L408" s="147"/>
      <c r="M408" s="147"/>
      <c r="N408" s="148" t="s">
        <v>8171</v>
      </c>
      <c r="O408" s="148"/>
      <c r="P408" s="148"/>
      <c r="Q408" s="148"/>
      <c r="R408" s="148"/>
      <c r="S408" s="148"/>
    </row>
    <row r="409" spans="1:19" x14ac:dyDescent="0.3">
      <c r="A409" s="147"/>
      <c r="B409" s="147"/>
      <c r="C409" s="147"/>
      <c r="D409" s="147"/>
      <c r="E409" s="147"/>
      <c r="F409" s="147"/>
      <c r="G409" s="147"/>
      <c r="H409" s="147"/>
      <c r="I409" s="147"/>
      <c r="J409" s="147"/>
      <c r="K409" s="147"/>
      <c r="L409" s="147"/>
      <c r="M409" s="147"/>
      <c r="N409" s="148"/>
      <c r="O409" s="148"/>
      <c r="P409" s="148"/>
      <c r="Q409" s="148"/>
      <c r="R409" s="148"/>
      <c r="S409" s="148"/>
    </row>
    <row r="410" spans="1:19" ht="15" customHeight="1" x14ac:dyDescent="0.3">
      <c r="A410" s="147" t="s">
        <v>27622</v>
      </c>
      <c r="B410" s="147"/>
      <c r="C410" s="147" t="s">
        <v>27623</v>
      </c>
      <c r="D410" s="147"/>
      <c r="E410" s="147"/>
      <c r="F410" s="147"/>
      <c r="G410" s="147"/>
      <c r="H410" s="147"/>
      <c r="I410" s="147"/>
      <c r="J410" s="147"/>
      <c r="K410" s="147" t="s">
        <v>1037</v>
      </c>
      <c r="L410" s="147"/>
      <c r="M410" s="147"/>
      <c r="N410" s="148" t="s">
        <v>27624</v>
      </c>
      <c r="O410" s="148"/>
      <c r="P410" s="148"/>
      <c r="Q410" s="148"/>
      <c r="R410" s="148"/>
      <c r="S410" s="148"/>
    </row>
    <row r="411" spans="1:19" ht="15" customHeight="1" x14ac:dyDescent="0.3">
      <c r="A411" s="147" t="s">
        <v>27625</v>
      </c>
      <c r="B411" s="147"/>
      <c r="C411" s="147" t="s">
        <v>27626</v>
      </c>
      <c r="D411" s="147"/>
      <c r="E411" s="147"/>
      <c r="F411" s="147"/>
      <c r="G411" s="147"/>
      <c r="H411" s="147"/>
      <c r="I411" s="147"/>
      <c r="J411" s="147"/>
      <c r="K411" s="147" t="s">
        <v>1037</v>
      </c>
      <c r="L411" s="147"/>
      <c r="M411" s="147"/>
      <c r="N411" s="148" t="s">
        <v>27627</v>
      </c>
      <c r="O411" s="148"/>
      <c r="P411" s="148"/>
      <c r="Q411" s="148"/>
      <c r="R411" s="148"/>
      <c r="S411" s="148"/>
    </row>
    <row r="412" spans="1:19" ht="15" customHeight="1" x14ac:dyDescent="0.3">
      <c r="A412" s="147" t="s">
        <v>27628</v>
      </c>
      <c r="B412" s="147"/>
      <c r="C412" s="147" t="s">
        <v>27629</v>
      </c>
      <c r="D412" s="147"/>
      <c r="E412" s="147"/>
      <c r="F412" s="147"/>
      <c r="G412" s="147"/>
      <c r="H412" s="147"/>
      <c r="I412" s="147"/>
      <c r="J412" s="147"/>
      <c r="K412" s="147" t="s">
        <v>1037</v>
      </c>
      <c r="L412" s="147"/>
      <c r="M412" s="147"/>
      <c r="N412" s="148" t="s">
        <v>27630</v>
      </c>
      <c r="O412" s="148"/>
      <c r="P412" s="148"/>
      <c r="Q412" s="148"/>
      <c r="R412" s="148"/>
      <c r="S412" s="148"/>
    </row>
    <row r="413" spans="1:19" ht="15" customHeight="1" x14ac:dyDescent="0.3">
      <c r="A413" s="147" t="s">
        <v>27631</v>
      </c>
      <c r="B413" s="147"/>
      <c r="C413" s="147" t="s">
        <v>27632</v>
      </c>
      <c r="D413" s="147"/>
      <c r="E413" s="147"/>
      <c r="F413" s="147"/>
      <c r="G413" s="147"/>
      <c r="H413" s="147"/>
      <c r="I413" s="147"/>
      <c r="J413" s="147"/>
      <c r="K413" s="147" t="s">
        <v>26910</v>
      </c>
      <c r="L413" s="147"/>
      <c r="M413" s="147"/>
      <c r="N413" s="148" t="s">
        <v>26911</v>
      </c>
      <c r="O413" s="148"/>
      <c r="P413" s="148"/>
      <c r="Q413" s="148"/>
      <c r="R413" s="148"/>
      <c r="S413" s="148"/>
    </row>
    <row r="414" spans="1:19" ht="15" customHeight="1" x14ac:dyDescent="0.3">
      <c r="A414" s="147" t="s">
        <v>27633</v>
      </c>
      <c r="B414" s="147"/>
      <c r="C414" s="147" t="s">
        <v>27634</v>
      </c>
      <c r="D414" s="147"/>
      <c r="E414" s="147"/>
      <c r="F414" s="147"/>
      <c r="G414" s="147"/>
      <c r="H414" s="147"/>
      <c r="I414" s="147"/>
      <c r="J414" s="147"/>
      <c r="K414" s="147" t="s">
        <v>1037</v>
      </c>
      <c r="L414" s="147"/>
      <c r="M414" s="147"/>
      <c r="N414" s="148" t="s">
        <v>27635</v>
      </c>
      <c r="O414" s="148"/>
      <c r="P414" s="148"/>
      <c r="Q414" s="148"/>
      <c r="R414" s="148"/>
      <c r="S414" s="148"/>
    </row>
    <row r="415" spans="1:19" ht="15" customHeight="1" x14ac:dyDescent="0.3">
      <c r="A415" s="147" t="s">
        <v>27636</v>
      </c>
      <c r="B415" s="147"/>
      <c r="C415" s="147" t="s">
        <v>27637</v>
      </c>
      <c r="D415" s="147"/>
      <c r="E415" s="147"/>
      <c r="F415" s="147"/>
      <c r="G415" s="147"/>
      <c r="H415" s="147"/>
      <c r="I415" s="147"/>
      <c r="J415" s="147"/>
      <c r="K415" s="147" t="s">
        <v>1037</v>
      </c>
      <c r="L415" s="147"/>
      <c r="M415" s="147"/>
      <c r="N415" s="148" t="s">
        <v>27638</v>
      </c>
      <c r="O415" s="148"/>
      <c r="P415" s="148"/>
      <c r="Q415" s="148"/>
      <c r="R415" s="148"/>
      <c r="S415" s="148"/>
    </row>
    <row r="416" spans="1:19" ht="15" customHeight="1" x14ac:dyDescent="0.3">
      <c r="A416" s="147" t="s">
        <v>27639</v>
      </c>
      <c r="B416" s="147"/>
      <c r="C416" s="147" t="s">
        <v>27640</v>
      </c>
      <c r="D416" s="147"/>
      <c r="E416" s="147"/>
      <c r="F416" s="147"/>
      <c r="G416" s="147"/>
      <c r="H416" s="147"/>
      <c r="I416" s="147"/>
      <c r="J416" s="147"/>
      <c r="K416" s="147" t="s">
        <v>1037</v>
      </c>
      <c r="L416" s="147"/>
      <c r="M416" s="147"/>
      <c r="N416" s="148" t="s">
        <v>27641</v>
      </c>
      <c r="O416" s="148"/>
      <c r="P416" s="148"/>
      <c r="Q416" s="148"/>
      <c r="R416" s="148"/>
      <c r="S416" s="148"/>
    </row>
    <row r="417" spans="1:19" ht="15" customHeight="1" x14ac:dyDescent="0.3">
      <c r="A417" s="147" t="s">
        <v>27642</v>
      </c>
      <c r="B417" s="147"/>
      <c r="C417" s="147" t="s">
        <v>27643</v>
      </c>
      <c r="D417" s="147"/>
      <c r="E417" s="147"/>
      <c r="F417" s="147"/>
      <c r="G417" s="147"/>
      <c r="H417" s="147"/>
      <c r="I417" s="147"/>
      <c r="J417" s="147"/>
      <c r="K417" s="147" t="s">
        <v>1037</v>
      </c>
      <c r="L417" s="147"/>
      <c r="M417" s="147"/>
      <c r="N417" s="148" t="s">
        <v>27644</v>
      </c>
      <c r="O417" s="148"/>
      <c r="P417" s="148"/>
      <c r="Q417" s="148"/>
      <c r="R417" s="148"/>
      <c r="S417" s="148"/>
    </row>
    <row r="418" spans="1:19" ht="15" customHeight="1" x14ac:dyDescent="0.3">
      <c r="A418" s="147" t="s">
        <v>19268</v>
      </c>
      <c r="B418" s="147"/>
      <c r="C418" s="147" t="s">
        <v>27645</v>
      </c>
      <c r="D418" s="147"/>
      <c r="E418" s="147"/>
      <c r="F418" s="147"/>
      <c r="G418" s="147"/>
      <c r="H418" s="147"/>
      <c r="I418" s="147"/>
      <c r="J418" s="147"/>
      <c r="K418" s="147" t="s">
        <v>1037</v>
      </c>
      <c r="L418" s="147"/>
      <c r="M418" s="147"/>
      <c r="N418" s="148" t="s">
        <v>27646</v>
      </c>
      <c r="O418" s="148"/>
      <c r="P418" s="148"/>
      <c r="Q418" s="148"/>
      <c r="R418" s="148"/>
      <c r="S418" s="148"/>
    </row>
    <row r="419" spans="1:19" ht="15" customHeight="1" x14ac:dyDescent="0.3">
      <c r="A419" s="147" t="s">
        <v>27647</v>
      </c>
      <c r="B419" s="147"/>
      <c r="C419" s="147" t="s">
        <v>27648</v>
      </c>
      <c r="D419" s="147"/>
      <c r="E419" s="147"/>
      <c r="F419" s="147"/>
      <c r="G419" s="147"/>
      <c r="H419" s="147"/>
      <c r="I419" s="147"/>
      <c r="J419" s="147"/>
      <c r="K419" s="147" t="s">
        <v>1037</v>
      </c>
      <c r="L419" s="147"/>
      <c r="M419" s="147"/>
      <c r="N419" s="148" t="s">
        <v>27649</v>
      </c>
      <c r="O419" s="148"/>
      <c r="P419" s="148"/>
      <c r="Q419" s="148"/>
      <c r="R419" s="148"/>
      <c r="S419" s="148"/>
    </row>
    <row r="420" spans="1:19" ht="15" customHeight="1" x14ac:dyDescent="0.3">
      <c r="A420" s="147" t="s">
        <v>27650</v>
      </c>
      <c r="B420" s="147"/>
      <c r="C420" s="147" t="s">
        <v>27651</v>
      </c>
      <c r="D420" s="147"/>
      <c r="E420" s="147"/>
      <c r="F420" s="147"/>
      <c r="G420" s="147"/>
      <c r="H420" s="147"/>
      <c r="I420" s="147"/>
      <c r="J420" s="147"/>
      <c r="K420" s="147" t="s">
        <v>26910</v>
      </c>
      <c r="L420" s="147"/>
      <c r="M420" s="147"/>
      <c r="N420" s="148" t="s">
        <v>26911</v>
      </c>
      <c r="O420" s="148"/>
      <c r="P420" s="148"/>
      <c r="Q420" s="148"/>
      <c r="R420" s="148"/>
      <c r="S420" s="148"/>
    </row>
    <row r="421" spans="1:19" ht="15" customHeight="1" x14ac:dyDescent="0.3">
      <c r="A421" s="147" t="s">
        <v>27652</v>
      </c>
      <c r="B421" s="147"/>
      <c r="C421" s="147" t="s">
        <v>27653</v>
      </c>
      <c r="D421" s="147"/>
      <c r="E421" s="147"/>
      <c r="F421" s="147"/>
      <c r="G421" s="147"/>
      <c r="H421" s="147"/>
      <c r="I421" s="147"/>
      <c r="J421" s="147"/>
      <c r="K421" s="147" t="s">
        <v>80</v>
      </c>
      <c r="L421" s="147"/>
      <c r="M421" s="147"/>
      <c r="N421" s="148" t="s">
        <v>27654</v>
      </c>
      <c r="O421" s="148"/>
      <c r="P421" s="148"/>
      <c r="Q421" s="148"/>
      <c r="R421" s="148"/>
      <c r="S421" s="148"/>
    </row>
    <row r="422" spans="1:19" ht="15" customHeight="1" x14ac:dyDescent="0.3">
      <c r="A422" s="147" t="s">
        <v>27655</v>
      </c>
      <c r="B422" s="147"/>
      <c r="C422" s="147" t="s">
        <v>27656</v>
      </c>
      <c r="D422" s="147"/>
      <c r="E422" s="147"/>
      <c r="F422" s="147"/>
      <c r="G422" s="147"/>
      <c r="H422" s="147"/>
      <c r="I422" s="147"/>
      <c r="J422" s="147"/>
      <c r="K422" s="147" t="s">
        <v>80</v>
      </c>
      <c r="L422" s="147"/>
      <c r="M422" s="147"/>
      <c r="N422" s="148" t="s">
        <v>27654</v>
      </c>
      <c r="O422" s="148"/>
      <c r="P422" s="148"/>
      <c r="Q422" s="148"/>
      <c r="R422" s="148"/>
      <c r="S422" s="148"/>
    </row>
    <row r="423" spans="1:19" ht="15" customHeight="1" x14ac:dyDescent="0.3">
      <c r="A423" s="147" t="s">
        <v>27657</v>
      </c>
      <c r="B423" s="147"/>
      <c r="C423" s="147" t="s">
        <v>27658</v>
      </c>
      <c r="D423" s="147"/>
      <c r="E423" s="147"/>
      <c r="F423" s="147"/>
      <c r="G423" s="147"/>
      <c r="H423" s="147"/>
      <c r="I423" s="147"/>
      <c r="J423" s="147"/>
      <c r="K423" s="147" t="s">
        <v>80</v>
      </c>
      <c r="L423" s="147"/>
      <c r="M423" s="147"/>
      <c r="N423" s="148" t="s">
        <v>27659</v>
      </c>
      <c r="O423" s="148"/>
      <c r="P423" s="148"/>
      <c r="Q423" s="148"/>
      <c r="R423" s="148"/>
      <c r="S423" s="148"/>
    </row>
    <row r="424" spans="1:19" ht="15" customHeight="1" x14ac:dyDescent="0.3">
      <c r="A424" s="147" t="s">
        <v>27660</v>
      </c>
      <c r="B424" s="147"/>
      <c r="C424" s="147" t="s">
        <v>27661</v>
      </c>
      <c r="D424" s="147"/>
      <c r="E424" s="147"/>
      <c r="F424" s="147"/>
      <c r="G424" s="147"/>
      <c r="H424" s="147"/>
      <c r="I424" s="147"/>
      <c r="J424" s="147"/>
      <c r="K424" s="147" t="s">
        <v>80</v>
      </c>
      <c r="L424" s="147"/>
      <c r="M424" s="147"/>
      <c r="N424" s="148" t="s">
        <v>1588</v>
      </c>
      <c r="O424" s="148"/>
      <c r="P424" s="148"/>
      <c r="Q424" s="148"/>
      <c r="R424" s="148"/>
      <c r="S424" s="148"/>
    </row>
    <row r="425" spans="1:19" ht="15" customHeight="1" x14ac:dyDescent="0.3">
      <c r="A425" s="147" t="s">
        <v>27662</v>
      </c>
      <c r="B425" s="147"/>
      <c r="C425" s="147" t="s">
        <v>27663</v>
      </c>
      <c r="D425" s="147"/>
      <c r="E425" s="147"/>
      <c r="F425" s="147"/>
      <c r="G425" s="147"/>
      <c r="H425" s="147"/>
      <c r="I425" s="147"/>
      <c r="J425" s="147"/>
      <c r="K425" s="147" t="s">
        <v>80</v>
      </c>
      <c r="L425" s="147"/>
      <c r="M425" s="147"/>
      <c r="N425" s="148" t="s">
        <v>27664</v>
      </c>
      <c r="O425" s="148"/>
      <c r="P425" s="148"/>
      <c r="Q425" s="148"/>
      <c r="R425" s="148"/>
      <c r="S425" s="148"/>
    </row>
    <row r="426" spans="1:19" ht="15" customHeight="1" x14ac:dyDescent="0.3">
      <c r="A426" s="147" t="s">
        <v>27665</v>
      </c>
      <c r="B426" s="147"/>
      <c r="C426" s="147" t="s">
        <v>27666</v>
      </c>
      <c r="D426" s="147"/>
      <c r="E426" s="147"/>
      <c r="F426" s="147"/>
      <c r="G426" s="147"/>
      <c r="H426" s="147"/>
      <c r="I426" s="147"/>
      <c r="J426" s="147"/>
      <c r="K426" s="147" t="s">
        <v>1037</v>
      </c>
      <c r="L426" s="147"/>
      <c r="M426" s="147"/>
      <c r="N426" s="148" t="s">
        <v>27667</v>
      </c>
      <c r="O426" s="148"/>
      <c r="P426" s="148"/>
      <c r="Q426" s="148"/>
      <c r="R426" s="148"/>
      <c r="S426" s="148"/>
    </row>
    <row r="427" spans="1:19" ht="15" customHeight="1" x14ac:dyDescent="0.3">
      <c r="A427" s="147" t="s">
        <v>27668</v>
      </c>
      <c r="B427" s="147"/>
      <c r="C427" s="147" t="s">
        <v>27669</v>
      </c>
      <c r="D427" s="147"/>
      <c r="E427" s="147"/>
      <c r="F427" s="147"/>
      <c r="G427" s="147"/>
      <c r="H427" s="147"/>
      <c r="I427" s="147"/>
      <c r="J427" s="147"/>
      <c r="K427" s="147" t="s">
        <v>80</v>
      </c>
      <c r="L427" s="147"/>
      <c r="M427" s="147"/>
      <c r="N427" s="148" t="s">
        <v>27670</v>
      </c>
      <c r="O427" s="148"/>
      <c r="P427" s="148"/>
      <c r="Q427" s="148"/>
      <c r="R427" s="148"/>
      <c r="S427" s="148"/>
    </row>
    <row r="428" spans="1:19" ht="15" customHeight="1" x14ac:dyDescent="0.3">
      <c r="A428" s="147" t="s">
        <v>19284</v>
      </c>
      <c r="B428" s="147"/>
      <c r="C428" s="147" t="s">
        <v>27671</v>
      </c>
      <c r="D428" s="147"/>
      <c r="E428" s="147"/>
      <c r="F428" s="147"/>
      <c r="G428" s="147"/>
      <c r="H428" s="147"/>
      <c r="I428" s="147"/>
      <c r="J428" s="147"/>
      <c r="K428" s="147" t="s">
        <v>1037</v>
      </c>
      <c r="L428" s="147"/>
      <c r="M428" s="147"/>
      <c r="N428" s="148" t="s">
        <v>27672</v>
      </c>
      <c r="O428" s="148"/>
      <c r="P428" s="148"/>
      <c r="Q428" s="148"/>
      <c r="R428" s="148"/>
      <c r="S428" s="148"/>
    </row>
    <row r="429" spans="1:19" ht="15" customHeight="1" x14ac:dyDescent="0.3">
      <c r="A429" s="147" t="s">
        <v>27673</v>
      </c>
      <c r="B429" s="147"/>
      <c r="C429" s="147" t="s">
        <v>27674</v>
      </c>
      <c r="D429" s="147"/>
      <c r="E429" s="147"/>
      <c r="F429" s="147"/>
      <c r="G429" s="147"/>
      <c r="H429" s="147"/>
      <c r="I429" s="147"/>
      <c r="J429" s="147"/>
      <c r="K429" s="147" t="s">
        <v>1037</v>
      </c>
      <c r="L429" s="147"/>
      <c r="M429" s="147"/>
      <c r="N429" s="148" t="s">
        <v>27675</v>
      </c>
      <c r="O429" s="148"/>
      <c r="P429" s="148"/>
      <c r="Q429" s="148"/>
      <c r="R429" s="148"/>
      <c r="S429" s="148"/>
    </row>
    <row r="430" spans="1:19" ht="15" customHeight="1" x14ac:dyDescent="0.3">
      <c r="A430" s="147" t="s">
        <v>27676</v>
      </c>
      <c r="B430" s="147"/>
      <c r="C430" s="147" t="s">
        <v>27677</v>
      </c>
      <c r="D430" s="147"/>
      <c r="E430" s="147"/>
      <c r="F430" s="147"/>
      <c r="G430" s="147"/>
      <c r="H430" s="147"/>
      <c r="I430" s="147"/>
      <c r="J430" s="147"/>
      <c r="K430" s="147" t="s">
        <v>1037</v>
      </c>
      <c r="L430" s="147"/>
      <c r="M430" s="147"/>
      <c r="N430" s="148" t="s">
        <v>3438</v>
      </c>
      <c r="O430" s="148"/>
      <c r="P430" s="148"/>
      <c r="Q430" s="148"/>
      <c r="R430" s="148"/>
      <c r="S430" s="148"/>
    </row>
    <row r="431" spans="1:19" ht="15" customHeight="1" x14ac:dyDescent="0.3">
      <c r="A431" s="147" t="s">
        <v>27678</v>
      </c>
      <c r="B431" s="147"/>
      <c r="C431" s="147" t="s">
        <v>27679</v>
      </c>
      <c r="D431" s="147"/>
      <c r="E431" s="147"/>
      <c r="F431" s="147"/>
      <c r="G431" s="147"/>
      <c r="H431" s="147"/>
      <c r="I431" s="147"/>
      <c r="J431" s="147"/>
      <c r="K431" s="147" t="s">
        <v>1037</v>
      </c>
      <c r="L431" s="147"/>
      <c r="M431" s="147"/>
      <c r="N431" s="148" t="s">
        <v>27680</v>
      </c>
      <c r="O431" s="148"/>
      <c r="P431" s="148"/>
      <c r="Q431" s="148"/>
      <c r="R431" s="148"/>
      <c r="S431" s="148"/>
    </row>
    <row r="432" spans="1:19" ht="15" customHeight="1" x14ac:dyDescent="0.3">
      <c r="A432" s="147" t="s">
        <v>27681</v>
      </c>
      <c r="B432" s="147"/>
      <c r="C432" s="147" t="s">
        <v>27682</v>
      </c>
      <c r="D432" s="147"/>
      <c r="E432" s="147"/>
      <c r="F432" s="147"/>
      <c r="G432" s="147"/>
      <c r="H432" s="147"/>
      <c r="I432" s="147"/>
      <c r="J432" s="147"/>
      <c r="K432" s="147" t="s">
        <v>1037</v>
      </c>
      <c r="L432" s="147"/>
      <c r="M432" s="147"/>
      <c r="N432" s="148" t="s">
        <v>27683</v>
      </c>
      <c r="O432" s="148"/>
      <c r="P432" s="148"/>
      <c r="Q432" s="148"/>
      <c r="R432" s="148"/>
      <c r="S432" s="148"/>
    </row>
    <row r="433" spans="1:19" ht="15" customHeight="1" x14ac:dyDescent="0.3">
      <c r="A433" s="147" t="s">
        <v>27684</v>
      </c>
      <c r="B433" s="147"/>
      <c r="C433" s="147" t="s">
        <v>27685</v>
      </c>
      <c r="D433" s="147"/>
      <c r="E433" s="147"/>
      <c r="F433" s="147"/>
      <c r="G433" s="147"/>
      <c r="H433" s="147"/>
      <c r="I433" s="147"/>
      <c r="J433" s="147"/>
      <c r="K433" s="147" t="s">
        <v>1037</v>
      </c>
      <c r="L433" s="147"/>
      <c r="M433" s="147"/>
      <c r="N433" s="148" t="s">
        <v>27686</v>
      </c>
      <c r="O433" s="148"/>
      <c r="P433" s="148"/>
      <c r="Q433" s="148"/>
      <c r="R433" s="148"/>
      <c r="S433" s="148"/>
    </row>
    <row r="434" spans="1:19" ht="15" customHeight="1" x14ac:dyDescent="0.3">
      <c r="A434" s="147" t="s">
        <v>27687</v>
      </c>
      <c r="B434" s="147"/>
      <c r="C434" s="147" t="s">
        <v>27688</v>
      </c>
      <c r="D434" s="147"/>
      <c r="E434" s="147"/>
      <c r="F434" s="147"/>
      <c r="G434" s="147"/>
      <c r="H434" s="147"/>
      <c r="I434" s="147"/>
      <c r="J434" s="147"/>
      <c r="K434" s="147" t="s">
        <v>1037</v>
      </c>
      <c r="L434" s="147"/>
      <c r="M434" s="147"/>
      <c r="N434" s="148" t="s">
        <v>27689</v>
      </c>
      <c r="O434" s="148"/>
      <c r="P434" s="148"/>
      <c r="Q434" s="148"/>
      <c r="R434" s="148"/>
      <c r="S434" s="148"/>
    </row>
    <row r="435" spans="1:19" ht="15" customHeight="1" x14ac:dyDescent="0.3">
      <c r="A435" s="147" t="s">
        <v>27690</v>
      </c>
      <c r="B435" s="147"/>
      <c r="C435" s="147" t="s">
        <v>27691</v>
      </c>
      <c r="D435" s="147"/>
      <c r="E435" s="147"/>
      <c r="F435" s="147"/>
      <c r="G435" s="147"/>
      <c r="H435" s="147"/>
      <c r="I435" s="147"/>
      <c r="J435" s="147"/>
      <c r="K435" s="147" t="s">
        <v>26910</v>
      </c>
      <c r="L435" s="147"/>
      <c r="M435" s="147"/>
      <c r="N435" s="148" t="s">
        <v>26911</v>
      </c>
      <c r="O435" s="148"/>
      <c r="P435" s="148"/>
      <c r="Q435" s="148"/>
      <c r="R435" s="148"/>
      <c r="S435" s="148"/>
    </row>
    <row r="436" spans="1:19" ht="15" customHeight="1" x14ac:dyDescent="0.3">
      <c r="A436" s="147" t="s">
        <v>27692</v>
      </c>
      <c r="B436" s="147"/>
      <c r="C436" s="147" t="s">
        <v>27693</v>
      </c>
      <c r="D436" s="147"/>
      <c r="E436" s="147"/>
      <c r="F436" s="147"/>
      <c r="G436" s="147"/>
      <c r="H436" s="147"/>
      <c r="I436" s="147"/>
      <c r="J436" s="147"/>
      <c r="K436" s="147" t="s">
        <v>1074</v>
      </c>
      <c r="L436" s="147"/>
      <c r="M436" s="147"/>
      <c r="N436" s="148" t="s">
        <v>27694</v>
      </c>
      <c r="O436" s="148"/>
      <c r="P436" s="148"/>
      <c r="Q436" s="148"/>
      <c r="R436" s="148"/>
      <c r="S436" s="148"/>
    </row>
    <row r="437" spans="1:19" ht="15" customHeight="1" x14ac:dyDescent="0.3">
      <c r="A437" s="147" t="s">
        <v>27695</v>
      </c>
      <c r="B437" s="147"/>
      <c r="C437" s="147" t="s">
        <v>27696</v>
      </c>
      <c r="D437" s="147"/>
      <c r="E437" s="147"/>
      <c r="F437" s="147"/>
      <c r="G437" s="147"/>
      <c r="H437" s="147"/>
      <c r="I437" s="147"/>
      <c r="J437" s="147"/>
      <c r="K437" s="147" t="s">
        <v>1037</v>
      </c>
      <c r="L437" s="147"/>
      <c r="M437" s="147"/>
      <c r="N437" s="148" t="s">
        <v>17525</v>
      </c>
      <c r="O437" s="148"/>
      <c r="P437" s="148"/>
      <c r="Q437" s="148"/>
      <c r="R437" s="148"/>
      <c r="S437" s="148"/>
    </row>
    <row r="438" spans="1:19" ht="15" customHeight="1" x14ac:dyDescent="0.3">
      <c r="A438" s="147" t="s">
        <v>27697</v>
      </c>
      <c r="B438" s="147"/>
      <c r="C438" s="147" t="s">
        <v>27698</v>
      </c>
      <c r="D438" s="147"/>
      <c r="E438" s="147"/>
      <c r="F438" s="147"/>
      <c r="G438" s="147"/>
      <c r="H438" s="147"/>
      <c r="I438" s="147"/>
      <c r="J438" s="147"/>
      <c r="K438" s="147" t="s">
        <v>1037</v>
      </c>
      <c r="L438" s="147"/>
      <c r="M438" s="147"/>
      <c r="N438" s="148" t="s">
        <v>17525</v>
      </c>
      <c r="O438" s="148"/>
      <c r="P438" s="148"/>
      <c r="Q438" s="148"/>
      <c r="R438" s="148"/>
      <c r="S438" s="148"/>
    </row>
    <row r="439" spans="1:19" ht="15" customHeight="1" x14ac:dyDescent="0.3">
      <c r="A439" s="147" t="s">
        <v>27699</v>
      </c>
      <c r="B439" s="147"/>
      <c r="C439" s="147" t="s">
        <v>27700</v>
      </c>
      <c r="D439" s="147"/>
      <c r="E439" s="147"/>
      <c r="F439" s="147"/>
      <c r="G439" s="147"/>
      <c r="H439" s="147"/>
      <c r="I439" s="147"/>
      <c r="J439" s="147"/>
      <c r="K439" s="147" t="s">
        <v>1037</v>
      </c>
      <c r="L439" s="147"/>
      <c r="M439" s="147"/>
      <c r="N439" s="148" t="s">
        <v>27701</v>
      </c>
      <c r="O439" s="148"/>
      <c r="P439" s="148"/>
      <c r="Q439" s="148"/>
      <c r="R439" s="148"/>
      <c r="S439" s="148"/>
    </row>
    <row r="440" spans="1:19" ht="15" customHeight="1" x14ac:dyDescent="0.3">
      <c r="A440" s="147" t="s">
        <v>27702</v>
      </c>
      <c r="B440" s="147"/>
      <c r="C440" s="147" t="s">
        <v>27041</v>
      </c>
      <c r="D440" s="147"/>
      <c r="E440" s="147"/>
      <c r="F440" s="147"/>
      <c r="G440" s="147"/>
      <c r="H440" s="147"/>
      <c r="I440" s="147"/>
      <c r="J440" s="147"/>
      <c r="K440" s="147" t="s">
        <v>26910</v>
      </c>
      <c r="L440" s="147"/>
      <c r="M440" s="147"/>
      <c r="N440" s="148" t="s">
        <v>26911</v>
      </c>
      <c r="O440" s="148"/>
      <c r="P440" s="148"/>
      <c r="Q440" s="148"/>
      <c r="R440" s="148"/>
      <c r="S440" s="148"/>
    </row>
    <row r="441" spans="1:19" ht="15" customHeight="1" x14ac:dyDescent="0.3">
      <c r="A441" s="147" t="s">
        <v>27703</v>
      </c>
      <c r="B441" s="147"/>
      <c r="C441" s="147" t="s">
        <v>27704</v>
      </c>
      <c r="D441" s="147"/>
      <c r="E441" s="147"/>
      <c r="F441" s="147"/>
      <c r="G441" s="147"/>
      <c r="H441" s="147"/>
      <c r="I441" s="147"/>
      <c r="J441" s="147"/>
      <c r="K441" s="147" t="s">
        <v>1037</v>
      </c>
      <c r="L441" s="147"/>
      <c r="M441" s="147"/>
      <c r="N441" s="148" t="s">
        <v>10694</v>
      </c>
      <c r="O441" s="148"/>
      <c r="P441" s="148"/>
      <c r="Q441" s="148"/>
      <c r="R441" s="148"/>
      <c r="S441" s="148"/>
    </row>
    <row r="442" spans="1:19" ht="15" customHeight="1" x14ac:dyDescent="0.3">
      <c r="A442" s="147" t="s">
        <v>27705</v>
      </c>
      <c r="B442" s="147"/>
      <c r="C442" s="147" t="s">
        <v>27706</v>
      </c>
      <c r="D442" s="147"/>
      <c r="E442" s="147"/>
      <c r="F442" s="147"/>
      <c r="G442" s="147"/>
      <c r="H442" s="147"/>
      <c r="I442" s="147"/>
      <c r="J442" s="147"/>
      <c r="K442" s="147" t="s">
        <v>1037</v>
      </c>
      <c r="L442" s="147"/>
      <c r="M442" s="147"/>
      <c r="N442" s="148" t="s">
        <v>2637</v>
      </c>
      <c r="O442" s="148"/>
      <c r="P442" s="148"/>
      <c r="Q442" s="148"/>
      <c r="R442" s="148"/>
      <c r="S442" s="148"/>
    </row>
    <row r="443" spans="1:19" ht="15" customHeight="1" x14ac:dyDescent="0.3">
      <c r="A443" s="147" t="s">
        <v>27707</v>
      </c>
      <c r="B443" s="147"/>
      <c r="C443" s="147" t="s">
        <v>27708</v>
      </c>
      <c r="D443" s="147"/>
      <c r="E443" s="147"/>
      <c r="F443" s="147"/>
      <c r="G443" s="147"/>
      <c r="H443" s="147"/>
      <c r="I443" s="147"/>
      <c r="J443" s="147"/>
      <c r="K443" s="147" t="s">
        <v>1037</v>
      </c>
      <c r="L443" s="147"/>
      <c r="M443" s="147"/>
      <c r="N443" s="148" t="s">
        <v>7922</v>
      </c>
      <c r="O443" s="148"/>
      <c r="P443" s="148"/>
      <c r="Q443" s="148"/>
      <c r="R443" s="148"/>
      <c r="S443" s="148"/>
    </row>
    <row r="444" spans="1:19" ht="15" customHeight="1" x14ac:dyDescent="0.3">
      <c r="A444" s="147" t="s">
        <v>27709</v>
      </c>
      <c r="B444" s="147"/>
      <c r="C444" s="147" t="s">
        <v>27043</v>
      </c>
      <c r="D444" s="147"/>
      <c r="E444" s="147"/>
      <c r="F444" s="147"/>
      <c r="G444" s="147"/>
      <c r="H444" s="147"/>
      <c r="I444" s="147"/>
      <c r="J444" s="147"/>
      <c r="K444" s="147" t="s">
        <v>26910</v>
      </c>
      <c r="L444" s="147"/>
      <c r="M444" s="147"/>
      <c r="N444" s="148" t="s">
        <v>26911</v>
      </c>
      <c r="O444" s="148"/>
      <c r="P444" s="148"/>
      <c r="Q444" s="148"/>
      <c r="R444" s="148"/>
      <c r="S444" s="148"/>
    </row>
    <row r="445" spans="1:19" ht="15" customHeight="1" x14ac:dyDescent="0.3">
      <c r="A445" s="147" t="s">
        <v>27710</v>
      </c>
      <c r="B445" s="147"/>
      <c r="C445" s="147" t="s">
        <v>27711</v>
      </c>
      <c r="D445" s="147"/>
      <c r="E445" s="147"/>
      <c r="F445" s="147"/>
      <c r="G445" s="147"/>
      <c r="H445" s="147"/>
      <c r="I445" s="147"/>
      <c r="J445" s="147"/>
      <c r="K445" s="147" t="s">
        <v>1037</v>
      </c>
      <c r="L445" s="147"/>
      <c r="M445" s="147"/>
      <c r="N445" s="148" t="s">
        <v>4676</v>
      </c>
      <c r="O445" s="148"/>
      <c r="P445" s="148"/>
      <c r="Q445" s="148"/>
      <c r="R445" s="148"/>
      <c r="S445" s="148"/>
    </row>
    <row r="446" spans="1:19" ht="15" customHeight="1" x14ac:dyDescent="0.3">
      <c r="A446" s="147" t="s">
        <v>27712</v>
      </c>
      <c r="B446" s="147"/>
      <c r="C446" s="147" t="s">
        <v>27713</v>
      </c>
      <c r="D446" s="147"/>
      <c r="E446" s="147"/>
      <c r="F446" s="147"/>
      <c r="G446" s="147"/>
      <c r="H446" s="147"/>
      <c r="I446" s="147"/>
      <c r="J446" s="147"/>
      <c r="K446" s="147" t="s">
        <v>1037</v>
      </c>
      <c r="L446" s="147"/>
      <c r="M446" s="147"/>
      <c r="N446" s="148" t="s">
        <v>27714</v>
      </c>
      <c r="O446" s="148"/>
      <c r="P446" s="148"/>
      <c r="Q446" s="148"/>
      <c r="R446" s="148"/>
      <c r="S446" s="148"/>
    </row>
    <row r="447" spans="1:19" ht="15" customHeight="1" x14ac:dyDescent="0.3">
      <c r="A447" s="147" t="s">
        <v>27715</v>
      </c>
      <c r="B447" s="147"/>
      <c r="C447" s="147" t="s">
        <v>27716</v>
      </c>
      <c r="D447" s="147"/>
      <c r="E447" s="147"/>
      <c r="F447" s="147"/>
      <c r="G447" s="147"/>
      <c r="H447" s="147"/>
      <c r="I447" s="147"/>
      <c r="J447" s="147"/>
      <c r="K447" s="147" t="s">
        <v>1037</v>
      </c>
      <c r="L447" s="147"/>
      <c r="M447" s="147"/>
      <c r="N447" s="148" t="s">
        <v>27717</v>
      </c>
      <c r="O447" s="148"/>
      <c r="P447" s="148"/>
      <c r="Q447" s="148"/>
      <c r="R447" s="148"/>
      <c r="S447" s="148"/>
    </row>
    <row r="448" spans="1:19" ht="15" customHeight="1" x14ac:dyDescent="0.3">
      <c r="A448" s="147" t="s">
        <v>27718</v>
      </c>
      <c r="B448" s="147"/>
      <c r="C448" s="147" t="s">
        <v>27719</v>
      </c>
      <c r="D448" s="147"/>
      <c r="E448" s="147"/>
      <c r="F448" s="147"/>
      <c r="G448" s="147"/>
      <c r="H448" s="147"/>
      <c r="I448" s="147"/>
      <c r="J448" s="147"/>
      <c r="K448" s="147" t="s">
        <v>26910</v>
      </c>
      <c r="L448" s="147"/>
      <c r="M448" s="147"/>
      <c r="N448" s="148" t="s">
        <v>26911</v>
      </c>
      <c r="O448" s="148"/>
      <c r="P448" s="148"/>
      <c r="Q448" s="148"/>
      <c r="R448" s="148"/>
      <c r="S448" s="148"/>
    </row>
    <row r="449" spans="1:19" ht="15" customHeight="1" x14ac:dyDescent="0.3">
      <c r="A449" s="147" t="s">
        <v>27720</v>
      </c>
      <c r="B449" s="147"/>
      <c r="C449" s="147" t="s">
        <v>27721</v>
      </c>
      <c r="D449" s="147"/>
      <c r="E449" s="147"/>
      <c r="F449" s="147"/>
      <c r="G449" s="147"/>
      <c r="H449" s="147"/>
      <c r="I449" s="147"/>
      <c r="J449" s="147"/>
      <c r="K449" s="147" t="s">
        <v>1037</v>
      </c>
      <c r="L449" s="147"/>
      <c r="M449" s="147"/>
      <c r="N449" s="148" t="s">
        <v>27722</v>
      </c>
      <c r="O449" s="148"/>
      <c r="P449" s="148"/>
      <c r="Q449" s="148"/>
      <c r="R449" s="148"/>
      <c r="S449" s="148"/>
    </row>
    <row r="450" spans="1:19" ht="15" customHeight="1" x14ac:dyDescent="0.3">
      <c r="A450" s="152" t="s">
        <v>27723</v>
      </c>
      <c r="B450" s="152"/>
      <c r="C450" s="152" t="s">
        <v>27724</v>
      </c>
      <c r="D450" s="152"/>
      <c r="E450" s="152"/>
      <c r="F450" s="152"/>
      <c r="G450" s="152"/>
      <c r="H450" s="152"/>
      <c r="I450" s="152"/>
      <c r="J450" s="152"/>
      <c r="K450" s="152" t="s">
        <v>1037</v>
      </c>
      <c r="L450" s="152"/>
      <c r="M450" s="152"/>
      <c r="N450" s="153" t="s">
        <v>9951</v>
      </c>
      <c r="O450" s="153"/>
      <c r="P450" s="153"/>
      <c r="Q450" s="153"/>
      <c r="R450" s="153"/>
      <c r="S450" s="153"/>
    </row>
    <row r="452" spans="1:19" ht="15" customHeight="1" x14ac:dyDescent="0.3">
      <c r="A452" s="154" t="s">
        <v>26963</v>
      </c>
      <c r="B452" s="154"/>
      <c r="C452" s="154"/>
    </row>
    <row r="453" spans="1:19" ht="15" customHeight="1" x14ac:dyDescent="0.3">
      <c r="A453" s="154"/>
      <c r="B453" s="154"/>
      <c r="C453" s="154"/>
      <c r="Q453" s="155" t="s">
        <v>27725</v>
      </c>
      <c r="R453" s="155"/>
      <c r="S453" s="155"/>
    </row>
    <row r="454" spans="1:19" x14ac:dyDescent="0.3">
      <c r="Q454" s="155"/>
      <c r="R454" s="155"/>
      <c r="S454" s="155"/>
    </row>
    <row r="456" spans="1:19" ht="15.75" customHeight="1" x14ac:dyDescent="0.3">
      <c r="H456" s="150" t="s">
        <v>26843</v>
      </c>
      <c r="I456" s="150"/>
      <c r="J456" s="150"/>
      <c r="K456" s="150"/>
      <c r="L456" s="150"/>
      <c r="M456" s="150"/>
      <c r="N456" s="150"/>
    </row>
    <row r="458" spans="1:19" ht="15.75" customHeight="1" x14ac:dyDescent="0.3">
      <c r="G458" s="150" t="s">
        <v>26844</v>
      </c>
      <c r="H458" s="150"/>
    </row>
    <row r="460" spans="1:19" ht="15" customHeight="1" x14ac:dyDescent="0.3">
      <c r="A460" s="151" t="s">
        <v>26845</v>
      </c>
      <c r="B460" s="151"/>
      <c r="C460" s="151"/>
      <c r="D460" s="151"/>
      <c r="J460" s="151" t="s">
        <v>26846</v>
      </c>
      <c r="K460" s="151"/>
      <c r="M460" s="151" t="s">
        <v>26847</v>
      </c>
      <c r="N460" s="151"/>
      <c r="P460" s="151" t="s">
        <v>26848</v>
      </c>
      <c r="Q460" s="151"/>
      <c r="R460" s="151"/>
    </row>
    <row r="462" spans="1:19" ht="15" customHeight="1" x14ac:dyDescent="0.3">
      <c r="A462" s="137" t="s">
        <v>27</v>
      </c>
      <c r="C462" s="149" t="s">
        <v>26849</v>
      </c>
      <c r="D462" s="149"/>
      <c r="E462" s="149"/>
      <c r="L462" s="137" t="s">
        <v>13</v>
      </c>
      <c r="R462" s="137" t="s">
        <v>26850</v>
      </c>
    </row>
    <row r="464" spans="1:19" ht="15" customHeight="1" x14ac:dyDescent="0.3">
      <c r="A464" s="147" t="s">
        <v>27726</v>
      </c>
      <c r="B464" s="147"/>
      <c r="C464" s="147" t="s">
        <v>27727</v>
      </c>
      <c r="D464" s="147"/>
      <c r="E464" s="147"/>
      <c r="F464" s="147"/>
      <c r="G464" s="147"/>
      <c r="H464" s="147"/>
      <c r="I464" s="147"/>
      <c r="J464" s="147"/>
      <c r="K464" s="147" t="s">
        <v>1037</v>
      </c>
      <c r="L464" s="147"/>
      <c r="M464" s="147"/>
      <c r="N464" s="148" t="s">
        <v>14911</v>
      </c>
      <c r="O464" s="148"/>
      <c r="P464" s="148"/>
      <c r="Q464" s="148"/>
      <c r="R464" s="148"/>
      <c r="S464" s="148"/>
    </row>
    <row r="465" spans="1:19" x14ac:dyDescent="0.3">
      <c r="A465" s="147"/>
      <c r="B465" s="147"/>
      <c r="C465" s="147"/>
      <c r="D465" s="147"/>
      <c r="E465" s="147"/>
      <c r="F465" s="147"/>
      <c r="G465" s="147"/>
      <c r="H465" s="147"/>
      <c r="I465" s="147"/>
      <c r="J465" s="147"/>
      <c r="K465" s="147"/>
      <c r="L465" s="147"/>
      <c r="M465" s="147"/>
      <c r="N465" s="148"/>
      <c r="O465" s="148"/>
      <c r="P465" s="148"/>
      <c r="Q465" s="148"/>
      <c r="R465" s="148"/>
      <c r="S465" s="148"/>
    </row>
    <row r="466" spans="1:19" ht="15" customHeight="1" x14ac:dyDescent="0.3">
      <c r="A466" s="147" t="s">
        <v>27728</v>
      </c>
      <c r="B466" s="147"/>
      <c r="C466" s="147" t="s">
        <v>27729</v>
      </c>
      <c r="D466" s="147"/>
      <c r="E466" s="147"/>
      <c r="F466" s="147"/>
      <c r="G466" s="147"/>
      <c r="H466" s="147"/>
      <c r="I466" s="147"/>
      <c r="J466" s="147"/>
      <c r="K466" s="147" t="s">
        <v>1037</v>
      </c>
      <c r="L466" s="147"/>
      <c r="M466" s="147"/>
      <c r="N466" s="148" t="s">
        <v>27730</v>
      </c>
      <c r="O466" s="148"/>
      <c r="P466" s="148"/>
      <c r="Q466" s="148"/>
      <c r="R466" s="148"/>
      <c r="S466" s="148"/>
    </row>
    <row r="467" spans="1:19" ht="15" customHeight="1" x14ac:dyDescent="0.3">
      <c r="A467" s="147" t="s">
        <v>27731</v>
      </c>
      <c r="B467" s="147"/>
      <c r="C467" s="147" t="s">
        <v>27732</v>
      </c>
      <c r="D467" s="147"/>
      <c r="E467" s="147"/>
      <c r="F467" s="147"/>
      <c r="G467" s="147"/>
      <c r="H467" s="147"/>
      <c r="I467" s="147"/>
      <c r="J467" s="147"/>
      <c r="K467" s="147" t="s">
        <v>1037</v>
      </c>
      <c r="L467" s="147"/>
      <c r="M467" s="147"/>
      <c r="N467" s="148" t="s">
        <v>27733</v>
      </c>
      <c r="O467" s="148"/>
      <c r="P467" s="148"/>
      <c r="Q467" s="148"/>
      <c r="R467" s="148"/>
      <c r="S467" s="148"/>
    </row>
    <row r="468" spans="1:19" ht="15" customHeight="1" x14ac:dyDescent="0.3">
      <c r="A468" s="147" t="s">
        <v>27734</v>
      </c>
      <c r="B468" s="147"/>
      <c r="C468" s="147" t="s">
        <v>27735</v>
      </c>
      <c r="D468" s="147"/>
      <c r="E468" s="147"/>
      <c r="F468" s="147"/>
      <c r="G468" s="147"/>
      <c r="H468" s="147"/>
      <c r="I468" s="147"/>
      <c r="J468" s="147"/>
      <c r="K468" s="147" t="s">
        <v>26910</v>
      </c>
      <c r="L468" s="147"/>
      <c r="M468" s="147"/>
      <c r="N468" s="148" t="s">
        <v>26911</v>
      </c>
      <c r="O468" s="148"/>
      <c r="P468" s="148"/>
      <c r="Q468" s="148"/>
      <c r="R468" s="148"/>
      <c r="S468" s="148"/>
    </row>
    <row r="469" spans="1:19" ht="15" customHeight="1" x14ac:dyDescent="0.3">
      <c r="A469" s="147" t="s">
        <v>27736</v>
      </c>
      <c r="B469" s="147"/>
      <c r="C469" s="147" t="s">
        <v>27737</v>
      </c>
      <c r="D469" s="147"/>
      <c r="E469" s="147"/>
      <c r="F469" s="147"/>
      <c r="G469" s="147"/>
      <c r="H469" s="147"/>
      <c r="I469" s="147"/>
      <c r="J469" s="147"/>
      <c r="K469" s="147" t="s">
        <v>146</v>
      </c>
      <c r="L469" s="147"/>
      <c r="M469" s="147"/>
      <c r="N469" s="148" t="s">
        <v>27738</v>
      </c>
      <c r="O469" s="148"/>
      <c r="P469" s="148"/>
      <c r="Q469" s="148"/>
      <c r="R469" s="148"/>
      <c r="S469" s="148"/>
    </row>
    <row r="470" spans="1:19" ht="15" customHeight="1" x14ac:dyDescent="0.3">
      <c r="A470" s="147" t="s">
        <v>27739</v>
      </c>
      <c r="B470" s="147"/>
      <c r="C470" s="147" t="s">
        <v>27740</v>
      </c>
      <c r="D470" s="147"/>
      <c r="E470" s="147"/>
      <c r="F470" s="147"/>
      <c r="G470" s="147"/>
      <c r="H470" s="147"/>
      <c r="I470" s="147"/>
      <c r="J470" s="147"/>
      <c r="K470" s="147" t="s">
        <v>146</v>
      </c>
      <c r="L470" s="147"/>
      <c r="M470" s="147"/>
      <c r="N470" s="148" t="s">
        <v>27741</v>
      </c>
      <c r="O470" s="148"/>
      <c r="P470" s="148"/>
      <c r="Q470" s="148"/>
      <c r="R470" s="148"/>
      <c r="S470" s="148"/>
    </row>
    <row r="471" spans="1:19" ht="15" customHeight="1" x14ac:dyDescent="0.3">
      <c r="A471" s="147" t="s">
        <v>27742</v>
      </c>
      <c r="B471" s="147"/>
      <c r="C471" s="147" t="s">
        <v>27743</v>
      </c>
      <c r="D471" s="147"/>
      <c r="E471" s="147"/>
      <c r="F471" s="147"/>
      <c r="G471" s="147"/>
      <c r="H471" s="147"/>
      <c r="I471" s="147"/>
      <c r="J471" s="147"/>
      <c r="K471" s="147" t="s">
        <v>146</v>
      </c>
      <c r="L471" s="147"/>
      <c r="M471" s="147"/>
      <c r="N471" s="148" t="s">
        <v>27744</v>
      </c>
      <c r="O471" s="148"/>
      <c r="P471" s="148"/>
      <c r="Q471" s="148"/>
      <c r="R471" s="148"/>
      <c r="S471" s="148"/>
    </row>
    <row r="472" spans="1:19" ht="15" customHeight="1" x14ac:dyDescent="0.3">
      <c r="A472" s="147" t="s">
        <v>27745</v>
      </c>
      <c r="B472" s="147"/>
      <c r="C472" s="147" t="s">
        <v>27746</v>
      </c>
      <c r="D472" s="147"/>
      <c r="E472" s="147"/>
      <c r="F472" s="147"/>
      <c r="G472" s="147"/>
      <c r="H472" s="147"/>
      <c r="I472" s="147"/>
      <c r="J472" s="147"/>
      <c r="K472" s="147" t="s">
        <v>146</v>
      </c>
      <c r="L472" s="147"/>
      <c r="M472" s="147"/>
      <c r="N472" s="148" t="s">
        <v>27747</v>
      </c>
      <c r="O472" s="148"/>
      <c r="P472" s="148"/>
      <c r="Q472" s="148"/>
      <c r="R472" s="148"/>
      <c r="S472" s="148"/>
    </row>
    <row r="473" spans="1:19" ht="15" customHeight="1" x14ac:dyDescent="0.3">
      <c r="A473" s="147" t="s">
        <v>27748</v>
      </c>
      <c r="B473" s="147"/>
      <c r="C473" s="147" t="s">
        <v>27749</v>
      </c>
      <c r="D473" s="147"/>
      <c r="E473" s="147"/>
      <c r="F473" s="147"/>
      <c r="G473" s="147"/>
      <c r="H473" s="147"/>
      <c r="I473" s="147"/>
      <c r="J473" s="147"/>
      <c r="K473" s="147" t="s">
        <v>146</v>
      </c>
      <c r="L473" s="147"/>
      <c r="M473" s="147"/>
      <c r="N473" s="148" t="s">
        <v>27750</v>
      </c>
      <c r="O473" s="148"/>
      <c r="P473" s="148"/>
      <c r="Q473" s="148"/>
      <c r="R473" s="148"/>
      <c r="S473" s="148"/>
    </row>
    <row r="474" spans="1:19" ht="15" customHeight="1" x14ac:dyDescent="0.3">
      <c r="A474" s="147" t="s">
        <v>27751</v>
      </c>
      <c r="B474" s="147"/>
      <c r="C474" s="147" t="s">
        <v>27752</v>
      </c>
      <c r="D474" s="147"/>
      <c r="E474" s="147"/>
      <c r="F474" s="147"/>
      <c r="G474" s="147"/>
      <c r="H474" s="147"/>
      <c r="I474" s="147"/>
      <c r="J474" s="147"/>
      <c r="K474" s="147" t="s">
        <v>146</v>
      </c>
      <c r="L474" s="147"/>
      <c r="M474" s="147"/>
      <c r="N474" s="148" t="s">
        <v>27753</v>
      </c>
      <c r="O474" s="148"/>
      <c r="P474" s="148"/>
      <c r="Q474" s="148"/>
      <c r="R474" s="148"/>
      <c r="S474" s="148"/>
    </row>
    <row r="475" spans="1:19" ht="15" customHeight="1" x14ac:dyDescent="0.3">
      <c r="A475" s="147" t="s">
        <v>27754</v>
      </c>
      <c r="B475" s="147"/>
      <c r="C475" s="147" t="s">
        <v>27755</v>
      </c>
      <c r="D475" s="147"/>
      <c r="E475" s="147"/>
      <c r="F475" s="147"/>
      <c r="G475" s="147"/>
      <c r="H475" s="147"/>
      <c r="I475" s="147"/>
      <c r="J475" s="147"/>
      <c r="K475" s="147" t="s">
        <v>146</v>
      </c>
      <c r="L475" s="147"/>
      <c r="M475" s="147"/>
      <c r="N475" s="148" t="s">
        <v>27756</v>
      </c>
      <c r="O475" s="148"/>
      <c r="P475" s="148"/>
      <c r="Q475" s="148"/>
      <c r="R475" s="148"/>
      <c r="S475" s="148"/>
    </row>
    <row r="476" spans="1:19" ht="15" customHeight="1" x14ac:dyDescent="0.3">
      <c r="A476" s="147" t="s">
        <v>27757</v>
      </c>
      <c r="B476" s="147"/>
      <c r="C476" s="147" t="s">
        <v>27758</v>
      </c>
      <c r="D476" s="147"/>
      <c r="E476" s="147"/>
      <c r="F476" s="147"/>
      <c r="G476" s="147"/>
      <c r="H476" s="147"/>
      <c r="I476" s="147"/>
      <c r="J476" s="147"/>
      <c r="K476" s="147" t="s">
        <v>146</v>
      </c>
      <c r="L476" s="147"/>
      <c r="M476" s="147"/>
      <c r="N476" s="148" t="s">
        <v>27759</v>
      </c>
      <c r="O476" s="148"/>
      <c r="P476" s="148"/>
      <c r="Q476" s="148"/>
      <c r="R476" s="148"/>
      <c r="S476" s="148"/>
    </row>
    <row r="477" spans="1:19" ht="15" customHeight="1" x14ac:dyDescent="0.3">
      <c r="A477" s="147" t="s">
        <v>27760</v>
      </c>
      <c r="B477" s="147"/>
      <c r="C477" s="147" t="s">
        <v>27761</v>
      </c>
      <c r="D477" s="147"/>
      <c r="E477" s="147"/>
      <c r="F477" s="147"/>
      <c r="G477" s="147"/>
      <c r="H477" s="147"/>
      <c r="I477" s="147"/>
      <c r="J477" s="147"/>
      <c r="K477" s="147" t="s">
        <v>146</v>
      </c>
      <c r="L477" s="147"/>
      <c r="M477" s="147"/>
      <c r="N477" s="148" t="s">
        <v>27762</v>
      </c>
      <c r="O477" s="148"/>
      <c r="P477" s="148"/>
      <c r="Q477" s="148"/>
      <c r="R477" s="148"/>
      <c r="S477" s="148"/>
    </row>
    <row r="478" spans="1:19" ht="15" customHeight="1" x14ac:dyDescent="0.3">
      <c r="A478" s="147" t="s">
        <v>27763</v>
      </c>
      <c r="B478" s="147"/>
      <c r="C478" s="147" t="s">
        <v>27764</v>
      </c>
      <c r="D478" s="147"/>
      <c r="E478" s="147"/>
      <c r="F478" s="147"/>
      <c r="G478" s="147"/>
      <c r="H478" s="147"/>
      <c r="I478" s="147"/>
      <c r="J478" s="147"/>
      <c r="K478" s="147" t="s">
        <v>146</v>
      </c>
      <c r="L478" s="147"/>
      <c r="M478" s="147"/>
      <c r="N478" s="148" t="s">
        <v>27765</v>
      </c>
      <c r="O478" s="148"/>
      <c r="P478" s="148"/>
      <c r="Q478" s="148"/>
      <c r="R478" s="148"/>
      <c r="S478" s="148"/>
    </row>
    <row r="479" spans="1:19" ht="15" customHeight="1" x14ac:dyDescent="0.3">
      <c r="A479" s="147" t="s">
        <v>27766</v>
      </c>
      <c r="B479" s="147"/>
      <c r="C479" s="147" t="s">
        <v>27767</v>
      </c>
      <c r="D479" s="147"/>
      <c r="E479" s="147"/>
      <c r="F479" s="147"/>
      <c r="G479" s="147"/>
      <c r="H479" s="147"/>
      <c r="I479" s="147"/>
      <c r="J479" s="147"/>
      <c r="K479" s="147" t="s">
        <v>146</v>
      </c>
      <c r="L479" s="147"/>
      <c r="M479" s="147"/>
      <c r="N479" s="148" t="s">
        <v>27768</v>
      </c>
      <c r="O479" s="148"/>
      <c r="P479" s="148"/>
      <c r="Q479" s="148"/>
      <c r="R479" s="148"/>
      <c r="S479" s="148"/>
    </row>
    <row r="480" spans="1:19" ht="15" customHeight="1" x14ac:dyDescent="0.3">
      <c r="A480" s="147" t="s">
        <v>27769</v>
      </c>
      <c r="B480" s="147"/>
      <c r="C480" s="147" t="s">
        <v>27770</v>
      </c>
      <c r="D480" s="147"/>
      <c r="E480" s="147"/>
      <c r="F480" s="147"/>
      <c r="G480" s="147"/>
      <c r="H480" s="147"/>
      <c r="I480" s="147"/>
      <c r="J480" s="147"/>
      <c r="K480" s="147" t="s">
        <v>146</v>
      </c>
      <c r="L480" s="147"/>
      <c r="M480" s="147"/>
      <c r="N480" s="148" t="s">
        <v>27771</v>
      </c>
      <c r="O480" s="148"/>
      <c r="P480" s="148"/>
      <c r="Q480" s="148"/>
      <c r="R480" s="148"/>
      <c r="S480" s="148"/>
    </row>
    <row r="481" spans="1:19" ht="15" customHeight="1" x14ac:dyDescent="0.3">
      <c r="A481" s="147" t="s">
        <v>27772</v>
      </c>
      <c r="B481" s="147"/>
      <c r="C481" s="147" t="s">
        <v>27773</v>
      </c>
      <c r="D481" s="147"/>
      <c r="E481" s="147"/>
      <c r="F481" s="147"/>
      <c r="G481" s="147"/>
      <c r="H481" s="147"/>
      <c r="I481" s="147"/>
      <c r="J481" s="147"/>
      <c r="K481" s="147" t="s">
        <v>146</v>
      </c>
      <c r="L481" s="147"/>
      <c r="M481" s="147"/>
      <c r="N481" s="148" t="s">
        <v>3254</v>
      </c>
      <c r="O481" s="148"/>
      <c r="P481" s="148"/>
      <c r="Q481" s="148"/>
      <c r="R481" s="148"/>
      <c r="S481" s="148"/>
    </row>
    <row r="482" spans="1:19" ht="15" customHeight="1" x14ac:dyDescent="0.3">
      <c r="A482" s="147" t="s">
        <v>27774</v>
      </c>
      <c r="B482" s="147"/>
      <c r="C482" s="147" t="s">
        <v>27775</v>
      </c>
      <c r="D482" s="147"/>
      <c r="E482" s="147"/>
      <c r="F482" s="147"/>
      <c r="G482" s="147"/>
      <c r="H482" s="147"/>
      <c r="I482" s="147"/>
      <c r="J482" s="147"/>
      <c r="K482" s="147" t="s">
        <v>146</v>
      </c>
      <c r="L482" s="147"/>
      <c r="M482" s="147"/>
      <c r="N482" s="148" t="s">
        <v>27776</v>
      </c>
      <c r="O482" s="148"/>
      <c r="P482" s="148"/>
      <c r="Q482" s="148"/>
      <c r="R482" s="148"/>
      <c r="S482" s="148"/>
    </row>
    <row r="483" spans="1:19" ht="15" customHeight="1" x14ac:dyDescent="0.3">
      <c r="A483" s="147" t="s">
        <v>27777</v>
      </c>
      <c r="B483" s="147"/>
      <c r="C483" s="147" t="s">
        <v>27778</v>
      </c>
      <c r="D483" s="147"/>
      <c r="E483" s="147"/>
      <c r="F483" s="147"/>
      <c r="G483" s="147"/>
      <c r="H483" s="147"/>
      <c r="I483" s="147"/>
      <c r="J483" s="147"/>
      <c r="K483" s="147" t="s">
        <v>146</v>
      </c>
      <c r="L483" s="147"/>
      <c r="M483" s="147"/>
      <c r="N483" s="148" t="s">
        <v>27779</v>
      </c>
      <c r="O483" s="148"/>
      <c r="P483" s="148"/>
      <c r="Q483" s="148"/>
      <c r="R483" s="148"/>
      <c r="S483" s="148"/>
    </row>
    <row r="484" spans="1:19" ht="15" customHeight="1" x14ac:dyDescent="0.3">
      <c r="A484" s="147" t="s">
        <v>27780</v>
      </c>
      <c r="B484" s="147"/>
      <c r="C484" s="147" t="s">
        <v>27781</v>
      </c>
      <c r="D484" s="147"/>
      <c r="E484" s="147"/>
      <c r="F484" s="147"/>
      <c r="G484" s="147"/>
      <c r="H484" s="147"/>
      <c r="I484" s="147"/>
      <c r="J484" s="147"/>
      <c r="K484" s="147" t="s">
        <v>146</v>
      </c>
      <c r="L484" s="147"/>
      <c r="M484" s="147"/>
      <c r="N484" s="148" t="s">
        <v>27782</v>
      </c>
      <c r="O484" s="148"/>
      <c r="P484" s="148"/>
      <c r="Q484" s="148"/>
      <c r="R484" s="148"/>
      <c r="S484" s="148"/>
    </row>
    <row r="485" spans="1:19" ht="15" customHeight="1" x14ac:dyDescent="0.3">
      <c r="A485" s="147" t="s">
        <v>27783</v>
      </c>
      <c r="B485" s="147"/>
      <c r="C485" s="147" t="s">
        <v>27784</v>
      </c>
      <c r="D485" s="147"/>
      <c r="E485" s="147"/>
      <c r="F485" s="147"/>
      <c r="G485" s="147"/>
      <c r="H485" s="147"/>
      <c r="I485" s="147"/>
      <c r="J485" s="147"/>
      <c r="K485" s="147" t="s">
        <v>146</v>
      </c>
      <c r="L485" s="147"/>
      <c r="M485" s="147"/>
      <c r="N485" s="148" t="s">
        <v>27785</v>
      </c>
      <c r="O485" s="148"/>
      <c r="P485" s="148"/>
      <c r="Q485" s="148"/>
      <c r="R485" s="148"/>
      <c r="S485" s="148"/>
    </row>
    <row r="486" spans="1:19" ht="15" customHeight="1" x14ac:dyDescent="0.3">
      <c r="A486" s="147" t="s">
        <v>27786</v>
      </c>
      <c r="B486" s="147"/>
      <c r="C486" s="147" t="s">
        <v>27787</v>
      </c>
      <c r="D486" s="147"/>
      <c r="E486" s="147"/>
      <c r="F486" s="147"/>
      <c r="G486" s="147"/>
      <c r="H486" s="147"/>
      <c r="I486" s="147"/>
      <c r="J486" s="147"/>
      <c r="K486" s="147" t="s">
        <v>146</v>
      </c>
      <c r="L486" s="147"/>
      <c r="M486" s="147"/>
      <c r="N486" s="148" t="s">
        <v>27788</v>
      </c>
      <c r="O486" s="148"/>
      <c r="P486" s="148"/>
      <c r="Q486" s="148"/>
      <c r="R486" s="148"/>
      <c r="S486" s="148"/>
    </row>
    <row r="487" spans="1:19" ht="15" customHeight="1" x14ac:dyDescent="0.3">
      <c r="A487" s="147" t="s">
        <v>27789</v>
      </c>
      <c r="B487" s="147"/>
      <c r="C487" s="147" t="s">
        <v>27790</v>
      </c>
      <c r="D487" s="147"/>
      <c r="E487" s="147"/>
      <c r="F487" s="147"/>
      <c r="G487" s="147"/>
      <c r="H487" s="147"/>
      <c r="I487" s="147"/>
      <c r="J487" s="147"/>
      <c r="K487" s="147" t="s">
        <v>146</v>
      </c>
      <c r="L487" s="147"/>
      <c r="M487" s="147"/>
      <c r="N487" s="148" t="s">
        <v>27791</v>
      </c>
      <c r="O487" s="148"/>
      <c r="P487" s="148"/>
      <c r="Q487" s="148"/>
      <c r="R487" s="148"/>
      <c r="S487" s="148"/>
    </row>
    <row r="488" spans="1:19" ht="15" customHeight="1" x14ac:dyDescent="0.3">
      <c r="A488" s="147" t="s">
        <v>27792</v>
      </c>
      <c r="B488" s="147"/>
      <c r="C488" s="147" t="s">
        <v>27793</v>
      </c>
      <c r="D488" s="147"/>
      <c r="E488" s="147"/>
      <c r="F488" s="147"/>
      <c r="G488" s="147"/>
      <c r="H488" s="147"/>
      <c r="I488" s="147"/>
      <c r="J488" s="147"/>
      <c r="K488" s="147" t="s">
        <v>146</v>
      </c>
      <c r="L488" s="147"/>
      <c r="M488" s="147"/>
      <c r="N488" s="148" t="s">
        <v>27794</v>
      </c>
      <c r="O488" s="148"/>
      <c r="P488" s="148"/>
      <c r="Q488" s="148"/>
      <c r="R488" s="148"/>
      <c r="S488" s="148"/>
    </row>
    <row r="489" spans="1:19" ht="15" customHeight="1" x14ac:dyDescent="0.3">
      <c r="A489" s="147" t="s">
        <v>27795</v>
      </c>
      <c r="B489" s="147"/>
      <c r="C489" s="147" t="s">
        <v>27796</v>
      </c>
      <c r="D489" s="147"/>
      <c r="E489" s="147"/>
      <c r="F489" s="147"/>
      <c r="G489" s="147"/>
      <c r="H489" s="147"/>
      <c r="I489" s="147"/>
      <c r="J489" s="147"/>
      <c r="K489" s="147" t="s">
        <v>146</v>
      </c>
      <c r="L489" s="147"/>
      <c r="M489" s="147"/>
      <c r="N489" s="148" t="s">
        <v>27797</v>
      </c>
      <c r="O489" s="148"/>
      <c r="P489" s="148"/>
      <c r="Q489" s="148"/>
      <c r="R489" s="148"/>
      <c r="S489" s="148"/>
    </row>
    <row r="490" spans="1:19" ht="15" customHeight="1" x14ac:dyDescent="0.3">
      <c r="A490" s="147" t="s">
        <v>27798</v>
      </c>
      <c r="B490" s="147"/>
      <c r="C490" s="147" t="s">
        <v>27799</v>
      </c>
      <c r="D490" s="147"/>
      <c r="E490" s="147"/>
      <c r="F490" s="147"/>
      <c r="G490" s="147"/>
      <c r="H490" s="147"/>
      <c r="I490" s="147"/>
      <c r="J490" s="147"/>
      <c r="K490" s="147" t="s">
        <v>146</v>
      </c>
      <c r="L490" s="147"/>
      <c r="M490" s="147"/>
      <c r="N490" s="148" t="s">
        <v>27800</v>
      </c>
      <c r="O490" s="148"/>
      <c r="P490" s="148"/>
      <c r="Q490" s="148"/>
      <c r="R490" s="148"/>
      <c r="S490" s="148"/>
    </row>
    <row r="491" spans="1:19" ht="15" customHeight="1" x14ac:dyDescent="0.3">
      <c r="A491" s="147" t="s">
        <v>27801</v>
      </c>
      <c r="B491" s="147"/>
      <c r="C491" s="147" t="s">
        <v>27802</v>
      </c>
      <c r="D491" s="147"/>
      <c r="E491" s="147"/>
      <c r="F491" s="147"/>
      <c r="G491" s="147"/>
      <c r="H491" s="147"/>
      <c r="I491" s="147"/>
      <c r="J491" s="147"/>
      <c r="K491" s="147" t="s">
        <v>146</v>
      </c>
      <c r="L491" s="147"/>
      <c r="M491" s="147"/>
      <c r="N491" s="148" t="s">
        <v>27803</v>
      </c>
      <c r="O491" s="148"/>
      <c r="P491" s="148"/>
      <c r="Q491" s="148"/>
      <c r="R491" s="148"/>
      <c r="S491" s="148"/>
    </row>
    <row r="492" spans="1:19" ht="15" customHeight="1" x14ac:dyDescent="0.3">
      <c r="A492" s="147" t="s">
        <v>27804</v>
      </c>
      <c r="B492" s="147"/>
      <c r="C492" s="147" t="s">
        <v>27805</v>
      </c>
      <c r="D492" s="147"/>
      <c r="E492" s="147"/>
      <c r="F492" s="147"/>
      <c r="G492" s="147"/>
      <c r="H492" s="147"/>
      <c r="I492" s="147"/>
      <c r="J492" s="147"/>
      <c r="K492" s="147" t="s">
        <v>146</v>
      </c>
      <c r="L492" s="147"/>
      <c r="M492" s="147"/>
      <c r="N492" s="148" t="s">
        <v>27806</v>
      </c>
      <c r="O492" s="148"/>
      <c r="P492" s="148"/>
      <c r="Q492" s="148"/>
      <c r="R492" s="148"/>
      <c r="S492" s="148"/>
    </row>
    <row r="493" spans="1:19" ht="15" customHeight="1" x14ac:dyDescent="0.3">
      <c r="A493" s="147" t="s">
        <v>27807</v>
      </c>
      <c r="B493" s="147"/>
      <c r="C493" s="147" t="s">
        <v>27808</v>
      </c>
      <c r="D493" s="147"/>
      <c r="E493" s="147"/>
      <c r="F493" s="147"/>
      <c r="G493" s="147"/>
      <c r="H493" s="147"/>
      <c r="I493" s="147"/>
      <c r="J493" s="147"/>
      <c r="K493" s="147" t="s">
        <v>146</v>
      </c>
      <c r="L493" s="147"/>
      <c r="M493" s="147"/>
      <c r="N493" s="148" t="s">
        <v>27809</v>
      </c>
      <c r="O493" s="148"/>
      <c r="P493" s="148"/>
      <c r="Q493" s="148"/>
      <c r="R493" s="148"/>
      <c r="S493" s="148"/>
    </row>
    <row r="494" spans="1:19" ht="15" customHeight="1" x14ac:dyDescent="0.3">
      <c r="A494" s="147" t="s">
        <v>27810</v>
      </c>
      <c r="B494" s="147"/>
      <c r="C494" s="147" t="s">
        <v>27811</v>
      </c>
      <c r="D494" s="147"/>
      <c r="E494" s="147"/>
      <c r="F494" s="147"/>
      <c r="G494" s="147"/>
      <c r="H494" s="147"/>
      <c r="I494" s="147"/>
      <c r="J494" s="147"/>
      <c r="K494" s="147" t="s">
        <v>146</v>
      </c>
      <c r="L494" s="147"/>
      <c r="M494" s="147"/>
      <c r="N494" s="148" t="s">
        <v>27812</v>
      </c>
      <c r="O494" s="148"/>
      <c r="P494" s="148"/>
      <c r="Q494" s="148"/>
      <c r="R494" s="148"/>
      <c r="S494" s="148"/>
    </row>
    <row r="495" spans="1:19" ht="15" customHeight="1" x14ac:dyDescent="0.3">
      <c r="A495" s="147" t="s">
        <v>27813</v>
      </c>
      <c r="B495" s="147"/>
      <c r="C495" s="147" t="s">
        <v>27814</v>
      </c>
      <c r="D495" s="147"/>
      <c r="E495" s="147"/>
      <c r="F495" s="147"/>
      <c r="G495" s="147"/>
      <c r="H495" s="147"/>
      <c r="I495" s="147"/>
      <c r="J495" s="147"/>
      <c r="K495" s="147" t="s">
        <v>146</v>
      </c>
      <c r="L495" s="147"/>
      <c r="M495" s="147"/>
      <c r="N495" s="148" t="s">
        <v>27815</v>
      </c>
      <c r="O495" s="148"/>
      <c r="P495" s="148"/>
      <c r="Q495" s="148"/>
      <c r="R495" s="148"/>
      <c r="S495" s="148"/>
    </row>
    <row r="496" spans="1:19" ht="15" customHeight="1" x14ac:dyDescent="0.3">
      <c r="A496" s="147" t="s">
        <v>27816</v>
      </c>
      <c r="B496" s="147"/>
      <c r="C496" s="147" t="s">
        <v>27817</v>
      </c>
      <c r="D496" s="147"/>
      <c r="E496" s="147"/>
      <c r="F496" s="147"/>
      <c r="G496" s="147"/>
      <c r="H496" s="147"/>
      <c r="I496" s="147"/>
      <c r="J496" s="147"/>
      <c r="K496" s="147" t="s">
        <v>146</v>
      </c>
      <c r="L496" s="147"/>
      <c r="M496" s="147"/>
      <c r="N496" s="148" t="s">
        <v>27818</v>
      </c>
      <c r="O496" s="148"/>
      <c r="P496" s="148"/>
      <c r="Q496" s="148"/>
      <c r="R496" s="148"/>
      <c r="S496" s="148"/>
    </row>
    <row r="497" spans="1:19" ht="15" customHeight="1" x14ac:dyDescent="0.3">
      <c r="A497" s="147" t="s">
        <v>27819</v>
      </c>
      <c r="B497" s="147"/>
      <c r="C497" s="147" t="s">
        <v>27820</v>
      </c>
      <c r="D497" s="147"/>
      <c r="E497" s="147"/>
      <c r="F497" s="147"/>
      <c r="G497" s="147"/>
      <c r="H497" s="147"/>
      <c r="I497" s="147"/>
      <c r="J497" s="147"/>
      <c r="K497" s="147" t="s">
        <v>146</v>
      </c>
      <c r="L497" s="147"/>
      <c r="M497" s="147"/>
      <c r="N497" s="148" t="s">
        <v>27821</v>
      </c>
      <c r="O497" s="148"/>
      <c r="P497" s="148"/>
      <c r="Q497" s="148"/>
      <c r="R497" s="148"/>
      <c r="S497" s="148"/>
    </row>
    <row r="498" spans="1:19" ht="15" customHeight="1" x14ac:dyDescent="0.3">
      <c r="A498" s="147" t="s">
        <v>27822</v>
      </c>
      <c r="B498" s="147"/>
      <c r="C498" s="147" t="s">
        <v>27823</v>
      </c>
      <c r="D498" s="147"/>
      <c r="E498" s="147"/>
      <c r="F498" s="147"/>
      <c r="G498" s="147"/>
      <c r="H498" s="147"/>
      <c r="I498" s="147"/>
      <c r="J498" s="147"/>
      <c r="K498" s="147" t="s">
        <v>146</v>
      </c>
      <c r="L498" s="147"/>
      <c r="M498" s="147"/>
      <c r="N498" s="148" t="s">
        <v>27824</v>
      </c>
      <c r="O498" s="148"/>
      <c r="P498" s="148"/>
      <c r="Q498" s="148"/>
      <c r="R498" s="148"/>
      <c r="S498" s="148"/>
    </row>
    <row r="499" spans="1:19" ht="15" customHeight="1" x14ac:dyDescent="0.3">
      <c r="A499" s="147" t="s">
        <v>27825</v>
      </c>
      <c r="B499" s="147"/>
      <c r="C499" s="147" t="s">
        <v>27826</v>
      </c>
      <c r="D499" s="147"/>
      <c r="E499" s="147"/>
      <c r="F499" s="147"/>
      <c r="G499" s="147"/>
      <c r="H499" s="147"/>
      <c r="I499" s="147"/>
      <c r="J499" s="147"/>
      <c r="K499" s="147" t="s">
        <v>146</v>
      </c>
      <c r="L499" s="147"/>
      <c r="M499" s="147"/>
      <c r="N499" s="148" t="s">
        <v>27827</v>
      </c>
      <c r="O499" s="148"/>
      <c r="P499" s="148"/>
      <c r="Q499" s="148"/>
      <c r="R499" s="148"/>
      <c r="S499" s="148"/>
    </row>
    <row r="500" spans="1:19" ht="15" customHeight="1" x14ac:dyDescent="0.3">
      <c r="A500" s="147" t="s">
        <v>27828</v>
      </c>
      <c r="B500" s="147"/>
      <c r="C500" s="147" t="s">
        <v>27829</v>
      </c>
      <c r="D500" s="147"/>
      <c r="E500" s="147"/>
      <c r="F500" s="147"/>
      <c r="G500" s="147"/>
      <c r="H500" s="147"/>
      <c r="I500" s="147"/>
      <c r="J500" s="147"/>
      <c r="K500" s="147" t="s">
        <v>146</v>
      </c>
      <c r="L500" s="147"/>
      <c r="M500" s="147"/>
      <c r="N500" s="148" t="s">
        <v>27830</v>
      </c>
      <c r="O500" s="148"/>
      <c r="P500" s="148"/>
      <c r="Q500" s="148"/>
      <c r="R500" s="148"/>
      <c r="S500" s="148"/>
    </row>
    <row r="501" spans="1:19" ht="15" customHeight="1" x14ac:dyDescent="0.3">
      <c r="A501" s="147" t="s">
        <v>27831</v>
      </c>
      <c r="B501" s="147"/>
      <c r="C501" s="147" t="s">
        <v>27832</v>
      </c>
      <c r="D501" s="147"/>
      <c r="E501" s="147"/>
      <c r="F501" s="147"/>
      <c r="G501" s="147"/>
      <c r="H501" s="147"/>
      <c r="I501" s="147"/>
      <c r="J501" s="147"/>
      <c r="K501" s="147" t="s">
        <v>26910</v>
      </c>
      <c r="L501" s="147"/>
      <c r="M501" s="147"/>
      <c r="N501" s="148" t="s">
        <v>26911</v>
      </c>
      <c r="O501" s="148"/>
      <c r="P501" s="148"/>
      <c r="Q501" s="148"/>
      <c r="R501" s="148"/>
      <c r="S501" s="148"/>
    </row>
    <row r="502" spans="1:19" ht="15" customHeight="1" x14ac:dyDescent="0.3">
      <c r="A502" s="147" t="s">
        <v>27833</v>
      </c>
      <c r="B502" s="147"/>
      <c r="C502" s="147" t="s">
        <v>27834</v>
      </c>
      <c r="D502" s="147"/>
      <c r="E502" s="147"/>
      <c r="F502" s="147"/>
      <c r="G502" s="147"/>
      <c r="H502" s="147"/>
      <c r="I502" s="147"/>
      <c r="J502" s="147"/>
      <c r="K502" s="147" t="s">
        <v>146</v>
      </c>
      <c r="L502" s="147"/>
      <c r="M502" s="147"/>
      <c r="N502" s="148" t="s">
        <v>27835</v>
      </c>
      <c r="O502" s="148"/>
      <c r="P502" s="148"/>
      <c r="Q502" s="148"/>
      <c r="R502" s="148"/>
      <c r="S502" s="148"/>
    </row>
    <row r="503" spans="1:19" ht="15" customHeight="1" x14ac:dyDescent="0.3">
      <c r="A503" s="147" t="s">
        <v>27836</v>
      </c>
      <c r="B503" s="147"/>
      <c r="C503" s="147" t="s">
        <v>27837</v>
      </c>
      <c r="D503" s="147"/>
      <c r="E503" s="147"/>
      <c r="F503" s="147"/>
      <c r="G503" s="147"/>
      <c r="H503" s="147"/>
      <c r="I503" s="147"/>
      <c r="J503" s="147"/>
      <c r="K503" s="147" t="s">
        <v>146</v>
      </c>
      <c r="L503" s="147"/>
      <c r="M503" s="147"/>
      <c r="N503" s="148" t="s">
        <v>27838</v>
      </c>
      <c r="O503" s="148"/>
      <c r="P503" s="148"/>
      <c r="Q503" s="148"/>
      <c r="R503" s="148"/>
      <c r="S503" s="148"/>
    </row>
    <row r="504" spans="1:19" ht="15" customHeight="1" x14ac:dyDescent="0.3">
      <c r="A504" s="147" t="s">
        <v>27839</v>
      </c>
      <c r="B504" s="147"/>
      <c r="C504" s="147" t="s">
        <v>27840</v>
      </c>
      <c r="D504" s="147"/>
      <c r="E504" s="147"/>
      <c r="F504" s="147"/>
      <c r="G504" s="147"/>
      <c r="H504" s="147"/>
      <c r="I504" s="147"/>
      <c r="J504" s="147"/>
      <c r="K504" s="147" t="s">
        <v>146</v>
      </c>
      <c r="L504" s="147"/>
      <c r="M504" s="147"/>
      <c r="N504" s="148" t="s">
        <v>27841</v>
      </c>
      <c r="O504" s="148"/>
      <c r="P504" s="148"/>
      <c r="Q504" s="148"/>
      <c r="R504" s="148"/>
      <c r="S504" s="148"/>
    </row>
    <row r="505" spans="1:19" ht="15" customHeight="1" x14ac:dyDescent="0.3">
      <c r="A505" s="147" t="s">
        <v>27842</v>
      </c>
      <c r="B505" s="147"/>
      <c r="C505" s="147" t="s">
        <v>27843</v>
      </c>
      <c r="D505" s="147"/>
      <c r="E505" s="147"/>
      <c r="F505" s="147"/>
      <c r="G505" s="147"/>
      <c r="H505" s="147"/>
      <c r="I505" s="147"/>
      <c r="J505" s="147"/>
      <c r="K505" s="147" t="s">
        <v>146</v>
      </c>
      <c r="L505" s="147"/>
      <c r="M505" s="147"/>
      <c r="N505" s="148" t="s">
        <v>27844</v>
      </c>
      <c r="O505" s="148"/>
      <c r="P505" s="148"/>
      <c r="Q505" s="148"/>
      <c r="R505" s="148"/>
      <c r="S505" s="148"/>
    </row>
    <row r="506" spans="1:19" ht="15" customHeight="1" x14ac:dyDescent="0.3">
      <c r="A506" s="152" t="s">
        <v>27845</v>
      </c>
      <c r="B506" s="152"/>
      <c r="C506" s="152" t="s">
        <v>27846</v>
      </c>
      <c r="D506" s="152"/>
      <c r="E506" s="152"/>
      <c r="F506" s="152"/>
      <c r="G506" s="152"/>
      <c r="H506" s="152"/>
      <c r="I506" s="152"/>
      <c r="J506" s="152"/>
      <c r="K506" s="152" t="s">
        <v>146</v>
      </c>
      <c r="L506" s="152"/>
      <c r="M506" s="152"/>
      <c r="N506" s="153" t="s">
        <v>27847</v>
      </c>
      <c r="O506" s="153"/>
      <c r="P506" s="153"/>
      <c r="Q506" s="153"/>
      <c r="R506" s="153"/>
      <c r="S506" s="153"/>
    </row>
    <row r="508" spans="1:19" ht="15" customHeight="1" x14ac:dyDescent="0.3">
      <c r="A508" s="154" t="s">
        <v>26963</v>
      </c>
      <c r="B508" s="154"/>
      <c r="C508" s="154"/>
    </row>
    <row r="509" spans="1:19" ht="15" customHeight="1" x14ac:dyDescent="0.3">
      <c r="A509" s="154"/>
      <c r="B509" s="154"/>
      <c r="C509" s="154"/>
      <c r="Q509" s="155" t="s">
        <v>27848</v>
      </c>
      <c r="R509" s="155"/>
      <c r="S509" s="155"/>
    </row>
    <row r="510" spans="1:19" x14ac:dyDescent="0.3">
      <c r="Q510" s="155"/>
      <c r="R510" s="155"/>
      <c r="S510" s="155"/>
    </row>
    <row r="512" spans="1:19" ht="15.75" customHeight="1" x14ac:dyDescent="0.3">
      <c r="H512" s="150" t="s">
        <v>26843</v>
      </c>
      <c r="I512" s="150"/>
      <c r="J512" s="150"/>
      <c r="K512" s="150"/>
      <c r="L512" s="150"/>
      <c r="M512" s="150"/>
      <c r="N512" s="150"/>
    </row>
    <row r="514" spans="1:19" ht="15.75" customHeight="1" x14ac:dyDescent="0.3">
      <c r="G514" s="150" t="s">
        <v>26844</v>
      </c>
      <c r="H514" s="150"/>
    </row>
    <row r="516" spans="1:19" ht="15" customHeight="1" x14ac:dyDescent="0.3">
      <c r="A516" s="151" t="s">
        <v>26845</v>
      </c>
      <c r="B516" s="151"/>
      <c r="C516" s="151"/>
      <c r="D516" s="151"/>
      <c r="J516" s="151" t="s">
        <v>26846</v>
      </c>
      <c r="K516" s="151"/>
      <c r="M516" s="151" t="s">
        <v>26847</v>
      </c>
      <c r="N516" s="151"/>
      <c r="P516" s="151" t="s">
        <v>26848</v>
      </c>
      <c r="Q516" s="151"/>
      <c r="R516" s="151"/>
    </row>
    <row r="518" spans="1:19" ht="15" customHeight="1" x14ac:dyDescent="0.3">
      <c r="A518" s="137" t="s">
        <v>27</v>
      </c>
      <c r="C518" s="149" t="s">
        <v>26849</v>
      </c>
      <c r="D518" s="149"/>
      <c r="E518" s="149"/>
      <c r="L518" s="137" t="s">
        <v>13</v>
      </c>
      <c r="R518" s="137" t="s">
        <v>26850</v>
      </c>
    </row>
    <row r="520" spans="1:19" ht="15" customHeight="1" x14ac:dyDescent="0.3">
      <c r="A520" s="147" t="s">
        <v>27849</v>
      </c>
      <c r="B520" s="147"/>
      <c r="C520" s="147" t="s">
        <v>27850</v>
      </c>
      <c r="D520" s="147"/>
      <c r="E520" s="147"/>
      <c r="F520" s="147"/>
      <c r="G520" s="147"/>
      <c r="H520" s="147"/>
      <c r="I520" s="147"/>
      <c r="J520" s="147"/>
      <c r="K520" s="147" t="s">
        <v>146</v>
      </c>
      <c r="L520" s="147"/>
      <c r="M520" s="147"/>
      <c r="N520" s="148" t="s">
        <v>27851</v>
      </c>
      <c r="O520" s="148"/>
      <c r="P520" s="148"/>
      <c r="Q520" s="148"/>
      <c r="R520" s="148"/>
      <c r="S520" s="148"/>
    </row>
    <row r="521" spans="1:19" x14ac:dyDescent="0.3">
      <c r="A521" s="147"/>
      <c r="B521" s="147"/>
      <c r="C521" s="147"/>
      <c r="D521" s="147"/>
      <c r="E521" s="147"/>
      <c r="F521" s="147"/>
      <c r="G521" s="147"/>
      <c r="H521" s="147"/>
      <c r="I521" s="147"/>
      <c r="J521" s="147"/>
      <c r="K521" s="147"/>
      <c r="L521" s="147"/>
      <c r="M521" s="147"/>
      <c r="N521" s="148"/>
      <c r="O521" s="148"/>
      <c r="P521" s="148"/>
      <c r="Q521" s="148"/>
      <c r="R521" s="148"/>
      <c r="S521" s="148"/>
    </row>
    <row r="522" spans="1:19" ht="15" customHeight="1" x14ac:dyDescent="0.3">
      <c r="A522" s="147" t="s">
        <v>27852</v>
      </c>
      <c r="B522" s="147"/>
      <c r="C522" s="147" t="s">
        <v>27853</v>
      </c>
      <c r="D522" s="147"/>
      <c r="E522" s="147"/>
      <c r="F522" s="147"/>
      <c r="G522" s="147"/>
      <c r="H522" s="147"/>
      <c r="I522" s="147"/>
      <c r="J522" s="147"/>
      <c r="K522" s="147" t="s">
        <v>146</v>
      </c>
      <c r="L522" s="147"/>
      <c r="M522" s="147"/>
      <c r="N522" s="148" t="s">
        <v>27854</v>
      </c>
      <c r="O522" s="148"/>
      <c r="P522" s="148"/>
      <c r="Q522" s="148"/>
      <c r="R522" s="148"/>
      <c r="S522" s="148"/>
    </row>
    <row r="523" spans="1:19" ht="15" customHeight="1" x14ac:dyDescent="0.3">
      <c r="A523" s="147" t="s">
        <v>27855</v>
      </c>
      <c r="B523" s="147"/>
      <c r="C523" s="147" t="s">
        <v>27856</v>
      </c>
      <c r="D523" s="147"/>
      <c r="E523" s="147"/>
      <c r="F523" s="147"/>
      <c r="G523" s="147"/>
      <c r="H523" s="147"/>
      <c r="I523" s="147"/>
      <c r="J523" s="147"/>
      <c r="K523" s="147" t="s">
        <v>146</v>
      </c>
      <c r="L523" s="147"/>
      <c r="M523" s="147"/>
      <c r="N523" s="148" t="s">
        <v>27857</v>
      </c>
      <c r="O523" s="148"/>
      <c r="P523" s="148"/>
      <c r="Q523" s="148"/>
      <c r="R523" s="148"/>
      <c r="S523" s="148"/>
    </row>
    <row r="524" spans="1:19" ht="15" customHeight="1" x14ac:dyDescent="0.3">
      <c r="A524" s="147" t="s">
        <v>27858</v>
      </c>
      <c r="B524" s="147"/>
      <c r="C524" s="147" t="s">
        <v>27859</v>
      </c>
      <c r="D524" s="147"/>
      <c r="E524" s="147"/>
      <c r="F524" s="147"/>
      <c r="G524" s="147"/>
      <c r="H524" s="147"/>
      <c r="I524" s="147"/>
      <c r="J524" s="147"/>
      <c r="K524" s="147" t="s">
        <v>146</v>
      </c>
      <c r="L524" s="147"/>
      <c r="M524" s="147"/>
      <c r="N524" s="148" t="s">
        <v>27860</v>
      </c>
      <c r="O524" s="148"/>
      <c r="P524" s="148"/>
      <c r="Q524" s="148"/>
      <c r="R524" s="148"/>
      <c r="S524" s="148"/>
    </row>
    <row r="525" spans="1:19" ht="15" customHeight="1" x14ac:dyDescent="0.3">
      <c r="A525" s="147" t="s">
        <v>27861</v>
      </c>
      <c r="B525" s="147"/>
      <c r="C525" s="147" t="s">
        <v>27862</v>
      </c>
      <c r="D525" s="147"/>
      <c r="E525" s="147"/>
      <c r="F525" s="147"/>
      <c r="G525" s="147"/>
      <c r="H525" s="147"/>
      <c r="I525" s="147"/>
      <c r="J525" s="147"/>
      <c r="K525" s="147" t="s">
        <v>146</v>
      </c>
      <c r="L525" s="147"/>
      <c r="M525" s="147"/>
      <c r="N525" s="148" t="s">
        <v>27803</v>
      </c>
      <c r="O525" s="148"/>
      <c r="P525" s="148"/>
      <c r="Q525" s="148"/>
      <c r="R525" s="148"/>
      <c r="S525" s="148"/>
    </row>
    <row r="526" spans="1:19" ht="15" customHeight="1" x14ac:dyDescent="0.3">
      <c r="A526" s="147" t="s">
        <v>27863</v>
      </c>
      <c r="B526" s="147"/>
      <c r="C526" s="147" t="s">
        <v>27864</v>
      </c>
      <c r="D526" s="147"/>
      <c r="E526" s="147"/>
      <c r="F526" s="147"/>
      <c r="G526" s="147"/>
      <c r="H526" s="147"/>
      <c r="I526" s="147"/>
      <c r="J526" s="147"/>
      <c r="K526" s="147" t="s">
        <v>146</v>
      </c>
      <c r="L526" s="147"/>
      <c r="M526" s="147"/>
      <c r="N526" s="148" t="s">
        <v>27860</v>
      </c>
      <c r="O526" s="148"/>
      <c r="P526" s="148"/>
      <c r="Q526" s="148"/>
      <c r="R526" s="148"/>
      <c r="S526" s="148"/>
    </row>
    <row r="527" spans="1:19" ht="15" customHeight="1" x14ac:dyDescent="0.3">
      <c r="A527" s="147" t="s">
        <v>27865</v>
      </c>
      <c r="B527" s="147"/>
      <c r="C527" s="147" t="s">
        <v>27866</v>
      </c>
      <c r="D527" s="147"/>
      <c r="E527" s="147"/>
      <c r="F527" s="147"/>
      <c r="G527" s="147"/>
      <c r="H527" s="147"/>
      <c r="I527" s="147"/>
      <c r="J527" s="147"/>
      <c r="K527" s="147" t="s">
        <v>146</v>
      </c>
      <c r="L527" s="147"/>
      <c r="M527" s="147"/>
      <c r="N527" s="148" t="s">
        <v>27867</v>
      </c>
      <c r="O527" s="148"/>
      <c r="P527" s="148"/>
      <c r="Q527" s="148"/>
      <c r="R527" s="148"/>
      <c r="S527" s="148"/>
    </row>
    <row r="528" spans="1:19" ht="15" customHeight="1" x14ac:dyDescent="0.3">
      <c r="A528" s="147" t="s">
        <v>27868</v>
      </c>
      <c r="B528" s="147"/>
      <c r="C528" s="147" t="s">
        <v>27832</v>
      </c>
      <c r="D528" s="147"/>
      <c r="E528" s="147"/>
      <c r="F528" s="147"/>
      <c r="G528" s="147"/>
      <c r="H528" s="147"/>
      <c r="I528" s="147"/>
      <c r="J528" s="147"/>
      <c r="K528" s="147" t="s">
        <v>26910</v>
      </c>
      <c r="L528" s="147"/>
      <c r="M528" s="147"/>
      <c r="N528" s="148" t="s">
        <v>26911</v>
      </c>
      <c r="O528" s="148"/>
      <c r="P528" s="148"/>
      <c r="Q528" s="148"/>
      <c r="R528" s="148"/>
      <c r="S528" s="148"/>
    </row>
    <row r="529" spans="1:19" ht="15" customHeight="1" x14ac:dyDescent="0.3">
      <c r="A529" s="147" t="s">
        <v>27869</v>
      </c>
      <c r="B529" s="147"/>
      <c r="C529" s="147" t="s">
        <v>27870</v>
      </c>
      <c r="D529" s="147"/>
      <c r="E529" s="147"/>
      <c r="F529" s="147"/>
      <c r="G529" s="147"/>
      <c r="H529" s="147"/>
      <c r="I529" s="147"/>
      <c r="J529" s="147"/>
      <c r="K529" s="147" t="s">
        <v>26910</v>
      </c>
      <c r="L529" s="147"/>
      <c r="M529" s="147"/>
      <c r="N529" s="148" t="s">
        <v>26911</v>
      </c>
      <c r="O529" s="148"/>
      <c r="P529" s="148"/>
      <c r="Q529" s="148"/>
      <c r="R529" s="148"/>
      <c r="S529" s="148"/>
    </row>
    <row r="530" spans="1:19" ht="15" customHeight="1" x14ac:dyDescent="0.3">
      <c r="A530" s="147" t="s">
        <v>27871</v>
      </c>
      <c r="B530" s="147"/>
      <c r="C530" s="147" t="s">
        <v>27872</v>
      </c>
      <c r="D530" s="147"/>
      <c r="E530" s="147"/>
      <c r="F530" s="147"/>
      <c r="G530" s="147"/>
      <c r="H530" s="147"/>
      <c r="I530" s="147"/>
      <c r="J530" s="147"/>
      <c r="K530" s="147" t="s">
        <v>26910</v>
      </c>
      <c r="L530" s="147"/>
      <c r="M530" s="147"/>
      <c r="N530" s="148" t="s">
        <v>26911</v>
      </c>
      <c r="O530" s="148"/>
      <c r="P530" s="148"/>
      <c r="Q530" s="148"/>
      <c r="R530" s="148"/>
      <c r="S530" s="148"/>
    </row>
    <row r="531" spans="1:19" ht="15" customHeight="1" x14ac:dyDescent="0.3">
      <c r="A531" s="147" t="s">
        <v>27873</v>
      </c>
      <c r="B531" s="147"/>
      <c r="C531" s="147" t="s">
        <v>27874</v>
      </c>
      <c r="D531" s="147"/>
      <c r="E531" s="147"/>
      <c r="F531" s="147"/>
      <c r="G531" s="147"/>
      <c r="H531" s="147"/>
      <c r="I531" s="147"/>
      <c r="J531" s="147"/>
      <c r="K531" s="147" t="s">
        <v>80</v>
      </c>
      <c r="L531" s="147"/>
      <c r="M531" s="147"/>
      <c r="N531" s="148" t="s">
        <v>27875</v>
      </c>
      <c r="O531" s="148"/>
      <c r="P531" s="148"/>
      <c r="Q531" s="148"/>
      <c r="R531" s="148"/>
      <c r="S531" s="148"/>
    </row>
    <row r="532" spans="1:19" ht="15" customHeight="1" x14ac:dyDescent="0.3">
      <c r="A532" s="147" t="s">
        <v>27876</v>
      </c>
      <c r="B532" s="147"/>
      <c r="C532" s="147" t="s">
        <v>27877</v>
      </c>
      <c r="D532" s="147"/>
      <c r="E532" s="147"/>
      <c r="F532" s="147"/>
      <c r="G532" s="147"/>
      <c r="H532" s="147"/>
      <c r="I532" s="147"/>
      <c r="J532" s="147"/>
      <c r="K532" s="147" t="s">
        <v>80</v>
      </c>
      <c r="L532" s="147"/>
      <c r="M532" s="147"/>
      <c r="N532" s="148" t="s">
        <v>27878</v>
      </c>
      <c r="O532" s="148"/>
      <c r="P532" s="148"/>
      <c r="Q532" s="148"/>
      <c r="R532" s="148"/>
      <c r="S532" s="148"/>
    </row>
    <row r="533" spans="1:19" ht="15" customHeight="1" x14ac:dyDescent="0.3">
      <c r="A533" s="147" t="s">
        <v>27879</v>
      </c>
      <c r="B533" s="147"/>
      <c r="C533" s="147" t="s">
        <v>27880</v>
      </c>
      <c r="D533" s="147"/>
      <c r="E533" s="147"/>
      <c r="F533" s="147"/>
      <c r="G533" s="147"/>
      <c r="H533" s="147"/>
      <c r="I533" s="147"/>
      <c r="J533" s="147"/>
      <c r="K533" s="147" t="s">
        <v>146</v>
      </c>
      <c r="L533" s="147"/>
      <c r="M533" s="147"/>
      <c r="N533" s="148" t="s">
        <v>27881</v>
      </c>
      <c r="O533" s="148"/>
      <c r="P533" s="148"/>
      <c r="Q533" s="148"/>
      <c r="R533" s="148"/>
      <c r="S533" s="148"/>
    </row>
    <row r="534" spans="1:19" ht="15" customHeight="1" x14ac:dyDescent="0.3">
      <c r="A534" s="147" t="s">
        <v>27882</v>
      </c>
      <c r="B534" s="147"/>
      <c r="C534" s="147" t="s">
        <v>27883</v>
      </c>
      <c r="D534" s="147"/>
      <c r="E534" s="147"/>
      <c r="F534" s="147"/>
      <c r="G534" s="147"/>
      <c r="H534" s="147"/>
      <c r="I534" s="147"/>
      <c r="J534" s="147"/>
      <c r="K534" s="147" t="s">
        <v>80</v>
      </c>
      <c r="L534" s="147"/>
      <c r="M534" s="147"/>
      <c r="N534" s="148" t="s">
        <v>27884</v>
      </c>
      <c r="O534" s="148"/>
      <c r="P534" s="148"/>
      <c r="Q534" s="148"/>
      <c r="R534" s="148"/>
      <c r="S534" s="148"/>
    </row>
    <row r="535" spans="1:19" ht="15" customHeight="1" x14ac:dyDescent="0.3">
      <c r="A535" s="147" t="s">
        <v>27885</v>
      </c>
      <c r="B535" s="147"/>
      <c r="C535" s="147" t="s">
        <v>27886</v>
      </c>
      <c r="D535" s="147"/>
      <c r="E535" s="147"/>
      <c r="F535" s="147"/>
      <c r="G535" s="147"/>
      <c r="H535" s="147"/>
      <c r="I535" s="147"/>
      <c r="J535" s="147"/>
      <c r="K535" s="147" t="s">
        <v>146</v>
      </c>
      <c r="L535" s="147"/>
      <c r="M535" s="147"/>
      <c r="N535" s="148" t="s">
        <v>27887</v>
      </c>
      <c r="O535" s="148"/>
      <c r="P535" s="148"/>
      <c r="Q535" s="148"/>
      <c r="R535" s="148"/>
      <c r="S535" s="148"/>
    </row>
    <row r="536" spans="1:19" ht="15" customHeight="1" x14ac:dyDescent="0.3">
      <c r="A536" s="147" t="s">
        <v>27888</v>
      </c>
      <c r="B536" s="147"/>
      <c r="C536" s="147" t="s">
        <v>27889</v>
      </c>
      <c r="D536" s="147"/>
      <c r="E536" s="147"/>
      <c r="F536" s="147"/>
      <c r="G536" s="147"/>
      <c r="H536" s="147"/>
      <c r="I536" s="147"/>
      <c r="J536" s="147"/>
      <c r="K536" s="147" t="s">
        <v>146</v>
      </c>
      <c r="L536" s="147"/>
      <c r="M536" s="147"/>
      <c r="N536" s="148" t="s">
        <v>27890</v>
      </c>
      <c r="O536" s="148"/>
      <c r="P536" s="148"/>
      <c r="Q536" s="148"/>
      <c r="R536" s="148"/>
      <c r="S536" s="148"/>
    </row>
    <row r="537" spans="1:19" ht="15" customHeight="1" x14ac:dyDescent="0.3">
      <c r="A537" s="147" t="s">
        <v>27891</v>
      </c>
      <c r="B537" s="147"/>
      <c r="C537" s="147" t="s">
        <v>27892</v>
      </c>
      <c r="D537" s="147"/>
      <c r="E537" s="147"/>
      <c r="F537" s="147"/>
      <c r="G537" s="147"/>
      <c r="H537" s="147"/>
      <c r="I537" s="147"/>
      <c r="J537" s="147"/>
      <c r="K537" s="147" t="s">
        <v>146</v>
      </c>
      <c r="L537" s="147"/>
      <c r="M537" s="147"/>
      <c r="N537" s="148" t="s">
        <v>27893</v>
      </c>
      <c r="O537" s="148"/>
      <c r="P537" s="148"/>
      <c r="Q537" s="148"/>
      <c r="R537" s="148"/>
      <c r="S537" s="148"/>
    </row>
    <row r="538" spans="1:19" ht="15" customHeight="1" x14ac:dyDescent="0.3">
      <c r="A538" s="147" t="s">
        <v>27894</v>
      </c>
      <c r="B538" s="147"/>
      <c r="C538" s="147" t="s">
        <v>27895</v>
      </c>
      <c r="D538" s="147"/>
      <c r="E538" s="147"/>
      <c r="F538" s="147"/>
      <c r="G538" s="147"/>
      <c r="H538" s="147"/>
      <c r="I538" s="147"/>
      <c r="J538" s="147"/>
      <c r="K538" s="147" t="s">
        <v>146</v>
      </c>
      <c r="L538" s="147"/>
      <c r="M538" s="147"/>
      <c r="N538" s="148" t="s">
        <v>27896</v>
      </c>
      <c r="O538" s="148"/>
      <c r="P538" s="148"/>
      <c r="Q538" s="148"/>
      <c r="R538" s="148"/>
      <c r="S538" s="148"/>
    </row>
    <row r="539" spans="1:19" ht="15" customHeight="1" x14ac:dyDescent="0.3">
      <c r="A539" s="147" t="s">
        <v>27897</v>
      </c>
      <c r="B539" s="147"/>
      <c r="C539" s="147" t="s">
        <v>27898</v>
      </c>
      <c r="D539" s="147"/>
      <c r="E539" s="147"/>
      <c r="F539" s="147"/>
      <c r="G539" s="147"/>
      <c r="H539" s="147"/>
      <c r="I539" s="147"/>
      <c r="J539" s="147"/>
      <c r="K539" s="147" t="s">
        <v>146</v>
      </c>
      <c r="L539" s="147"/>
      <c r="M539" s="147"/>
      <c r="N539" s="148" t="s">
        <v>27899</v>
      </c>
      <c r="O539" s="148"/>
      <c r="P539" s="148"/>
      <c r="Q539" s="148"/>
      <c r="R539" s="148"/>
      <c r="S539" s="148"/>
    </row>
    <row r="540" spans="1:19" ht="15" customHeight="1" x14ac:dyDescent="0.3">
      <c r="A540" s="147" t="s">
        <v>27900</v>
      </c>
      <c r="B540" s="147"/>
      <c r="C540" s="147" t="s">
        <v>27901</v>
      </c>
      <c r="D540" s="147"/>
      <c r="E540" s="147"/>
      <c r="F540" s="147"/>
      <c r="G540" s="147"/>
      <c r="H540" s="147"/>
      <c r="I540" s="147"/>
      <c r="J540" s="147"/>
      <c r="K540" s="147" t="s">
        <v>146</v>
      </c>
      <c r="L540" s="147"/>
      <c r="M540" s="147"/>
      <c r="N540" s="148" t="s">
        <v>27902</v>
      </c>
      <c r="O540" s="148"/>
      <c r="P540" s="148"/>
      <c r="Q540" s="148"/>
      <c r="R540" s="148"/>
      <c r="S540" s="148"/>
    </row>
    <row r="541" spans="1:19" ht="15" customHeight="1" x14ac:dyDescent="0.3">
      <c r="A541" s="147" t="s">
        <v>27903</v>
      </c>
      <c r="B541" s="147"/>
      <c r="C541" s="147" t="s">
        <v>27904</v>
      </c>
      <c r="D541" s="147"/>
      <c r="E541" s="147"/>
      <c r="F541" s="147"/>
      <c r="G541" s="147"/>
      <c r="H541" s="147"/>
      <c r="I541" s="147"/>
      <c r="J541" s="147"/>
      <c r="K541" s="147" t="s">
        <v>146</v>
      </c>
      <c r="L541" s="147"/>
      <c r="M541" s="147"/>
      <c r="N541" s="148" t="s">
        <v>27905</v>
      </c>
      <c r="O541" s="148"/>
      <c r="P541" s="148"/>
      <c r="Q541" s="148"/>
      <c r="R541" s="148"/>
      <c r="S541" s="148"/>
    </row>
    <row r="542" spans="1:19" ht="15" customHeight="1" x14ac:dyDescent="0.3">
      <c r="A542" s="147" t="s">
        <v>27906</v>
      </c>
      <c r="B542" s="147"/>
      <c r="C542" s="147" t="s">
        <v>27907</v>
      </c>
      <c r="D542" s="147"/>
      <c r="E542" s="147"/>
      <c r="F542" s="147"/>
      <c r="G542" s="147"/>
      <c r="H542" s="147"/>
      <c r="I542" s="147"/>
      <c r="J542" s="147"/>
      <c r="K542" s="147" t="s">
        <v>80</v>
      </c>
      <c r="L542" s="147"/>
      <c r="M542" s="147"/>
      <c r="N542" s="148" t="s">
        <v>27908</v>
      </c>
      <c r="O542" s="148"/>
      <c r="P542" s="148"/>
      <c r="Q542" s="148"/>
      <c r="R542" s="148"/>
      <c r="S542" s="148"/>
    </row>
    <row r="543" spans="1:19" ht="15" customHeight="1" x14ac:dyDescent="0.3">
      <c r="A543" s="147" t="s">
        <v>27909</v>
      </c>
      <c r="B543" s="147"/>
      <c r="C543" s="147" t="s">
        <v>27910</v>
      </c>
      <c r="D543" s="147"/>
      <c r="E543" s="147"/>
      <c r="F543" s="147"/>
      <c r="G543" s="147"/>
      <c r="H543" s="147"/>
      <c r="I543" s="147"/>
      <c r="J543" s="147"/>
      <c r="K543" s="147" t="s">
        <v>146</v>
      </c>
      <c r="L543" s="147"/>
      <c r="M543" s="147"/>
      <c r="N543" s="148" t="s">
        <v>27911</v>
      </c>
      <c r="O543" s="148"/>
      <c r="P543" s="148"/>
      <c r="Q543" s="148"/>
      <c r="R543" s="148"/>
      <c r="S543" s="148"/>
    </row>
    <row r="544" spans="1:19" ht="15" customHeight="1" x14ac:dyDescent="0.3">
      <c r="A544" s="147" t="s">
        <v>27912</v>
      </c>
      <c r="B544" s="147"/>
      <c r="C544" s="147" t="s">
        <v>27913</v>
      </c>
      <c r="D544" s="147"/>
      <c r="E544" s="147"/>
      <c r="F544" s="147"/>
      <c r="G544" s="147"/>
      <c r="H544" s="147"/>
      <c r="I544" s="147"/>
      <c r="J544" s="147"/>
      <c r="K544" s="147" t="s">
        <v>146</v>
      </c>
      <c r="L544" s="147"/>
      <c r="M544" s="147"/>
      <c r="N544" s="148" t="s">
        <v>27914</v>
      </c>
      <c r="O544" s="148"/>
      <c r="P544" s="148"/>
      <c r="Q544" s="148"/>
      <c r="R544" s="148"/>
      <c r="S544" s="148"/>
    </row>
    <row r="545" spans="1:19" ht="15" customHeight="1" x14ac:dyDescent="0.3">
      <c r="A545" s="147" t="s">
        <v>27915</v>
      </c>
      <c r="B545" s="147"/>
      <c r="C545" s="147" t="s">
        <v>27916</v>
      </c>
      <c r="D545" s="147"/>
      <c r="E545" s="147"/>
      <c r="F545" s="147"/>
      <c r="G545" s="147"/>
      <c r="H545" s="147"/>
      <c r="I545" s="147"/>
      <c r="J545" s="147"/>
      <c r="K545" s="147" t="s">
        <v>80</v>
      </c>
      <c r="L545" s="147"/>
      <c r="M545" s="147"/>
      <c r="N545" s="148" t="s">
        <v>27917</v>
      </c>
      <c r="O545" s="148"/>
      <c r="P545" s="148"/>
      <c r="Q545" s="148"/>
      <c r="R545" s="148"/>
      <c r="S545" s="148"/>
    </row>
    <row r="546" spans="1:19" ht="15" customHeight="1" x14ac:dyDescent="0.3">
      <c r="A546" s="147" t="s">
        <v>27918</v>
      </c>
      <c r="B546" s="147"/>
      <c r="C546" s="147" t="s">
        <v>27919</v>
      </c>
      <c r="D546" s="147"/>
      <c r="E546" s="147"/>
      <c r="F546" s="147"/>
      <c r="G546" s="147"/>
      <c r="H546" s="147"/>
      <c r="I546" s="147"/>
      <c r="J546" s="147"/>
      <c r="K546" s="147" t="s">
        <v>80</v>
      </c>
      <c r="L546" s="147"/>
      <c r="M546" s="147"/>
      <c r="N546" s="148" t="s">
        <v>27920</v>
      </c>
      <c r="O546" s="148"/>
      <c r="P546" s="148"/>
      <c r="Q546" s="148"/>
      <c r="R546" s="148"/>
      <c r="S546" s="148"/>
    </row>
    <row r="547" spans="1:19" ht="15" customHeight="1" x14ac:dyDescent="0.3">
      <c r="A547" s="147" t="s">
        <v>27921</v>
      </c>
      <c r="B547" s="147"/>
      <c r="C547" s="147" t="s">
        <v>27922</v>
      </c>
      <c r="D547" s="147"/>
      <c r="E547" s="147"/>
      <c r="F547" s="147"/>
      <c r="G547" s="147"/>
      <c r="H547" s="147"/>
      <c r="I547" s="147"/>
      <c r="J547" s="147"/>
      <c r="K547" s="147" t="s">
        <v>146</v>
      </c>
      <c r="L547" s="147"/>
      <c r="M547" s="147"/>
      <c r="N547" s="148" t="s">
        <v>27923</v>
      </c>
      <c r="O547" s="148"/>
      <c r="P547" s="148"/>
      <c r="Q547" s="148"/>
      <c r="R547" s="148"/>
      <c r="S547" s="148"/>
    </row>
    <row r="548" spans="1:19" ht="15" customHeight="1" x14ac:dyDescent="0.3">
      <c r="A548" s="147" t="s">
        <v>27924</v>
      </c>
      <c r="B548" s="147"/>
      <c r="C548" s="147" t="s">
        <v>27925</v>
      </c>
      <c r="D548" s="147"/>
      <c r="E548" s="147"/>
      <c r="F548" s="147"/>
      <c r="G548" s="147"/>
      <c r="H548" s="147"/>
      <c r="I548" s="147"/>
      <c r="J548" s="147"/>
      <c r="K548" s="147" t="s">
        <v>80</v>
      </c>
      <c r="L548" s="147"/>
      <c r="M548" s="147"/>
      <c r="N548" s="148" t="s">
        <v>27926</v>
      </c>
      <c r="O548" s="148"/>
      <c r="P548" s="148"/>
      <c r="Q548" s="148"/>
      <c r="R548" s="148"/>
      <c r="S548" s="148"/>
    </row>
    <row r="549" spans="1:19" ht="15" customHeight="1" x14ac:dyDescent="0.3">
      <c r="A549" s="147" t="s">
        <v>27927</v>
      </c>
      <c r="B549" s="147"/>
      <c r="C549" s="147" t="s">
        <v>27928</v>
      </c>
      <c r="D549" s="147"/>
      <c r="E549" s="147"/>
      <c r="F549" s="147"/>
      <c r="G549" s="147"/>
      <c r="H549" s="147"/>
      <c r="I549" s="147"/>
      <c r="J549" s="147"/>
      <c r="K549" s="147" t="s">
        <v>80</v>
      </c>
      <c r="L549" s="147"/>
      <c r="M549" s="147"/>
      <c r="N549" s="148" t="s">
        <v>27929</v>
      </c>
      <c r="O549" s="148"/>
      <c r="P549" s="148"/>
      <c r="Q549" s="148"/>
      <c r="R549" s="148"/>
      <c r="S549" s="148"/>
    </row>
    <row r="550" spans="1:19" ht="15" customHeight="1" x14ac:dyDescent="0.3">
      <c r="A550" s="147" t="s">
        <v>27930</v>
      </c>
      <c r="B550" s="147"/>
      <c r="C550" s="147" t="s">
        <v>27931</v>
      </c>
      <c r="D550" s="147"/>
      <c r="E550" s="147"/>
      <c r="F550" s="147"/>
      <c r="G550" s="147"/>
      <c r="H550" s="147"/>
      <c r="I550" s="147"/>
      <c r="J550" s="147"/>
      <c r="K550" s="147" t="s">
        <v>146</v>
      </c>
      <c r="L550" s="147"/>
      <c r="M550" s="147"/>
      <c r="N550" s="148" t="s">
        <v>27932</v>
      </c>
      <c r="O550" s="148"/>
      <c r="P550" s="148"/>
      <c r="Q550" s="148"/>
      <c r="R550" s="148"/>
      <c r="S550" s="148"/>
    </row>
    <row r="551" spans="1:19" ht="15" customHeight="1" x14ac:dyDescent="0.3">
      <c r="A551" s="147" t="s">
        <v>27933</v>
      </c>
      <c r="B551" s="147"/>
      <c r="C551" s="147" t="s">
        <v>27934</v>
      </c>
      <c r="D551" s="147"/>
      <c r="E551" s="147"/>
      <c r="F551" s="147"/>
      <c r="G551" s="147"/>
      <c r="H551" s="147"/>
      <c r="I551" s="147"/>
      <c r="J551" s="147"/>
      <c r="K551" s="147" t="s">
        <v>80</v>
      </c>
      <c r="L551" s="147"/>
      <c r="M551" s="147"/>
      <c r="N551" s="148" t="s">
        <v>27935</v>
      </c>
      <c r="O551" s="148"/>
      <c r="P551" s="148"/>
      <c r="Q551" s="148"/>
      <c r="R551" s="148"/>
      <c r="S551" s="148"/>
    </row>
    <row r="552" spans="1:19" ht="15" customHeight="1" x14ac:dyDescent="0.3">
      <c r="A552" s="147" t="s">
        <v>27936</v>
      </c>
      <c r="B552" s="147"/>
      <c r="C552" s="147" t="s">
        <v>27937</v>
      </c>
      <c r="D552" s="147"/>
      <c r="E552" s="147"/>
      <c r="F552" s="147"/>
      <c r="G552" s="147"/>
      <c r="H552" s="147"/>
      <c r="I552" s="147"/>
      <c r="J552" s="147"/>
      <c r="K552" s="147" t="s">
        <v>80</v>
      </c>
      <c r="L552" s="147"/>
      <c r="M552" s="147"/>
      <c r="N552" s="148" t="s">
        <v>27938</v>
      </c>
      <c r="O552" s="148"/>
      <c r="P552" s="148"/>
      <c r="Q552" s="148"/>
      <c r="R552" s="148"/>
      <c r="S552" s="148"/>
    </row>
    <row r="553" spans="1:19" ht="15" customHeight="1" x14ac:dyDescent="0.3">
      <c r="A553" s="147" t="s">
        <v>27939</v>
      </c>
      <c r="B553" s="147"/>
      <c r="C553" s="147" t="s">
        <v>27940</v>
      </c>
      <c r="D553" s="147"/>
      <c r="E553" s="147"/>
      <c r="F553" s="147"/>
      <c r="G553" s="147"/>
      <c r="H553" s="147"/>
      <c r="I553" s="147"/>
      <c r="J553" s="147"/>
      <c r="K553" s="147" t="s">
        <v>146</v>
      </c>
      <c r="L553" s="147"/>
      <c r="M553" s="147"/>
      <c r="N553" s="148" t="s">
        <v>27941</v>
      </c>
      <c r="O553" s="148"/>
      <c r="P553" s="148"/>
      <c r="Q553" s="148"/>
      <c r="R553" s="148"/>
      <c r="S553" s="148"/>
    </row>
    <row r="554" spans="1:19" ht="15" customHeight="1" x14ac:dyDescent="0.3">
      <c r="A554" s="147" t="s">
        <v>27942</v>
      </c>
      <c r="B554" s="147"/>
      <c r="C554" s="147" t="s">
        <v>27943</v>
      </c>
      <c r="D554" s="147"/>
      <c r="E554" s="147"/>
      <c r="F554" s="147"/>
      <c r="G554" s="147"/>
      <c r="H554" s="147"/>
      <c r="I554" s="147"/>
      <c r="J554" s="147"/>
      <c r="K554" s="147" t="s">
        <v>146</v>
      </c>
      <c r="L554" s="147"/>
      <c r="M554" s="147"/>
      <c r="N554" s="148" t="s">
        <v>27944</v>
      </c>
      <c r="O554" s="148"/>
      <c r="P554" s="148"/>
      <c r="Q554" s="148"/>
      <c r="R554" s="148"/>
      <c r="S554" s="148"/>
    </row>
    <row r="555" spans="1:19" ht="15" customHeight="1" x14ac:dyDescent="0.3">
      <c r="A555" s="147" t="s">
        <v>27945</v>
      </c>
      <c r="B555" s="147"/>
      <c r="C555" s="147" t="s">
        <v>27946</v>
      </c>
      <c r="D555" s="147"/>
      <c r="E555" s="147"/>
      <c r="F555" s="147"/>
      <c r="G555" s="147"/>
      <c r="H555" s="147"/>
      <c r="I555" s="147"/>
      <c r="J555" s="147"/>
      <c r="K555" s="147" t="s">
        <v>146</v>
      </c>
      <c r="L555" s="147"/>
      <c r="M555" s="147"/>
      <c r="N555" s="148" t="s">
        <v>27947</v>
      </c>
      <c r="O555" s="148"/>
      <c r="P555" s="148"/>
      <c r="Q555" s="148"/>
      <c r="R555" s="148"/>
      <c r="S555" s="148"/>
    </row>
    <row r="556" spans="1:19" ht="15" customHeight="1" x14ac:dyDescent="0.3">
      <c r="A556" s="147" t="s">
        <v>27948</v>
      </c>
      <c r="B556" s="147"/>
      <c r="C556" s="147" t="s">
        <v>27949</v>
      </c>
      <c r="D556" s="147"/>
      <c r="E556" s="147"/>
      <c r="F556" s="147"/>
      <c r="G556" s="147"/>
      <c r="H556" s="147"/>
      <c r="I556" s="147"/>
      <c r="J556" s="147"/>
      <c r="K556" s="147" t="s">
        <v>146</v>
      </c>
      <c r="L556" s="147"/>
      <c r="M556" s="147"/>
      <c r="N556" s="148" t="s">
        <v>27950</v>
      </c>
      <c r="O556" s="148"/>
      <c r="P556" s="148"/>
      <c r="Q556" s="148"/>
      <c r="R556" s="148"/>
      <c r="S556" s="148"/>
    </row>
    <row r="557" spans="1:19" ht="15" customHeight="1" x14ac:dyDescent="0.3">
      <c r="A557" s="147" t="s">
        <v>27951</v>
      </c>
      <c r="B557" s="147"/>
      <c r="C557" s="147" t="s">
        <v>27952</v>
      </c>
      <c r="D557" s="147"/>
      <c r="E557" s="147"/>
      <c r="F557" s="147"/>
      <c r="G557" s="147"/>
      <c r="H557" s="147"/>
      <c r="I557" s="147"/>
      <c r="J557" s="147"/>
      <c r="K557" s="147" t="s">
        <v>146</v>
      </c>
      <c r="L557" s="147"/>
      <c r="M557" s="147"/>
      <c r="N557" s="148" t="s">
        <v>27953</v>
      </c>
      <c r="O557" s="148"/>
      <c r="P557" s="148"/>
      <c r="Q557" s="148"/>
      <c r="R557" s="148"/>
      <c r="S557" s="148"/>
    </row>
    <row r="558" spans="1:19" ht="15" customHeight="1" x14ac:dyDescent="0.3">
      <c r="A558" s="147" t="s">
        <v>27954</v>
      </c>
      <c r="B558" s="147"/>
      <c r="C558" s="147" t="s">
        <v>27955</v>
      </c>
      <c r="D558" s="147"/>
      <c r="E558" s="147"/>
      <c r="F558" s="147"/>
      <c r="G558" s="147"/>
      <c r="H558" s="147"/>
      <c r="I558" s="147"/>
      <c r="J558" s="147"/>
      <c r="K558" s="147" t="s">
        <v>146</v>
      </c>
      <c r="L558" s="147"/>
      <c r="M558" s="147"/>
      <c r="N558" s="148" t="s">
        <v>27956</v>
      </c>
      <c r="O558" s="148"/>
      <c r="P558" s="148"/>
      <c r="Q558" s="148"/>
      <c r="R558" s="148"/>
      <c r="S558" s="148"/>
    </row>
    <row r="559" spans="1:19" ht="15" customHeight="1" x14ac:dyDescent="0.3">
      <c r="A559" s="147" t="s">
        <v>27957</v>
      </c>
      <c r="B559" s="147"/>
      <c r="C559" s="147" t="s">
        <v>27958</v>
      </c>
      <c r="D559" s="147"/>
      <c r="E559" s="147"/>
      <c r="F559" s="147"/>
      <c r="G559" s="147"/>
      <c r="H559" s="147"/>
      <c r="I559" s="147"/>
      <c r="J559" s="147"/>
      <c r="K559" s="147" t="s">
        <v>26910</v>
      </c>
      <c r="L559" s="147"/>
      <c r="M559" s="147"/>
      <c r="N559" s="148" t="s">
        <v>26911</v>
      </c>
      <c r="O559" s="148"/>
      <c r="P559" s="148"/>
      <c r="Q559" s="148"/>
      <c r="R559" s="148"/>
      <c r="S559" s="148"/>
    </row>
    <row r="560" spans="1:19" ht="15" customHeight="1" x14ac:dyDescent="0.3">
      <c r="A560" s="147" t="s">
        <v>27959</v>
      </c>
      <c r="B560" s="147"/>
      <c r="C560" s="147" t="s">
        <v>27960</v>
      </c>
      <c r="D560" s="147"/>
      <c r="E560" s="147"/>
      <c r="F560" s="147"/>
      <c r="G560" s="147"/>
      <c r="H560" s="147"/>
      <c r="I560" s="147"/>
      <c r="J560" s="147"/>
      <c r="K560" s="147" t="s">
        <v>146</v>
      </c>
      <c r="L560" s="147"/>
      <c r="M560" s="147"/>
      <c r="N560" s="148" t="s">
        <v>27961</v>
      </c>
      <c r="O560" s="148"/>
      <c r="P560" s="148"/>
      <c r="Q560" s="148"/>
      <c r="R560" s="148"/>
      <c r="S560" s="148"/>
    </row>
    <row r="561" spans="1:19" ht="15" customHeight="1" x14ac:dyDescent="0.3">
      <c r="A561" s="147" t="s">
        <v>27962</v>
      </c>
      <c r="B561" s="147"/>
      <c r="C561" s="147" t="s">
        <v>27963</v>
      </c>
      <c r="D561" s="147"/>
      <c r="E561" s="147"/>
      <c r="F561" s="147"/>
      <c r="G561" s="147"/>
      <c r="H561" s="147"/>
      <c r="I561" s="147"/>
      <c r="J561" s="147"/>
      <c r="K561" s="147" t="s">
        <v>146</v>
      </c>
      <c r="L561" s="147"/>
      <c r="M561" s="147"/>
      <c r="N561" s="148" t="s">
        <v>27964</v>
      </c>
      <c r="O561" s="148"/>
      <c r="P561" s="148"/>
      <c r="Q561" s="148"/>
      <c r="R561" s="148"/>
      <c r="S561" s="148"/>
    </row>
    <row r="562" spans="1:19" ht="15" customHeight="1" x14ac:dyDescent="0.3">
      <c r="A562" s="147" t="s">
        <v>27965</v>
      </c>
      <c r="B562" s="147"/>
      <c r="C562" s="147" t="s">
        <v>27966</v>
      </c>
      <c r="D562" s="147"/>
      <c r="E562" s="147"/>
      <c r="F562" s="147"/>
      <c r="G562" s="147"/>
      <c r="H562" s="147"/>
      <c r="I562" s="147"/>
      <c r="J562" s="147"/>
      <c r="K562" s="147" t="s">
        <v>146</v>
      </c>
      <c r="L562" s="147"/>
      <c r="M562" s="147"/>
      <c r="N562" s="148" t="s">
        <v>27967</v>
      </c>
      <c r="O562" s="148"/>
      <c r="P562" s="148"/>
      <c r="Q562" s="148"/>
      <c r="R562" s="148"/>
      <c r="S562" s="148"/>
    </row>
    <row r="563" spans="1:19" ht="15" customHeight="1" x14ac:dyDescent="0.3">
      <c r="A563" s="147" t="s">
        <v>27968</v>
      </c>
      <c r="B563" s="147"/>
      <c r="C563" s="147" t="s">
        <v>27969</v>
      </c>
      <c r="D563" s="147"/>
      <c r="E563" s="147"/>
      <c r="F563" s="147"/>
      <c r="G563" s="147"/>
      <c r="H563" s="147"/>
      <c r="I563" s="147"/>
      <c r="J563" s="147"/>
      <c r="K563" s="147" t="s">
        <v>146</v>
      </c>
      <c r="L563" s="147"/>
      <c r="M563" s="147"/>
      <c r="N563" s="148" t="s">
        <v>27970</v>
      </c>
      <c r="O563" s="148"/>
      <c r="P563" s="148"/>
      <c r="Q563" s="148"/>
      <c r="R563" s="148"/>
      <c r="S563" s="148"/>
    </row>
    <row r="564" spans="1:19" ht="15" customHeight="1" x14ac:dyDescent="0.3">
      <c r="A564" s="152" t="s">
        <v>27971</v>
      </c>
      <c r="B564" s="152"/>
      <c r="C564" s="152" t="s">
        <v>27972</v>
      </c>
      <c r="D564" s="152"/>
      <c r="E564" s="152"/>
      <c r="F564" s="152"/>
      <c r="G564" s="152"/>
      <c r="H564" s="152"/>
      <c r="I564" s="152"/>
      <c r="J564" s="152"/>
      <c r="K564" s="152" t="s">
        <v>146</v>
      </c>
      <c r="L564" s="152"/>
      <c r="M564" s="152"/>
      <c r="N564" s="153" t="s">
        <v>27973</v>
      </c>
      <c r="O564" s="153"/>
      <c r="P564" s="153"/>
      <c r="Q564" s="153"/>
      <c r="R564" s="153"/>
      <c r="S564" s="153"/>
    </row>
    <row r="566" spans="1:19" ht="15" customHeight="1" x14ac:dyDescent="0.3">
      <c r="A566" s="154" t="s">
        <v>26963</v>
      </c>
      <c r="B566" s="154"/>
      <c r="C566" s="154"/>
    </row>
    <row r="567" spans="1:19" ht="15" customHeight="1" x14ac:dyDescent="0.3">
      <c r="A567" s="154"/>
      <c r="B567" s="154"/>
      <c r="C567" s="154"/>
      <c r="P567" s="155" t="s">
        <v>27974</v>
      </c>
      <c r="Q567" s="155"/>
      <c r="R567" s="155"/>
      <c r="S567" s="155"/>
    </row>
    <row r="568" spans="1:19" x14ac:dyDescent="0.3">
      <c r="P568" s="155"/>
      <c r="Q568" s="155"/>
      <c r="R568" s="155"/>
      <c r="S568" s="155"/>
    </row>
    <row r="570" spans="1:19" ht="15.75" customHeight="1" x14ac:dyDescent="0.3">
      <c r="H570" s="150" t="s">
        <v>26843</v>
      </c>
      <c r="I570" s="150"/>
      <c r="J570" s="150"/>
      <c r="K570" s="150"/>
      <c r="L570" s="150"/>
      <c r="M570" s="150"/>
      <c r="N570" s="150"/>
    </row>
    <row r="572" spans="1:19" ht="15.75" customHeight="1" x14ac:dyDescent="0.3">
      <c r="G572" s="150" t="s">
        <v>26844</v>
      </c>
      <c r="H572" s="150"/>
    </row>
    <row r="574" spans="1:19" ht="15" customHeight="1" x14ac:dyDescent="0.3">
      <c r="A574" s="151" t="s">
        <v>26845</v>
      </c>
      <c r="B574" s="151"/>
      <c r="C574" s="151"/>
      <c r="D574" s="151"/>
      <c r="J574" s="151" t="s">
        <v>26846</v>
      </c>
      <c r="K574" s="151"/>
      <c r="M574" s="151" t="s">
        <v>26847</v>
      </c>
      <c r="N574" s="151"/>
      <c r="P574" s="151" t="s">
        <v>26848</v>
      </c>
      <c r="Q574" s="151"/>
      <c r="R574" s="151"/>
    </row>
    <row r="576" spans="1:19" ht="15" customHeight="1" x14ac:dyDescent="0.3">
      <c r="A576" s="137" t="s">
        <v>27</v>
      </c>
      <c r="C576" s="149" t="s">
        <v>26849</v>
      </c>
      <c r="D576" s="149"/>
      <c r="E576" s="149"/>
      <c r="L576" s="137" t="s">
        <v>13</v>
      </c>
      <c r="R576" s="137" t="s">
        <v>26850</v>
      </c>
    </row>
    <row r="578" spans="1:19" ht="15" customHeight="1" x14ac:dyDescent="0.3">
      <c r="A578" s="147" t="s">
        <v>27975</v>
      </c>
      <c r="B578" s="147"/>
      <c r="C578" s="147" t="s">
        <v>27976</v>
      </c>
      <c r="D578" s="147"/>
      <c r="E578" s="147"/>
      <c r="F578" s="147"/>
      <c r="G578" s="147"/>
      <c r="H578" s="147"/>
      <c r="I578" s="147"/>
      <c r="J578" s="147"/>
      <c r="K578" s="147" t="s">
        <v>1037</v>
      </c>
      <c r="L578" s="147"/>
      <c r="M578" s="147"/>
      <c r="N578" s="148" t="s">
        <v>27977</v>
      </c>
      <c r="O578" s="148"/>
      <c r="P578" s="148"/>
      <c r="Q578" s="148"/>
      <c r="R578" s="148"/>
      <c r="S578" s="148"/>
    </row>
    <row r="579" spans="1:19" x14ac:dyDescent="0.3">
      <c r="A579" s="147"/>
      <c r="B579" s="147"/>
      <c r="C579" s="147"/>
      <c r="D579" s="147"/>
      <c r="E579" s="147"/>
      <c r="F579" s="147"/>
      <c r="G579" s="147"/>
      <c r="H579" s="147"/>
      <c r="I579" s="147"/>
      <c r="J579" s="147"/>
      <c r="K579" s="147"/>
      <c r="L579" s="147"/>
      <c r="M579" s="147"/>
      <c r="N579" s="148"/>
      <c r="O579" s="148"/>
      <c r="P579" s="148"/>
      <c r="Q579" s="148"/>
      <c r="R579" s="148"/>
      <c r="S579" s="148"/>
    </row>
    <row r="580" spans="1:19" ht="15" customHeight="1" x14ac:dyDescent="0.3">
      <c r="A580" s="147" t="s">
        <v>27978</v>
      </c>
      <c r="B580" s="147"/>
      <c r="C580" s="147" t="s">
        <v>27979</v>
      </c>
      <c r="D580" s="147"/>
      <c r="E580" s="147"/>
      <c r="F580" s="147"/>
      <c r="G580" s="147"/>
      <c r="H580" s="147"/>
      <c r="I580" s="147"/>
      <c r="J580" s="147"/>
      <c r="K580" s="147" t="s">
        <v>146</v>
      </c>
      <c r="L580" s="147"/>
      <c r="M580" s="147"/>
      <c r="N580" s="148" t="s">
        <v>27980</v>
      </c>
      <c r="O580" s="148"/>
      <c r="P580" s="148"/>
      <c r="Q580" s="148"/>
      <c r="R580" s="148"/>
      <c r="S580" s="148"/>
    </row>
    <row r="581" spans="1:19" ht="15" customHeight="1" x14ac:dyDescent="0.3">
      <c r="A581" s="147" t="s">
        <v>27981</v>
      </c>
      <c r="B581" s="147"/>
      <c r="C581" s="147" t="s">
        <v>27958</v>
      </c>
      <c r="D581" s="147"/>
      <c r="E581" s="147"/>
      <c r="F581" s="147"/>
      <c r="G581" s="147"/>
      <c r="H581" s="147"/>
      <c r="I581" s="147"/>
      <c r="J581" s="147"/>
      <c r="K581" s="147" t="s">
        <v>26910</v>
      </c>
      <c r="L581" s="147"/>
      <c r="M581" s="147"/>
      <c r="N581" s="148" t="s">
        <v>26911</v>
      </c>
      <c r="O581" s="148"/>
      <c r="P581" s="148"/>
      <c r="Q581" s="148"/>
      <c r="R581" s="148"/>
      <c r="S581" s="148"/>
    </row>
    <row r="582" spans="1:19" ht="15" customHeight="1" x14ac:dyDescent="0.3">
      <c r="A582" s="147" t="s">
        <v>27982</v>
      </c>
      <c r="B582" s="147"/>
      <c r="C582" s="147" t="s">
        <v>27983</v>
      </c>
      <c r="D582" s="147"/>
      <c r="E582" s="147"/>
      <c r="F582" s="147"/>
      <c r="G582" s="147"/>
      <c r="H582" s="147"/>
      <c r="I582" s="147"/>
      <c r="J582" s="147"/>
      <c r="K582" s="147" t="s">
        <v>1037</v>
      </c>
      <c r="L582" s="147"/>
      <c r="M582" s="147"/>
      <c r="N582" s="148" t="s">
        <v>17525</v>
      </c>
      <c r="O582" s="148"/>
      <c r="P582" s="148"/>
      <c r="Q582" s="148"/>
      <c r="R582" s="148"/>
      <c r="S582" s="148"/>
    </row>
    <row r="583" spans="1:19" ht="15" customHeight="1" x14ac:dyDescent="0.3">
      <c r="A583" s="147" t="s">
        <v>27984</v>
      </c>
      <c r="B583" s="147"/>
      <c r="C583" s="147" t="s">
        <v>27041</v>
      </c>
      <c r="D583" s="147"/>
      <c r="E583" s="147"/>
      <c r="F583" s="147"/>
      <c r="G583" s="147"/>
      <c r="H583" s="147"/>
      <c r="I583" s="147"/>
      <c r="J583" s="147"/>
      <c r="K583" s="147" t="s">
        <v>26910</v>
      </c>
      <c r="L583" s="147"/>
      <c r="M583" s="147"/>
      <c r="N583" s="148" t="s">
        <v>26911</v>
      </c>
      <c r="O583" s="148"/>
      <c r="P583" s="148"/>
      <c r="Q583" s="148"/>
      <c r="R583" s="148"/>
      <c r="S583" s="148"/>
    </row>
    <row r="584" spans="1:19" ht="15" customHeight="1" x14ac:dyDescent="0.3">
      <c r="A584" s="147" t="s">
        <v>27985</v>
      </c>
      <c r="B584" s="147"/>
      <c r="C584" s="147" t="s">
        <v>27986</v>
      </c>
      <c r="D584" s="147"/>
      <c r="E584" s="147"/>
      <c r="F584" s="147"/>
      <c r="G584" s="147"/>
      <c r="H584" s="147"/>
      <c r="I584" s="147"/>
      <c r="J584" s="147"/>
      <c r="K584" s="147" t="s">
        <v>146</v>
      </c>
      <c r="L584" s="147"/>
      <c r="M584" s="147"/>
      <c r="N584" s="148" t="s">
        <v>16107</v>
      </c>
      <c r="O584" s="148"/>
      <c r="P584" s="148"/>
      <c r="Q584" s="148"/>
      <c r="R584" s="148"/>
      <c r="S584" s="148"/>
    </row>
    <row r="585" spans="1:19" ht="15" customHeight="1" x14ac:dyDescent="0.3">
      <c r="A585" s="147" t="s">
        <v>27987</v>
      </c>
      <c r="B585" s="147"/>
      <c r="C585" s="147" t="s">
        <v>27988</v>
      </c>
      <c r="D585" s="147"/>
      <c r="E585" s="147"/>
      <c r="F585" s="147"/>
      <c r="G585" s="147"/>
      <c r="H585" s="147"/>
      <c r="I585" s="147"/>
      <c r="J585" s="147"/>
      <c r="K585" s="147" t="s">
        <v>146</v>
      </c>
      <c r="L585" s="147"/>
      <c r="M585" s="147"/>
      <c r="N585" s="148" t="s">
        <v>1399</v>
      </c>
      <c r="O585" s="148"/>
      <c r="P585" s="148"/>
      <c r="Q585" s="148"/>
      <c r="R585" s="148"/>
      <c r="S585" s="148"/>
    </row>
    <row r="586" spans="1:19" ht="15" customHeight="1" x14ac:dyDescent="0.3">
      <c r="A586" s="147" t="s">
        <v>27989</v>
      </c>
      <c r="B586" s="147"/>
      <c r="C586" s="147" t="s">
        <v>27990</v>
      </c>
      <c r="D586" s="147"/>
      <c r="E586" s="147"/>
      <c r="F586" s="147"/>
      <c r="G586" s="147"/>
      <c r="H586" s="147"/>
      <c r="I586" s="147"/>
      <c r="J586" s="147"/>
      <c r="K586" s="147" t="s">
        <v>80</v>
      </c>
      <c r="L586" s="147"/>
      <c r="M586" s="147"/>
      <c r="N586" s="148" t="s">
        <v>18441</v>
      </c>
      <c r="O586" s="148"/>
      <c r="P586" s="148"/>
      <c r="Q586" s="148"/>
      <c r="R586" s="148"/>
      <c r="S586" s="148"/>
    </row>
    <row r="587" spans="1:19" ht="15" customHeight="1" x14ac:dyDescent="0.3">
      <c r="A587" s="147" t="s">
        <v>27991</v>
      </c>
      <c r="B587" s="147"/>
      <c r="C587" s="147" t="s">
        <v>27992</v>
      </c>
      <c r="D587" s="147"/>
      <c r="E587" s="147"/>
      <c r="F587" s="147"/>
      <c r="G587" s="147"/>
      <c r="H587" s="147"/>
      <c r="I587" s="147"/>
      <c r="J587" s="147"/>
      <c r="K587" s="147" t="s">
        <v>80</v>
      </c>
      <c r="L587" s="147"/>
      <c r="M587" s="147"/>
      <c r="N587" s="148" t="s">
        <v>3886</v>
      </c>
      <c r="O587" s="148"/>
      <c r="P587" s="148"/>
      <c r="Q587" s="148"/>
      <c r="R587" s="148"/>
      <c r="S587" s="148"/>
    </row>
    <row r="588" spans="1:19" ht="15" customHeight="1" x14ac:dyDescent="0.3">
      <c r="A588" s="147" t="s">
        <v>27993</v>
      </c>
      <c r="B588" s="147"/>
      <c r="C588" s="147" t="s">
        <v>27994</v>
      </c>
      <c r="D588" s="147"/>
      <c r="E588" s="147"/>
      <c r="F588" s="147"/>
      <c r="G588" s="147"/>
      <c r="H588" s="147"/>
      <c r="I588" s="147"/>
      <c r="J588" s="147"/>
      <c r="K588" s="147" t="s">
        <v>146</v>
      </c>
      <c r="L588" s="147"/>
      <c r="M588" s="147"/>
      <c r="N588" s="148" t="s">
        <v>16107</v>
      </c>
      <c r="O588" s="148"/>
      <c r="P588" s="148"/>
      <c r="Q588" s="148"/>
      <c r="R588" s="148"/>
      <c r="S588" s="148"/>
    </row>
    <row r="589" spans="1:19" ht="15" customHeight="1" x14ac:dyDescent="0.3">
      <c r="A589" s="147" t="s">
        <v>27995</v>
      </c>
      <c r="B589" s="147"/>
      <c r="C589" s="147" t="s">
        <v>27996</v>
      </c>
      <c r="D589" s="147"/>
      <c r="E589" s="147"/>
      <c r="F589" s="147"/>
      <c r="G589" s="147"/>
      <c r="H589" s="147"/>
      <c r="I589" s="147"/>
      <c r="J589" s="147"/>
      <c r="K589" s="147" t="s">
        <v>146</v>
      </c>
      <c r="L589" s="147"/>
      <c r="M589" s="147"/>
      <c r="N589" s="148" t="s">
        <v>2637</v>
      </c>
      <c r="O589" s="148"/>
      <c r="P589" s="148"/>
      <c r="Q589" s="148"/>
      <c r="R589" s="148"/>
      <c r="S589" s="148"/>
    </row>
    <row r="590" spans="1:19" ht="15" customHeight="1" x14ac:dyDescent="0.3">
      <c r="A590" s="147" t="s">
        <v>27997</v>
      </c>
      <c r="B590" s="147"/>
      <c r="C590" s="147" t="s">
        <v>27998</v>
      </c>
      <c r="D590" s="147"/>
      <c r="E590" s="147"/>
      <c r="F590" s="147"/>
      <c r="G590" s="147"/>
      <c r="H590" s="147"/>
      <c r="I590" s="147"/>
      <c r="J590" s="147"/>
      <c r="K590" s="147" t="s">
        <v>146</v>
      </c>
      <c r="L590" s="147"/>
      <c r="M590" s="147"/>
      <c r="N590" s="148" t="s">
        <v>2637</v>
      </c>
      <c r="O590" s="148"/>
      <c r="P590" s="148"/>
      <c r="Q590" s="148"/>
      <c r="R590" s="148"/>
      <c r="S590" s="148"/>
    </row>
    <row r="591" spans="1:19" ht="15" customHeight="1" x14ac:dyDescent="0.3">
      <c r="A591" s="147" t="s">
        <v>27999</v>
      </c>
      <c r="B591" s="147"/>
      <c r="C591" s="147" t="s">
        <v>27043</v>
      </c>
      <c r="D591" s="147"/>
      <c r="E591" s="147"/>
      <c r="F591" s="147"/>
      <c r="G591" s="147"/>
      <c r="H591" s="147"/>
      <c r="I591" s="147"/>
      <c r="J591" s="147"/>
      <c r="K591" s="147" t="s">
        <v>26910</v>
      </c>
      <c r="L591" s="147"/>
      <c r="M591" s="147"/>
      <c r="N591" s="148" t="s">
        <v>26911</v>
      </c>
      <c r="O591" s="148"/>
      <c r="P591" s="148"/>
      <c r="Q591" s="148"/>
      <c r="R591" s="148"/>
      <c r="S591" s="148"/>
    </row>
    <row r="592" spans="1:19" ht="15" customHeight="1" x14ac:dyDescent="0.3">
      <c r="A592" s="147" t="s">
        <v>28000</v>
      </c>
      <c r="B592" s="147"/>
      <c r="C592" s="147" t="s">
        <v>28001</v>
      </c>
      <c r="D592" s="147"/>
      <c r="E592" s="147"/>
      <c r="F592" s="147"/>
      <c r="G592" s="147"/>
      <c r="H592" s="147"/>
      <c r="I592" s="147"/>
      <c r="J592" s="147"/>
      <c r="K592" s="147" t="s">
        <v>146</v>
      </c>
      <c r="L592" s="147"/>
      <c r="M592" s="147"/>
      <c r="N592" s="148" t="s">
        <v>28002</v>
      </c>
      <c r="O592" s="148"/>
      <c r="P592" s="148"/>
      <c r="Q592" s="148"/>
      <c r="R592" s="148"/>
      <c r="S592" s="148"/>
    </row>
    <row r="593" spans="1:19" ht="15" customHeight="1" x14ac:dyDescent="0.3">
      <c r="A593" s="147" t="s">
        <v>28003</v>
      </c>
      <c r="B593" s="147"/>
      <c r="C593" s="147" t="s">
        <v>28004</v>
      </c>
      <c r="D593" s="147"/>
      <c r="E593" s="147"/>
      <c r="F593" s="147"/>
      <c r="G593" s="147"/>
      <c r="H593" s="147"/>
      <c r="I593" s="147"/>
      <c r="J593" s="147"/>
      <c r="K593" s="147" t="s">
        <v>146</v>
      </c>
      <c r="L593" s="147"/>
      <c r="M593" s="147"/>
      <c r="N593" s="148" t="s">
        <v>28005</v>
      </c>
      <c r="O593" s="148"/>
      <c r="P593" s="148"/>
      <c r="Q593" s="148"/>
      <c r="R593" s="148"/>
      <c r="S593" s="148"/>
    </row>
    <row r="594" spans="1:19" ht="15" customHeight="1" x14ac:dyDescent="0.3">
      <c r="A594" s="147" t="s">
        <v>28006</v>
      </c>
      <c r="B594" s="147"/>
      <c r="C594" s="147" t="s">
        <v>28007</v>
      </c>
      <c r="D594" s="147"/>
      <c r="E594" s="147"/>
      <c r="F594" s="147"/>
      <c r="G594" s="147"/>
      <c r="H594" s="147"/>
      <c r="I594" s="147"/>
      <c r="J594" s="147"/>
      <c r="K594" s="147" t="s">
        <v>80</v>
      </c>
      <c r="L594" s="147"/>
      <c r="M594" s="147"/>
      <c r="N594" s="148" t="s">
        <v>18393</v>
      </c>
      <c r="O594" s="148"/>
      <c r="P594" s="148"/>
      <c r="Q594" s="148"/>
      <c r="R594" s="148"/>
      <c r="S594" s="148"/>
    </row>
    <row r="595" spans="1:19" ht="15" customHeight="1" x14ac:dyDescent="0.3">
      <c r="A595" s="147" t="s">
        <v>28008</v>
      </c>
      <c r="B595" s="147"/>
      <c r="C595" s="147" t="s">
        <v>28009</v>
      </c>
      <c r="D595" s="147"/>
      <c r="E595" s="147"/>
      <c r="F595" s="147"/>
      <c r="G595" s="147"/>
      <c r="H595" s="147"/>
      <c r="I595" s="147"/>
      <c r="J595" s="147"/>
      <c r="K595" s="147" t="s">
        <v>80</v>
      </c>
      <c r="L595" s="147"/>
      <c r="M595" s="147"/>
      <c r="N595" s="148" t="s">
        <v>18559</v>
      </c>
      <c r="O595" s="148"/>
      <c r="P595" s="148"/>
      <c r="Q595" s="148"/>
      <c r="R595" s="148"/>
      <c r="S595" s="148"/>
    </row>
    <row r="596" spans="1:19" ht="15" customHeight="1" x14ac:dyDescent="0.3">
      <c r="A596" s="147" t="s">
        <v>28010</v>
      </c>
      <c r="B596" s="147"/>
      <c r="C596" s="147" t="s">
        <v>28011</v>
      </c>
      <c r="D596" s="147"/>
      <c r="E596" s="147"/>
      <c r="F596" s="147"/>
      <c r="G596" s="147"/>
      <c r="H596" s="147"/>
      <c r="I596" s="147"/>
      <c r="J596" s="147"/>
      <c r="K596" s="147" t="s">
        <v>146</v>
      </c>
      <c r="L596" s="147"/>
      <c r="M596" s="147"/>
      <c r="N596" s="148" t="s">
        <v>28012</v>
      </c>
      <c r="O596" s="148"/>
      <c r="P596" s="148"/>
      <c r="Q596" s="148"/>
      <c r="R596" s="148"/>
      <c r="S596" s="148"/>
    </row>
    <row r="597" spans="1:19" ht="15" customHeight="1" x14ac:dyDescent="0.3">
      <c r="A597" s="147" t="s">
        <v>28013</v>
      </c>
      <c r="B597" s="147"/>
      <c r="C597" s="147" t="s">
        <v>28014</v>
      </c>
      <c r="D597" s="147"/>
      <c r="E597" s="147"/>
      <c r="F597" s="147"/>
      <c r="G597" s="147"/>
      <c r="H597" s="147"/>
      <c r="I597" s="147"/>
      <c r="J597" s="147"/>
      <c r="K597" s="147" t="s">
        <v>146</v>
      </c>
      <c r="L597" s="147"/>
      <c r="M597" s="147"/>
      <c r="N597" s="148" t="s">
        <v>7355</v>
      </c>
      <c r="O597" s="148"/>
      <c r="P597" s="148"/>
      <c r="Q597" s="148"/>
      <c r="R597" s="148"/>
      <c r="S597" s="148"/>
    </row>
    <row r="598" spans="1:19" ht="15" customHeight="1" x14ac:dyDescent="0.3">
      <c r="A598" s="147" t="s">
        <v>28015</v>
      </c>
      <c r="B598" s="147"/>
      <c r="C598" s="147" t="s">
        <v>28016</v>
      </c>
      <c r="D598" s="147"/>
      <c r="E598" s="147"/>
      <c r="F598" s="147"/>
      <c r="G598" s="147"/>
      <c r="H598" s="147"/>
      <c r="I598" s="147"/>
      <c r="J598" s="147"/>
      <c r="K598" s="147" t="s">
        <v>146</v>
      </c>
      <c r="L598" s="147"/>
      <c r="M598" s="147"/>
      <c r="N598" s="148" t="s">
        <v>1327</v>
      </c>
      <c r="O598" s="148"/>
      <c r="P598" s="148"/>
      <c r="Q598" s="148"/>
      <c r="R598" s="148"/>
      <c r="S598" s="148"/>
    </row>
    <row r="599" spans="1:19" ht="15" customHeight="1" x14ac:dyDescent="0.3">
      <c r="A599" s="147" t="s">
        <v>28017</v>
      </c>
      <c r="B599" s="147"/>
      <c r="C599" s="147" t="s">
        <v>28018</v>
      </c>
      <c r="D599" s="147"/>
      <c r="E599" s="147"/>
      <c r="F599" s="147"/>
      <c r="G599" s="147"/>
      <c r="H599" s="147"/>
      <c r="I599" s="147"/>
      <c r="J599" s="147"/>
      <c r="K599" s="147" t="s">
        <v>26910</v>
      </c>
      <c r="L599" s="147"/>
      <c r="M599" s="147"/>
      <c r="N599" s="148" t="s">
        <v>26911</v>
      </c>
      <c r="O599" s="148"/>
      <c r="P599" s="148"/>
      <c r="Q599" s="148"/>
      <c r="R599" s="148"/>
      <c r="S599" s="148"/>
    </row>
    <row r="600" spans="1:19" ht="15" customHeight="1" x14ac:dyDescent="0.3">
      <c r="A600" s="147" t="s">
        <v>28019</v>
      </c>
      <c r="B600" s="147"/>
      <c r="C600" s="147" t="s">
        <v>28020</v>
      </c>
      <c r="D600" s="147"/>
      <c r="E600" s="147"/>
      <c r="F600" s="147"/>
      <c r="G600" s="147"/>
      <c r="H600" s="147"/>
      <c r="I600" s="147"/>
      <c r="J600" s="147"/>
      <c r="K600" s="147" t="s">
        <v>1037</v>
      </c>
      <c r="L600" s="147"/>
      <c r="M600" s="147"/>
      <c r="N600" s="148" t="s">
        <v>17061</v>
      </c>
      <c r="O600" s="148"/>
      <c r="P600" s="148"/>
      <c r="Q600" s="148"/>
      <c r="R600" s="148"/>
      <c r="S600" s="148"/>
    </row>
    <row r="601" spans="1:19" ht="15" customHeight="1" x14ac:dyDescent="0.3">
      <c r="A601" s="147" t="s">
        <v>28021</v>
      </c>
      <c r="B601" s="147"/>
      <c r="C601" s="147" t="s">
        <v>28022</v>
      </c>
      <c r="D601" s="147"/>
      <c r="E601" s="147"/>
      <c r="F601" s="147"/>
      <c r="G601" s="147"/>
      <c r="H601" s="147"/>
      <c r="I601" s="147"/>
      <c r="J601" s="147"/>
      <c r="K601" s="147" t="s">
        <v>1037</v>
      </c>
      <c r="L601" s="147"/>
      <c r="M601" s="147"/>
      <c r="N601" s="148" t="s">
        <v>28023</v>
      </c>
      <c r="O601" s="148"/>
      <c r="P601" s="148"/>
      <c r="Q601" s="148"/>
      <c r="R601" s="148"/>
      <c r="S601" s="148"/>
    </row>
    <row r="602" spans="1:19" ht="15" customHeight="1" x14ac:dyDescent="0.3">
      <c r="A602" s="147" t="s">
        <v>28024</v>
      </c>
      <c r="B602" s="147"/>
      <c r="C602" s="147" t="s">
        <v>28025</v>
      </c>
      <c r="D602" s="147"/>
      <c r="E602" s="147"/>
      <c r="F602" s="147"/>
      <c r="G602" s="147"/>
      <c r="H602" s="147"/>
      <c r="I602" s="147"/>
      <c r="J602" s="147"/>
      <c r="K602" s="147" t="s">
        <v>1037</v>
      </c>
      <c r="L602" s="147"/>
      <c r="M602" s="147"/>
      <c r="N602" s="148" t="s">
        <v>28026</v>
      </c>
      <c r="O602" s="148"/>
      <c r="P602" s="148"/>
      <c r="Q602" s="148"/>
      <c r="R602" s="148"/>
      <c r="S602" s="148"/>
    </row>
    <row r="603" spans="1:19" ht="15" customHeight="1" x14ac:dyDescent="0.3">
      <c r="A603" s="147" t="s">
        <v>28027</v>
      </c>
      <c r="B603" s="147"/>
      <c r="C603" s="147" t="s">
        <v>28028</v>
      </c>
      <c r="D603" s="147"/>
      <c r="E603" s="147"/>
      <c r="F603" s="147"/>
      <c r="G603" s="147"/>
      <c r="H603" s="147"/>
      <c r="I603" s="147"/>
      <c r="J603" s="147"/>
      <c r="K603" s="147" t="s">
        <v>1037</v>
      </c>
      <c r="L603" s="147"/>
      <c r="M603" s="147"/>
      <c r="N603" s="148" t="s">
        <v>28029</v>
      </c>
      <c r="O603" s="148"/>
      <c r="P603" s="148"/>
      <c r="Q603" s="148"/>
      <c r="R603" s="148"/>
      <c r="S603" s="148"/>
    </row>
    <row r="604" spans="1:19" ht="15" customHeight="1" x14ac:dyDescent="0.3">
      <c r="A604" s="147" t="s">
        <v>28030</v>
      </c>
      <c r="B604" s="147"/>
      <c r="C604" s="147" t="s">
        <v>28031</v>
      </c>
      <c r="D604" s="147"/>
      <c r="E604" s="147"/>
      <c r="F604" s="147"/>
      <c r="G604" s="147"/>
      <c r="H604" s="147"/>
      <c r="I604" s="147"/>
      <c r="J604" s="147"/>
      <c r="K604" s="147" t="s">
        <v>1037</v>
      </c>
      <c r="L604" s="147"/>
      <c r="M604" s="147"/>
      <c r="N604" s="148" t="s">
        <v>28032</v>
      </c>
      <c r="O604" s="148"/>
      <c r="P604" s="148"/>
      <c r="Q604" s="148"/>
      <c r="R604" s="148"/>
      <c r="S604" s="148"/>
    </row>
    <row r="605" spans="1:19" ht="15" customHeight="1" x14ac:dyDescent="0.3">
      <c r="A605" s="147" t="s">
        <v>28033</v>
      </c>
      <c r="B605" s="147"/>
      <c r="C605" s="147" t="s">
        <v>28034</v>
      </c>
      <c r="D605" s="147"/>
      <c r="E605" s="147"/>
      <c r="F605" s="147"/>
      <c r="G605" s="147"/>
      <c r="H605" s="147"/>
      <c r="I605" s="147"/>
      <c r="J605" s="147"/>
      <c r="K605" s="147" t="s">
        <v>1037</v>
      </c>
      <c r="L605" s="147"/>
      <c r="M605" s="147"/>
      <c r="N605" s="148" t="s">
        <v>28035</v>
      </c>
      <c r="O605" s="148"/>
      <c r="P605" s="148"/>
      <c r="Q605" s="148"/>
      <c r="R605" s="148"/>
      <c r="S605" s="148"/>
    </row>
    <row r="606" spans="1:19" ht="15" customHeight="1" x14ac:dyDescent="0.3">
      <c r="A606" s="147" t="s">
        <v>28036</v>
      </c>
      <c r="B606" s="147"/>
      <c r="C606" s="147" t="s">
        <v>28037</v>
      </c>
      <c r="D606" s="147"/>
      <c r="E606" s="147"/>
      <c r="F606" s="147"/>
      <c r="G606" s="147"/>
      <c r="H606" s="147"/>
      <c r="I606" s="147"/>
      <c r="J606" s="147"/>
      <c r="K606" s="147" t="s">
        <v>1037</v>
      </c>
      <c r="L606" s="147"/>
      <c r="M606" s="147"/>
      <c r="N606" s="148" t="s">
        <v>28038</v>
      </c>
      <c r="O606" s="148"/>
      <c r="P606" s="148"/>
      <c r="Q606" s="148"/>
      <c r="R606" s="148"/>
      <c r="S606" s="148"/>
    </row>
    <row r="607" spans="1:19" ht="15" customHeight="1" x14ac:dyDescent="0.3">
      <c r="A607" s="147" t="s">
        <v>28039</v>
      </c>
      <c r="B607" s="147"/>
      <c r="C607" s="147" t="s">
        <v>28040</v>
      </c>
      <c r="D607" s="147"/>
      <c r="E607" s="147"/>
      <c r="F607" s="147"/>
      <c r="G607" s="147"/>
      <c r="H607" s="147"/>
      <c r="I607" s="147"/>
      <c r="J607" s="147"/>
      <c r="K607" s="147" t="s">
        <v>19026</v>
      </c>
      <c r="L607" s="147"/>
      <c r="M607" s="147"/>
      <c r="N607" s="148" t="s">
        <v>28041</v>
      </c>
      <c r="O607" s="148"/>
      <c r="P607" s="148"/>
      <c r="Q607" s="148"/>
      <c r="R607" s="148"/>
      <c r="S607" s="148"/>
    </row>
    <row r="608" spans="1:19" ht="15" customHeight="1" x14ac:dyDescent="0.3">
      <c r="A608" s="147" t="s">
        <v>28042</v>
      </c>
      <c r="B608" s="147"/>
      <c r="C608" s="147" t="s">
        <v>28043</v>
      </c>
      <c r="D608" s="147"/>
      <c r="E608" s="147"/>
      <c r="F608" s="147"/>
      <c r="G608" s="147"/>
      <c r="H608" s="147"/>
      <c r="I608" s="147"/>
      <c r="J608" s="147"/>
      <c r="K608" s="147" t="s">
        <v>19026</v>
      </c>
      <c r="L608" s="147"/>
      <c r="M608" s="147"/>
      <c r="N608" s="148" t="s">
        <v>28044</v>
      </c>
      <c r="O608" s="148"/>
      <c r="P608" s="148"/>
      <c r="Q608" s="148"/>
      <c r="R608" s="148"/>
      <c r="S608" s="148"/>
    </row>
    <row r="609" spans="1:19" ht="15" customHeight="1" x14ac:dyDescent="0.3">
      <c r="A609" s="147" t="s">
        <v>28045</v>
      </c>
      <c r="B609" s="147"/>
      <c r="C609" s="147" t="s">
        <v>28046</v>
      </c>
      <c r="D609" s="147"/>
      <c r="E609" s="147"/>
      <c r="F609" s="147"/>
      <c r="G609" s="147"/>
      <c r="H609" s="147"/>
      <c r="I609" s="147"/>
      <c r="J609" s="147"/>
      <c r="K609" s="147" t="s">
        <v>19026</v>
      </c>
      <c r="L609" s="147"/>
      <c r="M609" s="147"/>
      <c r="N609" s="148" t="s">
        <v>28047</v>
      </c>
      <c r="O609" s="148"/>
      <c r="P609" s="148"/>
      <c r="Q609" s="148"/>
      <c r="R609" s="148"/>
      <c r="S609" s="148"/>
    </row>
    <row r="610" spans="1:19" ht="15" customHeight="1" x14ac:dyDescent="0.3">
      <c r="A610" s="147" t="s">
        <v>28048</v>
      </c>
      <c r="B610" s="147"/>
      <c r="C610" s="147" t="s">
        <v>28049</v>
      </c>
      <c r="D610" s="147"/>
      <c r="E610" s="147"/>
      <c r="F610" s="147"/>
      <c r="G610" s="147"/>
      <c r="H610" s="147"/>
      <c r="I610" s="147"/>
      <c r="J610" s="147"/>
      <c r="K610" s="147" t="s">
        <v>19026</v>
      </c>
      <c r="L610" s="147"/>
      <c r="M610" s="147"/>
      <c r="N610" s="148" t="s">
        <v>28050</v>
      </c>
      <c r="O610" s="148"/>
      <c r="P610" s="148"/>
      <c r="Q610" s="148"/>
      <c r="R610" s="148"/>
      <c r="S610" s="148"/>
    </row>
    <row r="611" spans="1:19" ht="15" customHeight="1" x14ac:dyDescent="0.3">
      <c r="A611" s="147" t="s">
        <v>28051</v>
      </c>
      <c r="B611" s="147"/>
      <c r="C611" s="147" t="s">
        <v>28052</v>
      </c>
      <c r="D611" s="147"/>
      <c r="E611" s="147"/>
      <c r="F611" s="147"/>
      <c r="G611" s="147"/>
      <c r="H611" s="147"/>
      <c r="I611" s="147"/>
      <c r="J611" s="147"/>
      <c r="K611" s="147" t="s">
        <v>80</v>
      </c>
      <c r="L611" s="147"/>
      <c r="M611" s="147"/>
      <c r="N611" s="148" t="s">
        <v>28053</v>
      </c>
      <c r="O611" s="148"/>
      <c r="P611" s="148"/>
      <c r="Q611" s="148"/>
      <c r="R611" s="148"/>
      <c r="S611" s="148"/>
    </row>
    <row r="612" spans="1:19" ht="15" customHeight="1" x14ac:dyDescent="0.3">
      <c r="A612" s="147" t="s">
        <v>28054</v>
      </c>
      <c r="B612" s="147"/>
      <c r="C612" s="147" t="s">
        <v>28055</v>
      </c>
      <c r="D612" s="147"/>
      <c r="E612" s="147"/>
      <c r="F612" s="147"/>
      <c r="G612" s="147"/>
      <c r="H612" s="147"/>
      <c r="I612" s="147"/>
      <c r="J612" s="147"/>
      <c r="K612" s="147" t="s">
        <v>19026</v>
      </c>
      <c r="L612" s="147"/>
      <c r="M612" s="147"/>
      <c r="N612" s="148" t="s">
        <v>8039</v>
      </c>
      <c r="O612" s="148"/>
      <c r="P612" s="148"/>
      <c r="Q612" s="148"/>
      <c r="R612" s="148"/>
      <c r="S612" s="148"/>
    </row>
    <row r="613" spans="1:19" ht="15" customHeight="1" x14ac:dyDescent="0.3">
      <c r="A613" s="147" t="s">
        <v>28056</v>
      </c>
      <c r="B613" s="147"/>
      <c r="C613" s="147" t="s">
        <v>28057</v>
      </c>
      <c r="D613" s="147"/>
      <c r="E613" s="147"/>
      <c r="F613" s="147"/>
      <c r="G613" s="147"/>
      <c r="H613" s="147"/>
      <c r="I613" s="147"/>
      <c r="J613" s="147"/>
      <c r="K613" s="147" t="s">
        <v>19026</v>
      </c>
      <c r="L613" s="147"/>
      <c r="M613" s="147"/>
      <c r="N613" s="148" t="s">
        <v>28058</v>
      </c>
      <c r="O613" s="148"/>
      <c r="P613" s="148"/>
      <c r="Q613" s="148"/>
      <c r="R613" s="148"/>
      <c r="S613" s="148"/>
    </row>
    <row r="614" spans="1:19" ht="15" customHeight="1" x14ac:dyDescent="0.3">
      <c r="A614" s="147" t="s">
        <v>28059</v>
      </c>
      <c r="B614" s="147"/>
      <c r="C614" s="147" t="s">
        <v>28060</v>
      </c>
      <c r="D614" s="147"/>
      <c r="E614" s="147"/>
      <c r="F614" s="147"/>
      <c r="G614" s="147"/>
      <c r="H614" s="147"/>
      <c r="I614" s="147"/>
      <c r="J614" s="147"/>
      <c r="K614" s="147" t="s">
        <v>80</v>
      </c>
      <c r="L614" s="147"/>
      <c r="M614" s="147"/>
      <c r="N614" s="148" t="s">
        <v>211</v>
      </c>
      <c r="O614" s="148"/>
      <c r="P614" s="148"/>
      <c r="Q614" s="148"/>
      <c r="R614" s="148"/>
      <c r="S614" s="148"/>
    </row>
    <row r="615" spans="1:19" ht="15" customHeight="1" x14ac:dyDescent="0.3">
      <c r="A615" s="147" t="s">
        <v>28061</v>
      </c>
      <c r="B615" s="147"/>
      <c r="C615" s="147" t="s">
        <v>28062</v>
      </c>
      <c r="D615" s="147"/>
      <c r="E615" s="147"/>
      <c r="F615" s="147"/>
      <c r="G615" s="147"/>
      <c r="H615" s="147"/>
      <c r="I615" s="147"/>
      <c r="J615" s="147"/>
      <c r="K615" s="147" t="s">
        <v>80</v>
      </c>
      <c r="L615" s="147"/>
      <c r="M615" s="147"/>
      <c r="N615" s="148" t="s">
        <v>28063</v>
      </c>
      <c r="O615" s="148"/>
      <c r="P615" s="148"/>
      <c r="Q615" s="148"/>
      <c r="R615" s="148"/>
      <c r="S615" s="148"/>
    </row>
    <row r="616" spans="1:19" ht="15" customHeight="1" x14ac:dyDescent="0.3">
      <c r="A616" s="147" t="s">
        <v>28064</v>
      </c>
      <c r="B616" s="147"/>
      <c r="C616" s="147" t="s">
        <v>28065</v>
      </c>
      <c r="D616" s="147"/>
      <c r="E616" s="147"/>
      <c r="F616" s="147"/>
      <c r="G616" s="147"/>
      <c r="H616" s="147"/>
      <c r="I616" s="147"/>
      <c r="J616" s="147"/>
      <c r="K616" s="147" t="s">
        <v>80</v>
      </c>
      <c r="L616" s="147"/>
      <c r="M616" s="147"/>
      <c r="N616" s="148" t="s">
        <v>28066</v>
      </c>
      <c r="O616" s="148"/>
      <c r="P616" s="148"/>
      <c r="Q616" s="148"/>
      <c r="R616" s="148"/>
      <c r="S616" s="148"/>
    </row>
    <row r="617" spans="1:19" ht="15" customHeight="1" x14ac:dyDescent="0.3">
      <c r="A617" s="147" t="s">
        <v>28067</v>
      </c>
      <c r="B617" s="147"/>
      <c r="C617" s="147" t="s">
        <v>28068</v>
      </c>
      <c r="D617" s="147"/>
      <c r="E617" s="147"/>
      <c r="F617" s="147"/>
      <c r="G617" s="147"/>
      <c r="H617" s="147"/>
      <c r="I617" s="147"/>
      <c r="J617" s="147"/>
      <c r="K617" s="147" t="s">
        <v>80</v>
      </c>
      <c r="L617" s="147"/>
      <c r="M617" s="147"/>
      <c r="N617" s="148" t="s">
        <v>14747</v>
      </c>
      <c r="O617" s="148"/>
      <c r="P617" s="148"/>
      <c r="Q617" s="148"/>
      <c r="R617" s="148"/>
      <c r="S617" s="148"/>
    </row>
    <row r="618" spans="1:19" ht="15" customHeight="1" x14ac:dyDescent="0.3">
      <c r="A618" s="147" t="s">
        <v>28069</v>
      </c>
      <c r="B618" s="147"/>
      <c r="C618" s="147" t="s">
        <v>28070</v>
      </c>
      <c r="D618" s="147"/>
      <c r="E618" s="147"/>
      <c r="F618" s="147"/>
      <c r="G618" s="147"/>
      <c r="H618" s="147"/>
      <c r="I618" s="147"/>
      <c r="J618" s="147"/>
      <c r="K618" s="147" t="s">
        <v>80</v>
      </c>
      <c r="L618" s="147"/>
      <c r="M618" s="147"/>
      <c r="N618" s="148" t="s">
        <v>28071</v>
      </c>
      <c r="O618" s="148"/>
      <c r="P618" s="148"/>
      <c r="Q618" s="148"/>
      <c r="R618" s="148"/>
      <c r="S618" s="148"/>
    </row>
    <row r="619" spans="1:19" ht="15" customHeight="1" x14ac:dyDescent="0.3">
      <c r="A619" s="147" t="s">
        <v>28072</v>
      </c>
      <c r="B619" s="147"/>
      <c r="C619" s="147" t="s">
        <v>28073</v>
      </c>
      <c r="D619" s="147"/>
      <c r="E619" s="147"/>
      <c r="F619" s="147"/>
      <c r="G619" s="147"/>
      <c r="H619" s="147"/>
      <c r="I619" s="147"/>
      <c r="J619" s="147"/>
      <c r="K619" s="147" t="s">
        <v>146</v>
      </c>
      <c r="L619" s="147"/>
      <c r="M619" s="147"/>
      <c r="N619" s="148" t="s">
        <v>28074</v>
      </c>
      <c r="O619" s="148"/>
      <c r="P619" s="148"/>
      <c r="Q619" s="148"/>
      <c r="R619" s="148"/>
      <c r="S619" s="148"/>
    </row>
    <row r="620" spans="1:19" ht="15" customHeight="1" x14ac:dyDescent="0.3">
      <c r="A620" s="147" t="s">
        <v>28075</v>
      </c>
      <c r="B620" s="147"/>
      <c r="C620" s="147" t="s">
        <v>28076</v>
      </c>
      <c r="D620" s="147"/>
      <c r="E620" s="147"/>
      <c r="F620" s="147"/>
      <c r="G620" s="147"/>
      <c r="H620" s="147"/>
      <c r="I620" s="147"/>
      <c r="J620" s="147"/>
      <c r="K620" s="147" t="s">
        <v>1037</v>
      </c>
      <c r="L620" s="147"/>
      <c r="M620" s="147"/>
      <c r="N620" s="148" t="s">
        <v>28077</v>
      </c>
      <c r="O620" s="148"/>
      <c r="P620" s="148"/>
      <c r="Q620" s="148"/>
      <c r="R620" s="148"/>
      <c r="S620" s="148"/>
    </row>
    <row r="621" spans="1:19" ht="15" customHeight="1" x14ac:dyDescent="0.3">
      <c r="A621" s="147" t="s">
        <v>28078</v>
      </c>
      <c r="B621" s="147"/>
      <c r="C621" s="147" t="s">
        <v>28079</v>
      </c>
      <c r="D621" s="147"/>
      <c r="E621" s="147"/>
      <c r="F621" s="147"/>
      <c r="G621" s="147"/>
      <c r="H621" s="147"/>
      <c r="I621" s="147"/>
      <c r="J621" s="147"/>
      <c r="K621" s="147" t="s">
        <v>146</v>
      </c>
      <c r="L621" s="147"/>
      <c r="M621" s="147"/>
      <c r="N621" s="148" t="s">
        <v>28080</v>
      </c>
      <c r="O621" s="148"/>
      <c r="P621" s="148"/>
      <c r="Q621" s="148"/>
      <c r="R621" s="148"/>
      <c r="S621" s="148"/>
    </row>
    <row r="622" spans="1:19" ht="15" customHeight="1" x14ac:dyDescent="0.3">
      <c r="A622" s="147" t="s">
        <v>28081</v>
      </c>
      <c r="B622" s="147"/>
      <c r="C622" s="147" t="s">
        <v>28082</v>
      </c>
      <c r="D622" s="147"/>
      <c r="E622" s="147"/>
      <c r="F622" s="147"/>
      <c r="G622" s="147"/>
      <c r="H622" s="147"/>
      <c r="I622" s="147"/>
      <c r="J622" s="147"/>
      <c r="K622" s="147" t="s">
        <v>146</v>
      </c>
      <c r="L622" s="147"/>
      <c r="M622" s="147"/>
      <c r="N622" s="148" t="s">
        <v>28083</v>
      </c>
      <c r="O622" s="148"/>
      <c r="P622" s="148"/>
      <c r="Q622" s="148"/>
      <c r="R622" s="148"/>
      <c r="S622" s="148"/>
    </row>
    <row r="623" spans="1:19" ht="15" customHeight="1" x14ac:dyDescent="0.3">
      <c r="A623" s="147" t="s">
        <v>28084</v>
      </c>
      <c r="B623" s="147"/>
      <c r="C623" s="147" t="s">
        <v>28085</v>
      </c>
      <c r="D623" s="147"/>
      <c r="E623" s="147"/>
      <c r="F623" s="147"/>
      <c r="G623" s="147"/>
      <c r="H623" s="147"/>
      <c r="I623" s="147"/>
      <c r="J623" s="147"/>
      <c r="K623" s="147" t="s">
        <v>1037</v>
      </c>
      <c r="L623" s="147"/>
      <c r="M623" s="147"/>
      <c r="N623" s="148" t="s">
        <v>28086</v>
      </c>
      <c r="O623" s="148"/>
      <c r="P623" s="148"/>
      <c r="Q623" s="148"/>
      <c r="R623" s="148"/>
      <c r="S623" s="148"/>
    </row>
    <row r="624" spans="1:19" ht="15" customHeight="1" x14ac:dyDescent="0.3">
      <c r="A624" s="147" t="s">
        <v>28087</v>
      </c>
      <c r="B624" s="147"/>
      <c r="C624" s="147" t="s">
        <v>28088</v>
      </c>
      <c r="D624" s="147"/>
      <c r="E624" s="147"/>
      <c r="F624" s="147"/>
      <c r="G624" s="147"/>
      <c r="H624" s="147"/>
      <c r="I624" s="147"/>
      <c r="J624" s="147"/>
      <c r="K624" s="147" t="s">
        <v>28089</v>
      </c>
      <c r="L624" s="147"/>
      <c r="M624" s="147"/>
      <c r="N624" s="148" t="s">
        <v>28090</v>
      </c>
      <c r="O624" s="148"/>
      <c r="P624" s="148"/>
      <c r="Q624" s="148"/>
      <c r="R624" s="148"/>
      <c r="S624" s="148"/>
    </row>
    <row r="625" spans="1:19" ht="15" customHeight="1" x14ac:dyDescent="0.3">
      <c r="A625" s="152" t="s">
        <v>28091</v>
      </c>
      <c r="B625" s="152"/>
      <c r="C625" s="152" t="s">
        <v>28092</v>
      </c>
      <c r="D625" s="152"/>
      <c r="E625" s="152"/>
      <c r="F625" s="152"/>
      <c r="G625" s="152"/>
      <c r="H625" s="152"/>
      <c r="I625" s="152"/>
      <c r="J625" s="152"/>
      <c r="K625" s="152" t="s">
        <v>28089</v>
      </c>
      <c r="L625" s="152"/>
      <c r="M625" s="152"/>
      <c r="N625" s="153" t="s">
        <v>28093</v>
      </c>
      <c r="O625" s="153"/>
      <c r="P625" s="153"/>
      <c r="Q625" s="153"/>
      <c r="R625" s="153"/>
      <c r="S625" s="153"/>
    </row>
    <row r="627" spans="1:19" ht="15" customHeight="1" x14ac:dyDescent="0.3">
      <c r="A627" s="154" t="s">
        <v>26963</v>
      </c>
      <c r="B627" s="154"/>
      <c r="C627" s="154"/>
    </row>
    <row r="628" spans="1:19" ht="15" customHeight="1" x14ac:dyDescent="0.3">
      <c r="A628" s="154"/>
      <c r="B628" s="154"/>
      <c r="C628" s="154"/>
      <c r="P628" s="155" t="s">
        <v>28094</v>
      </c>
      <c r="Q628" s="155"/>
      <c r="R628" s="155"/>
      <c r="S628" s="155"/>
    </row>
    <row r="629" spans="1:19" x14ac:dyDescent="0.3">
      <c r="P629" s="155"/>
      <c r="Q629" s="155"/>
      <c r="R629" s="155"/>
      <c r="S629" s="155"/>
    </row>
    <row r="631" spans="1:19" ht="15.75" customHeight="1" x14ac:dyDescent="0.3">
      <c r="H631" s="150" t="s">
        <v>26843</v>
      </c>
      <c r="I631" s="150"/>
      <c r="J631" s="150"/>
      <c r="K631" s="150"/>
      <c r="L631" s="150"/>
      <c r="M631" s="150"/>
      <c r="N631" s="150"/>
    </row>
    <row r="633" spans="1:19" ht="15.75" customHeight="1" x14ac:dyDescent="0.3">
      <c r="G633" s="150" t="s">
        <v>26844</v>
      </c>
      <c r="H633" s="150"/>
    </row>
    <row r="635" spans="1:19" ht="15" customHeight="1" x14ac:dyDescent="0.3">
      <c r="A635" s="151" t="s">
        <v>26845</v>
      </c>
      <c r="B635" s="151"/>
      <c r="C635" s="151"/>
      <c r="D635" s="151"/>
      <c r="J635" s="151" t="s">
        <v>26846</v>
      </c>
      <c r="K635" s="151"/>
      <c r="M635" s="151" t="s">
        <v>26847</v>
      </c>
      <c r="N635" s="151"/>
      <c r="P635" s="151" t="s">
        <v>26848</v>
      </c>
      <c r="Q635" s="151"/>
      <c r="R635" s="151"/>
    </row>
    <row r="637" spans="1:19" ht="15" customHeight="1" x14ac:dyDescent="0.3">
      <c r="A637" s="137" t="s">
        <v>27</v>
      </c>
      <c r="C637" s="149" t="s">
        <v>26849</v>
      </c>
      <c r="D637" s="149"/>
      <c r="E637" s="149"/>
      <c r="L637" s="137" t="s">
        <v>13</v>
      </c>
      <c r="R637" s="137" t="s">
        <v>26850</v>
      </c>
    </row>
    <row r="639" spans="1:19" ht="15" customHeight="1" x14ac:dyDescent="0.3">
      <c r="A639" s="147" t="s">
        <v>28095</v>
      </c>
      <c r="B639" s="147"/>
      <c r="C639" s="147" t="s">
        <v>28096</v>
      </c>
      <c r="D639" s="147"/>
      <c r="E639" s="147"/>
      <c r="F639" s="147"/>
      <c r="G639" s="147"/>
      <c r="H639" s="147"/>
      <c r="I639" s="147"/>
      <c r="J639" s="147"/>
      <c r="K639" s="147" t="s">
        <v>28089</v>
      </c>
      <c r="L639" s="147"/>
      <c r="M639" s="147"/>
      <c r="N639" s="148" t="s">
        <v>28097</v>
      </c>
      <c r="O639" s="148"/>
      <c r="P639" s="148"/>
      <c r="Q639" s="148"/>
      <c r="R639" s="148"/>
      <c r="S639" s="148"/>
    </row>
    <row r="640" spans="1:19" x14ac:dyDescent="0.3">
      <c r="A640" s="147"/>
      <c r="B640" s="147"/>
      <c r="C640" s="147"/>
      <c r="D640" s="147"/>
      <c r="E640" s="147"/>
      <c r="F640" s="147"/>
      <c r="G640" s="147"/>
      <c r="H640" s="147"/>
      <c r="I640" s="147"/>
      <c r="J640" s="147"/>
      <c r="K640" s="147"/>
      <c r="L640" s="147"/>
      <c r="M640" s="147"/>
      <c r="N640" s="148"/>
      <c r="O640" s="148"/>
      <c r="P640" s="148"/>
      <c r="Q640" s="148"/>
      <c r="R640" s="148"/>
      <c r="S640" s="148"/>
    </row>
    <row r="641" spans="1:19" ht="15" customHeight="1" x14ac:dyDescent="0.3">
      <c r="A641" s="147" t="s">
        <v>28098</v>
      </c>
      <c r="B641" s="147"/>
      <c r="C641" s="147" t="s">
        <v>28099</v>
      </c>
      <c r="D641" s="147"/>
      <c r="E641" s="147"/>
      <c r="F641" s="147"/>
      <c r="G641" s="147"/>
      <c r="H641" s="147"/>
      <c r="I641" s="147"/>
      <c r="J641" s="147"/>
      <c r="K641" s="147" t="s">
        <v>146</v>
      </c>
      <c r="L641" s="147"/>
      <c r="M641" s="147"/>
      <c r="N641" s="148" t="s">
        <v>28100</v>
      </c>
      <c r="O641" s="148"/>
      <c r="P641" s="148"/>
      <c r="Q641" s="148"/>
      <c r="R641" s="148"/>
      <c r="S641" s="148"/>
    </row>
    <row r="642" spans="1:19" ht="15" customHeight="1" x14ac:dyDescent="0.3">
      <c r="A642" s="147" t="s">
        <v>28101</v>
      </c>
      <c r="B642" s="147"/>
      <c r="C642" s="147" t="s">
        <v>28102</v>
      </c>
      <c r="D642" s="147"/>
      <c r="E642" s="147"/>
      <c r="F642" s="147"/>
      <c r="G642" s="147"/>
      <c r="H642" s="147"/>
      <c r="I642" s="147"/>
      <c r="J642" s="147"/>
      <c r="K642" s="147" t="s">
        <v>146</v>
      </c>
      <c r="L642" s="147"/>
      <c r="M642" s="147"/>
      <c r="N642" s="148" t="s">
        <v>28103</v>
      </c>
      <c r="O642" s="148"/>
      <c r="P642" s="148"/>
      <c r="Q642" s="148"/>
      <c r="R642" s="148"/>
      <c r="S642" s="148"/>
    </row>
    <row r="643" spans="1:19" ht="15" customHeight="1" x14ac:dyDescent="0.3">
      <c r="A643" s="147" t="s">
        <v>28104</v>
      </c>
      <c r="B643" s="147"/>
      <c r="C643" s="147" t="s">
        <v>28105</v>
      </c>
      <c r="D643" s="147"/>
      <c r="E643" s="147"/>
      <c r="F643" s="147"/>
      <c r="G643" s="147"/>
      <c r="H643" s="147"/>
      <c r="I643" s="147"/>
      <c r="J643" s="147"/>
      <c r="K643" s="147" t="s">
        <v>146</v>
      </c>
      <c r="L643" s="147"/>
      <c r="M643" s="147"/>
      <c r="N643" s="148" t="s">
        <v>14739</v>
      </c>
      <c r="O643" s="148"/>
      <c r="P643" s="148"/>
      <c r="Q643" s="148"/>
      <c r="R643" s="148"/>
      <c r="S643" s="148"/>
    </row>
    <row r="644" spans="1:19" ht="15" customHeight="1" x14ac:dyDescent="0.3">
      <c r="A644" s="147" t="s">
        <v>28106</v>
      </c>
      <c r="B644" s="147"/>
      <c r="C644" s="147" t="s">
        <v>28107</v>
      </c>
      <c r="D644" s="147"/>
      <c r="E644" s="147"/>
      <c r="F644" s="147"/>
      <c r="G644" s="147"/>
      <c r="H644" s="147"/>
      <c r="I644" s="147"/>
      <c r="J644" s="147"/>
      <c r="K644" s="147" t="s">
        <v>146</v>
      </c>
      <c r="L644" s="147"/>
      <c r="M644" s="147"/>
      <c r="N644" s="148" t="s">
        <v>2038</v>
      </c>
      <c r="O644" s="148"/>
      <c r="P644" s="148"/>
      <c r="Q644" s="148"/>
      <c r="R644" s="148"/>
      <c r="S644" s="148"/>
    </row>
    <row r="645" spans="1:19" ht="15" customHeight="1" x14ac:dyDescent="0.3">
      <c r="A645" s="147" t="s">
        <v>28108</v>
      </c>
      <c r="B645" s="147"/>
      <c r="C645" s="147" t="s">
        <v>28109</v>
      </c>
      <c r="D645" s="147"/>
      <c r="E645" s="147"/>
      <c r="F645" s="147"/>
      <c r="G645" s="147"/>
      <c r="H645" s="147"/>
      <c r="I645" s="147"/>
      <c r="J645" s="147"/>
      <c r="K645" s="147" t="s">
        <v>146</v>
      </c>
      <c r="L645" s="147"/>
      <c r="M645" s="147"/>
      <c r="N645" s="148" t="s">
        <v>2038</v>
      </c>
      <c r="O645" s="148"/>
      <c r="P645" s="148"/>
      <c r="Q645" s="148"/>
      <c r="R645" s="148"/>
      <c r="S645" s="148"/>
    </row>
    <row r="646" spans="1:19" ht="15" customHeight="1" x14ac:dyDescent="0.3">
      <c r="A646" s="147" t="s">
        <v>28110</v>
      </c>
      <c r="B646" s="147"/>
      <c r="C646" s="147" t="s">
        <v>28111</v>
      </c>
      <c r="D646" s="147"/>
      <c r="E646" s="147"/>
      <c r="F646" s="147"/>
      <c r="G646" s="147"/>
      <c r="H646" s="147"/>
      <c r="I646" s="147"/>
      <c r="J646" s="147"/>
      <c r="K646" s="147" t="s">
        <v>146</v>
      </c>
      <c r="L646" s="147"/>
      <c r="M646" s="147"/>
      <c r="N646" s="148" t="s">
        <v>28112</v>
      </c>
      <c r="O646" s="148"/>
      <c r="P646" s="148"/>
      <c r="Q646" s="148"/>
      <c r="R646" s="148"/>
      <c r="S646" s="148"/>
    </row>
    <row r="647" spans="1:19" ht="15" customHeight="1" x14ac:dyDescent="0.3">
      <c r="A647" s="147" t="s">
        <v>28113</v>
      </c>
      <c r="B647" s="147"/>
      <c r="C647" s="147" t="s">
        <v>28114</v>
      </c>
      <c r="D647" s="147"/>
      <c r="E647" s="147"/>
      <c r="F647" s="147"/>
      <c r="G647" s="147"/>
      <c r="H647" s="147"/>
      <c r="I647" s="147"/>
      <c r="J647" s="147"/>
      <c r="K647" s="147" t="s">
        <v>28089</v>
      </c>
      <c r="L647" s="147"/>
      <c r="M647" s="147"/>
      <c r="N647" s="148" t="s">
        <v>28115</v>
      </c>
      <c r="O647" s="148"/>
      <c r="P647" s="148"/>
      <c r="Q647" s="148"/>
      <c r="R647" s="148"/>
      <c r="S647" s="148"/>
    </row>
    <row r="648" spans="1:19" ht="15" customHeight="1" x14ac:dyDescent="0.3">
      <c r="A648" s="147" t="s">
        <v>28116</v>
      </c>
      <c r="B648" s="147"/>
      <c r="C648" s="147" t="s">
        <v>28117</v>
      </c>
      <c r="D648" s="147"/>
      <c r="E648" s="147"/>
      <c r="F648" s="147"/>
      <c r="G648" s="147"/>
      <c r="H648" s="147"/>
      <c r="I648" s="147"/>
      <c r="J648" s="147"/>
      <c r="K648" s="147" t="s">
        <v>80</v>
      </c>
      <c r="L648" s="147"/>
      <c r="M648" s="147"/>
      <c r="N648" s="148" t="s">
        <v>28118</v>
      </c>
      <c r="O648" s="148"/>
      <c r="P648" s="148"/>
      <c r="Q648" s="148"/>
      <c r="R648" s="148"/>
      <c r="S648" s="148"/>
    </row>
    <row r="649" spans="1:19" ht="15" customHeight="1" x14ac:dyDescent="0.3">
      <c r="A649" s="147" t="s">
        <v>28119</v>
      </c>
      <c r="B649" s="147"/>
      <c r="C649" s="147" t="s">
        <v>28120</v>
      </c>
      <c r="D649" s="147"/>
      <c r="E649" s="147"/>
      <c r="F649" s="147"/>
      <c r="G649" s="147"/>
      <c r="H649" s="147"/>
      <c r="I649" s="147"/>
      <c r="J649" s="147"/>
      <c r="K649" s="147" t="s">
        <v>146</v>
      </c>
      <c r="L649" s="147"/>
      <c r="M649" s="147"/>
      <c r="N649" s="148" t="s">
        <v>4640</v>
      </c>
      <c r="O649" s="148"/>
      <c r="P649" s="148"/>
      <c r="Q649" s="148"/>
      <c r="R649" s="148"/>
      <c r="S649" s="148"/>
    </row>
    <row r="650" spans="1:19" ht="15" customHeight="1" x14ac:dyDescent="0.3">
      <c r="A650" s="147" t="s">
        <v>28121</v>
      </c>
      <c r="B650" s="147"/>
      <c r="C650" s="147" t="s">
        <v>28122</v>
      </c>
      <c r="D650" s="147"/>
      <c r="E650" s="147"/>
      <c r="F650" s="147"/>
      <c r="G650" s="147"/>
      <c r="H650" s="147"/>
      <c r="I650" s="147"/>
      <c r="J650" s="147"/>
      <c r="K650" s="147" t="s">
        <v>146</v>
      </c>
      <c r="L650" s="147"/>
      <c r="M650" s="147"/>
      <c r="N650" s="148" t="s">
        <v>28123</v>
      </c>
      <c r="O650" s="148"/>
      <c r="P650" s="148"/>
      <c r="Q650" s="148"/>
      <c r="R650" s="148"/>
      <c r="S650" s="148"/>
    </row>
    <row r="651" spans="1:19" ht="15" customHeight="1" x14ac:dyDescent="0.3">
      <c r="A651" s="147" t="s">
        <v>28124</v>
      </c>
      <c r="B651" s="147"/>
      <c r="C651" s="147" t="s">
        <v>28125</v>
      </c>
      <c r="D651" s="147"/>
      <c r="E651" s="147"/>
      <c r="F651" s="147"/>
      <c r="G651" s="147"/>
      <c r="H651" s="147"/>
      <c r="I651" s="147"/>
      <c r="J651" s="147"/>
      <c r="K651" s="147" t="s">
        <v>146</v>
      </c>
      <c r="L651" s="147"/>
      <c r="M651" s="147"/>
      <c r="N651" s="148" t="s">
        <v>28090</v>
      </c>
      <c r="O651" s="148"/>
      <c r="P651" s="148"/>
      <c r="Q651" s="148"/>
      <c r="R651" s="148"/>
      <c r="S651" s="148"/>
    </row>
    <row r="652" spans="1:19" ht="15" customHeight="1" x14ac:dyDescent="0.3">
      <c r="A652" s="147" t="s">
        <v>28126</v>
      </c>
      <c r="B652" s="147"/>
      <c r="C652" s="147" t="s">
        <v>28127</v>
      </c>
      <c r="D652" s="147"/>
      <c r="E652" s="147"/>
      <c r="F652" s="147"/>
      <c r="G652" s="147"/>
      <c r="H652" s="147"/>
      <c r="I652" s="147"/>
      <c r="J652" s="147"/>
      <c r="K652" s="147" t="s">
        <v>146</v>
      </c>
      <c r="L652" s="147"/>
      <c r="M652" s="147"/>
      <c r="N652" s="148" t="s">
        <v>28128</v>
      </c>
      <c r="O652" s="148"/>
      <c r="P652" s="148"/>
      <c r="Q652" s="148"/>
      <c r="R652" s="148"/>
      <c r="S652" s="148"/>
    </row>
    <row r="653" spans="1:19" ht="15" customHeight="1" x14ac:dyDescent="0.3">
      <c r="A653" s="147" t="s">
        <v>28129</v>
      </c>
      <c r="B653" s="147"/>
      <c r="C653" s="147" t="s">
        <v>28130</v>
      </c>
      <c r="D653" s="147"/>
      <c r="E653" s="147"/>
      <c r="F653" s="147"/>
      <c r="G653" s="147"/>
      <c r="H653" s="147"/>
      <c r="I653" s="147"/>
      <c r="J653" s="147"/>
      <c r="K653" s="147" t="s">
        <v>26910</v>
      </c>
      <c r="L653" s="147"/>
      <c r="M653" s="147"/>
      <c r="N653" s="148" t="s">
        <v>26911</v>
      </c>
      <c r="O653" s="148"/>
      <c r="P653" s="148"/>
      <c r="Q653" s="148"/>
      <c r="R653" s="148"/>
      <c r="S653" s="148"/>
    </row>
    <row r="654" spans="1:19" ht="15" customHeight="1" x14ac:dyDescent="0.3">
      <c r="A654" s="147" t="s">
        <v>28131</v>
      </c>
      <c r="B654" s="147"/>
      <c r="C654" s="147" t="s">
        <v>28132</v>
      </c>
      <c r="D654" s="147"/>
      <c r="E654" s="147"/>
      <c r="F654" s="147"/>
      <c r="G654" s="147"/>
      <c r="H654" s="147"/>
      <c r="I654" s="147"/>
      <c r="J654" s="147"/>
      <c r="K654" s="147" t="s">
        <v>146</v>
      </c>
      <c r="L654" s="147"/>
      <c r="M654" s="147"/>
      <c r="N654" s="148" t="s">
        <v>28133</v>
      </c>
      <c r="O654" s="148"/>
      <c r="P654" s="148"/>
      <c r="Q654" s="148"/>
      <c r="R654" s="148"/>
      <c r="S654" s="148"/>
    </row>
    <row r="655" spans="1:19" ht="15" customHeight="1" x14ac:dyDescent="0.3">
      <c r="A655" s="147" t="s">
        <v>28134</v>
      </c>
      <c r="B655" s="147"/>
      <c r="C655" s="147" t="s">
        <v>28135</v>
      </c>
      <c r="D655" s="147"/>
      <c r="E655" s="147"/>
      <c r="F655" s="147"/>
      <c r="G655" s="147"/>
      <c r="H655" s="147"/>
      <c r="I655" s="147"/>
      <c r="J655" s="147"/>
      <c r="K655" s="147" t="s">
        <v>146</v>
      </c>
      <c r="L655" s="147"/>
      <c r="M655" s="147"/>
      <c r="N655" s="148" t="s">
        <v>14518</v>
      </c>
      <c r="O655" s="148"/>
      <c r="P655" s="148"/>
      <c r="Q655" s="148"/>
      <c r="R655" s="148"/>
      <c r="S655" s="148"/>
    </row>
    <row r="656" spans="1:19" ht="15" customHeight="1" x14ac:dyDescent="0.3">
      <c r="A656" s="147" t="s">
        <v>28136</v>
      </c>
      <c r="B656" s="147"/>
      <c r="C656" s="147" t="s">
        <v>28137</v>
      </c>
      <c r="D656" s="147"/>
      <c r="E656" s="147"/>
      <c r="F656" s="147"/>
      <c r="G656" s="147"/>
      <c r="H656" s="147"/>
      <c r="I656" s="147"/>
      <c r="J656" s="147"/>
      <c r="K656" s="147" t="s">
        <v>146</v>
      </c>
      <c r="L656" s="147"/>
      <c r="M656" s="147"/>
      <c r="N656" s="148" t="s">
        <v>28138</v>
      </c>
      <c r="O656" s="148"/>
      <c r="P656" s="148"/>
      <c r="Q656" s="148"/>
      <c r="R656" s="148"/>
      <c r="S656" s="148"/>
    </row>
    <row r="657" spans="1:19" ht="15" customHeight="1" x14ac:dyDescent="0.3">
      <c r="A657" s="147" t="s">
        <v>28139</v>
      </c>
      <c r="B657" s="147"/>
      <c r="C657" s="147" t="s">
        <v>28140</v>
      </c>
      <c r="D657" s="147"/>
      <c r="E657" s="147"/>
      <c r="F657" s="147"/>
      <c r="G657" s="147"/>
      <c r="H657" s="147"/>
      <c r="I657" s="147"/>
      <c r="J657" s="147"/>
      <c r="K657" s="147" t="s">
        <v>146</v>
      </c>
      <c r="L657" s="147"/>
      <c r="M657" s="147"/>
      <c r="N657" s="148" t="s">
        <v>28141</v>
      </c>
      <c r="O657" s="148"/>
      <c r="P657" s="148"/>
      <c r="Q657" s="148"/>
      <c r="R657" s="148"/>
      <c r="S657" s="148"/>
    </row>
    <row r="658" spans="1:19" ht="15" customHeight="1" x14ac:dyDescent="0.3">
      <c r="A658" s="147" t="s">
        <v>28142</v>
      </c>
      <c r="B658" s="147"/>
      <c r="C658" s="147" t="s">
        <v>28143</v>
      </c>
      <c r="D658" s="147"/>
      <c r="E658" s="147"/>
      <c r="F658" s="147"/>
      <c r="G658" s="147"/>
      <c r="H658" s="147"/>
      <c r="I658" s="147"/>
      <c r="J658" s="147"/>
      <c r="K658" s="147" t="s">
        <v>146</v>
      </c>
      <c r="L658" s="147"/>
      <c r="M658" s="147"/>
      <c r="N658" s="148" t="s">
        <v>28144</v>
      </c>
      <c r="O658" s="148"/>
      <c r="P658" s="148"/>
      <c r="Q658" s="148"/>
      <c r="R658" s="148"/>
      <c r="S658" s="148"/>
    </row>
    <row r="659" spans="1:19" ht="15" customHeight="1" x14ac:dyDescent="0.3">
      <c r="A659" s="147" t="s">
        <v>28145</v>
      </c>
      <c r="B659" s="147"/>
      <c r="C659" s="147" t="s">
        <v>28146</v>
      </c>
      <c r="D659" s="147"/>
      <c r="E659" s="147"/>
      <c r="F659" s="147"/>
      <c r="G659" s="147"/>
      <c r="H659" s="147"/>
      <c r="I659" s="147"/>
      <c r="J659" s="147"/>
      <c r="K659" s="147" t="s">
        <v>146</v>
      </c>
      <c r="L659" s="147"/>
      <c r="M659" s="147"/>
      <c r="N659" s="148" t="s">
        <v>28147</v>
      </c>
      <c r="O659" s="148"/>
      <c r="P659" s="148"/>
      <c r="Q659" s="148"/>
      <c r="R659" s="148"/>
      <c r="S659" s="148"/>
    </row>
    <row r="660" spans="1:19" ht="15" customHeight="1" x14ac:dyDescent="0.3">
      <c r="A660" s="147" t="s">
        <v>28148</v>
      </c>
      <c r="B660" s="147"/>
      <c r="C660" s="147" t="s">
        <v>28149</v>
      </c>
      <c r="D660" s="147"/>
      <c r="E660" s="147"/>
      <c r="F660" s="147"/>
      <c r="G660" s="147"/>
      <c r="H660" s="147"/>
      <c r="I660" s="147"/>
      <c r="J660" s="147"/>
      <c r="K660" s="147" t="s">
        <v>146</v>
      </c>
      <c r="L660" s="147"/>
      <c r="M660" s="147"/>
      <c r="N660" s="148" t="s">
        <v>28150</v>
      </c>
      <c r="O660" s="148"/>
      <c r="P660" s="148"/>
      <c r="Q660" s="148"/>
      <c r="R660" s="148"/>
      <c r="S660" s="148"/>
    </row>
    <row r="661" spans="1:19" ht="15" customHeight="1" x14ac:dyDescent="0.3">
      <c r="A661" s="147" t="s">
        <v>28151</v>
      </c>
      <c r="B661" s="147"/>
      <c r="C661" s="147" t="s">
        <v>28152</v>
      </c>
      <c r="D661" s="147"/>
      <c r="E661" s="147"/>
      <c r="F661" s="147"/>
      <c r="G661" s="147"/>
      <c r="H661" s="147"/>
      <c r="I661" s="147"/>
      <c r="J661" s="147"/>
      <c r="K661" s="147" t="s">
        <v>146</v>
      </c>
      <c r="L661" s="147"/>
      <c r="M661" s="147"/>
      <c r="N661" s="148" t="s">
        <v>28153</v>
      </c>
      <c r="O661" s="148"/>
      <c r="P661" s="148"/>
      <c r="Q661" s="148"/>
      <c r="R661" s="148"/>
      <c r="S661" s="148"/>
    </row>
    <row r="662" spans="1:19" ht="15" customHeight="1" x14ac:dyDescent="0.3">
      <c r="A662" s="147" t="s">
        <v>28154</v>
      </c>
      <c r="B662" s="147"/>
      <c r="C662" s="147" t="s">
        <v>28155</v>
      </c>
      <c r="D662" s="147"/>
      <c r="E662" s="147"/>
      <c r="F662" s="147"/>
      <c r="G662" s="147"/>
      <c r="H662" s="147"/>
      <c r="I662" s="147"/>
      <c r="J662" s="147"/>
      <c r="K662" s="147" t="s">
        <v>146</v>
      </c>
      <c r="L662" s="147"/>
      <c r="M662" s="147"/>
      <c r="N662" s="148" t="s">
        <v>28156</v>
      </c>
      <c r="O662" s="148"/>
      <c r="P662" s="148"/>
      <c r="Q662" s="148"/>
      <c r="R662" s="148"/>
      <c r="S662" s="148"/>
    </row>
    <row r="663" spans="1:19" ht="15" customHeight="1" x14ac:dyDescent="0.3">
      <c r="A663" s="147" t="s">
        <v>28157</v>
      </c>
      <c r="B663" s="147"/>
      <c r="C663" s="147" t="s">
        <v>28158</v>
      </c>
      <c r="D663" s="147"/>
      <c r="E663" s="147"/>
      <c r="F663" s="147"/>
      <c r="G663" s="147"/>
      <c r="H663" s="147"/>
      <c r="I663" s="147"/>
      <c r="J663" s="147"/>
      <c r="K663" s="147" t="s">
        <v>1037</v>
      </c>
      <c r="L663" s="147"/>
      <c r="M663" s="147"/>
      <c r="N663" s="148" t="s">
        <v>28159</v>
      </c>
      <c r="O663" s="148"/>
      <c r="P663" s="148"/>
      <c r="Q663" s="148"/>
      <c r="R663" s="148"/>
      <c r="S663" s="148"/>
    </row>
    <row r="664" spans="1:19" ht="15" customHeight="1" x14ac:dyDescent="0.3">
      <c r="A664" s="147" t="s">
        <v>28160</v>
      </c>
      <c r="B664" s="147"/>
      <c r="C664" s="147" t="s">
        <v>28161</v>
      </c>
      <c r="D664" s="147"/>
      <c r="E664" s="147"/>
      <c r="F664" s="147"/>
      <c r="G664" s="147"/>
      <c r="H664" s="147"/>
      <c r="I664" s="147"/>
      <c r="J664" s="147"/>
      <c r="K664" s="147" t="s">
        <v>19026</v>
      </c>
      <c r="L664" s="147"/>
      <c r="M664" s="147"/>
      <c r="N664" s="148" t="s">
        <v>28162</v>
      </c>
      <c r="O664" s="148"/>
      <c r="P664" s="148"/>
      <c r="Q664" s="148"/>
      <c r="R664" s="148"/>
      <c r="S664" s="148"/>
    </row>
    <row r="665" spans="1:19" ht="15" customHeight="1" x14ac:dyDescent="0.3">
      <c r="A665" s="147" t="s">
        <v>28163</v>
      </c>
      <c r="B665" s="147"/>
      <c r="C665" s="147" t="s">
        <v>28164</v>
      </c>
      <c r="D665" s="147"/>
      <c r="E665" s="147"/>
      <c r="F665" s="147"/>
      <c r="G665" s="147"/>
      <c r="H665" s="147"/>
      <c r="I665" s="147"/>
      <c r="J665" s="147"/>
      <c r="K665" s="147" t="s">
        <v>28165</v>
      </c>
      <c r="L665" s="147"/>
      <c r="M665" s="147"/>
      <c r="N665" s="148" t="s">
        <v>28166</v>
      </c>
      <c r="O665" s="148"/>
      <c r="P665" s="148"/>
      <c r="Q665" s="148"/>
      <c r="R665" s="148"/>
      <c r="S665" s="148"/>
    </row>
    <row r="666" spans="1:19" ht="15" customHeight="1" x14ac:dyDescent="0.3">
      <c r="A666" s="147" t="s">
        <v>28167</v>
      </c>
      <c r="B666" s="147"/>
      <c r="C666" s="147" t="s">
        <v>28168</v>
      </c>
      <c r="D666" s="147"/>
      <c r="E666" s="147"/>
      <c r="F666" s="147"/>
      <c r="G666" s="147"/>
      <c r="H666" s="147"/>
      <c r="I666" s="147"/>
      <c r="J666" s="147"/>
      <c r="K666" s="147" t="s">
        <v>1037</v>
      </c>
      <c r="L666" s="147"/>
      <c r="M666" s="147"/>
      <c r="N666" s="148" t="s">
        <v>28169</v>
      </c>
      <c r="O666" s="148"/>
      <c r="P666" s="148"/>
      <c r="Q666" s="148"/>
      <c r="R666" s="148"/>
      <c r="S666" s="148"/>
    </row>
    <row r="667" spans="1:19" ht="15" customHeight="1" x14ac:dyDescent="0.3">
      <c r="A667" s="147" t="s">
        <v>28170</v>
      </c>
      <c r="B667" s="147"/>
      <c r="C667" s="147" t="s">
        <v>28171</v>
      </c>
      <c r="D667" s="147"/>
      <c r="E667" s="147"/>
      <c r="F667" s="147"/>
      <c r="G667" s="147"/>
      <c r="H667" s="147"/>
      <c r="I667" s="147"/>
      <c r="J667" s="147"/>
      <c r="K667" s="147" t="s">
        <v>146</v>
      </c>
      <c r="L667" s="147"/>
      <c r="M667" s="147"/>
      <c r="N667" s="148" t="s">
        <v>18623</v>
      </c>
      <c r="O667" s="148"/>
      <c r="P667" s="148"/>
      <c r="Q667" s="148"/>
      <c r="R667" s="148"/>
      <c r="S667" s="148"/>
    </row>
    <row r="668" spans="1:19" ht="15" customHeight="1" x14ac:dyDescent="0.3">
      <c r="A668" s="147" t="s">
        <v>28172</v>
      </c>
      <c r="B668" s="147"/>
      <c r="C668" s="147" t="s">
        <v>28173</v>
      </c>
      <c r="D668" s="147"/>
      <c r="E668" s="147"/>
      <c r="F668" s="147"/>
      <c r="G668" s="147"/>
      <c r="H668" s="147"/>
      <c r="I668" s="147"/>
      <c r="J668" s="147"/>
      <c r="K668" s="147" t="s">
        <v>19026</v>
      </c>
      <c r="L668" s="147"/>
      <c r="M668" s="147"/>
      <c r="N668" s="148" t="s">
        <v>28174</v>
      </c>
      <c r="O668" s="148"/>
      <c r="P668" s="148"/>
      <c r="Q668" s="148"/>
      <c r="R668" s="148"/>
      <c r="S668" s="148"/>
    </row>
    <row r="669" spans="1:19" ht="15" customHeight="1" x14ac:dyDescent="0.3">
      <c r="A669" s="147" t="s">
        <v>28175</v>
      </c>
      <c r="B669" s="147"/>
      <c r="C669" s="147" t="s">
        <v>28176</v>
      </c>
      <c r="D669" s="147"/>
      <c r="E669" s="147"/>
      <c r="F669" s="147"/>
      <c r="G669" s="147"/>
      <c r="H669" s="147"/>
      <c r="I669" s="147"/>
      <c r="J669" s="147"/>
      <c r="K669" s="147" t="s">
        <v>146</v>
      </c>
      <c r="L669" s="147"/>
      <c r="M669" s="147"/>
      <c r="N669" s="148" t="s">
        <v>28177</v>
      </c>
      <c r="O669" s="148"/>
      <c r="P669" s="148"/>
      <c r="Q669" s="148"/>
      <c r="R669" s="148"/>
      <c r="S669" s="148"/>
    </row>
    <row r="670" spans="1:19" ht="15" customHeight="1" x14ac:dyDescent="0.3">
      <c r="A670" s="147" t="s">
        <v>28178</v>
      </c>
      <c r="B670" s="147"/>
      <c r="C670" s="147" t="s">
        <v>28179</v>
      </c>
      <c r="D670" s="147"/>
      <c r="E670" s="147"/>
      <c r="F670" s="147"/>
      <c r="G670" s="147"/>
      <c r="H670" s="147"/>
      <c r="I670" s="147"/>
      <c r="J670" s="147"/>
      <c r="K670" s="147" t="s">
        <v>146</v>
      </c>
      <c r="L670" s="147"/>
      <c r="M670" s="147"/>
      <c r="N670" s="148" t="s">
        <v>18553</v>
      </c>
      <c r="O670" s="148"/>
      <c r="P670" s="148"/>
      <c r="Q670" s="148"/>
      <c r="R670" s="148"/>
      <c r="S670" s="148"/>
    </row>
    <row r="671" spans="1:19" ht="15" customHeight="1" x14ac:dyDescent="0.3">
      <c r="A671" s="147" t="s">
        <v>28180</v>
      </c>
      <c r="B671" s="147"/>
      <c r="C671" s="147" t="s">
        <v>28181</v>
      </c>
      <c r="D671" s="147"/>
      <c r="E671" s="147"/>
      <c r="F671" s="147"/>
      <c r="G671" s="147"/>
      <c r="H671" s="147"/>
      <c r="I671" s="147"/>
      <c r="J671" s="147"/>
      <c r="K671" s="147" t="s">
        <v>146</v>
      </c>
      <c r="L671" s="147"/>
      <c r="M671" s="147"/>
      <c r="N671" s="148" t="s">
        <v>28182</v>
      </c>
      <c r="O671" s="148"/>
      <c r="P671" s="148"/>
      <c r="Q671" s="148"/>
      <c r="R671" s="148"/>
      <c r="S671" s="148"/>
    </row>
    <row r="672" spans="1:19" ht="15" customHeight="1" x14ac:dyDescent="0.3">
      <c r="A672" s="147" t="s">
        <v>28183</v>
      </c>
      <c r="B672" s="147"/>
      <c r="C672" s="147" t="s">
        <v>28184</v>
      </c>
      <c r="D672" s="147"/>
      <c r="E672" s="147"/>
      <c r="F672" s="147"/>
      <c r="G672" s="147"/>
      <c r="H672" s="147"/>
      <c r="I672" s="147"/>
      <c r="J672" s="147"/>
      <c r="K672" s="147" t="s">
        <v>146</v>
      </c>
      <c r="L672" s="147"/>
      <c r="M672" s="147"/>
      <c r="N672" s="148" t="s">
        <v>18624</v>
      </c>
      <c r="O672" s="148"/>
      <c r="P672" s="148"/>
      <c r="Q672" s="148"/>
      <c r="R672" s="148"/>
      <c r="S672" s="148"/>
    </row>
    <row r="673" spans="1:19" ht="15" customHeight="1" x14ac:dyDescent="0.3">
      <c r="A673" s="147" t="s">
        <v>28185</v>
      </c>
      <c r="B673" s="147"/>
      <c r="C673" s="147" t="s">
        <v>28186</v>
      </c>
      <c r="D673" s="147"/>
      <c r="E673" s="147"/>
      <c r="F673" s="147"/>
      <c r="G673" s="147"/>
      <c r="H673" s="147"/>
      <c r="I673" s="147"/>
      <c r="J673" s="147"/>
      <c r="K673" s="147" t="s">
        <v>146</v>
      </c>
      <c r="L673" s="147"/>
      <c r="M673" s="147"/>
      <c r="N673" s="148" t="s">
        <v>28187</v>
      </c>
      <c r="O673" s="148"/>
      <c r="P673" s="148"/>
      <c r="Q673" s="148"/>
      <c r="R673" s="148"/>
      <c r="S673" s="148"/>
    </row>
    <row r="674" spans="1:19" ht="15" customHeight="1" x14ac:dyDescent="0.3">
      <c r="A674" s="147" t="s">
        <v>28188</v>
      </c>
      <c r="B674" s="147"/>
      <c r="C674" s="147" t="s">
        <v>28189</v>
      </c>
      <c r="D674" s="147"/>
      <c r="E674" s="147"/>
      <c r="F674" s="147"/>
      <c r="G674" s="147"/>
      <c r="H674" s="147"/>
      <c r="I674" s="147"/>
      <c r="J674" s="147"/>
      <c r="K674" s="147" t="s">
        <v>146</v>
      </c>
      <c r="L674" s="147"/>
      <c r="M674" s="147"/>
      <c r="N674" s="148" t="s">
        <v>6789</v>
      </c>
      <c r="O674" s="148"/>
      <c r="P674" s="148"/>
      <c r="Q674" s="148"/>
      <c r="R674" s="148"/>
      <c r="S674" s="148"/>
    </row>
    <row r="675" spans="1:19" ht="15" customHeight="1" x14ac:dyDescent="0.3">
      <c r="A675" s="147" t="s">
        <v>28190</v>
      </c>
      <c r="B675" s="147"/>
      <c r="C675" s="147" t="s">
        <v>28191</v>
      </c>
      <c r="D675" s="147"/>
      <c r="E675" s="147"/>
      <c r="F675" s="147"/>
      <c r="G675" s="147"/>
      <c r="H675" s="147"/>
      <c r="I675" s="147"/>
      <c r="J675" s="147"/>
      <c r="K675" s="147" t="s">
        <v>146</v>
      </c>
      <c r="L675" s="147"/>
      <c r="M675" s="147"/>
      <c r="N675" s="148" t="s">
        <v>10810</v>
      </c>
      <c r="O675" s="148"/>
      <c r="P675" s="148"/>
      <c r="Q675" s="148"/>
      <c r="R675" s="148"/>
      <c r="S675" s="148"/>
    </row>
    <row r="676" spans="1:19" ht="15" customHeight="1" x14ac:dyDescent="0.3">
      <c r="A676" s="147" t="s">
        <v>28192</v>
      </c>
      <c r="B676" s="147"/>
      <c r="C676" s="147" t="s">
        <v>28193</v>
      </c>
      <c r="D676" s="147"/>
      <c r="E676" s="147"/>
      <c r="F676" s="147"/>
      <c r="G676" s="147"/>
      <c r="H676" s="147"/>
      <c r="I676" s="147"/>
      <c r="J676" s="147"/>
      <c r="K676" s="147" t="s">
        <v>146</v>
      </c>
      <c r="L676" s="147"/>
      <c r="M676" s="147"/>
      <c r="N676" s="148" t="s">
        <v>13148</v>
      </c>
      <c r="O676" s="148"/>
      <c r="P676" s="148"/>
      <c r="Q676" s="148"/>
      <c r="R676" s="148"/>
      <c r="S676" s="148"/>
    </row>
    <row r="677" spans="1:19" ht="15" customHeight="1" x14ac:dyDescent="0.3">
      <c r="A677" s="147" t="s">
        <v>28194</v>
      </c>
      <c r="B677" s="147"/>
      <c r="C677" s="147" t="s">
        <v>28195</v>
      </c>
      <c r="D677" s="147"/>
      <c r="E677" s="147"/>
      <c r="F677" s="147"/>
      <c r="G677" s="147"/>
      <c r="H677" s="147"/>
      <c r="I677" s="147"/>
      <c r="J677" s="147"/>
      <c r="K677" s="147" t="s">
        <v>26910</v>
      </c>
      <c r="L677" s="147"/>
      <c r="M677" s="147"/>
      <c r="N677" s="148" t="s">
        <v>26911</v>
      </c>
      <c r="O677" s="148"/>
      <c r="P677" s="148"/>
      <c r="Q677" s="148"/>
      <c r="R677" s="148"/>
      <c r="S677" s="148"/>
    </row>
    <row r="678" spans="1:19" ht="15" customHeight="1" x14ac:dyDescent="0.3">
      <c r="A678" s="147" t="s">
        <v>28196</v>
      </c>
      <c r="B678" s="147"/>
      <c r="C678" s="147" t="s">
        <v>28197</v>
      </c>
      <c r="D678" s="147"/>
      <c r="E678" s="147"/>
      <c r="F678" s="147"/>
      <c r="G678" s="147"/>
      <c r="H678" s="147"/>
      <c r="I678" s="147"/>
      <c r="J678" s="147"/>
      <c r="K678" s="147" t="s">
        <v>80</v>
      </c>
      <c r="L678" s="147"/>
      <c r="M678" s="147"/>
      <c r="N678" s="148" t="s">
        <v>28198</v>
      </c>
      <c r="O678" s="148"/>
      <c r="P678" s="148"/>
      <c r="Q678" s="148"/>
      <c r="R678" s="148"/>
      <c r="S678" s="148"/>
    </row>
    <row r="679" spans="1:19" ht="15" customHeight="1" x14ac:dyDescent="0.3">
      <c r="A679" s="147" t="s">
        <v>28199</v>
      </c>
      <c r="B679" s="147"/>
      <c r="C679" s="147" t="s">
        <v>28200</v>
      </c>
      <c r="D679" s="147"/>
      <c r="E679" s="147"/>
      <c r="F679" s="147"/>
      <c r="G679" s="147"/>
      <c r="H679" s="147"/>
      <c r="I679" s="147"/>
      <c r="J679" s="147"/>
      <c r="K679" s="147" t="s">
        <v>26910</v>
      </c>
      <c r="L679" s="147"/>
      <c r="M679" s="147"/>
      <c r="N679" s="148" t="s">
        <v>26911</v>
      </c>
      <c r="O679" s="148"/>
      <c r="P679" s="148"/>
      <c r="Q679" s="148"/>
      <c r="R679" s="148"/>
      <c r="S679" s="148"/>
    </row>
    <row r="680" spans="1:19" ht="15" customHeight="1" x14ac:dyDescent="0.3">
      <c r="A680" s="147" t="s">
        <v>28201</v>
      </c>
      <c r="B680" s="147"/>
      <c r="C680" s="147" t="s">
        <v>28202</v>
      </c>
      <c r="D680" s="147"/>
      <c r="E680" s="147"/>
      <c r="F680" s="147"/>
      <c r="G680" s="147"/>
      <c r="H680" s="147"/>
      <c r="I680" s="147"/>
      <c r="J680" s="147"/>
      <c r="K680" s="147" t="s">
        <v>146</v>
      </c>
      <c r="L680" s="147"/>
      <c r="M680" s="147"/>
      <c r="N680" s="148" t="s">
        <v>28203</v>
      </c>
      <c r="O680" s="148"/>
      <c r="P680" s="148"/>
      <c r="Q680" s="148"/>
      <c r="R680" s="148"/>
      <c r="S680" s="148"/>
    </row>
    <row r="681" spans="1:19" ht="15" customHeight="1" x14ac:dyDescent="0.3">
      <c r="A681" s="147" t="s">
        <v>28204</v>
      </c>
      <c r="B681" s="147"/>
      <c r="C681" s="147" t="s">
        <v>28205</v>
      </c>
      <c r="D681" s="147"/>
      <c r="E681" s="147"/>
      <c r="F681" s="147"/>
      <c r="G681" s="147"/>
      <c r="H681" s="147"/>
      <c r="I681" s="147"/>
      <c r="J681" s="147"/>
      <c r="K681" s="147" t="s">
        <v>146</v>
      </c>
      <c r="L681" s="147"/>
      <c r="M681" s="147"/>
      <c r="N681" s="148" t="s">
        <v>28206</v>
      </c>
      <c r="O681" s="148"/>
      <c r="P681" s="148"/>
      <c r="Q681" s="148"/>
      <c r="R681" s="148"/>
      <c r="S681" s="148"/>
    </row>
    <row r="682" spans="1:19" ht="15" customHeight="1" x14ac:dyDescent="0.3">
      <c r="A682" s="147" t="s">
        <v>28207</v>
      </c>
      <c r="B682" s="147"/>
      <c r="C682" s="147" t="s">
        <v>28208</v>
      </c>
      <c r="D682" s="147"/>
      <c r="E682" s="147"/>
      <c r="F682" s="147"/>
      <c r="G682" s="147"/>
      <c r="H682" s="147"/>
      <c r="I682" s="147"/>
      <c r="J682" s="147"/>
      <c r="K682" s="147" t="s">
        <v>146</v>
      </c>
      <c r="L682" s="147"/>
      <c r="M682" s="147"/>
      <c r="N682" s="148" t="s">
        <v>28209</v>
      </c>
      <c r="O682" s="148"/>
      <c r="P682" s="148"/>
      <c r="Q682" s="148"/>
      <c r="R682" s="148"/>
      <c r="S682" s="148"/>
    </row>
    <row r="683" spans="1:19" ht="15" customHeight="1" x14ac:dyDescent="0.3">
      <c r="A683" s="147" t="s">
        <v>28210</v>
      </c>
      <c r="B683" s="147"/>
      <c r="C683" s="147" t="s">
        <v>28211</v>
      </c>
      <c r="D683" s="147"/>
      <c r="E683" s="147"/>
      <c r="F683" s="147"/>
      <c r="G683" s="147"/>
      <c r="H683" s="147"/>
      <c r="I683" s="147"/>
      <c r="J683" s="147"/>
      <c r="K683" s="147" t="s">
        <v>146</v>
      </c>
      <c r="L683" s="147"/>
      <c r="M683" s="147"/>
      <c r="N683" s="148" t="s">
        <v>28212</v>
      </c>
      <c r="O683" s="148"/>
      <c r="P683" s="148"/>
      <c r="Q683" s="148"/>
      <c r="R683" s="148"/>
      <c r="S683" s="148"/>
    </row>
    <row r="684" spans="1:19" ht="15" customHeight="1" x14ac:dyDescent="0.3">
      <c r="A684" s="147" t="s">
        <v>28213</v>
      </c>
      <c r="B684" s="147"/>
      <c r="C684" s="147" t="s">
        <v>28214</v>
      </c>
      <c r="D684" s="147"/>
      <c r="E684" s="147"/>
      <c r="F684" s="147"/>
      <c r="G684" s="147"/>
      <c r="H684" s="147"/>
      <c r="I684" s="147"/>
      <c r="J684" s="147"/>
      <c r="K684" s="147" t="s">
        <v>146</v>
      </c>
      <c r="L684" s="147"/>
      <c r="M684" s="147"/>
      <c r="N684" s="148" t="s">
        <v>28215</v>
      </c>
      <c r="O684" s="148"/>
      <c r="P684" s="148"/>
      <c r="Q684" s="148"/>
      <c r="R684" s="148"/>
      <c r="S684" s="148"/>
    </row>
    <row r="685" spans="1:19" ht="15" customHeight="1" x14ac:dyDescent="0.3">
      <c r="A685" s="147" t="s">
        <v>28216</v>
      </c>
      <c r="B685" s="147"/>
      <c r="C685" s="147" t="s">
        <v>28217</v>
      </c>
      <c r="D685" s="147"/>
      <c r="E685" s="147"/>
      <c r="F685" s="147"/>
      <c r="G685" s="147"/>
      <c r="H685" s="147"/>
      <c r="I685" s="147"/>
      <c r="J685" s="147"/>
      <c r="K685" s="147" t="s">
        <v>146</v>
      </c>
      <c r="L685" s="147"/>
      <c r="M685" s="147"/>
      <c r="N685" s="148" t="s">
        <v>28218</v>
      </c>
      <c r="O685" s="148"/>
      <c r="P685" s="148"/>
      <c r="Q685" s="148"/>
      <c r="R685" s="148"/>
      <c r="S685" s="148"/>
    </row>
    <row r="686" spans="1:19" ht="15" customHeight="1" x14ac:dyDescent="0.3">
      <c r="A686" s="147" t="s">
        <v>28219</v>
      </c>
      <c r="B686" s="147"/>
      <c r="C686" s="147" t="s">
        <v>28220</v>
      </c>
      <c r="D686" s="147"/>
      <c r="E686" s="147"/>
      <c r="F686" s="147"/>
      <c r="G686" s="147"/>
      <c r="H686" s="147"/>
      <c r="I686" s="147"/>
      <c r="J686" s="147"/>
      <c r="K686" s="147" t="s">
        <v>146</v>
      </c>
      <c r="L686" s="147"/>
      <c r="M686" s="147"/>
      <c r="N686" s="148" t="s">
        <v>28221</v>
      </c>
      <c r="O686" s="148"/>
      <c r="P686" s="148"/>
      <c r="Q686" s="148"/>
      <c r="R686" s="148"/>
      <c r="S686" s="148"/>
    </row>
    <row r="687" spans="1:19" ht="15" customHeight="1" x14ac:dyDescent="0.3">
      <c r="A687" s="147" t="s">
        <v>28222</v>
      </c>
      <c r="B687" s="147"/>
      <c r="C687" s="147" t="s">
        <v>28223</v>
      </c>
      <c r="D687" s="147"/>
      <c r="E687" s="147"/>
      <c r="F687" s="147"/>
      <c r="G687" s="147"/>
      <c r="H687" s="147"/>
      <c r="I687" s="147"/>
      <c r="J687" s="147"/>
      <c r="K687" s="147" t="s">
        <v>146</v>
      </c>
      <c r="L687" s="147"/>
      <c r="M687" s="147"/>
      <c r="N687" s="148" t="s">
        <v>28224</v>
      </c>
      <c r="O687" s="148"/>
      <c r="P687" s="148"/>
      <c r="Q687" s="148"/>
      <c r="R687" s="148"/>
      <c r="S687" s="148"/>
    </row>
    <row r="688" spans="1:19" ht="15" customHeight="1" x14ac:dyDescent="0.3">
      <c r="A688" s="147" t="s">
        <v>28225</v>
      </c>
      <c r="B688" s="147"/>
      <c r="C688" s="147" t="s">
        <v>28226</v>
      </c>
      <c r="D688" s="147"/>
      <c r="E688" s="147"/>
      <c r="F688" s="147"/>
      <c r="G688" s="147"/>
      <c r="H688" s="147"/>
      <c r="I688" s="147"/>
      <c r="J688" s="147"/>
      <c r="K688" s="147" t="s">
        <v>1037</v>
      </c>
      <c r="L688" s="147"/>
      <c r="M688" s="147"/>
      <c r="N688" s="148" t="s">
        <v>28227</v>
      </c>
      <c r="O688" s="148"/>
      <c r="P688" s="148"/>
      <c r="Q688" s="148"/>
      <c r="R688" s="148"/>
      <c r="S688" s="148"/>
    </row>
    <row r="689" spans="1:19" ht="15" customHeight="1" x14ac:dyDescent="0.3">
      <c r="A689" s="152" t="s">
        <v>28228</v>
      </c>
      <c r="B689" s="152"/>
      <c r="C689" s="152" t="s">
        <v>28229</v>
      </c>
      <c r="D689" s="152"/>
      <c r="E689" s="152"/>
      <c r="F689" s="152"/>
      <c r="G689" s="152"/>
      <c r="H689" s="152"/>
      <c r="I689" s="152"/>
      <c r="J689" s="152"/>
      <c r="K689" s="152" t="s">
        <v>146</v>
      </c>
      <c r="L689" s="152"/>
      <c r="M689" s="152"/>
      <c r="N689" s="153" t="s">
        <v>28230</v>
      </c>
      <c r="O689" s="153"/>
      <c r="P689" s="153"/>
      <c r="Q689" s="153"/>
      <c r="R689" s="153"/>
      <c r="S689" s="153"/>
    </row>
    <row r="691" spans="1:19" ht="15" customHeight="1" x14ac:dyDescent="0.3">
      <c r="A691" s="154" t="s">
        <v>26963</v>
      </c>
      <c r="B691" s="154"/>
      <c r="C691" s="154"/>
    </row>
    <row r="692" spans="1:19" ht="15" customHeight="1" x14ac:dyDescent="0.3">
      <c r="A692" s="154"/>
      <c r="B692" s="154"/>
      <c r="C692" s="154"/>
      <c r="P692" s="155" t="s">
        <v>28231</v>
      </c>
      <c r="Q692" s="155"/>
      <c r="R692" s="155"/>
      <c r="S692" s="155"/>
    </row>
    <row r="693" spans="1:19" x14ac:dyDescent="0.3">
      <c r="P693" s="155"/>
      <c r="Q693" s="155"/>
      <c r="R693" s="155"/>
      <c r="S693" s="155"/>
    </row>
    <row r="695" spans="1:19" ht="15.75" customHeight="1" x14ac:dyDescent="0.3">
      <c r="H695" s="150" t="s">
        <v>26843</v>
      </c>
      <c r="I695" s="150"/>
      <c r="J695" s="150"/>
      <c r="K695" s="150"/>
      <c r="L695" s="150"/>
      <c r="M695" s="150"/>
      <c r="N695" s="150"/>
    </row>
    <row r="697" spans="1:19" ht="15.75" customHeight="1" x14ac:dyDescent="0.3">
      <c r="G697" s="150" t="s">
        <v>26844</v>
      </c>
      <c r="H697" s="150"/>
    </row>
    <row r="699" spans="1:19" ht="15" customHeight="1" x14ac:dyDescent="0.3">
      <c r="A699" s="151" t="s">
        <v>26845</v>
      </c>
      <c r="B699" s="151"/>
      <c r="C699" s="151"/>
      <c r="D699" s="151"/>
      <c r="J699" s="151" t="s">
        <v>26846</v>
      </c>
      <c r="K699" s="151"/>
      <c r="M699" s="151" t="s">
        <v>26847</v>
      </c>
      <c r="N699" s="151"/>
      <c r="P699" s="151" t="s">
        <v>26848</v>
      </c>
      <c r="Q699" s="151"/>
      <c r="R699" s="151"/>
    </row>
    <row r="701" spans="1:19" ht="15" customHeight="1" x14ac:dyDescent="0.3">
      <c r="A701" s="137" t="s">
        <v>27</v>
      </c>
      <c r="C701" s="149" t="s">
        <v>26849</v>
      </c>
      <c r="D701" s="149"/>
      <c r="E701" s="149"/>
      <c r="L701" s="137" t="s">
        <v>13</v>
      </c>
      <c r="R701" s="137" t="s">
        <v>26850</v>
      </c>
    </row>
    <row r="703" spans="1:19" ht="15" customHeight="1" x14ac:dyDescent="0.3">
      <c r="A703" s="147" t="s">
        <v>28232</v>
      </c>
      <c r="B703" s="147"/>
      <c r="C703" s="147" t="s">
        <v>28233</v>
      </c>
      <c r="D703" s="147"/>
      <c r="E703" s="147"/>
      <c r="F703" s="147"/>
      <c r="G703" s="147"/>
      <c r="H703" s="147"/>
      <c r="I703" s="147"/>
      <c r="J703" s="147"/>
      <c r="K703" s="147" t="s">
        <v>146</v>
      </c>
      <c r="L703" s="147"/>
      <c r="M703" s="147"/>
      <c r="N703" s="148" t="s">
        <v>28234</v>
      </c>
      <c r="O703" s="148"/>
      <c r="P703" s="148"/>
      <c r="Q703" s="148"/>
      <c r="R703" s="148"/>
      <c r="S703" s="148"/>
    </row>
    <row r="704" spans="1:19" x14ac:dyDescent="0.3">
      <c r="A704" s="147"/>
      <c r="B704" s="147"/>
      <c r="C704" s="147"/>
      <c r="D704" s="147"/>
      <c r="E704" s="147"/>
      <c r="F704" s="147"/>
      <c r="G704" s="147"/>
      <c r="H704" s="147"/>
      <c r="I704" s="147"/>
      <c r="J704" s="147"/>
      <c r="K704" s="147"/>
      <c r="L704" s="147"/>
      <c r="M704" s="147"/>
      <c r="N704" s="148"/>
      <c r="O704" s="148"/>
      <c r="P704" s="148"/>
      <c r="Q704" s="148"/>
      <c r="R704" s="148"/>
      <c r="S704" s="148"/>
    </row>
    <row r="705" spans="1:19" ht="15" customHeight="1" x14ac:dyDescent="0.3">
      <c r="A705" s="147" t="s">
        <v>28235</v>
      </c>
      <c r="B705" s="147"/>
      <c r="C705" s="147" t="s">
        <v>28236</v>
      </c>
      <c r="D705" s="147"/>
      <c r="E705" s="147"/>
      <c r="F705" s="147"/>
      <c r="G705" s="147"/>
      <c r="H705" s="147"/>
      <c r="I705" s="147"/>
      <c r="J705" s="147"/>
      <c r="K705" s="147" t="s">
        <v>146</v>
      </c>
      <c r="L705" s="147"/>
      <c r="M705" s="147"/>
      <c r="N705" s="148" t="s">
        <v>28237</v>
      </c>
      <c r="O705" s="148"/>
      <c r="P705" s="148"/>
      <c r="Q705" s="148"/>
      <c r="R705" s="148"/>
      <c r="S705" s="148"/>
    </row>
    <row r="706" spans="1:19" ht="15" customHeight="1" x14ac:dyDescent="0.3">
      <c r="A706" s="147" t="s">
        <v>19708</v>
      </c>
      <c r="B706" s="147"/>
      <c r="C706" s="147" t="s">
        <v>28238</v>
      </c>
      <c r="D706" s="147"/>
      <c r="E706" s="147"/>
      <c r="F706" s="147"/>
      <c r="G706" s="147"/>
      <c r="H706" s="147"/>
      <c r="I706" s="147"/>
      <c r="J706" s="147"/>
      <c r="K706" s="147" t="s">
        <v>146</v>
      </c>
      <c r="L706" s="147"/>
      <c r="M706" s="147"/>
      <c r="N706" s="148" t="s">
        <v>28239</v>
      </c>
      <c r="O706" s="148"/>
      <c r="P706" s="148"/>
      <c r="Q706" s="148"/>
      <c r="R706" s="148"/>
      <c r="S706" s="148"/>
    </row>
    <row r="707" spans="1:19" ht="15" customHeight="1" x14ac:dyDescent="0.3">
      <c r="A707" s="147" t="s">
        <v>28240</v>
      </c>
      <c r="B707" s="147"/>
      <c r="C707" s="147" t="s">
        <v>28241</v>
      </c>
      <c r="D707" s="147"/>
      <c r="E707" s="147"/>
      <c r="F707" s="147"/>
      <c r="G707" s="147"/>
      <c r="H707" s="147"/>
      <c r="I707" s="147"/>
      <c r="J707" s="147"/>
      <c r="K707" s="147" t="s">
        <v>146</v>
      </c>
      <c r="L707" s="147"/>
      <c r="M707" s="147"/>
      <c r="N707" s="148" t="s">
        <v>28242</v>
      </c>
      <c r="O707" s="148"/>
      <c r="P707" s="148"/>
      <c r="Q707" s="148"/>
      <c r="R707" s="148"/>
      <c r="S707" s="148"/>
    </row>
    <row r="708" spans="1:19" ht="15" customHeight="1" x14ac:dyDescent="0.3">
      <c r="A708" s="147" t="s">
        <v>28243</v>
      </c>
      <c r="B708" s="147"/>
      <c r="C708" s="147" t="s">
        <v>28244</v>
      </c>
      <c r="D708" s="147"/>
      <c r="E708" s="147"/>
      <c r="F708" s="147"/>
      <c r="G708" s="147"/>
      <c r="H708" s="147"/>
      <c r="I708" s="147"/>
      <c r="J708" s="147"/>
      <c r="K708" s="147" t="s">
        <v>146</v>
      </c>
      <c r="L708" s="147"/>
      <c r="M708" s="147"/>
      <c r="N708" s="148" t="s">
        <v>28245</v>
      </c>
      <c r="O708" s="148"/>
      <c r="P708" s="148"/>
      <c r="Q708" s="148"/>
      <c r="R708" s="148"/>
      <c r="S708" s="148"/>
    </row>
    <row r="709" spans="1:19" ht="15" customHeight="1" x14ac:dyDescent="0.3">
      <c r="A709" s="147" t="s">
        <v>28246</v>
      </c>
      <c r="B709" s="147"/>
      <c r="C709" s="147" t="s">
        <v>28247</v>
      </c>
      <c r="D709" s="147"/>
      <c r="E709" s="147"/>
      <c r="F709" s="147"/>
      <c r="G709" s="147"/>
      <c r="H709" s="147"/>
      <c r="I709" s="147"/>
      <c r="J709" s="147"/>
      <c r="K709" s="147" t="s">
        <v>146</v>
      </c>
      <c r="L709" s="147"/>
      <c r="M709" s="147"/>
      <c r="N709" s="148" t="s">
        <v>28248</v>
      </c>
      <c r="O709" s="148"/>
      <c r="P709" s="148"/>
      <c r="Q709" s="148"/>
      <c r="R709" s="148"/>
      <c r="S709" s="148"/>
    </row>
    <row r="710" spans="1:19" ht="15" customHeight="1" x14ac:dyDescent="0.3">
      <c r="A710" s="147" t="s">
        <v>28249</v>
      </c>
      <c r="B710" s="147"/>
      <c r="C710" s="147" t="s">
        <v>28250</v>
      </c>
      <c r="D710" s="147"/>
      <c r="E710" s="147"/>
      <c r="F710" s="147"/>
      <c r="G710" s="147"/>
      <c r="H710" s="147"/>
      <c r="I710" s="147"/>
      <c r="J710" s="147"/>
      <c r="K710" s="147" t="s">
        <v>1037</v>
      </c>
      <c r="L710" s="147"/>
      <c r="M710" s="147"/>
      <c r="N710" s="148" t="s">
        <v>28251</v>
      </c>
      <c r="O710" s="148"/>
      <c r="P710" s="148"/>
      <c r="Q710" s="148"/>
      <c r="R710" s="148"/>
      <c r="S710" s="148"/>
    </row>
    <row r="711" spans="1:19" ht="15" customHeight="1" x14ac:dyDescent="0.3">
      <c r="A711" s="147" t="s">
        <v>28252</v>
      </c>
      <c r="B711" s="147"/>
      <c r="C711" s="147" t="s">
        <v>28253</v>
      </c>
      <c r="D711" s="147"/>
      <c r="E711" s="147"/>
      <c r="F711" s="147"/>
      <c r="G711" s="147"/>
      <c r="H711" s="147"/>
      <c r="I711" s="147"/>
      <c r="J711" s="147"/>
      <c r="K711" s="147" t="s">
        <v>1037</v>
      </c>
      <c r="L711" s="147"/>
      <c r="M711" s="147"/>
      <c r="N711" s="148" t="s">
        <v>28254</v>
      </c>
      <c r="O711" s="148"/>
      <c r="P711" s="148"/>
      <c r="Q711" s="148"/>
      <c r="R711" s="148"/>
      <c r="S711" s="148"/>
    </row>
    <row r="712" spans="1:19" ht="15" customHeight="1" x14ac:dyDescent="0.3">
      <c r="A712" s="147" t="s">
        <v>28255</v>
      </c>
      <c r="B712" s="147"/>
      <c r="C712" s="147" t="s">
        <v>28256</v>
      </c>
      <c r="D712" s="147"/>
      <c r="E712" s="147"/>
      <c r="F712" s="147"/>
      <c r="G712" s="147"/>
      <c r="H712" s="147"/>
      <c r="I712" s="147"/>
      <c r="J712" s="147"/>
      <c r="K712" s="147" t="s">
        <v>1037</v>
      </c>
      <c r="L712" s="147"/>
      <c r="M712" s="147"/>
      <c r="N712" s="148" t="s">
        <v>28257</v>
      </c>
      <c r="O712" s="148"/>
      <c r="P712" s="148"/>
      <c r="Q712" s="148"/>
      <c r="R712" s="148"/>
      <c r="S712" s="148"/>
    </row>
    <row r="713" spans="1:19" ht="15" customHeight="1" x14ac:dyDescent="0.3">
      <c r="A713" s="147" t="s">
        <v>28258</v>
      </c>
      <c r="B713" s="147"/>
      <c r="C713" s="147" t="s">
        <v>28259</v>
      </c>
      <c r="D713" s="147"/>
      <c r="E713" s="147"/>
      <c r="F713" s="147"/>
      <c r="G713" s="147"/>
      <c r="H713" s="147"/>
      <c r="I713" s="147"/>
      <c r="J713" s="147"/>
      <c r="K713" s="147" t="s">
        <v>146</v>
      </c>
      <c r="L713" s="147"/>
      <c r="M713" s="147"/>
      <c r="N713" s="148" t="s">
        <v>28260</v>
      </c>
      <c r="O713" s="148"/>
      <c r="P713" s="148"/>
      <c r="Q713" s="148"/>
      <c r="R713" s="148"/>
      <c r="S713" s="148"/>
    </row>
    <row r="714" spans="1:19" ht="15" customHeight="1" x14ac:dyDescent="0.3">
      <c r="A714" s="147" t="s">
        <v>28261</v>
      </c>
      <c r="B714" s="147"/>
      <c r="C714" s="147" t="s">
        <v>28262</v>
      </c>
      <c r="D714" s="147"/>
      <c r="E714" s="147"/>
      <c r="F714" s="147"/>
      <c r="G714" s="147"/>
      <c r="H714" s="147"/>
      <c r="I714" s="147"/>
      <c r="J714" s="147"/>
      <c r="K714" s="147" t="s">
        <v>1037</v>
      </c>
      <c r="L714" s="147"/>
      <c r="M714" s="147"/>
      <c r="N714" s="148" t="s">
        <v>28263</v>
      </c>
      <c r="O714" s="148"/>
      <c r="P714" s="148"/>
      <c r="Q714" s="148"/>
      <c r="R714" s="148"/>
      <c r="S714" s="148"/>
    </row>
    <row r="715" spans="1:19" ht="15" customHeight="1" x14ac:dyDescent="0.3">
      <c r="A715" s="147" t="s">
        <v>28264</v>
      </c>
      <c r="B715" s="147"/>
      <c r="C715" s="147" t="s">
        <v>28265</v>
      </c>
      <c r="D715" s="147"/>
      <c r="E715" s="147"/>
      <c r="F715" s="147"/>
      <c r="G715" s="147"/>
      <c r="H715" s="147"/>
      <c r="I715" s="147"/>
      <c r="J715" s="147"/>
      <c r="K715" s="147" t="s">
        <v>1037</v>
      </c>
      <c r="L715" s="147"/>
      <c r="M715" s="147"/>
      <c r="N715" s="148" t="s">
        <v>28266</v>
      </c>
      <c r="O715" s="148"/>
      <c r="P715" s="148"/>
      <c r="Q715" s="148"/>
      <c r="R715" s="148"/>
      <c r="S715" s="148"/>
    </row>
    <row r="716" spans="1:19" ht="15" customHeight="1" x14ac:dyDescent="0.3">
      <c r="A716" s="147" t="s">
        <v>19710</v>
      </c>
      <c r="B716" s="147"/>
      <c r="C716" s="147" t="s">
        <v>28267</v>
      </c>
      <c r="D716" s="147"/>
      <c r="E716" s="147"/>
      <c r="F716" s="147"/>
      <c r="G716" s="147"/>
      <c r="H716" s="147"/>
      <c r="I716" s="147"/>
      <c r="J716" s="147"/>
      <c r="K716" s="147" t="s">
        <v>146</v>
      </c>
      <c r="L716" s="147"/>
      <c r="M716" s="147"/>
      <c r="N716" s="148" t="s">
        <v>28268</v>
      </c>
      <c r="O716" s="148"/>
      <c r="P716" s="148"/>
      <c r="Q716" s="148"/>
      <c r="R716" s="148"/>
      <c r="S716" s="148"/>
    </row>
    <row r="717" spans="1:19" ht="15" customHeight="1" x14ac:dyDescent="0.3">
      <c r="A717" s="147" t="s">
        <v>28269</v>
      </c>
      <c r="B717" s="147"/>
      <c r="C717" s="147" t="s">
        <v>28270</v>
      </c>
      <c r="D717" s="147"/>
      <c r="E717" s="147"/>
      <c r="F717" s="147"/>
      <c r="G717" s="147"/>
      <c r="H717" s="147"/>
      <c r="I717" s="147"/>
      <c r="J717" s="147"/>
      <c r="K717" s="147" t="s">
        <v>1037</v>
      </c>
      <c r="L717" s="147"/>
      <c r="M717" s="147"/>
      <c r="N717" s="148" t="s">
        <v>28271</v>
      </c>
      <c r="O717" s="148"/>
      <c r="P717" s="148"/>
      <c r="Q717" s="148"/>
      <c r="R717" s="148"/>
      <c r="S717" s="148"/>
    </row>
    <row r="718" spans="1:19" ht="15" customHeight="1" x14ac:dyDescent="0.3">
      <c r="A718" s="147" t="s">
        <v>28272</v>
      </c>
      <c r="B718" s="147"/>
      <c r="C718" s="147" t="s">
        <v>28273</v>
      </c>
      <c r="D718" s="147"/>
      <c r="E718" s="147"/>
      <c r="F718" s="147"/>
      <c r="G718" s="147"/>
      <c r="H718" s="147"/>
      <c r="I718" s="147"/>
      <c r="J718" s="147"/>
      <c r="K718" s="147" t="s">
        <v>146</v>
      </c>
      <c r="L718" s="147"/>
      <c r="M718" s="147"/>
      <c r="N718" s="148" t="s">
        <v>28274</v>
      </c>
      <c r="O718" s="148"/>
      <c r="P718" s="148"/>
      <c r="Q718" s="148"/>
      <c r="R718" s="148"/>
      <c r="S718" s="148"/>
    </row>
    <row r="719" spans="1:19" ht="15" customHeight="1" x14ac:dyDescent="0.3">
      <c r="A719" s="147" t="s">
        <v>28275</v>
      </c>
      <c r="B719" s="147"/>
      <c r="C719" s="147" t="s">
        <v>28276</v>
      </c>
      <c r="D719" s="147"/>
      <c r="E719" s="147"/>
      <c r="F719" s="147"/>
      <c r="G719" s="147"/>
      <c r="H719" s="147"/>
      <c r="I719" s="147"/>
      <c r="J719" s="147"/>
      <c r="K719" s="147" t="s">
        <v>146</v>
      </c>
      <c r="L719" s="147"/>
      <c r="M719" s="147"/>
      <c r="N719" s="148" t="s">
        <v>28277</v>
      </c>
      <c r="O719" s="148"/>
      <c r="P719" s="148"/>
      <c r="Q719" s="148"/>
      <c r="R719" s="148"/>
      <c r="S719" s="148"/>
    </row>
    <row r="720" spans="1:19" ht="15" customHeight="1" x14ac:dyDescent="0.3">
      <c r="A720" s="147" t="s">
        <v>28278</v>
      </c>
      <c r="B720" s="147"/>
      <c r="C720" s="147" t="s">
        <v>28279</v>
      </c>
      <c r="D720" s="147"/>
      <c r="E720" s="147"/>
      <c r="F720" s="147"/>
      <c r="G720" s="147"/>
      <c r="H720" s="147"/>
      <c r="I720" s="147"/>
      <c r="J720" s="147"/>
      <c r="K720" s="147" t="s">
        <v>146</v>
      </c>
      <c r="L720" s="147"/>
      <c r="M720" s="147"/>
      <c r="N720" s="148" t="s">
        <v>28280</v>
      </c>
      <c r="O720" s="148"/>
      <c r="P720" s="148"/>
      <c r="Q720" s="148"/>
      <c r="R720" s="148"/>
      <c r="S720" s="148"/>
    </row>
    <row r="721" spans="1:19" ht="15" customHeight="1" x14ac:dyDescent="0.3">
      <c r="A721" s="147" t="s">
        <v>28281</v>
      </c>
      <c r="B721" s="147"/>
      <c r="C721" s="147" t="s">
        <v>28282</v>
      </c>
      <c r="D721" s="147"/>
      <c r="E721" s="147"/>
      <c r="F721" s="147"/>
      <c r="G721" s="147"/>
      <c r="H721" s="147"/>
      <c r="I721" s="147"/>
      <c r="J721" s="147"/>
      <c r="K721" s="147" t="s">
        <v>146</v>
      </c>
      <c r="L721" s="147"/>
      <c r="M721" s="147"/>
      <c r="N721" s="148" t="s">
        <v>28283</v>
      </c>
      <c r="O721" s="148"/>
      <c r="P721" s="148"/>
      <c r="Q721" s="148"/>
      <c r="R721" s="148"/>
      <c r="S721" s="148"/>
    </row>
    <row r="722" spans="1:19" ht="15" customHeight="1" x14ac:dyDescent="0.3">
      <c r="A722" s="147" t="s">
        <v>28284</v>
      </c>
      <c r="B722" s="147"/>
      <c r="C722" s="147" t="s">
        <v>28285</v>
      </c>
      <c r="D722" s="147"/>
      <c r="E722" s="147"/>
      <c r="F722" s="147"/>
      <c r="G722" s="147"/>
      <c r="H722" s="147"/>
      <c r="I722" s="147"/>
      <c r="J722" s="147"/>
      <c r="K722" s="147" t="s">
        <v>1037</v>
      </c>
      <c r="L722" s="147"/>
      <c r="M722" s="147"/>
      <c r="N722" s="148" t="s">
        <v>28286</v>
      </c>
      <c r="O722" s="148"/>
      <c r="P722" s="148"/>
      <c r="Q722" s="148"/>
      <c r="R722" s="148"/>
      <c r="S722" s="148"/>
    </row>
    <row r="723" spans="1:19" ht="15" customHeight="1" x14ac:dyDescent="0.3">
      <c r="A723" s="147" t="s">
        <v>28287</v>
      </c>
      <c r="B723" s="147"/>
      <c r="C723" s="147" t="s">
        <v>28288</v>
      </c>
      <c r="D723" s="147"/>
      <c r="E723" s="147"/>
      <c r="F723" s="147"/>
      <c r="G723" s="147"/>
      <c r="H723" s="147"/>
      <c r="I723" s="147"/>
      <c r="J723" s="147"/>
      <c r="K723" s="147" t="s">
        <v>146</v>
      </c>
      <c r="L723" s="147"/>
      <c r="M723" s="147"/>
      <c r="N723" s="148" t="s">
        <v>28289</v>
      </c>
      <c r="O723" s="148"/>
      <c r="P723" s="148"/>
      <c r="Q723" s="148"/>
      <c r="R723" s="148"/>
      <c r="S723" s="148"/>
    </row>
    <row r="724" spans="1:19" ht="15" customHeight="1" x14ac:dyDescent="0.3">
      <c r="A724" s="147" t="s">
        <v>28290</v>
      </c>
      <c r="B724" s="147"/>
      <c r="C724" s="147" t="s">
        <v>28291</v>
      </c>
      <c r="D724" s="147"/>
      <c r="E724" s="147"/>
      <c r="F724" s="147"/>
      <c r="G724" s="147"/>
      <c r="H724" s="147"/>
      <c r="I724" s="147"/>
      <c r="J724" s="147"/>
      <c r="K724" s="147" t="s">
        <v>146</v>
      </c>
      <c r="L724" s="147"/>
      <c r="M724" s="147"/>
      <c r="N724" s="148" t="s">
        <v>28292</v>
      </c>
      <c r="O724" s="148"/>
      <c r="P724" s="148"/>
      <c r="Q724" s="148"/>
      <c r="R724" s="148"/>
      <c r="S724" s="148"/>
    </row>
    <row r="725" spans="1:19" ht="15" customHeight="1" x14ac:dyDescent="0.3">
      <c r="A725" s="147" t="s">
        <v>28293</v>
      </c>
      <c r="B725" s="147"/>
      <c r="C725" s="147" t="s">
        <v>28294</v>
      </c>
      <c r="D725" s="147"/>
      <c r="E725" s="147"/>
      <c r="F725" s="147"/>
      <c r="G725" s="147"/>
      <c r="H725" s="147"/>
      <c r="I725" s="147"/>
      <c r="J725" s="147"/>
      <c r="K725" s="147" t="s">
        <v>146</v>
      </c>
      <c r="L725" s="147"/>
      <c r="M725" s="147"/>
      <c r="N725" s="148" t="s">
        <v>28295</v>
      </c>
      <c r="O725" s="148"/>
      <c r="P725" s="148"/>
      <c r="Q725" s="148"/>
      <c r="R725" s="148"/>
      <c r="S725" s="148"/>
    </row>
    <row r="726" spans="1:19" ht="15" customHeight="1" x14ac:dyDescent="0.3">
      <c r="A726" s="147" t="s">
        <v>28296</v>
      </c>
      <c r="B726" s="147"/>
      <c r="C726" s="147" t="s">
        <v>28297</v>
      </c>
      <c r="D726" s="147"/>
      <c r="E726" s="147"/>
      <c r="F726" s="147"/>
      <c r="G726" s="147"/>
      <c r="H726" s="147"/>
      <c r="I726" s="147"/>
      <c r="J726" s="147"/>
      <c r="K726" s="147" t="s">
        <v>146</v>
      </c>
      <c r="L726" s="147"/>
      <c r="M726" s="147"/>
      <c r="N726" s="148" t="s">
        <v>28298</v>
      </c>
      <c r="O726" s="148"/>
      <c r="P726" s="148"/>
      <c r="Q726" s="148"/>
      <c r="R726" s="148"/>
      <c r="S726" s="148"/>
    </row>
    <row r="727" spans="1:19" ht="15" customHeight="1" x14ac:dyDescent="0.3">
      <c r="A727" s="147" t="s">
        <v>28299</v>
      </c>
      <c r="B727" s="147"/>
      <c r="C727" s="147" t="s">
        <v>28300</v>
      </c>
      <c r="D727" s="147"/>
      <c r="E727" s="147"/>
      <c r="F727" s="147"/>
      <c r="G727" s="147"/>
      <c r="H727" s="147"/>
      <c r="I727" s="147"/>
      <c r="J727" s="147"/>
      <c r="K727" s="147" t="s">
        <v>146</v>
      </c>
      <c r="L727" s="147"/>
      <c r="M727" s="147"/>
      <c r="N727" s="148" t="s">
        <v>28301</v>
      </c>
      <c r="O727" s="148"/>
      <c r="P727" s="148"/>
      <c r="Q727" s="148"/>
      <c r="R727" s="148"/>
      <c r="S727" s="148"/>
    </row>
    <row r="728" spans="1:19" ht="15" customHeight="1" x14ac:dyDescent="0.3">
      <c r="A728" s="147" t="s">
        <v>28302</v>
      </c>
      <c r="B728" s="147"/>
      <c r="C728" s="147" t="s">
        <v>28303</v>
      </c>
      <c r="D728" s="147"/>
      <c r="E728" s="147"/>
      <c r="F728" s="147"/>
      <c r="G728" s="147"/>
      <c r="H728" s="147"/>
      <c r="I728" s="147"/>
      <c r="J728" s="147"/>
      <c r="K728" s="147" t="s">
        <v>146</v>
      </c>
      <c r="L728" s="147"/>
      <c r="M728" s="147"/>
      <c r="N728" s="148" t="s">
        <v>28304</v>
      </c>
      <c r="O728" s="148"/>
      <c r="P728" s="148"/>
      <c r="Q728" s="148"/>
      <c r="R728" s="148"/>
      <c r="S728" s="148"/>
    </row>
    <row r="729" spans="1:19" ht="15" customHeight="1" x14ac:dyDescent="0.3">
      <c r="A729" s="147" t="s">
        <v>28305</v>
      </c>
      <c r="B729" s="147"/>
      <c r="C729" s="147" t="s">
        <v>28306</v>
      </c>
      <c r="D729" s="147"/>
      <c r="E729" s="147"/>
      <c r="F729" s="147"/>
      <c r="G729" s="147"/>
      <c r="H729" s="147"/>
      <c r="I729" s="147"/>
      <c r="J729" s="147"/>
      <c r="K729" s="147" t="s">
        <v>146</v>
      </c>
      <c r="L729" s="147"/>
      <c r="M729" s="147"/>
      <c r="N729" s="148" t="s">
        <v>28307</v>
      </c>
      <c r="O729" s="148"/>
      <c r="P729" s="148"/>
      <c r="Q729" s="148"/>
      <c r="R729" s="148"/>
      <c r="S729" s="148"/>
    </row>
    <row r="730" spans="1:19" ht="15" customHeight="1" x14ac:dyDescent="0.3">
      <c r="A730" s="147" t="s">
        <v>28308</v>
      </c>
      <c r="B730" s="147"/>
      <c r="C730" s="147" t="s">
        <v>28309</v>
      </c>
      <c r="D730" s="147"/>
      <c r="E730" s="147"/>
      <c r="F730" s="147"/>
      <c r="G730" s="147"/>
      <c r="H730" s="147"/>
      <c r="I730" s="147"/>
      <c r="J730" s="147"/>
      <c r="K730" s="147" t="s">
        <v>146</v>
      </c>
      <c r="L730" s="147"/>
      <c r="M730" s="147"/>
      <c r="N730" s="148" t="s">
        <v>28310</v>
      </c>
      <c r="O730" s="148"/>
      <c r="P730" s="148"/>
      <c r="Q730" s="148"/>
      <c r="R730" s="148"/>
      <c r="S730" s="148"/>
    </row>
    <row r="731" spans="1:19" ht="15" customHeight="1" x14ac:dyDescent="0.3">
      <c r="A731" s="147" t="s">
        <v>28311</v>
      </c>
      <c r="B731" s="147"/>
      <c r="C731" s="147" t="s">
        <v>28312</v>
      </c>
      <c r="D731" s="147"/>
      <c r="E731" s="147"/>
      <c r="F731" s="147"/>
      <c r="G731" s="147"/>
      <c r="H731" s="147"/>
      <c r="I731" s="147"/>
      <c r="J731" s="147"/>
      <c r="K731" s="147" t="s">
        <v>1037</v>
      </c>
      <c r="L731" s="147"/>
      <c r="M731" s="147"/>
      <c r="N731" s="148" t="s">
        <v>28313</v>
      </c>
      <c r="O731" s="148"/>
      <c r="P731" s="148"/>
      <c r="Q731" s="148"/>
      <c r="R731" s="148"/>
      <c r="S731" s="148"/>
    </row>
    <row r="732" spans="1:19" ht="15" customHeight="1" x14ac:dyDescent="0.3">
      <c r="A732" s="147" t="s">
        <v>28314</v>
      </c>
      <c r="B732" s="147"/>
      <c r="C732" s="147" t="s">
        <v>28315</v>
      </c>
      <c r="D732" s="147"/>
      <c r="E732" s="147"/>
      <c r="F732" s="147"/>
      <c r="G732" s="147"/>
      <c r="H732" s="147"/>
      <c r="I732" s="147"/>
      <c r="J732" s="147"/>
      <c r="K732" s="147" t="s">
        <v>1037</v>
      </c>
      <c r="L732" s="147"/>
      <c r="M732" s="147"/>
      <c r="N732" s="148" t="s">
        <v>28316</v>
      </c>
      <c r="O732" s="148"/>
      <c r="P732" s="148"/>
      <c r="Q732" s="148"/>
      <c r="R732" s="148"/>
      <c r="S732" s="148"/>
    </row>
    <row r="733" spans="1:19" ht="15" customHeight="1" x14ac:dyDescent="0.3">
      <c r="A733" s="147" t="s">
        <v>28317</v>
      </c>
      <c r="B733" s="147"/>
      <c r="C733" s="147" t="s">
        <v>28318</v>
      </c>
      <c r="D733" s="147"/>
      <c r="E733" s="147"/>
      <c r="F733" s="147"/>
      <c r="G733" s="147"/>
      <c r="H733" s="147"/>
      <c r="I733" s="147"/>
      <c r="J733" s="147"/>
      <c r="K733" s="147" t="s">
        <v>1037</v>
      </c>
      <c r="L733" s="147"/>
      <c r="M733" s="147"/>
      <c r="N733" s="148" t="s">
        <v>28319</v>
      </c>
      <c r="O733" s="148"/>
      <c r="P733" s="148"/>
      <c r="Q733" s="148"/>
      <c r="R733" s="148"/>
      <c r="S733" s="148"/>
    </row>
    <row r="734" spans="1:19" ht="15" customHeight="1" x14ac:dyDescent="0.3">
      <c r="A734" s="147" t="s">
        <v>28320</v>
      </c>
      <c r="B734" s="147"/>
      <c r="C734" s="147" t="s">
        <v>28321</v>
      </c>
      <c r="D734" s="147"/>
      <c r="E734" s="147"/>
      <c r="F734" s="147"/>
      <c r="G734" s="147"/>
      <c r="H734" s="147"/>
      <c r="I734" s="147"/>
      <c r="J734" s="147"/>
      <c r="K734" s="147" t="s">
        <v>1037</v>
      </c>
      <c r="L734" s="147"/>
      <c r="M734" s="147"/>
      <c r="N734" s="148" t="s">
        <v>28322</v>
      </c>
      <c r="O734" s="148"/>
      <c r="P734" s="148"/>
      <c r="Q734" s="148"/>
      <c r="R734" s="148"/>
      <c r="S734" s="148"/>
    </row>
    <row r="735" spans="1:19" ht="15" customHeight="1" x14ac:dyDescent="0.3">
      <c r="A735" s="147" t="s">
        <v>28323</v>
      </c>
      <c r="B735" s="147"/>
      <c r="C735" s="147" t="s">
        <v>28324</v>
      </c>
      <c r="D735" s="147"/>
      <c r="E735" s="147"/>
      <c r="F735" s="147"/>
      <c r="G735" s="147"/>
      <c r="H735" s="147"/>
      <c r="I735" s="147"/>
      <c r="J735" s="147"/>
      <c r="K735" s="147" t="s">
        <v>1037</v>
      </c>
      <c r="L735" s="147"/>
      <c r="M735" s="147"/>
      <c r="N735" s="148" t="s">
        <v>28325</v>
      </c>
      <c r="O735" s="148"/>
      <c r="P735" s="148"/>
      <c r="Q735" s="148"/>
      <c r="R735" s="148"/>
      <c r="S735" s="148"/>
    </row>
    <row r="736" spans="1:19" ht="15" customHeight="1" x14ac:dyDescent="0.3">
      <c r="A736" s="147" t="s">
        <v>28326</v>
      </c>
      <c r="B736" s="147"/>
      <c r="C736" s="147" t="s">
        <v>28327</v>
      </c>
      <c r="D736" s="147"/>
      <c r="E736" s="147"/>
      <c r="F736" s="147"/>
      <c r="G736" s="147"/>
      <c r="H736" s="147"/>
      <c r="I736" s="147"/>
      <c r="J736" s="147"/>
      <c r="K736" s="147" t="s">
        <v>1037</v>
      </c>
      <c r="L736" s="147"/>
      <c r="M736" s="147"/>
      <c r="N736" s="148" t="s">
        <v>28328</v>
      </c>
      <c r="O736" s="148"/>
      <c r="P736" s="148"/>
      <c r="Q736" s="148"/>
      <c r="R736" s="148"/>
      <c r="S736" s="148"/>
    </row>
    <row r="737" spans="1:19" ht="15" customHeight="1" x14ac:dyDescent="0.3">
      <c r="A737" s="147" t="s">
        <v>28329</v>
      </c>
      <c r="B737" s="147"/>
      <c r="C737" s="147" t="s">
        <v>28330</v>
      </c>
      <c r="D737" s="147"/>
      <c r="E737" s="147"/>
      <c r="F737" s="147"/>
      <c r="G737" s="147"/>
      <c r="H737" s="147"/>
      <c r="I737" s="147"/>
      <c r="J737" s="147"/>
      <c r="K737" s="147" t="s">
        <v>1037</v>
      </c>
      <c r="L737" s="147"/>
      <c r="M737" s="147"/>
      <c r="N737" s="148" t="s">
        <v>28325</v>
      </c>
      <c r="O737" s="148"/>
      <c r="P737" s="148"/>
      <c r="Q737" s="148"/>
      <c r="R737" s="148"/>
      <c r="S737" s="148"/>
    </row>
    <row r="738" spans="1:19" ht="15" customHeight="1" x14ac:dyDescent="0.3">
      <c r="A738" s="147" t="s">
        <v>28331</v>
      </c>
      <c r="B738" s="147"/>
      <c r="C738" s="147" t="s">
        <v>28332</v>
      </c>
      <c r="D738" s="147"/>
      <c r="E738" s="147"/>
      <c r="F738" s="147"/>
      <c r="G738" s="147"/>
      <c r="H738" s="147"/>
      <c r="I738" s="147"/>
      <c r="J738" s="147"/>
      <c r="K738" s="147" t="s">
        <v>1037</v>
      </c>
      <c r="L738" s="147"/>
      <c r="M738" s="147"/>
      <c r="N738" s="148" t="s">
        <v>28333</v>
      </c>
      <c r="O738" s="148"/>
      <c r="P738" s="148"/>
      <c r="Q738" s="148"/>
      <c r="R738" s="148"/>
      <c r="S738" s="148"/>
    </row>
    <row r="739" spans="1:19" ht="15" customHeight="1" x14ac:dyDescent="0.3">
      <c r="A739" s="147" t="s">
        <v>28334</v>
      </c>
      <c r="B739" s="147"/>
      <c r="C739" s="147" t="s">
        <v>28335</v>
      </c>
      <c r="D739" s="147"/>
      <c r="E739" s="147"/>
      <c r="F739" s="147"/>
      <c r="G739" s="147"/>
      <c r="H739" s="147"/>
      <c r="I739" s="147"/>
      <c r="J739" s="147"/>
      <c r="K739" s="147" t="s">
        <v>1037</v>
      </c>
      <c r="L739" s="147"/>
      <c r="M739" s="147"/>
      <c r="N739" s="148" t="s">
        <v>28325</v>
      </c>
      <c r="O739" s="148"/>
      <c r="P739" s="148"/>
      <c r="Q739" s="148"/>
      <c r="R739" s="148"/>
      <c r="S739" s="148"/>
    </row>
    <row r="740" spans="1:19" ht="15" customHeight="1" x14ac:dyDescent="0.3">
      <c r="A740" s="147" t="s">
        <v>28336</v>
      </c>
      <c r="B740" s="147"/>
      <c r="C740" s="147" t="s">
        <v>28337</v>
      </c>
      <c r="D740" s="147"/>
      <c r="E740" s="147"/>
      <c r="F740" s="147"/>
      <c r="G740" s="147"/>
      <c r="H740" s="147"/>
      <c r="I740" s="147"/>
      <c r="J740" s="147"/>
      <c r="K740" s="147" t="s">
        <v>1037</v>
      </c>
      <c r="L740" s="147"/>
      <c r="M740" s="147"/>
      <c r="N740" s="148" t="s">
        <v>14440</v>
      </c>
      <c r="O740" s="148"/>
      <c r="P740" s="148"/>
      <c r="Q740" s="148"/>
      <c r="R740" s="148"/>
      <c r="S740" s="148"/>
    </row>
    <row r="741" spans="1:19" ht="15" customHeight="1" x14ac:dyDescent="0.3">
      <c r="A741" s="147" t="s">
        <v>28338</v>
      </c>
      <c r="B741" s="147"/>
      <c r="C741" s="147" t="s">
        <v>28339</v>
      </c>
      <c r="D741" s="147"/>
      <c r="E741" s="147"/>
      <c r="F741" s="147"/>
      <c r="G741" s="147"/>
      <c r="H741" s="147"/>
      <c r="I741" s="147"/>
      <c r="J741" s="147"/>
      <c r="K741" s="147" t="s">
        <v>1037</v>
      </c>
      <c r="L741" s="147"/>
      <c r="M741" s="147"/>
      <c r="N741" s="148" t="s">
        <v>28340</v>
      </c>
      <c r="O741" s="148"/>
      <c r="P741" s="148"/>
      <c r="Q741" s="148"/>
      <c r="R741" s="148"/>
      <c r="S741" s="148"/>
    </row>
    <row r="742" spans="1:19" ht="15" customHeight="1" x14ac:dyDescent="0.3">
      <c r="A742" s="147" t="s">
        <v>28341</v>
      </c>
      <c r="B742" s="147"/>
      <c r="C742" s="147" t="s">
        <v>28342</v>
      </c>
      <c r="D742" s="147"/>
      <c r="E742" s="147"/>
      <c r="F742" s="147"/>
      <c r="G742" s="147"/>
      <c r="H742" s="147"/>
      <c r="I742" s="147"/>
      <c r="J742" s="147"/>
      <c r="K742" s="147" t="s">
        <v>26910</v>
      </c>
      <c r="L742" s="147"/>
      <c r="M742" s="147"/>
      <c r="N742" s="148" t="s">
        <v>26911</v>
      </c>
      <c r="O742" s="148"/>
      <c r="P742" s="148"/>
      <c r="Q742" s="148"/>
      <c r="R742" s="148"/>
      <c r="S742" s="148"/>
    </row>
    <row r="743" spans="1:19" ht="15" customHeight="1" x14ac:dyDescent="0.3">
      <c r="A743" s="147" t="s">
        <v>28343</v>
      </c>
      <c r="B743" s="147"/>
      <c r="C743" s="147" t="s">
        <v>28344</v>
      </c>
      <c r="D743" s="147"/>
      <c r="E743" s="147"/>
      <c r="F743" s="147"/>
      <c r="G743" s="147"/>
      <c r="H743" s="147"/>
      <c r="I743" s="147"/>
      <c r="J743" s="147"/>
      <c r="K743" s="147" t="s">
        <v>146</v>
      </c>
      <c r="L743" s="147"/>
      <c r="M743" s="147"/>
      <c r="N743" s="148" t="s">
        <v>28345</v>
      </c>
      <c r="O743" s="148"/>
      <c r="P743" s="148"/>
      <c r="Q743" s="148"/>
      <c r="R743" s="148"/>
      <c r="S743" s="148"/>
    </row>
    <row r="744" spans="1:19" ht="15" customHeight="1" x14ac:dyDescent="0.3">
      <c r="A744" s="147" t="s">
        <v>28346</v>
      </c>
      <c r="B744" s="147"/>
      <c r="C744" s="147" t="s">
        <v>28347</v>
      </c>
      <c r="D744" s="147"/>
      <c r="E744" s="147"/>
      <c r="F744" s="147"/>
      <c r="G744" s="147"/>
      <c r="H744" s="147"/>
      <c r="I744" s="147"/>
      <c r="J744" s="147"/>
      <c r="K744" s="147" t="s">
        <v>146</v>
      </c>
      <c r="L744" s="147"/>
      <c r="M744" s="147"/>
      <c r="N744" s="148" t="s">
        <v>28348</v>
      </c>
      <c r="O744" s="148"/>
      <c r="P744" s="148"/>
      <c r="Q744" s="148"/>
      <c r="R744" s="148"/>
      <c r="S744" s="148"/>
    </row>
    <row r="745" spans="1:19" ht="15" customHeight="1" x14ac:dyDescent="0.3">
      <c r="A745" s="147" t="s">
        <v>28349</v>
      </c>
      <c r="B745" s="147"/>
      <c r="C745" s="147" t="s">
        <v>28350</v>
      </c>
      <c r="D745" s="147"/>
      <c r="E745" s="147"/>
      <c r="F745" s="147"/>
      <c r="G745" s="147"/>
      <c r="H745" s="147"/>
      <c r="I745" s="147"/>
      <c r="J745" s="147"/>
      <c r="K745" s="147" t="s">
        <v>146</v>
      </c>
      <c r="L745" s="147"/>
      <c r="M745" s="147"/>
      <c r="N745" s="148" t="s">
        <v>28351</v>
      </c>
      <c r="O745" s="148"/>
      <c r="P745" s="148"/>
      <c r="Q745" s="148"/>
      <c r="R745" s="148"/>
      <c r="S745" s="148"/>
    </row>
    <row r="746" spans="1:19" ht="15" customHeight="1" x14ac:dyDescent="0.3">
      <c r="A746" s="147" t="s">
        <v>28352</v>
      </c>
      <c r="B746" s="147"/>
      <c r="C746" s="147" t="s">
        <v>28353</v>
      </c>
      <c r="D746" s="147"/>
      <c r="E746" s="147"/>
      <c r="F746" s="147"/>
      <c r="G746" s="147"/>
      <c r="H746" s="147"/>
      <c r="I746" s="147"/>
      <c r="J746" s="147"/>
      <c r="K746" s="147" t="s">
        <v>146</v>
      </c>
      <c r="L746" s="147"/>
      <c r="M746" s="147"/>
      <c r="N746" s="148" t="s">
        <v>28354</v>
      </c>
      <c r="O746" s="148"/>
      <c r="P746" s="148"/>
      <c r="Q746" s="148"/>
      <c r="R746" s="148"/>
      <c r="S746" s="148"/>
    </row>
    <row r="747" spans="1:19" ht="15" customHeight="1" x14ac:dyDescent="0.3">
      <c r="A747" s="147" t="s">
        <v>28355</v>
      </c>
      <c r="B747" s="147"/>
      <c r="C747" s="147" t="s">
        <v>28356</v>
      </c>
      <c r="D747" s="147"/>
      <c r="E747" s="147"/>
      <c r="F747" s="147"/>
      <c r="G747" s="147"/>
      <c r="H747" s="147"/>
      <c r="I747" s="147"/>
      <c r="J747" s="147"/>
      <c r="K747" s="147" t="s">
        <v>146</v>
      </c>
      <c r="L747" s="147"/>
      <c r="M747" s="147"/>
      <c r="N747" s="148" t="s">
        <v>28357</v>
      </c>
      <c r="O747" s="148"/>
      <c r="P747" s="148"/>
      <c r="Q747" s="148"/>
      <c r="R747" s="148"/>
      <c r="S747" s="148"/>
    </row>
    <row r="748" spans="1:19" ht="15" customHeight="1" x14ac:dyDescent="0.3">
      <c r="A748" s="147" t="s">
        <v>28358</v>
      </c>
      <c r="B748" s="147"/>
      <c r="C748" s="147" t="s">
        <v>28359</v>
      </c>
      <c r="D748" s="147"/>
      <c r="E748" s="147"/>
      <c r="F748" s="147"/>
      <c r="G748" s="147"/>
      <c r="H748" s="147"/>
      <c r="I748" s="147"/>
      <c r="J748" s="147"/>
      <c r="K748" s="147" t="s">
        <v>146</v>
      </c>
      <c r="L748" s="147"/>
      <c r="M748" s="147"/>
      <c r="N748" s="148" t="s">
        <v>28360</v>
      </c>
      <c r="O748" s="148"/>
      <c r="P748" s="148"/>
      <c r="Q748" s="148"/>
      <c r="R748" s="148"/>
      <c r="S748" s="148"/>
    </row>
    <row r="749" spans="1:19" ht="15" customHeight="1" x14ac:dyDescent="0.3">
      <c r="A749" s="147" t="s">
        <v>19714</v>
      </c>
      <c r="B749" s="147"/>
      <c r="C749" s="147" t="s">
        <v>28361</v>
      </c>
      <c r="D749" s="147"/>
      <c r="E749" s="147"/>
      <c r="F749" s="147"/>
      <c r="G749" s="147"/>
      <c r="H749" s="147"/>
      <c r="I749" s="147"/>
      <c r="J749" s="147"/>
      <c r="K749" s="147" t="s">
        <v>1037</v>
      </c>
      <c r="L749" s="147"/>
      <c r="M749" s="147"/>
      <c r="N749" s="148" t="s">
        <v>28362</v>
      </c>
      <c r="O749" s="148"/>
      <c r="P749" s="148"/>
      <c r="Q749" s="148"/>
      <c r="R749" s="148"/>
      <c r="S749" s="148"/>
    </row>
    <row r="750" spans="1:19" ht="15" customHeight="1" x14ac:dyDescent="0.3">
      <c r="A750" s="147" t="s">
        <v>28363</v>
      </c>
      <c r="B750" s="147"/>
      <c r="C750" s="147" t="s">
        <v>28364</v>
      </c>
      <c r="D750" s="147"/>
      <c r="E750" s="147"/>
      <c r="F750" s="147"/>
      <c r="G750" s="147"/>
      <c r="H750" s="147"/>
      <c r="I750" s="147"/>
      <c r="J750" s="147"/>
      <c r="K750" s="147" t="s">
        <v>146</v>
      </c>
      <c r="L750" s="147"/>
      <c r="M750" s="147"/>
      <c r="N750" s="148" t="s">
        <v>28365</v>
      </c>
      <c r="O750" s="148"/>
      <c r="P750" s="148"/>
      <c r="Q750" s="148"/>
      <c r="R750" s="148"/>
      <c r="S750" s="148"/>
    </row>
    <row r="751" spans="1:19" ht="15" customHeight="1" x14ac:dyDescent="0.3">
      <c r="A751" s="147" t="s">
        <v>28366</v>
      </c>
      <c r="B751" s="147"/>
      <c r="C751" s="147" t="s">
        <v>28367</v>
      </c>
      <c r="D751" s="147"/>
      <c r="E751" s="147"/>
      <c r="F751" s="147"/>
      <c r="G751" s="147"/>
      <c r="H751" s="147"/>
      <c r="I751" s="147"/>
      <c r="J751" s="147"/>
      <c r="K751" s="147" t="s">
        <v>146</v>
      </c>
      <c r="L751" s="147"/>
      <c r="M751" s="147"/>
      <c r="N751" s="148" t="s">
        <v>28368</v>
      </c>
      <c r="O751" s="148"/>
      <c r="P751" s="148"/>
      <c r="Q751" s="148"/>
      <c r="R751" s="148"/>
      <c r="S751" s="148"/>
    </row>
    <row r="752" spans="1:19" ht="15" customHeight="1" x14ac:dyDescent="0.3">
      <c r="A752" s="147" t="s">
        <v>28369</v>
      </c>
      <c r="B752" s="147"/>
      <c r="C752" s="147" t="s">
        <v>28370</v>
      </c>
      <c r="D752" s="147"/>
      <c r="E752" s="147"/>
      <c r="F752" s="147"/>
      <c r="G752" s="147"/>
      <c r="H752" s="147"/>
      <c r="I752" s="147"/>
      <c r="J752" s="147"/>
      <c r="K752" s="147" t="s">
        <v>146</v>
      </c>
      <c r="L752" s="147"/>
      <c r="M752" s="147"/>
      <c r="N752" s="148" t="s">
        <v>28371</v>
      </c>
      <c r="O752" s="148"/>
      <c r="P752" s="148"/>
      <c r="Q752" s="148"/>
      <c r="R752" s="148"/>
      <c r="S752" s="148"/>
    </row>
    <row r="753" spans="1:19" ht="15" customHeight="1" x14ac:dyDescent="0.3">
      <c r="A753" s="147" t="s">
        <v>28372</v>
      </c>
      <c r="B753" s="147"/>
      <c r="C753" s="147" t="s">
        <v>28373</v>
      </c>
      <c r="D753" s="147"/>
      <c r="E753" s="147"/>
      <c r="F753" s="147"/>
      <c r="G753" s="147"/>
      <c r="H753" s="147"/>
      <c r="I753" s="147"/>
      <c r="J753" s="147"/>
      <c r="K753" s="147" t="s">
        <v>146</v>
      </c>
      <c r="L753" s="147"/>
      <c r="M753" s="147"/>
      <c r="N753" s="148" t="s">
        <v>28374</v>
      </c>
      <c r="O753" s="148"/>
      <c r="P753" s="148"/>
      <c r="Q753" s="148"/>
      <c r="R753" s="148"/>
      <c r="S753" s="148"/>
    </row>
    <row r="754" spans="1:19" ht="15" customHeight="1" x14ac:dyDescent="0.3">
      <c r="A754" s="152" t="s">
        <v>28375</v>
      </c>
      <c r="B754" s="152"/>
      <c r="C754" s="152" t="s">
        <v>28376</v>
      </c>
      <c r="D754" s="152"/>
      <c r="E754" s="152"/>
      <c r="F754" s="152"/>
      <c r="G754" s="152"/>
      <c r="H754" s="152"/>
      <c r="I754" s="152"/>
      <c r="J754" s="152"/>
      <c r="K754" s="152" t="s">
        <v>146</v>
      </c>
      <c r="L754" s="152"/>
      <c r="M754" s="152"/>
      <c r="N754" s="153" t="s">
        <v>28377</v>
      </c>
      <c r="O754" s="153"/>
      <c r="P754" s="153"/>
      <c r="Q754" s="153"/>
      <c r="R754" s="153"/>
      <c r="S754" s="153"/>
    </row>
    <row r="756" spans="1:19" ht="15" customHeight="1" x14ac:dyDescent="0.3">
      <c r="A756" s="154" t="s">
        <v>26963</v>
      </c>
      <c r="B756" s="154"/>
      <c r="C756" s="154"/>
    </row>
    <row r="757" spans="1:19" ht="15" customHeight="1" x14ac:dyDescent="0.3">
      <c r="A757" s="154"/>
      <c r="B757" s="154"/>
      <c r="C757" s="154"/>
      <c r="P757" s="155" t="s">
        <v>28378</v>
      </c>
      <c r="Q757" s="155"/>
      <c r="R757" s="155"/>
      <c r="S757" s="155"/>
    </row>
    <row r="758" spans="1:19" x14ac:dyDescent="0.3">
      <c r="P758" s="155"/>
      <c r="Q758" s="155"/>
      <c r="R758" s="155"/>
      <c r="S758" s="155"/>
    </row>
    <row r="760" spans="1:19" ht="15.75" customHeight="1" x14ac:dyDescent="0.3">
      <c r="H760" s="150" t="s">
        <v>26843</v>
      </c>
      <c r="I760" s="150"/>
      <c r="J760" s="150"/>
      <c r="K760" s="150"/>
      <c r="L760" s="150"/>
      <c r="M760" s="150"/>
      <c r="N760" s="150"/>
    </row>
    <row r="762" spans="1:19" ht="15.75" customHeight="1" x14ac:dyDescent="0.3">
      <c r="G762" s="150" t="s">
        <v>26844</v>
      </c>
      <c r="H762" s="150"/>
    </row>
    <row r="764" spans="1:19" ht="15" customHeight="1" x14ac:dyDescent="0.3">
      <c r="A764" s="151" t="s">
        <v>26845</v>
      </c>
      <c r="B764" s="151"/>
      <c r="C764" s="151"/>
      <c r="D764" s="151"/>
      <c r="J764" s="151" t="s">
        <v>26846</v>
      </c>
      <c r="K764" s="151"/>
      <c r="M764" s="151" t="s">
        <v>26847</v>
      </c>
      <c r="N764" s="151"/>
      <c r="P764" s="151" t="s">
        <v>26848</v>
      </c>
      <c r="Q764" s="151"/>
      <c r="R764" s="151"/>
    </row>
    <row r="766" spans="1:19" ht="15" customHeight="1" x14ac:dyDescent="0.3">
      <c r="A766" s="137" t="s">
        <v>27</v>
      </c>
      <c r="C766" s="149" t="s">
        <v>26849</v>
      </c>
      <c r="D766" s="149"/>
      <c r="E766" s="149"/>
      <c r="L766" s="137" t="s">
        <v>13</v>
      </c>
      <c r="R766" s="137" t="s">
        <v>26850</v>
      </c>
    </row>
    <row r="768" spans="1:19" ht="15" customHeight="1" x14ac:dyDescent="0.3">
      <c r="A768" s="147" t="s">
        <v>28379</v>
      </c>
      <c r="B768" s="147"/>
      <c r="C768" s="147" t="s">
        <v>28380</v>
      </c>
      <c r="D768" s="147"/>
      <c r="E768" s="147"/>
      <c r="F768" s="147"/>
      <c r="G768" s="147"/>
      <c r="H768" s="147"/>
      <c r="I768" s="147"/>
      <c r="J768" s="147"/>
      <c r="K768" s="147" t="s">
        <v>146</v>
      </c>
      <c r="L768" s="147"/>
      <c r="M768" s="147"/>
      <c r="N768" s="148" t="s">
        <v>28381</v>
      </c>
      <c r="O768" s="148"/>
      <c r="P768" s="148"/>
      <c r="Q768" s="148"/>
      <c r="R768" s="148"/>
      <c r="S768" s="148"/>
    </row>
    <row r="769" spans="1:19" x14ac:dyDescent="0.3">
      <c r="A769" s="147"/>
      <c r="B769" s="147"/>
      <c r="C769" s="147"/>
      <c r="D769" s="147"/>
      <c r="E769" s="147"/>
      <c r="F769" s="147"/>
      <c r="G769" s="147"/>
      <c r="H769" s="147"/>
      <c r="I769" s="147"/>
      <c r="J769" s="147"/>
      <c r="K769" s="147"/>
      <c r="L769" s="147"/>
      <c r="M769" s="147"/>
      <c r="N769" s="148"/>
      <c r="O769" s="148"/>
      <c r="P769" s="148"/>
      <c r="Q769" s="148"/>
      <c r="R769" s="148"/>
      <c r="S769" s="148"/>
    </row>
    <row r="770" spans="1:19" ht="15" customHeight="1" x14ac:dyDescent="0.3">
      <c r="A770" s="147" t="s">
        <v>28382</v>
      </c>
      <c r="B770" s="147"/>
      <c r="C770" s="147" t="s">
        <v>28383</v>
      </c>
      <c r="D770" s="147"/>
      <c r="E770" s="147"/>
      <c r="F770" s="147"/>
      <c r="G770" s="147"/>
      <c r="H770" s="147"/>
      <c r="I770" s="147"/>
      <c r="J770" s="147"/>
      <c r="K770" s="147" t="s">
        <v>146</v>
      </c>
      <c r="L770" s="147"/>
      <c r="M770" s="147"/>
      <c r="N770" s="148" t="s">
        <v>28384</v>
      </c>
      <c r="O770" s="148"/>
      <c r="P770" s="148"/>
      <c r="Q770" s="148"/>
      <c r="R770" s="148"/>
      <c r="S770" s="148"/>
    </row>
    <row r="771" spans="1:19" ht="15" customHeight="1" x14ac:dyDescent="0.3">
      <c r="A771" s="147" t="s">
        <v>28385</v>
      </c>
      <c r="B771" s="147"/>
      <c r="C771" s="147" t="s">
        <v>28386</v>
      </c>
      <c r="D771" s="147"/>
      <c r="E771" s="147"/>
      <c r="F771" s="147"/>
      <c r="G771" s="147"/>
      <c r="H771" s="147"/>
      <c r="I771" s="147"/>
      <c r="J771" s="147"/>
      <c r="K771" s="147" t="s">
        <v>146</v>
      </c>
      <c r="L771" s="147"/>
      <c r="M771" s="147"/>
      <c r="N771" s="148" t="s">
        <v>28387</v>
      </c>
      <c r="O771" s="148"/>
      <c r="P771" s="148"/>
      <c r="Q771" s="148"/>
      <c r="R771" s="148"/>
      <c r="S771" s="148"/>
    </row>
    <row r="772" spans="1:19" ht="15" customHeight="1" x14ac:dyDescent="0.3">
      <c r="A772" s="147" t="s">
        <v>28388</v>
      </c>
      <c r="B772" s="147"/>
      <c r="C772" s="147" t="s">
        <v>28389</v>
      </c>
      <c r="D772" s="147"/>
      <c r="E772" s="147"/>
      <c r="F772" s="147"/>
      <c r="G772" s="147"/>
      <c r="H772" s="147"/>
      <c r="I772" s="147"/>
      <c r="J772" s="147"/>
      <c r="K772" s="147" t="s">
        <v>146</v>
      </c>
      <c r="L772" s="147"/>
      <c r="M772" s="147"/>
      <c r="N772" s="148" t="s">
        <v>28390</v>
      </c>
      <c r="O772" s="148"/>
      <c r="P772" s="148"/>
      <c r="Q772" s="148"/>
      <c r="R772" s="148"/>
      <c r="S772" s="148"/>
    </row>
    <row r="773" spans="1:19" ht="15" customHeight="1" x14ac:dyDescent="0.3">
      <c r="A773" s="147" t="s">
        <v>28391</v>
      </c>
      <c r="B773" s="147"/>
      <c r="C773" s="147" t="s">
        <v>28392</v>
      </c>
      <c r="D773" s="147"/>
      <c r="E773" s="147"/>
      <c r="F773" s="147"/>
      <c r="G773" s="147"/>
      <c r="H773" s="147"/>
      <c r="I773" s="147"/>
      <c r="J773" s="147"/>
      <c r="K773" s="147" t="s">
        <v>146</v>
      </c>
      <c r="L773" s="147"/>
      <c r="M773" s="147"/>
      <c r="N773" s="148" t="s">
        <v>28393</v>
      </c>
      <c r="O773" s="148"/>
      <c r="P773" s="148"/>
      <c r="Q773" s="148"/>
      <c r="R773" s="148"/>
      <c r="S773" s="148"/>
    </row>
    <row r="774" spans="1:19" ht="15" customHeight="1" x14ac:dyDescent="0.3">
      <c r="A774" s="147" t="s">
        <v>28394</v>
      </c>
      <c r="B774" s="147"/>
      <c r="C774" s="147" t="s">
        <v>28395</v>
      </c>
      <c r="D774" s="147"/>
      <c r="E774" s="147"/>
      <c r="F774" s="147"/>
      <c r="G774" s="147"/>
      <c r="H774" s="147"/>
      <c r="I774" s="147"/>
      <c r="J774" s="147"/>
      <c r="K774" s="147" t="s">
        <v>146</v>
      </c>
      <c r="L774" s="147"/>
      <c r="M774" s="147"/>
      <c r="N774" s="148" t="s">
        <v>28396</v>
      </c>
      <c r="O774" s="148"/>
      <c r="P774" s="148"/>
      <c r="Q774" s="148"/>
      <c r="R774" s="148"/>
      <c r="S774" s="148"/>
    </row>
    <row r="775" spans="1:19" ht="15" customHeight="1" x14ac:dyDescent="0.3">
      <c r="A775" s="147" t="s">
        <v>28397</v>
      </c>
      <c r="B775" s="147"/>
      <c r="C775" s="147" t="s">
        <v>28398</v>
      </c>
      <c r="D775" s="147"/>
      <c r="E775" s="147"/>
      <c r="F775" s="147"/>
      <c r="G775" s="147"/>
      <c r="H775" s="147"/>
      <c r="I775" s="147"/>
      <c r="J775" s="147"/>
      <c r="K775" s="147" t="s">
        <v>1037</v>
      </c>
      <c r="L775" s="147"/>
      <c r="M775" s="147"/>
      <c r="N775" s="148" t="s">
        <v>28399</v>
      </c>
      <c r="O775" s="148"/>
      <c r="P775" s="148"/>
      <c r="Q775" s="148"/>
      <c r="R775" s="148"/>
      <c r="S775" s="148"/>
    </row>
    <row r="776" spans="1:19" ht="15" customHeight="1" x14ac:dyDescent="0.3">
      <c r="A776" s="147" t="s">
        <v>28400</v>
      </c>
      <c r="B776" s="147"/>
      <c r="C776" s="147" t="s">
        <v>28401</v>
      </c>
      <c r="D776" s="147"/>
      <c r="E776" s="147"/>
      <c r="F776" s="147"/>
      <c r="G776" s="147"/>
      <c r="H776" s="147"/>
      <c r="I776" s="147"/>
      <c r="J776" s="147"/>
      <c r="K776" s="147" t="s">
        <v>146</v>
      </c>
      <c r="L776" s="147"/>
      <c r="M776" s="147"/>
      <c r="N776" s="148" t="s">
        <v>28402</v>
      </c>
      <c r="O776" s="148"/>
      <c r="P776" s="148"/>
      <c r="Q776" s="148"/>
      <c r="R776" s="148"/>
      <c r="S776" s="148"/>
    </row>
    <row r="777" spans="1:19" ht="15" customHeight="1" x14ac:dyDescent="0.3">
      <c r="A777" s="147" t="s">
        <v>28403</v>
      </c>
      <c r="B777" s="147"/>
      <c r="C777" s="147" t="s">
        <v>28404</v>
      </c>
      <c r="D777" s="147"/>
      <c r="E777" s="147"/>
      <c r="F777" s="147"/>
      <c r="G777" s="147"/>
      <c r="H777" s="147"/>
      <c r="I777" s="147"/>
      <c r="J777" s="147"/>
      <c r="K777" s="147" t="s">
        <v>146</v>
      </c>
      <c r="L777" s="147"/>
      <c r="M777" s="147"/>
      <c r="N777" s="148" t="s">
        <v>28405</v>
      </c>
      <c r="O777" s="148"/>
      <c r="P777" s="148"/>
      <c r="Q777" s="148"/>
      <c r="R777" s="148"/>
      <c r="S777" s="148"/>
    </row>
    <row r="778" spans="1:19" ht="15" customHeight="1" x14ac:dyDescent="0.3">
      <c r="A778" s="147" t="s">
        <v>28406</v>
      </c>
      <c r="B778" s="147"/>
      <c r="C778" s="147" t="s">
        <v>28407</v>
      </c>
      <c r="D778" s="147"/>
      <c r="E778" s="147"/>
      <c r="F778" s="147"/>
      <c r="G778" s="147"/>
      <c r="H778" s="147"/>
      <c r="I778" s="147"/>
      <c r="J778" s="147"/>
      <c r="K778" s="147" t="s">
        <v>1037</v>
      </c>
      <c r="L778" s="147"/>
      <c r="M778" s="147"/>
      <c r="N778" s="148" t="s">
        <v>28408</v>
      </c>
      <c r="O778" s="148"/>
      <c r="P778" s="148"/>
      <c r="Q778" s="148"/>
      <c r="R778" s="148"/>
      <c r="S778" s="148"/>
    </row>
    <row r="779" spans="1:19" ht="15" customHeight="1" x14ac:dyDescent="0.3">
      <c r="A779" s="147" t="s">
        <v>28409</v>
      </c>
      <c r="B779" s="147"/>
      <c r="C779" s="147" t="s">
        <v>28410</v>
      </c>
      <c r="D779" s="147"/>
      <c r="E779" s="147"/>
      <c r="F779" s="147"/>
      <c r="G779" s="147"/>
      <c r="H779" s="147"/>
      <c r="I779" s="147"/>
      <c r="J779" s="147"/>
      <c r="K779" s="147" t="s">
        <v>1037</v>
      </c>
      <c r="L779" s="147"/>
      <c r="M779" s="147"/>
      <c r="N779" s="148" t="s">
        <v>28411</v>
      </c>
      <c r="O779" s="148"/>
      <c r="P779" s="148"/>
      <c r="Q779" s="148"/>
      <c r="R779" s="148"/>
      <c r="S779" s="148"/>
    </row>
    <row r="780" spans="1:19" ht="15" customHeight="1" x14ac:dyDescent="0.3">
      <c r="A780" s="147" t="s">
        <v>28412</v>
      </c>
      <c r="B780" s="147"/>
      <c r="C780" s="147" t="s">
        <v>28413</v>
      </c>
      <c r="D780" s="147"/>
      <c r="E780" s="147"/>
      <c r="F780" s="147"/>
      <c r="G780" s="147"/>
      <c r="H780" s="147"/>
      <c r="I780" s="147"/>
      <c r="J780" s="147"/>
      <c r="K780" s="147" t="s">
        <v>146</v>
      </c>
      <c r="L780" s="147"/>
      <c r="M780" s="147"/>
      <c r="N780" s="148" t="s">
        <v>28414</v>
      </c>
      <c r="O780" s="148"/>
      <c r="P780" s="148"/>
      <c r="Q780" s="148"/>
      <c r="R780" s="148"/>
      <c r="S780" s="148"/>
    </row>
    <row r="781" spans="1:19" ht="15" customHeight="1" x14ac:dyDescent="0.3">
      <c r="A781" s="147" t="s">
        <v>28415</v>
      </c>
      <c r="B781" s="147"/>
      <c r="C781" s="147" t="s">
        <v>28416</v>
      </c>
      <c r="D781" s="147"/>
      <c r="E781" s="147"/>
      <c r="F781" s="147"/>
      <c r="G781" s="147"/>
      <c r="H781" s="147"/>
      <c r="I781" s="147"/>
      <c r="J781" s="147"/>
      <c r="K781" s="147" t="s">
        <v>146</v>
      </c>
      <c r="L781" s="147"/>
      <c r="M781" s="147"/>
      <c r="N781" s="148" t="s">
        <v>28417</v>
      </c>
      <c r="O781" s="148"/>
      <c r="P781" s="148"/>
      <c r="Q781" s="148"/>
      <c r="R781" s="148"/>
      <c r="S781" s="148"/>
    </row>
    <row r="782" spans="1:19" ht="15" customHeight="1" x14ac:dyDescent="0.3">
      <c r="A782" s="147" t="s">
        <v>28418</v>
      </c>
      <c r="B782" s="147"/>
      <c r="C782" s="147" t="s">
        <v>28419</v>
      </c>
      <c r="D782" s="147"/>
      <c r="E782" s="147"/>
      <c r="F782" s="147"/>
      <c r="G782" s="147"/>
      <c r="H782" s="147"/>
      <c r="I782" s="147"/>
      <c r="J782" s="147"/>
      <c r="K782" s="147" t="s">
        <v>146</v>
      </c>
      <c r="L782" s="147"/>
      <c r="M782" s="147"/>
      <c r="N782" s="148" t="s">
        <v>28420</v>
      </c>
      <c r="O782" s="148"/>
      <c r="P782" s="148"/>
      <c r="Q782" s="148"/>
      <c r="R782" s="148"/>
      <c r="S782" s="148"/>
    </row>
    <row r="783" spans="1:19" ht="15" customHeight="1" x14ac:dyDescent="0.3">
      <c r="A783" s="147" t="s">
        <v>28421</v>
      </c>
      <c r="B783" s="147"/>
      <c r="C783" s="147" t="s">
        <v>28422</v>
      </c>
      <c r="D783" s="147"/>
      <c r="E783" s="147"/>
      <c r="F783" s="147"/>
      <c r="G783" s="147"/>
      <c r="H783" s="147"/>
      <c r="I783" s="147"/>
      <c r="J783" s="147"/>
      <c r="K783" s="147" t="s">
        <v>146</v>
      </c>
      <c r="L783" s="147"/>
      <c r="M783" s="147"/>
      <c r="N783" s="148" t="s">
        <v>28423</v>
      </c>
      <c r="O783" s="148"/>
      <c r="P783" s="148"/>
      <c r="Q783" s="148"/>
      <c r="R783" s="148"/>
      <c r="S783" s="148"/>
    </row>
    <row r="784" spans="1:19" ht="15" customHeight="1" x14ac:dyDescent="0.3">
      <c r="A784" s="147" t="s">
        <v>28424</v>
      </c>
      <c r="B784" s="147"/>
      <c r="C784" s="147" t="s">
        <v>28425</v>
      </c>
      <c r="D784" s="147"/>
      <c r="E784" s="147"/>
      <c r="F784" s="147"/>
      <c r="G784" s="147"/>
      <c r="H784" s="147"/>
      <c r="I784" s="147"/>
      <c r="J784" s="147"/>
      <c r="K784" s="147" t="s">
        <v>146</v>
      </c>
      <c r="L784" s="147"/>
      <c r="M784" s="147"/>
      <c r="N784" s="148" t="s">
        <v>28426</v>
      </c>
      <c r="O784" s="148"/>
      <c r="P784" s="148"/>
      <c r="Q784" s="148"/>
      <c r="R784" s="148"/>
      <c r="S784" s="148"/>
    </row>
    <row r="785" spans="1:19" ht="15" customHeight="1" x14ac:dyDescent="0.3">
      <c r="A785" s="147" t="s">
        <v>28427</v>
      </c>
      <c r="B785" s="147"/>
      <c r="C785" s="147" t="s">
        <v>28428</v>
      </c>
      <c r="D785" s="147"/>
      <c r="E785" s="147"/>
      <c r="F785" s="147"/>
      <c r="G785" s="147"/>
      <c r="H785" s="147"/>
      <c r="I785" s="147"/>
      <c r="J785" s="147"/>
      <c r="K785" s="147" t="s">
        <v>146</v>
      </c>
      <c r="L785" s="147"/>
      <c r="M785" s="147"/>
      <c r="N785" s="148" t="s">
        <v>28429</v>
      </c>
      <c r="O785" s="148"/>
      <c r="P785" s="148"/>
      <c r="Q785" s="148"/>
      <c r="R785" s="148"/>
      <c r="S785" s="148"/>
    </row>
    <row r="786" spans="1:19" ht="15" customHeight="1" x14ac:dyDescent="0.3">
      <c r="A786" s="147" t="s">
        <v>28430</v>
      </c>
      <c r="B786" s="147"/>
      <c r="C786" s="147" t="s">
        <v>28431</v>
      </c>
      <c r="D786" s="147"/>
      <c r="E786" s="147"/>
      <c r="F786" s="147"/>
      <c r="G786" s="147"/>
      <c r="H786" s="147"/>
      <c r="I786" s="147"/>
      <c r="J786" s="147"/>
      <c r="K786" s="147" t="s">
        <v>146</v>
      </c>
      <c r="L786" s="147"/>
      <c r="M786" s="147"/>
      <c r="N786" s="148" t="s">
        <v>28432</v>
      </c>
      <c r="O786" s="148"/>
      <c r="P786" s="148"/>
      <c r="Q786" s="148"/>
      <c r="R786" s="148"/>
      <c r="S786" s="148"/>
    </row>
    <row r="787" spans="1:19" ht="15" customHeight="1" x14ac:dyDescent="0.3">
      <c r="A787" s="147" t="s">
        <v>28433</v>
      </c>
      <c r="B787" s="147"/>
      <c r="C787" s="147" t="s">
        <v>28434</v>
      </c>
      <c r="D787" s="147"/>
      <c r="E787" s="147"/>
      <c r="F787" s="147"/>
      <c r="G787" s="147"/>
      <c r="H787" s="147"/>
      <c r="I787" s="147"/>
      <c r="J787" s="147"/>
      <c r="K787" s="147" t="s">
        <v>1037</v>
      </c>
      <c r="L787" s="147"/>
      <c r="M787" s="147"/>
      <c r="N787" s="148" t="s">
        <v>28435</v>
      </c>
      <c r="O787" s="148"/>
      <c r="P787" s="148"/>
      <c r="Q787" s="148"/>
      <c r="R787" s="148"/>
      <c r="S787" s="148"/>
    </row>
    <row r="788" spans="1:19" ht="15" customHeight="1" x14ac:dyDescent="0.3">
      <c r="A788" s="147" t="s">
        <v>28436</v>
      </c>
      <c r="B788" s="147"/>
      <c r="C788" s="147" t="s">
        <v>28437</v>
      </c>
      <c r="D788" s="147"/>
      <c r="E788" s="147"/>
      <c r="F788" s="147"/>
      <c r="G788" s="147"/>
      <c r="H788" s="147"/>
      <c r="I788" s="147"/>
      <c r="J788" s="147"/>
      <c r="K788" s="147" t="s">
        <v>1037</v>
      </c>
      <c r="L788" s="147"/>
      <c r="M788" s="147"/>
      <c r="N788" s="148" t="s">
        <v>28438</v>
      </c>
      <c r="O788" s="148"/>
      <c r="P788" s="148"/>
      <c r="Q788" s="148"/>
      <c r="R788" s="148"/>
      <c r="S788" s="148"/>
    </row>
    <row r="789" spans="1:19" ht="15" customHeight="1" x14ac:dyDescent="0.3">
      <c r="A789" s="147" t="s">
        <v>28439</v>
      </c>
      <c r="B789" s="147"/>
      <c r="C789" s="147" t="s">
        <v>28440</v>
      </c>
      <c r="D789" s="147"/>
      <c r="E789" s="147"/>
      <c r="F789" s="147"/>
      <c r="G789" s="147"/>
      <c r="H789" s="147"/>
      <c r="I789" s="147"/>
      <c r="J789" s="147"/>
      <c r="K789" s="147" t="s">
        <v>80</v>
      </c>
      <c r="L789" s="147"/>
      <c r="M789" s="147"/>
      <c r="N789" s="148" t="s">
        <v>28441</v>
      </c>
      <c r="O789" s="148"/>
      <c r="P789" s="148"/>
      <c r="Q789" s="148"/>
      <c r="R789" s="148"/>
      <c r="S789" s="148"/>
    </row>
    <row r="790" spans="1:19" ht="15" customHeight="1" x14ac:dyDescent="0.3">
      <c r="A790" s="147" t="s">
        <v>28442</v>
      </c>
      <c r="B790" s="147"/>
      <c r="C790" s="147" t="s">
        <v>28443</v>
      </c>
      <c r="D790" s="147"/>
      <c r="E790" s="147"/>
      <c r="F790" s="147"/>
      <c r="G790" s="147"/>
      <c r="H790" s="147"/>
      <c r="I790" s="147"/>
      <c r="J790" s="147"/>
      <c r="K790" s="147" t="s">
        <v>80</v>
      </c>
      <c r="L790" s="147"/>
      <c r="M790" s="147"/>
      <c r="N790" s="148" t="s">
        <v>14314</v>
      </c>
      <c r="O790" s="148"/>
      <c r="P790" s="148"/>
      <c r="Q790" s="148"/>
      <c r="R790" s="148"/>
      <c r="S790" s="148"/>
    </row>
    <row r="791" spans="1:19" ht="15" customHeight="1" x14ac:dyDescent="0.3">
      <c r="A791" s="147" t="s">
        <v>28444</v>
      </c>
      <c r="B791" s="147"/>
      <c r="C791" s="147" t="s">
        <v>28445</v>
      </c>
      <c r="D791" s="147"/>
      <c r="E791" s="147"/>
      <c r="F791" s="147"/>
      <c r="G791" s="147"/>
      <c r="H791" s="147"/>
      <c r="I791" s="147"/>
      <c r="J791" s="147"/>
      <c r="K791" s="147" t="s">
        <v>80</v>
      </c>
      <c r="L791" s="147"/>
      <c r="M791" s="147"/>
      <c r="N791" s="148" t="s">
        <v>28446</v>
      </c>
      <c r="O791" s="148"/>
      <c r="P791" s="148"/>
      <c r="Q791" s="148"/>
      <c r="R791" s="148"/>
      <c r="S791" s="148"/>
    </row>
    <row r="792" spans="1:19" ht="15" customHeight="1" x14ac:dyDescent="0.3">
      <c r="A792" s="147" t="s">
        <v>28447</v>
      </c>
      <c r="B792" s="147"/>
      <c r="C792" s="147" t="s">
        <v>28342</v>
      </c>
      <c r="D792" s="147"/>
      <c r="E792" s="147"/>
      <c r="F792" s="147"/>
      <c r="G792" s="147"/>
      <c r="H792" s="147"/>
      <c r="I792" s="147"/>
      <c r="J792" s="147"/>
      <c r="K792" s="147" t="s">
        <v>26910</v>
      </c>
      <c r="L792" s="147"/>
      <c r="M792" s="147"/>
      <c r="N792" s="148" t="s">
        <v>26911</v>
      </c>
      <c r="O792" s="148"/>
      <c r="P792" s="148"/>
      <c r="Q792" s="148"/>
      <c r="R792" s="148"/>
      <c r="S792" s="148"/>
    </row>
    <row r="793" spans="1:19" ht="15" customHeight="1" x14ac:dyDescent="0.3">
      <c r="A793" s="147" t="s">
        <v>28448</v>
      </c>
      <c r="B793" s="147"/>
      <c r="C793" s="147" t="s">
        <v>28449</v>
      </c>
      <c r="D793" s="147"/>
      <c r="E793" s="147"/>
      <c r="F793" s="147"/>
      <c r="G793" s="147"/>
      <c r="H793" s="147"/>
      <c r="I793" s="147"/>
      <c r="J793" s="147"/>
      <c r="K793" s="147" t="s">
        <v>146</v>
      </c>
      <c r="L793" s="147"/>
      <c r="M793" s="147"/>
      <c r="N793" s="148" t="s">
        <v>28450</v>
      </c>
      <c r="O793" s="148"/>
      <c r="P793" s="148"/>
      <c r="Q793" s="148"/>
      <c r="R793" s="148"/>
      <c r="S793" s="148"/>
    </row>
    <row r="794" spans="1:19" ht="15" customHeight="1" x14ac:dyDescent="0.3">
      <c r="A794" s="147" t="s">
        <v>28451</v>
      </c>
      <c r="B794" s="147"/>
      <c r="C794" s="147" t="s">
        <v>28452</v>
      </c>
      <c r="D794" s="147"/>
      <c r="E794" s="147"/>
      <c r="F794" s="147"/>
      <c r="G794" s="147"/>
      <c r="H794" s="147"/>
      <c r="I794" s="147"/>
      <c r="J794" s="147"/>
      <c r="K794" s="147" t="s">
        <v>146</v>
      </c>
      <c r="L794" s="147"/>
      <c r="M794" s="147"/>
      <c r="N794" s="148" t="s">
        <v>28453</v>
      </c>
      <c r="O794" s="148"/>
      <c r="P794" s="148"/>
      <c r="Q794" s="148"/>
      <c r="R794" s="148"/>
      <c r="S794" s="148"/>
    </row>
    <row r="795" spans="1:19" ht="15" customHeight="1" x14ac:dyDescent="0.3">
      <c r="A795" s="147" t="s">
        <v>28454</v>
      </c>
      <c r="B795" s="147"/>
      <c r="C795" s="147" t="s">
        <v>28455</v>
      </c>
      <c r="D795" s="147"/>
      <c r="E795" s="147"/>
      <c r="F795" s="147"/>
      <c r="G795" s="147"/>
      <c r="H795" s="147"/>
      <c r="I795" s="147"/>
      <c r="J795" s="147"/>
      <c r="K795" s="147" t="s">
        <v>146</v>
      </c>
      <c r="L795" s="147"/>
      <c r="M795" s="147"/>
      <c r="N795" s="148" t="s">
        <v>28456</v>
      </c>
      <c r="O795" s="148"/>
      <c r="P795" s="148"/>
      <c r="Q795" s="148"/>
      <c r="R795" s="148"/>
      <c r="S795" s="148"/>
    </row>
    <row r="796" spans="1:19" ht="15" customHeight="1" x14ac:dyDescent="0.3">
      <c r="A796" s="147" t="s">
        <v>28457</v>
      </c>
      <c r="B796" s="147"/>
      <c r="C796" s="147" t="s">
        <v>28458</v>
      </c>
      <c r="D796" s="147"/>
      <c r="E796" s="147"/>
      <c r="F796" s="147"/>
      <c r="G796" s="147"/>
      <c r="H796" s="147"/>
      <c r="I796" s="147"/>
      <c r="J796" s="147"/>
      <c r="K796" s="147" t="s">
        <v>146</v>
      </c>
      <c r="L796" s="147"/>
      <c r="M796" s="147"/>
      <c r="N796" s="148" t="s">
        <v>28459</v>
      </c>
      <c r="O796" s="148"/>
      <c r="P796" s="148"/>
      <c r="Q796" s="148"/>
      <c r="R796" s="148"/>
      <c r="S796" s="148"/>
    </row>
    <row r="797" spans="1:19" ht="15" customHeight="1" x14ac:dyDescent="0.3">
      <c r="A797" s="147" t="s">
        <v>28460</v>
      </c>
      <c r="B797" s="147"/>
      <c r="C797" s="147" t="s">
        <v>28461</v>
      </c>
      <c r="D797" s="147"/>
      <c r="E797" s="147"/>
      <c r="F797" s="147"/>
      <c r="G797" s="147"/>
      <c r="H797" s="147"/>
      <c r="I797" s="147"/>
      <c r="J797" s="147"/>
      <c r="K797" s="147" t="s">
        <v>146</v>
      </c>
      <c r="L797" s="147"/>
      <c r="M797" s="147"/>
      <c r="N797" s="148" t="s">
        <v>28462</v>
      </c>
      <c r="O797" s="148"/>
      <c r="P797" s="148"/>
      <c r="Q797" s="148"/>
      <c r="R797" s="148"/>
      <c r="S797" s="148"/>
    </row>
    <row r="798" spans="1:19" ht="15" customHeight="1" x14ac:dyDescent="0.3">
      <c r="A798" s="147" t="s">
        <v>28463</v>
      </c>
      <c r="B798" s="147"/>
      <c r="C798" s="147" t="s">
        <v>28464</v>
      </c>
      <c r="D798" s="147"/>
      <c r="E798" s="147"/>
      <c r="F798" s="147"/>
      <c r="G798" s="147"/>
      <c r="H798" s="147"/>
      <c r="I798" s="147"/>
      <c r="J798" s="147"/>
      <c r="K798" s="147" t="s">
        <v>146</v>
      </c>
      <c r="L798" s="147"/>
      <c r="M798" s="147"/>
      <c r="N798" s="148" t="s">
        <v>28465</v>
      </c>
      <c r="O798" s="148"/>
      <c r="P798" s="148"/>
      <c r="Q798" s="148"/>
      <c r="R798" s="148"/>
      <c r="S798" s="148"/>
    </row>
    <row r="799" spans="1:19" ht="15" customHeight="1" x14ac:dyDescent="0.3">
      <c r="A799" s="147" t="s">
        <v>28466</v>
      </c>
      <c r="B799" s="147"/>
      <c r="C799" s="147" t="s">
        <v>28467</v>
      </c>
      <c r="D799" s="147"/>
      <c r="E799" s="147"/>
      <c r="F799" s="147"/>
      <c r="G799" s="147"/>
      <c r="H799" s="147"/>
      <c r="I799" s="147"/>
      <c r="J799" s="147"/>
      <c r="K799" s="147" t="s">
        <v>146</v>
      </c>
      <c r="L799" s="147"/>
      <c r="M799" s="147"/>
      <c r="N799" s="148" t="s">
        <v>28468</v>
      </c>
      <c r="O799" s="148"/>
      <c r="P799" s="148"/>
      <c r="Q799" s="148"/>
      <c r="R799" s="148"/>
      <c r="S799" s="148"/>
    </row>
    <row r="800" spans="1:19" ht="15" customHeight="1" x14ac:dyDescent="0.3">
      <c r="A800" s="147" t="s">
        <v>28469</v>
      </c>
      <c r="B800" s="147"/>
      <c r="C800" s="147" t="s">
        <v>28470</v>
      </c>
      <c r="D800" s="147"/>
      <c r="E800" s="147"/>
      <c r="F800" s="147"/>
      <c r="G800" s="147"/>
      <c r="H800" s="147"/>
      <c r="I800" s="147"/>
      <c r="J800" s="147"/>
      <c r="K800" s="147" t="s">
        <v>146</v>
      </c>
      <c r="L800" s="147"/>
      <c r="M800" s="147"/>
      <c r="N800" s="148" t="s">
        <v>28471</v>
      </c>
      <c r="O800" s="148"/>
      <c r="P800" s="148"/>
      <c r="Q800" s="148"/>
      <c r="R800" s="148"/>
      <c r="S800" s="148"/>
    </row>
    <row r="801" spans="1:19" ht="15" customHeight="1" x14ac:dyDescent="0.3">
      <c r="A801" s="147" t="s">
        <v>28472</v>
      </c>
      <c r="B801" s="147"/>
      <c r="C801" s="147" t="s">
        <v>28473</v>
      </c>
      <c r="D801" s="147"/>
      <c r="E801" s="147"/>
      <c r="F801" s="147"/>
      <c r="G801" s="147"/>
      <c r="H801" s="147"/>
      <c r="I801" s="147"/>
      <c r="J801" s="147"/>
      <c r="K801" s="147" t="s">
        <v>1037</v>
      </c>
      <c r="L801" s="147"/>
      <c r="M801" s="147"/>
      <c r="N801" s="148" t="s">
        <v>28474</v>
      </c>
      <c r="O801" s="148"/>
      <c r="P801" s="148"/>
      <c r="Q801" s="148"/>
      <c r="R801" s="148"/>
      <c r="S801" s="148"/>
    </row>
    <row r="802" spans="1:19" ht="15" customHeight="1" x14ac:dyDescent="0.3">
      <c r="A802" s="147" t="s">
        <v>28475</v>
      </c>
      <c r="B802" s="147"/>
      <c r="C802" s="147" t="s">
        <v>28476</v>
      </c>
      <c r="D802" s="147"/>
      <c r="E802" s="147"/>
      <c r="F802" s="147"/>
      <c r="G802" s="147"/>
      <c r="H802" s="147"/>
      <c r="I802" s="147"/>
      <c r="J802" s="147"/>
      <c r="K802" s="147" t="s">
        <v>80</v>
      </c>
      <c r="L802" s="147"/>
      <c r="M802" s="147"/>
      <c r="N802" s="148" t="s">
        <v>28477</v>
      </c>
      <c r="O802" s="148"/>
      <c r="P802" s="148"/>
      <c r="Q802" s="148"/>
      <c r="R802" s="148"/>
      <c r="S802" s="148"/>
    </row>
    <row r="803" spans="1:19" ht="15" customHeight="1" x14ac:dyDescent="0.3">
      <c r="A803" s="147" t="s">
        <v>28478</v>
      </c>
      <c r="B803" s="147"/>
      <c r="C803" s="147" t="s">
        <v>28479</v>
      </c>
      <c r="D803" s="147"/>
      <c r="E803" s="147"/>
      <c r="F803" s="147"/>
      <c r="G803" s="147"/>
      <c r="H803" s="147"/>
      <c r="I803" s="147"/>
      <c r="J803" s="147"/>
      <c r="K803" s="147" t="s">
        <v>80</v>
      </c>
      <c r="L803" s="147"/>
      <c r="M803" s="147"/>
      <c r="N803" s="148" t="s">
        <v>28480</v>
      </c>
      <c r="O803" s="148"/>
      <c r="P803" s="148"/>
      <c r="Q803" s="148"/>
      <c r="R803" s="148"/>
      <c r="S803" s="148"/>
    </row>
    <row r="804" spans="1:19" ht="15" customHeight="1" x14ac:dyDescent="0.3">
      <c r="A804" s="147" t="s">
        <v>28481</v>
      </c>
      <c r="B804" s="147"/>
      <c r="C804" s="147" t="s">
        <v>28482</v>
      </c>
      <c r="D804" s="147"/>
      <c r="E804" s="147"/>
      <c r="F804" s="147"/>
      <c r="G804" s="147"/>
      <c r="H804" s="147"/>
      <c r="I804" s="147"/>
      <c r="J804" s="147"/>
      <c r="K804" s="147" t="s">
        <v>1037</v>
      </c>
      <c r="L804" s="147"/>
      <c r="M804" s="147"/>
      <c r="N804" s="148" t="s">
        <v>28483</v>
      </c>
      <c r="O804" s="148"/>
      <c r="P804" s="148"/>
      <c r="Q804" s="148"/>
      <c r="R804" s="148"/>
      <c r="S804" s="148"/>
    </row>
    <row r="805" spans="1:19" ht="15" customHeight="1" x14ac:dyDescent="0.3">
      <c r="A805" s="147" t="s">
        <v>28484</v>
      </c>
      <c r="B805" s="147"/>
      <c r="C805" s="147" t="s">
        <v>28485</v>
      </c>
      <c r="D805" s="147"/>
      <c r="E805" s="147"/>
      <c r="F805" s="147"/>
      <c r="G805" s="147"/>
      <c r="H805" s="147"/>
      <c r="I805" s="147"/>
      <c r="J805" s="147"/>
      <c r="K805" s="147" t="s">
        <v>1037</v>
      </c>
      <c r="L805" s="147"/>
      <c r="M805" s="147"/>
      <c r="N805" s="148" t="s">
        <v>28486</v>
      </c>
      <c r="O805" s="148"/>
      <c r="P805" s="148"/>
      <c r="Q805" s="148"/>
      <c r="R805" s="148"/>
      <c r="S805" s="148"/>
    </row>
    <row r="806" spans="1:19" ht="15" customHeight="1" x14ac:dyDescent="0.3">
      <c r="A806" s="147" t="s">
        <v>28487</v>
      </c>
      <c r="B806" s="147"/>
      <c r="C806" s="147" t="s">
        <v>28488</v>
      </c>
      <c r="D806" s="147"/>
      <c r="E806" s="147"/>
      <c r="F806" s="147"/>
      <c r="G806" s="147"/>
      <c r="H806" s="147"/>
      <c r="I806" s="147"/>
      <c r="J806" s="147"/>
      <c r="K806" s="147" t="s">
        <v>146</v>
      </c>
      <c r="L806" s="147"/>
      <c r="M806" s="147"/>
      <c r="N806" s="148" t="s">
        <v>28489</v>
      </c>
      <c r="O806" s="148"/>
      <c r="P806" s="148"/>
      <c r="Q806" s="148"/>
      <c r="R806" s="148"/>
      <c r="S806" s="148"/>
    </row>
    <row r="807" spans="1:19" ht="15" customHeight="1" x14ac:dyDescent="0.3">
      <c r="A807" s="147" t="s">
        <v>28490</v>
      </c>
      <c r="B807" s="147"/>
      <c r="C807" s="147" t="s">
        <v>28491</v>
      </c>
      <c r="D807" s="147"/>
      <c r="E807" s="147"/>
      <c r="F807" s="147"/>
      <c r="G807" s="147"/>
      <c r="H807" s="147"/>
      <c r="I807" s="147"/>
      <c r="J807" s="147"/>
      <c r="K807" s="147" t="s">
        <v>1037</v>
      </c>
      <c r="L807" s="147"/>
      <c r="M807" s="147"/>
      <c r="N807" s="148" t="s">
        <v>28492</v>
      </c>
      <c r="O807" s="148"/>
      <c r="P807" s="148"/>
      <c r="Q807" s="148"/>
      <c r="R807" s="148"/>
      <c r="S807" s="148"/>
    </row>
    <row r="808" spans="1:19" ht="15" customHeight="1" x14ac:dyDescent="0.3">
      <c r="A808" s="147" t="s">
        <v>28493</v>
      </c>
      <c r="B808" s="147"/>
      <c r="C808" s="147" t="s">
        <v>28494</v>
      </c>
      <c r="D808" s="147"/>
      <c r="E808" s="147"/>
      <c r="F808" s="147"/>
      <c r="G808" s="147"/>
      <c r="H808" s="147"/>
      <c r="I808" s="147"/>
      <c r="J808" s="147"/>
      <c r="K808" s="147" t="s">
        <v>80</v>
      </c>
      <c r="L808" s="147"/>
      <c r="M808" s="147"/>
      <c r="N808" s="148" t="s">
        <v>17687</v>
      </c>
      <c r="O808" s="148"/>
      <c r="P808" s="148"/>
      <c r="Q808" s="148"/>
      <c r="R808" s="148"/>
      <c r="S808" s="148"/>
    </row>
    <row r="809" spans="1:19" ht="15" customHeight="1" x14ac:dyDescent="0.3">
      <c r="A809" s="147" t="s">
        <v>28495</v>
      </c>
      <c r="B809" s="147"/>
      <c r="C809" s="147" t="s">
        <v>28496</v>
      </c>
      <c r="D809" s="147"/>
      <c r="E809" s="147"/>
      <c r="F809" s="147"/>
      <c r="G809" s="147"/>
      <c r="H809" s="147"/>
      <c r="I809" s="147"/>
      <c r="J809" s="147"/>
      <c r="K809" s="147" t="s">
        <v>1037</v>
      </c>
      <c r="L809" s="147"/>
      <c r="M809" s="147"/>
      <c r="N809" s="148" t="s">
        <v>18189</v>
      </c>
      <c r="O809" s="148"/>
      <c r="P809" s="148"/>
      <c r="Q809" s="148"/>
      <c r="R809" s="148"/>
      <c r="S809" s="148"/>
    </row>
    <row r="810" spans="1:19" ht="15" customHeight="1" x14ac:dyDescent="0.3">
      <c r="A810" s="147" t="s">
        <v>28497</v>
      </c>
      <c r="B810" s="147"/>
      <c r="C810" s="147" t="s">
        <v>28498</v>
      </c>
      <c r="D810" s="147"/>
      <c r="E810" s="147"/>
      <c r="F810" s="147"/>
      <c r="G810" s="147"/>
      <c r="H810" s="147"/>
      <c r="I810" s="147"/>
      <c r="J810" s="147"/>
      <c r="K810" s="147" t="s">
        <v>1037</v>
      </c>
      <c r="L810" s="147"/>
      <c r="M810" s="147"/>
      <c r="N810" s="148" t="s">
        <v>28499</v>
      </c>
      <c r="O810" s="148"/>
      <c r="P810" s="148"/>
      <c r="Q810" s="148"/>
      <c r="R810" s="148"/>
      <c r="S810" s="148"/>
    </row>
    <row r="811" spans="1:19" ht="15" customHeight="1" x14ac:dyDescent="0.3">
      <c r="A811" s="147" t="s">
        <v>28500</v>
      </c>
      <c r="B811" s="147"/>
      <c r="C811" s="147" t="s">
        <v>28501</v>
      </c>
      <c r="D811" s="147"/>
      <c r="E811" s="147"/>
      <c r="F811" s="147"/>
      <c r="G811" s="147"/>
      <c r="H811" s="147"/>
      <c r="I811" s="147"/>
      <c r="J811" s="147"/>
      <c r="K811" s="147" t="s">
        <v>19026</v>
      </c>
      <c r="L811" s="147"/>
      <c r="M811" s="147"/>
      <c r="N811" s="148" t="s">
        <v>28502</v>
      </c>
      <c r="O811" s="148"/>
      <c r="P811" s="148"/>
      <c r="Q811" s="148"/>
      <c r="R811" s="148"/>
      <c r="S811" s="148"/>
    </row>
    <row r="812" spans="1:19" ht="15" customHeight="1" x14ac:dyDescent="0.3">
      <c r="A812" s="152" t="s">
        <v>28503</v>
      </c>
      <c r="B812" s="152"/>
      <c r="C812" s="152" t="s">
        <v>28504</v>
      </c>
      <c r="D812" s="152"/>
      <c r="E812" s="152"/>
      <c r="F812" s="152"/>
      <c r="G812" s="152"/>
      <c r="H812" s="152"/>
      <c r="I812" s="152"/>
      <c r="J812" s="152"/>
      <c r="K812" s="152" t="s">
        <v>80</v>
      </c>
      <c r="L812" s="152"/>
      <c r="M812" s="152"/>
      <c r="N812" s="153" t="s">
        <v>28505</v>
      </c>
      <c r="O812" s="153"/>
      <c r="P812" s="153"/>
      <c r="Q812" s="153"/>
      <c r="R812" s="153"/>
      <c r="S812" s="153"/>
    </row>
    <row r="814" spans="1:19" ht="15" customHeight="1" x14ac:dyDescent="0.3">
      <c r="A814" s="154" t="s">
        <v>26963</v>
      </c>
      <c r="B814" s="154"/>
      <c r="C814" s="154"/>
    </row>
    <row r="815" spans="1:19" ht="15" customHeight="1" x14ac:dyDescent="0.3">
      <c r="A815" s="154"/>
      <c r="B815" s="154"/>
      <c r="C815" s="154"/>
      <c r="P815" s="155" t="s">
        <v>28506</v>
      </c>
      <c r="Q815" s="155"/>
      <c r="R815" s="155"/>
      <c r="S815" s="155"/>
    </row>
    <row r="816" spans="1:19" x14ac:dyDescent="0.3">
      <c r="P816" s="155"/>
      <c r="Q816" s="155"/>
      <c r="R816" s="155"/>
      <c r="S816" s="155"/>
    </row>
    <row r="818" spans="1:19" ht="15.75" customHeight="1" x14ac:dyDescent="0.3">
      <c r="H818" s="150" t="s">
        <v>26843</v>
      </c>
      <c r="I818" s="150"/>
      <c r="J818" s="150"/>
      <c r="K818" s="150"/>
      <c r="L818" s="150"/>
      <c r="M818" s="150"/>
      <c r="N818" s="150"/>
    </row>
    <row r="820" spans="1:19" ht="15.75" customHeight="1" x14ac:dyDescent="0.3">
      <c r="G820" s="150" t="s">
        <v>26844</v>
      </c>
      <c r="H820" s="150"/>
    </row>
    <row r="822" spans="1:19" ht="15" customHeight="1" x14ac:dyDescent="0.3">
      <c r="A822" s="151" t="s">
        <v>26845</v>
      </c>
      <c r="B822" s="151"/>
      <c r="C822" s="151"/>
      <c r="D822" s="151"/>
      <c r="J822" s="151" t="s">
        <v>26846</v>
      </c>
      <c r="K822" s="151"/>
      <c r="M822" s="151" t="s">
        <v>26847</v>
      </c>
      <c r="N822" s="151"/>
      <c r="P822" s="151" t="s">
        <v>26848</v>
      </c>
      <c r="Q822" s="151"/>
      <c r="R822" s="151"/>
    </row>
    <row r="824" spans="1:19" ht="15" customHeight="1" x14ac:dyDescent="0.3">
      <c r="A824" s="137" t="s">
        <v>27</v>
      </c>
      <c r="C824" s="149" t="s">
        <v>26849</v>
      </c>
      <c r="D824" s="149"/>
      <c r="E824" s="149"/>
      <c r="L824" s="137" t="s">
        <v>13</v>
      </c>
      <c r="R824" s="137" t="s">
        <v>26850</v>
      </c>
    </row>
    <row r="826" spans="1:19" ht="15" customHeight="1" x14ac:dyDescent="0.3">
      <c r="A826" s="147" t="s">
        <v>28507</v>
      </c>
      <c r="B826" s="147"/>
      <c r="C826" s="147" t="s">
        <v>28508</v>
      </c>
      <c r="D826" s="147"/>
      <c r="E826" s="147"/>
      <c r="F826" s="147"/>
      <c r="G826" s="147"/>
      <c r="H826" s="147"/>
      <c r="I826" s="147"/>
      <c r="J826" s="147"/>
      <c r="K826" s="147" t="s">
        <v>80</v>
      </c>
      <c r="L826" s="147"/>
      <c r="M826" s="147"/>
      <c r="N826" s="148" t="s">
        <v>28509</v>
      </c>
      <c r="O826" s="148"/>
      <c r="P826" s="148"/>
      <c r="Q826" s="148"/>
      <c r="R826" s="148"/>
      <c r="S826" s="148"/>
    </row>
    <row r="827" spans="1:19" x14ac:dyDescent="0.3">
      <c r="A827" s="147"/>
      <c r="B827" s="147"/>
      <c r="C827" s="147"/>
      <c r="D827" s="147"/>
      <c r="E827" s="147"/>
      <c r="F827" s="147"/>
      <c r="G827" s="147"/>
      <c r="H827" s="147"/>
      <c r="I827" s="147"/>
      <c r="J827" s="147"/>
      <c r="K827" s="147"/>
      <c r="L827" s="147"/>
      <c r="M827" s="147"/>
      <c r="N827" s="148"/>
      <c r="O827" s="148"/>
      <c r="P827" s="148"/>
      <c r="Q827" s="148"/>
      <c r="R827" s="148"/>
      <c r="S827" s="148"/>
    </row>
    <row r="828" spans="1:19" ht="15" customHeight="1" x14ac:dyDescent="0.3">
      <c r="A828" s="147" t="s">
        <v>28510</v>
      </c>
      <c r="B828" s="147"/>
      <c r="C828" s="147" t="s">
        <v>28511</v>
      </c>
      <c r="D828" s="147"/>
      <c r="E828" s="147"/>
      <c r="F828" s="147"/>
      <c r="G828" s="147"/>
      <c r="H828" s="147"/>
      <c r="I828" s="147"/>
      <c r="J828" s="147"/>
      <c r="K828" s="147" t="s">
        <v>80</v>
      </c>
      <c r="L828" s="147"/>
      <c r="M828" s="147"/>
      <c r="N828" s="148" t="s">
        <v>28512</v>
      </c>
      <c r="O828" s="148"/>
      <c r="P828" s="148"/>
      <c r="Q828" s="148"/>
      <c r="R828" s="148"/>
      <c r="S828" s="148"/>
    </row>
    <row r="829" spans="1:19" ht="15" customHeight="1" x14ac:dyDescent="0.3">
      <c r="A829" s="147" t="s">
        <v>28513</v>
      </c>
      <c r="B829" s="147"/>
      <c r="C829" s="147" t="s">
        <v>28514</v>
      </c>
      <c r="D829" s="147"/>
      <c r="E829" s="147"/>
      <c r="F829" s="147"/>
      <c r="G829" s="147"/>
      <c r="H829" s="147"/>
      <c r="I829" s="147"/>
      <c r="J829" s="147"/>
      <c r="K829" s="147" t="s">
        <v>80</v>
      </c>
      <c r="L829" s="147"/>
      <c r="M829" s="147"/>
      <c r="N829" s="148" t="s">
        <v>28515</v>
      </c>
      <c r="O829" s="148"/>
      <c r="P829" s="148"/>
      <c r="Q829" s="148"/>
      <c r="R829" s="148"/>
      <c r="S829" s="148"/>
    </row>
    <row r="830" spans="1:19" ht="15" customHeight="1" x14ac:dyDescent="0.3">
      <c r="A830" s="147" t="s">
        <v>28516</v>
      </c>
      <c r="B830" s="147"/>
      <c r="C830" s="147" t="s">
        <v>28517</v>
      </c>
      <c r="D830" s="147"/>
      <c r="E830" s="147"/>
      <c r="F830" s="147"/>
      <c r="G830" s="147"/>
      <c r="H830" s="147"/>
      <c r="I830" s="147"/>
      <c r="J830" s="147"/>
      <c r="K830" s="147" t="s">
        <v>80</v>
      </c>
      <c r="L830" s="147"/>
      <c r="M830" s="147"/>
      <c r="N830" s="148" t="s">
        <v>28518</v>
      </c>
      <c r="O830" s="148"/>
      <c r="P830" s="148"/>
      <c r="Q830" s="148"/>
      <c r="R830" s="148"/>
      <c r="S830" s="148"/>
    </row>
    <row r="831" spans="1:19" ht="15" customHeight="1" x14ac:dyDescent="0.3">
      <c r="A831" s="147" t="s">
        <v>28519</v>
      </c>
      <c r="B831" s="147"/>
      <c r="C831" s="147" t="s">
        <v>28520</v>
      </c>
      <c r="D831" s="147"/>
      <c r="E831" s="147"/>
      <c r="F831" s="147"/>
      <c r="G831" s="147"/>
      <c r="H831" s="147"/>
      <c r="I831" s="147"/>
      <c r="J831" s="147"/>
      <c r="K831" s="147" t="s">
        <v>80</v>
      </c>
      <c r="L831" s="147"/>
      <c r="M831" s="147"/>
      <c r="N831" s="148" t="s">
        <v>28521</v>
      </c>
      <c r="O831" s="148"/>
      <c r="P831" s="148"/>
      <c r="Q831" s="148"/>
      <c r="R831" s="148"/>
      <c r="S831" s="148"/>
    </row>
    <row r="832" spans="1:19" ht="15" customHeight="1" x14ac:dyDescent="0.3">
      <c r="A832" s="147" t="s">
        <v>28522</v>
      </c>
      <c r="B832" s="147"/>
      <c r="C832" s="147" t="s">
        <v>28523</v>
      </c>
      <c r="D832" s="147"/>
      <c r="E832" s="147"/>
      <c r="F832" s="147"/>
      <c r="G832" s="147"/>
      <c r="H832" s="147"/>
      <c r="I832" s="147"/>
      <c r="J832" s="147"/>
      <c r="K832" s="147" t="s">
        <v>80</v>
      </c>
      <c r="L832" s="147"/>
      <c r="M832" s="147"/>
      <c r="N832" s="148" t="s">
        <v>28524</v>
      </c>
      <c r="O832" s="148"/>
      <c r="P832" s="148"/>
      <c r="Q832" s="148"/>
      <c r="R832" s="148"/>
      <c r="S832" s="148"/>
    </row>
    <row r="833" spans="1:19" ht="15" customHeight="1" x14ac:dyDescent="0.3">
      <c r="A833" s="147" t="s">
        <v>28525</v>
      </c>
      <c r="B833" s="147"/>
      <c r="C833" s="147" t="s">
        <v>28526</v>
      </c>
      <c r="D833" s="147"/>
      <c r="E833" s="147"/>
      <c r="F833" s="147"/>
      <c r="G833" s="147"/>
      <c r="H833" s="147"/>
      <c r="I833" s="147"/>
      <c r="J833" s="147"/>
      <c r="K833" s="147" t="s">
        <v>1037</v>
      </c>
      <c r="L833" s="147"/>
      <c r="M833" s="147"/>
      <c r="N833" s="148" t="s">
        <v>28527</v>
      </c>
      <c r="O833" s="148"/>
      <c r="P833" s="148"/>
      <c r="Q833" s="148"/>
      <c r="R833" s="148"/>
      <c r="S833" s="148"/>
    </row>
    <row r="834" spans="1:19" ht="15" customHeight="1" x14ac:dyDescent="0.3">
      <c r="A834" s="147" t="s">
        <v>28528</v>
      </c>
      <c r="B834" s="147"/>
      <c r="C834" s="147" t="s">
        <v>28529</v>
      </c>
      <c r="D834" s="147"/>
      <c r="E834" s="147"/>
      <c r="F834" s="147"/>
      <c r="G834" s="147"/>
      <c r="H834" s="147"/>
      <c r="I834" s="147"/>
      <c r="J834" s="147"/>
      <c r="K834" s="147" t="s">
        <v>146</v>
      </c>
      <c r="L834" s="147"/>
      <c r="M834" s="147"/>
      <c r="N834" s="148" t="s">
        <v>28530</v>
      </c>
      <c r="O834" s="148"/>
      <c r="P834" s="148"/>
      <c r="Q834" s="148"/>
      <c r="R834" s="148"/>
      <c r="S834" s="148"/>
    </row>
    <row r="835" spans="1:19" ht="15" customHeight="1" x14ac:dyDescent="0.3">
      <c r="A835" s="147" t="s">
        <v>28531</v>
      </c>
      <c r="B835" s="147"/>
      <c r="C835" s="147" t="s">
        <v>28532</v>
      </c>
      <c r="D835" s="147"/>
      <c r="E835" s="147"/>
      <c r="F835" s="147"/>
      <c r="G835" s="147"/>
      <c r="H835" s="147"/>
      <c r="I835" s="147"/>
      <c r="J835" s="147"/>
      <c r="K835" s="147" t="s">
        <v>28165</v>
      </c>
      <c r="L835" s="147"/>
      <c r="M835" s="147"/>
      <c r="N835" s="148" t="s">
        <v>28533</v>
      </c>
      <c r="O835" s="148"/>
      <c r="P835" s="148"/>
      <c r="Q835" s="148"/>
      <c r="R835" s="148"/>
      <c r="S835" s="148"/>
    </row>
    <row r="836" spans="1:19" ht="15" customHeight="1" x14ac:dyDescent="0.3">
      <c r="A836" s="147" t="s">
        <v>28534</v>
      </c>
      <c r="B836" s="147"/>
      <c r="C836" s="147" t="s">
        <v>28535</v>
      </c>
      <c r="D836" s="147"/>
      <c r="E836" s="147"/>
      <c r="F836" s="147"/>
      <c r="G836" s="147"/>
      <c r="H836" s="147"/>
      <c r="I836" s="147"/>
      <c r="J836" s="147"/>
      <c r="K836" s="147" t="s">
        <v>28165</v>
      </c>
      <c r="L836" s="147"/>
      <c r="M836" s="147"/>
      <c r="N836" s="148" t="s">
        <v>28536</v>
      </c>
      <c r="O836" s="148"/>
      <c r="P836" s="148"/>
      <c r="Q836" s="148"/>
      <c r="R836" s="148"/>
      <c r="S836" s="148"/>
    </row>
    <row r="837" spans="1:19" ht="15" customHeight="1" x14ac:dyDescent="0.3">
      <c r="A837" s="147" t="s">
        <v>28537</v>
      </c>
      <c r="B837" s="147"/>
      <c r="C837" s="147" t="s">
        <v>28538</v>
      </c>
      <c r="D837" s="147"/>
      <c r="E837" s="147"/>
      <c r="F837" s="147"/>
      <c r="G837" s="147"/>
      <c r="H837" s="147"/>
      <c r="I837" s="147"/>
      <c r="J837" s="147"/>
      <c r="K837" s="147" t="s">
        <v>28165</v>
      </c>
      <c r="L837" s="147"/>
      <c r="M837" s="147"/>
      <c r="N837" s="148" t="s">
        <v>28539</v>
      </c>
      <c r="O837" s="148"/>
      <c r="P837" s="148"/>
      <c r="Q837" s="148"/>
      <c r="R837" s="148"/>
      <c r="S837" s="148"/>
    </row>
    <row r="838" spans="1:19" ht="15" customHeight="1" x14ac:dyDescent="0.3">
      <c r="A838" s="147" t="s">
        <v>28540</v>
      </c>
      <c r="B838" s="147"/>
      <c r="C838" s="147" t="s">
        <v>28541</v>
      </c>
      <c r="D838" s="147"/>
      <c r="E838" s="147"/>
      <c r="F838" s="147"/>
      <c r="G838" s="147"/>
      <c r="H838" s="147"/>
      <c r="I838" s="147"/>
      <c r="J838" s="147"/>
      <c r="K838" s="147" t="s">
        <v>146</v>
      </c>
      <c r="L838" s="147"/>
      <c r="M838" s="147"/>
      <c r="N838" s="148" t="s">
        <v>28542</v>
      </c>
      <c r="O838" s="148"/>
      <c r="P838" s="148"/>
      <c r="Q838" s="148"/>
      <c r="R838" s="148"/>
      <c r="S838" s="148"/>
    </row>
    <row r="839" spans="1:19" ht="15" customHeight="1" x14ac:dyDescent="0.3">
      <c r="A839" s="147" t="s">
        <v>28543</v>
      </c>
      <c r="B839" s="147"/>
      <c r="C839" s="147" t="s">
        <v>28544</v>
      </c>
      <c r="D839" s="147"/>
      <c r="E839" s="147"/>
      <c r="F839" s="147"/>
      <c r="G839" s="147"/>
      <c r="H839" s="147"/>
      <c r="I839" s="147"/>
      <c r="J839" s="147"/>
      <c r="K839" s="147" t="s">
        <v>146</v>
      </c>
      <c r="L839" s="147"/>
      <c r="M839" s="147"/>
      <c r="N839" s="148" t="s">
        <v>28545</v>
      </c>
      <c r="O839" s="148"/>
      <c r="P839" s="148"/>
      <c r="Q839" s="148"/>
      <c r="R839" s="148"/>
      <c r="S839" s="148"/>
    </row>
    <row r="840" spans="1:19" ht="15" customHeight="1" x14ac:dyDescent="0.3">
      <c r="A840" s="147" t="s">
        <v>28546</v>
      </c>
      <c r="B840" s="147"/>
      <c r="C840" s="147" t="s">
        <v>28547</v>
      </c>
      <c r="D840" s="147"/>
      <c r="E840" s="147"/>
      <c r="F840" s="147"/>
      <c r="G840" s="147"/>
      <c r="H840" s="147"/>
      <c r="I840" s="147"/>
      <c r="J840" s="147"/>
      <c r="K840" s="147" t="s">
        <v>146</v>
      </c>
      <c r="L840" s="147"/>
      <c r="M840" s="147"/>
      <c r="N840" s="148" t="s">
        <v>28548</v>
      </c>
      <c r="O840" s="148"/>
      <c r="P840" s="148"/>
      <c r="Q840" s="148"/>
      <c r="R840" s="148"/>
      <c r="S840" s="148"/>
    </row>
    <row r="841" spans="1:19" ht="15" customHeight="1" x14ac:dyDescent="0.3">
      <c r="A841" s="147" t="s">
        <v>28549</v>
      </c>
      <c r="B841" s="147"/>
      <c r="C841" s="147" t="s">
        <v>28550</v>
      </c>
      <c r="D841" s="147"/>
      <c r="E841" s="147"/>
      <c r="F841" s="147"/>
      <c r="G841" s="147"/>
      <c r="H841" s="147"/>
      <c r="I841" s="147"/>
      <c r="J841" s="147"/>
      <c r="K841" s="147" t="s">
        <v>146</v>
      </c>
      <c r="L841" s="147"/>
      <c r="M841" s="147"/>
      <c r="N841" s="148" t="s">
        <v>28551</v>
      </c>
      <c r="O841" s="148"/>
      <c r="P841" s="148"/>
      <c r="Q841" s="148"/>
      <c r="R841" s="148"/>
      <c r="S841" s="148"/>
    </row>
    <row r="842" spans="1:19" ht="15" customHeight="1" x14ac:dyDescent="0.3">
      <c r="A842" s="147" t="s">
        <v>28552</v>
      </c>
      <c r="B842" s="147"/>
      <c r="C842" s="147" t="s">
        <v>28553</v>
      </c>
      <c r="D842" s="147"/>
      <c r="E842" s="147"/>
      <c r="F842" s="147"/>
      <c r="G842" s="147"/>
      <c r="H842" s="147"/>
      <c r="I842" s="147"/>
      <c r="J842" s="147"/>
      <c r="K842" s="147" t="s">
        <v>146</v>
      </c>
      <c r="L842" s="147"/>
      <c r="M842" s="147"/>
      <c r="N842" s="148" t="s">
        <v>28554</v>
      </c>
      <c r="O842" s="148"/>
      <c r="P842" s="148"/>
      <c r="Q842" s="148"/>
      <c r="R842" s="148"/>
      <c r="S842" s="148"/>
    </row>
    <row r="843" spans="1:19" ht="15" customHeight="1" x14ac:dyDescent="0.3">
      <c r="A843" s="147" t="s">
        <v>28555</v>
      </c>
      <c r="B843" s="147"/>
      <c r="C843" s="147" t="s">
        <v>28556</v>
      </c>
      <c r="D843" s="147"/>
      <c r="E843" s="147"/>
      <c r="F843" s="147"/>
      <c r="G843" s="147"/>
      <c r="H843" s="147"/>
      <c r="I843" s="147"/>
      <c r="J843" s="147"/>
      <c r="K843" s="147" t="s">
        <v>80</v>
      </c>
      <c r="L843" s="147"/>
      <c r="M843" s="147"/>
      <c r="N843" s="148" t="s">
        <v>28557</v>
      </c>
      <c r="O843" s="148"/>
      <c r="P843" s="148"/>
      <c r="Q843" s="148"/>
      <c r="R843" s="148"/>
      <c r="S843" s="148"/>
    </row>
    <row r="844" spans="1:19" ht="15" customHeight="1" x14ac:dyDescent="0.3">
      <c r="A844" s="147" t="s">
        <v>28558</v>
      </c>
      <c r="B844" s="147"/>
      <c r="C844" s="147" t="s">
        <v>28559</v>
      </c>
      <c r="D844" s="147"/>
      <c r="E844" s="147"/>
      <c r="F844" s="147"/>
      <c r="G844" s="147"/>
      <c r="H844" s="147"/>
      <c r="I844" s="147"/>
      <c r="J844" s="147"/>
      <c r="K844" s="147" t="s">
        <v>80</v>
      </c>
      <c r="L844" s="147"/>
      <c r="M844" s="147"/>
      <c r="N844" s="148" t="s">
        <v>28560</v>
      </c>
      <c r="O844" s="148"/>
      <c r="P844" s="148"/>
      <c r="Q844" s="148"/>
      <c r="R844" s="148"/>
      <c r="S844" s="148"/>
    </row>
    <row r="845" spans="1:19" ht="15" customHeight="1" x14ac:dyDescent="0.3">
      <c r="A845" s="147" t="s">
        <v>28561</v>
      </c>
      <c r="B845" s="147"/>
      <c r="C845" s="147" t="s">
        <v>28562</v>
      </c>
      <c r="D845" s="147"/>
      <c r="E845" s="147"/>
      <c r="F845" s="147"/>
      <c r="G845" s="147"/>
      <c r="H845" s="147"/>
      <c r="I845" s="147"/>
      <c r="J845" s="147"/>
      <c r="K845" s="147" t="s">
        <v>80</v>
      </c>
      <c r="L845" s="147"/>
      <c r="M845" s="147"/>
      <c r="N845" s="148" t="s">
        <v>28563</v>
      </c>
      <c r="O845" s="148"/>
      <c r="P845" s="148"/>
      <c r="Q845" s="148"/>
      <c r="R845" s="148"/>
      <c r="S845" s="148"/>
    </row>
    <row r="846" spans="1:19" ht="15" customHeight="1" x14ac:dyDescent="0.3">
      <c r="A846" s="147" t="s">
        <v>28564</v>
      </c>
      <c r="B846" s="147"/>
      <c r="C846" s="147" t="s">
        <v>28565</v>
      </c>
      <c r="D846" s="147"/>
      <c r="E846" s="147"/>
      <c r="F846" s="147"/>
      <c r="G846" s="147"/>
      <c r="H846" s="147"/>
      <c r="I846" s="147"/>
      <c r="J846" s="147"/>
      <c r="K846" s="147" t="s">
        <v>146</v>
      </c>
      <c r="L846" s="147"/>
      <c r="M846" s="147"/>
      <c r="N846" s="148" t="s">
        <v>28566</v>
      </c>
      <c r="O846" s="148"/>
      <c r="P846" s="148"/>
      <c r="Q846" s="148"/>
      <c r="R846" s="148"/>
      <c r="S846" s="148"/>
    </row>
    <row r="847" spans="1:19" ht="15" customHeight="1" x14ac:dyDescent="0.3">
      <c r="A847" s="147" t="s">
        <v>28567</v>
      </c>
      <c r="B847" s="147"/>
      <c r="C847" s="147" t="s">
        <v>28568</v>
      </c>
      <c r="D847" s="147"/>
      <c r="E847" s="147"/>
      <c r="F847" s="147"/>
      <c r="G847" s="147"/>
      <c r="H847" s="147"/>
      <c r="I847" s="147"/>
      <c r="J847" s="147"/>
      <c r="K847" s="147" t="s">
        <v>146</v>
      </c>
      <c r="L847" s="147"/>
      <c r="M847" s="147"/>
      <c r="N847" s="148" t="s">
        <v>28569</v>
      </c>
      <c r="O847" s="148"/>
      <c r="P847" s="148"/>
      <c r="Q847" s="148"/>
      <c r="R847" s="148"/>
      <c r="S847" s="148"/>
    </row>
    <row r="848" spans="1:19" ht="15" customHeight="1" x14ac:dyDescent="0.3">
      <c r="A848" s="147" t="s">
        <v>28570</v>
      </c>
      <c r="B848" s="147"/>
      <c r="C848" s="147" t="s">
        <v>28571</v>
      </c>
      <c r="D848" s="147"/>
      <c r="E848" s="147"/>
      <c r="F848" s="147"/>
      <c r="G848" s="147"/>
      <c r="H848" s="147"/>
      <c r="I848" s="147"/>
      <c r="J848" s="147"/>
      <c r="K848" s="147" t="s">
        <v>146</v>
      </c>
      <c r="L848" s="147"/>
      <c r="M848" s="147"/>
      <c r="N848" s="148" t="s">
        <v>28572</v>
      </c>
      <c r="O848" s="148"/>
      <c r="P848" s="148"/>
      <c r="Q848" s="148"/>
      <c r="R848" s="148"/>
      <c r="S848" s="148"/>
    </row>
    <row r="849" spans="1:19" ht="15" customHeight="1" x14ac:dyDescent="0.3">
      <c r="A849" s="147" t="s">
        <v>28573</v>
      </c>
      <c r="B849" s="147"/>
      <c r="C849" s="147" t="s">
        <v>28574</v>
      </c>
      <c r="D849" s="147"/>
      <c r="E849" s="147"/>
      <c r="F849" s="147"/>
      <c r="G849" s="147"/>
      <c r="H849" s="147"/>
      <c r="I849" s="147"/>
      <c r="J849" s="147"/>
      <c r="K849" s="147" t="s">
        <v>3131</v>
      </c>
      <c r="L849" s="147"/>
      <c r="M849" s="147"/>
      <c r="N849" s="148" t="s">
        <v>28575</v>
      </c>
      <c r="O849" s="148"/>
      <c r="P849" s="148"/>
      <c r="Q849" s="148"/>
      <c r="R849" s="148"/>
      <c r="S849" s="148"/>
    </row>
    <row r="850" spans="1:19" ht="15" customHeight="1" x14ac:dyDescent="0.3">
      <c r="A850" s="147" t="s">
        <v>28576</v>
      </c>
      <c r="B850" s="147"/>
      <c r="C850" s="147" t="s">
        <v>28577</v>
      </c>
      <c r="D850" s="147"/>
      <c r="E850" s="147"/>
      <c r="F850" s="147"/>
      <c r="G850" s="147"/>
      <c r="H850" s="147"/>
      <c r="I850" s="147"/>
      <c r="J850" s="147"/>
      <c r="K850" s="147" t="s">
        <v>3131</v>
      </c>
      <c r="L850" s="147"/>
      <c r="M850" s="147"/>
      <c r="N850" s="148" t="s">
        <v>15874</v>
      </c>
      <c r="O850" s="148"/>
      <c r="P850" s="148"/>
      <c r="Q850" s="148"/>
      <c r="R850" s="148"/>
      <c r="S850" s="148"/>
    </row>
    <row r="851" spans="1:19" ht="15" customHeight="1" x14ac:dyDescent="0.3">
      <c r="A851" s="147" t="s">
        <v>28578</v>
      </c>
      <c r="B851" s="147"/>
      <c r="C851" s="147" t="s">
        <v>28342</v>
      </c>
      <c r="D851" s="147"/>
      <c r="E851" s="147"/>
      <c r="F851" s="147"/>
      <c r="G851" s="147"/>
      <c r="H851" s="147"/>
      <c r="I851" s="147"/>
      <c r="J851" s="147"/>
      <c r="K851" s="147" t="s">
        <v>26910</v>
      </c>
      <c r="L851" s="147"/>
      <c r="M851" s="147"/>
      <c r="N851" s="148" t="s">
        <v>26911</v>
      </c>
      <c r="O851" s="148"/>
      <c r="P851" s="148"/>
      <c r="Q851" s="148"/>
      <c r="R851" s="148"/>
      <c r="S851" s="148"/>
    </row>
    <row r="852" spans="1:19" ht="15" customHeight="1" x14ac:dyDescent="0.3">
      <c r="A852" s="147" t="s">
        <v>28579</v>
      </c>
      <c r="B852" s="147"/>
      <c r="C852" s="147" t="s">
        <v>28580</v>
      </c>
      <c r="D852" s="147"/>
      <c r="E852" s="147"/>
      <c r="F852" s="147"/>
      <c r="G852" s="147"/>
      <c r="H852" s="147"/>
      <c r="I852" s="147"/>
      <c r="J852" s="147"/>
      <c r="K852" s="147" t="s">
        <v>80</v>
      </c>
      <c r="L852" s="147"/>
      <c r="M852" s="147"/>
      <c r="N852" s="148" t="s">
        <v>28581</v>
      </c>
      <c r="O852" s="148"/>
      <c r="P852" s="148"/>
      <c r="Q852" s="148"/>
      <c r="R852" s="148"/>
      <c r="S852" s="148"/>
    </row>
    <row r="853" spans="1:19" ht="15" customHeight="1" x14ac:dyDescent="0.3">
      <c r="A853" s="147" t="s">
        <v>28582</v>
      </c>
      <c r="B853" s="147"/>
      <c r="C853" s="147" t="s">
        <v>28583</v>
      </c>
      <c r="D853" s="147"/>
      <c r="E853" s="147"/>
      <c r="F853" s="147"/>
      <c r="G853" s="147"/>
      <c r="H853" s="147"/>
      <c r="I853" s="147"/>
      <c r="J853" s="147"/>
      <c r="K853" s="147" t="s">
        <v>80</v>
      </c>
      <c r="L853" s="147"/>
      <c r="M853" s="147"/>
      <c r="N853" s="148" t="s">
        <v>28584</v>
      </c>
      <c r="O853" s="148"/>
      <c r="P853" s="148"/>
      <c r="Q853" s="148"/>
      <c r="R853" s="148"/>
      <c r="S853" s="148"/>
    </row>
    <row r="854" spans="1:19" ht="15" customHeight="1" x14ac:dyDescent="0.3">
      <c r="A854" s="147" t="s">
        <v>28585</v>
      </c>
      <c r="B854" s="147"/>
      <c r="C854" s="147" t="s">
        <v>28586</v>
      </c>
      <c r="D854" s="147"/>
      <c r="E854" s="147"/>
      <c r="F854" s="147"/>
      <c r="G854" s="147"/>
      <c r="H854" s="147"/>
      <c r="I854" s="147"/>
      <c r="J854" s="147"/>
      <c r="K854" s="147" t="s">
        <v>80</v>
      </c>
      <c r="L854" s="147"/>
      <c r="M854" s="147"/>
      <c r="N854" s="148" t="s">
        <v>28587</v>
      </c>
      <c r="O854" s="148"/>
      <c r="P854" s="148"/>
      <c r="Q854" s="148"/>
      <c r="R854" s="148"/>
      <c r="S854" s="148"/>
    </row>
    <row r="855" spans="1:19" ht="15" customHeight="1" x14ac:dyDescent="0.3">
      <c r="A855" s="147" t="s">
        <v>28588</v>
      </c>
      <c r="B855" s="147"/>
      <c r="C855" s="147" t="s">
        <v>28589</v>
      </c>
      <c r="D855" s="147"/>
      <c r="E855" s="147"/>
      <c r="F855" s="147"/>
      <c r="G855" s="147"/>
      <c r="H855" s="147"/>
      <c r="I855" s="147"/>
      <c r="J855" s="147"/>
      <c r="K855" s="147" t="s">
        <v>80</v>
      </c>
      <c r="L855" s="147"/>
      <c r="M855" s="147"/>
      <c r="N855" s="148" t="s">
        <v>28590</v>
      </c>
      <c r="O855" s="148"/>
      <c r="P855" s="148"/>
      <c r="Q855" s="148"/>
      <c r="R855" s="148"/>
      <c r="S855" s="148"/>
    </row>
    <row r="856" spans="1:19" ht="15" customHeight="1" x14ac:dyDescent="0.3">
      <c r="A856" s="147" t="s">
        <v>28591</v>
      </c>
      <c r="B856" s="147"/>
      <c r="C856" s="147" t="s">
        <v>28592</v>
      </c>
      <c r="D856" s="147"/>
      <c r="E856" s="147"/>
      <c r="F856" s="147"/>
      <c r="G856" s="147"/>
      <c r="H856" s="147"/>
      <c r="I856" s="147"/>
      <c r="J856" s="147"/>
      <c r="K856" s="147" t="s">
        <v>80</v>
      </c>
      <c r="L856" s="147"/>
      <c r="M856" s="147"/>
      <c r="N856" s="148" t="s">
        <v>28593</v>
      </c>
      <c r="O856" s="148"/>
      <c r="P856" s="148"/>
      <c r="Q856" s="148"/>
      <c r="R856" s="148"/>
      <c r="S856" s="148"/>
    </row>
    <row r="857" spans="1:19" ht="15" customHeight="1" x14ac:dyDescent="0.3">
      <c r="A857" s="147" t="s">
        <v>28594</v>
      </c>
      <c r="B857" s="147"/>
      <c r="C857" s="147" t="s">
        <v>28595</v>
      </c>
      <c r="D857" s="147"/>
      <c r="E857" s="147"/>
      <c r="F857" s="147"/>
      <c r="G857" s="147"/>
      <c r="H857" s="147"/>
      <c r="I857" s="147"/>
      <c r="J857" s="147"/>
      <c r="K857" s="147" t="s">
        <v>80</v>
      </c>
      <c r="L857" s="147"/>
      <c r="M857" s="147"/>
      <c r="N857" s="148" t="s">
        <v>28596</v>
      </c>
      <c r="O857" s="148"/>
      <c r="P857" s="148"/>
      <c r="Q857" s="148"/>
      <c r="R857" s="148"/>
      <c r="S857" s="148"/>
    </row>
    <row r="858" spans="1:19" ht="15" customHeight="1" x14ac:dyDescent="0.3">
      <c r="A858" s="147" t="s">
        <v>28597</v>
      </c>
      <c r="B858" s="147"/>
      <c r="C858" s="147" t="s">
        <v>28598</v>
      </c>
      <c r="D858" s="147"/>
      <c r="E858" s="147"/>
      <c r="F858" s="147"/>
      <c r="G858" s="147"/>
      <c r="H858" s="147"/>
      <c r="I858" s="147"/>
      <c r="J858" s="147"/>
      <c r="K858" s="147" t="s">
        <v>80</v>
      </c>
      <c r="L858" s="147"/>
      <c r="M858" s="147"/>
      <c r="N858" s="148" t="s">
        <v>28599</v>
      </c>
      <c r="O858" s="148"/>
      <c r="P858" s="148"/>
      <c r="Q858" s="148"/>
      <c r="R858" s="148"/>
      <c r="S858" s="148"/>
    </row>
    <row r="859" spans="1:19" ht="15" customHeight="1" x14ac:dyDescent="0.3">
      <c r="A859" s="147" t="s">
        <v>28600</v>
      </c>
      <c r="B859" s="147"/>
      <c r="C859" s="147" t="s">
        <v>28601</v>
      </c>
      <c r="D859" s="147"/>
      <c r="E859" s="147"/>
      <c r="F859" s="147"/>
      <c r="G859" s="147"/>
      <c r="H859" s="147"/>
      <c r="I859" s="147"/>
      <c r="J859" s="147"/>
      <c r="K859" s="147" t="s">
        <v>80</v>
      </c>
      <c r="L859" s="147"/>
      <c r="M859" s="147"/>
      <c r="N859" s="148" t="s">
        <v>28602</v>
      </c>
      <c r="O859" s="148"/>
      <c r="P859" s="148"/>
      <c r="Q859" s="148"/>
      <c r="R859" s="148"/>
      <c r="S859" s="148"/>
    </row>
    <row r="860" spans="1:19" ht="15" customHeight="1" x14ac:dyDescent="0.3">
      <c r="A860" s="147" t="s">
        <v>28603</v>
      </c>
      <c r="B860" s="147"/>
      <c r="C860" s="147" t="s">
        <v>28604</v>
      </c>
      <c r="D860" s="147"/>
      <c r="E860" s="147"/>
      <c r="F860" s="147"/>
      <c r="G860" s="147"/>
      <c r="H860" s="147"/>
      <c r="I860" s="147"/>
      <c r="J860" s="147"/>
      <c r="K860" s="147" t="s">
        <v>80</v>
      </c>
      <c r="L860" s="147"/>
      <c r="M860" s="147"/>
      <c r="N860" s="148" t="s">
        <v>28605</v>
      </c>
      <c r="O860" s="148"/>
      <c r="P860" s="148"/>
      <c r="Q860" s="148"/>
      <c r="R860" s="148"/>
      <c r="S860" s="148"/>
    </row>
    <row r="861" spans="1:19" ht="15" customHeight="1" x14ac:dyDescent="0.3">
      <c r="A861" s="147" t="s">
        <v>28606</v>
      </c>
      <c r="B861" s="147"/>
      <c r="C861" s="147" t="s">
        <v>28607</v>
      </c>
      <c r="D861" s="147"/>
      <c r="E861" s="147"/>
      <c r="F861" s="147"/>
      <c r="G861" s="147"/>
      <c r="H861" s="147"/>
      <c r="I861" s="147"/>
      <c r="J861" s="147"/>
      <c r="K861" s="147" t="s">
        <v>80</v>
      </c>
      <c r="L861" s="147"/>
      <c r="M861" s="147"/>
      <c r="N861" s="148" t="s">
        <v>28608</v>
      </c>
      <c r="O861" s="148"/>
      <c r="P861" s="148"/>
      <c r="Q861" s="148"/>
      <c r="R861" s="148"/>
      <c r="S861" s="148"/>
    </row>
    <row r="862" spans="1:19" ht="15" customHeight="1" x14ac:dyDescent="0.3">
      <c r="A862" s="147" t="s">
        <v>28609</v>
      </c>
      <c r="B862" s="147"/>
      <c r="C862" s="147" t="s">
        <v>28610</v>
      </c>
      <c r="D862" s="147"/>
      <c r="E862" s="147"/>
      <c r="F862" s="147"/>
      <c r="G862" s="147"/>
      <c r="H862" s="147"/>
      <c r="I862" s="147"/>
      <c r="J862" s="147"/>
      <c r="K862" s="147" t="s">
        <v>80</v>
      </c>
      <c r="L862" s="147"/>
      <c r="M862" s="147"/>
      <c r="N862" s="148" t="s">
        <v>28611</v>
      </c>
      <c r="O862" s="148"/>
      <c r="P862" s="148"/>
      <c r="Q862" s="148"/>
      <c r="R862" s="148"/>
      <c r="S862" s="148"/>
    </row>
    <row r="863" spans="1:19" ht="15" customHeight="1" x14ac:dyDescent="0.3">
      <c r="A863" s="147" t="s">
        <v>28612</v>
      </c>
      <c r="B863" s="147"/>
      <c r="C863" s="147" t="s">
        <v>28613</v>
      </c>
      <c r="D863" s="147"/>
      <c r="E863" s="147"/>
      <c r="F863" s="147"/>
      <c r="G863" s="147"/>
      <c r="H863" s="147"/>
      <c r="I863" s="147"/>
      <c r="J863" s="147"/>
      <c r="K863" s="147" t="s">
        <v>80</v>
      </c>
      <c r="L863" s="147"/>
      <c r="M863" s="147"/>
      <c r="N863" s="148" t="s">
        <v>28614</v>
      </c>
      <c r="O863" s="148"/>
      <c r="P863" s="148"/>
      <c r="Q863" s="148"/>
      <c r="R863" s="148"/>
      <c r="S863" s="148"/>
    </row>
    <row r="864" spans="1:19" ht="15" customHeight="1" x14ac:dyDescent="0.3">
      <c r="A864" s="152" t="s">
        <v>28615</v>
      </c>
      <c r="B864" s="152"/>
      <c r="C864" s="152" t="s">
        <v>28616</v>
      </c>
      <c r="D864" s="152"/>
      <c r="E864" s="152"/>
      <c r="F864" s="152"/>
      <c r="G864" s="152"/>
      <c r="H864" s="152"/>
      <c r="I864" s="152"/>
      <c r="J864" s="152"/>
      <c r="K864" s="152" t="s">
        <v>80</v>
      </c>
      <c r="L864" s="152"/>
      <c r="M864" s="152"/>
      <c r="N864" s="153" t="s">
        <v>28617</v>
      </c>
      <c r="O864" s="153"/>
      <c r="P864" s="153"/>
      <c r="Q864" s="153"/>
      <c r="R864" s="153"/>
      <c r="S864" s="153"/>
    </row>
    <row r="866" spans="1:19" ht="15" customHeight="1" x14ac:dyDescent="0.3">
      <c r="A866" s="154" t="s">
        <v>26963</v>
      </c>
      <c r="B866" s="154"/>
      <c r="C866" s="154"/>
    </row>
    <row r="867" spans="1:19" ht="15" customHeight="1" x14ac:dyDescent="0.3">
      <c r="A867" s="154"/>
      <c r="B867" s="154"/>
      <c r="C867" s="154"/>
      <c r="P867" s="155" t="s">
        <v>28618</v>
      </c>
      <c r="Q867" s="155"/>
      <c r="R867" s="155"/>
      <c r="S867" s="155"/>
    </row>
    <row r="868" spans="1:19" x14ac:dyDescent="0.3">
      <c r="P868" s="155"/>
      <c r="Q868" s="155"/>
      <c r="R868" s="155"/>
      <c r="S868" s="155"/>
    </row>
    <row r="870" spans="1:19" ht="15.75" customHeight="1" x14ac:dyDescent="0.3">
      <c r="H870" s="150" t="s">
        <v>26843</v>
      </c>
      <c r="I870" s="150"/>
      <c r="J870" s="150"/>
      <c r="K870" s="150"/>
      <c r="L870" s="150"/>
      <c r="M870" s="150"/>
      <c r="N870" s="150"/>
    </row>
    <row r="872" spans="1:19" ht="15.75" customHeight="1" x14ac:dyDescent="0.3">
      <c r="G872" s="150" t="s">
        <v>26844</v>
      </c>
      <c r="H872" s="150"/>
    </row>
    <row r="874" spans="1:19" ht="15" customHeight="1" x14ac:dyDescent="0.3">
      <c r="A874" s="151" t="s">
        <v>26845</v>
      </c>
      <c r="B874" s="151"/>
      <c r="C874" s="151"/>
      <c r="D874" s="151"/>
      <c r="J874" s="151" t="s">
        <v>26846</v>
      </c>
      <c r="K874" s="151"/>
      <c r="M874" s="151" t="s">
        <v>26847</v>
      </c>
      <c r="N874" s="151"/>
      <c r="P874" s="151" t="s">
        <v>26848</v>
      </c>
      <c r="Q874" s="151"/>
      <c r="R874" s="151"/>
    </row>
    <row r="876" spans="1:19" ht="15" customHeight="1" x14ac:dyDescent="0.3">
      <c r="A876" s="137" t="s">
        <v>27</v>
      </c>
      <c r="C876" s="149" t="s">
        <v>26849</v>
      </c>
      <c r="D876" s="149"/>
      <c r="E876" s="149"/>
      <c r="L876" s="137" t="s">
        <v>13</v>
      </c>
      <c r="R876" s="137" t="s">
        <v>26850</v>
      </c>
    </row>
    <row r="878" spans="1:19" ht="15" customHeight="1" x14ac:dyDescent="0.3">
      <c r="A878" s="147" t="s">
        <v>28619</v>
      </c>
      <c r="B878" s="147"/>
      <c r="C878" s="147" t="s">
        <v>28620</v>
      </c>
      <c r="D878" s="147"/>
      <c r="E878" s="147"/>
      <c r="F878" s="147"/>
      <c r="G878" s="147"/>
      <c r="H878" s="147"/>
      <c r="I878" s="147"/>
      <c r="J878" s="147"/>
      <c r="K878" s="147" t="s">
        <v>80</v>
      </c>
      <c r="L878" s="147"/>
      <c r="M878" s="147"/>
      <c r="N878" s="148" t="s">
        <v>28621</v>
      </c>
      <c r="O878" s="148"/>
      <c r="P878" s="148"/>
      <c r="Q878" s="148"/>
      <c r="R878" s="148"/>
      <c r="S878" s="148"/>
    </row>
    <row r="879" spans="1:19" x14ac:dyDescent="0.3">
      <c r="A879" s="147"/>
      <c r="B879" s="147"/>
      <c r="C879" s="147"/>
      <c r="D879" s="147"/>
      <c r="E879" s="147"/>
      <c r="F879" s="147"/>
      <c r="G879" s="147"/>
      <c r="H879" s="147"/>
      <c r="I879" s="147"/>
      <c r="J879" s="147"/>
      <c r="K879" s="147"/>
      <c r="L879" s="147"/>
      <c r="M879" s="147"/>
      <c r="N879" s="148"/>
      <c r="O879" s="148"/>
      <c r="P879" s="148"/>
      <c r="Q879" s="148"/>
      <c r="R879" s="148"/>
      <c r="S879" s="148"/>
    </row>
    <row r="880" spans="1:19" ht="15" customHeight="1" x14ac:dyDescent="0.3">
      <c r="A880" s="147" t="s">
        <v>28622</v>
      </c>
      <c r="B880" s="147"/>
      <c r="C880" s="147" t="s">
        <v>28623</v>
      </c>
      <c r="D880" s="147"/>
      <c r="E880" s="147"/>
      <c r="F880" s="147"/>
      <c r="G880" s="147"/>
      <c r="H880" s="147"/>
      <c r="I880" s="147"/>
      <c r="J880" s="147"/>
      <c r="K880" s="147" t="s">
        <v>146</v>
      </c>
      <c r="L880" s="147"/>
      <c r="M880" s="147"/>
      <c r="N880" s="148" t="s">
        <v>28624</v>
      </c>
      <c r="O880" s="148"/>
      <c r="P880" s="148"/>
      <c r="Q880" s="148"/>
      <c r="R880" s="148"/>
      <c r="S880" s="148"/>
    </row>
    <row r="881" spans="1:19" ht="15" customHeight="1" x14ac:dyDescent="0.3">
      <c r="A881" s="147" t="s">
        <v>28625</v>
      </c>
      <c r="B881" s="147"/>
      <c r="C881" s="147" t="s">
        <v>28626</v>
      </c>
      <c r="D881" s="147"/>
      <c r="E881" s="147"/>
      <c r="F881" s="147"/>
      <c r="G881" s="147"/>
      <c r="H881" s="147"/>
      <c r="I881" s="147"/>
      <c r="J881" s="147"/>
      <c r="K881" s="147" t="s">
        <v>146</v>
      </c>
      <c r="L881" s="147"/>
      <c r="M881" s="147"/>
      <c r="N881" s="148" t="s">
        <v>26853</v>
      </c>
      <c r="O881" s="148"/>
      <c r="P881" s="148"/>
      <c r="Q881" s="148"/>
      <c r="R881" s="148"/>
      <c r="S881" s="148"/>
    </row>
    <row r="882" spans="1:19" ht="15" customHeight="1" x14ac:dyDescent="0.3">
      <c r="A882" s="147" t="s">
        <v>28627</v>
      </c>
      <c r="B882" s="147"/>
      <c r="C882" s="147" t="s">
        <v>27041</v>
      </c>
      <c r="D882" s="147"/>
      <c r="E882" s="147"/>
      <c r="F882" s="147"/>
      <c r="G882" s="147"/>
      <c r="H882" s="147"/>
      <c r="I882" s="147"/>
      <c r="J882" s="147"/>
      <c r="K882" s="147" t="s">
        <v>26910</v>
      </c>
      <c r="L882" s="147"/>
      <c r="M882" s="147"/>
      <c r="N882" s="148" t="s">
        <v>26911</v>
      </c>
      <c r="O882" s="148"/>
      <c r="P882" s="148"/>
      <c r="Q882" s="148"/>
      <c r="R882" s="148"/>
      <c r="S882" s="148"/>
    </row>
    <row r="883" spans="1:19" ht="15" customHeight="1" x14ac:dyDescent="0.3">
      <c r="A883" s="147" t="s">
        <v>28628</v>
      </c>
      <c r="B883" s="147"/>
      <c r="C883" s="147" t="s">
        <v>28629</v>
      </c>
      <c r="D883" s="147"/>
      <c r="E883" s="147"/>
      <c r="F883" s="147"/>
      <c r="G883" s="147"/>
      <c r="H883" s="147"/>
      <c r="I883" s="147"/>
      <c r="J883" s="147"/>
      <c r="K883" s="147" t="s">
        <v>1037</v>
      </c>
      <c r="L883" s="147"/>
      <c r="M883" s="147"/>
      <c r="N883" s="148" t="s">
        <v>9011</v>
      </c>
      <c r="O883" s="148"/>
      <c r="P883" s="148"/>
      <c r="Q883" s="148"/>
      <c r="R883" s="148"/>
      <c r="S883" s="148"/>
    </row>
    <row r="884" spans="1:19" ht="15" customHeight="1" x14ac:dyDescent="0.3">
      <c r="A884" s="147" t="s">
        <v>28630</v>
      </c>
      <c r="B884" s="147"/>
      <c r="C884" s="147" t="s">
        <v>28631</v>
      </c>
      <c r="D884" s="147"/>
      <c r="E884" s="147"/>
      <c r="F884" s="147"/>
      <c r="G884" s="147"/>
      <c r="H884" s="147"/>
      <c r="I884" s="147"/>
      <c r="J884" s="147"/>
      <c r="K884" s="147" t="s">
        <v>1037</v>
      </c>
      <c r="L884" s="147"/>
      <c r="M884" s="147"/>
      <c r="N884" s="148" t="s">
        <v>17631</v>
      </c>
      <c r="O884" s="148"/>
      <c r="P884" s="148"/>
      <c r="Q884" s="148"/>
      <c r="R884" s="148"/>
      <c r="S884" s="148"/>
    </row>
    <row r="885" spans="1:19" ht="15" customHeight="1" x14ac:dyDescent="0.3">
      <c r="A885" s="147" t="s">
        <v>28632</v>
      </c>
      <c r="B885" s="147"/>
      <c r="C885" s="147" t="s">
        <v>28633</v>
      </c>
      <c r="D885" s="147"/>
      <c r="E885" s="147"/>
      <c r="F885" s="147"/>
      <c r="G885" s="147"/>
      <c r="H885" s="147"/>
      <c r="I885" s="147"/>
      <c r="J885" s="147"/>
      <c r="K885" s="147" t="s">
        <v>146</v>
      </c>
      <c r="L885" s="147"/>
      <c r="M885" s="147"/>
      <c r="N885" s="148" t="s">
        <v>1399</v>
      </c>
      <c r="O885" s="148"/>
      <c r="P885" s="148"/>
      <c r="Q885" s="148"/>
      <c r="R885" s="148"/>
      <c r="S885" s="148"/>
    </row>
    <row r="886" spans="1:19" ht="15" customHeight="1" x14ac:dyDescent="0.3">
      <c r="A886" s="147" t="s">
        <v>28634</v>
      </c>
      <c r="B886" s="147"/>
      <c r="C886" s="147" t="s">
        <v>28635</v>
      </c>
      <c r="D886" s="147"/>
      <c r="E886" s="147"/>
      <c r="F886" s="147"/>
      <c r="G886" s="147"/>
      <c r="H886" s="147"/>
      <c r="I886" s="147"/>
      <c r="J886" s="147"/>
      <c r="K886" s="147" t="s">
        <v>146</v>
      </c>
      <c r="L886" s="147"/>
      <c r="M886" s="147"/>
      <c r="N886" s="148" t="s">
        <v>17613</v>
      </c>
      <c r="O886" s="148"/>
      <c r="P886" s="148"/>
      <c r="Q886" s="148"/>
      <c r="R886" s="148"/>
      <c r="S886" s="148"/>
    </row>
    <row r="887" spans="1:19" ht="15" customHeight="1" x14ac:dyDescent="0.3">
      <c r="A887" s="147" t="s">
        <v>28636</v>
      </c>
      <c r="B887" s="147"/>
      <c r="C887" s="147" t="s">
        <v>28637</v>
      </c>
      <c r="D887" s="147"/>
      <c r="E887" s="147"/>
      <c r="F887" s="147"/>
      <c r="G887" s="147"/>
      <c r="H887" s="147"/>
      <c r="I887" s="147"/>
      <c r="J887" s="147"/>
      <c r="K887" s="147" t="s">
        <v>146</v>
      </c>
      <c r="L887" s="147"/>
      <c r="M887" s="147"/>
      <c r="N887" s="148" t="s">
        <v>2040</v>
      </c>
      <c r="O887" s="148"/>
      <c r="P887" s="148"/>
      <c r="Q887" s="148"/>
      <c r="R887" s="148"/>
      <c r="S887" s="148"/>
    </row>
    <row r="888" spans="1:19" ht="15" customHeight="1" x14ac:dyDescent="0.3">
      <c r="A888" s="147" t="s">
        <v>28638</v>
      </c>
      <c r="B888" s="147"/>
      <c r="C888" s="147" t="s">
        <v>28639</v>
      </c>
      <c r="D888" s="147"/>
      <c r="E888" s="147"/>
      <c r="F888" s="147"/>
      <c r="G888" s="147"/>
      <c r="H888" s="147"/>
      <c r="I888" s="147"/>
      <c r="J888" s="147"/>
      <c r="K888" s="147" t="s">
        <v>146</v>
      </c>
      <c r="L888" s="147"/>
      <c r="M888" s="147"/>
      <c r="N888" s="148" t="s">
        <v>17622</v>
      </c>
      <c r="O888" s="148"/>
      <c r="P888" s="148"/>
      <c r="Q888" s="148"/>
      <c r="R888" s="148"/>
      <c r="S888" s="148"/>
    </row>
    <row r="889" spans="1:19" ht="15" customHeight="1" x14ac:dyDescent="0.3">
      <c r="A889" s="147" t="s">
        <v>28640</v>
      </c>
      <c r="B889" s="147"/>
      <c r="C889" s="147" t="s">
        <v>28641</v>
      </c>
      <c r="D889" s="147"/>
      <c r="E889" s="147"/>
      <c r="F889" s="147"/>
      <c r="G889" s="147"/>
      <c r="H889" s="147"/>
      <c r="I889" s="147"/>
      <c r="J889" s="147"/>
      <c r="K889" s="147" t="s">
        <v>80</v>
      </c>
      <c r="L889" s="147"/>
      <c r="M889" s="147"/>
      <c r="N889" s="148" t="s">
        <v>28642</v>
      </c>
      <c r="O889" s="148"/>
      <c r="P889" s="148"/>
      <c r="Q889" s="148"/>
      <c r="R889" s="148"/>
      <c r="S889" s="148"/>
    </row>
    <row r="890" spans="1:19" ht="15" customHeight="1" x14ac:dyDescent="0.3">
      <c r="A890" s="147" t="s">
        <v>28643</v>
      </c>
      <c r="B890" s="147"/>
      <c r="C890" s="147" t="s">
        <v>27043</v>
      </c>
      <c r="D890" s="147"/>
      <c r="E890" s="147"/>
      <c r="F890" s="147"/>
      <c r="G890" s="147"/>
      <c r="H890" s="147"/>
      <c r="I890" s="147"/>
      <c r="J890" s="147"/>
      <c r="K890" s="147" t="s">
        <v>26910</v>
      </c>
      <c r="L890" s="147"/>
      <c r="M890" s="147"/>
      <c r="N890" s="148" t="s">
        <v>26911</v>
      </c>
      <c r="O890" s="148"/>
      <c r="P890" s="148"/>
      <c r="Q890" s="148"/>
      <c r="R890" s="148"/>
      <c r="S890" s="148"/>
    </row>
    <row r="891" spans="1:19" ht="15" customHeight="1" x14ac:dyDescent="0.3">
      <c r="A891" s="147" t="s">
        <v>28644</v>
      </c>
      <c r="B891" s="147"/>
      <c r="C891" s="147" t="s">
        <v>28645</v>
      </c>
      <c r="D891" s="147"/>
      <c r="E891" s="147"/>
      <c r="F891" s="147"/>
      <c r="G891" s="147"/>
      <c r="H891" s="147"/>
      <c r="I891" s="147"/>
      <c r="J891" s="147"/>
      <c r="K891" s="147" t="s">
        <v>1037</v>
      </c>
      <c r="L891" s="147"/>
      <c r="M891" s="147"/>
      <c r="N891" s="148" t="s">
        <v>28646</v>
      </c>
      <c r="O891" s="148"/>
      <c r="P891" s="148"/>
      <c r="Q891" s="148"/>
      <c r="R891" s="148"/>
      <c r="S891" s="148"/>
    </row>
    <row r="892" spans="1:19" ht="15" customHeight="1" x14ac:dyDescent="0.3">
      <c r="A892" s="147" t="s">
        <v>28647</v>
      </c>
      <c r="B892" s="147"/>
      <c r="C892" s="147" t="s">
        <v>28648</v>
      </c>
      <c r="D892" s="147"/>
      <c r="E892" s="147"/>
      <c r="F892" s="147"/>
      <c r="G892" s="147"/>
      <c r="H892" s="147"/>
      <c r="I892" s="147"/>
      <c r="J892" s="147"/>
      <c r="K892" s="147" t="s">
        <v>146</v>
      </c>
      <c r="L892" s="147"/>
      <c r="M892" s="147"/>
      <c r="N892" s="148" t="s">
        <v>17580</v>
      </c>
      <c r="O892" s="148"/>
      <c r="P892" s="148"/>
      <c r="Q892" s="148"/>
      <c r="R892" s="148"/>
      <c r="S892" s="148"/>
    </row>
    <row r="893" spans="1:19" ht="15" customHeight="1" x14ac:dyDescent="0.3">
      <c r="A893" s="147" t="s">
        <v>28649</v>
      </c>
      <c r="B893" s="147"/>
      <c r="C893" s="147" t="s">
        <v>28650</v>
      </c>
      <c r="D893" s="147"/>
      <c r="E893" s="147"/>
      <c r="F893" s="147"/>
      <c r="G893" s="147"/>
      <c r="H893" s="147"/>
      <c r="I893" s="147"/>
      <c r="J893" s="147"/>
      <c r="K893" s="147" t="s">
        <v>1037</v>
      </c>
      <c r="L893" s="147"/>
      <c r="M893" s="147"/>
      <c r="N893" s="148" t="s">
        <v>10702</v>
      </c>
      <c r="O893" s="148"/>
      <c r="P893" s="148"/>
      <c r="Q893" s="148"/>
      <c r="R893" s="148"/>
      <c r="S893" s="148"/>
    </row>
    <row r="894" spans="1:19" ht="15" customHeight="1" x14ac:dyDescent="0.3">
      <c r="A894" s="147" t="s">
        <v>28651</v>
      </c>
      <c r="B894" s="147"/>
      <c r="C894" s="147" t="s">
        <v>28652</v>
      </c>
      <c r="D894" s="147"/>
      <c r="E894" s="147"/>
      <c r="F894" s="147"/>
      <c r="G894" s="147"/>
      <c r="H894" s="147"/>
      <c r="I894" s="147"/>
      <c r="J894" s="147"/>
      <c r="K894" s="147" t="s">
        <v>80</v>
      </c>
      <c r="L894" s="147"/>
      <c r="M894" s="147"/>
      <c r="N894" s="148" t="s">
        <v>28653</v>
      </c>
      <c r="O894" s="148"/>
      <c r="P894" s="148"/>
      <c r="Q894" s="148"/>
      <c r="R894" s="148"/>
      <c r="S894" s="148"/>
    </row>
    <row r="895" spans="1:19" ht="15" customHeight="1" x14ac:dyDescent="0.3">
      <c r="A895" s="147" t="s">
        <v>28654</v>
      </c>
      <c r="B895" s="147"/>
      <c r="C895" s="147" t="s">
        <v>28655</v>
      </c>
      <c r="D895" s="147"/>
      <c r="E895" s="147"/>
      <c r="F895" s="147"/>
      <c r="G895" s="147"/>
      <c r="H895" s="147"/>
      <c r="I895" s="147"/>
      <c r="J895" s="147"/>
      <c r="K895" s="147" t="s">
        <v>146</v>
      </c>
      <c r="L895" s="147"/>
      <c r="M895" s="147"/>
      <c r="N895" s="148" t="s">
        <v>28656</v>
      </c>
      <c r="O895" s="148"/>
      <c r="P895" s="148"/>
      <c r="Q895" s="148"/>
      <c r="R895" s="148"/>
      <c r="S895" s="148"/>
    </row>
    <row r="896" spans="1:19" ht="15" customHeight="1" x14ac:dyDescent="0.3">
      <c r="A896" s="147" t="s">
        <v>28657</v>
      </c>
      <c r="B896" s="147"/>
      <c r="C896" s="147" t="s">
        <v>28658</v>
      </c>
      <c r="D896" s="147"/>
      <c r="E896" s="147"/>
      <c r="F896" s="147"/>
      <c r="G896" s="147"/>
      <c r="H896" s="147"/>
      <c r="I896" s="147"/>
      <c r="J896" s="147"/>
      <c r="K896" s="147" t="s">
        <v>146</v>
      </c>
      <c r="L896" s="147"/>
      <c r="M896" s="147"/>
      <c r="N896" s="148" t="s">
        <v>5795</v>
      </c>
      <c r="O896" s="148"/>
      <c r="P896" s="148"/>
      <c r="Q896" s="148"/>
      <c r="R896" s="148"/>
      <c r="S896" s="148"/>
    </row>
    <row r="897" spans="1:19" ht="15" customHeight="1" x14ac:dyDescent="0.3">
      <c r="A897" s="147" t="s">
        <v>28659</v>
      </c>
      <c r="B897" s="147"/>
      <c r="C897" s="147" t="s">
        <v>28660</v>
      </c>
      <c r="D897" s="147"/>
      <c r="E897" s="147"/>
      <c r="F897" s="147"/>
      <c r="G897" s="147"/>
      <c r="H897" s="147"/>
      <c r="I897" s="147"/>
      <c r="J897" s="147"/>
      <c r="K897" s="147" t="s">
        <v>80</v>
      </c>
      <c r="L897" s="147"/>
      <c r="M897" s="147"/>
      <c r="N897" s="148" t="s">
        <v>28642</v>
      </c>
      <c r="O897" s="148"/>
      <c r="P897" s="148"/>
      <c r="Q897" s="148"/>
      <c r="R897" s="148"/>
      <c r="S897" s="148"/>
    </row>
    <row r="898" spans="1:19" ht="15" customHeight="1" x14ac:dyDescent="0.3">
      <c r="A898" s="147" t="s">
        <v>28661</v>
      </c>
      <c r="B898" s="147"/>
      <c r="C898" s="147" t="s">
        <v>28662</v>
      </c>
      <c r="D898" s="147"/>
      <c r="E898" s="147"/>
      <c r="F898" s="147"/>
      <c r="G898" s="147"/>
      <c r="H898" s="147"/>
      <c r="I898" s="147"/>
      <c r="J898" s="147"/>
      <c r="K898" s="147" t="s">
        <v>26910</v>
      </c>
      <c r="L898" s="147"/>
      <c r="M898" s="147"/>
      <c r="N898" s="148" t="s">
        <v>26911</v>
      </c>
      <c r="O898" s="148"/>
      <c r="P898" s="148"/>
      <c r="Q898" s="148"/>
      <c r="R898" s="148"/>
      <c r="S898" s="148"/>
    </row>
    <row r="899" spans="1:19" ht="15" customHeight="1" x14ac:dyDescent="0.3">
      <c r="A899" s="147" t="s">
        <v>28663</v>
      </c>
      <c r="B899" s="147"/>
      <c r="C899" s="147" t="s">
        <v>28664</v>
      </c>
      <c r="D899" s="147"/>
      <c r="E899" s="147"/>
      <c r="F899" s="147"/>
      <c r="G899" s="147"/>
      <c r="H899" s="147"/>
      <c r="I899" s="147"/>
      <c r="J899" s="147"/>
      <c r="K899" s="147" t="s">
        <v>1037</v>
      </c>
      <c r="L899" s="147"/>
      <c r="M899" s="147"/>
      <c r="N899" s="148" t="s">
        <v>28251</v>
      </c>
      <c r="O899" s="148"/>
      <c r="P899" s="148"/>
      <c r="Q899" s="148"/>
      <c r="R899" s="148"/>
      <c r="S899" s="148"/>
    </row>
    <row r="900" spans="1:19" ht="15" customHeight="1" x14ac:dyDescent="0.3">
      <c r="A900" s="147" t="s">
        <v>28665</v>
      </c>
      <c r="B900" s="147"/>
      <c r="C900" s="147" t="s">
        <v>28666</v>
      </c>
      <c r="D900" s="147"/>
      <c r="E900" s="147"/>
      <c r="F900" s="147"/>
      <c r="G900" s="147"/>
      <c r="H900" s="147"/>
      <c r="I900" s="147"/>
      <c r="J900" s="147"/>
      <c r="K900" s="147" t="s">
        <v>1037</v>
      </c>
      <c r="L900" s="147"/>
      <c r="M900" s="147"/>
      <c r="N900" s="148" t="s">
        <v>28254</v>
      </c>
      <c r="O900" s="148"/>
      <c r="P900" s="148"/>
      <c r="Q900" s="148"/>
      <c r="R900" s="148"/>
      <c r="S900" s="148"/>
    </row>
    <row r="901" spans="1:19" ht="15" customHeight="1" x14ac:dyDescent="0.3">
      <c r="A901" s="147" t="s">
        <v>28667</v>
      </c>
      <c r="B901" s="147"/>
      <c r="C901" s="147" t="s">
        <v>28668</v>
      </c>
      <c r="D901" s="147"/>
      <c r="E901" s="147"/>
      <c r="F901" s="147"/>
      <c r="G901" s="147"/>
      <c r="H901" s="147"/>
      <c r="I901" s="147"/>
      <c r="J901" s="147"/>
      <c r="K901" s="147" t="s">
        <v>1037</v>
      </c>
      <c r="L901" s="147"/>
      <c r="M901" s="147"/>
      <c r="N901" s="148" t="s">
        <v>28669</v>
      </c>
      <c r="O901" s="148"/>
      <c r="P901" s="148"/>
      <c r="Q901" s="148"/>
      <c r="R901" s="148"/>
      <c r="S901" s="148"/>
    </row>
    <row r="902" spans="1:19" ht="15" customHeight="1" x14ac:dyDescent="0.3">
      <c r="A902" s="147" t="s">
        <v>28670</v>
      </c>
      <c r="B902" s="147"/>
      <c r="C902" s="147" t="s">
        <v>28671</v>
      </c>
      <c r="D902" s="147"/>
      <c r="E902" s="147"/>
      <c r="F902" s="147"/>
      <c r="G902" s="147"/>
      <c r="H902" s="147"/>
      <c r="I902" s="147"/>
      <c r="J902" s="147"/>
      <c r="K902" s="147" t="s">
        <v>1037</v>
      </c>
      <c r="L902" s="147"/>
      <c r="M902" s="147"/>
      <c r="N902" s="148" t="s">
        <v>28672</v>
      </c>
      <c r="O902" s="148"/>
      <c r="P902" s="148"/>
      <c r="Q902" s="148"/>
      <c r="R902" s="148"/>
      <c r="S902" s="148"/>
    </row>
    <row r="903" spans="1:19" ht="15" customHeight="1" x14ac:dyDescent="0.3">
      <c r="A903" s="147" t="s">
        <v>28673</v>
      </c>
      <c r="B903" s="147"/>
      <c r="C903" s="147" t="s">
        <v>28674</v>
      </c>
      <c r="D903" s="147"/>
      <c r="E903" s="147"/>
      <c r="F903" s="147"/>
      <c r="G903" s="147"/>
      <c r="H903" s="147"/>
      <c r="I903" s="147"/>
      <c r="J903" s="147"/>
      <c r="K903" s="147" t="s">
        <v>1037</v>
      </c>
      <c r="L903" s="147"/>
      <c r="M903" s="147"/>
      <c r="N903" s="148" t="s">
        <v>28675</v>
      </c>
      <c r="O903" s="148"/>
      <c r="P903" s="148"/>
      <c r="Q903" s="148"/>
      <c r="R903" s="148"/>
      <c r="S903" s="148"/>
    </row>
    <row r="904" spans="1:19" ht="15" customHeight="1" x14ac:dyDescent="0.3">
      <c r="A904" s="147" t="s">
        <v>28676</v>
      </c>
      <c r="B904" s="147"/>
      <c r="C904" s="147" t="s">
        <v>28677</v>
      </c>
      <c r="D904" s="147"/>
      <c r="E904" s="147"/>
      <c r="F904" s="147"/>
      <c r="G904" s="147"/>
      <c r="H904" s="147"/>
      <c r="I904" s="147"/>
      <c r="J904" s="147"/>
      <c r="K904" s="147" t="s">
        <v>1037</v>
      </c>
      <c r="L904" s="147"/>
      <c r="M904" s="147"/>
      <c r="N904" s="148" t="s">
        <v>28678</v>
      </c>
      <c r="O904" s="148"/>
      <c r="P904" s="148"/>
      <c r="Q904" s="148"/>
      <c r="R904" s="148"/>
      <c r="S904" s="148"/>
    </row>
    <row r="905" spans="1:19" ht="15" customHeight="1" x14ac:dyDescent="0.3">
      <c r="A905" s="147" t="s">
        <v>28679</v>
      </c>
      <c r="B905" s="147"/>
      <c r="C905" s="147" t="s">
        <v>28680</v>
      </c>
      <c r="D905" s="147"/>
      <c r="E905" s="147"/>
      <c r="F905" s="147"/>
      <c r="G905" s="147"/>
      <c r="H905" s="147"/>
      <c r="I905" s="147"/>
      <c r="J905" s="147"/>
      <c r="K905" s="147" t="s">
        <v>1037</v>
      </c>
      <c r="L905" s="147"/>
      <c r="M905" s="147"/>
      <c r="N905" s="148" t="s">
        <v>28681</v>
      </c>
      <c r="O905" s="148"/>
      <c r="P905" s="148"/>
      <c r="Q905" s="148"/>
      <c r="R905" s="148"/>
      <c r="S905" s="148"/>
    </row>
    <row r="906" spans="1:19" ht="15" customHeight="1" x14ac:dyDescent="0.3">
      <c r="A906" s="147" t="s">
        <v>28682</v>
      </c>
      <c r="B906" s="147"/>
      <c r="C906" s="147" t="s">
        <v>28683</v>
      </c>
      <c r="D906" s="147"/>
      <c r="E906" s="147"/>
      <c r="F906" s="147"/>
      <c r="G906" s="147"/>
      <c r="H906" s="147"/>
      <c r="I906" s="147"/>
      <c r="J906" s="147"/>
      <c r="K906" s="147" t="s">
        <v>1037</v>
      </c>
      <c r="L906" s="147"/>
      <c r="M906" s="147"/>
      <c r="N906" s="148" t="s">
        <v>28684</v>
      </c>
      <c r="O906" s="148"/>
      <c r="P906" s="148"/>
      <c r="Q906" s="148"/>
      <c r="R906" s="148"/>
      <c r="S906" s="148"/>
    </row>
    <row r="907" spans="1:19" ht="15" customHeight="1" x14ac:dyDescent="0.3">
      <c r="A907" s="147" t="s">
        <v>28685</v>
      </c>
      <c r="B907" s="147"/>
      <c r="C907" s="147" t="s">
        <v>28686</v>
      </c>
      <c r="D907" s="147"/>
      <c r="E907" s="147"/>
      <c r="F907" s="147"/>
      <c r="G907" s="147"/>
      <c r="H907" s="147"/>
      <c r="I907" s="147"/>
      <c r="J907" s="147"/>
      <c r="K907" s="147" t="s">
        <v>1037</v>
      </c>
      <c r="L907" s="147"/>
      <c r="M907" s="147"/>
      <c r="N907" s="148" t="s">
        <v>28687</v>
      </c>
      <c r="O907" s="148"/>
      <c r="P907" s="148"/>
      <c r="Q907" s="148"/>
      <c r="R907" s="148"/>
      <c r="S907" s="148"/>
    </row>
    <row r="908" spans="1:19" ht="15" customHeight="1" x14ac:dyDescent="0.3">
      <c r="A908" s="147" t="s">
        <v>28688</v>
      </c>
      <c r="B908" s="147"/>
      <c r="C908" s="147" t="s">
        <v>28689</v>
      </c>
      <c r="D908" s="147"/>
      <c r="E908" s="147"/>
      <c r="F908" s="147"/>
      <c r="G908" s="147"/>
      <c r="H908" s="147"/>
      <c r="I908" s="147"/>
      <c r="J908" s="147"/>
      <c r="K908" s="147" t="s">
        <v>1037</v>
      </c>
      <c r="L908" s="147"/>
      <c r="M908" s="147"/>
      <c r="N908" s="148" t="s">
        <v>28198</v>
      </c>
      <c r="O908" s="148"/>
      <c r="P908" s="148"/>
      <c r="Q908" s="148"/>
      <c r="R908" s="148"/>
      <c r="S908" s="148"/>
    </row>
    <row r="909" spans="1:19" ht="15" customHeight="1" x14ac:dyDescent="0.3">
      <c r="A909" s="147" t="s">
        <v>28690</v>
      </c>
      <c r="B909" s="147"/>
      <c r="C909" s="147" t="s">
        <v>28691</v>
      </c>
      <c r="D909" s="147"/>
      <c r="E909" s="147"/>
      <c r="F909" s="147"/>
      <c r="G909" s="147"/>
      <c r="H909" s="147"/>
      <c r="I909" s="147"/>
      <c r="J909" s="147"/>
      <c r="K909" s="147" t="s">
        <v>80</v>
      </c>
      <c r="L909" s="147"/>
      <c r="M909" s="147"/>
      <c r="N909" s="148" t="s">
        <v>28692</v>
      </c>
      <c r="O909" s="148"/>
      <c r="P909" s="148"/>
      <c r="Q909" s="148"/>
      <c r="R909" s="148"/>
      <c r="S909" s="148"/>
    </row>
    <row r="910" spans="1:19" ht="15" customHeight="1" x14ac:dyDescent="0.3">
      <c r="A910" s="147" t="s">
        <v>28693</v>
      </c>
      <c r="B910" s="147"/>
      <c r="C910" s="147" t="s">
        <v>28694</v>
      </c>
      <c r="D910" s="147"/>
      <c r="E910" s="147"/>
      <c r="F910" s="147"/>
      <c r="G910" s="147"/>
      <c r="H910" s="147"/>
      <c r="I910" s="147"/>
      <c r="J910" s="147"/>
      <c r="K910" s="147" t="s">
        <v>146</v>
      </c>
      <c r="L910" s="147"/>
      <c r="M910" s="147"/>
      <c r="N910" s="148" t="s">
        <v>11425</v>
      </c>
      <c r="O910" s="148"/>
      <c r="P910" s="148"/>
      <c r="Q910" s="148"/>
      <c r="R910" s="148"/>
      <c r="S910" s="148"/>
    </row>
    <row r="911" spans="1:19" ht="15" customHeight="1" x14ac:dyDescent="0.3">
      <c r="A911" s="147" t="s">
        <v>28695</v>
      </c>
      <c r="B911" s="147"/>
      <c r="C911" s="147" t="s">
        <v>28696</v>
      </c>
      <c r="D911" s="147"/>
      <c r="E911" s="147"/>
      <c r="F911" s="147"/>
      <c r="G911" s="147"/>
      <c r="H911" s="147"/>
      <c r="I911" s="147"/>
      <c r="J911" s="147"/>
      <c r="K911" s="147" t="s">
        <v>146</v>
      </c>
      <c r="L911" s="147"/>
      <c r="M911" s="147"/>
      <c r="N911" s="148" t="s">
        <v>4718</v>
      </c>
      <c r="O911" s="148"/>
      <c r="P911" s="148"/>
      <c r="Q911" s="148"/>
      <c r="R911" s="148"/>
      <c r="S911" s="148"/>
    </row>
    <row r="912" spans="1:19" ht="15" customHeight="1" x14ac:dyDescent="0.3">
      <c r="A912" s="147" t="s">
        <v>28697</v>
      </c>
      <c r="B912" s="147"/>
      <c r="C912" s="147" t="s">
        <v>28698</v>
      </c>
      <c r="D912" s="147"/>
      <c r="E912" s="147"/>
      <c r="F912" s="147"/>
      <c r="G912" s="147"/>
      <c r="H912" s="147"/>
      <c r="I912" s="147"/>
      <c r="J912" s="147"/>
      <c r="K912" s="147" t="s">
        <v>146</v>
      </c>
      <c r="L912" s="147"/>
      <c r="M912" s="147"/>
      <c r="N912" s="148" t="s">
        <v>28699</v>
      </c>
      <c r="O912" s="148"/>
      <c r="P912" s="148"/>
      <c r="Q912" s="148"/>
      <c r="R912" s="148"/>
      <c r="S912" s="148"/>
    </row>
    <row r="913" spans="1:19" ht="15" customHeight="1" x14ac:dyDescent="0.3">
      <c r="A913" s="147" t="s">
        <v>28700</v>
      </c>
      <c r="B913" s="147"/>
      <c r="C913" s="147" t="s">
        <v>28701</v>
      </c>
      <c r="D913" s="147"/>
      <c r="E913" s="147"/>
      <c r="F913" s="147"/>
      <c r="G913" s="147"/>
      <c r="H913" s="147"/>
      <c r="I913" s="147"/>
      <c r="J913" s="147"/>
      <c r="K913" s="147" t="s">
        <v>1037</v>
      </c>
      <c r="L913" s="147"/>
      <c r="M913" s="147"/>
      <c r="N913" s="148" t="s">
        <v>16164</v>
      </c>
      <c r="O913" s="148"/>
      <c r="P913" s="148"/>
      <c r="Q913" s="148"/>
      <c r="R913" s="148"/>
      <c r="S913" s="148"/>
    </row>
    <row r="914" spans="1:19" ht="15" customHeight="1" x14ac:dyDescent="0.3">
      <c r="A914" s="147" t="s">
        <v>28702</v>
      </c>
      <c r="B914" s="147"/>
      <c r="C914" s="147" t="s">
        <v>28703</v>
      </c>
      <c r="D914" s="147"/>
      <c r="E914" s="147"/>
      <c r="F914" s="147"/>
      <c r="G914" s="147"/>
      <c r="H914" s="147"/>
      <c r="I914" s="147"/>
      <c r="J914" s="147"/>
      <c r="K914" s="147" t="s">
        <v>3131</v>
      </c>
      <c r="L914" s="147"/>
      <c r="M914" s="147"/>
      <c r="N914" s="148" t="s">
        <v>15874</v>
      </c>
      <c r="O914" s="148"/>
      <c r="P914" s="148"/>
      <c r="Q914" s="148"/>
      <c r="R914" s="148"/>
      <c r="S914" s="148"/>
    </row>
    <row r="915" spans="1:19" ht="15" customHeight="1" x14ac:dyDescent="0.3">
      <c r="A915" s="147" t="s">
        <v>28704</v>
      </c>
      <c r="B915" s="147"/>
      <c r="C915" s="147" t="s">
        <v>28705</v>
      </c>
      <c r="D915" s="147"/>
      <c r="E915" s="147"/>
      <c r="F915" s="147"/>
      <c r="G915" s="147"/>
      <c r="H915" s="147"/>
      <c r="I915" s="147"/>
      <c r="J915" s="147"/>
      <c r="K915" s="147" t="s">
        <v>1037</v>
      </c>
      <c r="L915" s="147"/>
      <c r="M915" s="147"/>
      <c r="N915" s="148" t="s">
        <v>28706</v>
      </c>
      <c r="O915" s="148"/>
      <c r="P915" s="148"/>
      <c r="Q915" s="148"/>
      <c r="R915" s="148"/>
      <c r="S915" s="148"/>
    </row>
    <row r="916" spans="1:19" ht="15" customHeight="1" x14ac:dyDescent="0.3">
      <c r="A916" s="147" t="s">
        <v>28707</v>
      </c>
      <c r="B916" s="147"/>
      <c r="C916" s="147" t="s">
        <v>28708</v>
      </c>
      <c r="D916" s="147"/>
      <c r="E916" s="147"/>
      <c r="F916" s="147"/>
      <c r="G916" s="147"/>
      <c r="H916" s="147"/>
      <c r="I916" s="147"/>
      <c r="J916" s="147"/>
      <c r="K916" s="147" t="s">
        <v>1037</v>
      </c>
      <c r="L916" s="147"/>
      <c r="M916" s="147"/>
      <c r="N916" s="148" t="s">
        <v>28709</v>
      </c>
      <c r="O916" s="148"/>
      <c r="P916" s="148"/>
      <c r="Q916" s="148"/>
      <c r="R916" s="148"/>
      <c r="S916" s="148"/>
    </row>
    <row r="917" spans="1:19" ht="15" customHeight="1" x14ac:dyDescent="0.3">
      <c r="A917" s="147" t="s">
        <v>28710</v>
      </c>
      <c r="B917" s="147"/>
      <c r="C917" s="147" t="s">
        <v>28711</v>
      </c>
      <c r="D917" s="147"/>
      <c r="E917" s="147"/>
      <c r="F917" s="147"/>
      <c r="G917" s="147"/>
      <c r="H917" s="147"/>
      <c r="I917" s="147"/>
      <c r="J917" s="147"/>
      <c r="K917" s="147" t="s">
        <v>1037</v>
      </c>
      <c r="L917" s="147"/>
      <c r="M917" s="147"/>
      <c r="N917" s="148" t="s">
        <v>28712</v>
      </c>
      <c r="O917" s="148"/>
      <c r="P917" s="148"/>
      <c r="Q917" s="148"/>
      <c r="R917" s="148"/>
      <c r="S917" s="148"/>
    </row>
    <row r="918" spans="1:19" ht="15" customHeight="1" x14ac:dyDescent="0.3">
      <c r="A918" s="147" t="s">
        <v>28713</v>
      </c>
      <c r="B918" s="147"/>
      <c r="C918" s="147" t="s">
        <v>28714</v>
      </c>
      <c r="D918" s="147"/>
      <c r="E918" s="147"/>
      <c r="F918" s="147"/>
      <c r="G918" s="147"/>
      <c r="H918" s="147"/>
      <c r="I918" s="147"/>
      <c r="J918" s="147"/>
      <c r="K918" s="147" t="s">
        <v>1037</v>
      </c>
      <c r="L918" s="147"/>
      <c r="M918" s="147"/>
      <c r="N918" s="148" t="s">
        <v>28715</v>
      </c>
      <c r="O918" s="148"/>
      <c r="P918" s="148"/>
      <c r="Q918" s="148"/>
      <c r="R918" s="148"/>
      <c r="S918" s="148"/>
    </row>
    <row r="919" spans="1:19" ht="15" customHeight="1" x14ac:dyDescent="0.3">
      <c r="A919" s="147" t="s">
        <v>28716</v>
      </c>
      <c r="B919" s="147"/>
      <c r="C919" s="147" t="s">
        <v>28717</v>
      </c>
      <c r="D919" s="147"/>
      <c r="E919" s="147"/>
      <c r="F919" s="147"/>
      <c r="G919" s="147"/>
      <c r="H919" s="147"/>
      <c r="I919" s="147"/>
      <c r="J919" s="147"/>
      <c r="K919" s="147" t="s">
        <v>80</v>
      </c>
      <c r="L919" s="147"/>
      <c r="M919" s="147"/>
      <c r="N919" s="148" t="s">
        <v>14532</v>
      </c>
      <c r="O919" s="148"/>
      <c r="P919" s="148"/>
      <c r="Q919" s="148"/>
      <c r="R919" s="148"/>
      <c r="S919" s="148"/>
    </row>
    <row r="920" spans="1:19" ht="15" customHeight="1" x14ac:dyDescent="0.3">
      <c r="A920" s="147" t="s">
        <v>28718</v>
      </c>
      <c r="B920" s="147"/>
      <c r="C920" s="147" t="s">
        <v>28719</v>
      </c>
      <c r="D920" s="147"/>
      <c r="E920" s="147"/>
      <c r="F920" s="147"/>
      <c r="G920" s="147"/>
      <c r="H920" s="147"/>
      <c r="I920" s="147"/>
      <c r="J920" s="147"/>
      <c r="K920" s="147" t="s">
        <v>146</v>
      </c>
      <c r="L920" s="147"/>
      <c r="M920" s="147"/>
      <c r="N920" s="148" t="s">
        <v>1368</v>
      </c>
      <c r="O920" s="148"/>
      <c r="P920" s="148"/>
      <c r="Q920" s="148"/>
      <c r="R920" s="148"/>
      <c r="S920" s="148"/>
    </row>
    <row r="921" spans="1:19" ht="15" customHeight="1" x14ac:dyDescent="0.3">
      <c r="A921" s="147" t="s">
        <v>28720</v>
      </c>
      <c r="B921" s="147"/>
      <c r="C921" s="147" t="s">
        <v>28721</v>
      </c>
      <c r="D921" s="147"/>
      <c r="E921" s="147"/>
      <c r="F921" s="147"/>
      <c r="G921" s="147"/>
      <c r="H921" s="147"/>
      <c r="I921" s="147"/>
      <c r="J921" s="147"/>
      <c r="K921" s="147" t="s">
        <v>26910</v>
      </c>
      <c r="L921" s="147"/>
      <c r="M921" s="147"/>
      <c r="N921" s="148" t="s">
        <v>26911</v>
      </c>
      <c r="O921" s="148"/>
      <c r="P921" s="148"/>
      <c r="Q921" s="148"/>
      <c r="R921" s="148"/>
      <c r="S921" s="148"/>
    </row>
    <row r="922" spans="1:19" ht="15" customHeight="1" x14ac:dyDescent="0.3">
      <c r="A922" s="147" t="s">
        <v>28722</v>
      </c>
      <c r="B922" s="147"/>
      <c r="C922" s="147" t="s">
        <v>28723</v>
      </c>
      <c r="D922" s="147"/>
      <c r="E922" s="147"/>
      <c r="F922" s="147"/>
      <c r="G922" s="147"/>
      <c r="H922" s="147"/>
      <c r="I922" s="147"/>
      <c r="J922" s="147"/>
      <c r="K922" s="147" t="s">
        <v>1037</v>
      </c>
      <c r="L922" s="147"/>
      <c r="M922" s="147"/>
      <c r="N922" s="148" t="s">
        <v>28724</v>
      </c>
      <c r="O922" s="148"/>
      <c r="P922" s="148"/>
      <c r="Q922" s="148"/>
      <c r="R922" s="148"/>
      <c r="S922" s="148"/>
    </row>
    <row r="923" spans="1:19" ht="15" customHeight="1" x14ac:dyDescent="0.3">
      <c r="A923" s="147" t="s">
        <v>28725</v>
      </c>
      <c r="B923" s="147"/>
      <c r="C923" s="147" t="s">
        <v>28726</v>
      </c>
      <c r="D923" s="147"/>
      <c r="E923" s="147"/>
      <c r="F923" s="147"/>
      <c r="G923" s="147"/>
      <c r="H923" s="147"/>
      <c r="I923" s="147"/>
      <c r="J923" s="147"/>
      <c r="K923" s="147" t="s">
        <v>1037</v>
      </c>
      <c r="L923" s="147"/>
      <c r="M923" s="147"/>
      <c r="N923" s="148" t="s">
        <v>28727</v>
      </c>
      <c r="O923" s="148"/>
      <c r="P923" s="148"/>
      <c r="Q923" s="148"/>
      <c r="R923" s="148"/>
      <c r="S923" s="148"/>
    </row>
    <row r="924" spans="1:19" ht="15" customHeight="1" x14ac:dyDescent="0.3">
      <c r="A924" s="147" t="s">
        <v>28728</v>
      </c>
      <c r="B924" s="147"/>
      <c r="C924" s="147" t="s">
        <v>28729</v>
      </c>
      <c r="D924" s="147"/>
      <c r="E924" s="147"/>
      <c r="F924" s="147"/>
      <c r="G924" s="147"/>
      <c r="H924" s="147"/>
      <c r="I924" s="147"/>
      <c r="J924" s="147"/>
      <c r="K924" s="147" t="s">
        <v>1037</v>
      </c>
      <c r="L924" s="147"/>
      <c r="M924" s="147"/>
      <c r="N924" s="148" t="s">
        <v>28730</v>
      </c>
      <c r="O924" s="148"/>
      <c r="P924" s="148"/>
      <c r="Q924" s="148"/>
      <c r="R924" s="148"/>
      <c r="S924" s="148"/>
    </row>
    <row r="925" spans="1:19" ht="15" customHeight="1" x14ac:dyDescent="0.3">
      <c r="A925" s="147" t="s">
        <v>28731</v>
      </c>
      <c r="B925" s="147"/>
      <c r="C925" s="147" t="s">
        <v>28732</v>
      </c>
      <c r="D925" s="147"/>
      <c r="E925" s="147"/>
      <c r="F925" s="147"/>
      <c r="G925" s="147"/>
      <c r="H925" s="147"/>
      <c r="I925" s="147"/>
      <c r="J925" s="147"/>
      <c r="K925" s="147" t="s">
        <v>1037</v>
      </c>
      <c r="L925" s="147"/>
      <c r="M925" s="147"/>
      <c r="N925" s="148" t="s">
        <v>28733</v>
      </c>
      <c r="O925" s="148"/>
      <c r="P925" s="148"/>
      <c r="Q925" s="148"/>
      <c r="R925" s="148"/>
      <c r="S925" s="148"/>
    </row>
    <row r="926" spans="1:19" ht="15" customHeight="1" x14ac:dyDescent="0.3">
      <c r="A926" s="152" t="s">
        <v>19738</v>
      </c>
      <c r="B926" s="152"/>
      <c r="C926" s="152" t="s">
        <v>28734</v>
      </c>
      <c r="D926" s="152"/>
      <c r="E926" s="152"/>
      <c r="F926" s="152"/>
      <c r="G926" s="152"/>
      <c r="H926" s="152"/>
      <c r="I926" s="152"/>
      <c r="J926" s="152"/>
      <c r="K926" s="152" t="s">
        <v>1037</v>
      </c>
      <c r="L926" s="152"/>
      <c r="M926" s="152"/>
      <c r="N926" s="153" t="s">
        <v>28735</v>
      </c>
      <c r="O926" s="153"/>
      <c r="P926" s="153"/>
      <c r="Q926" s="153"/>
      <c r="R926" s="153"/>
      <c r="S926" s="153"/>
    </row>
    <row r="928" spans="1:19" ht="15" customHeight="1" x14ac:dyDescent="0.3">
      <c r="A928" s="154" t="s">
        <v>26963</v>
      </c>
      <c r="B928" s="154"/>
      <c r="C928" s="154"/>
    </row>
    <row r="929" spans="1:19" ht="15" customHeight="1" x14ac:dyDescent="0.3">
      <c r="A929" s="154"/>
      <c r="B929" s="154"/>
      <c r="C929" s="154"/>
      <c r="P929" s="155" t="s">
        <v>28736</v>
      </c>
      <c r="Q929" s="155"/>
      <c r="R929" s="155"/>
      <c r="S929" s="155"/>
    </row>
    <row r="930" spans="1:19" x14ac:dyDescent="0.3">
      <c r="P930" s="155"/>
      <c r="Q930" s="155"/>
      <c r="R930" s="155"/>
      <c r="S930" s="155"/>
    </row>
    <row r="932" spans="1:19" ht="15.75" customHeight="1" x14ac:dyDescent="0.3">
      <c r="H932" s="150" t="s">
        <v>26843</v>
      </c>
      <c r="I932" s="150"/>
      <c r="J932" s="150"/>
      <c r="K932" s="150"/>
      <c r="L932" s="150"/>
      <c r="M932" s="150"/>
      <c r="N932" s="150"/>
    </row>
    <row r="934" spans="1:19" ht="15.75" customHeight="1" x14ac:dyDescent="0.3">
      <c r="G934" s="150" t="s">
        <v>26844</v>
      </c>
      <c r="H934" s="150"/>
    </row>
    <row r="936" spans="1:19" ht="15" customHeight="1" x14ac:dyDescent="0.3">
      <c r="A936" s="151" t="s">
        <v>26845</v>
      </c>
      <c r="B936" s="151"/>
      <c r="C936" s="151"/>
      <c r="D936" s="151"/>
      <c r="J936" s="151" t="s">
        <v>26846</v>
      </c>
      <c r="K936" s="151"/>
      <c r="M936" s="151" t="s">
        <v>26847</v>
      </c>
      <c r="N936" s="151"/>
      <c r="P936" s="151" t="s">
        <v>26848</v>
      </c>
      <c r="Q936" s="151"/>
      <c r="R936" s="151"/>
    </row>
    <row r="938" spans="1:19" ht="15" customHeight="1" x14ac:dyDescent="0.3">
      <c r="A938" s="137" t="s">
        <v>27</v>
      </c>
      <c r="C938" s="149" t="s">
        <v>26849</v>
      </c>
      <c r="D938" s="149"/>
      <c r="E938" s="149"/>
      <c r="L938" s="137" t="s">
        <v>13</v>
      </c>
      <c r="R938" s="137" t="s">
        <v>26850</v>
      </c>
    </row>
    <row r="940" spans="1:19" ht="15" customHeight="1" x14ac:dyDescent="0.3">
      <c r="A940" s="147" t="s">
        <v>28737</v>
      </c>
      <c r="B940" s="147"/>
      <c r="C940" s="147" t="s">
        <v>28738</v>
      </c>
      <c r="D940" s="147"/>
      <c r="E940" s="147"/>
      <c r="F940" s="147"/>
      <c r="G940" s="147"/>
      <c r="H940" s="147"/>
      <c r="I940" s="147"/>
      <c r="J940" s="147"/>
      <c r="K940" s="147" t="s">
        <v>1037</v>
      </c>
      <c r="L940" s="147"/>
      <c r="M940" s="147"/>
      <c r="N940" s="148" t="s">
        <v>28739</v>
      </c>
      <c r="O940" s="148"/>
      <c r="P940" s="148"/>
      <c r="Q940" s="148"/>
      <c r="R940" s="148"/>
      <c r="S940" s="148"/>
    </row>
    <row r="941" spans="1:19" x14ac:dyDescent="0.3">
      <c r="A941" s="147"/>
      <c r="B941" s="147"/>
      <c r="C941" s="147"/>
      <c r="D941" s="147"/>
      <c r="E941" s="147"/>
      <c r="F941" s="147"/>
      <c r="G941" s="147"/>
      <c r="H941" s="147"/>
      <c r="I941" s="147"/>
      <c r="J941" s="147"/>
      <c r="K941" s="147"/>
      <c r="L941" s="147"/>
      <c r="M941" s="147"/>
      <c r="N941" s="148"/>
      <c r="O941" s="148"/>
      <c r="P941" s="148"/>
      <c r="Q941" s="148"/>
      <c r="R941" s="148"/>
      <c r="S941" s="148"/>
    </row>
    <row r="942" spans="1:19" ht="15" customHeight="1" x14ac:dyDescent="0.3">
      <c r="A942" s="147" t="s">
        <v>28740</v>
      </c>
      <c r="B942" s="147"/>
      <c r="C942" s="147" t="s">
        <v>28741</v>
      </c>
      <c r="D942" s="147"/>
      <c r="E942" s="147"/>
      <c r="F942" s="147"/>
      <c r="G942" s="147"/>
      <c r="H942" s="147"/>
      <c r="I942" s="147"/>
      <c r="J942" s="147"/>
      <c r="K942" s="147" t="s">
        <v>1037</v>
      </c>
      <c r="L942" s="147"/>
      <c r="M942" s="147"/>
      <c r="N942" s="148" t="s">
        <v>28742</v>
      </c>
      <c r="O942" s="148"/>
      <c r="P942" s="148"/>
      <c r="Q942" s="148"/>
      <c r="R942" s="148"/>
      <c r="S942" s="148"/>
    </row>
    <row r="943" spans="1:19" ht="15" customHeight="1" x14ac:dyDescent="0.3">
      <c r="A943" s="147" t="s">
        <v>28743</v>
      </c>
      <c r="B943" s="147"/>
      <c r="C943" s="147" t="s">
        <v>28744</v>
      </c>
      <c r="D943" s="147"/>
      <c r="E943" s="147"/>
      <c r="F943" s="147"/>
      <c r="G943" s="147"/>
      <c r="H943" s="147"/>
      <c r="I943" s="147"/>
      <c r="J943" s="147"/>
      <c r="K943" s="147" t="s">
        <v>1037</v>
      </c>
      <c r="L943" s="147"/>
      <c r="M943" s="147"/>
      <c r="N943" s="148" t="s">
        <v>28745</v>
      </c>
      <c r="O943" s="148"/>
      <c r="P943" s="148"/>
      <c r="Q943" s="148"/>
      <c r="R943" s="148"/>
      <c r="S943" s="148"/>
    </row>
    <row r="944" spans="1:19" ht="15" customHeight="1" x14ac:dyDescent="0.3">
      <c r="A944" s="147" t="s">
        <v>28746</v>
      </c>
      <c r="B944" s="147"/>
      <c r="C944" s="147" t="s">
        <v>28747</v>
      </c>
      <c r="D944" s="147"/>
      <c r="E944" s="147"/>
      <c r="F944" s="147"/>
      <c r="G944" s="147"/>
      <c r="H944" s="147"/>
      <c r="I944" s="147"/>
      <c r="J944" s="147"/>
      <c r="K944" s="147" t="s">
        <v>1037</v>
      </c>
      <c r="L944" s="147"/>
      <c r="M944" s="147"/>
      <c r="N944" s="148" t="s">
        <v>28748</v>
      </c>
      <c r="O944" s="148"/>
      <c r="P944" s="148"/>
      <c r="Q944" s="148"/>
      <c r="R944" s="148"/>
      <c r="S944" s="148"/>
    </row>
    <row r="945" spans="1:19" ht="15" customHeight="1" x14ac:dyDescent="0.3">
      <c r="A945" s="147" t="s">
        <v>28749</v>
      </c>
      <c r="B945" s="147"/>
      <c r="C945" s="147" t="s">
        <v>28750</v>
      </c>
      <c r="D945" s="147"/>
      <c r="E945" s="147"/>
      <c r="F945" s="147"/>
      <c r="G945" s="147"/>
      <c r="H945" s="147"/>
      <c r="I945" s="147"/>
      <c r="J945" s="147"/>
      <c r="K945" s="147" t="s">
        <v>1037</v>
      </c>
      <c r="L945" s="147"/>
      <c r="M945" s="147"/>
      <c r="N945" s="148" t="s">
        <v>28751</v>
      </c>
      <c r="O945" s="148"/>
      <c r="P945" s="148"/>
      <c r="Q945" s="148"/>
      <c r="R945" s="148"/>
      <c r="S945" s="148"/>
    </row>
    <row r="946" spans="1:19" ht="15" customHeight="1" x14ac:dyDescent="0.3">
      <c r="A946" s="147" t="s">
        <v>28752</v>
      </c>
      <c r="B946" s="147"/>
      <c r="C946" s="147" t="s">
        <v>28753</v>
      </c>
      <c r="D946" s="147"/>
      <c r="E946" s="147"/>
      <c r="F946" s="147"/>
      <c r="G946" s="147"/>
      <c r="H946" s="147"/>
      <c r="I946" s="147"/>
      <c r="J946" s="147"/>
      <c r="K946" s="147" t="s">
        <v>1037</v>
      </c>
      <c r="L946" s="147"/>
      <c r="M946" s="147"/>
      <c r="N946" s="148" t="s">
        <v>8996</v>
      </c>
      <c r="O946" s="148"/>
      <c r="P946" s="148"/>
      <c r="Q946" s="148"/>
      <c r="R946" s="148"/>
      <c r="S946" s="148"/>
    </row>
    <row r="947" spans="1:19" ht="15" customHeight="1" x14ac:dyDescent="0.3">
      <c r="A947" s="147" t="s">
        <v>28754</v>
      </c>
      <c r="B947" s="147"/>
      <c r="C947" s="147" t="s">
        <v>28755</v>
      </c>
      <c r="D947" s="147"/>
      <c r="E947" s="147"/>
      <c r="F947" s="147"/>
      <c r="G947" s="147"/>
      <c r="H947" s="147"/>
      <c r="I947" s="147"/>
      <c r="J947" s="147"/>
      <c r="K947" s="147" t="s">
        <v>1037</v>
      </c>
      <c r="L947" s="147"/>
      <c r="M947" s="147"/>
      <c r="N947" s="148" t="s">
        <v>7019</v>
      </c>
      <c r="O947" s="148"/>
      <c r="P947" s="148"/>
      <c r="Q947" s="148"/>
      <c r="R947" s="148"/>
      <c r="S947" s="148"/>
    </row>
    <row r="948" spans="1:19" ht="15" customHeight="1" x14ac:dyDescent="0.3">
      <c r="A948" s="147" t="s">
        <v>28756</v>
      </c>
      <c r="B948" s="147"/>
      <c r="C948" s="147" t="s">
        <v>28757</v>
      </c>
      <c r="D948" s="147"/>
      <c r="E948" s="147"/>
      <c r="F948" s="147"/>
      <c r="G948" s="147"/>
      <c r="H948" s="147"/>
      <c r="I948" s="147"/>
      <c r="J948" s="147"/>
      <c r="K948" s="147" t="s">
        <v>1074</v>
      </c>
      <c r="L948" s="147"/>
      <c r="M948" s="147"/>
      <c r="N948" s="148" t="s">
        <v>28758</v>
      </c>
      <c r="O948" s="148"/>
      <c r="P948" s="148"/>
      <c r="Q948" s="148"/>
      <c r="R948" s="148"/>
      <c r="S948" s="148"/>
    </row>
    <row r="949" spans="1:19" ht="15" customHeight="1" x14ac:dyDescent="0.3">
      <c r="A949" s="147" t="s">
        <v>28759</v>
      </c>
      <c r="B949" s="147"/>
      <c r="C949" s="147" t="s">
        <v>28760</v>
      </c>
      <c r="D949" s="147"/>
      <c r="E949" s="147"/>
      <c r="F949" s="147"/>
      <c r="G949" s="147"/>
      <c r="H949" s="147"/>
      <c r="I949" s="147"/>
      <c r="J949" s="147"/>
      <c r="K949" s="147" t="s">
        <v>26910</v>
      </c>
      <c r="L949" s="147"/>
      <c r="M949" s="147"/>
      <c r="N949" s="148" t="s">
        <v>26911</v>
      </c>
      <c r="O949" s="148"/>
      <c r="P949" s="148"/>
      <c r="Q949" s="148"/>
      <c r="R949" s="148"/>
      <c r="S949" s="148"/>
    </row>
    <row r="950" spans="1:19" ht="15" customHeight="1" x14ac:dyDescent="0.3">
      <c r="A950" s="147" t="s">
        <v>28761</v>
      </c>
      <c r="B950" s="147"/>
      <c r="C950" s="147" t="s">
        <v>28762</v>
      </c>
      <c r="D950" s="147"/>
      <c r="E950" s="147"/>
      <c r="F950" s="147"/>
      <c r="G950" s="147"/>
      <c r="H950" s="147"/>
      <c r="I950" s="147"/>
      <c r="J950" s="147"/>
      <c r="K950" s="147" t="s">
        <v>28763</v>
      </c>
      <c r="L950" s="147"/>
      <c r="M950" s="147"/>
      <c r="N950" s="148" t="s">
        <v>18180</v>
      </c>
      <c r="O950" s="148"/>
      <c r="P950" s="148"/>
      <c r="Q950" s="148"/>
      <c r="R950" s="148"/>
      <c r="S950" s="148"/>
    </row>
    <row r="951" spans="1:19" ht="15" customHeight="1" x14ac:dyDescent="0.3">
      <c r="A951" s="147" t="s">
        <v>28764</v>
      </c>
      <c r="B951" s="147"/>
      <c r="C951" s="147" t="s">
        <v>27515</v>
      </c>
      <c r="D951" s="147"/>
      <c r="E951" s="147"/>
      <c r="F951" s="147"/>
      <c r="G951" s="147"/>
      <c r="H951" s="147"/>
      <c r="I951" s="147"/>
      <c r="J951" s="147"/>
      <c r="K951" s="147" t="s">
        <v>3131</v>
      </c>
      <c r="L951" s="147"/>
      <c r="M951" s="147"/>
      <c r="N951" s="148" t="s">
        <v>27516</v>
      </c>
      <c r="O951" s="148"/>
      <c r="P951" s="148"/>
      <c r="Q951" s="148"/>
      <c r="R951" s="148"/>
      <c r="S951" s="148"/>
    </row>
    <row r="952" spans="1:19" ht="15" customHeight="1" x14ac:dyDescent="0.3">
      <c r="A952" s="147" t="s">
        <v>28765</v>
      </c>
      <c r="B952" s="147"/>
      <c r="C952" s="147" t="s">
        <v>28760</v>
      </c>
      <c r="D952" s="147"/>
      <c r="E952" s="147"/>
      <c r="F952" s="147"/>
      <c r="G952" s="147"/>
      <c r="H952" s="147"/>
      <c r="I952" s="147"/>
      <c r="J952" s="147"/>
      <c r="K952" s="147" t="s">
        <v>26910</v>
      </c>
      <c r="L952" s="147"/>
      <c r="M952" s="147"/>
      <c r="N952" s="148" t="s">
        <v>26911</v>
      </c>
      <c r="O952" s="148"/>
      <c r="P952" s="148"/>
      <c r="Q952" s="148"/>
      <c r="R952" s="148"/>
      <c r="S952" s="148"/>
    </row>
    <row r="953" spans="1:19" ht="15" customHeight="1" x14ac:dyDescent="0.3">
      <c r="A953" s="147" t="s">
        <v>28766</v>
      </c>
      <c r="B953" s="147"/>
      <c r="C953" s="147" t="s">
        <v>28767</v>
      </c>
      <c r="D953" s="147"/>
      <c r="E953" s="147"/>
      <c r="F953" s="147"/>
      <c r="G953" s="147"/>
      <c r="H953" s="147"/>
      <c r="I953" s="147"/>
      <c r="J953" s="147"/>
      <c r="K953" s="147" t="s">
        <v>1037</v>
      </c>
      <c r="L953" s="147"/>
      <c r="M953" s="147"/>
      <c r="N953" s="148" t="s">
        <v>3211</v>
      </c>
      <c r="O953" s="148"/>
      <c r="P953" s="148"/>
      <c r="Q953" s="148"/>
      <c r="R953" s="148"/>
      <c r="S953" s="148"/>
    </row>
    <row r="954" spans="1:19" ht="15" customHeight="1" x14ac:dyDescent="0.3">
      <c r="A954" s="147" t="s">
        <v>28768</v>
      </c>
      <c r="B954" s="147"/>
      <c r="C954" s="147" t="s">
        <v>28769</v>
      </c>
      <c r="D954" s="147"/>
      <c r="E954" s="147"/>
      <c r="F954" s="147"/>
      <c r="G954" s="147"/>
      <c r="H954" s="147"/>
      <c r="I954" s="147"/>
      <c r="J954" s="147"/>
      <c r="K954" s="147" t="s">
        <v>1037</v>
      </c>
      <c r="L954" s="147"/>
      <c r="M954" s="147"/>
      <c r="N954" s="148" t="s">
        <v>17700</v>
      </c>
      <c r="O954" s="148"/>
      <c r="P954" s="148"/>
      <c r="Q954" s="148"/>
      <c r="R954" s="148"/>
      <c r="S954" s="148"/>
    </row>
    <row r="955" spans="1:19" ht="15" customHeight="1" x14ac:dyDescent="0.3">
      <c r="A955" s="147" t="s">
        <v>28770</v>
      </c>
      <c r="B955" s="147"/>
      <c r="C955" s="147" t="s">
        <v>28771</v>
      </c>
      <c r="D955" s="147"/>
      <c r="E955" s="147"/>
      <c r="F955" s="147"/>
      <c r="G955" s="147"/>
      <c r="H955" s="147"/>
      <c r="I955" s="147"/>
      <c r="J955" s="147"/>
      <c r="K955" s="147" t="s">
        <v>1037</v>
      </c>
      <c r="L955" s="147"/>
      <c r="M955" s="147"/>
      <c r="N955" s="148" t="s">
        <v>28772</v>
      </c>
      <c r="O955" s="148"/>
      <c r="P955" s="148"/>
      <c r="Q955" s="148"/>
      <c r="R955" s="148"/>
      <c r="S955" s="148"/>
    </row>
    <row r="956" spans="1:19" ht="15" customHeight="1" x14ac:dyDescent="0.3">
      <c r="A956" s="147" t="s">
        <v>28773</v>
      </c>
      <c r="B956" s="147"/>
      <c r="C956" s="147" t="s">
        <v>28774</v>
      </c>
      <c r="D956" s="147"/>
      <c r="E956" s="147"/>
      <c r="F956" s="147"/>
      <c r="G956" s="147"/>
      <c r="H956" s="147"/>
      <c r="I956" s="147"/>
      <c r="J956" s="147"/>
      <c r="K956" s="147" t="s">
        <v>1037</v>
      </c>
      <c r="L956" s="147"/>
      <c r="M956" s="147"/>
      <c r="N956" s="148" t="s">
        <v>28775</v>
      </c>
      <c r="O956" s="148"/>
      <c r="P956" s="148"/>
      <c r="Q956" s="148"/>
      <c r="R956" s="148"/>
      <c r="S956" s="148"/>
    </row>
    <row r="957" spans="1:19" ht="15" customHeight="1" x14ac:dyDescent="0.3">
      <c r="A957" s="147" t="s">
        <v>28776</v>
      </c>
      <c r="B957" s="147"/>
      <c r="C957" s="147" t="s">
        <v>28777</v>
      </c>
      <c r="D957" s="147"/>
      <c r="E957" s="147"/>
      <c r="F957" s="147"/>
      <c r="G957" s="147"/>
      <c r="H957" s="147"/>
      <c r="I957" s="147"/>
      <c r="J957" s="147"/>
      <c r="K957" s="147" t="s">
        <v>26910</v>
      </c>
      <c r="L957" s="147"/>
      <c r="M957" s="147"/>
      <c r="N957" s="148" t="s">
        <v>26911</v>
      </c>
      <c r="O957" s="148"/>
      <c r="P957" s="148"/>
      <c r="Q957" s="148"/>
      <c r="R957" s="148"/>
      <c r="S957" s="148"/>
    </row>
    <row r="958" spans="1:19" ht="15" customHeight="1" x14ac:dyDescent="0.3">
      <c r="A958" s="147" t="s">
        <v>28778</v>
      </c>
      <c r="B958" s="147"/>
      <c r="C958" s="147" t="s">
        <v>28779</v>
      </c>
      <c r="D958" s="147"/>
      <c r="E958" s="147"/>
      <c r="F958" s="147"/>
      <c r="G958" s="147"/>
      <c r="H958" s="147"/>
      <c r="I958" s="147"/>
      <c r="J958" s="147"/>
      <c r="K958" s="147" t="s">
        <v>1037</v>
      </c>
      <c r="L958" s="147"/>
      <c r="M958" s="147"/>
      <c r="N958" s="148" t="s">
        <v>28780</v>
      </c>
      <c r="O958" s="148"/>
      <c r="P958" s="148"/>
      <c r="Q958" s="148"/>
      <c r="R958" s="148"/>
      <c r="S958" s="148"/>
    </row>
    <row r="959" spans="1:19" ht="15" customHeight="1" x14ac:dyDescent="0.3">
      <c r="A959" s="147" t="s">
        <v>28781</v>
      </c>
      <c r="B959" s="147"/>
      <c r="C959" s="147" t="s">
        <v>28782</v>
      </c>
      <c r="D959" s="147"/>
      <c r="E959" s="147"/>
      <c r="F959" s="147"/>
      <c r="G959" s="147"/>
      <c r="H959" s="147"/>
      <c r="I959" s="147"/>
      <c r="J959" s="147"/>
      <c r="K959" s="147" t="s">
        <v>1037</v>
      </c>
      <c r="L959" s="147"/>
      <c r="M959" s="147"/>
      <c r="N959" s="148" t="s">
        <v>28783</v>
      </c>
      <c r="O959" s="148"/>
      <c r="P959" s="148"/>
      <c r="Q959" s="148"/>
      <c r="R959" s="148"/>
      <c r="S959" s="148"/>
    </row>
    <row r="960" spans="1:19" ht="15" customHeight="1" x14ac:dyDescent="0.3">
      <c r="A960" s="147" t="s">
        <v>28784</v>
      </c>
      <c r="B960" s="147"/>
      <c r="C960" s="147" t="s">
        <v>28785</v>
      </c>
      <c r="D960" s="147"/>
      <c r="E960" s="147"/>
      <c r="F960" s="147"/>
      <c r="G960" s="147"/>
      <c r="H960" s="147"/>
      <c r="I960" s="147"/>
      <c r="J960" s="147"/>
      <c r="K960" s="147" t="s">
        <v>1037</v>
      </c>
      <c r="L960" s="147"/>
      <c r="M960" s="147"/>
      <c r="N960" s="148" t="s">
        <v>28786</v>
      </c>
      <c r="O960" s="148"/>
      <c r="P960" s="148"/>
      <c r="Q960" s="148"/>
      <c r="R960" s="148"/>
      <c r="S960" s="148"/>
    </row>
    <row r="961" spans="1:19" ht="15" customHeight="1" x14ac:dyDescent="0.3">
      <c r="A961" s="147" t="s">
        <v>28787</v>
      </c>
      <c r="B961" s="147"/>
      <c r="C961" s="147" t="s">
        <v>28788</v>
      </c>
      <c r="D961" s="147"/>
      <c r="E961" s="147"/>
      <c r="F961" s="147"/>
      <c r="G961" s="147"/>
      <c r="H961" s="147"/>
      <c r="I961" s="147"/>
      <c r="J961" s="147"/>
      <c r="K961" s="147" t="s">
        <v>1037</v>
      </c>
      <c r="L961" s="147"/>
      <c r="M961" s="147"/>
      <c r="N961" s="148" t="s">
        <v>16374</v>
      </c>
      <c r="O961" s="148"/>
      <c r="P961" s="148"/>
      <c r="Q961" s="148"/>
      <c r="R961" s="148"/>
      <c r="S961" s="148"/>
    </row>
    <row r="962" spans="1:19" ht="15" customHeight="1" x14ac:dyDescent="0.3">
      <c r="A962" s="147" t="s">
        <v>28789</v>
      </c>
      <c r="B962" s="147"/>
      <c r="C962" s="147" t="s">
        <v>28790</v>
      </c>
      <c r="D962" s="147"/>
      <c r="E962" s="147"/>
      <c r="F962" s="147"/>
      <c r="G962" s="147"/>
      <c r="H962" s="147"/>
      <c r="I962" s="147"/>
      <c r="J962" s="147"/>
      <c r="K962" s="147" t="s">
        <v>1037</v>
      </c>
      <c r="L962" s="147"/>
      <c r="M962" s="147"/>
      <c r="N962" s="148" t="s">
        <v>28791</v>
      </c>
      <c r="O962" s="148"/>
      <c r="P962" s="148"/>
      <c r="Q962" s="148"/>
      <c r="R962" s="148"/>
      <c r="S962" s="148"/>
    </row>
    <row r="963" spans="1:19" ht="15" customHeight="1" x14ac:dyDescent="0.3">
      <c r="A963" s="147" t="s">
        <v>28792</v>
      </c>
      <c r="B963" s="147"/>
      <c r="C963" s="147" t="s">
        <v>28793</v>
      </c>
      <c r="D963" s="147"/>
      <c r="E963" s="147"/>
      <c r="F963" s="147"/>
      <c r="G963" s="147"/>
      <c r="H963" s="147"/>
      <c r="I963" s="147"/>
      <c r="J963" s="147"/>
      <c r="K963" s="147" t="s">
        <v>1037</v>
      </c>
      <c r="L963" s="147"/>
      <c r="M963" s="147"/>
      <c r="N963" s="148" t="s">
        <v>11993</v>
      </c>
      <c r="O963" s="148"/>
      <c r="P963" s="148"/>
      <c r="Q963" s="148"/>
      <c r="R963" s="148"/>
      <c r="S963" s="148"/>
    </row>
    <row r="964" spans="1:19" ht="15" customHeight="1" x14ac:dyDescent="0.3">
      <c r="A964" s="147" t="s">
        <v>28794</v>
      </c>
      <c r="B964" s="147"/>
      <c r="C964" s="147" t="s">
        <v>28795</v>
      </c>
      <c r="D964" s="147"/>
      <c r="E964" s="147"/>
      <c r="F964" s="147"/>
      <c r="G964" s="147"/>
      <c r="H964" s="147"/>
      <c r="I964" s="147"/>
      <c r="J964" s="147"/>
      <c r="K964" s="147" t="s">
        <v>1037</v>
      </c>
      <c r="L964" s="147"/>
      <c r="M964" s="147"/>
      <c r="N964" s="148" t="s">
        <v>28796</v>
      </c>
      <c r="O964" s="148"/>
      <c r="P964" s="148"/>
      <c r="Q964" s="148"/>
      <c r="R964" s="148"/>
      <c r="S964" s="148"/>
    </row>
    <row r="965" spans="1:19" ht="15" customHeight="1" x14ac:dyDescent="0.3">
      <c r="A965" s="147" t="s">
        <v>28797</v>
      </c>
      <c r="B965" s="147"/>
      <c r="C965" s="147" t="s">
        <v>28798</v>
      </c>
      <c r="D965" s="147"/>
      <c r="E965" s="147"/>
      <c r="F965" s="147"/>
      <c r="G965" s="147"/>
      <c r="H965" s="147"/>
      <c r="I965" s="147"/>
      <c r="J965" s="147"/>
      <c r="K965" s="147" t="s">
        <v>1037</v>
      </c>
      <c r="L965" s="147"/>
      <c r="M965" s="147"/>
      <c r="N965" s="148" t="s">
        <v>12483</v>
      </c>
      <c r="O965" s="148"/>
      <c r="P965" s="148"/>
      <c r="Q965" s="148"/>
      <c r="R965" s="148"/>
      <c r="S965" s="148"/>
    </row>
    <row r="966" spans="1:19" ht="15" customHeight="1" x14ac:dyDescent="0.3">
      <c r="A966" s="147" t="s">
        <v>28799</v>
      </c>
      <c r="B966" s="147"/>
      <c r="C966" s="147" t="s">
        <v>28800</v>
      </c>
      <c r="D966" s="147"/>
      <c r="E966" s="147"/>
      <c r="F966" s="147"/>
      <c r="G966" s="147"/>
      <c r="H966" s="147"/>
      <c r="I966" s="147"/>
      <c r="J966" s="147"/>
      <c r="K966" s="147" t="s">
        <v>1037</v>
      </c>
      <c r="L966" s="147"/>
      <c r="M966" s="147"/>
      <c r="N966" s="148" t="s">
        <v>28801</v>
      </c>
      <c r="O966" s="148"/>
      <c r="P966" s="148"/>
      <c r="Q966" s="148"/>
      <c r="R966" s="148"/>
      <c r="S966" s="148"/>
    </row>
    <row r="967" spans="1:19" ht="15" customHeight="1" x14ac:dyDescent="0.3">
      <c r="A967" s="147" t="s">
        <v>28802</v>
      </c>
      <c r="B967" s="147"/>
      <c r="C967" s="147" t="s">
        <v>28803</v>
      </c>
      <c r="D967" s="147"/>
      <c r="E967" s="147"/>
      <c r="F967" s="147"/>
      <c r="G967" s="147"/>
      <c r="H967" s="147"/>
      <c r="I967" s="147"/>
      <c r="J967" s="147"/>
      <c r="K967" s="147" t="s">
        <v>1037</v>
      </c>
      <c r="L967" s="147"/>
      <c r="M967" s="147"/>
      <c r="N967" s="148" t="s">
        <v>14399</v>
      </c>
      <c r="O967" s="148"/>
      <c r="P967" s="148"/>
      <c r="Q967" s="148"/>
      <c r="R967" s="148"/>
      <c r="S967" s="148"/>
    </row>
    <row r="968" spans="1:19" ht="15" customHeight="1" x14ac:dyDescent="0.3">
      <c r="A968" s="147" t="s">
        <v>28804</v>
      </c>
      <c r="B968" s="147"/>
      <c r="C968" s="147" t="s">
        <v>28805</v>
      </c>
      <c r="D968" s="147"/>
      <c r="E968" s="147"/>
      <c r="F968" s="147"/>
      <c r="G968" s="147"/>
      <c r="H968" s="147"/>
      <c r="I968" s="147"/>
      <c r="J968" s="147"/>
      <c r="K968" s="147" t="s">
        <v>1037</v>
      </c>
      <c r="L968" s="147"/>
      <c r="M968" s="147"/>
      <c r="N968" s="148" t="s">
        <v>17160</v>
      </c>
      <c r="O968" s="148"/>
      <c r="P968" s="148"/>
      <c r="Q968" s="148"/>
      <c r="R968" s="148"/>
      <c r="S968" s="148"/>
    </row>
    <row r="969" spans="1:19" ht="15" customHeight="1" x14ac:dyDescent="0.3">
      <c r="A969" s="147" t="s">
        <v>28806</v>
      </c>
      <c r="B969" s="147"/>
      <c r="C969" s="147" t="s">
        <v>28807</v>
      </c>
      <c r="D969" s="147"/>
      <c r="E969" s="147"/>
      <c r="F969" s="147"/>
      <c r="G969" s="147"/>
      <c r="H969" s="147"/>
      <c r="I969" s="147"/>
      <c r="J969" s="147"/>
      <c r="K969" s="147" t="s">
        <v>1037</v>
      </c>
      <c r="L969" s="147"/>
      <c r="M969" s="147"/>
      <c r="N969" s="148" t="s">
        <v>28808</v>
      </c>
      <c r="O969" s="148"/>
      <c r="P969" s="148"/>
      <c r="Q969" s="148"/>
      <c r="R969" s="148"/>
      <c r="S969" s="148"/>
    </row>
    <row r="970" spans="1:19" ht="15" customHeight="1" x14ac:dyDescent="0.3">
      <c r="A970" s="147" t="s">
        <v>28809</v>
      </c>
      <c r="B970" s="147"/>
      <c r="C970" s="147" t="s">
        <v>28810</v>
      </c>
      <c r="D970" s="147"/>
      <c r="E970" s="147"/>
      <c r="F970" s="147"/>
      <c r="G970" s="147"/>
      <c r="H970" s="147"/>
      <c r="I970" s="147"/>
      <c r="J970" s="147"/>
      <c r="K970" s="147" t="s">
        <v>1037</v>
      </c>
      <c r="L970" s="147"/>
      <c r="M970" s="147"/>
      <c r="N970" s="148" t="s">
        <v>17832</v>
      </c>
      <c r="O970" s="148"/>
      <c r="P970" s="148"/>
      <c r="Q970" s="148"/>
      <c r="R970" s="148"/>
      <c r="S970" s="148"/>
    </row>
    <row r="971" spans="1:19" ht="15" customHeight="1" x14ac:dyDescent="0.3">
      <c r="A971" s="147" t="s">
        <v>28811</v>
      </c>
      <c r="B971" s="147"/>
      <c r="C971" s="147" t="s">
        <v>28812</v>
      </c>
      <c r="D971" s="147"/>
      <c r="E971" s="147"/>
      <c r="F971" s="147"/>
      <c r="G971" s="147"/>
      <c r="H971" s="147"/>
      <c r="I971" s="147"/>
      <c r="J971" s="147"/>
      <c r="K971" s="147" t="s">
        <v>1037</v>
      </c>
      <c r="L971" s="147"/>
      <c r="M971" s="147"/>
      <c r="N971" s="148" t="s">
        <v>17832</v>
      </c>
      <c r="O971" s="148"/>
      <c r="P971" s="148"/>
      <c r="Q971" s="148"/>
      <c r="R971" s="148"/>
      <c r="S971" s="148"/>
    </row>
    <row r="972" spans="1:19" ht="15" customHeight="1" x14ac:dyDescent="0.3">
      <c r="A972" s="147" t="s">
        <v>28813</v>
      </c>
      <c r="B972" s="147"/>
      <c r="C972" s="147" t="s">
        <v>28814</v>
      </c>
      <c r="D972" s="147"/>
      <c r="E972" s="147"/>
      <c r="F972" s="147"/>
      <c r="G972" s="147"/>
      <c r="H972" s="147"/>
      <c r="I972" s="147"/>
      <c r="J972" s="147"/>
      <c r="K972" s="147" t="s">
        <v>1037</v>
      </c>
      <c r="L972" s="147"/>
      <c r="M972" s="147"/>
      <c r="N972" s="148" t="s">
        <v>28815</v>
      </c>
      <c r="O972" s="148"/>
      <c r="P972" s="148"/>
      <c r="Q972" s="148"/>
      <c r="R972" s="148"/>
      <c r="S972" s="148"/>
    </row>
    <row r="973" spans="1:19" ht="15" customHeight="1" x14ac:dyDescent="0.3">
      <c r="A973" s="147" t="s">
        <v>28816</v>
      </c>
      <c r="B973" s="147"/>
      <c r="C973" s="147" t="s">
        <v>28817</v>
      </c>
      <c r="D973" s="147"/>
      <c r="E973" s="147"/>
      <c r="F973" s="147"/>
      <c r="G973" s="147"/>
      <c r="H973" s="147"/>
      <c r="I973" s="147"/>
      <c r="J973" s="147"/>
      <c r="K973" s="147" t="s">
        <v>1037</v>
      </c>
      <c r="L973" s="147"/>
      <c r="M973" s="147"/>
      <c r="N973" s="148" t="s">
        <v>28818</v>
      </c>
      <c r="O973" s="148"/>
      <c r="P973" s="148"/>
      <c r="Q973" s="148"/>
      <c r="R973" s="148"/>
      <c r="S973" s="148"/>
    </row>
    <row r="974" spans="1:19" ht="15" customHeight="1" x14ac:dyDescent="0.3">
      <c r="A974" s="147" t="s">
        <v>28819</v>
      </c>
      <c r="B974" s="147"/>
      <c r="C974" s="147" t="s">
        <v>28820</v>
      </c>
      <c r="D974" s="147"/>
      <c r="E974" s="147"/>
      <c r="F974" s="147"/>
      <c r="G974" s="147"/>
      <c r="H974" s="147"/>
      <c r="I974" s="147"/>
      <c r="J974" s="147"/>
      <c r="K974" s="147" t="s">
        <v>1037</v>
      </c>
      <c r="L974" s="147"/>
      <c r="M974" s="147"/>
      <c r="N974" s="148" t="s">
        <v>28821</v>
      </c>
      <c r="O974" s="148"/>
      <c r="P974" s="148"/>
      <c r="Q974" s="148"/>
      <c r="R974" s="148"/>
      <c r="S974" s="148"/>
    </row>
    <row r="975" spans="1:19" ht="15" customHeight="1" x14ac:dyDescent="0.3">
      <c r="A975" s="147" t="s">
        <v>28822</v>
      </c>
      <c r="B975" s="147"/>
      <c r="C975" s="147" t="s">
        <v>28823</v>
      </c>
      <c r="D975" s="147"/>
      <c r="E975" s="147"/>
      <c r="F975" s="147"/>
      <c r="G975" s="147"/>
      <c r="H975" s="147"/>
      <c r="I975" s="147"/>
      <c r="J975" s="147"/>
      <c r="K975" s="147" t="s">
        <v>1037</v>
      </c>
      <c r="L975" s="147"/>
      <c r="M975" s="147"/>
      <c r="N975" s="148" t="s">
        <v>28824</v>
      </c>
      <c r="O975" s="148"/>
      <c r="P975" s="148"/>
      <c r="Q975" s="148"/>
      <c r="R975" s="148"/>
      <c r="S975" s="148"/>
    </row>
    <row r="976" spans="1:19" ht="15" customHeight="1" x14ac:dyDescent="0.3">
      <c r="A976" s="147" t="s">
        <v>28825</v>
      </c>
      <c r="B976" s="147"/>
      <c r="C976" s="147" t="s">
        <v>28826</v>
      </c>
      <c r="D976" s="147"/>
      <c r="E976" s="147"/>
      <c r="F976" s="147"/>
      <c r="G976" s="147"/>
      <c r="H976" s="147"/>
      <c r="I976" s="147"/>
      <c r="J976" s="147"/>
      <c r="K976" s="147" t="s">
        <v>1037</v>
      </c>
      <c r="L976" s="147"/>
      <c r="M976" s="147"/>
      <c r="N976" s="148" t="s">
        <v>28827</v>
      </c>
      <c r="O976" s="148"/>
      <c r="P976" s="148"/>
      <c r="Q976" s="148"/>
      <c r="R976" s="148"/>
      <c r="S976" s="148"/>
    </row>
    <row r="977" spans="1:19" ht="15" customHeight="1" x14ac:dyDescent="0.3">
      <c r="A977" s="152" t="s">
        <v>28828</v>
      </c>
      <c r="B977" s="152"/>
      <c r="C977" s="152" t="s">
        <v>28829</v>
      </c>
      <c r="D977" s="152"/>
      <c r="E977" s="152"/>
      <c r="F977" s="152"/>
      <c r="G977" s="152"/>
      <c r="H977" s="152"/>
      <c r="I977" s="152"/>
      <c r="J977" s="152"/>
      <c r="K977" s="152" t="s">
        <v>1037</v>
      </c>
      <c r="L977" s="152"/>
      <c r="M977" s="152"/>
      <c r="N977" s="153" t="s">
        <v>4932</v>
      </c>
      <c r="O977" s="153"/>
      <c r="P977" s="153"/>
      <c r="Q977" s="153"/>
      <c r="R977" s="153"/>
      <c r="S977" s="153"/>
    </row>
    <row r="979" spans="1:19" ht="15" customHeight="1" x14ac:dyDescent="0.3">
      <c r="A979" s="154" t="s">
        <v>26963</v>
      </c>
      <c r="B979" s="154"/>
      <c r="C979" s="154"/>
    </row>
    <row r="980" spans="1:19" ht="15" customHeight="1" x14ac:dyDescent="0.3">
      <c r="A980" s="154"/>
      <c r="B980" s="154"/>
      <c r="C980" s="154"/>
      <c r="P980" s="155" t="s">
        <v>28830</v>
      </c>
      <c r="Q980" s="155"/>
      <c r="R980" s="155"/>
      <c r="S980" s="155"/>
    </row>
    <row r="981" spans="1:19" x14ac:dyDescent="0.3">
      <c r="P981" s="155"/>
      <c r="Q981" s="155"/>
      <c r="R981" s="155"/>
      <c r="S981" s="155"/>
    </row>
    <row r="983" spans="1:19" ht="15.75" customHeight="1" x14ac:dyDescent="0.3">
      <c r="H983" s="150" t="s">
        <v>26843</v>
      </c>
      <c r="I983" s="150"/>
      <c r="J983" s="150"/>
      <c r="K983" s="150"/>
      <c r="L983" s="150"/>
      <c r="M983" s="150"/>
      <c r="N983" s="150"/>
    </row>
    <row r="985" spans="1:19" ht="15.75" customHeight="1" x14ac:dyDescent="0.3">
      <c r="G985" s="150" t="s">
        <v>26844</v>
      </c>
      <c r="H985" s="150"/>
    </row>
    <row r="987" spans="1:19" ht="15" customHeight="1" x14ac:dyDescent="0.3">
      <c r="A987" s="151" t="s">
        <v>26845</v>
      </c>
      <c r="B987" s="151"/>
      <c r="C987" s="151"/>
      <c r="D987" s="151"/>
      <c r="J987" s="151" t="s">
        <v>26846</v>
      </c>
      <c r="K987" s="151"/>
      <c r="M987" s="151" t="s">
        <v>26847</v>
      </c>
      <c r="N987" s="151"/>
      <c r="P987" s="151" t="s">
        <v>26848</v>
      </c>
      <c r="Q987" s="151"/>
      <c r="R987" s="151"/>
    </row>
    <row r="989" spans="1:19" ht="15" customHeight="1" x14ac:dyDescent="0.3">
      <c r="A989" s="137" t="s">
        <v>27</v>
      </c>
      <c r="C989" s="149" t="s">
        <v>26849</v>
      </c>
      <c r="D989" s="149"/>
      <c r="E989" s="149"/>
      <c r="L989" s="137" t="s">
        <v>13</v>
      </c>
      <c r="R989" s="137" t="s">
        <v>26850</v>
      </c>
    </row>
    <row r="991" spans="1:19" ht="15" customHeight="1" x14ac:dyDescent="0.3">
      <c r="A991" s="147" t="s">
        <v>28831</v>
      </c>
      <c r="B991" s="147"/>
      <c r="C991" s="147" t="s">
        <v>28832</v>
      </c>
      <c r="D991" s="147"/>
      <c r="E991" s="147"/>
      <c r="F991" s="147"/>
      <c r="G991" s="147"/>
      <c r="H991" s="147"/>
      <c r="I991" s="147"/>
      <c r="J991" s="147"/>
      <c r="K991" s="147" t="s">
        <v>1037</v>
      </c>
      <c r="L991" s="147"/>
      <c r="M991" s="147"/>
      <c r="N991" s="148" t="s">
        <v>28833</v>
      </c>
      <c r="O991" s="148"/>
      <c r="P991" s="148"/>
      <c r="Q991" s="148"/>
      <c r="R991" s="148"/>
      <c r="S991" s="148"/>
    </row>
    <row r="992" spans="1:19" x14ac:dyDescent="0.3">
      <c r="A992" s="147"/>
      <c r="B992" s="147"/>
      <c r="C992" s="147"/>
      <c r="D992" s="147"/>
      <c r="E992" s="147"/>
      <c r="F992" s="147"/>
      <c r="G992" s="147"/>
      <c r="H992" s="147"/>
      <c r="I992" s="147"/>
      <c r="J992" s="147"/>
      <c r="K992" s="147"/>
      <c r="L992" s="147"/>
      <c r="M992" s="147"/>
      <c r="N992" s="148"/>
      <c r="O992" s="148"/>
      <c r="P992" s="148"/>
      <c r="Q992" s="148"/>
      <c r="R992" s="148"/>
      <c r="S992" s="148"/>
    </row>
    <row r="993" spans="1:19" ht="15" customHeight="1" x14ac:dyDescent="0.3">
      <c r="A993" s="147" t="s">
        <v>28834</v>
      </c>
      <c r="B993" s="147"/>
      <c r="C993" s="147" t="s">
        <v>28835</v>
      </c>
      <c r="D993" s="147"/>
      <c r="E993" s="147"/>
      <c r="F993" s="147"/>
      <c r="G993" s="147"/>
      <c r="H993" s="147"/>
      <c r="I993" s="147"/>
      <c r="J993" s="147"/>
      <c r="K993" s="147" t="s">
        <v>1037</v>
      </c>
      <c r="L993" s="147"/>
      <c r="M993" s="147"/>
      <c r="N993" s="148" t="s">
        <v>28836</v>
      </c>
      <c r="O993" s="148"/>
      <c r="P993" s="148"/>
      <c r="Q993" s="148"/>
      <c r="R993" s="148"/>
      <c r="S993" s="148"/>
    </row>
    <row r="994" spans="1:19" ht="15" customHeight="1" x14ac:dyDescent="0.3">
      <c r="A994" s="147" t="s">
        <v>28837</v>
      </c>
      <c r="B994" s="147"/>
      <c r="C994" s="147" t="s">
        <v>28838</v>
      </c>
      <c r="D994" s="147"/>
      <c r="E994" s="147"/>
      <c r="F994" s="147"/>
      <c r="G994" s="147"/>
      <c r="H994" s="147"/>
      <c r="I994" s="147"/>
      <c r="J994" s="147"/>
      <c r="K994" s="147" t="s">
        <v>1037</v>
      </c>
      <c r="L994" s="147"/>
      <c r="M994" s="147"/>
      <c r="N994" s="148" t="s">
        <v>11158</v>
      </c>
      <c r="O994" s="148"/>
      <c r="P994" s="148"/>
      <c r="Q994" s="148"/>
      <c r="R994" s="148"/>
      <c r="S994" s="148"/>
    </row>
    <row r="995" spans="1:19" ht="15" customHeight="1" x14ac:dyDescent="0.3">
      <c r="A995" s="147" t="s">
        <v>28839</v>
      </c>
      <c r="B995" s="147"/>
      <c r="C995" s="147" t="s">
        <v>28840</v>
      </c>
      <c r="D995" s="147"/>
      <c r="E995" s="147"/>
      <c r="F995" s="147"/>
      <c r="G995" s="147"/>
      <c r="H995" s="147"/>
      <c r="I995" s="147"/>
      <c r="J995" s="147"/>
      <c r="K995" s="147" t="s">
        <v>1037</v>
      </c>
      <c r="L995" s="147"/>
      <c r="M995" s="147"/>
      <c r="N995" s="148" t="s">
        <v>28841</v>
      </c>
      <c r="O995" s="148"/>
      <c r="P995" s="148"/>
      <c r="Q995" s="148"/>
      <c r="R995" s="148"/>
      <c r="S995" s="148"/>
    </row>
    <row r="996" spans="1:19" ht="15" customHeight="1" x14ac:dyDescent="0.3">
      <c r="A996" s="147" t="s">
        <v>28842</v>
      </c>
      <c r="B996" s="147"/>
      <c r="C996" s="147" t="s">
        <v>28843</v>
      </c>
      <c r="D996" s="147"/>
      <c r="E996" s="147"/>
      <c r="F996" s="147"/>
      <c r="G996" s="147"/>
      <c r="H996" s="147"/>
      <c r="I996" s="147"/>
      <c r="J996" s="147"/>
      <c r="K996" s="147" t="s">
        <v>1037</v>
      </c>
      <c r="L996" s="147"/>
      <c r="M996" s="147"/>
      <c r="N996" s="148" t="s">
        <v>28844</v>
      </c>
      <c r="O996" s="148"/>
      <c r="P996" s="148"/>
      <c r="Q996" s="148"/>
      <c r="R996" s="148"/>
      <c r="S996" s="148"/>
    </row>
    <row r="997" spans="1:19" ht="15" customHeight="1" x14ac:dyDescent="0.3">
      <c r="A997" s="147" t="s">
        <v>28845</v>
      </c>
      <c r="B997" s="147"/>
      <c r="C997" s="147" t="s">
        <v>28846</v>
      </c>
      <c r="D997" s="147"/>
      <c r="E997" s="147"/>
      <c r="F997" s="147"/>
      <c r="G997" s="147"/>
      <c r="H997" s="147"/>
      <c r="I997" s="147"/>
      <c r="J997" s="147"/>
      <c r="K997" s="147" t="s">
        <v>1037</v>
      </c>
      <c r="L997" s="147"/>
      <c r="M997" s="147"/>
      <c r="N997" s="148" t="s">
        <v>28847</v>
      </c>
      <c r="O997" s="148"/>
      <c r="P997" s="148"/>
      <c r="Q997" s="148"/>
      <c r="R997" s="148"/>
      <c r="S997" s="148"/>
    </row>
    <row r="998" spans="1:19" ht="15" customHeight="1" x14ac:dyDescent="0.3">
      <c r="A998" s="147" t="s">
        <v>28848</v>
      </c>
      <c r="B998" s="147"/>
      <c r="C998" s="147" t="s">
        <v>28849</v>
      </c>
      <c r="D998" s="147"/>
      <c r="E998" s="147"/>
      <c r="F998" s="147"/>
      <c r="G998" s="147"/>
      <c r="H998" s="147"/>
      <c r="I998" s="147"/>
      <c r="J998" s="147"/>
      <c r="K998" s="147" t="s">
        <v>80</v>
      </c>
      <c r="L998" s="147"/>
      <c r="M998" s="147"/>
      <c r="N998" s="148" t="s">
        <v>6234</v>
      </c>
      <c r="O998" s="148"/>
      <c r="P998" s="148"/>
      <c r="Q998" s="148"/>
      <c r="R998" s="148"/>
      <c r="S998" s="148"/>
    </row>
    <row r="999" spans="1:19" ht="15" customHeight="1" x14ac:dyDescent="0.3">
      <c r="A999" s="147" t="s">
        <v>28850</v>
      </c>
      <c r="B999" s="147"/>
      <c r="C999" s="147" t="s">
        <v>28851</v>
      </c>
      <c r="D999" s="147"/>
      <c r="E999" s="147"/>
      <c r="F999" s="147"/>
      <c r="G999" s="147"/>
      <c r="H999" s="147"/>
      <c r="I999" s="147"/>
      <c r="J999" s="147"/>
      <c r="K999" s="147" t="s">
        <v>80</v>
      </c>
      <c r="L999" s="147"/>
      <c r="M999" s="147"/>
      <c r="N999" s="148" t="s">
        <v>28852</v>
      </c>
      <c r="O999" s="148"/>
      <c r="P999" s="148"/>
      <c r="Q999" s="148"/>
      <c r="R999" s="148"/>
      <c r="S999" s="148"/>
    </row>
    <row r="1000" spans="1:19" ht="15" customHeight="1" x14ac:dyDescent="0.3">
      <c r="A1000" s="147" t="s">
        <v>28853</v>
      </c>
      <c r="B1000" s="147"/>
      <c r="C1000" s="147" t="s">
        <v>28854</v>
      </c>
      <c r="D1000" s="147"/>
      <c r="E1000" s="147"/>
      <c r="F1000" s="147"/>
      <c r="G1000" s="147"/>
      <c r="H1000" s="147"/>
      <c r="I1000" s="147"/>
      <c r="J1000" s="147"/>
      <c r="K1000" s="147" t="s">
        <v>1037</v>
      </c>
      <c r="L1000" s="147"/>
      <c r="M1000" s="147"/>
      <c r="N1000" s="148" t="s">
        <v>28855</v>
      </c>
      <c r="O1000" s="148"/>
      <c r="P1000" s="148"/>
      <c r="Q1000" s="148"/>
      <c r="R1000" s="148"/>
      <c r="S1000" s="148"/>
    </row>
    <row r="1001" spans="1:19" ht="15" customHeight="1" x14ac:dyDescent="0.3">
      <c r="A1001" s="147" t="s">
        <v>28856</v>
      </c>
      <c r="B1001" s="147"/>
      <c r="C1001" s="147" t="s">
        <v>28857</v>
      </c>
      <c r="D1001" s="147"/>
      <c r="E1001" s="147"/>
      <c r="F1001" s="147"/>
      <c r="G1001" s="147"/>
      <c r="H1001" s="147"/>
      <c r="I1001" s="147"/>
      <c r="J1001" s="147"/>
      <c r="K1001" s="147" t="s">
        <v>80</v>
      </c>
      <c r="L1001" s="147"/>
      <c r="M1001" s="147"/>
      <c r="N1001" s="148" t="s">
        <v>28858</v>
      </c>
      <c r="O1001" s="148"/>
      <c r="P1001" s="148"/>
      <c r="Q1001" s="148"/>
      <c r="R1001" s="148"/>
      <c r="S1001" s="148"/>
    </row>
    <row r="1002" spans="1:19" ht="15" customHeight="1" x14ac:dyDescent="0.3">
      <c r="A1002" s="147" t="s">
        <v>28859</v>
      </c>
      <c r="B1002" s="147"/>
      <c r="C1002" s="147" t="s">
        <v>28860</v>
      </c>
      <c r="D1002" s="147"/>
      <c r="E1002" s="147"/>
      <c r="F1002" s="147"/>
      <c r="G1002" s="147"/>
      <c r="H1002" s="147"/>
      <c r="I1002" s="147"/>
      <c r="J1002" s="147"/>
      <c r="K1002" s="147" t="s">
        <v>80</v>
      </c>
      <c r="L1002" s="147"/>
      <c r="M1002" s="147"/>
      <c r="N1002" s="148" t="s">
        <v>28861</v>
      </c>
      <c r="O1002" s="148"/>
      <c r="P1002" s="148"/>
      <c r="Q1002" s="148"/>
      <c r="R1002" s="148"/>
      <c r="S1002" s="148"/>
    </row>
    <row r="1003" spans="1:19" ht="15" customHeight="1" x14ac:dyDescent="0.3">
      <c r="A1003" s="147" t="s">
        <v>28862</v>
      </c>
      <c r="B1003" s="147"/>
      <c r="C1003" s="147" t="s">
        <v>28863</v>
      </c>
      <c r="D1003" s="147"/>
      <c r="E1003" s="147"/>
      <c r="F1003" s="147"/>
      <c r="G1003" s="147"/>
      <c r="H1003" s="147"/>
      <c r="I1003" s="147"/>
      <c r="J1003" s="147"/>
      <c r="K1003" s="147" t="s">
        <v>80</v>
      </c>
      <c r="L1003" s="147"/>
      <c r="M1003" s="147"/>
      <c r="N1003" s="148" t="s">
        <v>28864</v>
      </c>
      <c r="O1003" s="148"/>
      <c r="P1003" s="148"/>
      <c r="Q1003" s="148"/>
      <c r="R1003" s="148"/>
      <c r="S1003" s="148"/>
    </row>
    <row r="1004" spans="1:19" ht="15" customHeight="1" x14ac:dyDescent="0.3">
      <c r="A1004" s="147" t="s">
        <v>28865</v>
      </c>
      <c r="B1004" s="147"/>
      <c r="C1004" s="147" t="s">
        <v>28866</v>
      </c>
      <c r="D1004" s="147"/>
      <c r="E1004" s="147"/>
      <c r="F1004" s="147"/>
      <c r="G1004" s="147"/>
      <c r="H1004" s="147"/>
      <c r="I1004" s="147"/>
      <c r="J1004" s="147"/>
      <c r="K1004" s="147" t="s">
        <v>80</v>
      </c>
      <c r="L1004" s="147"/>
      <c r="M1004" s="147"/>
      <c r="N1004" s="148" t="s">
        <v>28867</v>
      </c>
      <c r="O1004" s="148"/>
      <c r="P1004" s="148"/>
      <c r="Q1004" s="148"/>
      <c r="R1004" s="148"/>
      <c r="S1004" s="148"/>
    </row>
    <row r="1005" spans="1:19" ht="15" customHeight="1" x14ac:dyDescent="0.3">
      <c r="A1005" s="147" t="s">
        <v>28868</v>
      </c>
      <c r="B1005" s="147"/>
      <c r="C1005" s="147" t="s">
        <v>28869</v>
      </c>
      <c r="D1005" s="147"/>
      <c r="E1005" s="147"/>
      <c r="F1005" s="147"/>
      <c r="G1005" s="147"/>
      <c r="H1005" s="147"/>
      <c r="I1005" s="147"/>
      <c r="J1005" s="147"/>
      <c r="K1005" s="147" t="s">
        <v>80</v>
      </c>
      <c r="L1005" s="147"/>
      <c r="M1005" s="147"/>
      <c r="N1005" s="148" t="s">
        <v>28870</v>
      </c>
      <c r="O1005" s="148"/>
      <c r="P1005" s="148"/>
      <c r="Q1005" s="148"/>
      <c r="R1005" s="148"/>
      <c r="S1005" s="148"/>
    </row>
    <row r="1006" spans="1:19" ht="15" customHeight="1" x14ac:dyDescent="0.3">
      <c r="A1006" s="147" t="s">
        <v>28871</v>
      </c>
      <c r="B1006" s="147"/>
      <c r="C1006" s="147" t="s">
        <v>28872</v>
      </c>
      <c r="D1006" s="147"/>
      <c r="E1006" s="147"/>
      <c r="F1006" s="147"/>
      <c r="G1006" s="147"/>
      <c r="H1006" s="147"/>
      <c r="I1006" s="147"/>
      <c r="J1006" s="147"/>
      <c r="K1006" s="147" t="s">
        <v>1037</v>
      </c>
      <c r="L1006" s="147"/>
      <c r="M1006" s="147"/>
      <c r="N1006" s="148" t="s">
        <v>28873</v>
      </c>
      <c r="O1006" s="148"/>
      <c r="P1006" s="148"/>
      <c r="Q1006" s="148"/>
      <c r="R1006" s="148"/>
      <c r="S1006" s="148"/>
    </row>
    <row r="1007" spans="1:19" ht="15" customHeight="1" x14ac:dyDescent="0.3">
      <c r="A1007" s="147" t="s">
        <v>28874</v>
      </c>
      <c r="B1007" s="147"/>
      <c r="C1007" s="147" t="s">
        <v>28875</v>
      </c>
      <c r="D1007" s="147"/>
      <c r="E1007" s="147"/>
      <c r="F1007" s="147"/>
      <c r="G1007" s="147"/>
      <c r="H1007" s="147"/>
      <c r="I1007" s="147"/>
      <c r="J1007" s="147"/>
      <c r="K1007" s="147" t="s">
        <v>26910</v>
      </c>
      <c r="L1007" s="147"/>
      <c r="M1007" s="147"/>
      <c r="N1007" s="148" t="s">
        <v>26911</v>
      </c>
      <c r="O1007" s="148"/>
      <c r="P1007" s="148"/>
      <c r="Q1007" s="148"/>
      <c r="R1007" s="148"/>
      <c r="S1007" s="148"/>
    </row>
    <row r="1008" spans="1:19" ht="15" customHeight="1" x14ac:dyDescent="0.3">
      <c r="A1008" s="147" t="s">
        <v>28876</v>
      </c>
      <c r="B1008" s="147"/>
      <c r="C1008" s="147" t="s">
        <v>28877</v>
      </c>
      <c r="D1008" s="147"/>
      <c r="E1008" s="147"/>
      <c r="F1008" s="147"/>
      <c r="G1008" s="147"/>
      <c r="H1008" s="147"/>
      <c r="I1008" s="147"/>
      <c r="J1008" s="147"/>
      <c r="K1008" s="147" t="s">
        <v>80</v>
      </c>
      <c r="L1008" s="147"/>
      <c r="M1008" s="147"/>
      <c r="N1008" s="148" t="s">
        <v>6929</v>
      </c>
      <c r="O1008" s="148"/>
      <c r="P1008" s="148"/>
      <c r="Q1008" s="148"/>
      <c r="R1008" s="148"/>
      <c r="S1008" s="148"/>
    </row>
    <row r="1009" spans="1:19" ht="15" customHeight="1" x14ac:dyDescent="0.3">
      <c r="A1009" s="147" t="s">
        <v>28878</v>
      </c>
      <c r="B1009" s="147"/>
      <c r="C1009" s="147" t="s">
        <v>28879</v>
      </c>
      <c r="D1009" s="147"/>
      <c r="E1009" s="147"/>
      <c r="F1009" s="147"/>
      <c r="G1009" s="147"/>
      <c r="H1009" s="147"/>
      <c r="I1009" s="147"/>
      <c r="J1009" s="147"/>
      <c r="K1009" s="147" t="s">
        <v>80</v>
      </c>
      <c r="L1009" s="147"/>
      <c r="M1009" s="147"/>
      <c r="N1009" s="148" t="s">
        <v>28880</v>
      </c>
      <c r="O1009" s="148"/>
      <c r="P1009" s="148"/>
      <c r="Q1009" s="148"/>
      <c r="R1009" s="148"/>
      <c r="S1009" s="148"/>
    </row>
    <row r="1010" spans="1:19" ht="15" customHeight="1" x14ac:dyDescent="0.3">
      <c r="A1010" s="147" t="s">
        <v>28881</v>
      </c>
      <c r="B1010" s="147"/>
      <c r="C1010" s="147" t="s">
        <v>28882</v>
      </c>
      <c r="D1010" s="147"/>
      <c r="E1010" s="147"/>
      <c r="F1010" s="147"/>
      <c r="G1010" s="147"/>
      <c r="H1010" s="147"/>
      <c r="I1010" s="147"/>
      <c r="J1010" s="147"/>
      <c r="K1010" s="147" t="s">
        <v>80</v>
      </c>
      <c r="L1010" s="147"/>
      <c r="M1010" s="147"/>
      <c r="N1010" s="148" t="s">
        <v>11105</v>
      </c>
      <c r="O1010" s="148"/>
      <c r="P1010" s="148"/>
      <c r="Q1010" s="148"/>
      <c r="R1010" s="148"/>
      <c r="S1010" s="148"/>
    </row>
    <row r="1011" spans="1:19" ht="15" customHeight="1" x14ac:dyDescent="0.3">
      <c r="A1011" s="147" t="s">
        <v>28883</v>
      </c>
      <c r="B1011" s="147"/>
      <c r="C1011" s="147" t="s">
        <v>28884</v>
      </c>
      <c r="D1011" s="147"/>
      <c r="E1011" s="147"/>
      <c r="F1011" s="147"/>
      <c r="G1011" s="147"/>
      <c r="H1011" s="147"/>
      <c r="I1011" s="147"/>
      <c r="J1011" s="147"/>
      <c r="K1011" s="147" t="s">
        <v>80</v>
      </c>
      <c r="L1011" s="147"/>
      <c r="M1011" s="147"/>
      <c r="N1011" s="148" t="s">
        <v>28885</v>
      </c>
      <c r="O1011" s="148"/>
      <c r="P1011" s="148"/>
      <c r="Q1011" s="148"/>
      <c r="R1011" s="148"/>
      <c r="S1011" s="148"/>
    </row>
    <row r="1012" spans="1:19" ht="15" customHeight="1" x14ac:dyDescent="0.3">
      <c r="A1012" s="147" t="s">
        <v>28886</v>
      </c>
      <c r="B1012" s="147"/>
      <c r="C1012" s="147" t="s">
        <v>28887</v>
      </c>
      <c r="D1012" s="147"/>
      <c r="E1012" s="147"/>
      <c r="F1012" s="147"/>
      <c r="G1012" s="147"/>
      <c r="H1012" s="147"/>
      <c r="I1012" s="147"/>
      <c r="J1012" s="147"/>
      <c r="K1012" s="147" t="s">
        <v>80</v>
      </c>
      <c r="L1012" s="147"/>
      <c r="M1012" s="147"/>
      <c r="N1012" s="148" t="s">
        <v>12386</v>
      </c>
      <c r="O1012" s="148"/>
      <c r="P1012" s="148"/>
      <c r="Q1012" s="148"/>
      <c r="R1012" s="148"/>
      <c r="S1012" s="148"/>
    </row>
    <row r="1013" spans="1:19" ht="15" customHeight="1" x14ac:dyDescent="0.3">
      <c r="A1013" s="147" t="s">
        <v>28888</v>
      </c>
      <c r="B1013" s="147"/>
      <c r="C1013" s="147" t="s">
        <v>28889</v>
      </c>
      <c r="D1013" s="147"/>
      <c r="E1013" s="147"/>
      <c r="F1013" s="147"/>
      <c r="G1013" s="147"/>
      <c r="H1013" s="147"/>
      <c r="I1013" s="147"/>
      <c r="J1013" s="147"/>
      <c r="K1013" s="147" t="s">
        <v>80</v>
      </c>
      <c r="L1013" s="147"/>
      <c r="M1013" s="147"/>
      <c r="N1013" s="148" t="s">
        <v>28890</v>
      </c>
      <c r="O1013" s="148"/>
      <c r="P1013" s="148"/>
      <c r="Q1013" s="148"/>
      <c r="R1013" s="148"/>
      <c r="S1013" s="148"/>
    </row>
    <row r="1014" spans="1:19" ht="15" customHeight="1" x14ac:dyDescent="0.3">
      <c r="A1014" s="147" t="s">
        <v>28891</v>
      </c>
      <c r="B1014" s="147"/>
      <c r="C1014" s="147" t="s">
        <v>28892</v>
      </c>
      <c r="D1014" s="147"/>
      <c r="E1014" s="147"/>
      <c r="F1014" s="147"/>
      <c r="G1014" s="147"/>
      <c r="H1014" s="147"/>
      <c r="I1014" s="147"/>
      <c r="J1014" s="147"/>
      <c r="K1014" s="147" t="s">
        <v>80</v>
      </c>
      <c r="L1014" s="147"/>
      <c r="M1014" s="147"/>
      <c r="N1014" s="148" t="s">
        <v>1570</v>
      </c>
      <c r="O1014" s="148"/>
      <c r="P1014" s="148"/>
      <c r="Q1014" s="148"/>
      <c r="R1014" s="148"/>
      <c r="S1014" s="148"/>
    </row>
    <row r="1015" spans="1:19" ht="15" customHeight="1" x14ac:dyDescent="0.3">
      <c r="A1015" s="147" t="s">
        <v>28893</v>
      </c>
      <c r="B1015" s="147"/>
      <c r="C1015" s="147" t="s">
        <v>28894</v>
      </c>
      <c r="D1015" s="147"/>
      <c r="E1015" s="147"/>
      <c r="F1015" s="147"/>
      <c r="G1015" s="147"/>
      <c r="H1015" s="147"/>
      <c r="I1015" s="147"/>
      <c r="J1015" s="147"/>
      <c r="K1015" s="147" t="s">
        <v>80</v>
      </c>
      <c r="L1015" s="147"/>
      <c r="M1015" s="147"/>
      <c r="N1015" s="148" t="s">
        <v>18070</v>
      </c>
      <c r="O1015" s="148"/>
      <c r="P1015" s="148"/>
      <c r="Q1015" s="148"/>
      <c r="R1015" s="148"/>
      <c r="S1015" s="148"/>
    </row>
    <row r="1016" spans="1:19" ht="15" customHeight="1" x14ac:dyDescent="0.3">
      <c r="A1016" s="147" t="s">
        <v>28895</v>
      </c>
      <c r="B1016" s="147"/>
      <c r="C1016" s="147" t="s">
        <v>28896</v>
      </c>
      <c r="D1016" s="147"/>
      <c r="E1016" s="147"/>
      <c r="F1016" s="147"/>
      <c r="G1016" s="147"/>
      <c r="H1016" s="147"/>
      <c r="I1016" s="147"/>
      <c r="J1016" s="147"/>
      <c r="K1016" s="147" t="s">
        <v>80</v>
      </c>
      <c r="L1016" s="147"/>
      <c r="M1016" s="147"/>
      <c r="N1016" s="148" t="s">
        <v>28897</v>
      </c>
      <c r="O1016" s="148"/>
      <c r="P1016" s="148"/>
      <c r="Q1016" s="148"/>
      <c r="R1016" s="148"/>
      <c r="S1016" s="148"/>
    </row>
    <row r="1017" spans="1:19" ht="15" customHeight="1" x14ac:dyDescent="0.3">
      <c r="A1017" s="147" t="s">
        <v>28898</v>
      </c>
      <c r="B1017" s="147"/>
      <c r="C1017" s="147" t="s">
        <v>28899</v>
      </c>
      <c r="D1017" s="147"/>
      <c r="E1017" s="147"/>
      <c r="F1017" s="147"/>
      <c r="G1017" s="147"/>
      <c r="H1017" s="147"/>
      <c r="I1017" s="147"/>
      <c r="J1017" s="147"/>
      <c r="K1017" s="147" t="s">
        <v>80</v>
      </c>
      <c r="L1017" s="147"/>
      <c r="M1017" s="147"/>
      <c r="N1017" s="148" t="s">
        <v>28900</v>
      </c>
      <c r="O1017" s="148"/>
      <c r="P1017" s="148"/>
      <c r="Q1017" s="148"/>
      <c r="R1017" s="148"/>
      <c r="S1017" s="148"/>
    </row>
    <row r="1018" spans="1:19" ht="15" customHeight="1" x14ac:dyDescent="0.3">
      <c r="A1018" s="147" t="s">
        <v>28901</v>
      </c>
      <c r="B1018" s="147"/>
      <c r="C1018" s="147" t="s">
        <v>28902</v>
      </c>
      <c r="D1018" s="147"/>
      <c r="E1018" s="147"/>
      <c r="F1018" s="147"/>
      <c r="G1018" s="147"/>
      <c r="H1018" s="147"/>
      <c r="I1018" s="147"/>
      <c r="J1018" s="147"/>
      <c r="K1018" s="147" t="s">
        <v>80</v>
      </c>
      <c r="L1018" s="147"/>
      <c r="M1018" s="147"/>
      <c r="N1018" s="148" t="s">
        <v>28903</v>
      </c>
      <c r="O1018" s="148"/>
      <c r="P1018" s="148"/>
      <c r="Q1018" s="148"/>
      <c r="R1018" s="148"/>
      <c r="S1018" s="148"/>
    </row>
    <row r="1019" spans="1:19" ht="15" customHeight="1" x14ac:dyDescent="0.3">
      <c r="A1019" s="147" t="s">
        <v>28904</v>
      </c>
      <c r="B1019" s="147"/>
      <c r="C1019" s="147" t="s">
        <v>28905</v>
      </c>
      <c r="D1019" s="147"/>
      <c r="E1019" s="147"/>
      <c r="F1019" s="147"/>
      <c r="G1019" s="147"/>
      <c r="H1019" s="147"/>
      <c r="I1019" s="147"/>
      <c r="J1019" s="147"/>
      <c r="K1019" s="147" t="s">
        <v>80</v>
      </c>
      <c r="L1019" s="147"/>
      <c r="M1019" s="147"/>
      <c r="N1019" s="148" t="s">
        <v>28906</v>
      </c>
      <c r="O1019" s="148"/>
      <c r="P1019" s="148"/>
      <c r="Q1019" s="148"/>
      <c r="R1019" s="148"/>
      <c r="S1019" s="148"/>
    </row>
    <row r="1020" spans="1:19" ht="15" customHeight="1" x14ac:dyDescent="0.3">
      <c r="A1020" s="147" t="s">
        <v>28907</v>
      </c>
      <c r="B1020" s="147"/>
      <c r="C1020" s="147" t="s">
        <v>28908</v>
      </c>
      <c r="D1020" s="147"/>
      <c r="E1020" s="147"/>
      <c r="F1020" s="147"/>
      <c r="G1020" s="147"/>
      <c r="H1020" s="147"/>
      <c r="I1020" s="147"/>
      <c r="J1020" s="147"/>
      <c r="K1020" s="147" t="s">
        <v>80</v>
      </c>
      <c r="L1020" s="147"/>
      <c r="M1020" s="147"/>
      <c r="N1020" s="148" t="s">
        <v>28909</v>
      </c>
      <c r="O1020" s="148"/>
      <c r="P1020" s="148"/>
      <c r="Q1020" s="148"/>
      <c r="R1020" s="148"/>
      <c r="S1020" s="148"/>
    </row>
    <row r="1021" spans="1:19" ht="15" customHeight="1" x14ac:dyDescent="0.3">
      <c r="A1021" s="147" t="s">
        <v>28910</v>
      </c>
      <c r="B1021" s="147"/>
      <c r="C1021" s="147" t="s">
        <v>28911</v>
      </c>
      <c r="D1021" s="147"/>
      <c r="E1021" s="147"/>
      <c r="F1021" s="147"/>
      <c r="G1021" s="147"/>
      <c r="H1021" s="147"/>
      <c r="I1021" s="147"/>
      <c r="J1021" s="147"/>
      <c r="K1021" s="147" t="s">
        <v>80</v>
      </c>
      <c r="L1021" s="147"/>
      <c r="M1021" s="147"/>
      <c r="N1021" s="148" t="s">
        <v>28912</v>
      </c>
      <c r="O1021" s="148"/>
      <c r="P1021" s="148"/>
      <c r="Q1021" s="148"/>
      <c r="R1021" s="148"/>
      <c r="S1021" s="148"/>
    </row>
    <row r="1022" spans="1:19" ht="15" customHeight="1" x14ac:dyDescent="0.3">
      <c r="A1022" s="147" t="s">
        <v>28913</v>
      </c>
      <c r="B1022" s="147"/>
      <c r="C1022" s="147" t="s">
        <v>28914</v>
      </c>
      <c r="D1022" s="147"/>
      <c r="E1022" s="147"/>
      <c r="F1022" s="147"/>
      <c r="G1022" s="147"/>
      <c r="H1022" s="147"/>
      <c r="I1022" s="147"/>
      <c r="J1022" s="147"/>
      <c r="K1022" s="147" t="s">
        <v>80</v>
      </c>
      <c r="L1022" s="147"/>
      <c r="M1022" s="147"/>
      <c r="N1022" s="148" t="s">
        <v>28915</v>
      </c>
      <c r="O1022" s="148"/>
      <c r="P1022" s="148"/>
      <c r="Q1022" s="148"/>
      <c r="R1022" s="148"/>
      <c r="S1022" s="148"/>
    </row>
    <row r="1023" spans="1:19" ht="15" customHeight="1" x14ac:dyDescent="0.3">
      <c r="A1023" s="147" t="s">
        <v>28916</v>
      </c>
      <c r="B1023" s="147"/>
      <c r="C1023" s="147" t="s">
        <v>28917</v>
      </c>
      <c r="D1023" s="147"/>
      <c r="E1023" s="147"/>
      <c r="F1023" s="147"/>
      <c r="G1023" s="147"/>
      <c r="H1023" s="147"/>
      <c r="I1023" s="147"/>
      <c r="J1023" s="147"/>
      <c r="K1023" s="147" t="s">
        <v>80</v>
      </c>
      <c r="L1023" s="147"/>
      <c r="M1023" s="147"/>
      <c r="N1023" s="148" t="s">
        <v>28918</v>
      </c>
      <c r="O1023" s="148"/>
      <c r="P1023" s="148"/>
      <c r="Q1023" s="148"/>
      <c r="R1023" s="148"/>
      <c r="S1023" s="148"/>
    </row>
    <row r="1024" spans="1:19" ht="15" customHeight="1" x14ac:dyDescent="0.3">
      <c r="A1024" s="147" t="s">
        <v>28919</v>
      </c>
      <c r="B1024" s="147"/>
      <c r="C1024" s="147" t="s">
        <v>28920</v>
      </c>
      <c r="D1024" s="147"/>
      <c r="E1024" s="147"/>
      <c r="F1024" s="147"/>
      <c r="G1024" s="147"/>
      <c r="H1024" s="147"/>
      <c r="I1024" s="147"/>
      <c r="J1024" s="147"/>
      <c r="K1024" s="147" t="s">
        <v>80</v>
      </c>
      <c r="L1024" s="147"/>
      <c r="M1024" s="147"/>
      <c r="N1024" s="148" t="s">
        <v>28921</v>
      </c>
      <c r="O1024" s="148"/>
      <c r="P1024" s="148"/>
      <c r="Q1024" s="148"/>
      <c r="R1024" s="148"/>
      <c r="S1024" s="148"/>
    </row>
    <row r="1025" spans="1:19" ht="15" customHeight="1" x14ac:dyDescent="0.3">
      <c r="A1025" s="147" t="s">
        <v>28922</v>
      </c>
      <c r="B1025" s="147"/>
      <c r="C1025" s="147" t="s">
        <v>28923</v>
      </c>
      <c r="D1025" s="147"/>
      <c r="E1025" s="147"/>
      <c r="F1025" s="147"/>
      <c r="G1025" s="147"/>
      <c r="H1025" s="147"/>
      <c r="I1025" s="147"/>
      <c r="J1025" s="147"/>
      <c r="K1025" s="147" t="s">
        <v>80</v>
      </c>
      <c r="L1025" s="147"/>
      <c r="M1025" s="147"/>
      <c r="N1025" s="148" t="s">
        <v>28924</v>
      </c>
      <c r="O1025" s="148"/>
      <c r="P1025" s="148"/>
      <c r="Q1025" s="148"/>
      <c r="R1025" s="148"/>
      <c r="S1025" s="148"/>
    </row>
    <row r="1026" spans="1:19" ht="15" customHeight="1" x14ac:dyDescent="0.3">
      <c r="A1026" s="147" t="s">
        <v>28925</v>
      </c>
      <c r="B1026" s="147"/>
      <c r="C1026" s="147" t="s">
        <v>28926</v>
      </c>
      <c r="D1026" s="147"/>
      <c r="E1026" s="147"/>
      <c r="F1026" s="147"/>
      <c r="G1026" s="147"/>
      <c r="H1026" s="147"/>
      <c r="I1026" s="147"/>
      <c r="J1026" s="147"/>
      <c r="K1026" s="147" t="s">
        <v>80</v>
      </c>
      <c r="L1026" s="147"/>
      <c r="M1026" s="147"/>
      <c r="N1026" s="148" t="s">
        <v>28927</v>
      </c>
      <c r="O1026" s="148"/>
      <c r="P1026" s="148"/>
      <c r="Q1026" s="148"/>
      <c r="R1026" s="148"/>
      <c r="S1026" s="148"/>
    </row>
    <row r="1027" spans="1:19" ht="15" customHeight="1" x14ac:dyDescent="0.3">
      <c r="A1027" s="147" t="s">
        <v>28928</v>
      </c>
      <c r="B1027" s="147"/>
      <c r="C1027" s="147" t="s">
        <v>28929</v>
      </c>
      <c r="D1027" s="147"/>
      <c r="E1027" s="147"/>
      <c r="F1027" s="147"/>
      <c r="G1027" s="147"/>
      <c r="H1027" s="147"/>
      <c r="I1027" s="147"/>
      <c r="J1027" s="147"/>
      <c r="K1027" s="147" t="s">
        <v>80</v>
      </c>
      <c r="L1027" s="147"/>
      <c r="M1027" s="147"/>
      <c r="N1027" s="148" t="s">
        <v>28930</v>
      </c>
      <c r="O1027" s="148"/>
      <c r="P1027" s="148"/>
      <c r="Q1027" s="148"/>
      <c r="R1027" s="148"/>
      <c r="S1027" s="148"/>
    </row>
    <row r="1028" spans="1:19" ht="15" customHeight="1" x14ac:dyDescent="0.3">
      <c r="A1028" s="147" t="s">
        <v>28931</v>
      </c>
      <c r="B1028" s="147"/>
      <c r="C1028" s="147" t="s">
        <v>28932</v>
      </c>
      <c r="D1028" s="147"/>
      <c r="E1028" s="147"/>
      <c r="F1028" s="147"/>
      <c r="G1028" s="147"/>
      <c r="H1028" s="147"/>
      <c r="I1028" s="147"/>
      <c r="J1028" s="147"/>
      <c r="K1028" s="147" t="s">
        <v>80</v>
      </c>
      <c r="L1028" s="147"/>
      <c r="M1028" s="147"/>
      <c r="N1028" s="148" t="s">
        <v>28933</v>
      </c>
      <c r="O1028" s="148"/>
      <c r="P1028" s="148"/>
      <c r="Q1028" s="148"/>
      <c r="R1028" s="148"/>
      <c r="S1028" s="148"/>
    </row>
    <row r="1029" spans="1:19" ht="15" customHeight="1" x14ac:dyDescent="0.3">
      <c r="A1029" s="147" t="s">
        <v>28934</v>
      </c>
      <c r="B1029" s="147"/>
      <c r="C1029" s="147" t="s">
        <v>28935</v>
      </c>
      <c r="D1029" s="147"/>
      <c r="E1029" s="147"/>
      <c r="F1029" s="147"/>
      <c r="G1029" s="147"/>
      <c r="H1029" s="147"/>
      <c r="I1029" s="147"/>
      <c r="J1029" s="147"/>
      <c r="K1029" s="147" t="s">
        <v>80</v>
      </c>
      <c r="L1029" s="147"/>
      <c r="M1029" s="147"/>
      <c r="N1029" s="148" t="s">
        <v>28936</v>
      </c>
      <c r="O1029" s="148"/>
      <c r="P1029" s="148"/>
      <c r="Q1029" s="148"/>
      <c r="R1029" s="148"/>
      <c r="S1029" s="148"/>
    </row>
    <row r="1030" spans="1:19" ht="15" customHeight="1" x14ac:dyDescent="0.3">
      <c r="A1030" s="147" t="s">
        <v>28937</v>
      </c>
      <c r="B1030" s="147"/>
      <c r="C1030" s="147" t="s">
        <v>28938</v>
      </c>
      <c r="D1030" s="147"/>
      <c r="E1030" s="147"/>
      <c r="F1030" s="147"/>
      <c r="G1030" s="147"/>
      <c r="H1030" s="147"/>
      <c r="I1030" s="147"/>
      <c r="J1030" s="147"/>
      <c r="K1030" s="147" t="s">
        <v>80</v>
      </c>
      <c r="L1030" s="147"/>
      <c r="M1030" s="147"/>
      <c r="N1030" s="148" t="s">
        <v>18056</v>
      </c>
      <c r="O1030" s="148"/>
      <c r="P1030" s="148"/>
      <c r="Q1030" s="148"/>
      <c r="R1030" s="148"/>
      <c r="S1030" s="148"/>
    </row>
    <row r="1031" spans="1:19" ht="15" customHeight="1" x14ac:dyDescent="0.3">
      <c r="A1031" s="147" t="s">
        <v>28939</v>
      </c>
      <c r="B1031" s="147"/>
      <c r="C1031" s="147" t="s">
        <v>28940</v>
      </c>
      <c r="D1031" s="147"/>
      <c r="E1031" s="147"/>
      <c r="F1031" s="147"/>
      <c r="G1031" s="147"/>
      <c r="H1031" s="147"/>
      <c r="I1031" s="147"/>
      <c r="J1031" s="147"/>
      <c r="K1031" s="147" t="s">
        <v>80</v>
      </c>
      <c r="L1031" s="147"/>
      <c r="M1031" s="147"/>
      <c r="N1031" s="148" t="s">
        <v>1000</v>
      </c>
      <c r="O1031" s="148"/>
      <c r="P1031" s="148"/>
      <c r="Q1031" s="148"/>
      <c r="R1031" s="148"/>
      <c r="S1031" s="148"/>
    </row>
    <row r="1032" spans="1:19" ht="15" customHeight="1" x14ac:dyDescent="0.3">
      <c r="A1032" s="147" t="s">
        <v>28941</v>
      </c>
      <c r="B1032" s="147"/>
      <c r="C1032" s="147" t="s">
        <v>28942</v>
      </c>
      <c r="D1032" s="147"/>
      <c r="E1032" s="147"/>
      <c r="F1032" s="147"/>
      <c r="G1032" s="147"/>
      <c r="H1032" s="147"/>
      <c r="I1032" s="147"/>
      <c r="J1032" s="147"/>
      <c r="K1032" s="147" t="s">
        <v>80</v>
      </c>
      <c r="L1032" s="147"/>
      <c r="M1032" s="147"/>
      <c r="N1032" s="148" t="s">
        <v>28943</v>
      </c>
      <c r="O1032" s="148"/>
      <c r="P1032" s="148"/>
      <c r="Q1032" s="148"/>
      <c r="R1032" s="148"/>
      <c r="S1032" s="148"/>
    </row>
    <row r="1033" spans="1:19" ht="15" customHeight="1" x14ac:dyDescent="0.3">
      <c r="A1033" s="147" t="s">
        <v>28944</v>
      </c>
      <c r="B1033" s="147"/>
      <c r="C1033" s="147" t="s">
        <v>28945</v>
      </c>
      <c r="D1033" s="147"/>
      <c r="E1033" s="147"/>
      <c r="F1033" s="147"/>
      <c r="G1033" s="147"/>
      <c r="H1033" s="147"/>
      <c r="I1033" s="147"/>
      <c r="J1033" s="147"/>
      <c r="K1033" s="147" t="s">
        <v>80</v>
      </c>
      <c r="L1033" s="147"/>
      <c r="M1033" s="147"/>
      <c r="N1033" s="148" t="s">
        <v>14269</v>
      </c>
      <c r="O1033" s="148"/>
      <c r="P1033" s="148"/>
      <c r="Q1033" s="148"/>
      <c r="R1033" s="148"/>
      <c r="S1033" s="148"/>
    </row>
    <row r="1034" spans="1:19" ht="15" customHeight="1" x14ac:dyDescent="0.3">
      <c r="A1034" s="147" t="s">
        <v>28946</v>
      </c>
      <c r="B1034" s="147"/>
      <c r="C1034" s="147" t="s">
        <v>28947</v>
      </c>
      <c r="D1034" s="147"/>
      <c r="E1034" s="147"/>
      <c r="F1034" s="147"/>
      <c r="G1034" s="147"/>
      <c r="H1034" s="147"/>
      <c r="I1034" s="147"/>
      <c r="J1034" s="147"/>
      <c r="K1034" s="147" t="s">
        <v>80</v>
      </c>
      <c r="L1034" s="147"/>
      <c r="M1034" s="147"/>
      <c r="N1034" s="148" t="s">
        <v>4351</v>
      </c>
      <c r="O1034" s="148"/>
      <c r="P1034" s="148"/>
      <c r="Q1034" s="148"/>
      <c r="R1034" s="148"/>
      <c r="S1034" s="148"/>
    </row>
    <row r="1035" spans="1:19" ht="15" customHeight="1" x14ac:dyDescent="0.3">
      <c r="A1035" s="152" t="s">
        <v>28948</v>
      </c>
      <c r="B1035" s="152"/>
      <c r="C1035" s="152" t="s">
        <v>28949</v>
      </c>
      <c r="D1035" s="152"/>
      <c r="E1035" s="152"/>
      <c r="F1035" s="152"/>
      <c r="G1035" s="152"/>
      <c r="H1035" s="152"/>
      <c r="I1035" s="152"/>
      <c r="J1035" s="152"/>
      <c r="K1035" s="152" t="s">
        <v>80</v>
      </c>
      <c r="L1035" s="152"/>
      <c r="M1035" s="152"/>
      <c r="N1035" s="153" t="s">
        <v>28950</v>
      </c>
      <c r="O1035" s="153"/>
      <c r="P1035" s="153"/>
      <c r="Q1035" s="153"/>
      <c r="R1035" s="153"/>
      <c r="S1035" s="153"/>
    </row>
    <row r="1037" spans="1:19" ht="15" customHeight="1" x14ac:dyDescent="0.3">
      <c r="A1037" s="154" t="s">
        <v>26963</v>
      </c>
      <c r="B1037" s="154"/>
      <c r="C1037" s="154"/>
    </row>
    <row r="1038" spans="1:19" ht="15" customHeight="1" x14ac:dyDescent="0.3">
      <c r="A1038" s="154"/>
      <c r="B1038" s="154"/>
      <c r="C1038" s="154"/>
      <c r="P1038" s="155" t="s">
        <v>28951</v>
      </c>
      <c r="Q1038" s="155"/>
      <c r="R1038" s="155"/>
      <c r="S1038" s="155"/>
    </row>
    <row r="1039" spans="1:19" x14ac:dyDescent="0.3">
      <c r="P1039" s="155"/>
      <c r="Q1039" s="155"/>
      <c r="R1039" s="155"/>
      <c r="S1039" s="155"/>
    </row>
    <row r="1041" spans="1:19" ht="15.75" customHeight="1" x14ac:dyDescent="0.3">
      <c r="H1041" s="150" t="s">
        <v>26843</v>
      </c>
      <c r="I1041" s="150"/>
      <c r="J1041" s="150"/>
      <c r="K1041" s="150"/>
      <c r="L1041" s="150"/>
      <c r="M1041" s="150"/>
      <c r="N1041" s="150"/>
    </row>
    <row r="1043" spans="1:19" ht="15.75" customHeight="1" x14ac:dyDescent="0.3">
      <c r="G1043" s="150" t="s">
        <v>26844</v>
      </c>
      <c r="H1043" s="150"/>
    </row>
    <row r="1045" spans="1:19" ht="15" customHeight="1" x14ac:dyDescent="0.3">
      <c r="A1045" s="151" t="s">
        <v>26845</v>
      </c>
      <c r="B1045" s="151"/>
      <c r="C1045" s="151"/>
      <c r="D1045" s="151"/>
      <c r="J1045" s="151" t="s">
        <v>26846</v>
      </c>
      <c r="K1045" s="151"/>
      <c r="M1045" s="151" t="s">
        <v>26847</v>
      </c>
      <c r="N1045" s="151"/>
      <c r="P1045" s="151" t="s">
        <v>26848</v>
      </c>
      <c r="Q1045" s="151"/>
      <c r="R1045" s="151"/>
    </row>
    <row r="1047" spans="1:19" ht="15" customHeight="1" x14ac:dyDescent="0.3">
      <c r="A1047" s="137" t="s">
        <v>27</v>
      </c>
      <c r="C1047" s="149" t="s">
        <v>26849</v>
      </c>
      <c r="D1047" s="149"/>
      <c r="E1047" s="149"/>
      <c r="L1047" s="137" t="s">
        <v>13</v>
      </c>
      <c r="R1047" s="137" t="s">
        <v>26850</v>
      </c>
    </row>
    <row r="1049" spans="1:19" ht="15" customHeight="1" x14ac:dyDescent="0.3">
      <c r="A1049" s="147" t="s">
        <v>28952</v>
      </c>
      <c r="B1049" s="147"/>
      <c r="C1049" s="147" t="s">
        <v>28953</v>
      </c>
      <c r="D1049" s="147"/>
      <c r="E1049" s="147"/>
      <c r="F1049" s="147"/>
      <c r="G1049" s="147"/>
      <c r="H1049" s="147"/>
      <c r="I1049" s="147"/>
      <c r="J1049" s="147"/>
      <c r="K1049" s="147" t="s">
        <v>80</v>
      </c>
      <c r="L1049" s="147"/>
      <c r="M1049" s="147"/>
      <c r="N1049" s="148" t="s">
        <v>28954</v>
      </c>
      <c r="O1049" s="148"/>
      <c r="P1049" s="148"/>
      <c r="Q1049" s="148"/>
      <c r="R1049" s="148"/>
      <c r="S1049" s="148"/>
    </row>
    <row r="1050" spans="1:19" x14ac:dyDescent="0.3">
      <c r="A1050" s="147"/>
      <c r="B1050" s="147"/>
      <c r="C1050" s="147"/>
      <c r="D1050" s="147"/>
      <c r="E1050" s="147"/>
      <c r="F1050" s="147"/>
      <c r="G1050" s="147"/>
      <c r="H1050" s="147"/>
      <c r="I1050" s="147"/>
      <c r="J1050" s="147"/>
      <c r="K1050" s="147"/>
      <c r="L1050" s="147"/>
      <c r="M1050" s="147"/>
      <c r="N1050" s="148"/>
      <c r="O1050" s="148"/>
      <c r="P1050" s="148"/>
      <c r="Q1050" s="148"/>
      <c r="R1050" s="148"/>
      <c r="S1050" s="148"/>
    </row>
    <row r="1051" spans="1:19" ht="15" customHeight="1" x14ac:dyDescent="0.3">
      <c r="A1051" s="147" t="s">
        <v>28955</v>
      </c>
      <c r="B1051" s="147"/>
      <c r="C1051" s="147" t="s">
        <v>28956</v>
      </c>
      <c r="D1051" s="147"/>
      <c r="E1051" s="147"/>
      <c r="F1051" s="147"/>
      <c r="G1051" s="147"/>
      <c r="H1051" s="147"/>
      <c r="I1051" s="147"/>
      <c r="J1051" s="147"/>
      <c r="K1051" s="147" t="s">
        <v>80</v>
      </c>
      <c r="L1051" s="147"/>
      <c r="M1051" s="147"/>
      <c r="N1051" s="148" t="s">
        <v>28957</v>
      </c>
      <c r="O1051" s="148"/>
      <c r="P1051" s="148"/>
      <c r="Q1051" s="148"/>
      <c r="R1051" s="148"/>
      <c r="S1051" s="148"/>
    </row>
    <row r="1052" spans="1:19" ht="15" customHeight="1" x14ac:dyDescent="0.3">
      <c r="A1052" s="147" t="s">
        <v>28958</v>
      </c>
      <c r="B1052" s="147"/>
      <c r="C1052" s="147" t="s">
        <v>28959</v>
      </c>
      <c r="D1052" s="147"/>
      <c r="E1052" s="147"/>
      <c r="F1052" s="147"/>
      <c r="G1052" s="147"/>
      <c r="H1052" s="147"/>
      <c r="I1052" s="147"/>
      <c r="J1052" s="147"/>
      <c r="K1052" s="147" t="s">
        <v>80</v>
      </c>
      <c r="L1052" s="147"/>
      <c r="M1052" s="147"/>
      <c r="N1052" s="148" t="s">
        <v>28960</v>
      </c>
      <c r="O1052" s="148"/>
      <c r="P1052" s="148"/>
      <c r="Q1052" s="148"/>
      <c r="R1052" s="148"/>
      <c r="S1052" s="148"/>
    </row>
    <row r="1053" spans="1:19" ht="15" customHeight="1" x14ac:dyDescent="0.3">
      <c r="A1053" s="147" t="s">
        <v>28961</v>
      </c>
      <c r="B1053" s="147"/>
      <c r="C1053" s="147" t="s">
        <v>28962</v>
      </c>
      <c r="D1053" s="147"/>
      <c r="E1053" s="147"/>
      <c r="F1053" s="147"/>
      <c r="G1053" s="147"/>
      <c r="H1053" s="147"/>
      <c r="I1053" s="147"/>
      <c r="J1053" s="147"/>
      <c r="K1053" s="147" t="s">
        <v>80</v>
      </c>
      <c r="L1053" s="147"/>
      <c r="M1053" s="147"/>
      <c r="N1053" s="148" t="s">
        <v>28963</v>
      </c>
      <c r="O1053" s="148"/>
      <c r="P1053" s="148"/>
      <c r="Q1053" s="148"/>
      <c r="R1053" s="148"/>
      <c r="S1053" s="148"/>
    </row>
    <row r="1054" spans="1:19" ht="15" customHeight="1" x14ac:dyDescent="0.3">
      <c r="A1054" s="147" t="s">
        <v>28964</v>
      </c>
      <c r="B1054" s="147"/>
      <c r="C1054" s="147" t="s">
        <v>28965</v>
      </c>
      <c r="D1054" s="147"/>
      <c r="E1054" s="147"/>
      <c r="F1054" s="147"/>
      <c r="G1054" s="147"/>
      <c r="H1054" s="147"/>
      <c r="I1054" s="147"/>
      <c r="J1054" s="147"/>
      <c r="K1054" s="147" t="s">
        <v>80</v>
      </c>
      <c r="L1054" s="147"/>
      <c r="M1054" s="147"/>
      <c r="N1054" s="148" t="s">
        <v>18127</v>
      </c>
      <c r="O1054" s="148"/>
      <c r="P1054" s="148"/>
      <c r="Q1054" s="148"/>
      <c r="R1054" s="148"/>
      <c r="S1054" s="148"/>
    </row>
    <row r="1055" spans="1:19" ht="15" customHeight="1" x14ac:dyDescent="0.3">
      <c r="A1055" s="147" t="s">
        <v>28966</v>
      </c>
      <c r="B1055" s="147"/>
      <c r="C1055" s="147" t="s">
        <v>28967</v>
      </c>
      <c r="D1055" s="147"/>
      <c r="E1055" s="147"/>
      <c r="F1055" s="147"/>
      <c r="G1055" s="147"/>
      <c r="H1055" s="147"/>
      <c r="I1055" s="147"/>
      <c r="J1055" s="147"/>
      <c r="K1055" s="147" t="s">
        <v>80</v>
      </c>
      <c r="L1055" s="147"/>
      <c r="M1055" s="147"/>
      <c r="N1055" s="148" t="s">
        <v>28968</v>
      </c>
      <c r="O1055" s="148"/>
      <c r="P1055" s="148"/>
      <c r="Q1055" s="148"/>
      <c r="R1055" s="148"/>
      <c r="S1055" s="148"/>
    </row>
    <row r="1056" spans="1:19" ht="15" customHeight="1" x14ac:dyDescent="0.3">
      <c r="A1056" s="147" t="s">
        <v>28969</v>
      </c>
      <c r="B1056" s="147"/>
      <c r="C1056" s="147" t="s">
        <v>28970</v>
      </c>
      <c r="D1056" s="147"/>
      <c r="E1056" s="147"/>
      <c r="F1056" s="147"/>
      <c r="G1056" s="147"/>
      <c r="H1056" s="147"/>
      <c r="I1056" s="147"/>
      <c r="J1056" s="147"/>
      <c r="K1056" s="147" t="s">
        <v>80</v>
      </c>
      <c r="L1056" s="147"/>
      <c r="M1056" s="147"/>
      <c r="N1056" s="148" t="s">
        <v>28971</v>
      </c>
      <c r="O1056" s="148"/>
      <c r="P1056" s="148"/>
      <c r="Q1056" s="148"/>
      <c r="R1056" s="148"/>
      <c r="S1056" s="148"/>
    </row>
    <row r="1057" spans="1:19" ht="15" customHeight="1" x14ac:dyDescent="0.3">
      <c r="A1057" s="147" t="s">
        <v>28972</v>
      </c>
      <c r="B1057" s="147"/>
      <c r="C1057" s="147" t="s">
        <v>28973</v>
      </c>
      <c r="D1057" s="147"/>
      <c r="E1057" s="147"/>
      <c r="F1057" s="147"/>
      <c r="G1057" s="147"/>
      <c r="H1057" s="147"/>
      <c r="I1057" s="147"/>
      <c r="J1057" s="147"/>
      <c r="K1057" s="147" t="s">
        <v>80</v>
      </c>
      <c r="L1057" s="147"/>
      <c r="M1057" s="147"/>
      <c r="N1057" s="148" t="s">
        <v>28974</v>
      </c>
      <c r="O1057" s="148"/>
      <c r="P1057" s="148"/>
      <c r="Q1057" s="148"/>
      <c r="R1057" s="148"/>
      <c r="S1057" s="148"/>
    </row>
    <row r="1058" spans="1:19" ht="15" customHeight="1" x14ac:dyDescent="0.3">
      <c r="A1058" s="147" t="s">
        <v>28975</v>
      </c>
      <c r="B1058" s="147"/>
      <c r="C1058" s="147" t="s">
        <v>28976</v>
      </c>
      <c r="D1058" s="147"/>
      <c r="E1058" s="147"/>
      <c r="F1058" s="147"/>
      <c r="G1058" s="147"/>
      <c r="H1058" s="147"/>
      <c r="I1058" s="147"/>
      <c r="J1058" s="147"/>
      <c r="K1058" s="147" t="s">
        <v>80</v>
      </c>
      <c r="L1058" s="147"/>
      <c r="M1058" s="147"/>
      <c r="N1058" s="148" t="s">
        <v>28977</v>
      </c>
      <c r="O1058" s="148"/>
      <c r="P1058" s="148"/>
      <c r="Q1058" s="148"/>
      <c r="R1058" s="148"/>
      <c r="S1058" s="148"/>
    </row>
    <row r="1059" spans="1:19" ht="15" customHeight="1" x14ac:dyDescent="0.3">
      <c r="A1059" s="147" t="s">
        <v>28978</v>
      </c>
      <c r="B1059" s="147"/>
      <c r="C1059" s="147" t="s">
        <v>28979</v>
      </c>
      <c r="D1059" s="147"/>
      <c r="E1059" s="147"/>
      <c r="F1059" s="147"/>
      <c r="G1059" s="147"/>
      <c r="H1059" s="147"/>
      <c r="I1059" s="147"/>
      <c r="J1059" s="147"/>
      <c r="K1059" s="147" t="s">
        <v>80</v>
      </c>
      <c r="L1059" s="147"/>
      <c r="M1059" s="147"/>
      <c r="N1059" s="148" t="s">
        <v>28980</v>
      </c>
      <c r="O1059" s="148"/>
      <c r="P1059" s="148"/>
      <c r="Q1059" s="148"/>
      <c r="R1059" s="148"/>
      <c r="S1059" s="148"/>
    </row>
    <row r="1060" spans="1:19" ht="15" customHeight="1" x14ac:dyDescent="0.3">
      <c r="A1060" s="147" t="s">
        <v>28981</v>
      </c>
      <c r="B1060" s="147"/>
      <c r="C1060" s="147" t="s">
        <v>28982</v>
      </c>
      <c r="D1060" s="147"/>
      <c r="E1060" s="147"/>
      <c r="F1060" s="147"/>
      <c r="G1060" s="147"/>
      <c r="H1060" s="147"/>
      <c r="I1060" s="147"/>
      <c r="J1060" s="147"/>
      <c r="K1060" s="147" t="s">
        <v>80</v>
      </c>
      <c r="L1060" s="147"/>
      <c r="M1060" s="147"/>
      <c r="N1060" s="148" t="s">
        <v>28983</v>
      </c>
      <c r="O1060" s="148"/>
      <c r="P1060" s="148"/>
      <c r="Q1060" s="148"/>
      <c r="R1060" s="148"/>
      <c r="S1060" s="148"/>
    </row>
    <row r="1061" spans="1:19" ht="15" customHeight="1" x14ac:dyDescent="0.3">
      <c r="A1061" s="147" t="s">
        <v>28984</v>
      </c>
      <c r="B1061" s="147"/>
      <c r="C1061" s="147" t="s">
        <v>28985</v>
      </c>
      <c r="D1061" s="147"/>
      <c r="E1061" s="147"/>
      <c r="F1061" s="147"/>
      <c r="G1061" s="147"/>
      <c r="H1061" s="147"/>
      <c r="I1061" s="147"/>
      <c r="J1061" s="147"/>
      <c r="K1061" s="147" t="s">
        <v>80</v>
      </c>
      <c r="L1061" s="147"/>
      <c r="M1061" s="147"/>
      <c r="N1061" s="148" t="s">
        <v>6217</v>
      </c>
      <c r="O1061" s="148"/>
      <c r="P1061" s="148"/>
      <c r="Q1061" s="148"/>
      <c r="R1061" s="148"/>
      <c r="S1061" s="148"/>
    </row>
    <row r="1062" spans="1:19" ht="15" customHeight="1" x14ac:dyDescent="0.3">
      <c r="A1062" s="147" t="s">
        <v>28986</v>
      </c>
      <c r="B1062" s="147"/>
      <c r="C1062" s="147" t="s">
        <v>28987</v>
      </c>
      <c r="D1062" s="147"/>
      <c r="E1062" s="147"/>
      <c r="F1062" s="147"/>
      <c r="G1062" s="147"/>
      <c r="H1062" s="147"/>
      <c r="I1062" s="147"/>
      <c r="J1062" s="147"/>
      <c r="K1062" s="147" t="s">
        <v>80</v>
      </c>
      <c r="L1062" s="147"/>
      <c r="M1062" s="147"/>
      <c r="N1062" s="148" t="s">
        <v>14848</v>
      </c>
      <c r="O1062" s="148"/>
      <c r="P1062" s="148"/>
      <c r="Q1062" s="148"/>
      <c r="R1062" s="148"/>
      <c r="S1062" s="148"/>
    </row>
    <row r="1063" spans="1:19" ht="15" customHeight="1" x14ac:dyDescent="0.3">
      <c r="A1063" s="147" t="s">
        <v>28988</v>
      </c>
      <c r="B1063" s="147"/>
      <c r="C1063" s="147" t="s">
        <v>28989</v>
      </c>
      <c r="D1063" s="147"/>
      <c r="E1063" s="147"/>
      <c r="F1063" s="147"/>
      <c r="G1063" s="147"/>
      <c r="H1063" s="147"/>
      <c r="I1063" s="147"/>
      <c r="J1063" s="147"/>
      <c r="K1063" s="147" t="s">
        <v>1037</v>
      </c>
      <c r="L1063" s="147"/>
      <c r="M1063" s="147"/>
      <c r="N1063" s="148" t="s">
        <v>28990</v>
      </c>
      <c r="O1063" s="148"/>
      <c r="P1063" s="148"/>
      <c r="Q1063" s="148"/>
      <c r="R1063" s="148"/>
      <c r="S1063" s="148"/>
    </row>
    <row r="1064" spans="1:19" ht="15" customHeight="1" x14ac:dyDescent="0.3">
      <c r="A1064" s="147" t="s">
        <v>28991</v>
      </c>
      <c r="B1064" s="147"/>
      <c r="C1064" s="147" t="s">
        <v>28992</v>
      </c>
      <c r="D1064" s="147"/>
      <c r="E1064" s="147"/>
      <c r="F1064" s="147"/>
      <c r="G1064" s="147"/>
      <c r="H1064" s="147"/>
      <c r="I1064" s="147"/>
      <c r="J1064" s="147"/>
      <c r="K1064" s="147" t="s">
        <v>1037</v>
      </c>
      <c r="L1064" s="147"/>
      <c r="M1064" s="147"/>
      <c r="N1064" s="148" t="s">
        <v>28993</v>
      </c>
      <c r="O1064" s="148"/>
      <c r="P1064" s="148"/>
      <c r="Q1064" s="148"/>
      <c r="R1064" s="148"/>
      <c r="S1064" s="148"/>
    </row>
    <row r="1065" spans="1:19" ht="15" customHeight="1" x14ac:dyDescent="0.3">
      <c r="A1065" s="147" t="s">
        <v>19758</v>
      </c>
      <c r="B1065" s="147"/>
      <c r="C1065" s="147" t="s">
        <v>28994</v>
      </c>
      <c r="D1065" s="147"/>
      <c r="E1065" s="147"/>
      <c r="F1065" s="147"/>
      <c r="G1065" s="147"/>
      <c r="H1065" s="147"/>
      <c r="I1065" s="147"/>
      <c r="J1065" s="147"/>
      <c r="K1065" s="147" t="s">
        <v>1037</v>
      </c>
      <c r="L1065" s="147"/>
      <c r="M1065" s="147"/>
      <c r="N1065" s="148" t="s">
        <v>28995</v>
      </c>
      <c r="O1065" s="148"/>
      <c r="P1065" s="148"/>
      <c r="Q1065" s="148"/>
      <c r="R1065" s="148"/>
      <c r="S1065" s="148"/>
    </row>
    <row r="1066" spans="1:19" ht="15" customHeight="1" x14ac:dyDescent="0.3">
      <c r="A1066" s="147" t="s">
        <v>28996</v>
      </c>
      <c r="B1066" s="147"/>
      <c r="C1066" s="147" t="s">
        <v>28997</v>
      </c>
      <c r="D1066" s="147"/>
      <c r="E1066" s="147"/>
      <c r="F1066" s="147"/>
      <c r="G1066" s="147"/>
      <c r="H1066" s="147"/>
      <c r="I1066" s="147"/>
      <c r="J1066" s="147"/>
      <c r="K1066" s="147" t="s">
        <v>1037</v>
      </c>
      <c r="L1066" s="147"/>
      <c r="M1066" s="147"/>
      <c r="N1066" s="148" t="s">
        <v>3152</v>
      </c>
      <c r="O1066" s="148"/>
      <c r="P1066" s="148"/>
      <c r="Q1066" s="148"/>
      <c r="R1066" s="148"/>
      <c r="S1066" s="148"/>
    </row>
    <row r="1067" spans="1:19" ht="15" customHeight="1" x14ac:dyDescent="0.3">
      <c r="A1067" s="147" t="s">
        <v>28998</v>
      </c>
      <c r="B1067" s="147"/>
      <c r="C1067" s="147" t="s">
        <v>28999</v>
      </c>
      <c r="D1067" s="147"/>
      <c r="E1067" s="147"/>
      <c r="F1067" s="147"/>
      <c r="G1067" s="147"/>
      <c r="H1067" s="147"/>
      <c r="I1067" s="147"/>
      <c r="J1067" s="147"/>
      <c r="K1067" s="147" t="s">
        <v>1037</v>
      </c>
      <c r="L1067" s="147"/>
      <c r="M1067" s="147"/>
      <c r="N1067" s="148" t="s">
        <v>29000</v>
      </c>
      <c r="O1067" s="148"/>
      <c r="P1067" s="148"/>
      <c r="Q1067" s="148"/>
      <c r="R1067" s="148"/>
      <c r="S1067" s="148"/>
    </row>
    <row r="1068" spans="1:19" ht="15" customHeight="1" x14ac:dyDescent="0.3">
      <c r="A1068" s="147" t="s">
        <v>29001</v>
      </c>
      <c r="B1068" s="147"/>
      <c r="C1068" s="147" t="s">
        <v>29002</v>
      </c>
      <c r="D1068" s="147"/>
      <c r="E1068" s="147"/>
      <c r="F1068" s="147"/>
      <c r="G1068" s="147"/>
      <c r="H1068" s="147"/>
      <c r="I1068" s="147"/>
      <c r="J1068" s="147"/>
      <c r="K1068" s="147" t="s">
        <v>1037</v>
      </c>
      <c r="L1068" s="147"/>
      <c r="M1068" s="147"/>
      <c r="N1068" s="148" t="s">
        <v>8951</v>
      </c>
      <c r="O1068" s="148"/>
      <c r="P1068" s="148"/>
      <c r="Q1068" s="148"/>
      <c r="R1068" s="148"/>
      <c r="S1068" s="148"/>
    </row>
    <row r="1069" spans="1:19" ht="15" customHeight="1" x14ac:dyDescent="0.3">
      <c r="A1069" s="147" t="s">
        <v>29003</v>
      </c>
      <c r="B1069" s="147"/>
      <c r="C1069" s="147" t="s">
        <v>29004</v>
      </c>
      <c r="D1069" s="147"/>
      <c r="E1069" s="147"/>
      <c r="F1069" s="147"/>
      <c r="G1069" s="147"/>
      <c r="H1069" s="147"/>
      <c r="I1069" s="147"/>
      <c r="J1069" s="147"/>
      <c r="K1069" s="147" t="s">
        <v>26910</v>
      </c>
      <c r="L1069" s="147"/>
      <c r="M1069" s="147"/>
      <c r="N1069" s="148" t="s">
        <v>26911</v>
      </c>
      <c r="O1069" s="148"/>
      <c r="P1069" s="148"/>
      <c r="Q1069" s="148"/>
      <c r="R1069" s="148"/>
      <c r="S1069" s="148"/>
    </row>
    <row r="1070" spans="1:19" ht="15" customHeight="1" x14ac:dyDescent="0.3">
      <c r="A1070" s="147" t="s">
        <v>29005</v>
      </c>
      <c r="B1070" s="147"/>
      <c r="C1070" s="147" t="s">
        <v>29006</v>
      </c>
      <c r="D1070" s="147"/>
      <c r="E1070" s="147"/>
      <c r="F1070" s="147"/>
      <c r="G1070" s="147"/>
      <c r="H1070" s="147"/>
      <c r="I1070" s="147"/>
      <c r="J1070" s="147"/>
      <c r="K1070" s="147" t="s">
        <v>1037</v>
      </c>
      <c r="L1070" s="147"/>
      <c r="M1070" s="147"/>
      <c r="N1070" s="148" t="s">
        <v>17525</v>
      </c>
      <c r="O1070" s="148"/>
      <c r="P1070" s="148"/>
      <c r="Q1070" s="148"/>
      <c r="R1070" s="148"/>
      <c r="S1070" s="148"/>
    </row>
    <row r="1071" spans="1:19" ht="15" customHeight="1" x14ac:dyDescent="0.3">
      <c r="A1071" s="147" t="s">
        <v>29007</v>
      </c>
      <c r="B1071" s="147"/>
      <c r="C1071" s="147" t="s">
        <v>29008</v>
      </c>
      <c r="D1071" s="147"/>
      <c r="E1071" s="147"/>
      <c r="F1071" s="147"/>
      <c r="G1071" s="147"/>
      <c r="H1071" s="147"/>
      <c r="I1071" s="147"/>
      <c r="J1071" s="147"/>
      <c r="K1071" s="147" t="s">
        <v>1037</v>
      </c>
      <c r="L1071" s="147"/>
      <c r="M1071" s="147"/>
      <c r="N1071" s="148" t="s">
        <v>29009</v>
      </c>
      <c r="O1071" s="148"/>
      <c r="P1071" s="148"/>
      <c r="Q1071" s="148"/>
      <c r="R1071" s="148"/>
      <c r="S1071" s="148"/>
    </row>
    <row r="1072" spans="1:19" ht="15" customHeight="1" x14ac:dyDescent="0.3">
      <c r="A1072" s="147" t="s">
        <v>29010</v>
      </c>
      <c r="B1072" s="147"/>
      <c r="C1072" s="147" t="s">
        <v>29011</v>
      </c>
      <c r="D1072" s="147"/>
      <c r="E1072" s="147"/>
      <c r="F1072" s="147"/>
      <c r="G1072" s="147"/>
      <c r="H1072" s="147"/>
      <c r="I1072" s="147"/>
      <c r="J1072" s="147"/>
      <c r="K1072" s="147" t="s">
        <v>1037</v>
      </c>
      <c r="L1072" s="147"/>
      <c r="M1072" s="147"/>
      <c r="N1072" s="148" t="s">
        <v>29012</v>
      </c>
      <c r="O1072" s="148"/>
      <c r="P1072" s="148"/>
      <c r="Q1072" s="148"/>
      <c r="R1072" s="148"/>
      <c r="S1072" s="148"/>
    </row>
    <row r="1073" spans="1:19" ht="15" customHeight="1" x14ac:dyDescent="0.3">
      <c r="A1073" s="147" t="s">
        <v>29013</v>
      </c>
      <c r="B1073" s="147"/>
      <c r="C1073" s="147" t="s">
        <v>29014</v>
      </c>
      <c r="D1073" s="147"/>
      <c r="E1073" s="147"/>
      <c r="F1073" s="147"/>
      <c r="G1073" s="147"/>
      <c r="H1073" s="147"/>
      <c r="I1073" s="147"/>
      <c r="J1073" s="147"/>
      <c r="K1073" s="147" t="s">
        <v>1037</v>
      </c>
      <c r="L1073" s="147"/>
      <c r="M1073" s="147"/>
      <c r="N1073" s="148" t="s">
        <v>27714</v>
      </c>
      <c r="O1073" s="148"/>
      <c r="P1073" s="148"/>
      <c r="Q1073" s="148"/>
      <c r="R1073" s="148"/>
      <c r="S1073" s="148"/>
    </row>
    <row r="1074" spans="1:19" ht="15" customHeight="1" x14ac:dyDescent="0.3">
      <c r="A1074" s="147" t="s">
        <v>29015</v>
      </c>
      <c r="B1074" s="147"/>
      <c r="C1074" s="147" t="s">
        <v>29016</v>
      </c>
      <c r="D1074" s="147"/>
      <c r="E1074" s="147"/>
      <c r="F1074" s="147"/>
      <c r="G1074" s="147"/>
      <c r="H1074" s="147"/>
      <c r="I1074" s="147"/>
      <c r="J1074" s="147"/>
      <c r="K1074" s="147" t="s">
        <v>29017</v>
      </c>
      <c r="L1074" s="147"/>
      <c r="M1074" s="147"/>
      <c r="N1074" s="148" t="s">
        <v>29018</v>
      </c>
      <c r="O1074" s="148"/>
      <c r="P1074" s="148"/>
      <c r="Q1074" s="148"/>
      <c r="R1074" s="148"/>
      <c r="S1074" s="148"/>
    </row>
    <row r="1075" spans="1:19" ht="15" customHeight="1" x14ac:dyDescent="0.3">
      <c r="A1075" s="147" t="s">
        <v>29019</v>
      </c>
      <c r="B1075" s="147"/>
      <c r="C1075" s="147" t="s">
        <v>29020</v>
      </c>
      <c r="D1075" s="147"/>
      <c r="E1075" s="147"/>
      <c r="F1075" s="147"/>
      <c r="G1075" s="147"/>
      <c r="H1075" s="147"/>
      <c r="I1075" s="147"/>
      <c r="J1075" s="147"/>
      <c r="K1075" s="147" t="s">
        <v>80</v>
      </c>
      <c r="L1075" s="147"/>
      <c r="M1075" s="147"/>
      <c r="N1075" s="148" t="s">
        <v>527</v>
      </c>
      <c r="O1075" s="148"/>
      <c r="P1075" s="148"/>
      <c r="Q1075" s="148"/>
      <c r="R1075" s="148"/>
      <c r="S1075" s="148"/>
    </row>
    <row r="1076" spans="1:19" ht="15" customHeight="1" x14ac:dyDescent="0.3">
      <c r="A1076" s="147" t="s">
        <v>29021</v>
      </c>
      <c r="B1076" s="147"/>
      <c r="C1076" s="147" t="s">
        <v>29022</v>
      </c>
      <c r="D1076" s="147"/>
      <c r="E1076" s="147"/>
      <c r="F1076" s="147"/>
      <c r="G1076" s="147"/>
      <c r="H1076" s="147"/>
      <c r="I1076" s="147"/>
      <c r="J1076" s="147"/>
      <c r="K1076" s="147" t="s">
        <v>80</v>
      </c>
      <c r="L1076" s="147"/>
      <c r="M1076" s="147"/>
      <c r="N1076" s="148" t="s">
        <v>29023</v>
      </c>
      <c r="O1076" s="148"/>
      <c r="P1076" s="148"/>
      <c r="Q1076" s="148"/>
      <c r="R1076" s="148"/>
      <c r="S1076" s="148"/>
    </row>
    <row r="1077" spans="1:19" ht="15" customHeight="1" x14ac:dyDescent="0.3">
      <c r="A1077" s="147" t="s">
        <v>29024</v>
      </c>
      <c r="B1077" s="147"/>
      <c r="C1077" s="147" t="s">
        <v>29025</v>
      </c>
      <c r="D1077" s="147"/>
      <c r="E1077" s="147"/>
      <c r="F1077" s="147"/>
      <c r="G1077" s="147"/>
      <c r="H1077" s="147"/>
      <c r="I1077" s="147"/>
      <c r="J1077" s="147"/>
      <c r="K1077" s="147" t="s">
        <v>80</v>
      </c>
      <c r="L1077" s="147"/>
      <c r="M1077" s="147"/>
      <c r="N1077" s="148" t="s">
        <v>18443</v>
      </c>
      <c r="O1077" s="148"/>
      <c r="P1077" s="148"/>
      <c r="Q1077" s="148"/>
      <c r="R1077" s="148"/>
      <c r="S1077" s="148"/>
    </row>
    <row r="1078" spans="1:19" ht="15" customHeight="1" x14ac:dyDescent="0.3">
      <c r="A1078" s="147" t="s">
        <v>29026</v>
      </c>
      <c r="B1078" s="147"/>
      <c r="C1078" s="147" t="s">
        <v>29027</v>
      </c>
      <c r="D1078" s="147"/>
      <c r="E1078" s="147"/>
      <c r="F1078" s="147"/>
      <c r="G1078" s="147"/>
      <c r="H1078" s="147"/>
      <c r="I1078" s="147"/>
      <c r="J1078" s="147"/>
      <c r="K1078" s="147" t="s">
        <v>146</v>
      </c>
      <c r="L1078" s="147"/>
      <c r="M1078" s="147"/>
      <c r="N1078" s="148" t="s">
        <v>2292</v>
      </c>
      <c r="O1078" s="148"/>
      <c r="P1078" s="148"/>
      <c r="Q1078" s="148"/>
      <c r="R1078" s="148"/>
      <c r="S1078" s="148"/>
    </row>
    <row r="1079" spans="1:19" ht="15" customHeight="1" x14ac:dyDescent="0.3">
      <c r="A1079" s="147" t="s">
        <v>29028</v>
      </c>
      <c r="B1079" s="147"/>
      <c r="C1079" s="147" t="s">
        <v>29029</v>
      </c>
      <c r="D1079" s="147"/>
      <c r="E1079" s="147"/>
      <c r="F1079" s="147"/>
      <c r="G1079" s="147"/>
      <c r="H1079" s="147"/>
      <c r="I1079" s="147"/>
      <c r="J1079" s="147"/>
      <c r="K1079" s="147" t="s">
        <v>1037</v>
      </c>
      <c r="L1079" s="147"/>
      <c r="M1079" s="147"/>
      <c r="N1079" s="148" t="s">
        <v>15689</v>
      </c>
      <c r="O1079" s="148"/>
      <c r="P1079" s="148"/>
      <c r="Q1079" s="148"/>
      <c r="R1079" s="148"/>
      <c r="S1079" s="148"/>
    </row>
    <row r="1080" spans="1:19" ht="15" customHeight="1" x14ac:dyDescent="0.3">
      <c r="A1080" s="147" t="s">
        <v>29030</v>
      </c>
      <c r="B1080" s="147"/>
      <c r="C1080" s="147" t="s">
        <v>29031</v>
      </c>
      <c r="D1080" s="147"/>
      <c r="E1080" s="147"/>
      <c r="F1080" s="147"/>
      <c r="G1080" s="147"/>
      <c r="H1080" s="147"/>
      <c r="I1080" s="147"/>
      <c r="J1080" s="147"/>
      <c r="K1080" s="147" t="s">
        <v>1037</v>
      </c>
      <c r="L1080" s="147"/>
      <c r="M1080" s="147"/>
      <c r="N1080" s="148" t="s">
        <v>2158</v>
      </c>
      <c r="O1080" s="148"/>
      <c r="P1080" s="148"/>
      <c r="Q1080" s="148"/>
      <c r="R1080" s="148"/>
      <c r="S1080" s="148"/>
    </row>
    <row r="1081" spans="1:19" ht="15" customHeight="1" x14ac:dyDescent="0.3">
      <c r="A1081" s="147" t="s">
        <v>29032</v>
      </c>
      <c r="B1081" s="147"/>
      <c r="C1081" s="147" t="s">
        <v>29033</v>
      </c>
      <c r="D1081" s="147"/>
      <c r="E1081" s="147"/>
      <c r="F1081" s="147"/>
      <c r="G1081" s="147"/>
      <c r="H1081" s="147"/>
      <c r="I1081" s="147"/>
      <c r="J1081" s="147"/>
      <c r="K1081" s="147" t="s">
        <v>80</v>
      </c>
      <c r="L1081" s="147"/>
      <c r="M1081" s="147"/>
      <c r="N1081" s="148" t="s">
        <v>17525</v>
      </c>
      <c r="O1081" s="148"/>
      <c r="P1081" s="148"/>
      <c r="Q1081" s="148"/>
      <c r="R1081" s="148"/>
      <c r="S1081" s="148"/>
    </row>
    <row r="1082" spans="1:19" ht="15" customHeight="1" x14ac:dyDescent="0.3">
      <c r="A1082" s="147" t="s">
        <v>29034</v>
      </c>
      <c r="B1082" s="147"/>
      <c r="C1082" s="147" t="s">
        <v>29035</v>
      </c>
      <c r="D1082" s="147"/>
      <c r="E1082" s="147"/>
      <c r="F1082" s="147"/>
      <c r="G1082" s="147"/>
      <c r="H1082" s="147"/>
      <c r="I1082" s="147"/>
      <c r="J1082" s="147"/>
      <c r="K1082" s="147" t="s">
        <v>80</v>
      </c>
      <c r="L1082" s="147"/>
      <c r="M1082" s="147"/>
      <c r="N1082" s="148" t="s">
        <v>2036</v>
      </c>
      <c r="O1082" s="148"/>
      <c r="P1082" s="148"/>
      <c r="Q1082" s="148"/>
      <c r="R1082" s="148"/>
      <c r="S1082" s="148"/>
    </row>
    <row r="1083" spans="1:19" ht="15" customHeight="1" x14ac:dyDescent="0.3">
      <c r="A1083" s="147" t="s">
        <v>29036</v>
      </c>
      <c r="B1083" s="147"/>
      <c r="C1083" s="147" t="s">
        <v>29037</v>
      </c>
      <c r="D1083" s="147"/>
      <c r="E1083" s="147"/>
      <c r="F1083" s="147"/>
      <c r="G1083" s="147"/>
      <c r="H1083" s="147"/>
      <c r="I1083" s="147"/>
      <c r="J1083" s="147"/>
      <c r="K1083" s="147" t="s">
        <v>1037</v>
      </c>
      <c r="L1083" s="147"/>
      <c r="M1083" s="147"/>
      <c r="N1083" s="148" t="s">
        <v>29038</v>
      </c>
      <c r="O1083" s="148"/>
      <c r="P1083" s="148"/>
      <c r="Q1083" s="148"/>
      <c r="R1083" s="148"/>
      <c r="S1083" s="148"/>
    </row>
    <row r="1084" spans="1:19" ht="15" customHeight="1" x14ac:dyDescent="0.3">
      <c r="A1084" s="147" t="s">
        <v>29039</v>
      </c>
      <c r="B1084" s="147"/>
      <c r="C1084" s="147" t="s">
        <v>29040</v>
      </c>
      <c r="D1084" s="147"/>
      <c r="E1084" s="147"/>
      <c r="F1084" s="147"/>
      <c r="G1084" s="147"/>
      <c r="H1084" s="147"/>
      <c r="I1084" s="147"/>
      <c r="J1084" s="147"/>
      <c r="K1084" s="147" t="s">
        <v>1037</v>
      </c>
      <c r="L1084" s="147"/>
      <c r="M1084" s="147"/>
      <c r="N1084" s="148" t="s">
        <v>2457</v>
      </c>
      <c r="O1084" s="148"/>
      <c r="P1084" s="148"/>
      <c r="Q1084" s="148"/>
      <c r="R1084" s="148"/>
      <c r="S1084" s="148"/>
    </row>
    <row r="1085" spans="1:19" ht="15" customHeight="1" x14ac:dyDescent="0.3">
      <c r="A1085" s="147" t="s">
        <v>29041</v>
      </c>
      <c r="B1085" s="147"/>
      <c r="C1085" s="147" t="s">
        <v>29042</v>
      </c>
      <c r="D1085" s="147"/>
      <c r="E1085" s="147"/>
      <c r="F1085" s="147"/>
      <c r="G1085" s="147"/>
      <c r="H1085" s="147"/>
      <c r="I1085" s="147"/>
      <c r="J1085" s="147"/>
      <c r="K1085" s="147" t="s">
        <v>80</v>
      </c>
      <c r="L1085" s="147"/>
      <c r="M1085" s="147"/>
      <c r="N1085" s="148" t="s">
        <v>16533</v>
      </c>
      <c r="O1085" s="148"/>
      <c r="P1085" s="148"/>
      <c r="Q1085" s="148"/>
      <c r="R1085" s="148"/>
      <c r="S1085" s="148"/>
    </row>
    <row r="1086" spans="1:19" ht="15" customHeight="1" x14ac:dyDescent="0.3">
      <c r="A1086" s="147" t="s">
        <v>29043</v>
      </c>
      <c r="B1086" s="147"/>
      <c r="C1086" s="147" t="s">
        <v>29044</v>
      </c>
      <c r="D1086" s="147"/>
      <c r="E1086" s="147"/>
      <c r="F1086" s="147"/>
      <c r="G1086" s="147"/>
      <c r="H1086" s="147"/>
      <c r="I1086" s="147"/>
      <c r="J1086" s="147"/>
      <c r="K1086" s="147" t="s">
        <v>80</v>
      </c>
      <c r="L1086" s="147"/>
      <c r="M1086" s="147"/>
      <c r="N1086" s="148" t="s">
        <v>13404</v>
      </c>
      <c r="O1086" s="148"/>
      <c r="P1086" s="148"/>
      <c r="Q1086" s="148"/>
      <c r="R1086" s="148"/>
      <c r="S1086" s="148"/>
    </row>
    <row r="1087" spans="1:19" ht="15" customHeight="1" x14ac:dyDescent="0.3">
      <c r="A1087" s="152" t="s">
        <v>29045</v>
      </c>
      <c r="B1087" s="152"/>
      <c r="C1087" s="152" t="s">
        <v>27043</v>
      </c>
      <c r="D1087" s="152"/>
      <c r="E1087" s="152"/>
      <c r="F1087" s="152"/>
      <c r="G1087" s="152"/>
      <c r="H1087" s="152"/>
      <c r="I1087" s="152"/>
      <c r="J1087" s="152"/>
      <c r="K1087" s="152" t="s">
        <v>26910</v>
      </c>
      <c r="L1087" s="152"/>
      <c r="M1087" s="152"/>
      <c r="N1087" s="153" t="s">
        <v>26911</v>
      </c>
      <c r="O1087" s="153"/>
      <c r="P1087" s="153"/>
      <c r="Q1087" s="153"/>
      <c r="R1087" s="153"/>
      <c r="S1087" s="153"/>
    </row>
    <row r="1089" spans="1:19" ht="15" customHeight="1" x14ac:dyDescent="0.3">
      <c r="A1089" s="154" t="s">
        <v>26963</v>
      </c>
      <c r="B1089" s="154"/>
      <c r="C1089" s="154"/>
    </row>
    <row r="1090" spans="1:19" ht="15" customHeight="1" x14ac:dyDescent="0.3">
      <c r="A1090" s="154"/>
      <c r="B1090" s="154"/>
      <c r="C1090" s="154"/>
      <c r="P1090" s="155" t="s">
        <v>29046</v>
      </c>
      <c r="Q1090" s="155"/>
      <c r="R1090" s="155"/>
      <c r="S1090" s="155"/>
    </row>
    <row r="1091" spans="1:19" x14ac:dyDescent="0.3">
      <c r="P1091" s="155"/>
      <c r="Q1091" s="155"/>
      <c r="R1091" s="155"/>
      <c r="S1091" s="155"/>
    </row>
    <row r="1093" spans="1:19" ht="15.75" customHeight="1" x14ac:dyDescent="0.3">
      <c r="H1093" s="150" t="s">
        <v>26843</v>
      </c>
      <c r="I1093" s="150"/>
      <c r="J1093" s="150"/>
      <c r="K1093" s="150"/>
      <c r="L1093" s="150"/>
      <c r="M1093" s="150"/>
      <c r="N1093" s="150"/>
    </row>
    <row r="1095" spans="1:19" ht="15.75" customHeight="1" x14ac:dyDescent="0.3">
      <c r="G1095" s="150" t="s">
        <v>26844</v>
      </c>
      <c r="H1095" s="150"/>
    </row>
    <row r="1097" spans="1:19" ht="15" customHeight="1" x14ac:dyDescent="0.3">
      <c r="A1097" s="151" t="s">
        <v>26845</v>
      </c>
      <c r="B1097" s="151"/>
      <c r="C1097" s="151"/>
      <c r="D1097" s="151"/>
      <c r="J1097" s="151" t="s">
        <v>26846</v>
      </c>
      <c r="K1097" s="151"/>
      <c r="M1097" s="151" t="s">
        <v>26847</v>
      </c>
      <c r="N1097" s="151"/>
      <c r="P1097" s="151" t="s">
        <v>26848</v>
      </c>
      <c r="Q1097" s="151"/>
      <c r="R1097" s="151"/>
    </row>
    <row r="1099" spans="1:19" ht="15" customHeight="1" x14ac:dyDescent="0.3">
      <c r="A1099" s="137" t="s">
        <v>27</v>
      </c>
      <c r="C1099" s="149" t="s">
        <v>26849</v>
      </c>
      <c r="D1099" s="149"/>
      <c r="E1099" s="149"/>
      <c r="L1099" s="137" t="s">
        <v>13</v>
      </c>
      <c r="R1099" s="137" t="s">
        <v>26850</v>
      </c>
    </row>
    <row r="1101" spans="1:19" ht="15" customHeight="1" x14ac:dyDescent="0.3">
      <c r="A1101" s="147" t="s">
        <v>29047</v>
      </c>
      <c r="B1101" s="147"/>
      <c r="C1101" s="147" t="s">
        <v>29048</v>
      </c>
      <c r="D1101" s="147"/>
      <c r="E1101" s="147"/>
      <c r="F1101" s="147"/>
      <c r="G1101" s="147"/>
      <c r="H1101" s="147"/>
      <c r="I1101" s="147"/>
      <c r="J1101" s="147"/>
      <c r="K1101" s="147" t="s">
        <v>80</v>
      </c>
      <c r="L1101" s="147"/>
      <c r="M1101" s="147"/>
      <c r="N1101" s="148" t="s">
        <v>1919</v>
      </c>
      <c r="O1101" s="148"/>
      <c r="P1101" s="148"/>
      <c r="Q1101" s="148"/>
      <c r="R1101" s="148"/>
      <c r="S1101" s="148"/>
    </row>
    <row r="1102" spans="1:19" x14ac:dyDescent="0.3">
      <c r="A1102" s="147"/>
      <c r="B1102" s="147"/>
      <c r="C1102" s="147"/>
      <c r="D1102" s="147"/>
      <c r="E1102" s="147"/>
      <c r="F1102" s="147"/>
      <c r="G1102" s="147"/>
      <c r="H1102" s="147"/>
      <c r="I1102" s="147"/>
      <c r="J1102" s="147"/>
      <c r="K1102" s="147"/>
      <c r="L1102" s="147"/>
      <c r="M1102" s="147"/>
      <c r="N1102" s="148"/>
      <c r="O1102" s="148"/>
      <c r="P1102" s="148"/>
      <c r="Q1102" s="148"/>
      <c r="R1102" s="148"/>
      <c r="S1102" s="148"/>
    </row>
    <row r="1103" spans="1:19" ht="15" customHeight="1" x14ac:dyDescent="0.3">
      <c r="A1103" s="147" t="s">
        <v>29049</v>
      </c>
      <c r="B1103" s="147"/>
      <c r="C1103" s="147" t="s">
        <v>29050</v>
      </c>
      <c r="D1103" s="147"/>
      <c r="E1103" s="147"/>
      <c r="F1103" s="147"/>
      <c r="G1103" s="147"/>
      <c r="H1103" s="147"/>
      <c r="I1103" s="147"/>
      <c r="J1103" s="147"/>
      <c r="K1103" s="147" t="s">
        <v>80</v>
      </c>
      <c r="L1103" s="147"/>
      <c r="M1103" s="147"/>
      <c r="N1103" s="148" t="s">
        <v>787</v>
      </c>
      <c r="O1103" s="148"/>
      <c r="P1103" s="148"/>
      <c r="Q1103" s="148"/>
      <c r="R1103" s="148"/>
      <c r="S1103" s="148"/>
    </row>
    <row r="1104" spans="1:19" ht="15" customHeight="1" x14ac:dyDescent="0.3">
      <c r="A1104" s="147" t="s">
        <v>29051</v>
      </c>
      <c r="B1104" s="147"/>
      <c r="C1104" s="147" t="s">
        <v>29052</v>
      </c>
      <c r="D1104" s="147"/>
      <c r="E1104" s="147"/>
      <c r="F1104" s="147"/>
      <c r="G1104" s="147"/>
      <c r="H1104" s="147"/>
      <c r="I1104" s="147"/>
      <c r="J1104" s="147"/>
      <c r="K1104" s="147" t="s">
        <v>80</v>
      </c>
      <c r="L1104" s="147"/>
      <c r="M1104" s="147"/>
      <c r="N1104" s="148" t="s">
        <v>5834</v>
      </c>
      <c r="O1104" s="148"/>
      <c r="P1104" s="148"/>
      <c r="Q1104" s="148"/>
      <c r="R1104" s="148"/>
      <c r="S1104" s="148"/>
    </row>
    <row r="1105" spans="1:19" ht="15" customHeight="1" x14ac:dyDescent="0.3">
      <c r="A1105" s="147" t="s">
        <v>29053</v>
      </c>
      <c r="B1105" s="147"/>
      <c r="C1105" s="147" t="s">
        <v>29054</v>
      </c>
      <c r="D1105" s="147"/>
      <c r="E1105" s="147"/>
      <c r="F1105" s="147"/>
      <c r="G1105" s="147"/>
      <c r="H1105" s="147"/>
      <c r="I1105" s="147"/>
      <c r="J1105" s="147"/>
      <c r="K1105" s="147" t="s">
        <v>146</v>
      </c>
      <c r="L1105" s="147"/>
      <c r="M1105" s="147"/>
      <c r="N1105" s="148" t="s">
        <v>5701</v>
      </c>
      <c r="O1105" s="148"/>
      <c r="P1105" s="148"/>
      <c r="Q1105" s="148"/>
      <c r="R1105" s="148"/>
      <c r="S1105" s="148"/>
    </row>
    <row r="1106" spans="1:19" ht="15" customHeight="1" x14ac:dyDescent="0.3">
      <c r="A1106" s="147" t="s">
        <v>29055</v>
      </c>
      <c r="B1106" s="147"/>
      <c r="C1106" s="147" t="s">
        <v>29056</v>
      </c>
      <c r="D1106" s="147"/>
      <c r="E1106" s="147"/>
      <c r="F1106" s="147"/>
      <c r="G1106" s="147"/>
      <c r="H1106" s="147"/>
      <c r="I1106" s="147"/>
      <c r="J1106" s="147"/>
      <c r="K1106" s="147" t="s">
        <v>1037</v>
      </c>
      <c r="L1106" s="147"/>
      <c r="M1106" s="147"/>
      <c r="N1106" s="148" t="s">
        <v>12552</v>
      </c>
      <c r="O1106" s="148"/>
      <c r="P1106" s="148"/>
      <c r="Q1106" s="148"/>
      <c r="R1106" s="148"/>
      <c r="S1106" s="148"/>
    </row>
    <row r="1107" spans="1:19" ht="15" customHeight="1" x14ac:dyDescent="0.3">
      <c r="A1107" s="147" t="s">
        <v>29057</v>
      </c>
      <c r="B1107" s="147"/>
      <c r="C1107" s="147" t="s">
        <v>29058</v>
      </c>
      <c r="D1107" s="147"/>
      <c r="E1107" s="147"/>
      <c r="F1107" s="147"/>
      <c r="G1107" s="147"/>
      <c r="H1107" s="147"/>
      <c r="I1107" s="147"/>
      <c r="J1107" s="147"/>
      <c r="K1107" s="147" t="s">
        <v>1037</v>
      </c>
      <c r="L1107" s="147"/>
      <c r="M1107" s="147"/>
      <c r="N1107" s="148" t="s">
        <v>29059</v>
      </c>
      <c r="O1107" s="148"/>
      <c r="P1107" s="148"/>
      <c r="Q1107" s="148"/>
      <c r="R1107" s="148"/>
      <c r="S1107" s="148"/>
    </row>
    <row r="1108" spans="1:19" ht="15" customHeight="1" x14ac:dyDescent="0.3">
      <c r="A1108" s="147" t="s">
        <v>29060</v>
      </c>
      <c r="B1108" s="147"/>
      <c r="C1108" s="147" t="s">
        <v>29061</v>
      </c>
      <c r="D1108" s="147"/>
      <c r="E1108" s="147"/>
      <c r="F1108" s="147"/>
      <c r="G1108" s="147"/>
      <c r="H1108" s="147"/>
      <c r="I1108" s="147"/>
      <c r="J1108" s="147"/>
      <c r="K1108" s="147" t="s">
        <v>1037</v>
      </c>
      <c r="L1108" s="147"/>
      <c r="M1108" s="147"/>
      <c r="N1108" s="148" t="s">
        <v>27714</v>
      </c>
      <c r="O1108" s="148"/>
      <c r="P1108" s="148"/>
      <c r="Q1108" s="148"/>
      <c r="R1108" s="148"/>
      <c r="S1108" s="148"/>
    </row>
    <row r="1109" spans="1:19" ht="15" customHeight="1" x14ac:dyDescent="0.3">
      <c r="A1109" s="147" t="s">
        <v>29062</v>
      </c>
      <c r="B1109" s="147"/>
      <c r="C1109" s="147" t="s">
        <v>29063</v>
      </c>
      <c r="D1109" s="147"/>
      <c r="E1109" s="147"/>
      <c r="F1109" s="147"/>
      <c r="G1109" s="147"/>
      <c r="H1109" s="147"/>
      <c r="I1109" s="147"/>
      <c r="J1109" s="147"/>
      <c r="K1109" s="147" t="s">
        <v>80</v>
      </c>
      <c r="L1109" s="147"/>
      <c r="M1109" s="147"/>
      <c r="N1109" s="148" t="s">
        <v>4845</v>
      </c>
      <c r="O1109" s="148"/>
      <c r="P1109" s="148"/>
      <c r="Q1109" s="148"/>
      <c r="R1109" s="148"/>
      <c r="S1109" s="148"/>
    </row>
    <row r="1110" spans="1:19" ht="15" customHeight="1" x14ac:dyDescent="0.3">
      <c r="A1110" s="147" t="s">
        <v>29064</v>
      </c>
      <c r="B1110" s="147"/>
      <c r="C1110" s="147" t="s">
        <v>29065</v>
      </c>
      <c r="D1110" s="147"/>
      <c r="E1110" s="147"/>
      <c r="F1110" s="147"/>
      <c r="G1110" s="147"/>
      <c r="H1110" s="147"/>
      <c r="I1110" s="147"/>
      <c r="J1110" s="147"/>
      <c r="K1110" s="147" t="s">
        <v>80</v>
      </c>
      <c r="L1110" s="147"/>
      <c r="M1110" s="147"/>
      <c r="N1110" s="148" t="s">
        <v>10890</v>
      </c>
      <c r="O1110" s="148"/>
      <c r="P1110" s="148"/>
      <c r="Q1110" s="148"/>
      <c r="R1110" s="148"/>
      <c r="S1110" s="148"/>
    </row>
    <row r="1111" spans="1:19" ht="15" customHeight="1" x14ac:dyDescent="0.3">
      <c r="A1111" s="147" t="s">
        <v>29066</v>
      </c>
      <c r="B1111" s="147"/>
      <c r="C1111" s="147" t="s">
        <v>29067</v>
      </c>
      <c r="D1111" s="147"/>
      <c r="E1111" s="147"/>
      <c r="F1111" s="147"/>
      <c r="G1111" s="147"/>
      <c r="H1111" s="147"/>
      <c r="I1111" s="147"/>
      <c r="J1111" s="147"/>
      <c r="K1111" s="147" t="s">
        <v>26910</v>
      </c>
      <c r="L1111" s="147"/>
      <c r="M1111" s="147"/>
      <c r="N1111" s="148" t="s">
        <v>26911</v>
      </c>
      <c r="O1111" s="148"/>
      <c r="P1111" s="148"/>
      <c r="Q1111" s="148"/>
      <c r="R1111" s="148"/>
      <c r="S1111" s="148"/>
    </row>
    <row r="1112" spans="1:19" ht="15" customHeight="1" x14ac:dyDescent="0.3">
      <c r="A1112" s="147" t="s">
        <v>29068</v>
      </c>
      <c r="B1112" s="147"/>
      <c r="C1112" s="147" t="s">
        <v>29069</v>
      </c>
      <c r="D1112" s="147"/>
      <c r="E1112" s="147"/>
      <c r="F1112" s="147"/>
      <c r="G1112" s="147"/>
      <c r="H1112" s="147"/>
      <c r="I1112" s="147"/>
      <c r="J1112" s="147"/>
      <c r="K1112" s="147" t="s">
        <v>80</v>
      </c>
      <c r="L1112" s="147"/>
      <c r="M1112" s="147"/>
      <c r="N1112" s="148" t="s">
        <v>5118</v>
      </c>
      <c r="O1112" s="148"/>
      <c r="P1112" s="148"/>
      <c r="Q1112" s="148"/>
      <c r="R1112" s="148"/>
      <c r="S1112" s="148"/>
    </row>
    <row r="1113" spans="1:19" ht="15" customHeight="1" x14ac:dyDescent="0.3">
      <c r="A1113" s="147" t="s">
        <v>29070</v>
      </c>
      <c r="B1113" s="147"/>
      <c r="C1113" s="147" t="s">
        <v>29071</v>
      </c>
      <c r="D1113" s="147"/>
      <c r="E1113" s="147"/>
      <c r="F1113" s="147"/>
      <c r="G1113" s="147"/>
      <c r="H1113" s="147"/>
      <c r="I1113" s="147"/>
      <c r="J1113" s="147"/>
      <c r="K1113" s="147" t="s">
        <v>80</v>
      </c>
      <c r="L1113" s="147"/>
      <c r="M1113" s="147"/>
      <c r="N1113" s="148" t="s">
        <v>1711</v>
      </c>
      <c r="O1113" s="148"/>
      <c r="P1113" s="148"/>
      <c r="Q1113" s="148"/>
      <c r="R1113" s="148"/>
      <c r="S1113" s="148"/>
    </row>
    <row r="1114" spans="1:19" ht="15" customHeight="1" x14ac:dyDescent="0.3">
      <c r="A1114" s="147" t="s">
        <v>29072</v>
      </c>
      <c r="B1114" s="147"/>
      <c r="C1114" s="147" t="s">
        <v>29073</v>
      </c>
      <c r="D1114" s="147"/>
      <c r="E1114" s="147"/>
      <c r="F1114" s="147"/>
      <c r="G1114" s="147"/>
      <c r="H1114" s="147"/>
      <c r="I1114" s="147"/>
      <c r="J1114" s="147"/>
      <c r="K1114" s="147" t="s">
        <v>80</v>
      </c>
      <c r="L1114" s="147"/>
      <c r="M1114" s="147"/>
      <c r="N1114" s="148" t="s">
        <v>10638</v>
      </c>
      <c r="O1114" s="148"/>
      <c r="P1114" s="148"/>
      <c r="Q1114" s="148"/>
      <c r="R1114" s="148"/>
      <c r="S1114" s="148"/>
    </row>
    <row r="1115" spans="1:19" ht="15" customHeight="1" x14ac:dyDescent="0.3">
      <c r="A1115" s="147" t="s">
        <v>29074</v>
      </c>
      <c r="B1115" s="147"/>
      <c r="C1115" s="147" t="s">
        <v>29075</v>
      </c>
      <c r="D1115" s="147"/>
      <c r="E1115" s="147"/>
      <c r="F1115" s="147"/>
      <c r="G1115" s="147"/>
      <c r="H1115" s="147"/>
      <c r="I1115" s="147"/>
      <c r="J1115" s="147"/>
      <c r="K1115" s="147" t="s">
        <v>80</v>
      </c>
      <c r="L1115" s="147"/>
      <c r="M1115" s="147"/>
      <c r="N1115" s="148" t="s">
        <v>27526</v>
      </c>
      <c r="O1115" s="148"/>
      <c r="P1115" s="148"/>
      <c r="Q1115" s="148"/>
      <c r="R1115" s="148"/>
      <c r="S1115" s="148"/>
    </row>
    <row r="1116" spans="1:19" ht="15" customHeight="1" x14ac:dyDescent="0.3">
      <c r="A1116" s="147" t="s">
        <v>29076</v>
      </c>
      <c r="B1116" s="147"/>
      <c r="C1116" s="147" t="s">
        <v>29077</v>
      </c>
      <c r="D1116" s="147"/>
      <c r="E1116" s="147"/>
      <c r="F1116" s="147"/>
      <c r="G1116" s="147"/>
      <c r="H1116" s="147"/>
      <c r="I1116" s="147"/>
      <c r="J1116" s="147"/>
      <c r="K1116" s="147" t="s">
        <v>80</v>
      </c>
      <c r="L1116" s="147"/>
      <c r="M1116" s="147"/>
      <c r="N1116" s="148" t="s">
        <v>27529</v>
      </c>
      <c r="O1116" s="148"/>
      <c r="P1116" s="148"/>
      <c r="Q1116" s="148"/>
      <c r="R1116" s="148"/>
      <c r="S1116" s="148"/>
    </row>
    <row r="1117" spans="1:19" ht="15" customHeight="1" x14ac:dyDescent="0.3">
      <c r="A1117" s="147" t="s">
        <v>29078</v>
      </c>
      <c r="B1117" s="147"/>
      <c r="C1117" s="147" t="s">
        <v>29079</v>
      </c>
      <c r="D1117" s="147"/>
      <c r="E1117" s="147"/>
      <c r="F1117" s="147"/>
      <c r="G1117" s="147"/>
      <c r="H1117" s="147"/>
      <c r="I1117" s="147"/>
      <c r="J1117" s="147"/>
      <c r="K1117" s="147" t="s">
        <v>29080</v>
      </c>
      <c r="L1117" s="147"/>
      <c r="M1117" s="147"/>
      <c r="N1117" s="148" t="s">
        <v>10926</v>
      </c>
      <c r="O1117" s="148"/>
      <c r="P1117" s="148"/>
      <c r="Q1117" s="148"/>
      <c r="R1117" s="148"/>
      <c r="S1117" s="148"/>
    </row>
    <row r="1118" spans="1:19" ht="15" customHeight="1" x14ac:dyDescent="0.3">
      <c r="A1118" s="147" t="s">
        <v>29081</v>
      </c>
      <c r="B1118" s="147"/>
      <c r="C1118" s="147" t="s">
        <v>29082</v>
      </c>
      <c r="D1118" s="147"/>
      <c r="E1118" s="147"/>
      <c r="F1118" s="147"/>
      <c r="G1118" s="147"/>
      <c r="H1118" s="147"/>
      <c r="I1118" s="147"/>
      <c r="J1118" s="147"/>
      <c r="K1118" s="147" t="s">
        <v>1074</v>
      </c>
      <c r="L1118" s="147"/>
      <c r="M1118" s="147"/>
      <c r="N1118" s="148" t="s">
        <v>28758</v>
      </c>
      <c r="O1118" s="148"/>
      <c r="P1118" s="148"/>
      <c r="Q1118" s="148"/>
      <c r="R1118" s="148"/>
      <c r="S1118" s="148"/>
    </row>
    <row r="1119" spans="1:19" ht="15" customHeight="1" x14ac:dyDescent="0.3">
      <c r="A1119" s="147" t="s">
        <v>29083</v>
      </c>
      <c r="B1119" s="147"/>
      <c r="C1119" s="147" t="s">
        <v>29084</v>
      </c>
      <c r="D1119" s="147"/>
      <c r="E1119" s="147"/>
      <c r="F1119" s="147"/>
      <c r="G1119" s="147"/>
      <c r="H1119" s="147"/>
      <c r="I1119" s="147"/>
      <c r="J1119" s="147"/>
      <c r="K1119" s="147" t="s">
        <v>146</v>
      </c>
      <c r="L1119" s="147"/>
      <c r="M1119" s="147"/>
      <c r="N1119" s="148" t="s">
        <v>8810</v>
      </c>
      <c r="O1119" s="148"/>
      <c r="P1119" s="148"/>
      <c r="Q1119" s="148"/>
      <c r="R1119" s="148"/>
      <c r="S1119" s="148"/>
    </row>
    <row r="1120" spans="1:19" ht="15" customHeight="1" x14ac:dyDescent="0.3">
      <c r="A1120" s="147" t="s">
        <v>29085</v>
      </c>
      <c r="B1120" s="147"/>
      <c r="C1120" s="147" t="s">
        <v>29086</v>
      </c>
      <c r="D1120" s="147"/>
      <c r="E1120" s="147"/>
      <c r="F1120" s="147"/>
      <c r="G1120" s="147"/>
      <c r="H1120" s="147"/>
      <c r="I1120" s="147"/>
      <c r="J1120" s="147"/>
      <c r="K1120" s="147" t="s">
        <v>146</v>
      </c>
      <c r="L1120" s="147"/>
      <c r="M1120" s="147"/>
      <c r="N1120" s="148" t="s">
        <v>13239</v>
      </c>
      <c r="O1120" s="148"/>
      <c r="P1120" s="148"/>
      <c r="Q1120" s="148"/>
      <c r="R1120" s="148"/>
      <c r="S1120" s="148"/>
    </row>
    <row r="1121" spans="1:19" ht="15" customHeight="1" x14ac:dyDescent="0.3">
      <c r="A1121" s="147" t="s">
        <v>29087</v>
      </c>
      <c r="B1121" s="147"/>
      <c r="C1121" s="147" t="s">
        <v>29088</v>
      </c>
      <c r="D1121" s="147"/>
      <c r="E1121" s="147"/>
      <c r="F1121" s="147"/>
      <c r="G1121" s="147"/>
      <c r="H1121" s="147"/>
      <c r="I1121" s="147"/>
      <c r="J1121" s="147"/>
      <c r="K1121" s="147" t="s">
        <v>146</v>
      </c>
      <c r="L1121" s="147"/>
      <c r="M1121" s="147"/>
      <c r="N1121" s="148" t="s">
        <v>29089</v>
      </c>
      <c r="O1121" s="148"/>
      <c r="P1121" s="148"/>
      <c r="Q1121" s="148"/>
      <c r="R1121" s="148"/>
      <c r="S1121" s="148"/>
    </row>
    <row r="1122" spans="1:19" ht="15" customHeight="1" x14ac:dyDescent="0.3">
      <c r="A1122" s="147" t="s">
        <v>29090</v>
      </c>
      <c r="B1122" s="147"/>
      <c r="C1122" s="147" t="s">
        <v>29091</v>
      </c>
      <c r="D1122" s="147"/>
      <c r="E1122" s="147"/>
      <c r="F1122" s="147"/>
      <c r="G1122" s="147"/>
      <c r="H1122" s="147"/>
      <c r="I1122" s="147"/>
      <c r="J1122" s="147"/>
      <c r="K1122" s="147" t="s">
        <v>146</v>
      </c>
      <c r="L1122" s="147"/>
      <c r="M1122" s="147"/>
      <c r="N1122" s="148" t="s">
        <v>29092</v>
      </c>
      <c r="O1122" s="148"/>
      <c r="P1122" s="148"/>
      <c r="Q1122" s="148"/>
      <c r="R1122" s="148"/>
      <c r="S1122" s="148"/>
    </row>
    <row r="1123" spans="1:19" ht="15" customHeight="1" x14ac:dyDescent="0.3">
      <c r="A1123" s="147" t="s">
        <v>29093</v>
      </c>
      <c r="B1123" s="147"/>
      <c r="C1123" s="147" t="s">
        <v>29094</v>
      </c>
      <c r="D1123" s="147"/>
      <c r="E1123" s="147"/>
      <c r="F1123" s="147"/>
      <c r="G1123" s="147"/>
      <c r="H1123" s="147"/>
      <c r="I1123" s="147"/>
      <c r="J1123" s="147"/>
      <c r="K1123" s="147" t="s">
        <v>146</v>
      </c>
      <c r="L1123" s="147"/>
      <c r="M1123" s="147"/>
      <c r="N1123" s="148" t="s">
        <v>29095</v>
      </c>
      <c r="O1123" s="148"/>
      <c r="P1123" s="148"/>
      <c r="Q1123" s="148"/>
      <c r="R1123" s="148"/>
      <c r="S1123" s="148"/>
    </row>
    <row r="1124" spans="1:19" ht="15" customHeight="1" x14ac:dyDescent="0.3">
      <c r="A1124" s="147" t="s">
        <v>29096</v>
      </c>
      <c r="B1124" s="147"/>
      <c r="C1124" s="147" t="s">
        <v>29097</v>
      </c>
      <c r="D1124" s="147"/>
      <c r="E1124" s="147"/>
      <c r="F1124" s="147"/>
      <c r="G1124" s="147"/>
      <c r="H1124" s="147"/>
      <c r="I1124" s="147"/>
      <c r="J1124" s="147"/>
      <c r="K1124" s="147" t="s">
        <v>1037</v>
      </c>
      <c r="L1124" s="147"/>
      <c r="M1124" s="147"/>
      <c r="N1124" s="148" t="s">
        <v>29098</v>
      </c>
      <c r="O1124" s="148"/>
      <c r="P1124" s="148"/>
      <c r="Q1124" s="148"/>
      <c r="R1124" s="148"/>
      <c r="S1124" s="148"/>
    </row>
    <row r="1125" spans="1:19" ht="15" customHeight="1" x14ac:dyDescent="0.3">
      <c r="A1125" s="147" t="s">
        <v>29099</v>
      </c>
      <c r="B1125" s="147"/>
      <c r="C1125" s="147" t="s">
        <v>29100</v>
      </c>
      <c r="D1125" s="147"/>
      <c r="E1125" s="147"/>
      <c r="F1125" s="147"/>
      <c r="G1125" s="147"/>
      <c r="H1125" s="147"/>
      <c r="I1125" s="147"/>
      <c r="J1125" s="147"/>
      <c r="K1125" s="147" t="s">
        <v>1037</v>
      </c>
      <c r="L1125" s="147"/>
      <c r="M1125" s="147"/>
      <c r="N1125" s="148" t="s">
        <v>29101</v>
      </c>
      <c r="O1125" s="148"/>
      <c r="P1125" s="148"/>
      <c r="Q1125" s="148"/>
      <c r="R1125" s="148"/>
      <c r="S1125" s="148"/>
    </row>
    <row r="1126" spans="1:19" ht="15" customHeight="1" x14ac:dyDescent="0.3">
      <c r="A1126" s="147" t="s">
        <v>29102</v>
      </c>
      <c r="B1126" s="147"/>
      <c r="C1126" s="147" t="s">
        <v>29103</v>
      </c>
      <c r="D1126" s="147"/>
      <c r="E1126" s="147"/>
      <c r="F1126" s="147"/>
      <c r="G1126" s="147"/>
      <c r="H1126" s="147"/>
      <c r="I1126" s="147"/>
      <c r="J1126" s="147"/>
      <c r="K1126" s="147" t="s">
        <v>1037</v>
      </c>
      <c r="L1126" s="147"/>
      <c r="M1126" s="147"/>
      <c r="N1126" s="148" t="s">
        <v>29104</v>
      </c>
      <c r="O1126" s="148"/>
      <c r="P1126" s="148"/>
      <c r="Q1126" s="148"/>
      <c r="R1126" s="148"/>
      <c r="S1126" s="148"/>
    </row>
    <row r="1127" spans="1:19" ht="15" customHeight="1" x14ac:dyDescent="0.3">
      <c r="A1127" s="147" t="s">
        <v>29105</v>
      </c>
      <c r="B1127" s="147"/>
      <c r="C1127" s="147" t="s">
        <v>29106</v>
      </c>
      <c r="D1127" s="147"/>
      <c r="E1127" s="147"/>
      <c r="F1127" s="147"/>
      <c r="G1127" s="147"/>
      <c r="H1127" s="147"/>
      <c r="I1127" s="147"/>
      <c r="J1127" s="147"/>
      <c r="K1127" s="147" t="s">
        <v>1037</v>
      </c>
      <c r="L1127" s="147"/>
      <c r="M1127" s="147"/>
      <c r="N1127" s="148" t="s">
        <v>29107</v>
      </c>
      <c r="O1127" s="148"/>
      <c r="P1127" s="148"/>
      <c r="Q1127" s="148"/>
      <c r="R1127" s="148"/>
      <c r="S1127" s="148"/>
    </row>
    <row r="1128" spans="1:19" ht="15" customHeight="1" x14ac:dyDescent="0.3">
      <c r="A1128" s="147" t="s">
        <v>29108</v>
      </c>
      <c r="B1128" s="147"/>
      <c r="C1128" s="147" t="s">
        <v>29109</v>
      </c>
      <c r="D1128" s="147"/>
      <c r="E1128" s="147"/>
      <c r="F1128" s="147"/>
      <c r="G1128" s="147"/>
      <c r="H1128" s="147"/>
      <c r="I1128" s="147"/>
      <c r="J1128" s="147"/>
      <c r="K1128" s="147" t="s">
        <v>1037</v>
      </c>
      <c r="L1128" s="147"/>
      <c r="M1128" s="147"/>
      <c r="N1128" s="148" t="s">
        <v>29110</v>
      </c>
      <c r="O1128" s="148"/>
      <c r="P1128" s="148"/>
      <c r="Q1128" s="148"/>
      <c r="R1128" s="148"/>
      <c r="S1128" s="148"/>
    </row>
    <row r="1129" spans="1:19" ht="15" customHeight="1" x14ac:dyDescent="0.3">
      <c r="A1129" s="147" t="s">
        <v>29111</v>
      </c>
      <c r="B1129" s="147"/>
      <c r="C1129" s="147" t="s">
        <v>29112</v>
      </c>
      <c r="D1129" s="147"/>
      <c r="E1129" s="147"/>
      <c r="F1129" s="147"/>
      <c r="G1129" s="147"/>
      <c r="H1129" s="147"/>
      <c r="I1129" s="147"/>
      <c r="J1129" s="147"/>
      <c r="K1129" s="147" t="s">
        <v>1037</v>
      </c>
      <c r="L1129" s="147"/>
      <c r="M1129" s="147"/>
      <c r="N1129" s="148" t="s">
        <v>28780</v>
      </c>
      <c r="O1129" s="148"/>
      <c r="P1129" s="148"/>
      <c r="Q1129" s="148"/>
      <c r="R1129" s="148"/>
      <c r="S1129" s="148"/>
    </row>
    <row r="1130" spans="1:19" ht="15" customHeight="1" x14ac:dyDescent="0.3">
      <c r="A1130" s="147" t="s">
        <v>29113</v>
      </c>
      <c r="B1130" s="147"/>
      <c r="C1130" s="147" t="s">
        <v>29114</v>
      </c>
      <c r="D1130" s="147"/>
      <c r="E1130" s="147"/>
      <c r="F1130" s="147"/>
      <c r="G1130" s="147"/>
      <c r="H1130" s="147"/>
      <c r="I1130" s="147"/>
      <c r="J1130" s="147"/>
      <c r="K1130" s="147" t="s">
        <v>80</v>
      </c>
      <c r="L1130" s="147"/>
      <c r="M1130" s="147"/>
      <c r="N1130" s="148" t="s">
        <v>6234</v>
      </c>
      <c r="O1130" s="148"/>
      <c r="P1130" s="148"/>
      <c r="Q1130" s="148"/>
      <c r="R1130" s="148"/>
      <c r="S1130" s="148"/>
    </row>
    <row r="1131" spans="1:19" ht="15" customHeight="1" x14ac:dyDescent="0.3">
      <c r="A1131" s="147" t="s">
        <v>29115</v>
      </c>
      <c r="B1131" s="147"/>
      <c r="C1131" s="147" t="s">
        <v>29116</v>
      </c>
      <c r="D1131" s="147"/>
      <c r="E1131" s="147"/>
      <c r="F1131" s="147"/>
      <c r="G1131" s="147"/>
      <c r="H1131" s="147"/>
      <c r="I1131" s="147"/>
      <c r="J1131" s="147"/>
      <c r="K1131" s="147" t="s">
        <v>1037</v>
      </c>
      <c r="L1131" s="147"/>
      <c r="M1131" s="147"/>
      <c r="N1131" s="148" t="s">
        <v>29117</v>
      </c>
      <c r="O1131" s="148"/>
      <c r="P1131" s="148"/>
      <c r="Q1131" s="148"/>
      <c r="R1131" s="148"/>
      <c r="S1131" s="148"/>
    </row>
    <row r="1132" spans="1:19" ht="15" customHeight="1" x14ac:dyDescent="0.3">
      <c r="A1132" s="147" t="s">
        <v>29118</v>
      </c>
      <c r="B1132" s="147"/>
      <c r="C1132" s="147" t="s">
        <v>29119</v>
      </c>
      <c r="D1132" s="147"/>
      <c r="E1132" s="147"/>
      <c r="F1132" s="147"/>
      <c r="G1132" s="147"/>
      <c r="H1132" s="147"/>
      <c r="I1132" s="147"/>
      <c r="J1132" s="147"/>
      <c r="K1132" s="147" t="s">
        <v>1037</v>
      </c>
      <c r="L1132" s="147"/>
      <c r="M1132" s="147"/>
      <c r="N1132" s="148" t="s">
        <v>11013</v>
      </c>
      <c r="O1132" s="148"/>
      <c r="P1132" s="148"/>
      <c r="Q1132" s="148"/>
      <c r="R1132" s="148"/>
      <c r="S1132" s="148"/>
    </row>
    <row r="1133" spans="1:19" ht="15" customHeight="1" x14ac:dyDescent="0.3">
      <c r="A1133" s="147" t="s">
        <v>29120</v>
      </c>
      <c r="B1133" s="147"/>
      <c r="C1133" s="147" t="s">
        <v>29121</v>
      </c>
      <c r="D1133" s="147"/>
      <c r="E1133" s="147"/>
      <c r="F1133" s="147"/>
      <c r="G1133" s="147"/>
      <c r="H1133" s="147"/>
      <c r="I1133" s="147"/>
      <c r="J1133" s="147"/>
      <c r="K1133" s="147" t="s">
        <v>1037</v>
      </c>
      <c r="L1133" s="147"/>
      <c r="M1133" s="147"/>
      <c r="N1133" s="148" t="s">
        <v>29122</v>
      </c>
      <c r="O1133" s="148"/>
      <c r="P1133" s="148"/>
      <c r="Q1133" s="148"/>
      <c r="R1133" s="148"/>
      <c r="S1133" s="148"/>
    </row>
    <row r="1134" spans="1:19" ht="15" customHeight="1" x14ac:dyDescent="0.3">
      <c r="A1134" s="147" t="s">
        <v>29123</v>
      </c>
      <c r="B1134" s="147"/>
      <c r="C1134" s="147" t="s">
        <v>29124</v>
      </c>
      <c r="D1134" s="147"/>
      <c r="E1134" s="147"/>
      <c r="F1134" s="147"/>
      <c r="G1134" s="147"/>
      <c r="H1134" s="147"/>
      <c r="I1134" s="147"/>
      <c r="J1134" s="147"/>
      <c r="K1134" s="147" t="s">
        <v>1037</v>
      </c>
      <c r="L1134" s="147"/>
      <c r="M1134" s="147"/>
      <c r="N1134" s="148" t="s">
        <v>29125</v>
      </c>
      <c r="O1134" s="148"/>
      <c r="P1134" s="148"/>
      <c r="Q1134" s="148"/>
      <c r="R1134" s="148"/>
      <c r="S1134" s="148"/>
    </row>
    <row r="1135" spans="1:19" ht="15" customHeight="1" x14ac:dyDescent="0.3">
      <c r="A1135" s="147" t="s">
        <v>29126</v>
      </c>
      <c r="B1135" s="147"/>
      <c r="C1135" s="147" t="s">
        <v>28800</v>
      </c>
      <c r="D1135" s="147"/>
      <c r="E1135" s="147"/>
      <c r="F1135" s="147"/>
      <c r="G1135" s="147"/>
      <c r="H1135" s="147"/>
      <c r="I1135" s="147"/>
      <c r="J1135" s="147"/>
      <c r="K1135" s="147" t="s">
        <v>1037</v>
      </c>
      <c r="L1135" s="147"/>
      <c r="M1135" s="147"/>
      <c r="N1135" s="148" t="s">
        <v>28801</v>
      </c>
      <c r="O1135" s="148"/>
      <c r="P1135" s="148"/>
      <c r="Q1135" s="148"/>
      <c r="R1135" s="148"/>
      <c r="S1135" s="148"/>
    </row>
    <row r="1136" spans="1:19" ht="15" customHeight="1" x14ac:dyDescent="0.3">
      <c r="A1136" s="147" t="s">
        <v>29127</v>
      </c>
      <c r="B1136" s="147"/>
      <c r="C1136" s="147" t="s">
        <v>28793</v>
      </c>
      <c r="D1136" s="147"/>
      <c r="E1136" s="147"/>
      <c r="F1136" s="147"/>
      <c r="G1136" s="147"/>
      <c r="H1136" s="147"/>
      <c r="I1136" s="147"/>
      <c r="J1136" s="147"/>
      <c r="K1136" s="147" t="s">
        <v>1037</v>
      </c>
      <c r="L1136" s="147"/>
      <c r="M1136" s="147"/>
      <c r="N1136" s="148" t="s">
        <v>11993</v>
      </c>
      <c r="O1136" s="148"/>
      <c r="P1136" s="148"/>
      <c r="Q1136" s="148"/>
      <c r="R1136" s="148"/>
      <c r="S1136" s="148"/>
    </row>
    <row r="1137" spans="1:19" ht="15" customHeight="1" x14ac:dyDescent="0.3">
      <c r="A1137" s="147" t="s">
        <v>29128</v>
      </c>
      <c r="B1137" s="147"/>
      <c r="C1137" s="147" t="s">
        <v>28795</v>
      </c>
      <c r="D1137" s="147"/>
      <c r="E1137" s="147"/>
      <c r="F1137" s="147"/>
      <c r="G1137" s="147"/>
      <c r="H1137" s="147"/>
      <c r="I1137" s="147"/>
      <c r="J1137" s="147"/>
      <c r="K1137" s="147" t="s">
        <v>1037</v>
      </c>
      <c r="L1137" s="147"/>
      <c r="M1137" s="147"/>
      <c r="N1137" s="148" t="s">
        <v>28796</v>
      </c>
      <c r="O1137" s="148"/>
      <c r="P1137" s="148"/>
      <c r="Q1137" s="148"/>
      <c r="R1137" s="148"/>
      <c r="S1137" s="148"/>
    </row>
    <row r="1138" spans="1:19" ht="15" customHeight="1" x14ac:dyDescent="0.3">
      <c r="A1138" s="147" t="s">
        <v>29129</v>
      </c>
      <c r="B1138" s="147"/>
      <c r="C1138" s="147" t="s">
        <v>29130</v>
      </c>
      <c r="D1138" s="147"/>
      <c r="E1138" s="147"/>
      <c r="F1138" s="147"/>
      <c r="G1138" s="147"/>
      <c r="H1138" s="147"/>
      <c r="I1138" s="147"/>
      <c r="J1138" s="147"/>
      <c r="K1138" s="147" t="s">
        <v>80</v>
      </c>
      <c r="L1138" s="147"/>
      <c r="M1138" s="147"/>
      <c r="N1138" s="148" t="s">
        <v>29131</v>
      </c>
      <c r="O1138" s="148"/>
      <c r="P1138" s="148"/>
      <c r="Q1138" s="148"/>
      <c r="R1138" s="148"/>
      <c r="S1138" s="148"/>
    </row>
    <row r="1139" spans="1:19" ht="15" customHeight="1" x14ac:dyDescent="0.3">
      <c r="A1139" s="147" t="s">
        <v>29132</v>
      </c>
      <c r="B1139" s="147"/>
      <c r="C1139" s="147" t="s">
        <v>28917</v>
      </c>
      <c r="D1139" s="147"/>
      <c r="E1139" s="147"/>
      <c r="F1139" s="147"/>
      <c r="G1139" s="147"/>
      <c r="H1139" s="147"/>
      <c r="I1139" s="147"/>
      <c r="J1139" s="147"/>
      <c r="K1139" s="147" t="s">
        <v>80</v>
      </c>
      <c r="L1139" s="147"/>
      <c r="M1139" s="147"/>
      <c r="N1139" s="148" t="s">
        <v>28918</v>
      </c>
      <c r="O1139" s="148"/>
      <c r="P1139" s="148"/>
      <c r="Q1139" s="148"/>
      <c r="R1139" s="148"/>
      <c r="S1139" s="148"/>
    </row>
    <row r="1140" spans="1:19" ht="15" customHeight="1" x14ac:dyDescent="0.3">
      <c r="A1140" s="147" t="s">
        <v>29133</v>
      </c>
      <c r="B1140" s="147"/>
      <c r="C1140" s="147" t="s">
        <v>28920</v>
      </c>
      <c r="D1140" s="147"/>
      <c r="E1140" s="147"/>
      <c r="F1140" s="147"/>
      <c r="G1140" s="147"/>
      <c r="H1140" s="147"/>
      <c r="I1140" s="147"/>
      <c r="J1140" s="147"/>
      <c r="K1140" s="147" t="s">
        <v>80</v>
      </c>
      <c r="L1140" s="147"/>
      <c r="M1140" s="147"/>
      <c r="N1140" s="148" t="s">
        <v>28921</v>
      </c>
      <c r="O1140" s="148"/>
      <c r="P1140" s="148"/>
      <c r="Q1140" s="148"/>
      <c r="R1140" s="148"/>
      <c r="S1140" s="148"/>
    </row>
    <row r="1141" spans="1:19" ht="15" customHeight="1" x14ac:dyDescent="0.3">
      <c r="A1141" s="147" t="s">
        <v>29134</v>
      </c>
      <c r="B1141" s="147"/>
      <c r="C1141" s="147" t="s">
        <v>28926</v>
      </c>
      <c r="D1141" s="147"/>
      <c r="E1141" s="147"/>
      <c r="F1141" s="147"/>
      <c r="G1141" s="147"/>
      <c r="H1141" s="147"/>
      <c r="I1141" s="147"/>
      <c r="J1141" s="147"/>
      <c r="K1141" s="147" t="s">
        <v>80</v>
      </c>
      <c r="L1141" s="147"/>
      <c r="M1141" s="147"/>
      <c r="N1141" s="148" t="s">
        <v>28927</v>
      </c>
      <c r="O1141" s="148"/>
      <c r="P1141" s="148"/>
      <c r="Q1141" s="148"/>
      <c r="R1141" s="148"/>
      <c r="S1141" s="148"/>
    </row>
    <row r="1142" spans="1:19" ht="15" customHeight="1" x14ac:dyDescent="0.3">
      <c r="A1142" s="147" t="s">
        <v>29135</v>
      </c>
      <c r="B1142" s="147"/>
      <c r="C1142" s="147" t="s">
        <v>29136</v>
      </c>
      <c r="D1142" s="147"/>
      <c r="E1142" s="147"/>
      <c r="F1142" s="147"/>
      <c r="G1142" s="147"/>
      <c r="H1142" s="147"/>
      <c r="I1142" s="147"/>
      <c r="J1142" s="147"/>
      <c r="K1142" s="147" t="s">
        <v>80</v>
      </c>
      <c r="L1142" s="147"/>
      <c r="M1142" s="147"/>
      <c r="N1142" s="148" t="s">
        <v>29137</v>
      </c>
      <c r="O1142" s="148"/>
      <c r="P1142" s="148"/>
      <c r="Q1142" s="148"/>
      <c r="R1142" s="148"/>
      <c r="S1142" s="148"/>
    </row>
    <row r="1143" spans="1:19" ht="15" customHeight="1" x14ac:dyDescent="0.3">
      <c r="A1143" s="147" t="s">
        <v>29138</v>
      </c>
      <c r="B1143" s="147"/>
      <c r="C1143" s="147" t="s">
        <v>28923</v>
      </c>
      <c r="D1143" s="147"/>
      <c r="E1143" s="147"/>
      <c r="F1143" s="147"/>
      <c r="G1143" s="147"/>
      <c r="H1143" s="147"/>
      <c r="I1143" s="147"/>
      <c r="J1143" s="147"/>
      <c r="K1143" s="147" t="s">
        <v>80</v>
      </c>
      <c r="L1143" s="147"/>
      <c r="M1143" s="147"/>
      <c r="N1143" s="148" t="s">
        <v>28924</v>
      </c>
      <c r="O1143" s="148"/>
      <c r="P1143" s="148"/>
      <c r="Q1143" s="148"/>
      <c r="R1143" s="148"/>
      <c r="S1143" s="148"/>
    </row>
    <row r="1144" spans="1:19" ht="15" customHeight="1" x14ac:dyDescent="0.3">
      <c r="A1144" s="147" t="s">
        <v>29139</v>
      </c>
      <c r="B1144" s="147"/>
      <c r="C1144" s="147" t="s">
        <v>29140</v>
      </c>
      <c r="D1144" s="147"/>
      <c r="E1144" s="147"/>
      <c r="F1144" s="147"/>
      <c r="G1144" s="147"/>
      <c r="H1144" s="147"/>
      <c r="I1144" s="147"/>
      <c r="J1144" s="147"/>
      <c r="K1144" s="147" t="s">
        <v>1037</v>
      </c>
      <c r="L1144" s="147"/>
      <c r="M1144" s="147"/>
      <c r="N1144" s="148" t="s">
        <v>29141</v>
      </c>
      <c r="O1144" s="148"/>
      <c r="P1144" s="148"/>
      <c r="Q1144" s="148"/>
      <c r="R1144" s="148"/>
      <c r="S1144" s="148"/>
    </row>
    <row r="1145" spans="1:19" ht="15" customHeight="1" x14ac:dyDescent="0.3">
      <c r="A1145" s="147" t="s">
        <v>29142</v>
      </c>
      <c r="B1145" s="147"/>
      <c r="C1145" s="147" t="s">
        <v>29143</v>
      </c>
      <c r="D1145" s="147"/>
      <c r="E1145" s="147"/>
      <c r="F1145" s="147"/>
      <c r="G1145" s="147"/>
      <c r="H1145" s="147"/>
      <c r="I1145" s="147"/>
      <c r="J1145" s="147"/>
      <c r="K1145" s="147" t="s">
        <v>80</v>
      </c>
      <c r="L1145" s="147"/>
      <c r="M1145" s="147"/>
      <c r="N1145" s="148" t="s">
        <v>29144</v>
      </c>
      <c r="O1145" s="148"/>
      <c r="P1145" s="148"/>
      <c r="Q1145" s="148"/>
      <c r="R1145" s="148"/>
      <c r="S1145" s="148"/>
    </row>
    <row r="1146" spans="1:19" ht="15" customHeight="1" x14ac:dyDescent="0.3">
      <c r="A1146" s="147" t="s">
        <v>29145</v>
      </c>
      <c r="B1146" s="147"/>
      <c r="C1146" s="147" t="s">
        <v>29146</v>
      </c>
      <c r="D1146" s="147"/>
      <c r="E1146" s="147"/>
      <c r="F1146" s="147"/>
      <c r="G1146" s="147"/>
      <c r="H1146" s="147"/>
      <c r="I1146" s="147"/>
      <c r="J1146" s="147"/>
      <c r="K1146" s="147" t="s">
        <v>80</v>
      </c>
      <c r="L1146" s="147"/>
      <c r="M1146" s="147"/>
      <c r="N1146" s="148" t="s">
        <v>29147</v>
      </c>
      <c r="O1146" s="148"/>
      <c r="P1146" s="148"/>
      <c r="Q1146" s="148"/>
      <c r="R1146" s="148"/>
      <c r="S1146" s="148"/>
    </row>
    <row r="1147" spans="1:19" ht="15" customHeight="1" x14ac:dyDescent="0.3">
      <c r="A1147" s="152" t="s">
        <v>29148</v>
      </c>
      <c r="B1147" s="152"/>
      <c r="C1147" s="152" t="s">
        <v>29149</v>
      </c>
      <c r="D1147" s="152"/>
      <c r="E1147" s="152"/>
      <c r="F1147" s="152"/>
      <c r="G1147" s="152"/>
      <c r="H1147" s="152"/>
      <c r="I1147" s="152"/>
      <c r="J1147" s="152"/>
      <c r="K1147" s="152" t="s">
        <v>80</v>
      </c>
      <c r="L1147" s="152"/>
      <c r="M1147" s="152"/>
      <c r="N1147" s="153" t="s">
        <v>18056</v>
      </c>
      <c r="O1147" s="153"/>
      <c r="P1147" s="153"/>
      <c r="Q1147" s="153"/>
      <c r="R1147" s="153"/>
      <c r="S1147" s="153"/>
    </row>
    <row r="1149" spans="1:19" ht="15" customHeight="1" x14ac:dyDescent="0.3">
      <c r="A1149" s="154" t="s">
        <v>26963</v>
      </c>
      <c r="B1149" s="154"/>
      <c r="C1149" s="154"/>
    </row>
    <row r="1150" spans="1:19" ht="15" customHeight="1" x14ac:dyDescent="0.3">
      <c r="A1150" s="154"/>
      <c r="B1150" s="154"/>
      <c r="C1150" s="154"/>
      <c r="P1150" s="155" t="s">
        <v>29150</v>
      </c>
      <c r="Q1150" s="155"/>
      <c r="R1150" s="155"/>
      <c r="S1150" s="155"/>
    </row>
    <row r="1151" spans="1:19" x14ac:dyDescent="0.3">
      <c r="P1151" s="155"/>
      <c r="Q1151" s="155"/>
      <c r="R1151" s="155"/>
      <c r="S1151" s="155"/>
    </row>
    <row r="1153" spans="1:19" ht="15.75" customHeight="1" x14ac:dyDescent="0.3">
      <c r="H1153" s="150" t="s">
        <v>26843</v>
      </c>
      <c r="I1153" s="150"/>
      <c r="J1153" s="150"/>
      <c r="K1153" s="150"/>
      <c r="L1153" s="150"/>
      <c r="M1153" s="150"/>
      <c r="N1153" s="150"/>
    </row>
    <row r="1155" spans="1:19" ht="15.75" customHeight="1" x14ac:dyDescent="0.3">
      <c r="G1155" s="150" t="s">
        <v>26844</v>
      </c>
      <c r="H1155" s="150"/>
    </row>
    <row r="1157" spans="1:19" ht="15" customHeight="1" x14ac:dyDescent="0.3">
      <c r="A1157" s="151" t="s">
        <v>26845</v>
      </c>
      <c r="B1157" s="151"/>
      <c r="C1157" s="151"/>
      <c r="D1157" s="151"/>
      <c r="J1157" s="151" t="s">
        <v>26846</v>
      </c>
      <c r="K1157" s="151"/>
      <c r="M1157" s="151" t="s">
        <v>26847</v>
      </c>
      <c r="N1157" s="151"/>
      <c r="P1157" s="151" t="s">
        <v>26848</v>
      </c>
      <c r="Q1157" s="151"/>
      <c r="R1157" s="151"/>
    </row>
    <row r="1159" spans="1:19" ht="15" customHeight="1" x14ac:dyDescent="0.3">
      <c r="A1159" s="137" t="s">
        <v>27</v>
      </c>
      <c r="C1159" s="149" t="s">
        <v>26849</v>
      </c>
      <c r="D1159" s="149"/>
      <c r="E1159" s="149"/>
      <c r="L1159" s="137" t="s">
        <v>13</v>
      </c>
      <c r="R1159" s="137" t="s">
        <v>26850</v>
      </c>
    </row>
    <row r="1161" spans="1:19" ht="15" customHeight="1" x14ac:dyDescent="0.3">
      <c r="A1161" s="147" t="s">
        <v>29151</v>
      </c>
      <c r="B1161" s="147"/>
      <c r="C1161" s="147" t="s">
        <v>29152</v>
      </c>
      <c r="D1161" s="147"/>
      <c r="E1161" s="147"/>
      <c r="F1161" s="147"/>
      <c r="G1161" s="147"/>
      <c r="H1161" s="147"/>
      <c r="I1161" s="147"/>
      <c r="J1161" s="147"/>
      <c r="K1161" s="147" t="s">
        <v>80</v>
      </c>
      <c r="L1161" s="147"/>
      <c r="M1161" s="147"/>
      <c r="N1161" s="148" t="s">
        <v>17781</v>
      </c>
      <c r="O1161" s="148"/>
      <c r="P1161" s="148"/>
      <c r="Q1161" s="148"/>
      <c r="R1161" s="148"/>
      <c r="S1161" s="148"/>
    </row>
    <row r="1162" spans="1:19" x14ac:dyDescent="0.3">
      <c r="A1162" s="147"/>
      <c r="B1162" s="147"/>
      <c r="C1162" s="147"/>
      <c r="D1162" s="147"/>
      <c r="E1162" s="147"/>
      <c r="F1162" s="147"/>
      <c r="G1162" s="147"/>
      <c r="H1162" s="147"/>
      <c r="I1162" s="147"/>
      <c r="J1162" s="147"/>
      <c r="K1162" s="147"/>
      <c r="L1162" s="147"/>
      <c r="M1162" s="147"/>
      <c r="N1162" s="148"/>
      <c r="O1162" s="148"/>
      <c r="P1162" s="148"/>
      <c r="Q1162" s="148"/>
      <c r="R1162" s="148"/>
      <c r="S1162" s="148"/>
    </row>
    <row r="1163" spans="1:19" ht="15" customHeight="1" x14ac:dyDescent="0.3">
      <c r="A1163" s="147" t="s">
        <v>29153</v>
      </c>
      <c r="B1163" s="147"/>
      <c r="C1163" s="147" t="s">
        <v>29154</v>
      </c>
      <c r="D1163" s="147"/>
      <c r="E1163" s="147"/>
      <c r="F1163" s="147"/>
      <c r="G1163" s="147"/>
      <c r="H1163" s="147"/>
      <c r="I1163" s="147"/>
      <c r="J1163" s="147"/>
      <c r="K1163" s="147" t="s">
        <v>80</v>
      </c>
      <c r="L1163" s="147"/>
      <c r="M1163" s="147"/>
      <c r="N1163" s="148" t="s">
        <v>29155</v>
      </c>
      <c r="O1163" s="148"/>
      <c r="P1163" s="148"/>
      <c r="Q1163" s="148"/>
      <c r="R1163" s="148"/>
      <c r="S1163" s="148"/>
    </row>
    <row r="1164" spans="1:19" ht="15" customHeight="1" x14ac:dyDescent="0.3">
      <c r="A1164" s="147" t="s">
        <v>29156</v>
      </c>
      <c r="B1164" s="147"/>
      <c r="C1164" s="147" t="s">
        <v>29157</v>
      </c>
      <c r="D1164" s="147"/>
      <c r="E1164" s="147"/>
      <c r="F1164" s="147"/>
      <c r="G1164" s="147"/>
      <c r="H1164" s="147"/>
      <c r="I1164" s="147"/>
      <c r="J1164" s="147"/>
      <c r="K1164" s="147" t="s">
        <v>80</v>
      </c>
      <c r="L1164" s="147"/>
      <c r="M1164" s="147"/>
      <c r="N1164" s="148" t="s">
        <v>29158</v>
      </c>
      <c r="O1164" s="148"/>
      <c r="P1164" s="148"/>
      <c r="Q1164" s="148"/>
      <c r="R1164" s="148"/>
      <c r="S1164" s="148"/>
    </row>
    <row r="1165" spans="1:19" ht="15" customHeight="1" x14ac:dyDescent="0.3">
      <c r="A1165" s="147" t="s">
        <v>29159</v>
      </c>
      <c r="B1165" s="147"/>
      <c r="C1165" s="147" t="s">
        <v>29160</v>
      </c>
      <c r="D1165" s="147"/>
      <c r="E1165" s="147"/>
      <c r="F1165" s="147"/>
      <c r="G1165" s="147"/>
      <c r="H1165" s="147"/>
      <c r="I1165" s="147"/>
      <c r="J1165" s="147"/>
      <c r="K1165" s="147" t="s">
        <v>80</v>
      </c>
      <c r="L1165" s="147"/>
      <c r="M1165" s="147"/>
      <c r="N1165" s="148" t="s">
        <v>29161</v>
      </c>
      <c r="O1165" s="148"/>
      <c r="P1165" s="148"/>
      <c r="Q1165" s="148"/>
      <c r="R1165" s="148"/>
      <c r="S1165" s="148"/>
    </row>
    <row r="1166" spans="1:19" ht="15" customHeight="1" x14ac:dyDescent="0.3">
      <c r="A1166" s="147" t="s">
        <v>29162</v>
      </c>
      <c r="B1166" s="147"/>
      <c r="C1166" s="147" t="s">
        <v>29163</v>
      </c>
      <c r="D1166" s="147"/>
      <c r="E1166" s="147"/>
      <c r="F1166" s="147"/>
      <c r="G1166" s="147"/>
      <c r="H1166" s="147"/>
      <c r="I1166" s="147"/>
      <c r="J1166" s="147"/>
      <c r="K1166" s="147" t="s">
        <v>1037</v>
      </c>
      <c r="L1166" s="147"/>
      <c r="M1166" s="147"/>
      <c r="N1166" s="148" t="s">
        <v>29164</v>
      </c>
      <c r="O1166" s="148"/>
      <c r="P1166" s="148"/>
      <c r="Q1166" s="148"/>
      <c r="R1166" s="148"/>
      <c r="S1166" s="148"/>
    </row>
    <row r="1167" spans="1:19" ht="15" customHeight="1" x14ac:dyDescent="0.3">
      <c r="A1167" s="147" t="s">
        <v>29165</v>
      </c>
      <c r="B1167" s="147"/>
      <c r="C1167" s="147" t="s">
        <v>29166</v>
      </c>
      <c r="D1167" s="147"/>
      <c r="E1167" s="147"/>
      <c r="F1167" s="147"/>
      <c r="G1167" s="147"/>
      <c r="H1167" s="147"/>
      <c r="I1167" s="147"/>
      <c r="J1167" s="147"/>
      <c r="K1167" s="147" t="s">
        <v>1037</v>
      </c>
      <c r="L1167" s="147"/>
      <c r="M1167" s="147"/>
      <c r="N1167" s="148" t="s">
        <v>29167</v>
      </c>
      <c r="O1167" s="148"/>
      <c r="P1167" s="148"/>
      <c r="Q1167" s="148"/>
      <c r="R1167" s="148"/>
      <c r="S1167" s="148"/>
    </row>
    <row r="1168" spans="1:19" ht="15" customHeight="1" x14ac:dyDescent="0.3">
      <c r="A1168" s="147" t="s">
        <v>29168</v>
      </c>
      <c r="B1168" s="147"/>
      <c r="C1168" s="147" t="s">
        <v>29169</v>
      </c>
      <c r="D1168" s="147"/>
      <c r="E1168" s="147"/>
      <c r="F1168" s="147"/>
      <c r="G1168" s="147"/>
      <c r="H1168" s="147"/>
      <c r="I1168" s="147"/>
      <c r="J1168" s="147"/>
      <c r="K1168" s="147" t="s">
        <v>1037</v>
      </c>
      <c r="L1168" s="147"/>
      <c r="M1168" s="147"/>
      <c r="N1168" s="148" t="s">
        <v>29170</v>
      </c>
      <c r="O1168" s="148"/>
      <c r="P1168" s="148"/>
      <c r="Q1168" s="148"/>
      <c r="R1168" s="148"/>
      <c r="S1168" s="148"/>
    </row>
    <row r="1169" spans="1:19" ht="15" customHeight="1" x14ac:dyDescent="0.3">
      <c r="A1169" s="147" t="s">
        <v>29171</v>
      </c>
      <c r="B1169" s="147"/>
      <c r="C1169" s="147" t="s">
        <v>29172</v>
      </c>
      <c r="D1169" s="147"/>
      <c r="E1169" s="147"/>
      <c r="F1169" s="147"/>
      <c r="G1169" s="147"/>
      <c r="H1169" s="147"/>
      <c r="I1169" s="147"/>
      <c r="J1169" s="147"/>
      <c r="K1169" s="147" t="s">
        <v>1037</v>
      </c>
      <c r="L1169" s="147"/>
      <c r="M1169" s="147"/>
      <c r="N1169" s="148" t="s">
        <v>29173</v>
      </c>
      <c r="O1169" s="148"/>
      <c r="P1169" s="148"/>
      <c r="Q1169" s="148"/>
      <c r="R1169" s="148"/>
      <c r="S1169" s="148"/>
    </row>
    <row r="1170" spans="1:19" ht="15" customHeight="1" x14ac:dyDescent="0.3">
      <c r="A1170" s="147" t="s">
        <v>29174</v>
      </c>
      <c r="B1170" s="147"/>
      <c r="C1170" s="147" t="s">
        <v>29175</v>
      </c>
      <c r="D1170" s="147"/>
      <c r="E1170" s="147"/>
      <c r="F1170" s="147"/>
      <c r="G1170" s="147"/>
      <c r="H1170" s="147"/>
      <c r="I1170" s="147"/>
      <c r="J1170" s="147"/>
      <c r="K1170" s="147" t="s">
        <v>1037</v>
      </c>
      <c r="L1170" s="147"/>
      <c r="M1170" s="147"/>
      <c r="N1170" s="148" t="s">
        <v>29176</v>
      </c>
      <c r="O1170" s="148"/>
      <c r="P1170" s="148"/>
      <c r="Q1170" s="148"/>
      <c r="R1170" s="148"/>
      <c r="S1170" s="148"/>
    </row>
    <row r="1171" spans="1:19" ht="15" customHeight="1" x14ac:dyDescent="0.3">
      <c r="A1171" s="147" t="s">
        <v>29177</v>
      </c>
      <c r="B1171" s="147"/>
      <c r="C1171" s="147" t="s">
        <v>29178</v>
      </c>
      <c r="D1171" s="147"/>
      <c r="E1171" s="147"/>
      <c r="F1171" s="147"/>
      <c r="G1171" s="147"/>
      <c r="H1171" s="147"/>
      <c r="I1171" s="147"/>
      <c r="J1171" s="147"/>
      <c r="K1171" s="147" t="s">
        <v>146</v>
      </c>
      <c r="L1171" s="147"/>
      <c r="M1171" s="147"/>
      <c r="N1171" s="148" t="s">
        <v>16272</v>
      </c>
      <c r="O1171" s="148"/>
      <c r="P1171" s="148"/>
      <c r="Q1171" s="148"/>
      <c r="R1171" s="148"/>
      <c r="S1171" s="148"/>
    </row>
    <row r="1172" spans="1:19" ht="15" customHeight="1" x14ac:dyDescent="0.3">
      <c r="A1172" s="147" t="s">
        <v>29179</v>
      </c>
      <c r="B1172" s="147"/>
      <c r="C1172" s="147" t="s">
        <v>29180</v>
      </c>
      <c r="D1172" s="147"/>
      <c r="E1172" s="147"/>
      <c r="F1172" s="147"/>
      <c r="G1172" s="147"/>
      <c r="H1172" s="147"/>
      <c r="I1172" s="147"/>
      <c r="J1172" s="147"/>
      <c r="K1172" s="147" t="s">
        <v>146</v>
      </c>
      <c r="L1172" s="147"/>
      <c r="M1172" s="147"/>
      <c r="N1172" s="148" t="s">
        <v>8810</v>
      </c>
      <c r="O1172" s="148"/>
      <c r="P1172" s="148"/>
      <c r="Q1172" s="148"/>
      <c r="R1172" s="148"/>
      <c r="S1172" s="148"/>
    </row>
    <row r="1173" spans="1:19" ht="15" customHeight="1" x14ac:dyDescent="0.3">
      <c r="A1173" s="147" t="s">
        <v>29181</v>
      </c>
      <c r="B1173" s="147"/>
      <c r="C1173" s="147" t="s">
        <v>29182</v>
      </c>
      <c r="D1173" s="147"/>
      <c r="E1173" s="147"/>
      <c r="F1173" s="147"/>
      <c r="G1173" s="147"/>
      <c r="H1173" s="147"/>
      <c r="I1173" s="147"/>
      <c r="J1173" s="147"/>
      <c r="K1173" s="147" t="s">
        <v>146</v>
      </c>
      <c r="L1173" s="147"/>
      <c r="M1173" s="147"/>
      <c r="N1173" s="148" t="s">
        <v>16272</v>
      </c>
      <c r="O1173" s="148"/>
      <c r="P1173" s="148"/>
      <c r="Q1173" s="148"/>
      <c r="R1173" s="148"/>
      <c r="S1173" s="148"/>
    </row>
    <row r="1174" spans="1:19" ht="15" customHeight="1" x14ac:dyDescent="0.3">
      <c r="A1174" s="147" t="s">
        <v>29183</v>
      </c>
      <c r="B1174" s="147"/>
      <c r="C1174" s="147" t="s">
        <v>29184</v>
      </c>
      <c r="D1174" s="147"/>
      <c r="E1174" s="147"/>
      <c r="F1174" s="147"/>
      <c r="G1174" s="147"/>
      <c r="H1174" s="147"/>
      <c r="I1174" s="147"/>
      <c r="J1174" s="147"/>
      <c r="K1174" s="147" t="s">
        <v>1037</v>
      </c>
      <c r="L1174" s="147"/>
      <c r="M1174" s="147"/>
      <c r="N1174" s="148" t="s">
        <v>5544</v>
      </c>
      <c r="O1174" s="148"/>
      <c r="P1174" s="148"/>
      <c r="Q1174" s="148"/>
      <c r="R1174" s="148"/>
      <c r="S1174" s="148"/>
    </row>
    <row r="1175" spans="1:19" ht="15" customHeight="1" x14ac:dyDescent="0.3">
      <c r="A1175" s="147" t="s">
        <v>29185</v>
      </c>
      <c r="B1175" s="147"/>
      <c r="C1175" s="147" t="s">
        <v>29186</v>
      </c>
      <c r="D1175" s="147"/>
      <c r="E1175" s="147"/>
      <c r="F1175" s="147"/>
      <c r="G1175" s="147"/>
      <c r="H1175" s="147"/>
      <c r="I1175" s="147"/>
      <c r="J1175" s="147"/>
      <c r="K1175" s="147" t="s">
        <v>80</v>
      </c>
      <c r="L1175" s="147"/>
      <c r="M1175" s="147"/>
      <c r="N1175" s="148" t="s">
        <v>7942</v>
      </c>
      <c r="O1175" s="148"/>
      <c r="P1175" s="148"/>
      <c r="Q1175" s="148"/>
      <c r="R1175" s="148"/>
      <c r="S1175" s="148"/>
    </row>
    <row r="1176" spans="1:19" ht="15" customHeight="1" x14ac:dyDescent="0.3">
      <c r="A1176" s="147" t="s">
        <v>29187</v>
      </c>
      <c r="B1176" s="147"/>
      <c r="C1176" s="147" t="s">
        <v>29188</v>
      </c>
      <c r="D1176" s="147"/>
      <c r="E1176" s="147"/>
      <c r="F1176" s="147"/>
      <c r="G1176" s="147"/>
      <c r="H1176" s="147"/>
      <c r="I1176" s="147"/>
      <c r="J1176" s="147"/>
      <c r="K1176" s="147" t="s">
        <v>26910</v>
      </c>
      <c r="L1176" s="147"/>
      <c r="M1176" s="147"/>
      <c r="N1176" s="148" t="s">
        <v>26911</v>
      </c>
      <c r="O1176" s="148"/>
      <c r="P1176" s="148"/>
      <c r="Q1176" s="148"/>
      <c r="R1176" s="148"/>
      <c r="S1176" s="148"/>
    </row>
    <row r="1177" spans="1:19" ht="15" customHeight="1" x14ac:dyDescent="0.3">
      <c r="A1177" s="147" t="s">
        <v>29189</v>
      </c>
      <c r="B1177" s="147"/>
      <c r="C1177" s="147" t="s">
        <v>29190</v>
      </c>
      <c r="D1177" s="147"/>
      <c r="E1177" s="147"/>
      <c r="F1177" s="147"/>
      <c r="G1177" s="147"/>
      <c r="H1177" s="147"/>
      <c r="I1177" s="147"/>
      <c r="J1177" s="147"/>
      <c r="K1177" s="147" t="s">
        <v>146</v>
      </c>
      <c r="L1177" s="147"/>
      <c r="M1177" s="147"/>
      <c r="N1177" s="148" t="s">
        <v>29191</v>
      </c>
      <c r="O1177" s="148"/>
      <c r="P1177" s="148"/>
      <c r="Q1177" s="148"/>
      <c r="R1177" s="148"/>
      <c r="S1177" s="148"/>
    </row>
    <row r="1178" spans="1:19" ht="15" customHeight="1" x14ac:dyDescent="0.3">
      <c r="A1178" s="147" t="s">
        <v>29192</v>
      </c>
      <c r="B1178" s="147"/>
      <c r="C1178" s="147" t="s">
        <v>29193</v>
      </c>
      <c r="D1178" s="147"/>
      <c r="E1178" s="147"/>
      <c r="F1178" s="147"/>
      <c r="G1178" s="147"/>
      <c r="H1178" s="147"/>
      <c r="I1178" s="147"/>
      <c r="J1178" s="147"/>
      <c r="K1178" s="147" t="s">
        <v>146</v>
      </c>
      <c r="L1178" s="147"/>
      <c r="M1178" s="147"/>
      <c r="N1178" s="148" t="s">
        <v>29194</v>
      </c>
      <c r="O1178" s="148"/>
      <c r="P1178" s="148"/>
      <c r="Q1178" s="148"/>
      <c r="R1178" s="148"/>
      <c r="S1178" s="148"/>
    </row>
    <row r="1179" spans="1:19" ht="15" customHeight="1" x14ac:dyDescent="0.3">
      <c r="A1179" s="147" t="s">
        <v>29195</v>
      </c>
      <c r="B1179" s="147"/>
      <c r="C1179" s="147" t="s">
        <v>29196</v>
      </c>
      <c r="D1179" s="147"/>
      <c r="E1179" s="147"/>
      <c r="F1179" s="147"/>
      <c r="G1179" s="147"/>
      <c r="H1179" s="147"/>
      <c r="I1179" s="147"/>
      <c r="J1179" s="147"/>
      <c r="K1179" s="147" t="s">
        <v>146</v>
      </c>
      <c r="L1179" s="147"/>
      <c r="M1179" s="147"/>
      <c r="N1179" s="148" t="s">
        <v>29197</v>
      </c>
      <c r="O1179" s="148"/>
      <c r="P1179" s="148"/>
      <c r="Q1179" s="148"/>
      <c r="R1179" s="148"/>
      <c r="S1179" s="148"/>
    </row>
    <row r="1180" spans="1:19" ht="15" customHeight="1" x14ac:dyDescent="0.3">
      <c r="A1180" s="147" t="s">
        <v>29198</v>
      </c>
      <c r="B1180" s="147"/>
      <c r="C1180" s="147" t="s">
        <v>29199</v>
      </c>
      <c r="D1180" s="147"/>
      <c r="E1180" s="147"/>
      <c r="F1180" s="147"/>
      <c r="G1180" s="147"/>
      <c r="H1180" s="147"/>
      <c r="I1180" s="147"/>
      <c r="J1180" s="147"/>
      <c r="K1180" s="147" t="s">
        <v>26910</v>
      </c>
      <c r="L1180" s="147"/>
      <c r="M1180" s="147"/>
      <c r="N1180" s="148" t="s">
        <v>26911</v>
      </c>
      <c r="O1180" s="148"/>
      <c r="P1180" s="148"/>
      <c r="Q1180" s="148"/>
      <c r="R1180" s="148"/>
      <c r="S1180" s="148"/>
    </row>
    <row r="1181" spans="1:19" ht="15" customHeight="1" x14ac:dyDescent="0.3">
      <c r="A1181" s="147" t="s">
        <v>29200</v>
      </c>
      <c r="B1181" s="147"/>
      <c r="C1181" s="147" t="s">
        <v>29201</v>
      </c>
      <c r="D1181" s="147"/>
      <c r="E1181" s="147"/>
      <c r="F1181" s="147"/>
      <c r="G1181" s="147"/>
      <c r="H1181" s="147"/>
      <c r="I1181" s="147"/>
      <c r="J1181" s="147"/>
      <c r="K1181" s="147" t="s">
        <v>146</v>
      </c>
      <c r="L1181" s="147"/>
      <c r="M1181" s="147"/>
      <c r="N1181" s="148" t="s">
        <v>29202</v>
      </c>
      <c r="O1181" s="148"/>
      <c r="P1181" s="148"/>
      <c r="Q1181" s="148"/>
      <c r="R1181" s="148"/>
      <c r="S1181" s="148"/>
    </row>
    <row r="1182" spans="1:19" ht="15" customHeight="1" x14ac:dyDescent="0.3">
      <c r="A1182" s="147" t="s">
        <v>29203</v>
      </c>
      <c r="B1182" s="147"/>
      <c r="C1182" s="147" t="s">
        <v>29204</v>
      </c>
      <c r="D1182" s="147"/>
      <c r="E1182" s="147"/>
      <c r="F1182" s="147"/>
      <c r="G1182" s="147"/>
      <c r="H1182" s="147"/>
      <c r="I1182" s="147"/>
      <c r="J1182" s="147"/>
      <c r="K1182" s="147" t="s">
        <v>146</v>
      </c>
      <c r="L1182" s="147"/>
      <c r="M1182" s="147"/>
      <c r="N1182" s="148" t="s">
        <v>29205</v>
      </c>
      <c r="O1182" s="148"/>
      <c r="P1182" s="148"/>
      <c r="Q1182" s="148"/>
      <c r="R1182" s="148"/>
      <c r="S1182" s="148"/>
    </row>
    <row r="1183" spans="1:19" ht="15" customHeight="1" x14ac:dyDescent="0.3">
      <c r="A1183" s="147" t="s">
        <v>29206</v>
      </c>
      <c r="B1183" s="147"/>
      <c r="C1183" s="147" t="s">
        <v>29207</v>
      </c>
      <c r="D1183" s="147"/>
      <c r="E1183" s="147"/>
      <c r="F1183" s="147"/>
      <c r="G1183" s="147"/>
      <c r="H1183" s="147"/>
      <c r="I1183" s="147"/>
      <c r="J1183" s="147"/>
      <c r="K1183" s="147" t="s">
        <v>146</v>
      </c>
      <c r="L1183" s="147"/>
      <c r="M1183" s="147"/>
      <c r="N1183" s="148" t="s">
        <v>29208</v>
      </c>
      <c r="O1183" s="148"/>
      <c r="P1183" s="148"/>
      <c r="Q1183" s="148"/>
      <c r="R1183" s="148"/>
      <c r="S1183" s="148"/>
    </row>
    <row r="1184" spans="1:19" ht="15" customHeight="1" x14ac:dyDescent="0.3">
      <c r="A1184" s="147" t="s">
        <v>29209</v>
      </c>
      <c r="B1184" s="147"/>
      <c r="C1184" s="147" t="s">
        <v>29210</v>
      </c>
      <c r="D1184" s="147"/>
      <c r="E1184" s="147"/>
      <c r="F1184" s="147"/>
      <c r="G1184" s="147"/>
      <c r="H1184" s="147"/>
      <c r="I1184" s="147"/>
      <c r="J1184" s="147"/>
      <c r="K1184" s="147" t="s">
        <v>146</v>
      </c>
      <c r="L1184" s="147"/>
      <c r="M1184" s="147"/>
      <c r="N1184" s="148" t="s">
        <v>29211</v>
      </c>
      <c r="O1184" s="148"/>
      <c r="P1184" s="148"/>
      <c r="Q1184" s="148"/>
      <c r="R1184" s="148"/>
      <c r="S1184" s="148"/>
    </row>
    <row r="1185" spans="1:19" ht="15" customHeight="1" x14ac:dyDescent="0.3">
      <c r="A1185" s="147" t="s">
        <v>29212</v>
      </c>
      <c r="B1185" s="147"/>
      <c r="C1185" s="147" t="s">
        <v>29213</v>
      </c>
      <c r="D1185" s="147"/>
      <c r="E1185" s="147"/>
      <c r="F1185" s="147"/>
      <c r="G1185" s="147"/>
      <c r="H1185" s="147"/>
      <c r="I1185" s="147"/>
      <c r="J1185" s="147"/>
      <c r="K1185" s="147" t="s">
        <v>146</v>
      </c>
      <c r="L1185" s="147"/>
      <c r="M1185" s="147"/>
      <c r="N1185" s="148" t="s">
        <v>29214</v>
      </c>
      <c r="O1185" s="148"/>
      <c r="P1185" s="148"/>
      <c r="Q1185" s="148"/>
      <c r="R1185" s="148"/>
      <c r="S1185" s="148"/>
    </row>
    <row r="1186" spans="1:19" ht="15" customHeight="1" x14ac:dyDescent="0.3">
      <c r="A1186" s="147" t="s">
        <v>29215</v>
      </c>
      <c r="B1186" s="147"/>
      <c r="C1186" s="147" t="s">
        <v>29216</v>
      </c>
      <c r="D1186" s="147"/>
      <c r="E1186" s="147"/>
      <c r="F1186" s="147"/>
      <c r="G1186" s="147"/>
      <c r="H1186" s="147"/>
      <c r="I1186" s="147"/>
      <c r="J1186" s="147"/>
      <c r="K1186" s="147" t="s">
        <v>80</v>
      </c>
      <c r="L1186" s="147"/>
      <c r="M1186" s="147"/>
      <c r="N1186" s="148" t="s">
        <v>463</v>
      </c>
      <c r="O1186" s="148"/>
      <c r="P1186" s="148"/>
      <c r="Q1186" s="148"/>
      <c r="R1186" s="148"/>
      <c r="S1186" s="148"/>
    </row>
    <row r="1187" spans="1:19" ht="15" customHeight="1" x14ac:dyDescent="0.3">
      <c r="A1187" s="147" t="s">
        <v>29217</v>
      </c>
      <c r="B1187" s="147"/>
      <c r="C1187" s="147" t="s">
        <v>29218</v>
      </c>
      <c r="D1187" s="147"/>
      <c r="E1187" s="147"/>
      <c r="F1187" s="147"/>
      <c r="G1187" s="147"/>
      <c r="H1187" s="147"/>
      <c r="I1187" s="147"/>
      <c r="J1187" s="147"/>
      <c r="K1187" s="147" t="s">
        <v>80</v>
      </c>
      <c r="L1187" s="147"/>
      <c r="M1187" s="147"/>
      <c r="N1187" s="148" t="s">
        <v>8019</v>
      </c>
      <c r="O1187" s="148"/>
      <c r="P1187" s="148"/>
      <c r="Q1187" s="148"/>
      <c r="R1187" s="148"/>
      <c r="S1187" s="148"/>
    </row>
    <row r="1188" spans="1:19" ht="15" customHeight="1" x14ac:dyDescent="0.3">
      <c r="A1188" s="147" t="s">
        <v>29219</v>
      </c>
      <c r="B1188" s="147"/>
      <c r="C1188" s="147" t="s">
        <v>29220</v>
      </c>
      <c r="D1188" s="147"/>
      <c r="E1188" s="147"/>
      <c r="F1188" s="147"/>
      <c r="G1188" s="147"/>
      <c r="H1188" s="147"/>
      <c r="I1188" s="147"/>
      <c r="J1188" s="147"/>
      <c r="K1188" s="147" t="s">
        <v>146</v>
      </c>
      <c r="L1188" s="147"/>
      <c r="M1188" s="147"/>
      <c r="N1188" s="148" t="s">
        <v>29221</v>
      </c>
      <c r="O1188" s="148"/>
      <c r="P1188" s="148"/>
      <c r="Q1188" s="148"/>
      <c r="R1188" s="148"/>
      <c r="S1188" s="148"/>
    </row>
    <row r="1189" spans="1:19" ht="15" customHeight="1" x14ac:dyDescent="0.3">
      <c r="A1189" s="147" t="s">
        <v>19808</v>
      </c>
      <c r="B1189" s="147"/>
      <c r="C1189" s="147" t="s">
        <v>29222</v>
      </c>
      <c r="D1189" s="147"/>
      <c r="E1189" s="147"/>
      <c r="F1189" s="147"/>
      <c r="G1189" s="147"/>
      <c r="H1189" s="147"/>
      <c r="I1189" s="147"/>
      <c r="J1189" s="147"/>
      <c r="K1189" s="147" t="s">
        <v>80</v>
      </c>
      <c r="L1189" s="147"/>
      <c r="M1189" s="147"/>
      <c r="N1189" s="148" t="s">
        <v>29223</v>
      </c>
      <c r="O1189" s="148"/>
      <c r="P1189" s="148"/>
      <c r="Q1189" s="148"/>
      <c r="R1189" s="148"/>
      <c r="S1189" s="148"/>
    </row>
    <row r="1190" spans="1:19" ht="15" customHeight="1" x14ac:dyDescent="0.3">
      <c r="A1190" s="147" t="s">
        <v>29224</v>
      </c>
      <c r="B1190" s="147"/>
      <c r="C1190" s="147" t="s">
        <v>29225</v>
      </c>
      <c r="D1190" s="147"/>
      <c r="E1190" s="147"/>
      <c r="F1190" s="147"/>
      <c r="G1190" s="147"/>
      <c r="H1190" s="147"/>
      <c r="I1190" s="147"/>
      <c r="J1190" s="147"/>
      <c r="K1190" s="147" t="s">
        <v>80</v>
      </c>
      <c r="L1190" s="147"/>
      <c r="M1190" s="147"/>
      <c r="N1190" s="148" t="s">
        <v>29226</v>
      </c>
      <c r="O1190" s="148"/>
      <c r="P1190" s="148"/>
      <c r="Q1190" s="148"/>
      <c r="R1190" s="148"/>
      <c r="S1190" s="148"/>
    </row>
    <row r="1191" spans="1:19" ht="15" customHeight="1" x14ac:dyDescent="0.3">
      <c r="A1191" s="147" t="s">
        <v>29227</v>
      </c>
      <c r="B1191" s="147"/>
      <c r="C1191" s="147" t="s">
        <v>29228</v>
      </c>
      <c r="D1191" s="147"/>
      <c r="E1191" s="147"/>
      <c r="F1191" s="147"/>
      <c r="G1191" s="147"/>
      <c r="H1191" s="147"/>
      <c r="I1191" s="147"/>
      <c r="J1191" s="147"/>
      <c r="K1191" s="147" t="s">
        <v>80</v>
      </c>
      <c r="L1191" s="147"/>
      <c r="M1191" s="147"/>
      <c r="N1191" s="148" t="s">
        <v>29229</v>
      </c>
      <c r="O1191" s="148"/>
      <c r="P1191" s="148"/>
      <c r="Q1191" s="148"/>
      <c r="R1191" s="148"/>
      <c r="S1191" s="148"/>
    </row>
    <row r="1192" spans="1:19" ht="15" customHeight="1" x14ac:dyDescent="0.3">
      <c r="A1192" s="147" t="s">
        <v>29230</v>
      </c>
      <c r="B1192" s="147"/>
      <c r="C1192" s="147" t="s">
        <v>29231</v>
      </c>
      <c r="D1192" s="147"/>
      <c r="E1192" s="147"/>
      <c r="F1192" s="147"/>
      <c r="G1192" s="147"/>
      <c r="H1192" s="147"/>
      <c r="I1192" s="147"/>
      <c r="J1192" s="147"/>
      <c r="K1192" s="147" t="s">
        <v>80</v>
      </c>
      <c r="L1192" s="147"/>
      <c r="M1192" s="147"/>
      <c r="N1192" s="148" t="s">
        <v>29232</v>
      </c>
      <c r="O1192" s="148"/>
      <c r="P1192" s="148"/>
      <c r="Q1192" s="148"/>
      <c r="R1192" s="148"/>
      <c r="S1192" s="148"/>
    </row>
    <row r="1193" spans="1:19" ht="15" customHeight="1" x14ac:dyDescent="0.3">
      <c r="A1193" s="147" t="s">
        <v>19810</v>
      </c>
      <c r="B1193" s="147"/>
      <c r="C1193" s="147" t="s">
        <v>29233</v>
      </c>
      <c r="D1193" s="147"/>
      <c r="E1193" s="147"/>
      <c r="F1193" s="147"/>
      <c r="G1193" s="147"/>
      <c r="H1193" s="147"/>
      <c r="I1193" s="147"/>
      <c r="J1193" s="147"/>
      <c r="K1193" s="147" t="s">
        <v>80</v>
      </c>
      <c r="L1193" s="147"/>
      <c r="M1193" s="147"/>
      <c r="N1193" s="148" t="s">
        <v>17520</v>
      </c>
      <c r="O1193" s="148"/>
      <c r="P1193" s="148"/>
      <c r="Q1193" s="148"/>
      <c r="R1193" s="148"/>
      <c r="S1193" s="148"/>
    </row>
    <row r="1194" spans="1:19" ht="15" customHeight="1" x14ac:dyDescent="0.3">
      <c r="A1194" s="147" t="s">
        <v>19813</v>
      </c>
      <c r="B1194" s="147"/>
      <c r="C1194" s="147" t="s">
        <v>29234</v>
      </c>
      <c r="D1194" s="147"/>
      <c r="E1194" s="147"/>
      <c r="F1194" s="147"/>
      <c r="G1194" s="147"/>
      <c r="H1194" s="147"/>
      <c r="I1194" s="147"/>
      <c r="J1194" s="147"/>
      <c r="K1194" s="147" t="s">
        <v>80</v>
      </c>
      <c r="L1194" s="147"/>
      <c r="M1194" s="147"/>
      <c r="N1194" s="148" t="s">
        <v>29235</v>
      </c>
      <c r="O1194" s="148"/>
      <c r="P1194" s="148"/>
      <c r="Q1194" s="148"/>
      <c r="R1194" s="148"/>
      <c r="S1194" s="148"/>
    </row>
    <row r="1195" spans="1:19" ht="15" customHeight="1" x14ac:dyDescent="0.3">
      <c r="A1195" s="147" t="s">
        <v>29236</v>
      </c>
      <c r="B1195" s="147"/>
      <c r="C1195" s="147" t="s">
        <v>29237</v>
      </c>
      <c r="D1195" s="147"/>
      <c r="E1195" s="147"/>
      <c r="F1195" s="147"/>
      <c r="G1195" s="147"/>
      <c r="H1195" s="147"/>
      <c r="I1195" s="147"/>
      <c r="J1195" s="147"/>
      <c r="K1195" s="147" t="s">
        <v>80</v>
      </c>
      <c r="L1195" s="147"/>
      <c r="M1195" s="147"/>
      <c r="N1195" s="148" t="s">
        <v>29238</v>
      </c>
      <c r="O1195" s="148"/>
      <c r="P1195" s="148"/>
      <c r="Q1195" s="148"/>
      <c r="R1195" s="148"/>
      <c r="S1195" s="148"/>
    </row>
    <row r="1196" spans="1:19" ht="15" customHeight="1" x14ac:dyDescent="0.3">
      <c r="A1196" s="147" t="s">
        <v>29239</v>
      </c>
      <c r="B1196" s="147"/>
      <c r="C1196" s="147" t="s">
        <v>29240</v>
      </c>
      <c r="D1196" s="147"/>
      <c r="E1196" s="147"/>
      <c r="F1196" s="147"/>
      <c r="G1196" s="147"/>
      <c r="H1196" s="147"/>
      <c r="I1196" s="147"/>
      <c r="J1196" s="147"/>
      <c r="K1196" s="147" t="s">
        <v>80</v>
      </c>
      <c r="L1196" s="147"/>
      <c r="M1196" s="147"/>
      <c r="N1196" s="148" t="s">
        <v>29241</v>
      </c>
      <c r="O1196" s="148"/>
      <c r="P1196" s="148"/>
      <c r="Q1196" s="148"/>
      <c r="R1196" s="148"/>
      <c r="S1196" s="148"/>
    </row>
    <row r="1197" spans="1:19" ht="15" customHeight="1" x14ac:dyDescent="0.3">
      <c r="A1197" s="147" t="s">
        <v>29242</v>
      </c>
      <c r="B1197" s="147"/>
      <c r="C1197" s="147" t="s">
        <v>29243</v>
      </c>
      <c r="D1197" s="147"/>
      <c r="E1197" s="147"/>
      <c r="F1197" s="147"/>
      <c r="G1197" s="147"/>
      <c r="H1197" s="147"/>
      <c r="I1197" s="147"/>
      <c r="J1197" s="147"/>
      <c r="K1197" s="147" t="s">
        <v>80</v>
      </c>
      <c r="L1197" s="147"/>
      <c r="M1197" s="147"/>
      <c r="N1197" s="148" t="s">
        <v>29244</v>
      </c>
      <c r="O1197" s="148"/>
      <c r="P1197" s="148"/>
      <c r="Q1197" s="148"/>
      <c r="R1197" s="148"/>
      <c r="S1197" s="148"/>
    </row>
    <row r="1198" spans="1:19" ht="15" customHeight="1" x14ac:dyDescent="0.3">
      <c r="A1198" s="147" t="s">
        <v>29245</v>
      </c>
      <c r="B1198" s="147"/>
      <c r="C1198" s="147" t="s">
        <v>29246</v>
      </c>
      <c r="D1198" s="147"/>
      <c r="E1198" s="147"/>
      <c r="F1198" s="147"/>
      <c r="G1198" s="147"/>
      <c r="H1198" s="147"/>
      <c r="I1198" s="147"/>
      <c r="J1198" s="147"/>
      <c r="K1198" s="147" t="s">
        <v>80</v>
      </c>
      <c r="L1198" s="147"/>
      <c r="M1198" s="147"/>
      <c r="N1198" s="148" t="s">
        <v>29247</v>
      </c>
      <c r="O1198" s="148"/>
      <c r="P1198" s="148"/>
      <c r="Q1198" s="148"/>
      <c r="R1198" s="148"/>
      <c r="S1198" s="148"/>
    </row>
    <row r="1199" spans="1:19" ht="15" customHeight="1" x14ac:dyDescent="0.3">
      <c r="A1199" s="147" t="s">
        <v>29248</v>
      </c>
      <c r="B1199" s="147"/>
      <c r="C1199" s="147" t="s">
        <v>29249</v>
      </c>
      <c r="D1199" s="147"/>
      <c r="E1199" s="147"/>
      <c r="F1199" s="147"/>
      <c r="G1199" s="147"/>
      <c r="H1199" s="147"/>
      <c r="I1199" s="147"/>
      <c r="J1199" s="147"/>
      <c r="K1199" s="147" t="s">
        <v>26910</v>
      </c>
      <c r="L1199" s="147"/>
      <c r="M1199" s="147"/>
      <c r="N1199" s="148" t="s">
        <v>26911</v>
      </c>
      <c r="O1199" s="148"/>
      <c r="P1199" s="148"/>
      <c r="Q1199" s="148"/>
      <c r="R1199" s="148"/>
      <c r="S1199" s="148"/>
    </row>
    <row r="1200" spans="1:19" ht="15" customHeight="1" x14ac:dyDescent="0.3">
      <c r="A1200" s="147" t="s">
        <v>29250</v>
      </c>
      <c r="B1200" s="147"/>
      <c r="C1200" s="147" t="s">
        <v>29251</v>
      </c>
      <c r="D1200" s="147"/>
      <c r="E1200" s="147"/>
      <c r="F1200" s="147"/>
      <c r="G1200" s="147"/>
      <c r="H1200" s="147"/>
      <c r="I1200" s="147"/>
      <c r="J1200" s="147"/>
      <c r="K1200" s="147" t="s">
        <v>80</v>
      </c>
      <c r="L1200" s="147"/>
      <c r="M1200" s="147"/>
      <c r="N1200" s="148" t="s">
        <v>11105</v>
      </c>
      <c r="O1200" s="148"/>
      <c r="P1200" s="148"/>
      <c r="Q1200" s="148"/>
      <c r="R1200" s="148"/>
      <c r="S1200" s="148"/>
    </row>
    <row r="1201" spans="1:19" ht="15" customHeight="1" x14ac:dyDescent="0.3">
      <c r="A1201" s="147" t="s">
        <v>29252</v>
      </c>
      <c r="B1201" s="147"/>
      <c r="C1201" s="147" t="s">
        <v>29253</v>
      </c>
      <c r="D1201" s="147"/>
      <c r="E1201" s="147"/>
      <c r="F1201" s="147"/>
      <c r="G1201" s="147"/>
      <c r="H1201" s="147"/>
      <c r="I1201" s="147"/>
      <c r="J1201" s="147"/>
      <c r="K1201" s="147" t="s">
        <v>80</v>
      </c>
      <c r="L1201" s="147"/>
      <c r="M1201" s="147"/>
      <c r="N1201" s="148" t="s">
        <v>15881</v>
      </c>
      <c r="O1201" s="148"/>
      <c r="P1201" s="148"/>
      <c r="Q1201" s="148"/>
      <c r="R1201" s="148"/>
      <c r="S1201" s="148"/>
    </row>
    <row r="1202" spans="1:19" ht="15" customHeight="1" x14ac:dyDescent="0.3">
      <c r="A1202" s="147" t="s">
        <v>29254</v>
      </c>
      <c r="B1202" s="147"/>
      <c r="C1202" s="147" t="s">
        <v>29255</v>
      </c>
      <c r="D1202" s="147"/>
      <c r="E1202" s="147"/>
      <c r="F1202" s="147"/>
      <c r="G1202" s="147"/>
      <c r="H1202" s="147"/>
      <c r="I1202" s="147"/>
      <c r="J1202" s="147"/>
      <c r="K1202" s="147" t="s">
        <v>80</v>
      </c>
      <c r="L1202" s="147"/>
      <c r="M1202" s="147"/>
      <c r="N1202" s="148" t="s">
        <v>26967</v>
      </c>
      <c r="O1202" s="148"/>
      <c r="P1202" s="148"/>
      <c r="Q1202" s="148"/>
      <c r="R1202" s="148"/>
      <c r="S1202" s="148"/>
    </row>
    <row r="1203" spans="1:19" ht="15" customHeight="1" x14ac:dyDescent="0.3">
      <c r="A1203" s="147" t="s">
        <v>29256</v>
      </c>
      <c r="B1203" s="147"/>
      <c r="C1203" s="147" t="s">
        <v>29257</v>
      </c>
      <c r="D1203" s="147"/>
      <c r="E1203" s="147"/>
      <c r="F1203" s="147"/>
      <c r="G1203" s="147"/>
      <c r="H1203" s="147"/>
      <c r="I1203" s="147"/>
      <c r="J1203" s="147"/>
      <c r="K1203" s="147" t="s">
        <v>80</v>
      </c>
      <c r="L1203" s="147"/>
      <c r="M1203" s="147"/>
      <c r="N1203" s="148" t="s">
        <v>29258</v>
      </c>
      <c r="O1203" s="148"/>
      <c r="P1203" s="148"/>
      <c r="Q1203" s="148"/>
      <c r="R1203" s="148"/>
      <c r="S1203" s="148"/>
    </row>
    <row r="1204" spans="1:19" ht="15" customHeight="1" x14ac:dyDescent="0.3">
      <c r="A1204" s="147" t="s">
        <v>29259</v>
      </c>
      <c r="B1204" s="147"/>
      <c r="C1204" s="147" t="s">
        <v>29260</v>
      </c>
      <c r="D1204" s="147"/>
      <c r="E1204" s="147"/>
      <c r="F1204" s="147"/>
      <c r="G1204" s="147"/>
      <c r="H1204" s="147"/>
      <c r="I1204" s="147"/>
      <c r="J1204" s="147"/>
      <c r="K1204" s="147" t="s">
        <v>80</v>
      </c>
      <c r="L1204" s="147"/>
      <c r="M1204" s="147"/>
      <c r="N1204" s="148" t="s">
        <v>29261</v>
      </c>
      <c r="O1204" s="148"/>
      <c r="P1204" s="148"/>
      <c r="Q1204" s="148"/>
      <c r="R1204" s="148"/>
      <c r="S1204" s="148"/>
    </row>
    <row r="1205" spans="1:19" ht="15" customHeight="1" x14ac:dyDescent="0.3">
      <c r="A1205" s="147" t="s">
        <v>29262</v>
      </c>
      <c r="B1205" s="147"/>
      <c r="C1205" s="147" t="s">
        <v>29263</v>
      </c>
      <c r="D1205" s="147"/>
      <c r="E1205" s="147"/>
      <c r="F1205" s="147"/>
      <c r="G1205" s="147"/>
      <c r="H1205" s="147"/>
      <c r="I1205" s="147"/>
      <c r="J1205" s="147"/>
      <c r="K1205" s="147" t="s">
        <v>80</v>
      </c>
      <c r="L1205" s="147"/>
      <c r="M1205" s="147"/>
      <c r="N1205" s="148" t="s">
        <v>29264</v>
      </c>
      <c r="O1205" s="148"/>
      <c r="P1205" s="148"/>
      <c r="Q1205" s="148"/>
      <c r="R1205" s="148"/>
      <c r="S1205" s="148"/>
    </row>
    <row r="1206" spans="1:19" ht="15" customHeight="1" x14ac:dyDescent="0.3">
      <c r="A1206" s="147" t="s">
        <v>29265</v>
      </c>
      <c r="B1206" s="147"/>
      <c r="C1206" s="147" t="s">
        <v>29266</v>
      </c>
      <c r="D1206" s="147"/>
      <c r="E1206" s="147"/>
      <c r="F1206" s="147"/>
      <c r="G1206" s="147"/>
      <c r="H1206" s="147"/>
      <c r="I1206" s="147"/>
      <c r="J1206" s="147"/>
      <c r="K1206" s="147" t="s">
        <v>80</v>
      </c>
      <c r="L1206" s="147"/>
      <c r="M1206" s="147"/>
      <c r="N1206" s="148" t="s">
        <v>29267</v>
      </c>
      <c r="O1206" s="148"/>
      <c r="P1206" s="148"/>
      <c r="Q1206" s="148"/>
      <c r="R1206" s="148"/>
      <c r="S1206" s="148"/>
    </row>
    <row r="1207" spans="1:19" ht="15" customHeight="1" x14ac:dyDescent="0.3">
      <c r="A1207" s="147" t="s">
        <v>29268</v>
      </c>
      <c r="B1207" s="147"/>
      <c r="C1207" s="147" t="s">
        <v>29269</v>
      </c>
      <c r="D1207" s="147"/>
      <c r="E1207" s="147"/>
      <c r="F1207" s="147"/>
      <c r="G1207" s="147"/>
      <c r="H1207" s="147"/>
      <c r="I1207" s="147"/>
      <c r="J1207" s="147"/>
      <c r="K1207" s="147" t="s">
        <v>80</v>
      </c>
      <c r="L1207" s="147"/>
      <c r="M1207" s="147"/>
      <c r="N1207" s="148" t="s">
        <v>29270</v>
      </c>
      <c r="O1207" s="148"/>
      <c r="P1207" s="148"/>
      <c r="Q1207" s="148"/>
      <c r="R1207" s="148"/>
      <c r="S1207" s="148"/>
    </row>
    <row r="1208" spans="1:19" ht="15" customHeight="1" x14ac:dyDescent="0.3">
      <c r="A1208" s="147" t="s">
        <v>29271</v>
      </c>
      <c r="B1208" s="147"/>
      <c r="C1208" s="147" t="s">
        <v>29272</v>
      </c>
      <c r="D1208" s="147"/>
      <c r="E1208" s="147"/>
      <c r="F1208" s="147"/>
      <c r="G1208" s="147"/>
      <c r="H1208" s="147"/>
      <c r="I1208" s="147"/>
      <c r="J1208" s="147"/>
      <c r="K1208" s="147" t="s">
        <v>80</v>
      </c>
      <c r="L1208" s="147"/>
      <c r="M1208" s="147"/>
      <c r="N1208" s="148" t="s">
        <v>29273</v>
      </c>
      <c r="O1208" s="148"/>
      <c r="P1208" s="148"/>
      <c r="Q1208" s="148"/>
      <c r="R1208" s="148"/>
      <c r="S1208" s="148"/>
    </row>
    <row r="1209" spans="1:19" ht="15" customHeight="1" x14ac:dyDescent="0.3">
      <c r="A1209" s="147" t="s">
        <v>29274</v>
      </c>
      <c r="B1209" s="147"/>
      <c r="C1209" s="147" t="s">
        <v>29275</v>
      </c>
      <c r="D1209" s="147"/>
      <c r="E1209" s="147"/>
      <c r="F1209" s="147"/>
      <c r="G1209" s="147"/>
      <c r="H1209" s="147"/>
      <c r="I1209" s="147"/>
      <c r="J1209" s="147"/>
      <c r="K1209" s="147" t="s">
        <v>80</v>
      </c>
      <c r="L1209" s="147"/>
      <c r="M1209" s="147"/>
      <c r="N1209" s="148" t="s">
        <v>29276</v>
      </c>
      <c r="O1209" s="148"/>
      <c r="P1209" s="148"/>
      <c r="Q1209" s="148"/>
      <c r="R1209" s="148"/>
      <c r="S1209" s="148"/>
    </row>
    <row r="1210" spans="1:19" ht="15" customHeight="1" x14ac:dyDescent="0.3">
      <c r="A1210" s="147" t="s">
        <v>29277</v>
      </c>
      <c r="B1210" s="147"/>
      <c r="C1210" s="147" t="s">
        <v>29216</v>
      </c>
      <c r="D1210" s="147"/>
      <c r="E1210" s="147"/>
      <c r="F1210" s="147"/>
      <c r="G1210" s="147"/>
      <c r="H1210" s="147"/>
      <c r="I1210" s="147"/>
      <c r="J1210" s="147"/>
      <c r="K1210" s="147" t="s">
        <v>80</v>
      </c>
      <c r="L1210" s="147"/>
      <c r="M1210" s="147"/>
      <c r="N1210" s="148" t="s">
        <v>463</v>
      </c>
      <c r="O1210" s="148"/>
      <c r="P1210" s="148"/>
      <c r="Q1210" s="148"/>
      <c r="R1210" s="148"/>
      <c r="S1210" s="148"/>
    </row>
    <row r="1211" spans="1:19" ht="15" customHeight="1" x14ac:dyDescent="0.3">
      <c r="A1211" s="152" t="s">
        <v>29278</v>
      </c>
      <c r="B1211" s="152"/>
      <c r="C1211" s="152" t="s">
        <v>29279</v>
      </c>
      <c r="D1211" s="152"/>
      <c r="E1211" s="152"/>
      <c r="F1211" s="152"/>
      <c r="G1211" s="152"/>
      <c r="H1211" s="152"/>
      <c r="I1211" s="152"/>
      <c r="J1211" s="152"/>
      <c r="K1211" s="152" t="s">
        <v>80</v>
      </c>
      <c r="L1211" s="152"/>
      <c r="M1211" s="152"/>
      <c r="N1211" s="153" t="s">
        <v>5999</v>
      </c>
      <c r="O1211" s="153"/>
      <c r="P1211" s="153"/>
      <c r="Q1211" s="153"/>
      <c r="R1211" s="153"/>
      <c r="S1211" s="153"/>
    </row>
    <row r="1213" spans="1:19" ht="15" customHeight="1" x14ac:dyDescent="0.3">
      <c r="A1213" s="154" t="s">
        <v>26963</v>
      </c>
      <c r="B1213" s="154"/>
      <c r="C1213" s="154"/>
    </row>
    <row r="1214" spans="1:19" ht="15" customHeight="1" x14ac:dyDescent="0.3">
      <c r="A1214" s="154"/>
      <c r="B1214" s="154"/>
      <c r="C1214" s="154"/>
      <c r="P1214" s="155" t="s">
        <v>29280</v>
      </c>
      <c r="Q1214" s="155"/>
      <c r="R1214" s="155"/>
      <c r="S1214" s="155"/>
    </row>
    <row r="1215" spans="1:19" x14ac:dyDescent="0.3">
      <c r="P1215" s="155"/>
      <c r="Q1215" s="155"/>
      <c r="R1215" s="155"/>
      <c r="S1215" s="155"/>
    </row>
    <row r="1217" spans="1:19" ht="15.75" customHeight="1" x14ac:dyDescent="0.3">
      <c r="H1217" s="150" t="s">
        <v>26843</v>
      </c>
      <c r="I1217" s="150"/>
      <c r="J1217" s="150"/>
      <c r="K1217" s="150"/>
      <c r="L1217" s="150"/>
      <c r="M1217" s="150"/>
      <c r="N1217" s="150"/>
    </row>
    <row r="1219" spans="1:19" ht="15.75" customHeight="1" x14ac:dyDescent="0.3">
      <c r="G1219" s="150" t="s">
        <v>26844</v>
      </c>
      <c r="H1219" s="150"/>
    </row>
    <row r="1221" spans="1:19" ht="15" customHeight="1" x14ac:dyDescent="0.3">
      <c r="A1221" s="151" t="s">
        <v>26845</v>
      </c>
      <c r="B1221" s="151"/>
      <c r="C1221" s="151"/>
      <c r="D1221" s="151"/>
      <c r="J1221" s="151" t="s">
        <v>26846</v>
      </c>
      <c r="K1221" s="151"/>
      <c r="M1221" s="151" t="s">
        <v>26847</v>
      </c>
      <c r="N1221" s="151"/>
      <c r="P1221" s="151" t="s">
        <v>26848</v>
      </c>
      <c r="Q1221" s="151"/>
      <c r="R1221" s="151"/>
    </row>
    <row r="1223" spans="1:19" ht="15" customHeight="1" x14ac:dyDescent="0.3">
      <c r="A1223" s="137" t="s">
        <v>27</v>
      </c>
      <c r="C1223" s="149" t="s">
        <v>26849</v>
      </c>
      <c r="D1223" s="149"/>
      <c r="E1223" s="149"/>
      <c r="L1223" s="137" t="s">
        <v>13</v>
      </c>
      <c r="R1223" s="137" t="s">
        <v>26850</v>
      </c>
    </row>
    <row r="1225" spans="1:19" ht="15" customHeight="1" x14ac:dyDescent="0.3">
      <c r="A1225" s="147" t="s">
        <v>29281</v>
      </c>
      <c r="B1225" s="147"/>
      <c r="C1225" s="147" t="s">
        <v>29282</v>
      </c>
      <c r="D1225" s="147"/>
      <c r="E1225" s="147"/>
      <c r="F1225" s="147"/>
      <c r="G1225" s="147"/>
      <c r="H1225" s="147"/>
      <c r="I1225" s="147"/>
      <c r="J1225" s="147"/>
      <c r="K1225" s="147" t="s">
        <v>80</v>
      </c>
      <c r="L1225" s="147"/>
      <c r="M1225" s="147"/>
      <c r="N1225" s="148" t="s">
        <v>16994</v>
      </c>
      <c r="O1225" s="148"/>
      <c r="P1225" s="148"/>
      <c r="Q1225" s="148"/>
      <c r="R1225" s="148"/>
      <c r="S1225" s="148"/>
    </row>
    <row r="1226" spans="1:19" x14ac:dyDescent="0.3">
      <c r="A1226" s="147"/>
      <c r="B1226" s="147"/>
      <c r="C1226" s="147"/>
      <c r="D1226" s="147"/>
      <c r="E1226" s="147"/>
      <c r="F1226" s="147"/>
      <c r="G1226" s="147"/>
      <c r="H1226" s="147"/>
      <c r="I1226" s="147"/>
      <c r="J1226" s="147"/>
      <c r="K1226" s="147"/>
      <c r="L1226" s="147"/>
      <c r="M1226" s="147"/>
      <c r="N1226" s="148"/>
      <c r="O1226" s="148"/>
      <c r="P1226" s="148"/>
      <c r="Q1226" s="148"/>
      <c r="R1226" s="148"/>
      <c r="S1226" s="148"/>
    </row>
    <row r="1227" spans="1:19" ht="15" customHeight="1" x14ac:dyDescent="0.3">
      <c r="A1227" s="147" t="s">
        <v>29283</v>
      </c>
      <c r="B1227" s="147"/>
      <c r="C1227" s="147" t="s">
        <v>29284</v>
      </c>
      <c r="D1227" s="147"/>
      <c r="E1227" s="147"/>
      <c r="F1227" s="147"/>
      <c r="G1227" s="147"/>
      <c r="H1227" s="147"/>
      <c r="I1227" s="147"/>
      <c r="J1227" s="147"/>
      <c r="K1227" s="147" t="s">
        <v>80</v>
      </c>
      <c r="L1227" s="147"/>
      <c r="M1227" s="147"/>
      <c r="N1227" s="148" t="s">
        <v>29285</v>
      </c>
      <c r="O1227" s="148"/>
      <c r="P1227" s="148"/>
      <c r="Q1227" s="148"/>
      <c r="R1227" s="148"/>
      <c r="S1227" s="148"/>
    </row>
    <row r="1228" spans="1:19" ht="15" customHeight="1" x14ac:dyDescent="0.3">
      <c r="A1228" s="147" t="s">
        <v>29286</v>
      </c>
      <c r="B1228" s="147"/>
      <c r="C1228" s="147" t="s">
        <v>29287</v>
      </c>
      <c r="D1228" s="147"/>
      <c r="E1228" s="147"/>
      <c r="F1228" s="147"/>
      <c r="G1228" s="147"/>
      <c r="H1228" s="147"/>
      <c r="I1228" s="147"/>
      <c r="J1228" s="147"/>
      <c r="K1228" s="147" t="s">
        <v>80</v>
      </c>
      <c r="L1228" s="147"/>
      <c r="M1228" s="147"/>
      <c r="N1228" s="148" t="s">
        <v>6246</v>
      </c>
      <c r="O1228" s="148"/>
      <c r="P1228" s="148"/>
      <c r="Q1228" s="148"/>
      <c r="R1228" s="148"/>
      <c r="S1228" s="148"/>
    </row>
    <row r="1229" spans="1:19" ht="15" customHeight="1" x14ac:dyDescent="0.3">
      <c r="A1229" s="147" t="s">
        <v>29288</v>
      </c>
      <c r="B1229" s="147"/>
      <c r="C1229" s="147" t="s">
        <v>29289</v>
      </c>
      <c r="D1229" s="147"/>
      <c r="E1229" s="147"/>
      <c r="F1229" s="147"/>
      <c r="G1229" s="147"/>
      <c r="H1229" s="147"/>
      <c r="I1229" s="147"/>
      <c r="J1229" s="147"/>
      <c r="K1229" s="147" t="s">
        <v>80</v>
      </c>
      <c r="L1229" s="147"/>
      <c r="M1229" s="147"/>
      <c r="N1229" s="148" t="s">
        <v>17080</v>
      </c>
      <c r="O1229" s="148"/>
      <c r="P1229" s="148"/>
      <c r="Q1229" s="148"/>
      <c r="R1229" s="148"/>
      <c r="S1229" s="148"/>
    </row>
    <row r="1230" spans="1:19" ht="15" customHeight="1" x14ac:dyDescent="0.3">
      <c r="A1230" s="147" t="s">
        <v>19817</v>
      </c>
      <c r="B1230" s="147"/>
      <c r="C1230" s="147" t="s">
        <v>29290</v>
      </c>
      <c r="D1230" s="147"/>
      <c r="E1230" s="147"/>
      <c r="F1230" s="147"/>
      <c r="G1230" s="147"/>
      <c r="H1230" s="147"/>
      <c r="I1230" s="147"/>
      <c r="J1230" s="147"/>
      <c r="K1230" s="147" t="s">
        <v>80</v>
      </c>
      <c r="L1230" s="147"/>
      <c r="M1230" s="147"/>
      <c r="N1230" s="148" t="s">
        <v>15494</v>
      </c>
      <c r="O1230" s="148"/>
      <c r="P1230" s="148"/>
      <c r="Q1230" s="148"/>
      <c r="R1230" s="148"/>
      <c r="S1230" s="148"/>
    </row>
    <row r="1231" spans="1:19" ht="15" customHeight="1" x14ac:dyDescent="0.3">
      <c r="A1231" s="147" t="s">
        <v>29291</v>
      </c>
      <c r="B1231" s="147"/>
      <c r="C1231" s="147" t="s">
        <v>29292</v>
      </c>
      <c r="D1231" s="147"/>
      <c r="E1231" s="147"/>
      <c r="F1231" s="147"/>
      <c r="G1231" s="147"/>
      <c r="H1231" s="147"/>
      <c r="I1231" s="147"/>
      <c r="J1231" s="147"/>
      <c r="K1231" s="147" t="s">
        <v>80</v>
      </c>
      <c r="L1231" s="147"/>
      <c r="M1231" s="147"/>
      <c r="N1231" s="148" t="s">
        <v>29293</v>
      </c>
      <c r="O1231" s="148"/>
      <c r="P1231" s="148"/>
      <c r="Q1231" s="148"/>
      <c r="R1231" s="148"/>
      <c r="S1231" s="148"/>
    </row>
    <row r="1232" spans="1:19" ht="15" customHeight="1" x14ac:dyDescent="0.3">
      <c r="A1232" s="147" t="s">
        <v>29294</v>
      </c>
      <c r="B1232" s="147"/>
      <c r="C1232" s="147" t="s">
        <v>29295</v>
      </c>
      <c r="D1232" s="147"/>
      <c r="E1232" s="147"/>
      <c r="F1232" s="147"/>
      <c r="G1232" s="147"/>
      <c r="H1232" s="147"/>
      <c r="I1232" s="147"/>
      <c r="J1232" s="147"/>
      <c r="K1232" s="147" t="s">
        <v>80</v>
      </c>
      <c r="L1232" s="147"/>
      <c r="M1232" s="147"/>
      <c r="N1232" s="148" t="s">
        <v>29296</v>
      </c>
      <c r="O1232" s="148"/>
      <c r="P1232" s="148"/>
      <c r="Q1232" s="148"/>
      <c r="R1232" s="148"/>
      <c r="S1232" s="148"/>
    </row>
    <row r="1233" spans="1:19" ht="15" customHeight="1" x14ac:dyDescent="0.3">
      <c r="A1233" s="147" t="s">
        <v>29297</v>
      </c>
      <c r="B1233" s="147"/>
      <c r="C1233" s="147" t="s">
        <v>29298</v>
      </c>
      <c r="D1233" s="147"/>
      <c r="E1233" s="147"/>
      <c r="F1233" s="147"/>
      <c r="G1233" s="147"/>
      <c r="H1233" s="147"/>
      <c r="I1233" s="147"/>
      <c r="J1233" s="147"/>
      <c r="K1233" s="147" t="s">
        <v>80</v>
      </c>
      <c r="L1233" s="147"/>
      <c r="M1233" s="147"/>
      <c r="N1233" s="148" t="s">
        <v>29299</v>
      </c>
      <c r="O1233" s="148"/>
      <c r="P1233" s="148"/>
      <c r="Q1233" s="148"/>
      <c r="R1233" s="148"/>
      <c r="S1233" s="148"/>
    </row>
    <row r="1234" spans="1:19" ht="15" customHeight="1" x14ac:dyDescent="0.3">
      <c r="A1234" s="147" t="s">
        <v>29300</v>
      </c>
      <c r="B1234" s="147"/>
      <c r="C1234" s="147" t="s">
        <v>29301</v>
      </c>
      <c r="D1234" s="147"/>
      <c r="E1234" s="147"/>
      <c r="F1234" s="147"/>
      <c r="G1234" s="147"/>
      <c r="H1234" s="147"/>
      <c r="I1234" s="147"/>
      <c r="J1234" s="147"/>
      <c r="K1234" s="147" t="s">
        <v>26910</v>
      </c>
      <c r="L1234" s="147"/>
      <c r="M1234" s="147"/>
      <c r="N1234" s="148" t="s">
        <v>26911</v>
      </c>
      <c r="O1234" s="148"/>
      <c r="P1234" s="148"/>
      <c r="Q1234" s="148"/>
      <c r="R1234" s="148"/>
      <c r="S1234" s="148"/>
    </row>
    <row r="1235" spans="1:19" ht="15" customHeight="1" x14ac:dyDescent="0.3">
      <c r="A1235" s="147" t="s">
        <v>29302</v>
      </c>
      <c r="B1235" s="147"/>
      <c r="C1235" s="147" t="s">
        <v>29303</v>
      </c>
      <c r="D1235" s="147"/>
      <c r="E1235" s="147"/>
      <c r="F1235" s="147"/>
      <c r="G1235" s="147"/>
      <c r="H1235" s="147"/>
      <c r="I1235" s="147"/>
      <c r="J1235" s="147"/>
      <c r="K1235" s="147" t="s">
        <v>146</v>
      </c>
      <c r="L1235" s="147"/>
      <c r="M1235" s="147"/>
      <c r="N1235" s="148" t="s">
        <v>29304</v>
      </c>
      <c r="O1235" s="148"/>
      <c r="P1235" s="148"/>
      <c r="Q1235" s="148"/>
      <c r="R1235" s="148"/>
      <c r="S1235" s="148"/>
    </row>
    <row r="1236" spans="1:19" ht="15" customHeight="1" x14ac:dyDescent="0.3">
      <c r="A1236" s="147" t="s">
        <v>29305</v>
      </c>
      <c r="B1236" s="147"/>
      <c r="C1236" s="147" t="s">
        <v>29306</v>
      </c>
      <c r="D1236" s="147"/>
      <c r="E1236" s="147"/>
      <c r="F1236" s="147"/>
      <c r="G1236" s="147"/>
      <c r="H1236" s="147"/>
      <c r="I1236" s="147"/>
      <c r="J1236" s="147"/>
      <c r="K1236" s="147" t="s">
        <v>146</v>
      </c>
      <c r="L1236" s="147"/>
      <c r="M1236" s="147"/>
      <c r="N1236" s="148" t="s">
        <v>12317</v>
      </c>
      <c r="O1236" s="148"/>
      <c r="P1236" s="148"/>
      <c r="Q1236" s="148"/>
      <c r="R1236" s="148"/>
      <c r="S1236" s="148"/>
    </row>
    <row r="1237" spans="1:19" ht="15" customHeight="1" x14ac:dyDescent="0.3">
      <c r="A1237" s="147" t="s">
        <v>29307</v>
      </c>
      <c r="B1237" s="147"/>
      <c r="C1237" s="147" t="s">
        <v>29308</v>
      </c>
      <c r="D1237" s="147"/>
      <c r="E1237" s="147"/>
      <c r="F1237" s="147"/>
      <c r="G1237" s="147"/>
      <c r="H1237" s="147"/>
      <c r="I1237" s="147"/>
      <c r="J1237" s="147"/>
      <c r="K1237" s="147" t="s">
        <v>146</v>
      </c>
      <c r="L1237" s="147"/>
      <c r="M1237" s="147"/>
      <c r="N1237" s="148" t="s">
        <v>4725</v>
      </c>
      <c r="O1237" s="148"/>
      <c r="P1237" s="148"/>
      <c r="Q1237" s="148"/>
      <c r="R1237" s="148"/>
      <c r="S1237" s="148"/>
    </row>
    <row r="1238" spans="1:19" ht="15" customHeight="1" x14ac:dyDescent="0.3">
      <c r="A1238" s="147" t="s">
        <v>29309</v>
      </c>
      <c r="B1238" s="147"/>
      <c r="C1238" s="147" t="s">
        <v>29310</v>
      </c>
      <c r="D1238" s="147"/>
      <c r="E1238" s="147"/>
      <c r="F1238" s="147"/>
      <c r="G1238" s="147"/>
      <c r="H1238" s="147"/>
      <c r="I1238" s="147"/>
      <c r="J1238" s="147"/>
      <c r="K1238" s="147" t="s">
        <v>146</v>
      </c>
      <c r="L1238" s="147"/>
      <c r="M1238" s="147"/>
      <c r="N1238" s="148" t="s">
        <v>29311</v>
      </c>
      <c r="O1238" s="148"/>
      <c r="P1238" s="148"/>
      <c r="Q1238" s="148"/>
      <c r="R1238" s="148"/>
      <c r="S1238" s="148"/>
    </row>
    <row r="1239" spans="1:19" ht="15" customHeight="1" x14ac:dyDescent="0.3">
      <c r="A1239" s="147" t="s">
        <v>29312</v>
      </c>
      <c r="B1239" s="147"/>
      <c r="C1239" s="147" t="s">
        <v>29313</v>
      </c>
      <c r="D1239" s="147"/>
      <c r="E1239" s="147"/>
      <c r="F1239" s="147"/>
      <c r="G1239" s="147"/>
      <c r="H1239" s="147"/>
      <c r="I1239" s="147"/>
      <c r="J1239" s="147"/>
      <c r="K1239" s="147" t="s">
        <v>146</v>
      </c>
      <c r="L1239" s="147"/>
      <c r="M1239" s="147"/>
      <c r="N1239" s="148" t="s">
        <v>14850</v>
      </c>
      <c r="O1239" s="148"/>
      <c r="P1239" s="148"/>
      <c r="Q1239" s="148"/>
      <c r="R1239" s="148"/>
      <c r="S1239" s="148"/>
    </row>
    <row r="1240" spans="1:19" ht="15" customHeight="1" x14ac:dyDescent="0.3">
      <c r="A1240" s="147" t="s">
        <v>29314</v>
      </c>
      <c r="B1240" s="147"/>
      <c r="C1240" s="147" t="s">
        <v>29315</v>
      </c>
      <c r="D1240" s="147"/>
      <c r="E1240" s="147"/>
      <c r="F1240" s="147"/>
      <c r="G1240" s="147"/>
      <c r="H1240" s="147"/>
      <c r="I1240" s="147"/>
      <c r="J1240" s="147"/>
      <c r="K1240" s="147" t="s">
        <v>146</v>
      </c>
      <c r="L1240" s="147"/>
      <c r="M1240" s="147"/>
      <c r="N1240" s="148" t="s">
        <v>15575</v>
      </c>
      <c r="O1240" s="148"/>
      <c r="P1240" s="148"/>
      <c r="Q1240" s="148"/>
      <c r="R1240" s="148"/>
      <c r="S1240" s="148"/>
    </row>
    <row r="1241" spans="1:19" ht="15" customHeight="1" x14ac:dyDescent="0.3">
      <c r="A1241" s="147" t="s">
        <v>29316</v>
      </c>
      <c r="B1241" s="147"/>
      <c r="C1241" s="147" t="s">
        <v>29317</v>
      </c>
      <c r="D1241" s="147"/>
      <c r="E1241" s="147"/>
      <c r="F1241" s="147"/>
      <c r="G1241" s="147"/>
      <c r="H1241" s="147"/>
      <c r="I1241" s="147"/>
      <c r="J1241" s="147"/>
      <c r="K1241" s="147" t="s">
        <v>146</v>
      </c>
      <c r="L1241" s="147"/>
      <c r="M1241" s="147"/>
      <c r="N1241" s="148" t="s">
        <v>29318</v>
      </c>
      <c r="O1241" s="148"/>
      <c r="P1241" s="148"/>
      <c r="Q1241" s="148"/>
      <c r="R1241" s="148"/>
      <c r="S1241" s="148"/>
    </row>
    <row r="1242" spans="1:19" ht="15" customHeight="1" x14ac:dyDescent="0.3">
      <c r="A1242" s="147" t="s">
        <v>29319</v>
      </c>
      <c r="B1242" s="147"/>
      <c r="C1242" s="147" t="s">
        <v>29320</v>
      </c>
      <c r="D1242" s="147"/>
      <c r="E1242" s="147"/>
      <c r="F1242" s="147"/>
      <c r="G1242" s="147"/>
      <c r="H1242" s="147"/>
      <c r="I1242" s="147"/>
      <c r="J1242" s="147"/>
      <c r="K1242" s="147" t="s">
        <v>146</v>
      </c>
      <c r="L1242" s="147"/>
      <c r="M1242" s="147"/>
      <c r="N1242" s="148" t="s">
        <v>29321</v>
      </c>
      <c r="O1242" s="148"/>
      <c r="P1242" s="148"/>
      <c r="Q1242" s="148"/>
      <c r="R1242" s="148"/>
      <c r="S1242" s="148"/>
    </row>
    <row r="1243" spans="1:19" ht="15" customHeight="1" x14ac:dyDescent="0.3">
      <c r="A1243" s="147" t="s">
        <v>29322</v>
      </c>
      <c r="B1243" s="147"/>
      <c r="C1243" s="147" t="s">
        <v>29323</v>
      </c>
      <c r="D1243" s="147"/>
      <c r="E1243" s="147"/>
      <c r="F1243" s="147"/>
      <c r="G1243" s="147"/>
      <c r="H1243" s="147"/>
      <c r="I1243" s="147"/>
      <c r="J1243" s="147"/>
      <c r="K1243" s="147" t="s">
        <v>146</v>
      </c>
      <c r="L1243" s="147"/>
      <c r="M1243" s="147"/>
      <c r="N1243" s="148" t="s">
        <v>29324</v>
      </c>
      <c r="O1243" s="148"/>
      <c r="P1243" s="148"/>
      <c r="Q1243" s="148"/>
      <c r="R1243" s="148"/>
      <c r="S1243" s="148"/>
    </row>
    <row r="1244" spans="1:19" ht="15" customHeight="1" x14ac:dyDescent="0.3">
      <c r="A1244" s="147" t="s">
        <v>29325</v>
      </c>
      <c r="B1244" s="147"/>
      <c r="C1244" s="147" t="s">
        <v>29326</v>
      </c>
      <c r="D1244" s="147"/>
      <c r="E1244" s="147"/>
      <c r="F1244" s="147"/>
      <c r="G1244" s="147"/>
      <c r="H1244" s="147"/>
      <c r="I1244" s="147"/>
      <c r="J1244" s="147"/>
      <c r="K1244" s="147" t="s">
        <v>146</v>
      </c>
      <c r="L1244" s="147"/>
      <c r="M1244" s="147"/>
      <c r="N1244" s="148" t="s">
        <v>29327</v>
      </c>
      <c r="O1244" s="148"/>
      <c r="P1244" s="148"/>
      <c r="Q1244" s="148"/>
      <c r="R1244" s="148"/>
      <c r="S1244" s="148"/>
    </row>
    <row r="1245" spans="1:19" ht="15" customHeight="1" x14ac:dyDescent="0.3">
      <c r="A1245" s="147" t="s">
        <v>29328</v>
      </c>
      <c r="B1245" s="147"/>
      <c r="C1245" s="147" t="s">
        <v>29329</v>
      </c>
      <c r="D1245" s="147"/>
      <c r="E1245" s="147"/>
      <c r="F1245" s="147"/>
      <c r="G1245" s="147"/>
      <c r="H1245" s="147"/>
      <c r="I1245" s="147"/>
      <c r="J1245" s="147"/>
      <c r="K1245" s="147" t="s">
        <v>146</v>
      </c>
      <c r="L1245" s="147"/>
      <c r="M1245" s="147"/>
      <c r="N1245" s="148" t="s">
        <v>11183</v>
      </c>
      <c r="O1245" s="148"/>
      <c r="P1245" s="148"/>
      <c r="Q1245" s="148"/>
      <c r="R1245" s="148"/>
      <c r="S1245" s="148"/>
    </row>
    <row r="1246" spans="1:19" ht="15" customHeight="1" x14ac:dyDescent="0.3">
      <c r="A1246" s="147" t="s">
        <v>29330</v>
      </c>
      <c r="B1246" s="147"/>
      <c r="C1246" s="147" t="s">
        <v>29331</v>
      </c>
      <c r="D1246" s="147"/>
      <c r="E1246" s="147"/>
      <c r="F1246" s="147"/>
      <c r="G1246" s="147"/>
      <c r="H1246" s="147"/>
      <c r="I1246" s="147"/>
      <c r="J1246" s="147"/>
      <c r="K1246" s="147" t="s">
        <v>146</v>
      </c>
      <c r="L1246" s="147"/>
      <c r="M1246" s="147"/>
      <c r="N1246" s="148" t="s">
        <v>29332</v>
      </c>
      <c r="O1246" s="148"/>
      <c r="P1246" s="148"/>
      <c r="Q1246" s="148"/>
      <c r="R1246" s="148"/>
      <c r="S1246" s="148"/>
    </row>
    <row r="1247" spans="1:19" ht="15" customHeight="1" x14ac:dyDescent="0.3">
      <c r="A1247" s="147" t="s">
        <v>29333</v>
      </c>
      <c r="B1247" s="147"/>
      <c r="C1247" s="147" t="s">
        <v>29334</v>
      </c>
      <c r="D1247" s="147"/>
      <c r="E1247" s="147"/>
      <c r="F1247" s="147"/>
      <c r="G1247" s="147"/>
      <c r="H1247" s="147"/>
      <c r="I1247" s="147"/>
      <c r="J1247" s="147"/>
      <c r="K1247" s="147" t="s">
        <v>146</v>
      </c>
      <c r="L1247" s="147"/>
      <c r="M1247" s="147"/>
      <c r="N1247" s="148" t="s">
        <v>8568</v>
      </c>
      <c r="O1247" s="148"/>
      <c r="P1247" s="148"/>
      <c r="Q1247" s="148"/>
      <c r="R1247" s="148"/>
      <c r="S1247" s="148"/>
    </row>
    <row r="1248" spans="1:19" ht="15" customHeight="1" x14ac:dyDescent="0.3">
      <c r="A1248" s="147" t="s">
        <v>29335</v>
      </c>
      <c r="B1248" s="147"/>
      <c r="C1248" s="147" t="s">
        <v>29336</v>
      </c>
      <c r="D1248" s="147"/>
      <c r="E1248" s="147"/>
      <c r="F1248" s="147"/>
      <c r="G1248" s="147"/>
      <c r="H1248" s="147"/>
      <c r="I1248" s="147"/>
      <c r="J1248" s="147"/>
      <c r="K1248" s="147" t="s">
        <v>146</v>
      </c>
      <c r="L1248" s="147"/>
      <c r="M1248" s="147"/>
      <c r="N1248" s="148" t="s">
        <v>29337</v>
      </c>
      <c r="O1248" s="148"/>
      <c r="P1248" s="148"/>
      <c r="Q1248" s="148"/>
      <c r="R1248" s="148"/>
      <c r="S1248" s="148"/>
    </row>
    <row r="1249" spans="1:19" ht="15" customHeight="1" x14ac:dyDescent="0.3">
      <c r="A1249" s="147" t="s">
        <v>29338</v>
      </c>
      <c r="B1249" s="147"/>
      <c r="C1249" s="147" t="s">
        <v>29339</v>
      </c>
      <c r="D1249" s="147"/>
      <c r="E1249" s="147"/>
      <c r="F1249" s="147"/>
      <c r="G1249" s="147"/>
      <c r="H1249" s="147"/>
      <c r="I1249" s="147"/>
      <c r="J1249" s="147"/>
      <c r="K1249" s="147" t="s">
        <v>146</v>
      </c>
      <c r="L1249" s="147"/>
      <c r="M1249" s="147"/>
      <c r="N1249" s="148" t="s">
        <v>29340</v>
      </c>
      <c r="O1249" s="148"/>
      <c r="P1249" s="148"/>
      <c r="Q1249" s="148"/>
      <c r="R1249" s="148"/>
      <c r="S1249" s="148"/>
    </row>
    <row r="1250" spans="1:19" ht="15" customHeight="1" x14ac:dyDescent="0.3">
      <c r="A1250" s="147" t="s">
        <v>29341</v>
      </c>
      <c r="B1250" s="147"/>
      <c r="C1250" s="147" t="s">
        <v>29342</v>
      </c>
      <c r="D1250" s="147"/>
      <c r="E1250" s="147"/>
      <c r="F1250" s="147"/>
      <c r="G1250" s="147"/>
      <c r="H1250" s="147"/>
      <c r="I1250" s="147"/>
      <c r="J1250" s="147"/>
      <c r="K1250" s="147" t="s">
        <v>146</v>
      </c>
      <c r="L1250" s="147"/>
      <c r="M1250" s="147"/>
      <c r="N1250" s="148" t="s">
        <v>29343</v>
      </c>
      <c r="O1250" s="148"/>
      <c r="P1250" s="148"/>
      <c r="Q1250" s="148"/>
      <c r="R1250" s="148"/>
      <c r="S1250" s="148"/>
    </row>
    <row r="1251" spans="1:19" ht="15" customHeight="1" x14ac:dyDescent="0.3">
      <c r="A1251" s="147" t="s">
        <v>29344</v>
      </c>
      <c r="B1251" s="147"/>
      <c r="C1251" s="147" t="s">
        <v>29345</v>
      </c>
      <c r="D1251" s="147"/>
      <c r="E1251" s="147"/>
      <c r="F1251" s="147"/>
      <c r="G1251" s="147"/>
      <c r="H1251" s="147"/>
      <c r="I1251" s="147"/>
      <c r="J1251" s="147"/>
      <c r="K1251" s="147" t="s">
        <v>146</v>
      </c>
      <c r="L1251" s="147"/>
      <c r="M1251" s="147"/>
      <c r="N1251" s="148" t="s">
        <v>29346</v>
      </c>
      <c r="O1251" s="148"/>
      <c r="P1251" s="148"/>
      <c r="Q1251" s="148"/>
      <c r="R1251" s="148"/>
      <c r="S1251" s="148"/>
    </row>
    <row r="1252" spans="1:19" ht="15" customHeight="1" x14ac:dyDescent="0.3">
      <c r="A1252" s="147" t="s">
        <v>29347</v>
      </c>
      <c r="B1252" s="147"/>
      <c r="C1252" s="147" t="s">
        <v>29348</v>
      </c>
      <c r="D1252" s="147"/>
      <c r="E1252" s="147"/>
      <c r="F1252" s="147"/>
      <c r="G1252" s="147"/>
      <c r="H1252" s="147"/>
      <c r="I1252" s="147"/>
      <c r="J1252" s="147"/>
      <c r="K1252" s="147" t="s">
        <v>146</v>
      </c>
      <c r="L1252" s="147"/>
      <c r="M1252" s="147"/>
      <c r="N1252" s="148" t="s">
        <v>29349</v>
      </c>
      <c r="O1252" s="148"/>
      <c r="P1252" s="148"/>
      <c r="Q1252" s="148"/>
      <c r="R1252" s="148"/>
      <c r="S1252" s="148"/>
    </row>
    <row r="1253" spans="1:19" ht="15" customHeight="1" x14ac:dyDescent="0.3">
      <c r="A1253" s="147" t="s">
        <v>29350</v>
      </c>
      <c r="B1253" s="147"/>
      <c r="C1253" s="147" t="s">
        <v>29351</v>
      </c>
      <c r="D1253" s="147"/>
      <c r="E1253" s="147"/>
      <c r="F1253" s="147"/>
      <c r="G1253" s="147"/>
      <c r="H1253" s="147"/>
      <c r="I1253" s="147"/>
      <c r="J1253" s="147"/>
      <c r="K1253" s="147" t="s">
        <v>146</v>
      </c>
      <c r="L1253" s="147"/>
      <c r="M1253" s="147"/>
      <c r="N1253" s="148" t="s">
        <v>29352</v>
      </c>
      <c r="O1253" s="148"/>
      <c r="P1253" s="148"/>
      <c r="Q1253" s="148"/>
      <c r="R1253" s="148"/>
      <c r="S1253" s="148"/>
    </row>
    <row r="1254" spans="1:19" ht="15" customHeight="1" x14ac:dyDescent="0.3">
      <c r="A1254" s="147" t="s">
        <v>29353</v>
      </c>
      <c r="B1254" s="147"/>
      <c r="C1254" s="147" t="s">
        <v>29354</v>
      </c>
      <c r="D1254" s="147"/>
      <c r="E1254" s="147"/>
      <c r="F1254" s="147"/>
      <c r="G1254" s="147"/>
      <c r="H1254" s="147"/>
      <c r="I1254" s="147"/>
      <c r="J1254" s="147"/>
      <c r="K1254" s="147" t="s">
        <v>146</v>
      </c>
      <c r="L1254" s="147"/>
      <c r="M1254" s="147"/>
      <c r="N1254" s="148" t="s">
        <v>15336</v>
      </c>
      <c r="O1254" s="148"/>
      <c r="P1254" s="148"/>
      <c r="Q1254" s="148"/>
      <c r="R1254" s="148"/>
      <c r="S1254" s="148"/>
    </row>
    <row r="1255" spans="1:19" ht="15" customHeight="1" x14ac:dyDescent="0.3">
      <c r="A1255" s="147" t="s">
        <v>29355</v>
      </c>
      <c r="B1255" s="147"/>
      <c r="C1255" s="147" t="s">
        <v>29356</v>
      </c>
      <c r="D1255" s="147"/>
      <c r="E1255" s="147"/>
      <c r="F1255" s="147"/>
      <c r="G1255" s="147"/>
      <c r="H1255" s="147"/>
      <c r="I1255" s="147"/>
      <c r="J1255" s="147"/>
      <c r="K1255" s="147" t="s">
        <v>146</v>
      </c>
      <c r="L1255" s="147"/>
      <c r="M1255" s="147"/>
      <c r="N1255" s="148" t="s">
        <v>29357</v>
      </c>
      <c r="O1255" s="148"/>
      <c r="P1255" s="148"/>
      <c r="Q1255" s="148"/>
      <c r="R1255" s="148"/>
      <c r="S1255" s="148"/>
    </row>
    <row r="1256" spans="1:19" ht="15" customHeight="1" x14ac:dyDescent="0.3">
      <c r="A1256" s="147" t="s">
        <v>29358</v>
      </c>
      <c r="B1256" s="147"/>
      <c r="C1256" s="147" t="s">
        <v>29359</v>
      </c>
      <c r="D1256" s="147"/>
      <c r="E1256" s="147"/>
      <c r="F1256" s="147"/>
      <c r="G1256" s="147"/>
      <c r="H1256" s="147"/>
      <c r="I1256" s="147"/>
      <c r="J1256" s="147"/>
      <c r="K1256" s="147" t="s">
        <v>146</v>
      </c>
      <c r="L1256" s="147"/>
      <c r="M1256" s="147"/>
      <c r="N1256" s="148" t="s">
        <v>29360</v>
      </c>
      <c r="O1256" s="148"/>
      <c r="P1256" s="148"/>
      <c r="Q1256" s="148"/>
      <c r="R1256" s="148"/>
      <c r="S1256" s="148"/>
    </row>
    <row r="1257" spans="1:19" ht="15" customHeight="1" x14ac:dyDescent="0.3">
      <c r="A1257" s="147" t="s">
        <v>29361</v>
      </c>
      <c r="B1257" s="147"/>
      <c r="C1257" s="147" t="s">
        <v>29362</v>
      </c>
      <c r="D1257" s="147"/>
      <c r="E1257" s="147"/>
      <c r="F1257" s="147"/>
      <c r="G1257" s="147"/>
      <c r="H1257" s="147"/>
      <c r="I1257" s="147"/>
      <c r="J1257" s="147"/>
      <c r="K1257" s="147" t="s">
        <v>146</v>
      </c>
      <c r="L1257" s="147"/>
      <c r="M1257" s="147"/>
      <c r="N1257" s="148" t="s">
        <v>29363</v>
      </c>
      <c r="O1257" s="148"/>
      <c r="P1257" s="148"/>
      <c r="Q1257" s="148"/>
      <c r="R1257" s="148"/>
      <c r="S1257" s="148"/>
    </row>
    <row r="1258" spans="1:19" ht="15" customHeight="1" x14ac:dyDescent="0.3">
      <c r="A1258" s="147" t="s">
        <v>29364</v>
      </c>
      <c r="B1258" s="147"/>
      <c r="C1258" s="147" t="s">
        <v>29365</v>
      </c>
      <c r="D1258" s="147"/>
      <c r="E1258" s="147"/>
      <c r="F1258" s="147"/>
      <c r="G1258" s="147"/>
      <c r="H1258" s="147"/>
      <c r="I1258" s="147"/>
      <c r="J1258" s="147"/>
      <c r="K1258" s="147" t="s">
        <v>146</v>
      </c>
      <c r="L1258" s="147"/>
      <c r="M1258" s="147"/>
      <c r="N1258" s="148" t="s">
        <v>29366</v>
      </c>
      <c r="O1258" s="148"/>
      <c r="P1258" s="148"/>
      <c r="Q1258" s="148"/>
      <c r="R1258" s="148"/>
      <c r="S1258" s="148"/>
    </row>
    <row r="1259" spans="1:19" ht="15" customHeight="1" x14ac:dyDescent="0.3">
      <c r="A1259" s="147" t="s">
        <v>29367</v>
      </c>
      <c r="B1259" s="147"/>
      <c r="C1259" s="147" t="s">
        <v>29368</v>
      </c>
      <c r="D1259" s="147"/>
      <c r="E1259" s="147"/>
      <c r="F1259" s="147"/>
      <c r="G1259" s="147"/>
      <c r="H1259" s="147"/>
      <c r="I1259" s="147"/>
      <c r="J1259" s="147"/>
      <c r="K1259" s="147" t="s">
        <v>146</v>
      </c>
      <c r="L1259" s="147"/>
      <c r="M1259" s="147"/>
      <c r="N1259" s="148" t="s">
        <v>29369</v>
      </c>
      <c r="O1259" s="148"/>
      <c r="P1259" s="148"/>
      <c r="Q1259" s="148"/>
      <c r="R1259" s="148"/>
      <c r="S1259" s="148"/>
    </row>
    <row r="1260" spans="1:19" ht="15" customHeight="1" x14ac:dyDescent="0.3">
      <c r="A1260" s="147" t="s">
        <v>29370</v>
      </c>
      <c r="B1260" s="147"/>
      <c r="C1260" s="147" t="s">
        <v>29371</v>
      </c>
      <c r="D1260" s="147"/>
      <c r="E1260" s="147"/>
      <c r="F1260" s="147"/>
      <c r="G1260" s="147"/>
      <c r="H1260" s="147"/>
      <c r="I1260" s="147"/>
      <c r="J1260" s="147"/>
      <c r="K1260" s="147" t="s">
        <v>80</v>
      </c>
      <c r="L1260" s="147"/>
      <c r="M1260" s="147"/>
      <c r="N1260" s="148" t="s">
        <v>29372</v>
      </c>
      <c r="O1260" s="148"/>
      <c r="P1260" s="148"/>
      <c r="Q1260" s="148"/>
      <c r="R1260" s="148"/>
      <c r="S1260" s="148"/>
    </row>
    <row r="1261" spans="1:19" ht="15" customHeight="1" x14ac:dyDescent="0.3">
      <c r="A1261" s="147" t="s">
        <v>29373</v>
      </c>
      <c r="B1261" s="147"/>
      <c r="C1261" s="147" t="s">
        <v>29301</v>
      </c>
      <c r="D1261" s="147"/>
      <c r="E1261" s="147"/>
      <c r="F1261" s="147"/>
      <c r="G1261" s="147"/>
      <c r="H1261" s="147"/>
      <c r="I1261" s="147"/>
      <c r="J1261" s="147"/>
      <c r="K1261" s="147" t="s">
        <v>26910</v>
      </c>
      <c r="L1261" s="147"/>
      <c r="M1261" s="147"/>
      <c r="N1261" s="148" t="s">
        <v>26911</v>
      </c>
      <c r="O1261" s="148"/>
      <c r="P1261" s="148"/>
      <c r="Q1261" s="148"/>
      <c r="R1261" s="148"/>
      <c r="S1261" s="148"/>
    </row>
    <row r="1262" spans="1:19" ht="15" customHeight="1" x14ac:dyDescent="0.3">
      <c r="A1262" s="147" t="s">
        <v>29374</v>
      </c>
      <c r="B1262" s="147"/>
      <c r="C1262" s="147" t="s">
        <v>29375</v>
      </c>
      <c r="D1262" s="147"/>
      <c r="E1262" s="147"/>
      <c r="F1262" s="147"/>
      <c r="G1262" s="147"/>
      <c r="H1262" s="147"/>
      <c r="I1262" s="147"/>
      <c r="J1262" s="147"/>
      <c r="K1262" s="147" t="s">
        <v>80</v>
      </c>
      <c r="L1262" s="147"/>
      <c r="M1262" s="147"/>
      <c r="N1262" s="148" t="s">
        <v>29376</v>
      </c>
      <c r="O1262" s="148"/>
      <c r="P1262" s="148"/>
      <c r="Q1262" s="148"/>
      <c r="R1262" s="148"/>
      <c r="S1262" s="148"/>
    </row>
    <row r="1263" spans="1:19" ht="15" customHeight="1" x14ac:dyDescent="0.3">
      <c r="A1263" s="147" t="s">
        <v>29377</v>
      </c>
      <c r="B1263" s="147"/>
      <c r="C1263" s="147" t="s">
        <v>29378</v>
      </c>
      <c r="D1263" s="147"/>
      <c r="E1263" s="147"/>
      <c r="F1263" s="147"/>
      <c r="G1263" s="147"/>
      <c r="H1263" s="147"/>
      <c r="I1263" s="147"/>
      <c r="J1263" s="147"/>
      <c r="K1263" s="147" t="s">
        <v>80</v>
      </c>
      <c r="L1263" s="147"/>
      <c r="M1263" s="147"/>
      <c r="N1263" s="148" t="s">
        <v>17709</v>
      </c>
      <c r="O1263" s="148"/>
      <c r="P1263" s="148"/>
      <c r="Q1263" s="148"/>
      <c r="R1263" s="148"/>
      <c r="S1263" s="148"/>
    </row>
    <row r="1264" spans="1:19" ht="15" customHeight="1" x14ac:dyDescent="0.3">
      <c r="A1264" s="147" t="s">
        <v>29379</v>
      </c>
      <c r="B1264" s="147"/>
      <c r="C1264" s="147" t="s">
        <v>29380</v>
      </c>
      <c r="D1264" s="147"/>
      <c r="E1264" s="147"/>
      <c r="F1264" s="147"/>
      <c r="G1264" s="147"/>
      <c r="H1264" s="147"/>
      <c r="I1264" s="147"/>
      <c r="J1264" s="147"/>
      <c r="K1264" s="147" t="s">
        <v>80</v>
      </c>
      <c r="L1264" s="147"/>
      <c r="M1264" s="147"/>
      <c r="N1264" s="148" t="s">
        <v>13088</v>
      </c>
      <c r="O1264" s="148"/>
      <c r="P1264" s="148"/>
      <c r="Q1264" s="148"/>
      <c r="R1264" s="148"/>
      <c r="S1264" s="148"/>
    </row>
    <row r="1265" spans="1:19" ht="15" customHeight="1" x14ac:dyDescent="0.3">
      <c r="A1265" s="147" t="s">
        <v>29381</v>
      </c>
      <c r="B1265" s="147"/>
      <c r="C1265" s="147" t="s">
        <v>29382</v>
      </c>
      <c r="D1265" s="147"/>
      <c r="E1265" s="147"/>
      <c r="F1265" s="147"/>
      <c r="G1265" s="147"/>
      <c r="H1265" s="147"/>
      <c r="I1265" s="147"/>
      <c r="J1265" s="147"/>
      <c r="K1265" s="147" t="s">
        <v>80</v>
      </c>
      <c r="L1265" s="147"/>
      <c r="M1265" s="147"/>
      <c r="N1265" s="148" t="s">
        <v>29383</v>
      </c>
      <c r="O1265" s="148"/>
      <c r="P1265" s="148"/>
      <c r="Q1265" s="148"/>
      <c r="R1265" s="148"/>
      <c r="S1265" s="148"/>
    </row>
    <row r="1266" spans="1:19" ht="15" customHeight="1" x14ac:dyDescent="0.3">
      <c r="A1266" s="147" t="s">
        <v>29384</v>
      </c>
      <c r="B1266" s="147"/>
      <c r="C1266" s="147" t="s">
        <v>29385</v>
      </c>
      <c r="D1266" s="147"/>
      <c r="E1266" s="147"/>
      <c r="F1266" s="147"/>
      <c r="G1266" s="147"/>
      <c r="H1266" s="147"/>
      <c r="I1266" s="147"/>
      <c r="J1266" s="147"/>
      <c r="K1266" s="147" t="s">
        <v>80</v>
      </c>
      <c r="L1266" s="147"/>
      <c r="M1266" s="147"/>
      <c r="N1266" s="148" t="s">
        <v>29386</v>
      </c>
      <c r="O1266" s="148"/>
      <c r="P1266" s="148"/>
      <c r="Q1266" s="148"/>
      <c r="R1266" s="148"/>
      <c r="S1266" s="148"/>
    </row>
    <row r="1267" spans="1:19" ht="15" customHeight="1" x14ac:dyDescent="0.3">
      <c r="A1267" s="147" t="s">
        <v>19821</v>
      </c>
      <c r="B1267" s="147"/>
      <c r="C1267" s="147" t="s">
        <v>29387</v>
      </c>
      <c r="D1267" s="147"/>
      <c r="E1267" s="147"/>
      <c r="F1267" s="147"/>
      <c r="G1267" s="147"/>
      <c r="H1267" s="147"/>
      <c r="I1267" s="147"/>
      <c r="J1267" s="147"/>
      <c r="K1267" s="147" t="s">
        <v>80</v>
      </c>
      <c r="L1267" s="147"/>
      <c r="M1267" s="147"/>
      <c r="N1267" s="148" t="s">
        <v>29388</v>
      </c>
      <c r="O1267" s="148"/>
      <c r="P1267" s="148"/>
      <c r="Q1267" s="148"/>
      <c r="R1267" s="148"/>
      <c r="S1267" s="148"/>
    </row>
    <row r="1268" spans="1:19" ht="15" customHeight="1" x14ac:dyDescent="0.3">
      <c r="A1268" s="152" t="s">
        <v>29389</v>
      </c>
      <c r="B1268" s="152"/>
      <c r="C1268" s="152" t="s">
        <v>29390</v>
      </c>
      <c r="D1268" s="152"/>
      <c r="E1268" s="152"/>
      <c r="F1268" s="152"/>
      <c r="G1268" s="152"/>
      <c r="H1268" s="152"/>
      <c r="I1268" s="152"/>
      <c r="J1268" s="152"/>
      <c r="K1268" s="152" t="s">
        <v>80</v>
      </c>
      <c r="L1268" s="152"/>
      <c r="M1268" s="152"/>
      <c r="N1268" s="153" t="s">
        <v>14930</v>
      </c>
      <c r="O1268" s="153"/>
      <c r="P1268" s="153"/>
      <c r="Q1268" s="153"/>
      <c r="R1268" s="153"/>
      <c r="S1268" s="153"/>
    </row>
    <row r="1270" spans="1:19" ht="15" customHeight="1" x14ac:dyDescent="0.3">
      <c r="A1270" s="154" t="s">
        <v>26963</v>
      </c>
      <c r="B1270" s="154"/>
      <c r="C1270" s="154"/>
    </row>
    <row r="1271" spans="1:19" ht="15" customHeight="1" x14ac:dyDescent="0.3">
      <c r="A1271" s="154"/>
      <c r="B1271" s="154"/>
      <c r="C1271" s="154"/>
      <c r="P1271" s="155" t="s">
        <v>29391</v>
      </c>
      <c r="Q1271" s="155"/>
      <c r="R1271" s="155"/>
      <c r="S1271" s="155"/>
    </row>
    <row r="1272" spans="1:19" x14ac:dyDescent="0.3">
      <c r="P1272" s="155"/>
      <c r="Q1272" s="155"/>
      <c r="R1272" s="155"/>
      <c r="S1272" s="155"/>
    </row>
    <row r="1274" spans="1:19" ht="15.75" customHeight="1" x14ac:dyDescent="0.3">
      <c r="H1274" s="150" t="s">
        <v>26843</v>
      </c>
      <c r="I1274" s="150"/>
      <c r="J1274" s="150"/>
      <c r="K1274" s="150"/>
      <c r="L1274" s="150"/>
      <c r="M1274" s="150"/>
      <c r="N1274" s="150"/>
    </row>
    <row r="1276" spans="1:19" ht="15.75" customHeight="1" x14ac:dyDescent="0.3">
      <c r="G1276" s="150" t="s">
        <v>26844</v>
      </c>
      <c r="H1276" s="150"/>
    </row>
    <row r="1278" spans="1:19" ht="15" customHeight="1" x14ac:dyDescent="0.3">
      <c r="A1278" s="151" t="s">
        <v>26845</v>
      </c>
      <c r="B1278" s="151"/>
      <c r="C1278" s="151"/>
      <c r="D1278" s="151"/>
      <c r="J1278" s="151" t="s">
        <v>26846</v>
      </c>
      <c r="K1278" s="151"/>
      <c r="M1278" s="151" t="s">
        <v>26847</v>
      </c>
      <c r="N1278" s="151"/>
      <c r="P1278" s="151" t="s">
        <v>26848</v>
      </c>
      <c r="Q1278" s="151"/>
      <c r="R1278" s="151"/>
    </row>
    <row r="1280" spans="1:19" ht="15" customHeight="1" x14ac:dyDescent="0.3">
      <c r="A1280" s="137" t="s">
        <v>27</v>
      </c>
      <c r="C1280" s="149" t="s">
        <v>26849</v>
      </c>
      <c r="D1280" s="149"/>
      <c r="E1280" s="149"/>
      <c r="L1280" s="137" t="s">
        <v>13</v>
      </c>
      <c r="R1280" s="137" t="s">
        <v>26850</v>
      </c>
    </row>
    <row r="1282" spans="1:19" ht="15" customHeight="1" x14ac:dyDescent="0.3">
      <c r="A1282" s="147" t="s">
        <v>29392</v>
      </c>
      <c r="B1282" s="147"/>
      <c r="C1282" s="147" t="s">
        <v>29393</v>
      </c>
      <c r="D1282" s="147"/>
      <c r="E1282" s="147"/>
      <c r="F1282" s="147"/>
      <c r="G1282" s="147"/>
      <c r="H1282" s="147"/>
      <c r="I1282" s="147"/>
      <c r="J1282" s="147"/>
      <c r="K1282" s="147" t="s">
        <v>80</v>
      </c>
      <c r="L1282" s="147"/>
      <c r="M1282" s="147"/>
      <c r="N1282" s="148" t="s">
        <v>29394</v>
      </c>
      <c r="O1282" s="148"/>
      <c r="P1282" s="148"/>
      <c r="Q1282" s="148"/>
      <c r="R1282" s="148"/>
      <c r="S1282" s="148"/>
    </row>
    <row r="1283" spans="1:19" x14ac:dyDescent="0.3">
      <c r="A1283" s="147"/>
      <c r="B1283" s="147"/>
      <c r="C1283" s="147"/>
      <c r="D1283" s="147"/>
      <c r="E1283" s="147"/>
      <c r="F1283" s="147"/>
      <c r="G1283" s="147"/>
      <c r="H1283" s="147"/>
      <c r="I1283" s="147"/>
      <c r="J1283" s="147"/>
      <c r="K1283" s="147"/>
      <c r="L1283" s="147"/>
      <c r="M1283" s="147"/>
      <c r="N1283" s="148"/>
      <c r="O1283" s="148"/>
      <c r="P1283" s="148"/>
      <c r="Q1283" s="148"/>
      <c r="R1283" s="148"/>
      <c r="S1283" s="148"/>
    </row>
    <row r="1284" spans="1:19" ht="15" customHeight="1" x14ac:dyDescent="0.3">
      <c r="A1284" s="147" t="s">
        <v>29395</v>
      </c>
      <c r="B1284" s="147"/>
      <c r="C1284" s="147" t="s">
        <v>29396</v>
      </c>
      <c r="D1284" s="147"/>
      <c r="E1284" s="147"/>
      <c r="F1284" s="147"/>
      <c r="G1284" s="147"/>
      <c r="H1284" s="147"/>
      <c r="I1284" s="147"/>
      <c r="J1284" s="147"/>
      <c r="K1284" s="147" t="s">
        <v>80</v>
      </c>
      <c r="L1284" s="147"/>
      <c r="M1284" s="147"/>
      <c r="N1284" s="148" t="s">
        <v>2245</v>
      </c>
      <c r="O1284" s="148"/>
      <c r="P1284" s="148"/>
      <c r="Q1284" s="148"/>
      <c r="R1284" s="148"/>
      <c r="S1284" s="148"/>
    </row>
    <row r="1285" spans="1:19" ht="15" customHeight="1" x14ac:dyDescent="0.3">
      <c r="A1285" s="147" t="s">
        <v>29397</v>
      </c>
      <c r="B1285" s="147"/>
      <c r="C1285" s="147" t="s">
        <v>29398</v>
      </c>
      <c r="D1285" s="147"/>
      <c r="E1285" s="147"/>
      <c r="F1285" s="147"/>
      <c r="G1285" s="147"/>
      <c r="H1285" s="147"/>
      <c r="I1285" s="147"/>
      <c r="J1285" s="147"/>
      <c r="K1285" s="147" t="s">
        <v>80</v>
      </c>
      <c r="L1285" s="147"/>
      <c r="M1285" s="147"/>
      <c r="N1285" s="148" t="s">
        <v>100</v>
      </c>
      <c r="O1285" s="148"/>
      <c r="P1285" s="148"/>
      <c r="Q1285" s="148"/>
      <c r="R1285" s="148"/>
      <c r="S1285" s="148"/>
    </row>
    <row r="1286" spans="1:19" ht="15" customHeight="1" x14ac:dyDescent="0.3">
      <c r="A1286" s="147" t="s">
        <v>29399</v>
      </c>
      <c r="B1286" s="147"/>
      <c r="C1286" s="147" t="s">
        <v>29400</v>
      </c>
      <c r="D1286" s="147"/>
      <c r="E1286" s="147"/>
      <c r="F1286" s="147"/>
      <c r="G1286" s="147"/>
      <c r="H1286" s="147"/>
      <c r="I1286" s="147"/>
      <c r="J1286" s="147"/>
      <c r="K1286" s="147" t="s">
        <v>80</v>
      </c>
      <c r="L1286" s="147"/>
      <c r="M1286" s="147"/>
      <c r="N1286" s="148" t="s">
        <v>29401</v>
      </c>
      <c r="O1286" s="148"/>
      <c r="P1286" s="148"/>
      <c r="Q1286" s="148"/>
      <c r="R1286" s="148"/>
      <c r="S1286" s="148"/>
    </row>
    <row r="1287" spans="1:19" ht="15" customHeight="1" x14ac:dyDescent="0.3">
      <c r="A1287" s="147" t="s">
        <v>29402</v>
      </c>
      <c r="B1287" s="147"/>
      <c r="C1287" s="147" t="s">
        <v>29403</v>
      </c>
      <c r="D1287" s="147"/>
      <c r="E1287" s="147"/>
      <c r="F1287" s="147"/>
      <c r="G1287" s="147"/>
      <c r="H1287" s="147"/>
      <c r="I1287" s="147"/>
      <c r="J1287" s="147"/>
      <c r="K1287" s="147" t="s">
        <v>80</v>
      </c>
      <c r="L1287" s="147"/>
      <c r="M1287" s="147"/>
      <c r="N1287" s="148" t="s">
        <v>29404</v>
      </c>
      <c r="O1287" s="148"/>
      <c r="P1287" s="148"/>
      <c r="Q1287" s="148"/>
      <c r="R1287" s="148"/>
      <c r="S1287" s="148"/>
    </row>
    <row r="1288" spans="1:19" ht="15" customHeight="1" x14ac:dyDescent="0.3">
      <c r="A1288" s="147" t="s">
        <v>29405</v>
      </c>
      <c r="B1288" s="147"/>
      <c r="C1288" s="147" t="s">
        <v>29406</v>
      </c>
      <c r="D1288" s="147"/>
      <c r="E1288" s="147"/>
      <c r="F1288" s="147"/>
      <c r="G1288" s="147"/>
      <c r="H1288" s="147"/>
      <c r="I1288" s="147"/>
      <c r="J1288" s="147"/>
      <c r="K1288" s="147" t="s">
        <v>26910</v>
      </c>
      <c r="L1288" s="147"/>
      <c r="M1288" s="147"/>
      <c r="N1288" s="148" t="s">
        <v>26911</v>
      </c>
      <c r="O1288" s="148"/>
      <c r="P1288" s="148"/>
      <c r="Q1288" s="148"/>
      <c r="R1288" s="148"/>
      <c r="S1288" s="148"/>
    </row>
    <row r="1289" spans="1:19" ht="15" customHeight="1" x14ac:dyDescent="0.3">
      <c r="A1289" s="147" t="s">
        <v>29407</v>
      </c>
      <c r="B1289" s="147"/>
      <c r="C1289" s="147" t="s">
        <v>29408</v>
      </c>
      <c r="D1289" s="147"/>
      <c r="E1289" s="147"/>
      <c r="F1289" s="147"/>
      <c r="G1289" s="147"/>
      <c r="H1289" s="147"/>
      <c r="I1289" s="147"/>
      <c r="J1289" s="147"/>
      <c r="K1289" s="147" t="s">
        <v>146</v>
      </c>
      <c r="L1289" s="147"/>
      <c r="M1289" s="147"/>
      <c r="N1289" s="148" t="s">
        <v>29409</v>
      </c>
      <c r="O1289" s="148"/>
      <c r="P1289" s="148"/>
      <c r="Q1289" s="148"/>
      <c r="R1289" s="148"/>
      <c r="S1289" s="148"/>
    </row>
    <row r="1290" spans="1:19" ht="15" customHeight="1" x14ac:dyDescent="0.3">
      <c r="A1290" s="147" t="s">
        <v>29410</v>
      </c>
      <c r="B1290" s="147"/>
      <c r="C1290" s="147" t="s">
        <v>29411</v>
      </c>
      <c r="D1290" s="147"/>
      <c r="E1290" s="147"/>
      <c r="F1290" s="147"/>
      <c r="G1290" s="147"/>
      <c r="H1290" s="147"/>
      <c r="I1290" s="147"/>
      <c r="J1290" s="147"/>
      <c r="K1290" s="147" t="s">
        <v>146</v>
      </c>
      <c r="L1290" s="147"/>
      <c r="M1290" s="147"/>
      <c r="N1290" s="148" t="s">
        <v>29412</v>
      </c>
      <c r="O1290" s="148"/>
      <c r="P1290" s="148"/>
      <c r="Q1290" s="148"/>
      <c r="R1290" s="148"/>
      <c r="S1290" s="148"/>
    </row>
    <row r="1291" spans="1:19" ht="15" customHeight="1" x14ac:dyDescent="0.3">
      <c r="A1291" s="147" t="s">
        <v>29413</v>
      </c>
      <c r="B1291" s="147"/>
      <c r="C1291" s="147" t="s">
        <v>29414</v>
      </c>
      <c r="D1291" s="147"/>
      <c r="E1291" s="147"/>
      <c r="F1291" s="147"/>
      <c r="G1291" s="147"/>
      <c r="H1291" s="147"/>
      <c r="I1291" s="147"/>
      <c r="J1291" s="147"/>
      <c r="K1291" s="147" t="s">
        <v>80</v>
      </c>
      <c r="L1291" s="147"/>
      <c r="M1291" s="147"/>
      <c r="N1291" s="148" t="s">
        <v>29267</v>
      </c>
      <c r="O1291" s="148"/>
      <c r="P1291" s="148"/>
      <c r="Q1291" s="148"/>
      <c r="R1291" s="148"/>
      <c r="S1291" s="148"/>
    </row>
    <row r="1292" spans="1:19" ht="15" customHeight="1" x14ac:dyDescent="0.3">
      <c r="A1292" s="147" t="s">
        <v>29415</v>
      </c>
      <c r="B1292" s="147"/>
      <c r="C1292" s="147" t="s">
        <v>29269</v>
      </c>
      <c r="D1292" s="147"/>
      <c r="E1292" s="147"/>
      <c r="F1292" s="147"/>
      <c r="G1292" s="147"/>
      <c r="H1292" s="147"/>
      <c r="I1292" s="147"/>
      <c r="J1292" s="147"/>
      <c r="K1292" s="147" t="s">
        <v>80</v>
      </c>
      <c r="L1292" s="147"/>
      <c r="M1292" s="147"/>
      <c r="N1292" s="148" t="s">
        <v>29270</v>
      </c>
      <c r="O1292" s="148"/>
      <c r="P1292" s="148"/>
      <c r="Q1292" s="148"/>
      <c r="R1292" s="148"/>
      <c r="S1292" s="148"/>
    </row>
    <row r="1293" spans="1:19" ht="15" customHeight="1" x14ac:dyDescent="0.3">
      <c r="A1293" s="147" t="s">
        <v>29416</v>
      </c>
      <c r="B1293" s="147"/>
      <c r="C1293" s="147" t="s">
        <v>29417</v>
      </c>
      <c r="D1293" s="147"/>
      <c r="E1293" s="147"/>
      <c r="F1293" s="147"/>
      <c r="G1293" s="147"/>
      <c r="H1293" s="147"/>
      <c r="I1293" s="147"/>
      <c r="J1293" s="147"/>
      <c r="K1293" s="147" t="s">
        <v>80</v>
      </c>
      <c r="L1293" s="147"/>
      <c r="M1293" s="147"/>
      <c r="N1293" s="148" t="s">
        <v>29273</v>
      </c>
      <c r="O1293" s="148"/>
      <c r="P1293" s="148"/>
      <c r="Q1293" s="148"/>
      <c r="R1293" s="148"/>
      <c r="S1293" s="148"/>
    </row>
    <row r="1294" spans="1:19" ht="15" customHeight="1" x14ac:dyDescent="0.3">
      <c r="A1294" s="147" t="s">
        <v>29418</v>
      </c>
      <c r="B1294" s="147"/>
      <c r="C1294" s="147" t="s">
        <v>29275</v>
      </c>
      <c r="D1294" s="147"/>
      <c r="E1294" s="147"/>
      <c r="F1294" s="147"/>
      <c r="G1294" s="147"/>
      <c r="H1294" s="147"/>
      <c r="I1294" s="147"/>
      <c r="J1294" s="147"/>
      <c r="K1294" s="147" t="s">
        <v>80</v>
      </c>
      <c r="L1294" s="147"/>
      <c r="M1294" s="147"/>
      <c r="N1294" s="148" t="s">
        <v>29276</v>
      </c>
      <c r="O1294" s="148"/>
      <c r="P1294" s="148"/>
      <c r="Q1294" s="148"/>
      <c r="R1294" s="148"/>
      <c r="S1294" s="148"/>
    </row>
    <row r="1295" spans="1:19" ht="15" customHeight="1" x14ac:dyDescent="0.3">
      <c r="A1295" s="147" t="s">
        <v>29419</v>
      </c>
      <c r="B1295" s="147"/>
      <c r="C1295" s="147" t="s">
        <v>29420</v>
      </c>
      <c r="D1295" s="147"/>
      <c r="E1295" s="147"/>
      <c r="F1295" s="147"/>
      <c r="G1295" s="147"/>
      <c r="H1295" s="147"/>
      <c r="I1295" s="147"/>
      <c r="J1295" s="147"/>
      <c r="K1295" s="147" t="s">
        <v>80</v>
      </c>
      <c r="L1295" s="147"/>
      <c r="M1295" s="147"/>
      <c r="N1295" s="148" t="s">
        <v>29421</v>
      </c>
      <c r="O1295" s="148"/>
      <c r="P1295" s="148"/>
      <c r="Q1295" s="148"/>
      <c r="R1295" s="148"/>
      <c r="S1295" s="148"/>
    </row>
    <row r="1296" spans="1:19" ht="15" customHeight="1" x14ac:dyDescent="0.3">
      <c r="A1296" s="147" t="s">
        <v>29422</v>
      </c>
      <c r="B1296" s="147"/>
      <c r="C1296" s="147" t="s">
        <v>29423</v>
      </c>
      <c r="D1296" s="147"/>
      <c r="E1296" s="147"/>
      <c r="F1296" s="147"/>
      <c r="G1296" s="147"/>
      <c r="H1296" s="147"/>
      <c r="I1296" s="147"/>
      <c r="J1296" s="147"/>
      <c r="K1296" s="147" t="s">
        <v>26910</v>
      </c>
      <c r="L1296" s="147"/>
      <c r="M1296" s="147"/>
      <c r="N1296" s="148" t="s">
        <v>26911</v>
      </c>
      <c r="O1296" s="148"/>
      <c r="P1296" s="148"/>
      <c r="Q1296" s="148"/>
      <c r="R1296" s="148"/>
      <c r="S1296" s="148"/>
    </row>
    <row r="1297" spans="1:19" ht="15" customHeight="1" x14ac:dyDescent="0.3">
      <c r="A1297" s="147" t="s">
        <v>29424</v>
      </c>
      <c r="B1297" s="147"/>
      <c r="C1297" s="147" t="s">
        <v>29317</v>
      </c>
      <c r="D1297" s="147"/>
      <c r="E1297" s="147"/>
      <c r="F1297" s="147"/>
      <c r="G1297" s="147"/>
      <c r="H1297" s="147"/>
      <c r="I1297" s="147"/>
      <c r="J1297" s="147"/>
      <c r="K1297" s="147" t="s">
        <v>146</v>
      </c>
      <c r="L1297" s="147"/>
      <c r="M1297" s="147"/>
      <c r="N1297" s="148" t="s">
        <v>29318</v>
      </c>
      <c r="O1297" s="148"/>
      <c r="P1297" s="148"/>
      <c r="Q1297" s="148"/>
      <c r="R1297" s="148"/>
      <c r="S1297" s="148"/>
    </row>
    <row r="1298" spans="1:19" ht="15" customHeight="1" x14ac:dyDescent="0.3">
      <c r="A1298" s="147" t="s">
        <v>29425</v>
      </c>
      <c r="B1298" s="147"/>
      <c r="C1298" s="147" t="s">
        <v>29320</v>
      </c>
      <c r="D1298" s="147"/>
      <c r="E1298" s="147"/>
      <c r="F1298" s="147"/>
      <c r="G1298" s="147"/>
      <c r="H1298" s="147"/>
      <c r="I1298" s="147"/>
      <c r="J1298" s="147"/>
      <c r="K1298" s="147" t="s">
        <v>146</v>
      </c>
      <c r="L1298" s="147"/>
      <c r="M1298" s="147"/>
      <c r="N1298" s="148" t="s">
        <v>29321</v>
      </c>
      <c r="O1298" s="148"/>
      <c r="P1298" s="148"/>
      <c r="Q1298" s="148"/>
      <c r="R1298" s="148"/>
      <c r="S1298" s="148"/>
    </row>
    <row r="1299" spans="1:19" ht="15" customHeight="1" x14ac:dyDescent="0.3">
      <c r="A1299" s="147" t="s">
        <v>29426</v>
      </c>
      <c r="B1299" s="147"/>
      <c r="C1299" s="147" t="s">
        <v>29323</v>
      </c>
      <c r="D1299" s="147"/>
      <c r="E1299" s="147"/>
      <c r="F1299" s="147"/>
      <c r="G1299" s="147"/>
      <c r="H1299" s="147"/>
      <c r="I1299" s="147"/>
      <c r="J1299" s="147"/>
      <c r="K1299" s="147" t="s">
        <v>146</v>
      </c>
      <c r="L1299" s="147"/>
      <c r="M1299" s="147"/>
      <c r="N1299" s="148" t="s">
        <v>29324</v>
      </c>
      <c r="O1299" s="148"/>
      <c r="P1299" s="148"/>
      <c r="Q1299" s="148"/>
      <c r="R1299" s="148"/>
      <c r="S1299" s="148"/>
    </row>
    <row r="1300" spans="1:19" ht="15" customHeight="1" x14ac:dyDescent="0.3">
      <c r="A1300" s="147" t="s">
        <v>29427</v>
      </c>
      <c r="B1300" s="147"/>
      <c r="C1300" s="147" t="s">
        <v>29428</v>
      </c>
      <c r="D1300" s="147"/>
      <c r="E1300" s="147"/>
      <c r="F1300" s="147"/>
      <c r="G1300" s="147"/>
      <c r="H1300" s="147"/>
      <c r="I1300" s="147"/>
      <c r="J1300" s="147"/>
      <c r="K1300" s="147" t="s">
        <v>146</v>
      </c>
      <c r="L1300" s="147"/>
      <c r="M1300" s="147"/>
      <c r="N1300" s="148" t="s">
        <v>29429</v>
      </c>
      <c r="O1300" s="148"/>
      <c r="P1300" s="148"/>
      <c r="Q1300" s="148"/>
      <c r="R1300" s="148"/>
      <c r="S1300" s="148"/>
    </row>
    <row r="1301" spans="1:19" ht="15" customHeight="1" x14ac:dyDescent="0.3">
      <c r="A1301" s="147" t="s">
        <v>29430</v>
      </c>
      <c r="B1301" s="147"/>
      <c r="C1301" s="147" t="s">
        <v>29431</v>
      </c>
      <c r="D1301" s="147"/>
      <c r="E1301" s="147"/>
      <c r="F1301" s="147"/>
      <c r="G1301" s="147"/>
      <c r="H1301" s="147"/>
      <c r="I1301" s="147"/>
      <c r="J1301" s="147"/>
      <c r="K1301" s="147" t="s">
        <v>146</v>
      </c>
      <c r="L1301" s="147"/>
      <c r="M1301" s="147"/>
      <c r="N1301" s="148" t="s">
        <v>29432</v>
      </c>
      <c r="O1301" s="148"/>
      <c r="P1301" s="148"/>
      <c r="Q1301" s="148"/>
      <c r="R1301" s="148"/>
      <c r="S1301" s="148"/>
    </row>
    <row r="1302" spans="1:19" ht="15" customHeight="1" x14ac:dyDescent="0.3">
      <c r="A1302" s="147" t="s">
        <v>29433</v>
      </c>
      <c r="B1302" s="147"/>
      <c r="C1302" s="147" t="s">
        <v>29434</v>
      </c>
      <c r="D1302" s="147"/>
      <c r="E1302" s="147"/>
      <c r="F1302" s="147"/>
      <c r="G1302" s="147"/>
      <c r="H1302" s="147"/>
      <c r="I1302" s="147"/>
      <c r="J1302" s="147"/>
      <c r="K1302" s="147" t="s">
        <v>146</v>
      </c>
      <c r="L1302" s="147"/>
      <c r="M1302" s="147"/>
      <c r="N1302" s="148" t="s">
        <v>29435</v>
      </c>
      <c r="O1302" s="148"/>
      <c r="P1302" s="148"/>
      <c r="Q1302" s="148"/>
      <c r="R1302" s="148"/>
      <c r="S1302" s="148"/>
    </row>
    <row r="1303" spans="1:19" ht="15" customHeight="1" x14ac:dyDescent="0.3">
      <c r="A1303" s="147" t="s">
        <v>29436</v>
      </c>
      <c r="B1303" s="147"/>
      <c r="C1303" s="147" t="s">
        <v>29437</v>
      </c>
      <c r="D1303" s="147"/>
      <c r="E1303" s="147"/>
      <c r="F1303" s="147"/>
      <c r="G1303" s="147"/>
      <c r="H1303" s="147"/>
      <c r="I1303" s="147"/>
      <c r="J1303" s="147"/>
      <c r="K1303" s="147" t="s">
        <v>146</v>
      </c>
      <c r="L1303" s="147"/>
      <c r="M1303" s="147"/>
      <c r="N1303" s="148" t="s">
        <v>29438</v>
      </c>
      <c r="O1303" s="148"/>
      <c r="P1303" s="148"/>
      <c r="Q1303" s="148"/>
      <c r="R1303" s="148"/>
      <c r="S1303" s="148"/>
    </row>
    <row r="1304" spans="1:19" ht="15" customHeight="1" x14ac:dyDescent="0.3">
      <c r="A1304" s="147" t="s">
        <v>29439</v>
      </c>
      <c r="B1304" s="147"/>
      <c r="C1304" s="147" t="s">
        <v>29440</v>
      </c>
      <c r="D1304" s="147"/>
      <c r="E1304" s="147"/>
      <c r="F1304" s="147"/>
      <c r="G1304" s="147"/>
      <c r="H1304" s="147"/>
      <c r="I1304" s="147"/>
      <c r="J1304" s="147"/>
      <c r="K1304" s="147" t="s">
        <v>146</v>
      </c>
      <c r="L1304" s="147"/>
      <c r="M1304" s="147"/>
      <c r="N1304" s="148" t="s">
        <v>29441</v>
      </c>
      <c r="O1304" s="148"/>
      <c r="P1304" s="148"/>
      <c r="Q1304" s="148"/>
      <c r="R1304" s="148"/>
      <c r="S1304" s="148"/>
    </row>
    <row r="1305" spans="1:19" ht="15" customHeight="1" x14ac:dyDescent="0.3">
      <c r="A1305" s="147" t="s">
        <v>29442</v>
      </c>
      <c r="B1305" s="147"/>
      <c r="C1305" s="147" t="s">
        <v>29443</v>
      </c>
      <c r="D1305" s="147"/>
      <c r="E1305" s="147"/>
      <c r="F1305" s="147"/>
      <c r="G1305" s="147"/>
      <c r="H1305" s="147"/>
      <c r="I1305" s="147"/>
      <c r="J1305" s="147"/>
      <c r="K1305" s="147" t="s">
        <v>146</v>
      </c>
      <c r="L1305" s="147"/>
      <c r="M1305" s="147"/>
      <c r="N1305" s="148" t="s">
        <v>29444</v>
      </c>
      <c r="O1305" s="148"/>
      <c r="P1305" s="148"/>
      <c r="Q1305" s="148"/>
      <c r="R1305" s="148"/>
      <c r="S1305" s="148"/>
    </row>
    <row r="1306" spans="1:19" ht="15" customHeight="1" x14ac:dyDescent="0.3">
      <c r="A1306" s="147" t="s">
        <v>29445</v>
      </c>
      <c r="B1306" s="147"/>
      <c r="C1306" s="147" t="s">
        <v>29446</v>
      </c>
      <c r="D1306" s="147"/>
      <c r="E1306" s="147"/>
      <c r="F1306" s="147"/>
      <c r="G1306" s="147"/>
      <c r="H1306" s="147"/>
      <c r="I1306" s="147"/>
      <c r="J1306" s="147"/>
      <c r="K1306" s="147" t="s">
        <v>146</v>
      </c>
      <c r="L1306" s="147"/>
      <c r="M1306" s="147"/>
      <c r="N1306" s="148" t="s">
        <v>29447</v>
      </c>
      <c r="O1306" s="148"/>
      <c r="P1306" s="148"/>
      <c r="Q1306" s="148"/>
      <c r="R1306" s="148"/>
      <c r="S1306" s="148"/>
    </row>
    <row r="1307" spans="1:19" ht="15" customHeight="1" x14ac:dyDescent="0.3">
      <c r="A1307" s="147" t="s">
        <v>29448</v>
      </c>
      <c r="B1307" s="147"/>
      <c r="C1307" s="147" t="s">
        <v>29449</v>
      </c>
      <c r="D1307" s="147"/>
      <c r="E1307" s="147"/>
      <c r="F1307" s="147"/>
      <c r="G1307" s="147"/>
      <c r="H1307" s="147"/>
      <c r="I1307" s="147"/>
      <c r="J1307" s="147"/>
      <c r="K1307" s="147" t="s">
        <v>80</v>
      </c>
      <c r="L1307" s="147"/>
      <c r="M1307" s="147"/>
      <c r="N1307" s="148" t="s">
        <v>18572</v>
      </c>
      <c r="O1307" s="148"/>
      <c r="P1307" s="148"/>
      <c r="Q1307" s="148"/>
      <c r="R1307" s="148"/>
      <c r="S1307" s="148"/>
    </row>
    <row r="1308" spans="1:19" ht="15" customHeight="1" x14ac:dyDescent="0.3">
      <c r="A1308" s="147" t="s">
        <v>29450</v>
      </c>
      <c r="B1308" s="147"/>
      <c r="C1308" s="147" t="s">
        <v>29451</v>
      </c>
      <c r="D1308" s="147"/>
      <c r="E1308" s="147"/>
      <c r="F1308" s="147"/>
      <c r="G1308" s="147"/>
      <c r="H1308" s="147"/>
      <c r="I1308" s="147"/>
      <c r="J1308" s="147"/>
      <c r="K1308" s="147" t="s">
        <v>80</v>
      </c>
      <c r="L1308" s="147"/>
      <c r="M1308" s="147"/>
      <c r="N1308" s="148" t="s">
        <v>16414</v>
      </c>
      <c r="O1308" s="148"/>
      <c r="P1308" s="148"/>
      <c r="Q1308" s="148"/>
      <c r="R1308" s="148"/>
      <c r="S1308" s="148"/>
    </row>
    <row r="1309" spans="1:19" ht="15" customHeight="1" x14ac:dyDescent="0.3">
      <c r="A1309" s="147" t="s">
        <v>29452</v>
      </c>
      <c r="B1309" s="147"/>
      <c r="C1309" s="147" t="s">
        <v>29453</v>
      </c>
      <c r="D1309" s="147"/>
      <c r="E1309" s="147"/>
      <c r="F1309" s="147"/>
      <c r="G1309" s="147"/>
      <c r="H1309" s="147"/>
      <c r="I1309" s="147"/>
      <c r="J1309" s="147"/>
      <c r="K1309" s="147" t="s">
        <v>146</v>
      </c>
      <c r="L1309" s="147"/>
      <c r="M1309" s="147"/>
      <c r="N1309" s="148" t="s">
        <v>29454</v>
      </c>
      <c r="O1309" s="148"/>
      <c r="P1309" s="148"/>
      <c r="Q1309" s="148"/>
      <c r="R1309" s="148"/>
      <c r="S1309" s="148"/>
    </row>
    <row r="1310" spans="1:19" ht="15" customHeight="1" x14ac:dyDescent="0.3">
      <c r="A1310" s="147" t="s">
        <v>29455</v>
      </c>
      <c r="B1310" s="147"/>
      <c r="C1310" s="147" t="s">
        <v>29456</v>
      </c>
      <c r="D1310" s="147"/>
      <c r="E1310" s="147"/>
      <c r="F1310" s="147"/>
      <c r="G1310" s="147"/>
      <c r="H1310" s="147"/>
      <c r="I1310" s="147"/>
      <c r="J1310" s="147"/>
      <c r="K1310" s="147" t="s">
        <v>146</v>
      </c>
      <c r="L1310" s="147"/>
      <c r="M1310" s="147"/>
      <c r="N1310" s="148" t="s">
        <v>29457</v>
      </c>
      <c r="O1310" s="148"/>
      <c r="P1310" s="148"/>
      <c r="Q1310" s="148"/>
      <c r="R1310" s="148"/>
      <c r="S1310" s="148"/>
    </row>
    <row r="1311" spans="1:19" ht="15" customHeight="1" x14ac:dyDescent="0.3">
      <c r="A1311" s="147" t="s">
        <v>29458</v>
      </c>
      <c r="B1311" s="147"/>
      <c r="C1311" s="147" t="s">
        <v>29459</v>
      </c>
      <c r="D1311" s="147"/>
      <c r="E1311" s="147"/>
      <c r="F1311" s="147"/>
      <c r="G1311" s="147"/>
      <c r="H1311" s="147"/>
      <c r="I1311" s="147"/>
      <c r="J1311" s="147"/>
      <c r="K1311" s="147" t="s">
        <v>146</v>
      </c>
      <c r="L1311" s="147"/>
      <c r="M1311" s="147"/>
      <c r="N1311" s="148" t="s">
        <v>29460</v>
      </c>
      <c r="O1311" s="148"/>
      <c r="P1311" s="148"/>
      <c r="Q1311" s="148"/>
      <c r="R1311" s="148"/>
      <c r="S1311" s="148"/>
    </row>
    <row r="1312" spans="1:19" ht="15" customHeight="1" x14ac:dyDescent="0.3">
      <c r="A1312" s="147" t="s">
        <v>29461</v>
      </c>
      <c r="B1312" s="147"/>
      <c r="C1312" s="147" t="s">
        <v>29462</v>
      </c>
      <c r="D1312" s="147"/>
      <c r="E1312" s="147"/>
      <c r="F1312" s="147"/>
      <c r="G1312" s="147"/>
      <c r="H1312" s="147"/>
      <c r="I1312" s="147"/>
      <c r="J1312" s="147"/>
      <c r="K1312" s="147" t="s">
        <v>146</v>
      </c>
      <c r="L1312" s="147"/>
      <c r="M1312" s="147"/>
      <c r="N1312" s="148" t="s">
        <v>29463</v>
      </c>
      <c r="O1312" s="148"/>
      <c r="P1312" s="148"/>
      <c r="Q1312" s="148"/>
      <c r="R1312" s="148"/>
      <c r="S1312" s="148"/>
    </row>
    <row r="1313" spans="1:19" ht="15" customHeight="1" x14ac:dyDescent="0.3">
      <c r="A1313" s="147" t="s">
        <v>29464</v>
      </c>
      <c r="B1313" s="147"/>
      <c r="C1313" s="147" t="s">
        <v>29465</v>
      </c>
      <c r="D1313" s="147"/>
      <c r="E1313" s="147"/>
      <c r="F1313" s="147"/>
      <c r="G1313" s="147"/>
      <c r="H1313" s="147"/>
      <c r="I1313" s="147"/>
      <c r="J1313" s="147"/>
      <c r="K1313" s="147" t="s">
        <v>146</v>
      </c>
      <c r="L1313" s="147"/>
      <c r="M1313" s="147"/>
      <c r="N1313" s="148" t="s">
        <v>29466</v>
      </c>
      <c r="O1313" s="148"/>
      <c r="P1313" s="148"/>
      <c r="Q1313" s="148"/>
      <c r="R1313" s="148"/>
      <c r="S1313" s="148"/>
    </row>
    <row r="1314" spans="1:19" ht="15" customHeight="1" x14ac:dyDescent="0.3">
      <c r="A1314" s="147" t="s">
        <v>29467</v>
      </c>
      <c r="B1314" s="147"/>
      <c r="C1314" s="147" t="s">
        <v>29468</v>
      </c>
      <c r="D1314" s="147"/>
      <c r="E1314" s="147"/>
      <c r="F1314" s="147"/>
      <c r="G1314" s="147"/>
      <c r="H1314" s="147"/>
      <c r="I1314" s="147"/>
      <c r="J1314" s="147"/>
      <c r="K1314" s="147" t="s">
        <v>146</v>
      </c>
      <c r="L1314" s="147"/>
      <c r="M1314" s="147"/>
      <c r="N1314" s="148" t="s">
        <v>29469</v>
      </c>
      <c r="O1314" s="148"/>
      <c r="P1314" s="148"/>
      <c r="Q1314" s="148"/>
      <c r="R1314" s="148"/>
      <c r="S1314" s="148"/>
    </row>
    <row r="1315" spans="1:19" ht="15" customHeight="1" x14ac:dyDescent="0.3">
      <c r="A1315" s="147" t="s">
        <v>29470</v>
      </c>
      <c r="B1315" s="147"/>
      <c r="C1315" s="147" t="s">
        <v>29471</v>
      </c>
      <c r="D1315" s="147"/>
      <c r="E1315" s="147"/>
      <c r="F1315" s="147"/>
      <c r="G1315" s="147"/>
      <c r="H1315" s="147"/>
      <c r="I1315" s="147"/>
      <c r="J1315" s="147"/>
      <c r="K1315" s="147" t="s">
        <v>146</v>
      </c>
      <c r="L1315" s="147"/>
      <c r="M1315" s="147"/>
      <c r="N1315" s="148" t="s">
        <v>29472</v>
      </c>
      <c r="O1315" s="148"/>
      <c r="P1315" s="148"/>
      <c r="Q1315" s="148"/>
      <c r="R1315" s="148"/>
      <c r="S1315" s="148"/>
    </row>
    <row r="1316" spans="1:19" ht="15" customHeight="1" x14ac:dyDescent="0.3">
      <c r="A1316" s="147" t="s">
        <v>29473</v>
      </c>
      <c r="B1316" s="147"/>
      <c r="C1316" s="147" t="s">
        <v>29474</v>
      </c>
      <c r="D1316" s="147"/>
      <c r="E1316" s="147"/>
      <c r="F1316" s="147"/>
      <c r="G1316" s="147"/>
      <c r="H1316" s="147"/>
      <c r="I1316" s="147"/>
      <c r="J1316" s="147"/>
      <c r="K1316" s="147" t="s">
        <v>146</v>
      </c>
      <c r="L1316" s="147"/>
      <c r="M1316" s="147"/>
      <c r="N1316" s="148" t="s">
        <v>29475</v>
      </c>
      <c r="O1316" s="148"/>
      <c r="P1316" s="148"/>
      <c r="Q1316" s="148"/>
      <c r="R1316" s="148"/>
      <c r="S1316" s="148"/>
    </row>
    <row r="1317" spans="1:19" ht="15" customHeight="1" x14ac:dyDescent="0.3">
      <c r="A1317" s="147" t="s">
        <v>29476</v>
      </c>
      <c r="B1317" s="147"/>
      <c r="C1317" s="147" t="s">
        <v>29477</v>
      </c>
      <c r="D1317" s="147"/>
      <c r="E1317" s="147"/>
      <c r="F1317" s="147"/>
      <c r="G1317" s="147"/>
      <c r="H1317" s="147"/>
      <c r="I1317" s="147"/>
      <c r="J1317" s="147"/>
      <c r="K1317" s="147" t="s">
        <v>146</v>
      </c>
      <c r="L1317" s="147"/>
      <c r="M1317" s="147"/>
      <c r="N1317" s="148" t="s">
        <v>29478</v>
      </c>
      <c r="O1317" s="148"/>
      <c r="P1317" s="148"/>
      <c r="Q1317" s="148"/>
      <c r="R1317" s="148"/>
      <c r="S1317" s="148"/>
    </row>
    <row r="1318" spans="1:19" ht="15" customHeight="1" x14ac:dyDescent="0.3">
      <c r="A1318" s="147" t="s">
        <v>29479</v>
      </c>
      <c r="B1318" s="147"/>
      <c r="C1318" s="147" t="s">
        <v>29480</v>
      </c>
      <c r="D1318" s="147"/>
      <c r="E1318" s="147"/>
      <c r="F1318" s="147"/>
      <c r="G1318" s="147"/>
      <c r="H1318" s="147"/>
      <c r="I1318" s="147"/>
      <c r="J1318" s="147"/>
      <c r="K1318" s="147" t="s">
        <v>146</v>
      </c>
      <c r="L1318" s="147"/>
      <c r="M1318" s="147"/>
      <c r="N1318" s="148" t="s">
        <v>29481</v>
      </c>
      <c r="O1318" s="148"/>
      <c r="P1318" s="148"/>
      <c r="Q1318" s="148"/>
      <c r="R1318" s="148"/>
      <c r="S1318" s="148"/>
    </row>
    <row r="1319" spans="1:19" ht="15" customHeight="1" x14ac:dyDescent="0.3">
      <c r="A1319" s="147" t="s">
        <v>29482</v>
      </c>
      <c r="B1319" s="147"/>
      <c r="C1319" s="147" t="s">
        <v>29483</v>
      </c>
      <c r="D1319" s="147"/>
      <c r="E1319" s="147"/>
      <c r="F1319" s="147"/>
      <c r="G1319" s="147"/>
      <c r="H1319" s="147"/>
      <c r="I1319" s="147"/>
      <c r="J1319" s="147"/>
      <c r="K1319" s="147" t="s">
        <v>146</v>
      </c>
      <c r="L1319" s="147"/>
      <c r="M1319" s="147"/>
      <c r="N1319" s="148" t="s">
        <v>29484</v>
      </c>
      <c r="O1319" s="148"/>
      <c r="P1319" s="148"/>
      <c r="Q1319" s="148"/>
      <c r="R1319" s="148"/>
      <c r="S1319" s="148"/>
    </row>
    <row r="1320" spans="1:19" ht="15" customHeight="1" x14ac:dyDescent="0.3">
      <c r="A1320" s="147" t="s">
        <v>29485</v>
      </c>
      <c r="B1320" s="147"/>
      <c r="C1320" s="147" t="s">
        <v>29486</v>
      </c>
      <c r="D1320" s="147"/>
      <c r="E1320" s="147"/>
      <c r="F1320" s="147"/>
      <c r="G1320" s="147"/>
      <c r="H1320" s="147"/>
      <c r="I1320" s="147"/>
      <c r="J1320" s="147"/>
      <c r="K1320" s="147" t="s">
        <v>146</v>
      </c>
      <c r="L1320" s="147"/>
      <c r="M1320" s="147"/>
      <c r="N1320" s="148" t="s">
        <v>29487</v>
      </c>
      <c r="O1320" s="148"/>
      <c r="P1320" s="148"/>
      <c r="Q1320" s="148"/>
      <c r="R1320" s="148"/>
      <c r="S1320" s="148"/>
    </row>
    <row r="1321" spans="1:19" ht="15" customHeight="1" x14ac:dyDescent="0.3">
      <c r="A1321" s="147" t="s">
        <v>29488</v>
      </c>
      <c r="B1321" s="147"/>
      <c r="C1321" s="147" t="s">
        <v>29489</v>
      </c>
      <c r="D1321" s="147"/>
      <c r="E1321" s="147"/>
      <c r="F1321" s="147"/>
      <c r="G1321" s="147"/>
      <c r="H1321" s="147"/>
      <c r="I1321" s="147"/>
      <c r="J1321" s="147"/>
      <c r="K1321" s="147" t="s">
        <v>146</v>
      </c>
      <c r="L1321" s="147"/>
      <c r="M1321" s="147"/>
      <c r="N1321" s="148" t="s">
        <v>29490</v>
      </c>
      <c r="O1321" s="148"/>
      <c r="P1321" s="148"/>
      <c r="Q1321" s="148"/>
      <c r="R1321" s="148"/>
      <c r="S1321" s="148"/>
    </row>
    <row r="1322" spans="1:19" ht="15" customHeight="1" x14ac:dyDescent="0.3">
      <c r="A1322" s="147" t="s">
        <v>29491</v>
      </c>
      <c r="B1322" s="147"/>
      <c r="C1322" s="147" t="s">
        <v>29492</v>
      </c>
      <c r="D1322" s="147"/>
      <c r="E1322" s="147"/>
      <c r="F1322" s="147"/>
      <c r="G1322" s="147"/>
      <c r="H1322" s="147"/>
      <c r="I1322" s="147"/>
      <c r="J1322" s="147"/>
      <c r="K1322" s="147" t="s">
        <v>146</v>
      </c>
      <c r="L1322" s="147"/>
      <c r="M1322" s="147"/>
      <c r="N1322" s="148" t="s">
        <v>29493</v>
      </c>
      <c r="O1322" s="148"/>
      <c r="P1322" s="148"/>
      <c r="Q1322" s="148"/>
      <c r="R1322" s="148"/>
      <c r="S1322" s="148"/>
    </row>
    <row r="1323" spans="1:19" ht="15" customHeight="1" x14ac:dyDescent="0.3">
      <c r="A1323" s="147" t="s">
        <v>29494</v>
      </c>
      <c r="B1323" s="147"/>
      <c r="C1323" s="147" t="s">
        <v>29495</v>
      </c>
      <c r="D1323" s="147"/>
      <c r="E1323" s="147"/>
      <c r="F1323" s="147"/>
      <c r="G1323" s="147"/>
      <c r="H1323" s="147"/>
      <c r="I1323" s="147"/>
      <c r="J1323" s="147"/>
      <c r="K1323" s="147" t="s">
        <v>146</v>
      </c>
      <c r="L1323" s="147"/>
      <c r="M1323" s="147"/>
      <c r="N1323" s="148" t="s">
        <v>29496</v>
      </c>
      <c r="O1323" s="148"/>
      <c r="P1323" s="148"/>
      <c r="Q1323" s="148"/>
      <c r="R1323" s="148"/>
      <c r="S1323" s="148"/>
    </row>
    <row r="1324" spans="1:19" ht="15" customHeight="1" x14ac:dyDescent="0.3">
      <c r="A1324" s="152" t="s">
        <v>29497</v>
      </c>
      <c r="B1324" s="152"/>
      <c r="C1324" s="152" t="s">
        <v>29498</v>
      </c>
      <c r="D1324" s="152"/>
      <c r="E1324" s="152"/>
      <c r="F1324" s="152"/>
      <c r="G1324" s="152"/>
      <c r="H1324" s="152"/>
      <c r="I1324" s="152"/>
      <c r="J1324" s="152"/>
      <c r="K1324" s="152" t="s">
        <v>146</v>
      </c>
      <c r="L1324" s="152"/>
      <c r="M1324" s="152"/>
      <c r="N1324" s="153" t="s">
        <v>29499</v>
      </c>
      <c r="O1324" s="153"/>
      <c r="P1324" s="153"/>
      <c r="Q1324" s="153"/>
      <c r="R1324" s="153"/>
      <c r="S1324" s="153"/>
    </row>
    <row r="1326" spans="1:19" ht="15" customHeight="1" x14ac:dyDescent="0.3">
      <c r="A1326" s="154" t="s">
        <v>26963</v>
      </c>
      <c r="B1326" s="154"/>
      <c r="C1326" s="154"/>
    </row>
    <row r="1327" spans="1:19" ht="15" customHeight="1" x14ac:dyDescent="0.3">
      <c r="A1327" s="154"/>
      <c r="B1327" s="154"/>
      <c r="C1327" s="154"/>
      <c r="P1327" s="155" t="s">
        <v>29500</v>
      </c>
      <c r="Q1327" s="155"/>
      <c r="R1327" s="155"/>
      <c r="S1327" s="155"/>
    </row>
    <row r="1328" spans="1:19" x14ac:dyDescent="0.3">
      <c r="P1328" s="155"/>
      <c r="Q1328" s="155"/>
      <c r="R1328" s="155"/>
      <c r="S1328" s="155"/>
    </row>
    <row r="1330" spans="1:19" ht="15.75" customHeight="1" x14ac:dyDescent="0.3">
      <c r="H1330" s="150" t="s">
        <v>26843</v>
      </c>
      <c r="I1330" s="150"/>
      <c r="J1330" s="150"/>
      <c r="K1330" s="150"/>
      <c r="L1330" s="150"/>
      <c r="M1330" s="150"/>
      <c r="N1330" s="150"/>
    </row>
    <row r="1332" spans="1:19" ht="15.75" customHeight="1" x14ac:dyDescent="0.3">
      <c r="G1332" s="150" t="s">
        <v>26844</v>
      </c>
      <c r="H1332" s="150"/>
    </row>
    <row r="1334" spans="1:19" ht="15" customHeight="1" x14ac:dyDescent="0.3">
      <c r="A1334" s="151" t="s">
        <v>26845</v>
      </c>
      <c r="B1334" s="151"/>
      <c r="C1334" s="151"/>
      <c r="D1334" s="151"/>
      <c r="J1334" s="151" t="s">
        <v>26846</v>
      </c>
      <c r="K1334" s="151"/>
      <c r="M1334" s="151" t="s">
        <v>26847</v>
      </c>
      <c r="N1334" s="151"/>
      <c r="P1334" s="151" t="s">
        <v>26848</v>
      </c>
      <c r="Q1334" s="151"/>
      <c r="R1334" s="151"/>
    </row>
    <row r="1336" spans="1:19" ht="15" customHeight="1" x14ac:dyDescent="0.3">
      <c r="A1336" s="137" t="s">
        <v>27</v>
      </c>
      <c r="C1336" s="149" t="s">
        <v>26849</v>
      </c>
      <c r="D1336" s="149"/>
      <c r="E1336" s="149"/>
      <c r="L1336" s="137" t="s">
        <v>13</v>
      </c>
      <c r="R1336" s="137" t="s">
        <v>26850</v>
      </c>
    </row>
    <row r="1338" spans="1:19" ht="15" customHeight="1" x14ac:dyDescent="0.3">
      <c r="A1338" s="147" t="s">
        <v>29501</v>
      </c>
      <c r="B1338" s="147"/>
      <c r="C1338" s="147" t="s">
        <v>29502</v>
      </c>
      <c r="D1338" s="147"/>
      <c r="E1338" s="147"/>
      <c r="F1338" s="147"/>
      <c r="G1338" s="147"/>
      <c r="H1338" s="147"/>
      <c r="I1338" s="147"/>
      <c r="J1338" s="147"/>
      <c r="K1338" s="147" t="s">
        <v>146</v>
      </c>
      <c r="L1338" s="147"/>
      <c r="M1338" s="147"/>
      <c r="N1338" s="148" t="s">
        <v>29503</v>
      </c>
      <c r="O1338" s="148"/>
      <c r="P1338" s="148"/>
      <c r="Q1338" s="148"/>
      <c r="R1338" s="148"/>
      <c r="S1338" s="148"/>
    </row>
    <row r="1339" spans="1:19" x14ac:dyDescent="0.3">
      <c r="A1339" s="147"/>
      <c r="B1339" s="147"/>
      <c r="C1339" s="147"/>
      <c r="D1339" s="147"/>
      <c r="E1339" s="147"/>
      <c r="F1339" s="147"/>
      <c r="G1339" s="147"/>
      <c r="H1339" s="147"/>
      <c r="I1339" s="147"/>
      <c r="J1339" s="147"/>
      <c r="K1339" s="147"/>
      <c r="L1339" s="147"/>
      <c r="M1339" s="147"/>
      <c r="N1339" s="148"/>
      <c r="O1339" s="148"/>
      <c r="P1339" s="148"/>
      <c r="Q1339" s="148"/>
      <c r="R1339" s="148"/>
      <c r="S1339" s="148"/>
    </row>
    <row r="1340" spans="1:19" ht="15" customHeight="1" x14ac:dyDescent="0.3">
      <c r="A1340" s="147" t="s">
        <v>29504</v>
      </c>
      <c r="B1340" s="147"/>
      <c r="C1340" s="147" t="s">
        <v>29505</v>
      </c>
      <c r="D1340" s="147"/>
      <c r="E1340" s="147"/>
      <c r="F1340" s="147"/>
      <c r="G1340" s="147"/>
      <c r="H1340" s="147"/>
      <c r="I1340" s="147"/>
      <c r="J1340" s="147"/>
      <c r="K1340" s="147" t="s">
        <v>146</v>
      </c>
      <c r="L1340" s="147"/>
      <c r="M1340" s="147"/>
      <c r="N1340" s="148" t="s">
        <v>29506</v>
      </c>
      <c r="O1340" s="148"/>
      <c r="P1340" s="148"/>
      <c r="Q1340" s="148"/>
      <c r="R1340" s="148"/>
      <c r="S1340" s="148"/>
    </row>
    <row r="1341" spans="1:19" ht="15" customHeight="1" x14ac:dyDescent="0.3">
      <c r="A1341" s="147" t="s">
        <v>29507</v>
      </c>
      <c r="B1341" s="147"/>
      <c r="C1341" s="147" t="s">
        <v>29508</v>
      </c>
      <c r="D1341" s="147"/>
      <c r="E1341" s="147"/>
      <c r="F1341" s="147"/>
      <c r="G1341" s="147"/>
      <c r="H1341" s="147"/>
      <c r="I1341" s="147"/>
      <c r="J1341" s="147"/>
      <c r="K1341" s="147" t="s">
        <v>146</v>
      </c>
      <c r="L1341" s="147"/>
      <c r="M1341" s="147"/>
      <c r="N1341" s="148" t="s">
        <v>29509</v>
      </c>
      <c r="O1341" s="148"/>
      <c r="P1341" s="148"/>
      <c r="Q1341" s="148"/>
      <c r="R1341" s="148"/>
      <c r="S1341" s="148"/>
    </row>
    <row r="1342" spans="1:19" ht="15" customHeight="1" x14ac:dyDescent="0.3">
      <c r="A1342" s="147" t="s">
        <v>29510</v>
      </c>
      <c r="B1342" s="147"/>
      <c r="C1342" s="147" t="s">
        <v>29511</v>
      </c>
      <c r="D1342" s="147"/>
      <c r="E1342" s="147"/>
      <c r="F1342" s="147"/>
      <c r="G1342" s="147"/>
      <c r="H1342" s="147"/>
      <c r="I1342" s="147"/>
      <c r="J1342" s="147"/>
      <c r="K1342" s="147" t="s">
        <v>146</v>
      </c>
      <c r="L1342" s="147"/>
      <c r="M1342" s="147"/>
      <c r="N1342" s="148" t="s">
        <v>29512</v>
      </c>
      <c r="O1342" s="148"/>
      <c r="P1342" s="148"/>
      <c r="Q1342" s="148"/>
      <c r="R1342" s="148"/>
      <c r="S1342" s="148"/>
    </row>
    <row r="1343" spans="1:19" ht="15" customHeight="1" x14ac:dyDescent="0.3">
      <c r="A1343" s="147" t="s">
        <v>29513</v>
      </c>
      <c r="B1343" s="147"/>
      <c r="C1343" s="147" t="s">
        <v>29514</v>
      </c>
      <c r="D1343" s="147"/>
      <c r="E1343" s="147"/>
      <c r="F1343" s="147"/>
      <c r="G1343" s="147"/>
      <c r="H1343" s="147"/>
      <c r="I1343" s="147"/>
      <c r="J1343" s="147"/>
      <c r="K1343" s="147" t="s">
        <v>146</v>
      </c>
      <c r="L1343" s="147"/>
      <c r="M1343" s="147"/>
      <c r="N1343" s="148" t="s">
        <v>29515</v>
      </c>
      <c r="O1343" s="148"/>
      <c r="P1343" s="148"/>
      <c r="Q1343" s="148"/>
      <c r="R1343" s="148"/>
      <c r="S1343" s="148"/>
    </row>
    <row r="1344" spans="1:19" ht="15" customHeight="1" x14ac:dyDescent="0.3">
      <c r="A1344" s="147" t="s">
        <v>29516</v>
      </c>
      <c r="B1344" s="147"/>
      <c r="C1344" s="147" t="s">
        <v>29517</v>
      </c>
      <c r="D1344" s="147"/>
      <c r="E1344" s="147"/>
      <c r="F1344" s="147"/>
      <c r="G1344" s="147"/>
      <c r="H1344" s="147"/>
      <c r="I1344" s="147"/>
      <c r="J1344" s="147"/>
      <c r="K1344" s="147" t="s">
        <v>146</v>
      </c>
      <c r="L1344" s="147"/>
      <c r="M1344" s="147"/>
      <c r="N1344" s="148" t="s">
        <v>29518</v>
      </c>
      <c r="O1344" s="148"/>
      <c r="P1344" s="148"/>
      <c r="Q1344" s="148"/>
      <c r="R1344" s="148"/>
      <c r="S1344" s="148"/>
    </row>
    <row r="1345" spans="1:19" ht="15" customHeight="1" x14ac:dyDescent="0.3">
      <c r="A1345" s="147" t="s">
        <v>29519</v>
      </c>
      <c r="B1345" s="147"/>
      <c r="C1345" s="147" t="s">
        <v>29520</v>
      </c>
      <c r="D1345" s="147"/>
      <c r="E1345" s="147"/>
      <c r="F1345" s="147"/>
      <c r="G1345" s="147"/>
      <c r="H1345" s="147"/>
      <c r="I1345" s="147"/>
      <c r="J1345" s="147"/>
      <c r="K1345" s="147" t="s">
        <v>146</v>
      </c>
      <c r="L1345" s="147"/>
      <c r="M1345" s="147"/>
      <c r="N1345" s="148" t="s">
        <v>29521</v>
      </c>
      <c r="O1345" s="148"/>
      <c r="P1345" s="148"/>
      <c r="Q1345" s="148"/>
      <c r="R1345" s="148"/>
      <c r="S1345" s="148"/>
    </row>
    <row r="1346" spans="1:19" ht="15" customHeight="1" x14ac:dyDescent="0.3">
      <c r="A1346" s="147" t="s">
        <v>29522</v>
      </c>
      <c r="B1346" s="147"/>
      <c r="C1346" s="147" t="s">
        <v>29523</v>
      </c>
      <c r="D1346" s="147"/>
      <c r="E1346" s="147"/>
      <c r="F1346" s="147"/>
      <c r="G1346" s="147"/>
      <c r="H1346" s="147"/>
      <c r="I1346" s="147"/>
      <c r="J1346" s="147"/>
      <c r="K1346" s="147" t="s">
        <v>146</v>
      </c>
      <c r="L1346" s="147"/>
      <c r="M1346" s="147"/>
      <c r="N1346" s="148" t="s">
        <v>29524</v>
      </c>
      <c r="O1346" s="148"/>
      <c r="P1346" s="148"/>
      <c r="Q1346" s="148"/>
      <c r="R1346" s="148"/>
      <c r="S1346" s="148"/>
    </row>
    <row r="1347" spans="1:19" ht="15" customHeight="1" x14ac:dyDescent="0.3">
      <c r="A1347" s="147" t="s">
        <v>29525</v>
      </c>
      <c r="B1347" s="147"/>
      <c r="C1347" s="147" t="s">
        <v>29526</v>
      </c>
      <c r="D1347" s="147"/>
      <c r="E1347" s="147"/>
      <c r="F1347" s="147"/>
      <c r="G1347" s="147"/>
      <c r="H1347" s="147"/>
      <c r="I1347" s="147"/>
      <c r="J1347" s="147"/>
      <c r="K1347" s="147" t="s">
        <v>146</v>
      </c>
      <c r="L1347" s="147"/>
      <c r="M1347" s="147"/>
      <c r="N1347" s="148" t="s">
        <v>29527</v>
      </c>
      <c r="O1347" s="148"/>
      <c r="P1347" s="148"/>
      <c r="Q1347" s="148"/>
      <c r="R1347" s="148"/>
      <c r="S1347" s="148"/>
    </row>
    <row r="1348" spans="1:19" ht="15" customHeight="1" x14ac:dyDescent="0.3">
      <c r="A1348" s="147" t="s">
        <v>29528</v>
      </c>
      <c r="B1348" s="147"/>
      <c r="C1348" s="147" t="s">
        <v>29529</v>
      </c>
      <c r="D1348" s="147"/>
      <c r="E1348" s="147"/>
      <c r="F1348" s="147"/>
      <c r="G1348" s="147"/>
      <c r="H1348" s="147"/>
      <c r="I1348" s="147"/>
      <c r="J1348" s="147"/>
      <c r="K1348" s="147" t="s">
        <v>146</v>
      </c>
      <c r="L1348" s="147"/>
      <c r="M1348" s="147"/>
      <c r="N1348" s="148" t="s">
        <v>29530</v>
      </c>
      <c r="O1348" s="148"/>
      <c r="P1348" s="148"/>
      <c r="Q1348" s="148"/>
      <c r="R1348" s="148"/>
      <c r="S1348" s="148"/>
    </row>
    <row r="1349" spans="1:19" ht="15" customHeight="1" x14ac:dyDescent="0.3">
      <c r="A1349" s="147" t="s">
        <v>29531</v>
      </c>
      <c r="B1349" s="147"/>
      <c r="C1349" s="147" t="s">
        <v>29532</v>
      </c>
      <c r="D1349" s="147"/>
      <c r="E1349" s="147"/>
      <c r="F1349" s="147"/>
      <c r="G1349" s="147"/>
      <c r="H1349" s="147"/>
      <c r="I1349" s="147"/>
      <c r="J1349" s="147"/>
      <c r="K1349" s="147" t="s">
        <v>146</v>
      </c>
      <c r="L1349" s="147"/>
      <c r="M1349" s="147"/>
      <c r="N1349" s="148" t="s">
        <v>29533</v>
      </c>
      <c r="O1349" s="148"/>
      <c r="P1349" s="148"/>
      <c r="Q1349" s="148"/>
      <c r="R1349" s="148"/>
      <c r="S1349" s="148"/>
    </row>
    <row r="1350" spans="1:19" ht="15" customHeight="1" x14ac:dyDescent="0.3">
      <c r="A1350" s="147" t="s">
        <v>29534</v>
      </c>
      <c r="B1350" s="147"/>
      <c r="C1350" s="147" t="s">
        <v>29423</v>
      </c>
      <c r="D1350" s="147"/>
      <c r="E1350" s="147"/>
      <c r="F1350" s="147"/>
      <c r="G1350" s="147"/>
      <c r="H1350" s="147"/>
      <c r="I1350" s="147"/>
      <c r="J1350" s="147"/>
      <c r="K1350" s="147" t="s">
        <v>26910</v>
      </c>
      <c r="L1350" s="147"/>
      <c r="M1350" s="147"/>
      <c r="N1350" s="148" t="s">
        <v>26911</v>
      </c>
      <c r="O1350" s="148"/>
      <c r="P1350" s="148"/>
      <c r="Q1350" s="148"/>
      <c r="R1350" s="148"/>
      <c r="S1350" s="148"/>
    </row>
    <row r="1351" spans="1:19" ht="15" customHeight="1" x14ac:dyDescent="0.3">
      <c r="A1351" s="147" t="s">
        <v>29535</v>
      </c>
      <c r="B1351" s="147"/>
      <c r="C1351" s="147" t="s">
        <v>29536</v>
      </c>
      <c r="D1351" s="147"/>
      <c r="E1351" s="147"/>
      <c r="F1351" s="147"/>
      <c r="G1351" s="147"/>
      <c r="H1351" s="147"/>
      <c r="I1351" s="147"/>
      <c r="J1351" s="147"/>
      <c r="K1351" s="147" t="s">
        <v>80</v>
      </c>
      <c r="L1351" s="147"/>
      <c r="M1351" s="147"/>
      <c r="N1351" s="148" t="s">
        <v>29537</v>
      </c>
      <c r="O1351" s="148"/>
      <c r="P1351" s="148"/>
      <c r="Q1351" s="148"/>
      <c r="R1351" s="148"/>
      <c r="S1351" s="148"/>
    </row>
    <row r="1352" spans="1:19" ht="15" customHeight="1" x14ac:dyDescent="0.3">
      <c r="A1352" s="147" t="s">
        <v>29538</v>
      </c>
      <c r="B1352" s="147"/>
      <c r="C1352" s="147" t="s">
        <v>29539</v>
      </c>
      <c r="D1352" s="147"/>
      <c r="E1352" s="147"/>
      <c r="F1352" s="147"/>
      <c r="G1352" s="147"/>
      <c r="H1352" s="147"/>
      <c r="I1352" s="147"/>
      <c r="J1352" s="147"/>
      <c r="K1352" s="147" t="s">
        <v>80</v>
      </c>
      <c r="L1352" s="147"/>
      <c r="M1352" s="147"/>
      <c r="N1352" s="148" t="s">
        <v>29540</v>
      </c>
      <c r="O1352" s="148"/>
      <c r="P1352" s="148"/>
      <c r="Q1352" s="148"/>
      <c r="R1352" s="148"/>
      <c r="S1352" s="148"/>
    </row>
    <row r="1353" spans="1:19" ht="15" customHeight="1" x14ac:dyDescent="0.3">
      <c r="A1353" s="147" t="s">
        <v>29541</v>
      </c>
      <c r="B1353" s="147"/>
      <c r="C1353" s="147" t="s">
        <v>29542</v>
      </c>
      <c r="D1353" s="147"/>
      <c r="E1353" s="147"/>
      <c r="F1353" s="147"/>
      <c r="G1353" s="147"/>
      <c r="H1353" s="147"/>
      <c r="I1353" s="147"/>
      <c r="J1353" s="147"/>
      <c r="K1353" s="147" t="s">
        <v>80</v>
      </c>
      <c r="L1353" s="147"/>
      <c r="M1353" s="147"/>
      <c r="N1353" s="148" t="s">
        <v>29543</v>
      </c>
      <c r="O1353" s="148"/>
      <c r="P1353" s="148"/>
      <c r="Q1353" s="148"/>
      <c r="R1353" s="148"/>
      <c r="S1353" s="148"/>
    </row>
    <row r="1354" spans="1:19" ht="15" customHeight="1" x14ac:dyDescent="0.3">
      <c r="A1354" s="147" t="s">
        <v>29544</v>
      </c>
      <c r="B1354" s="147"/>
      <c r="C1354" s="147" t="s">
        <v>29545</v>
      </c>
      <c r="D1354" s="147"/>
      <c r="E1354" s="147"/>
      <c r="F1354" s="147"/>
      <c r="G1354" s="147"/>
      <c r="H1354" s="147"/>
      <c r="I1354" s="147"/>
      <c r="J1354" s="147"/>
      <c r="K1354" s="147" t="s">
        <v>80</v>
      </c>
      <c r="L1354" s="147"/>
      <c r="M1354" s="147"/>
      <c r="N1354" s="148" t="s">
        <v>15144</v>
      </c>
      <c r="O1354" s="148"/>
      <c r="P1354" s="148"/>
      <c r="Q1354" s="148"/>
      <c r="R1354" s="148"/>
      <c r="S1354" s="148"/>
    </row>
    <row r="1355" spans="1:19" ht="15" customHeight="1" x14ac:dyDescent="0.3">
      <c r="A1355" s="147" t="s">
        <v>29546</v>
      </c>
      <c r="B1355" s="147"/>
      <c r="C1355" s="147" t="s">
        <v>29547</v>
      </c>
      <c r="D1355" s="147"/>
      <c r="E1355" s="147"/>
      <c r="F1355" s="147"/>
      <c r="G1355" s="147"/>
      <c r="H1355" s="147"/>
      <c r="I1355" s="147"/>
      <c r="J1355" s="147"/>
      <c r="K1355" s="147" t="s">
        <v>80</v>
      </c>
      <c r="L1355" s="147"/>
      <c r="M1355" s="147"/>
      <c r="N1355" s="148" t="s">
        <v>29548</v>
      </c>
      <c r="O1355" s="148"/>
      <c r="P1355" s="148"/>
      <c r="Q1355" s="148"/>
      <c r="R1355" s="148"/>
      <c r="S1355" s="148"/>
    </row>
    <row r="1356" spans="1:19" ht="15" customHeight="1" x14ac:dyDescent="0.3">
      <c r="A1356" s="147" t="s">
        <v>29549</v>
      </c>
      <c r="B1356" s="147"/>
      <c r="C1356" s="147" t="s">
        <v>29550</v>
      </c>
      <c r="D1356" s="147"/>
      <c r="E1356" s="147"/>
      <c r="F1356" s="147"/>
      <c r="G1356" s="147"/>
      <c r="H1356" s="147"/>
      <c r="I1356" s="147"/>
      <c r="J1356" s="147"/>
      <c r="K1356" s="147" t="s">
        <v>80</v>
      </c>
      <c r="L1356" s="147"/>
      <c r="M1356" s="147"/>
      <c r="N1356" s="148" t="s">
        <v>14777</v>
      </c>
      <c r="O1356" s="148"/>
      <c r="P1356" s="148"/>
      <c r="Q1356" s="148"/>
      <c r="R1356" s="148"/>
      <c r="S1356" s="148"/>
    </row>
    <row r="1357" spans="1:19" ht="15" customHeight="1" x14ac:dyDescent="0.3">
      <c r="A1357" s="147" t="s">
        <v>29551</v>
      </c>
      <c r="B1357" s="147"/>
      <c r="C1357" s="147" t="s">
        <v>29552</v>
      </c>
      <c r="D1357" s="147"/>
      <c r="E1357" s="147"/>
      <c r="F1357" s="147"/>
      <c r="G1357" s="147"/>
      <c r="H1357" s="147"/>
      <c r="I1357" s="147"/>
      <c r="J1357" s="147"/>
      <c r="K1357" s="147" t="s">
        <v>80</v>
      </c>
      <c r="L1357" s="147"/>
      <c r="M1357" s="147"/>
      <c r="N1357" s="148" t="s">
        <v>29553</v>
      </c>
      <c r="O1357" s="148"/>
      <c r="P1357" s="148"/>
      <c r="Q1357" s="148"/>
      <c r="R1357" s="148"/>
      <c r="S1357" s="148"/>
    </row>
    <row r="1358" spans="1:19" ht="15" customHeight="1" x14ac:dyDescent="0.3">
      <c r="A1358" s="147" t="s">
        <v>29554</v>
      </c>
      <c r="B1358" s="147"/>
      <c r="C1358" s="147" t="s">
        <v>29555</v>
      </c>
      <c r="D1358" s="147"/>
      <c r="E1358" s="147"/>
      <c r="F1358" s="147"/>
      <c r="G1358" s="147"/>
      <c r="H1358" s="147"/>
      <c r="I1358" s="147"/>
      <c r="J1358" s="147"/>
      <c r="K1358" s="147" t="s">
        <v>80</v>
      </c>
      <c r="L1358" s="147"/>
      <c r="M1358" s="147"/>
      <c r="N1358" s="148" t="s">
        <v>29556</v>
      </c>
      <c r="O1358" s="148"/>
      <c r="P1358" s="148"/>
      <c r="Q1358" s="148"/>
      <c r="R1358" s="148"/>
      <c r="S1358" s="148"/>
    </row>
    <row r="1359" spans="1:19" ht="15" customHeight="1" x14ac:dyDescent="0.3">
      <c r="A1359" s="147" t="s">
        <v>29557</v>
      </c>
      <c r="B1359" s="147"/>
      <c r="C1359" s="147" t="s">
        <v>29558</v>
      </c>
      <c r="D1359" s="147"/>
      <c r="E1359" s="147"/>
      <c r="F1359" s="147"/>
      <c r="G1359" s="147"/>
      <c r="H1359" s="147"/>
      <c r="I1359" s="147"/>
      <c r="J1359" s="147"/>
      <c r="K1359" s="147" t="s">
        <v>80</v>
      </c>
      <c r="L1359" s="147"/>
      <c r="M1359" s="147"/>
      <c r="N1359" s="148" t="s">
        <v>29559</v>
      </c>
      <c r="O1359" s="148"/>
      <c r="P1359" s="148"/>
      <c r="Q1359" s="148"/>
      <c r="R1359" s="148"/>
      <c r="S1359" s="148"/>
    </row>
    <row r="1360" spans="1:19" ht="15" customHeight="1" x14ac:dyDescent="0.3">
      <c r="A1360" s="147" t="s">
        <v>29560</v>
      </c>
      <c r="B1360" s="147"/>
      <c r="C1360" s="147" t="s">
        <v>29561</v>
      </c>
      <c r="D1360" s="147"/>
      <c r="E1360" s="147"/>
      <c r="F1360" s="147"/>
      <c r="G1360" s="147"/>
      <c r="H1360" s="147"/>
      <c r="I1360" s="147"/>
      <c r="J1360" s="147"/>
      <c r="K1360" s="147" t="s">
        <v>80</v>
      </c>
      <c r="L1360" s="147"/>
      <c r="M1360" s="147"/>
      <c r="N1360" s="148" t="s">
        <v>29562</v>
      </c>
      <c r="O1360" s="148"/>
      <c r="P1360" s="148"/>
      <c r="Q1360" s="148"/>
      <c r="R1360" s="148"/>
      <c r="S1360" s="148"/>
    </row>
    <row r="1361" spans="1:19" ht="15" customHeight="1" x14ac:dyDescent="0.3">
      <c r="A1361" s="147" t="s">
        <v>29563</v>
      </c>
      <c r="B1361" s="147"/>
      <c r="C1361" s="147" t="s">
        <v>29564</v>
      </c>
      <c r="D1361" s="147"/>
      <c r="E1361" s="147"/>
      <c r="F1361" s="147"/>
      <c r="G1361" s="147"/>
      <c r="H1361" s="147"/>
      <c r="I1361" s="147"/>
      <c r="J1361" s="147"/>
      <c r="K1361" s="147" t="s">
        <v>80</v>
      </c>
      <c r="L1361" s="147"/>
      <c r="M1361" s="147"/>
      <c r="N1361" s="148" t="s">
        <v>29565</v>
      </c>
      <c r="O1361" s="148"/>
      <c r="P1361" s="148"/>
      <c r="Q1361" s="148"/>
      <c r="R1361" s="148"/>
      <c r="S1361" s="148"/>
    </row>
    <row r="1362" spans="1:19" ht="15" customHeight="1" x14ac:dyDescent="0.3">
      <c r="A1362" s="147" t="s">
        <v>29566</v>
      </c>
      <c r="B1362" s="147"/>
      <c r="C1362" s="147" t="s">
        <v>29567</v>
      </c>
      <c r="D1362" s="147"/>
      <c r="E1362" s="147"/>
      <c r="F1362" s="147"/>
      <c r="G1362" s="147"/>
      <c r="H1362" s="147"/>
      <c r="I1362" s="147"/>
      <c r="J1362" s="147"/>
      <c r="K1362" s="147" t="s">
        <v>80</v>
      </c>
      <c r="L1362" s="147"/>
      <c r="M1362" s="147"/>
      <c r="N1362" s="148" t="s">
        <v>12331</v>
      </c>
      <c r="O1362" s="148"/>
      <c r="P1362" s="148"/>
      <c r="Q1362" s="148"/>
      <c r="R1362" s="148"/>
      <c r="S1362" s="148"/>
    </row>
    <row r="1363" spans="1:19" ht="15" customHeight="1" x14ac:dyDescent="0.3">
      <c r="A1363" s="147" t="s">
        <v>29568</v>
      </c>
      <c r="B1363" s="147"/>
      <c r="C1363" s="147" t="s">
        <v>29569</v>
      </c>
      <c r="D1363" s="147"/>
      <c r="E1363" s="147"/>
      <c r="F1363" s="147"/>
      <c r="G1363" s="147"/>
      <c r="H1363" s="147"/>
      <c r="I1363" s="147"/>
      <c r="J1363" s="147"/>
      <c r="K1363" s="147" t="s">
        <v>80</v>
      </c>
      <c r="L1363" s="147"/>
      <c r="M1363" s="147"/>
      <c r="N1363" s="148" t="s">
        <v>29570</v>
      </c>
      <c r="O1363" s="148"/>
      <c r="P1363" s="148"/>
      <c r="Q1363" s="148"/>
      <c r="R1363" s="148"/>
      <c r="S1363" s="148"/>
    </row>
    <row r="1364" spans="1:19" ht="15" customHeight="1" x14ac:dyDescent="0.3">
      <c r="A1364" s="147" t="s">
        <v>29571</v>
      </c>
      <c r="B1364" s="147"/>
      <c r="C1364" s="147" t="s">
        <v>29572</v>
      </c>
      <c r="D1364" s="147"/>
      <c r="E1364" s="147"/>
      <c r="F1364" s="147"/>
      <c r="G1364" s="147"/>
      <c r="H1364" s="147"/>
      <c r="I1364" s="147"/>
      <c r="J1364" s="147"/>
      <c r="K1364" s="147" t="s">
        <v>80</v>
      </c>
      <c r="L1364" s="147"/>
      <c r="M1364" s="147"/>
      <c r="N1364" s="148" t="s">
        <v>29573</v>
      </c>
      <c r="O1364" s="148"/>
      <c r="P1364" s="148"/>
      <c r="Q1364" s="148"/>
      <c r="R1364" s="148"/>
      <c r="S1364" s="148"/>
    </row>
    <row r="1365" spans="1:19" ht="15" customHeight="1" x14ac:dyDescent="0.3">
      <c r="A1365" s="147" t="s">
        <v>29574</v>
      </c>
      <c r="B1365" s="147"/>
      <c r="C1365" s="147" t="s">
        <v>29575</v>
      </c>
      <c r="D1365" s="147"/>
      <c r="E1365" s="147"/>
      <c r="F1365" s="147"/>
      <c r="G1365" s="147"/>
      <c r="H1365" s="147"/>
      <c r="I1365" s="147"/>
      <c r="J1365" s="147"/>
      <c r="K1365" s="147" t="s">
        <v>26910</v>
      </c>
      <c r="L1365" s="147"/>
      <c r="M1365" s="147"/>
      <c r="N1365" s="148" t="s">
        <v>26911</v>
      </c>
      <c r="O1365" s="148"/>
      <c r="P1365" s="148"/>
      <c r="Q1365" s="148"/>
      <c r="R1365" s="148"/>
      <c r="S1365" s="148"/>
    </row>
    <row r="1366" spans="1:19" ht="15" customHeight="1" x14ac:dyDescent="0.3">
      <c r="A1366" s="147" t="s">
        <v>29576</v>
      </c>
      <c r="B1366" s="147"/>
      <c r="C1366" s="147" t="s">
        <v>29577</v>
      </c>
      <c r="D1366" s="147"/>
      <c r="E1366" s="147"/>
      <c r="F1366" s="147"/>
      <c r="G1366" s="147"/>
      <c r="H1366" s="147"/>
      <c r="I1366" s="147"/>
      <c r="J1366" s="147"/>
      <c r="K1366" s="147" t="s">
        <v>146</v>
      </c>
      <c r="L1366" s="147"/>
      <c r="M1366" s="147"/>
      <c r="N1366" s="148" t="s">
        <v>29578</v>
      </c>
      <c r="O1366" s="148"/>
      <c r="P1366" s="148"/>
      <c r="Q1366" s="148"/>
      <c r="R1366" s="148"/>
      <c r="S1366" s="148"/>
    </row>
    <row r="1367" spans="1:19" ht="15" customHeight="1" x14ac:dyDescent="0.3">
      <c r="A1367" s="147" t="s">
        <v>29579</v>
      </c>
      <c r="B1367" s="147"/>
      <c r="C1367" s="147" t="s">
        <v>29580</v>
      </c>
      <c r="D1367" s="147"/>
      <c r="E1367" s="147"/>
      <c r="F1367" s="147"/>
      <c r="G1367" s="147"/>
      <c r="H1367" s="147"/>
      <c r="I1367" s="147"/>
      <c r="J1367" s="147"/>
      <c r="K1367" s="147" t="s">
        <v>146</v>
      </c>
      <c r="L1367" s="147"/>
      <c r="M1367" s="147"/>
      <c r="N1367" s="148" t="s">
        <v>29581</v>
      </c>
      <c r="O1367" s="148"/>
      <c r="P1367" s="148"/>
      <c r="Q1367" s="148"/>
      <c r="R1367" s="148"/>
      <c r="S1367" s="148"/>
    </row>
    <row r="1368" spans="1:19" ht="15" customHeight="1" x14ac:dyDescent="0.3">
      <c r="A1368" s="147" t="s">
        <v>29582</v>
      </c>
      <c r="B1368" s="147"/>
      <c r="C1368" s="147" t="s">
        <v>29583</v>
      </c>
      <c r="D1368" s="147"/>
      <c r="E1368" s="147"/>
      <c r="F1368" s="147"/>
      <c r="G1368" s="147"/>
      <c r="H1368" s="147"/>
      <c r="I1368" s="147"/>
      <c r="J1368" s="147"/>
      <c r="K1368" s="147" t="s">
        <v>146</v>
      </c>
      <c r="L1368" s="147"/>
      <c r="M1368" s="147"/>
      <c r="N1368" s="148" t="s">
        <v>29584</v>
      </c>
      <c r="O1368" s="148"/>
      <c r="P1368" s="148"/>
      <c r="Q1368" s="148"/>
      <c r="R1368" s="148"/>
      <c r="S1368" s="148"/>
    </row>
    <row r="1369" spans="1:19" ht="15" customHeight="1" x14ac:dyDescent="0.3">
      <c r="A1369" s="147" t="s">
        <v>29585</v>
      </c>
      <c r="B1369" s="147"/>
      <c r="C1369" s="147" t="s">
        <v>29586</v>
      </c>
      <c r="D1369" s="147"/>
      <c r="E1369" s="147"/>
      <c r="F1369" s="147"/>
      <c r="G1369" s="147"/>
      <c r="H1369" s="147"/>
      <c r="I1369" s="147"/>
      <c r="J1369" s="147"/>
      <c r="K1369" s="147" t="s">
        <v>146</v>
      </c>
      <c r="L1369" s="147"/>
      <c r="M1369" s="147"/>
      <c r="N1369" s="148" t="s">
        <v>29587</v>
      </c>
      <c r="O1369" s="148"/>
      <c r="P1369" s="148"/>
      <c r="Q1369" s="148"/>
      <c r="R1369" s="148"/>
      <c r="S1369" s="148"/>
    </row>
    <row r="1370" spans="1:19" ht="15" customHeight="1" x14ac:dyDescent="0.3">
      <c r="A1370" s="147" t="s">
        <v>29588</v>
      </c>
      <c r="B1370" s="147"/>
      <c r="C1370" s="147" t="s">
        <v>29589</v>
      </c>
      <c r="D1370" s="147"/>
      <c r="E1370" s="147"/>
      <c r="F1370" s="147"/>
      <c r="G1370" s="147"/>
      <c r="H1370" s="147"/>
      <c r="I1370" s="147"/>
      <c r="J1370" s="147"/>
      <c r="K1370" s="147" t="s">
        <v>146</v>
      </c>
      <c r="L1370" s="147"/>
      <c r="M1370" s="147"/>
      <c r="N1370" s="148" t="s">
        <v>18145</v>
      </c>
      <c r="O1370" s="148"/>
      <c r="P1370" s="148"/>
      <c r="Q1370" s="148"/>
      <c r="R1370" s="148"/>
      <c r="S1370" s="148"/>
    </row>
    <row r="1371" spans="1:19" ht="15" customHeight="1" x14ac:dyDescent="0.3">
      <c r="A1371" s="147" t="s">
        <v>29590</v>
      </c>
      <c r="B1371" s="147"/>
      <c r="C1371" s="147" t="s">
        <v>29591</v>
      </c>
      <c r="D1371" s="147"/>
      <c r="E1371" s="147"/>
      <c r="F1371" s="147"/>
      <c r="G1371" s="147"/>
      <c r="H1371" s="147"/>
      <c r="I1371" s="147"/>
      <c r="J1371" s="147"/>
      <c r="K1371" s="147" t="s">
        <v>146</v>
      </c>
      <c r="L1371" s="147"/>
      <c r="M1371" s="147"/>
      <c r="N1371" s="148" t="s">
        <v>29592</v>
      </c>
      <c r="O1371" s="148"/>
      <c r="P1371" s="148"/>
      <c r="Q1371" s="148"/>
      <c r="R1371" s="148"/>
      <c r="S1371" s="148"/>
    </row>
    <row r="1372" spans="1:19" ht="15" customHeight="1" x14ac:dyDescent="0.3">
      <c r="A1372" s="147" t="s">
        <v>29593</v>
      </c>
      <c r="B1372" s="147"/>
      <c r="C1372" s="147" t="s">
        <v>29594</v>
      </c>
      <c r="D1372" s="147"/>
      <c r="E1372" s="147"/>
      <c r="F1372" s="147"/>
      <c r="G1372" s="147"/>
      <c r="H1372" s="147"/>
      <c r="I1372" s="147"/>
      <c r="J1372" s="147"/>
      <c r="K1372" s="147" t="s">
        <v>146</v>
      </c>
      <c r="L1372" s="147"/>
      <c r="M1372" s="147"/>
      <c r="N1372" s="148" t="s">
        <v>29595</v>
      </c>
      <c r="O1372" s="148"/>
      <c r="P1372" s="148"/>
      <c r="Q1372" s="148"/>
      <c r="R1372" s="148"/>
      <c r="S1372" s="148"/>
    </row>
    <row r="1373" spans="1:19" ht="15" customHeight="1" x14ac:dyDescent="0.3">
      <c r="A1373" s="147" t="s">
        <v>29596</v>
      </c>
      <c r="B1373" s="147"/>
      <c r="C1373" s="147" t="s">
        <v>29597</v>
      </c>
      <c r="D1373" s="147"/>
      <c r="E1373" s="147"/>
      <c r="F1373" s="147"/>
      <c r="G1373" s="147"/>
      <c r="H1373" s="147"/>
      <c r="I1373" s="147"/>
      <c r="J1373" s="147"/>
      <c r="K1373" s="147" t="s">
        <v>146</v>
      </c>
      <c r="L1373" s="147"/>
      <c r="M1373" s="147"/>
      <c r="N1373" s="148" t="s">
        <v>29598</v>
      </c>
      <c r="O1373" s="148"/>
      <c r="P1373" s="148"/>
      <c r="Q1373" s="148"/>
      <c r="R1373" s="148"/>
      <c r="S1373" s="148"/>
    </row>
    <row r="1374" spans="1:19" ht="15" customHeight="1" x14ac:dyDescent="0.3">
      <c r="A1374" s="147" t="s">
        <v>29599</v>
      </c>
      <c r="B1374" s="147"/>
      <c r="C1374" s="147" t="s">
        <v>29600</v>
      </c>
      <c r="D1374" s="147"/>
      <c r="E1374" s="147"/>
      <c r="F1374" s="147"/>
      <c r="G1374" s="147"/>
      <c r="H1374" s="147"/>
      <c r="I1374" s="147"/>
      <c r="J1374" s="147"/>
      <c r="K1374" s="147" t="s">
        <v>146</v>
      </c>
      <c r="L1374" s="147"/>
      <c r="M1374" s="147"/>
      <c r="N1374" s="148" t="s">
        <v>29601</v>
      </c>
      <c r="O1374" s="148"/>
      <c r="P1374" s="148"/>
      <c r="Q1374" s="148"/>
      <c r="R1374" s="148"/>
      <c r="S1374" s="148"/>
    </row>
    <row r="1375" spans="1:19" ht="15" customHeight="1" x14ac:dyDescent="0.3">
      <c r="A1375" s="147" t="s">
        <v>29602</v>
      </c>
      <c r="B1375" s="147"/>
      <c r="C1375" s="147" t="s">
        <v>29603</v>
      </c>
      <c r="D1375" s="147"/>
      <c r="E1375" s="147"/>
      <c r="F1375" s="147"/>
      <c r="G1375" s="147"/>
      <c r="H1375" s="147"/>
      <c r="I1375" s="147"/>
      <c r="J1375" s="147"/>
      <c r="K1375" s="147" t="s">
        <v>146</v>
      </c>
      <c r="L1375" s="147"/>
      <c r="M1375" s="147"/>
      <c r="N1375" s="148" t="s">
        <v>29604</v>
      </c>
      <c r="O1375" s="148"/>
      <c r="P1375" s="148"/>
      <c r="Q1375" s="148"/>
      <c r="R1375" s="148"/>
      <c r="S1375" s="148"/>
    </row>
    <row r="1376" spans="1:19" ht="15" customHeight="1" x14ac:dyDescent="0.3">
      <c r="A1376" s="147" t="s">
        <v>29605</v>
      </c>
      <c r="B1376" s="147"/>
      <c r="C1376" s="147" t="s">
        <v>29606</v>
      </c>
      <c r="D1376" s="147"/>
      <c r="E1376" s="147"/>
      <c r="F1376" s="147"/>
      <c r="G1376" s="147"/>
      <c r="H1376" s="147"/>
      <c r="I1376" s="147"/>
      <c r="J1376" s="147"/>
      <c r="K1376" s="147" t="s">
        <v>146</v>
      </c>
      <c r="L1376" s="147"/>
      <c r="M1376" s="147"/>
      <c r="N1376" s="148" t="s">
        <v>29607</v>
      </c>
      <c r="O1376" s="148"/>
      <c r="P1376" s="148"/>
      <c r="Q1376" s="148"/>
      <c r="R1376" s="148"/>
      <c r="S1376" s="148"/>
    </row>
    <row r="1377" spans="1:19" ht="15" customHeight="1" x14ac:dyDescent="0.3">
      <c r="A1377" s="147" t="s">
        <v>29608</v>
      </c>
      <c r="B1377" s="147"/>
      <c r="C1377" s="147" t="s">
        <v>29609</v>
      </c>
      <c r="D1377" s="147"/>
      <c r="E1377" s="147"/>
      <c r="F1377" s="147"/>
      <c r="G1377" s="147"/>
      <c r="H1377" s="147"/>
      <c r="I1377" s="147"/>
      <c r="J1377" s="147"/>
      <c r="K1377" s="147" t="s">
        <v>146</v>
      </c>
      <c r="L1377" s="147"/>
      <c r="M1377" s="147"/>
      <c r="N1377" s="148" t="s">
        <v>167</v>
      </c>
      <c r="O1377" s="148"/>
      <c r="P1377" s="148"/>
      <c r="Q1377" s="148"/>
      <c r="R1377" s="148"/>
      <c r="S1377" s="148"/>
    </row>
    <row r="1378" spans="1:19" ht="15" customHeight="1" x14ac:dyDescent="0.3">
      <c r="A1378" s="147" t="s">
        <v>29610</v>
      </c>
      <c r="B1378" s="147"/>
      <c r="C1378" s="147" t="s">
        <v>29611</v>
      </c>
      <c r="D1378" s="147"/>
      <c r="E1378" s="147"/>
      <c r="F1378" s="147"/>
      <c r="G1378" s="147"/>
      <c r="H1378" s="147"/>
      <c r="I1378" s="147"/>
      <c r="J1378" s="147"/>
      <c r="K1378" s="147" t="s">
        <v>146</v>
      </c>
      <c r="L1378" s="147"/>
      <c r="M1378" s="147"/>
      <c r="N1378" s="148" t="s">
        <v>29612</v>
      </c>
      <c r="O1378" s="148"/>
      <c r="P1378" s="148"/>
      <c r="Q1378" s="148"/>
      <c r="R1378" s="148"/>
      <c r="S1378" s="148"/>
    </row>
    <row r="1379" spans="1:19" ht="15" customHeight="1" x14ac:dyDescent="0.3">
      <c r="A1379" s="147" t="s">
        <v>29613</v>
      </c>
      <c r="B1379" s="147"/>
      <c r="C1379" s="147" t="s">
        <v>29614</v>
      </c>
      <c r="D1379" s="147"/>
      <c r="E1379" s="147"/>
      <c r="F1379" s="147"/>
      <c r="G1379" s="147"/>
      <c r="H1379" s="147"/>
      <c r="I1379" s="147"/>
      <c r="J1379" s="147"/>
      <c r="K1379" s="147" t="s">
        <v>146</v>
      </c>
      <c r="L1379" s="147"/>
      <c r="M1379" s="147"/>
      <c r="N1379" s="148" t="s">
        <v>3849</v>
      </c>
      <c r="O1379" s="148"/>
      <c r="P1379" s="148"/>
      <c r="Q1379" s="148"/>
      <c r="R1379" s="148"/>
      <c r="S1379" s="148"/>
    </row>
    <row r="1380" spans="1:19" ht="15" customHeight="1" x14ac:dyDescent="0.3">
      <c r="A1380" s="147" t="s">
        <v>29615</v>
      </c>
      <c r="B1380" s="147"/>
      <c r="C1380" s="147" t="s">
        <v>29575</v>
      </c>
      <c r="D1380" s="147"/>
      <c r="E1380" s="147"/>
      <c r="F1380" s="147"/>
      <c r="G1380" s="147"/>
      <c r="H1380" s="147"/>
      <c r="I1380" s="147"/>
      <c r="J1380" s="147"/>
      <c r="K1380" s="147" t="s">
        <v>26910</v>
      </c>
      <c r="L1380" s="147"/>
      <c r="M1380" s="147"/>
      <c r="N1380" s="148" t="s">
        <v>26911</v>
      </c>
      <c r="O1380" s="148"/>
      <c r="P1380" s="148"/>
      <c r="Q1380" s="148"/>
      <c r="R1380" s="148"/>
      <c r="S1380" s="148"/>
    </row>
    <row r="1381" spans="1:19" ht="15" customHeight="1" x14ac:dyDescent="0.3">
      <c r="A1381" s="147" t="s">
        <v>29616</v>
      </c>
      <c r="B1381" s="147"/>
      <c r="C1381" s="147" t="s">
        <v>29617</v>
      </c>
      <c r="D1381" s="147"/>
      <c r="E1381" s="147"/>
      <c r="F1381" s="147"/>
      <c r="G1381" s="147"/>
      <c r="H1381" s="147"/>
      <c r="I1381" s="147"/>
      <c r="J1381" s="147"/>
      <c r="K1381" s="147" t="s">
        <v>80</v>
      </c>
      <c r="L1381" s="147"/>
      <c r="M1381" s="147"/>
      <c r="N1381" s="148" t="s">
        <v>29618</v>
      </c>
      <c r="O1381" s="148"/>
      <c r="P1381" s="148"/>
      <c r="Q1381" s="148"/>
      <c r="R1381" s="148"/>
      <c r="S1381" s="148"/>
    </row>
    <row r="1382" spans="1:19" ht="15" customHeight="1" x14ac:dyDescent="0.3">
      <c r="A1382" s="147" t="s">
        <v>29619</v>
      </c>
      <c r="B1382" s="147"/>
      <c r="C1382" s="147" t="s">
        <v>29620</v>
      </c>
      <c r="D1382" s="147"/>
      <c r="E1382" s="147"/>
      <c r="F1382" s="147"/>
      <c r="G1382" s="147"/>
      <c r="H1382" s="147"/>
      <c r="I1382" s="147"/>
      <c r="J1382" s="147"/>
      <c r="K1382" s="147" t="s">
        <v>80</v>
      </c>
      <c r="L1382" s="147"/>
      <c r="M1382" s="147"/>
      <c r="N1382" s="148" t="s">
        <v>29621</v>
      </c>
      <c r="O1382" s="148"/>
      <c r="P1382" s="148"/>
      <c r="Q1382" s="148"/>
      <c r="R1382" s="148"/>
      <c r="S1382" s="148"/>
    </row>
    <row r="1383" spans="1:19" ht="15" customHeight="1" x14ac:dyDescent="0.3">
      <c r="A1383" s="147" t="s">
        <v>29622</v>
      </c>
      <c r="B1383" s="147"/>
      <c r="C1383" s="147" t="s">
        <v>29623</v>
      </c>
      <c r="D1383" s="147"/>
      <c r="E1383" s="147"/>
      <c r="F1383" s="147"/>
      <c r="G1383" s="147"/>
      <c r="H1383" s="147"/>
      <c r="I1383" s="147"/>
      <c r="J1383" s="147"/>
      <c r="K1383" s="147" t="s">
        <v>80</v>
      </c>
      <c r="L1383" s="147"/>
      <c r="M1383" s="147"/>
      <c r="N1383" s="148" t="s">
        <v>29624</v>
      </c>
      <c r="O1383" s="148"/>
      <c r="P1383" s="148"/>
      <c r="Q1383" s="148"/>
      <c r="R1383" s="148"/>
      <c r="S1383" s="148"/>
    </row>
    <row r="1384" spans="1:19" ht="15" customHeight="1" x14ac:dyDescent="0.3">
      <c r="A1384" s="152" t="s">
        <v>29625</v>
      </c>
      <c r="B1384" s="152"/>
      <c r="C1384" s="152" t="s">
        <v>29626</v>
      </c>
      <c r="D1384" s="152"/>
      <c r="E1384" s="152"/>
      <c r="F1384" s="152"/>
      <c r="G1384" s="152"/>
      <c r="H1384" s="152"/>
      <c r="I1384" s="152"/>
      <c r="J1384" s="152"/>
      <c r="K1384" s="152" t="s">
        <v>80</v>
      </c>
      <c r="L1384" s="152"/>
      <c r="M1384" s="152"/>
      <c r="N1384" s="153" t="s">
        <v>29627</v>
      </c>
      <c r="O1384" s="153"/>
      <c r="P1384" s="153"/>
      <c r="Q1384" s="153"/>
      <c r="R1384" s="153"/>
      <c r="S1384" s="153"/>
    </row>
    <row r="1386" spans="1:19" ht="15" customHeight="1" x14ac:dyDescent="0.3">
      <c r="A1386" s="154" t="s">
        <v>26963</v>
      </c>
      <c r="B1386" s="154"/>
      <c r="C1386" s="154"/>
    </row>
    <row r="1387" spans="1:19" ht="15" customHeight="1" x14ac:dyDescent="0.3">
      <c r="A1387" s="154"/>
      <c r="B1387" s="154"/>
      <c r="C1387" s="154"/>
      <c r="P1387" s="155" t="s">
        <v>29628</v>
      </c>
      <c r="Q1387" s="155"/>
      <c r="R1387" s="155"/>
      <c r="S1387" s="155"/>
    </row>
    <row r="1388" spans="1:19" x14ac:dyDescent="0.3">
      <c r="P1388" s="155"/>
      <c r="Q1388" s="155"/>
      <c r="R1388" s="155"/>
      <c r="S1388" s="155"/>
    </row>
    <row r="1390" spans="1:19" ht="15.75" customHeight="1" x14ac:dyDescent="0.3">
      <c r="H1390" s="150" t="s">
        <v>26843</v>
      </c>
      <c r="I1390" s="150"/>
      <c r="J1390" s="150"/>
      <c r="K1390" s="150"/>
      <c r="L1390" s="150"/>
      <c r="M1390" s="150"/>
      <c r="N1390" s="150"/>
    </row>
    <row r="1392" spans="1:19" ht="15.75" customHeight="1" x14ac:dyDescent="0.3">
      <c r="G1392" s="150" t="s">
        <v>26844</v>
      </c>
      <c r="H1392" s="150"/>
    </row>
    <row r="1394" spans="1:19" ht="15" customHeight="1" x14ac:dyDescent="0.3">
      <c r="A1394" s="151" t="s">
        <v>26845</v>
      </c>
      <c r="B1394" s="151"/>
      <c r="C1394" s="151"/>
      <c r="D1394" s="151"/>
      <c r="J1394" s="151" t="s">
        <v>26846</v>
      </c>
      <c r="K1394" s="151"/>
      <c r="M1394" s="151" t="s">
        <v>26847</v>
      </c>
      <c r="N1394" s="151"/>
      <c r="P1394" s="151" t="s">
        <v>26848</v>
      </c>
      <c r="Q1394" s="151"/>
      <c r="R1394" s="151"/>
    </row>
    <row r="1396" spans="1:19" ht="15" customHeight="1" x14ac:dyDescent="0.3">
      <c r="A1396" s="137" t="s">
        <v>27</v>
      </c>
      <c r="C1396" s="149" t="s">
        <v>26849</v>
      </c>
      <c r="D1396" s="149"/>
      <c r="E1396" s="149"/>
      <c r="L1396" s="137" t="s">
        <v>13</v>
      </c>
      <c r="R1396" s="137" t="s">
        <v>26850</v>
      </c>
    </row>
    <row r="1398" spans="1:19" ht="15" customHeight="1" x14ac:dyDescent="0.3">
      <c r="A1398" s="147" t="s">
        <v>29629</v>
      </c>
      <c r="B1398" s="147"/>
      <c r="C1398" s="147" t="s">
        <v>29630</v>
      </c>
      <c r="D1398" s="147"/>
      <c r="E1398" s="147"/>
      <c r="F1398" s="147"/>
      <c r="G1398" s="147"/>
      <c r="H1398" s="147"/>
      <c r="I1398" s="147"/>
      <c r="J1398" s="147"/>
      <c r="K1398" s="147" t="s">
        <v>146</v>
      </c>
      <c r="L1398" s="147"/>
      <c r="M1398" s="147"/>
      <c r="N1398" s="148" t="s">
        <v>29631</v>
      </c>
      <c r="O1398" s="148"/>
      <c r="P1398" s="148"/>
      <c r="Q1398" s="148"/>
      <c r="R1398" s="148"/>
      <c r="S1398" s="148"/>
    </row>
    <row r="1399" spans="1:19" x14ac:dyDescent="0.3">
      <c r="A1399" s="147"/>
      <c r="B1399" s="147"/>
      <c r="C1399" s="147"/>
      <c r="D1399" s="147"/>
      <c r="E1399" s="147"/>
      <c r="F1399" s="147"/>
      <c r="G1399" s="147"/>
      <c r="H1399" s="147"/>
      <c r="I1399" s="147"/>
      <c r="J1399" s="147"/>
      <c r="K1399" s="147"/>
      <c r="L1399" s="147"/>
      <c r="M1399" s="147"/>
      <c r="N1399" s="148"/>
      <c r="O1399" s="148"/>
      <c r="P1399" s="148"/>
      <c r="Q1399" s="148"/>
      <c r="R1399" s="148"/>
      <c r="S1399" s="148"/>
    </row>
    <row r="1400" spans="1:19" ht="15" customHeight="1" x14ac:dyDescent="0.3">
      <c r="A1400" s="147" t="s">
        <v>29632</v>
      </c>
      <c r="B1400" s="147"/>
      <c r="C1400" s="147" t="s">
        <v>29633</v>
      </c>
      <c r="D1400" s="147"/>
      <c r="E1400" s="147"/>
      <c r="F1400" s="147"/>
      <c r="G1400" s="147"/>
      <c r="H1400" s="147"/>
      <c r="I1400" s="147"/>
      <c r="J1400" s="147"/>
      <c r="K1400" s="147" t="s">
        <v>146</v>
      </c>
      <c r="L1400" s="147"/>
      <c r="M1400" s="147"/>
      <c r="N1400" s="148" t="s">
        <v>29634</v>
      </c>
      <c r="O1400" s="148"/>
      <c r="P1400" s="148"/>
      <c r="Q1400" s="148"/>
      <c r="R1400" s="148"/>
      <c r="S1400" s="148"/>
    </row>
    <row r="1401" spans="1:19" ht="15" customHeight="1" x14ac:dyDescent="0.3">
      <c r="A1401" s="147" t="s">
        <v>29635</v>
      </c>
      <c r="B1401" s="147"/>
      <c r="C1401" s="147" t="s">
        <v>27002</v>
      </c>
      <c r="D1401" s="147"/>
      <c r="E1401" s="147"/>
      <c r="F1401" s="147"/>
      <c r="G1401" s="147"/>
      <c r="H1401" s="147"/>
      <c r="I1401" s="147"/>
      <c r="J1401" s="147"/>
      <c r="K1401" s="147" t="s">
        <v>80</v>
      </c>
      <c r="L1401" s="147"/>
      <c r="M1401" s="147"/>
      <c r="N1401" s="148" t="s">
        <v>15892</v>
      </c>
      <c r="O1401" s="148"/>
      <c r="P1401" s="148"/>
      <c r="Q1401" s="148"/>
      <c r="R1401" s="148"/>
      <c r="S1401" s="148"/>
    </row>
    <row r="1402" spans="1:19" ht="15" customHeight="1" x14ac:dyDescent="0.3">
      <c r="A1402" s="147" t="s">
        <v>29636</v>
      </c>
      <c r="B1402" s="147"/>
      <c r="C1402" s="147" t="s">
        <v>27005</v>
      </c>
      <c r="D1402" s="147"/>
      <c r="E1402" s="147"/>
      <c r="F1402" s="147"/>
      <c r="G1402" s="147"/>
      <c r="H1402" s="147"/>
      <c r="I1402" s="147"/>
      <c r="J1402" s="147"/>
      <c r="K1402" s="147" t="s">
        <v>80</v>
      </c>
      <c r="L1402" s="147"/>
      <c r="M1402" s="147"/>
      <c r="N1402" s="148" t="s">
        <v>29637</v>
      </c>
      <c r="O1402" s="148"/>
      <c r="P1402" s="148"/>
      <c r="Q1402" s="148"/>
      <c r="R1402" s="148"/>
      <c r="S1402" s="148"/>
    </row>
    <row r="1403" spans="1:19" ht="15" customHeight="1" x14ac:dyDescent="0.3">
      <c r="A1403" s="147" t="s">
        <v>29638</v>
      </c>
      <c r="B1403" s="147"/>
      <c r="C1403" s="147" t="s">
        <v>27008</v>
      </c>
      <c r="D1403" s="147"/>
      <c r="E1403" s="147"/>
      <c r="F1403" s="147"/>
      <c r="G1403" s="147"/>
      <c r="H1403" s="147"/>
      <c r="I1403" s="147"/>
      <c r="J1403" s="147"/>
      <c r="K1403" s="147" t="s">
        <v>80</v>
      </c>
      <c r="L1403" s="147"/>
      <c r="M1403" s="147"/>
      <c r="N1403" s="148" t="s">
        <v>17074</v>
      </c>
      <c r="O1403" s="148"/>
      <c r="P1403" s="148"/>
      <c r="Q1403" s="148"/>
      <c r="R1403" s="148"/>
      <c r="S1403" s="148"/>
    </row>
    <row r="1404" spans="1:19" ht="15" customHeight="1" x14ac:dyDescent="0.3">
      <c r="A1404" s="147" t="s">
        <v>29639</v>
      </c>
      <c r="B1404" s="147"/>
      <c r="C1404" s="147" t="s">
        <v>27010</v>
      </c>
      <c r="D1404" s="147"/>
      <c r="E1404" s="147"/>
      <c r="F1404" s="147"/>
      <c r="G1404" s="147"/>
      <c r="H1404" s="147"/>
      <c r="I1404" s="147"/>
      <c r="J1404" s="147"/>
      <c r="K1404" s="147" t="s">
        <v>80</v>
      </c>
      <c r="L1404" s="147"/>
      <c r="M1404" s="147"/>
      <c r="N1404" s="148" t="s">
        <v>28041</v>
      </c>
      <c r="O1404" s="148"/>
      <c r="P1404" s="148"/>
      <c r="Q1404" s="148"/>
      <c r="R1404" s="148"/>
      <c r="S1404" s="148"/>
    </row>
    <row r="1405" spans="1:19" ht="15" customHeight="1" x14ac:dyDescent="0.3">
      <c r="A1405" s="147" t="s">
        <v>29640</v>
      </c>
      <c r="B1405" s="147"/>
      <c r="C1405" s="147" t="s">
        <v>29641</v>
      </c>
      <c r="D1405" s="147"/>
      <c r="E1405" s="147"/>
      <c r="F1405" s="147"/>
      <c r="G1405" s="147"/>
      <c r="H1405" s="147"/>
      <c r="I1405" s="147"/>
      <c r="J1405" s="147"/>
      <c r="K1405" s="147" t="s">
        <v>80</v>
      </c>
      <c r="L1405" s="147"/>
      <c r="M1405" s="147"/>
      <c r="N1405" s="148" t="s">
        <v>29562</v>
      </c>
      <c r="O1405" s="148"/>
      <c r="P1405" s="148"/>
      <c r="Q1405" s="148"/>
      <c r="R1405" s="148"/>
      <c r="S1405" s="148"/>
    </row>
    <row r="1406" spans="1:19" ht="15" customHeight="1" x14ac:dyDescent="0.3">
      <c r="A1406" s="147" t="s">
        <v>29642</v>
      </c>
      <c r="B1406" s="147"/>
      <c r="C1406" s="147" t="s">
        <v>29643</v>
      </c>
      <c r="D1406" s="147"/>
      <c r="E1406" s="147"/>
      <c r="F1406" s="147"/>
      <c r="G1406" s="147"/>
      <c r="H1406" s="147"/>
      <c r="I1406" s="147"/>
      <c r="J1406" s="147"/>
      <c r="K1406" s="147" t="s">
        <v>80</v>
      </c>
      <c r="L1406" s="147"/>
      <c r="M1406" s="147"/>
      <c r="N1406" s="148" t="s">
        <v>29565</v>
      </c>
      <c r="O1406" s="148"/>
      <c r="P1406" s="148"/>
      <c r="Q1406" s="148"/>
      <c r="R1406" s="148"/>
      <c r="S1406" s="148"/>
    </row>
    <row r="1407" spans="1:19" ht="15" customHeight="1" x14ac:dyDescent="0.3">
      <c r="A1407" s="147" t="s">
        <v>29644</v>
      </c>
      <c r="B1407" s="147"/>
      <c r="C1407" s="147" t="s">
        <v>29645</v>
      </c>
      <c r="D1407" s="147"/>
      <c r="E1407" s="147"/>
      <c r="F1407" s="147"/>
      <c r="G1407" s="147"/>
      <c r="H1407" s="147"/>
      <c r="I1407" s="147"/>
      <c r="J1407" s="147"/>
      <c r="K1407" s="147" t="s">
        <v>80</v>
      </c>
      <c r="L1407" s="147"/>
      <c r="M1407" s="147"/>
      <c r="N1407" s="148" t="s">
        <v>12331</v>
      </c>
      <c r="O1407" s="148"/>
      <c r="P1407" s="148"/>
      <c r="Q1407" s="148"/>
      <c r="R1407" s="148"/>
      <c r="S1407" s="148"/>
    </row>
    <row r="1408" spans="1:19" ht="15" customHeight="1" x14ac:dyDescent="0.3">
      <c r="A1408" s="147" t="s">
        <v>29646</v>
      </c>
      <c r="B1408" s="147"/>
      <c r="C1408" s="147" t="s">
        <v>29647</v>
      </c>
      <c r="D1408" s="147"/>
      <c r="E1408" s="147"/>
      <c r="F1408" s="147"/>
      <c r="G1408" s="147"/>
      <c r="H1408" s="147"/>
      <c r="I1408" s="147"/>
      <c r="J1408" s="147"/>
      <c r="K1408" s="147" t="s">
        <v>80</v>
      </c>
      <c r="L1408" s="147"/>
      <c r="M1408" s="147"/>
      <c r="N1408" s="148" t="s">
        <v>29570</v>
      </c>
      <c r="O1408" s="148"/>
      <c r="P1408" s="148"/>
      <c r="Q1408" s="148"/>
      <c r="R1408" s="148"/>
      <c r="S1408" s="148"/>
    </row>
    <row r="1409" spans="1:19" ht="15" customHeight="1" x14ac:dyDescent="0.3">
      <c r="A1409" s="147" t="s">
        <v>29648</v>
      </c>
      <c r="B1409" s="147"/>
      <c r="C1409" s="147" t="s">
        <v>29649</v>
      </c>
      <c r="D1409" s="147"/>
      <c r="E1409" s="147"/>
      <c r="F1409" s="147"/>
      <c r="G1409" s="147"/>
      <c r="H1409" s="147"/>
      <c r="I1409" s="147"/>
      <c r="J1409" s="147"/>
      <c r="K1409" s="147" t="s">
        <v>80</v>
      </c>
      <c r="L1409" s="147"/>
      <c r="M1409" s="147"/>
      <c r="N1409" s="148" t="s">
        <v>29573</v>
      </c>
      <c r="O1409" s="148"/>
      <c r="P1409" s="148"/>
      <c r="Q1409" s="148"/>
      <c r="R1409" s="148"/>
      <c r="S1409" s="148"/>
    </row>
    <row r="1410" spans="1:19" ht="15" customHeight="1" x14ac:dyDescent="0.3">
      <c r="A1410" s="147" t="s">
        <v>29650</v>
      </c>
      <c r="B1410" s="147"/>
      <c r="C1410" s="147" t="s">
        <v>29651</v>
      </c>
      <c r="D1410" s="147"/>
      <c r="E1410" s="147"/>
      <c r="F1410" s="147"/>
      <c r="G1410" s="147"/>
      <c r="H1410" s="147"/>
      <c r="I1410" s="147"/>
      <c r="J1410" s="147"/>
      <c r="K1410" s="147" t="s">
        <v>26910</v>
      </c>
      <c r="L1410" s="147"/>
      <c r="M1410" s="147"/>
      <c r="N1410" s="148" t="s">
        <v>26911</v>
      </c>
      <c r="O1410" s="148"/>
      <c r="P1410" s="148"/>
      <c r="Q1410" s="148"/>
      <c r="R1410" s="148"/>
      <c r="S1410" s="148"/>
    </row>
    <row r="1411" spans="1:19" ht="15" customHeight="1" x14ac:dyDescent="0.3">
      <c r="A1411" s="147" t="s">
        <v>29652</v>
      </c>
      <c r="B1411" s="147"/>
      <c r="C1411" s="147" t="s">
        <v>29653</v>
      </c>
      <c r="D1411" s="147"/>
      <c r="E1411" s="147"/>
      <c r="F1411" s="147"/>
      <c r="G1411" s="147"/>
      <c r="H1411" s="147"/>
      <c r="I1411" s="147"/>
      <c r="J1411" s="147"/>
      <c r="K1411" s="147" t="s">
        <v>80</v>
      </c>
      <c r="L1411" s="147"/>
      <c r="M1411" s="147"/>
      <c r="N1411" s="148" t="s">
        <v>29654</v>
      </c>
      <c r="O1411" s="148"/>
      <c r="P1411" s="148"/>
      <c r="Q1411" s="148"/>
      <c r="R1411" s="148"/>
      <c r="S1411" s="148"/>
    </row>
    <row r="1412" spans="1:19" ht="15" customHeight="1" x14ac:dyDescent="0.3">
      <c r="A1412" s="147" t="s">
        <v>29655</v>
      </c>
      <c r="B1412" s="147"/>
      <c r="C1412" s="147" t="s">
        <v>29656</v>
      </c>
      <c r="D1412" s="147"/>
      <c r="E1412" s="147"/>
      <c r="F1412" s="147"/>
      <c r="G1412" s="147"/>
      <c r="H1412" s="147"/>
      <c r="I1412" s="147"/>
      <c r="J1412" s="147"/>
      <c r="K1412" s="147" t="s">
        <v>80</v>
      </c>
      <c r="L1412" s="147"/>
      <c r="M1412" s="147"/>
      <c r="N1412" s="148" t="s">
        <v>29657</v>
      </c>
      <c r="O1412" s="148"/>
      <c r="P1412" s="148"/>
      <c r="Q1412" s="148"/>
      <c r="R1412" s="148"/>
      <c r="S1412" s="148"/>
    </row>
    <row r="1413" spans="1:19" ht="15" customHeight="1" x14ac:dyDescent="0.3">
      <c r="A1413" s="147" t="s">
        <v>29658</v>
      </c>
      <c r="B1413" s="147"/>
      <c r="C1413" s="147" t="s">
        <v>29659</v>
      </c>
      <c r="D1413" s="147"/>
      <c r="E1413" s="147"/>
      <c r="F1413" s="147"/>
      <c r="G1413" s="147"/>
      <c r="H1413" s="147"/>
      <c r="I1413" s="147"/>
      <c r="J1413" s="147"/>
      <c r="K1413" s="147" t="s">
        <v>80</v>
      </c>
      <c r="L1413" s="147"/>
      <c r="M1413" s="147"/>
      <c r="N1413" s="148" t="s">
        <v>29660</v>
      </c>
      <c r="O1413" s="148"/>
      <c r="P1413" s="148"/>
      <c r="Q1413" s="148"/>
      <c r="R1413" s="148"/>
      <c r="S1413" s="148"/>
    </row>
    <row r="1414" spans="1:19" ht="15" customHeight="1" x14ac:dyDescent="0.3">
      <c r="A1414" s="147" t="s">
        <v>29661</v>
      </c>
      <c r="B1414" s="147"/>
      <c r="C1414" s="147" t="s">
        <v>29662</v>
      </c>
      <c r="D1414" s="147"/>
      <c r="E1414" s="147"/>
      <c r="F1414" s="147"/>
      <c r="G1414" s="147"/>
      <c r="H1414" s="147"/>
      <c r="I1414" s="147"/>
      <c r="J1414" s="147"/>
      <c r="K1414" s="147" t="s">
        <v>80</v>
      </c>
      <c r="L1414" s="147"/>
      <c r="M1414" s="147"/>
      <c r="N1414" s="148" t="s">
        <v>29663</v>
      </c>
      <c r="O1414" s="148"/>
      <c r="P1414" s="148"/>
      <c r="Q1414" s="148"/>
      <c r="R1414" s="148"/>
      <c r="S1414" s="148"/>
    </row>
    <row r="1415" spans="1:19" ht="15" customHeight="1" x14ac:dyDescent="0.3">
      <c r="A1415" s="147" t="s">
        <v>29664</v>
      </c>
      <c r="B1415" s="147"/>
      <c r="C1415" s="147" t="s">
        <v>29665</v>
      </c>
      <c r="D1415" s="147"/>
      <c r="E1415" s="147"/>
      <c r="F1415" s="147"/>
      <c r="G1415" s="147"/>
      <c r="H1415" s="147"/>
      <c r="I1415" s="147"/>
      <c r="J1415" s="147"/>
      <c r="K1415" s="147" t="s">
        <v>146</v>
      </c>
      <c r="L1415" s="147"/>
      <c r="M1415" s="147"/>
      <c r="N1415" s="148" t="s">
        <v>29666</v>
      </c>
      <c r="O1415" s="148"/>
      <c r="P1415" s="148"/>
      <c r="Q1415" s="148"/>
      <c r="R1415" s="148"/>
      <c r="S1415" s="148"/>
    </row>
    <row r="1416" spans="1:19" ht="15" customHeight="1" x14ac:dyDescent="0.3">
      <c r="A1416" s="147" t="s">
        <v>29667</v>
      </c>
      <c r="B1416" s="147"/>
      <c r="C1416" s="147" t="s">
        <v>29668</v>
      </c>
      <c r="D1416" s="147"/>
      <c r="E1416" s="147"/>
      <c r="F1416" s="147"/>
      <c r="G1416" s="147"/>
      <c r="H1416" s="147"/>
      <c r="I1416" s="147"/>
      <c r="J1416" s="147"/>
      <c r="K1416" s="147" t="s">
        <v>146</v>
      </c>
      <c r="L1416" s="147"/>
      <c r="M1416" s="147"/>
      <c r="N1416" s="148" t="s">
        <v>16550</v>
      </c>
      <c r="O1416" s="148"/>
      <c r="P1416" s="148"/>
      <c r="Q1416" s="148"/>
      <c r="R1416" s="148"/>
      <c r="S1416" s="148"/>
    </row>
    <row r="1417" spans="1:19" ht="15" customHeight="1" x14ac:dyDescent="0.3">
      <c r="A1417" s="147" t="s">
        <v>29669</v>
      </c>
      <c r="B1417" s="147"/>
      <c r="C1417" s="147" t="s">
        <v>29670</v>
      </c>
      <c r="D1417" s="147"/>
      <c r="E1417" s="147"/>
      <c r="F1417" s="147"/>
      <c r="G1417" s="147"/>
      <c r="H1417" s="147"/>
      <c r="I1417" s="147"/>
      <c r="J1417" s="147"/>
      <c r="K1417" s="147" t="s">
        <v>80</v>
      </c>
      <c r="L1417" s="147"/>
      <c r="M1417" s="147"/>
      <c r="N1417" s="148" t="s">
        <v>29671</v>
      </c>
      <c r="O1417" s="148"/>
      <c r="P1417" s="148"/>
      <c r="Q1417" s="148"/>
      <c r="R1417" s="148"/>
      <c r="S1417" s="148"/>
    </row>
    <row r="1418" spans="1:19" ht="15" customHeight="1" x14ac:dyDescent="0.3">
      <c r="A1418" s="147" t="s">
        <v>29672</v>
      </c>
      <c r="B1418" s="147"/>
      <c r="C1418" s="147" t="s">
        <v>29673</v>
      </c>
      <c r="D1418" s="147"/>
      <c r="E1418" s="147"/>
      <c r="F1418" s="147"/>
      <c r="G1418" s="147"/>
      <c r="H1418" s="147"/>
      <c r="I1418" s="147"/>
      <c r="J1418" s="147"/>
      <c r="K1418" s="147" t="s">
        <v>80</v>
      </c>
      <c r="L1418" s="147"/>
      <c r="M1418" s="147"/>
      <c r="N1418" s="148" t="s">
        <v>29674</v>
      </c>
      <c r="O1418" s="148"/>
      <c r="P1418" s="148"/>
      <c r="Q1418" s="148"/>
      <c r="R1418" s="148"/>
      <c r="S1418" s="148"/>
    </row>
    <row r="1419" spans="1:19" ht="15" customHeight="1" x14ac:dyDescent="0.3">
      <c r="A1419" s="147" t="s">
        <v>29675</v>
      </c>
      <c r="B1419" s="147"/>
      <c r="C1419" s="147" t="s">
        <v>29676</v>
      </c>
      <c r="D1419" s="147"/>
      <c r="E1419" s="147"/>
      <c r="F1419" s="147"/>
      <c r="G1419" s="147"/>
      <c r="H1419" s="147"/>
      <c r="I1419" s="147"/>
      <c r="J1419" s="147"/>
      <c r="K1419" s="147" t="s">
        <v>80</v>
      </c>
      <c r="L1419" s="147"/>
      <c r="M1419" s="147"/>
      <c r="N1419" s="148" t="s">
        <v>29677</v>
      </c>
      <c r="O1419" s="148"/>
      <c r="P1419" s="148"/>
      <c r="Q1419" s="148"/>
      <c r="R1419" s="148"/>
      <c r="S1419" s="148"/>
    </row>
    <row r="1420" spans="1:19" ht="15" customHeight="1" x14ac:dyDescent="0.3">
      <c r="A1420" s="147" t="s">
        <v>29678</v>
      </c>
      <c r="B1420" s="147"/>
      <c r="C1420" s="147" t="s">
        <v>29679</v>
      </c>
      <c r="D1420" s="147"/>
      <c r="E1420" s="147"/>
      <c r="F1420" s="147"/>
      <c r="G1420" s="147"/>
      <c r="H1420" s="147"/>
      <c r="I1420" s="147"/>
      <c r="J1420" s="147"/>
      <c r="K1420" s="147" t="s">
        <v>1037</v>
      </c>
      <c r="L1420" s="147"/>
      <c r="M1420" s="147"/>
      <c r="N1420" s="148" t="s">
        <v>29680</v>
      </c>
      <c r="O1420" s="148"/>
      <c r="P1420" s="148"/>
      <c r="Q1420" s="148"/>
      <c r="R1420" s="148"/>
      <c r="S1420" s="148"/>
    </row>
    <row r="1421" spans="1:19" ht="15" customHeight="1" x14ac:dyDescent="0.3">
      <c r="A1421" s="147" t="s">
        <v>29681</v>
      </c>
      <c r="B1421" s="147"/>
      <c r="C1421" s="147" t="s">
        <v>29682</v>
      </c>
      <c r="D1421" s="147"/>
      <c r="E1421" s="147"/>
      <c r="F1421" s="147"/>
      <c r="G1421" s="147"/>
      <c r="H1421" s="147"/>
      <c r="I1421" s="147"/>
      <c r="J1421" s="147"/>
      <c r="K1421" s="147" t="s">
        <v>80</v>
      </c>
      <c r="L1421" s="147"/>
      <c r="M1421" s="147"/>
      <c r="N1421" s="148" t="s">
        <v>29683</v>
      </c>
      <c r="O1421" s="148"/>
      <c r="P1421" s="148"/>
      <c r="Q1421" s="148"/>
      <c r="R1421" s="148"/>
      <c r="S1421" s="148"/>
    </row>
    <row r="1422" spans="1:19" ht="15" customHeight="1" x14ac:dyDescent="0.3">
      <c r="A1422" s="147" t="s">
        <v>29684</v>
      </c>
      <c r="B1422" s="147"/>
      <c r="C1422" s="147" t="s">
        <v>29685</v>
      </c>
      <c r="D1422" s="147"/>
      <c r="E1422" s="147"/>
      <c r="F1422" s="147"/>
      <c r="G1422" s="147"/>
      <c r="H1422" s="147"/>
      <c r="I1422" s="147"/>
      <c r="J1422" s="147"/>
      <c r="K1422" s="147" t="s">
        <v>80</v>
      </c>
      <c r="L1422" s="147"/>
      <c r="M1422" s="147"/>
      <c r="N1422" s="148" t="s">
        <v>29686</v>
      </c>
      <c r="O1422" s="148"/>
      <c r="P1422" s="148"/>
      <c r="Q1422" s="148"/>
      <c r="R1422" s="148"/>
      <c r="S1422" s="148"/>
    </row>
    <row r="1423" spans="1:19" ht="15" customHeight="1" x14ac:dyDescent="0.3">
      <c r="A1423" s="147" t="s">
        <v>29687</v>
      </c>
      <c r="B1423" s="147"/>
      <c r="C1423" s="147" t="s">
        <v>29688</v>
      </c>
      <c r="D1423" s="147"/>
      <c r="E1423" s="147"/>
      <c r="F1423" s="147"/>
      <c r="G1423" s="147"/>
      <c r="H1423" s="147"/>
      <c r="I1423" s="147"/>
      <c r="J1423" s="147"/>
      <c r="K1423" s="147" t="s">
        <v>80</v>
      </c>
      <c r="L1423" s="147"/>
      <c r="M1423" s="147"/>
      <c r="N1423" s="148" t="s">
        <v>29680</v>
      </c>
      <c r="O1423" s="148"/>
      <c r="P1423" s="148"/>
      <c r="Q1423" s="148"/>
      <c r="R1423" s="148"/>
      <c r="S1423" s="148"/>
    </row>
    <row r="1424" spans="1:19" ht="15" customHeight="1" x14ac:dyDescent="0.3">
      <c r="A1424" s="147" t="s">
        <v>29689</v>
      </c>
      <c r="B1424" s="147"/>
      <c r="C1424" s="147" t="s">
        <v>29690</v>
      </c>
      <c r="D1424" s="147"/>
      <c r="E1424" s="147"/>
      <c r="F1424" s="147"/>
      <c r="G1424" s="147"/>
      <c r="H1424" s="147"/>
      <c r="I1424" s="147"/>
      <c r="J1424" s="147"/>
      <c r="K1424" s="147" t="s">
        <v>1037</v>
      </c>
      <c r="L1424" s="147"/>
      <c r="M1424" s="147"/>
      <c r="N1424" s="148" t="s">
        <v>29677</v>
      </c>
      <c r="O1424" s="148"/>
      <c r="P1424" s="148"/>
      <c r="Q1424" s="148"/>
      <c r="R1424" s="148"/>
      <c r="S1424" s="148"/>
    </row>
    <row r="1425" spans="1:19" ht="15" customHeight="1" x14ac:dyDescent="0.3">
      <c r="A1425" s="147" t="s">
        <v>29691</v>
      </c>
      <c r="B1425" s="147"/>
      <c r="C1425" s="147" t="s">
        <v>29692</v>
      </c>
      <c r="D1425" s="147"/>
      <c r="E1425" s="147"/>
      <c r="F1425" s="147"/>
      <c r="G1425" s="147"/>
      <c r="H1425" s="147"/>
      <c r="I1425" s="147"/>
      <c r="J1425" s="147"/>
      <c r="K1425" s="147" t="s">
        <v>80</v>
      </c>
      <c r="L1425" s="147"/>
      <c r="M1425" s="147"/>
      <c r="N1425" s="148" t="s">
        <v>29693</v>
      </c>
      <c r="O1425" s="148"/>
      <c r="P1425" s="148"/>
      <c r="Q1425" s="148"/>
      <c r="R1425" s="148"/>
      <c r="S1425" s="148"/>
    </row>
    <row r="1426" spans="1:19" ht="15" customHeight="1" x14ac:dyDescent="0.3">
      <c r="A1426" s="147" t="s">
        <v>29694</v>
      </c>
      <c r="B1426" s="147"/>
      <c r="C1426" s="147" t="s">
        <v>29695</v>
      </c>
      <c r="D1426" s="147"/>
      <c r="E1426" s="147"/>
      <c r="F1426" s="147"/>
      <c r="G1426" s="147"/>
      <c r="H1426" s="147"/>
      <c r="I1426" s="147"/>
      <c r="J1426" s="147"/>
      <c r="K1426" s="147" t="s">
        <v>80</v>
      </c>
      <c r="L1426" s="147"/>
      <c r="M1426" s="147"/>
      <c r="N1426" s="148" t="s">
        <v>15796</v>
      </c>
      <c r="O1426" s="148"/>
      <c r="P1426" s="148"/>
      <c r="Q1426" s="148"/>
      <c r="R1426" s="148"/>
      <c r="S1426" s="148"/>
    </row>
    <row r="1427" spans="1:19" ht="15" customHeight="1" x14ac:dyDescent="0.3">
      <c r="A1427" s="147" t="s">
        <v>29696</v>
      </c>
      <c r="B1427" s="147"/>
      <c r="C1427" s="147" t="s">
        <v>29697</v>
      </c>
      <c r="D1427" s="147"/>
      <c r="E1427" s="147"/>
      <c r="F1427" s="147"/>
      <c r="G1427" s="147"/>
      <c r="H1427" s="147"/>
      <c r="I1427" s="147"/>
      <c r="J1427" s="147"/>
      <c r="K1427" s="147" t="s">
        <v>80</v>
      </c>
      <c r="L1427" s="147"/>
      <c r="M1427" s="147"/>
      <c r="N1427" s="148" t="s">
        <v>29698</v>
      </c>
      <c r="O1427" s="148"/>
      <c r="P1427" s="148"/>
      <c r="Q1427" s="148"/>
      <c r="R1427" s="148"/>
      <c r="S1427" s="148"/>
    </row>
    <row r="1428" spans="1:19" ht="15" customHeight="1" x14ac:dyDescent="0.3">
      <c r="A1428" s="147" t="s">
        <v>29699</v>
      </c>
      <c r="B1428" s="147"/>
      <c r="C1428" s="147" t="s">
        <v>29700</v>
      </c>
      <c r="D1428" s="147"/>
      <c r="E1428" s="147"/>
      <c r="F1428" s="147"/>
      <c r="G1428" s="147"/>
      <c r="H1428" s="147"/>
      <c r="I1428" s="147"/>
      <c r="J1428" s="147"/>
      <c r="K1428" s="147" t="s">
        <v>80</v>
      </c>
      <c r="L1428" s="147"/>
      <c r="M1428" s="147"/>
      <c r="N1428" s="148" t="s">
        <v>29701</v>
      </c>
      <c r="O1428" s="148"/>
      <c r="P1428" s="148"/>
      <c r="Q1428" s="148"/>
      <c r="R1428" s="148"/>
      <c r="S1428" s="148"/>
    </row>
    <row r="1429" spans="1:19" ht="15" customHeight="1" x14ac:dyDescent="0.3">
      <c r="A1429" s="147" t="s">
        <v>29702</v>
      </c>
      <c r="B1429" s="147"/>
      <c r="C1429" s="147" t="s">
        <v>29703</v>
      </c>
      <c r="D1429" s="147"/>
      <c r="E1429" s="147"/>
      <c r="F1429" s="147"/>
      <c r="G1429" s="147"/>
      <c r="H1429" s="147"/>
      <c r="I1429" s="147"/>
      <c r="J1429" s="147"/>
      <c r="K1429" s="147" t="s">
        <v>80</v>
      </c>
      <c r="L1429" s="147"/>
      <c r="M1429" s="147"/>
      <c r="N1429" s="148" t="s">
        <v>29704</v>
      </c>
      <c r="O1429" s="148"/>
      <c r="P1429" s="148"/>
      <c r="Q1429" s="148"/>
      <c r="R1429" s="148"/>
      <c r="S1429" s="148"/>
    </row>
    <row r="1430" spans="1:19" ht="15" customHeight="1" x14ac:dyDescent="0.3">
      <c r="A1430" s="147" t="s">
        <v>29705</v>
      </c>
      <c r="B1430" s="147"/>
      <c r="C1430" s="147" t="s">
        <v>29706</v>
      </c>
      <c r="D1430" s="147"/>
      <c r="E1430" s="147"/>
      <c r="F1430" s="147"/>
      <c r="G1430" s="147"/>
      <c r="H1430" s="147"/>
      <c r="I1430" s="147"/>
      <c r="J1430" s="147"/>
      <c r="K1430" s="147" t="s">
        <v>80</v>
      </c>
      <c r="L1430" s="147"/>
      <c r="M1430" s="147"/>
      <c r="N1430" s="148" t="s">
        <v>17338</v>
      </c>
      <c r="O1430" s="148"/>
      <c r="P1430" s="148"/>
      <c r="Q1430" s="148"/>
      <c r="R1430" s="148"/>
      <c r="S1430" s="148"/>
    </row>
    <row r="1431" spans="1:19" ht="15" customHeight="1" x14ac:dyDescent="0.3">
      <c r="A1431" s="147" t="s">
        <v>29707</v>
      </c>
      <c r="B1431" s="147"/>
      <c r="C1431" s="147" t="s">
        <v>29708</v>
      </c>
      <c r="D1431" s="147"/>
      <c r="E1431" s="147"/>
      <c r="F1431" s="147"/>
      <c r="G1431" s="147"/>
      <c r="H1431" s="147"/>
      <c r="I1431" s="147"/>
      <c r="J1431" s="147"/>
      <c r="K1431" s="147" t="s">
        <v>80</v>
      </c>
      <c r="L1431" s="147"/>
      <c r="M1431" s="147"/>
      <c r="N1431" s="148" t="s">
        <v>29709</v>
      </c>
      <c r="O1431" s="148"/>
      <c r="P1431" s="148"/>
      <c r="Q1431" s="148"/>
      <c r="R1431" s="148"/>
      <c r="S1431" s="148"/>
    </row>
    <row r="1432" spans="1:19" ht="15" customHeight="1" x14ac:dyDescent="0.3">
      <c r="A1432" s="147" t="s">
        <v>29710</v>
      </c>
      <c r="B1432" s="147"/>
      <c r="C1432" s="147" t="s">
        <v>29711</v>
      </c>
      <c r="D1432" s="147"/>
      <c r="E1432" s="147"/>
      <c r="F1432" s="147"/>
      <c r="G1432" s="147"/>
      <c r="H1432" s="147"/>
      <c r="I1432" s="147"/>
      <c r="J1432" s="147"/>
      <c r="K1432" s="147" t="s">
        <v>80</v>
      </c>
      <c r="L1432" s="147"/>
      <c r="M1432" s="147"/>
      <c r="N1432" s="148" t="s">
        <v>11132</v>
      </c>
      <c r="O1432" s="148"/>
      <c r="P1432" s="148"/>
      <c r="Q1432" s="148"/>
      <c r="R1432" s="148"/>
      <c r="S1432" s="148"/>
    </row>
    <row r="1433" spans="1:19" ht="15" customHeight="1" x14ac:dyDescent="0.3">
      <c r="A1433" s="147" t="s">
        <v>29712</v>
      </c>
      <c r="B1433" s="147"/>
      <c r="C1433" s="147" t="s">
        <v>29713</v>
      </c>
      <c r="D1433" s="147"/>
      <c r="E1433" s="147"/>
      <c r="F1433" s="147"/>
      <c r="G1433" s="147"/>
      <c r="H1433" s="147"/>
      <c r="I1433" s="147"/>
      <c r="J1433" s="147"/>
      <c r="K1433" s="147" t="s">
        <v>80</v>
      </c>
      <c r="L1433" s="147"/>
      <c r="M1433" s="147"/>
      <c r="N1433" s="148" t="s">
        <v>29714</v>
      </c>
      <c r="O1433" s="148"/>
      <c r="P1433" s="148"/>
      <c r="Q1433" s="148"/>
      <c r="R1433" s="148"/>
      <c r="S1433" s="148"/>
    </row>
    <row r="1434" spans="1:19" ht="15" customHeight="1" x14ac:dyDescent="0.3">
      <c r="A1434" s="147" t="s">
        <v>29715</v>
      </c>
      <c r="B1434" s="147"/>
      <c r="C1434" s="147" t="s">
        <v>29716</v>
      </c>
      <c r="D1434" s="147"/>
      <c r="E1434" s="147"/>
      <c r="F1434" s="147"/>
      <c r="G1434" s="147"/>
      <c r="H1434" s="147"/>
      <c r="I1434" s="147"/>
      <c r="J1434" s="147"/>
      <c r="K1434" s="147" t="s">
        <v>80</v>
      </c>
      <c r="L1434" s="147"/>
      <c r="M1434" s="147"/>
      <c r="N1434" s="148" t="s">
        <v>29717</v>
      </c>
      <c r="O1434" s="148"/>
      <c r="P1434" s="148"/>
      <c r="Q1434" s="148"/>
      <c r="R1434" s="148"/>
      <c r="S1434" s="148"/>
    </row>
    <row r="1435" spans="1:19" ht="15" customHeight="1" x14ac:dyDescent="0.3">
      <c r="A1435" s="147" t="s">
        <v>29718</v>
      </c>
      <c r="B1435" s="147"/>
      <c r="C1435" s="147" t="s">
        <v>29719</v>
      </c>
      <c r="D1435" s="147"/>
      <c r="E1435" s="147"/>
      <c r="F1435" s="147"/>
      <c r="G1435" s="147"/>
      <c r="H1435" s="147"/>
      <c r="I1435" s="147"/>
      <c r="J1435" s="147"/>
      <c r="K1435" s="147" t="s">
        <v>146</v>
      </c>
      <c r="L1435" s="147"/>
      <c r="M1435" s="147"/>
      <c r="N1435" s="148" t="s">
        <v>16581</v>
      </c>
      <c r="O1435" s="148"/>
      <c r="P1435" s="148"/>
      <c r="Q1435" s="148"/>
      <c r="R1435" s="148"/>
      <c r="S1435" s="148"/>
    </row>
    <row r="1436" spans="1:19" ht="15" customHeight="1" x14ac:dyDescent="0.3">
      <c r="A1436" s="147" t="s">
        <v>29720</v>
      </c>
      <c r="B1436" s="147"/>
      <c r="C1436" s="147" t="s">
        <v>29721</v>
      </c>
      <c r="D1436" s="147"/>
      <c r="E1436" s="147"/>
      <c r="F1436" s="147"/>
      <c r="G1436" s="147"/>
      <c r="H1436" s="147"/>
      <c r="I1436" s="147"/>
      <c r="J1436" s="147"/>
      <c r="K1436" s="147" t="s">
        <v>146</v>
      </c>
      <c r="L1436" s="147"/>
      <c r="M1436" s="147"/>
      <c r="N1436" s="148" t="s">
        <v>15233</v>
      </c>
      <c r="O1436" s="148"/>
      <c r="P1436" s="148"/>
      <c r="Q1436" s="148"/>
      <c r="R1436" s="148"/>
      <c r="S1436" s="148"/>
    </row>
    <row r="1437" spans="1:19" ht="15" customHeight="1" x14ac:dyDescent="0.3">
      <c r="A1437" s="147" t="s">
        <v>29722</v>
      </c>
      <c r="B1437" s="147"/>
      <c r="C1437" s="147" t="s">
        <v>29723</v>
      </c>
      <c r="D1437" s="147"/>
      <c r="E1437" s="147"/>
      <c r="F1437" s="147"/>
      <c r="G1437" s="147"/>
      <c r="H1437" s="147"/>
      <c r="I1437" s="147"/>
      <c r="J1437" s="147"/>
      <c r="K1437" s="147" t="s">
        <v>146</v>
      </c>
      <c r="L1437" s="147"/>
      <c r="M1437" s="147"/>
      <c r="N1437" s="148" t="s">
        <v>6525</v>
      </c>
      <c r="O1437" s="148"/>
      <c r="P1437" s="148"/>
      <c r="Q1437" s="148"/>
      <c r="R1437" s="148"/>
      <c r="S1437" s="148"/>
    </row>
    <row r="1438" spans="1:19" ht="15" customHeight="1" x14ac:dyDescent="0.3">
      <c r="A1438" s="147" t="s">
        <v>29724</v>
      </c>
      <c r="B1438" s="147"/>
      <c r="C1438" s="147" t="s">
        <v>29725</v>
      </c>
      <c r="D1438" s="147"/>
      <c r="E1438" s="147"/>
      <c r="F1438" s="147"/>
      <c r="G1438" s="147"/>
      <c r="H1438" s="147"/>
      <c r="I1438" s="147"/>
      <c r="J1438" s="147"/>
      <c r="K1438" s="147" t="s">
        <v>1037</v>
      </c>
      <c r="L1438" s="147"/>
      <c r="M1438" s="147"/>
      <c r="N1438" s="148" t="s">
        <v>29717</v>
      </c>
      <c r="O1438" s="148"/>
      <c r="P1438" s="148"/>
      <c r="Q1438" s="148"/>
      <c r="R1438" s="148"/>
      <c r="S1438" s="148"/>
    </row>
    <row r="1439" spans="1:19" ht="15" customHeight="1" x14ac:dyDescent="0.3">
      <c r="A1439" s="147" t="s">
        <v>29726</v>
      </c>
      <c r="B1439" s="147"/>
      <c r="C1439" s="147" t="s">
        <v>29727</v>
      </c>
      <c r="D1439" s="147"/>
      <c r="E1439" s="147"/>
      <c r="F1439" s="147"/>
      <c r="G1439" s="147"/>
      <c r="H1439" s="147"/>
      <c r="I1439" s="147"/>
      <c r="J1439" s="147"/>
      <c r="K1439" s="147" t="s">
        <v>1037</v>
      </c>
      <c r="L1439" s="147"/>
      <c r="M1439" s="147"/>
      <c r="N1439" s="148" t="s">
        <v>29704</v>
      </c>
      <c r="O1439" s="148"/>
      <c r="P1439" s="148"/>
      <c r="Q1439" s="148"/>
      <c r="R1439" s="148"/>
      <c r="S1439" s="148"/>
    </row>
    <row r="1440" spans="1:19" ht="15" customHeight="1" x14ac:dyDescent="0.3">
      <c r="A1440" s="147" t="s">
        <v>29728</v>
      </c>
      <c r="B1440" s="147"/>
      <c r="C1440" s="147" t="s">
        <v>29729</v>
      </c>
      <c r="D1440" s="147"/>
      <c r="E1440" s="147"/>
      <c r="F1440" s="147"/>
      <c r="G1440" s="147"/>
      <c r="H1440" s="147"/>
      <c r="I1440" s="147"/>
      <c r="J1440" s="147"/>
      <c r="K1440" s="147" t="s">
        <v>146</v>
      </c>
      <c r="L1440" s="147"/>
      <c r="M1440" s="147"/>
      <c r="N1440" s="148" t="s">
        <v>29607</v>
      </c>
      <c r="O1440" s="148"/>
      <c r="P1440" s="148"/>
      <c r="Q1440" s="148"/>
      <c r="R1440" s="148"/>
      <c r="S1440" s="148"/>
    </row>
    <row r="1441" spans="1:19" ht="15" customHeight="1" x14ac:dyDescent="0.3">
      <c r="A1441" s="147" t="s">
        <v>29730</v>
      </c>
      <c r="B1441" s="147"/>
      <c r="C1441" s="147" t="s">
        <v>29651</v>
      </c>
      <c r="D1441" s="147"/>
      <c r="E1441" s="147"/>
      <c r="F1441" s="147"/>
      <c r="G1441" s="147"/>
      <c r="H1441" s="147"/>
      <c r="I1441" s="147"/>
      <c r="J1441" s="147"/>
      <c r="K1441" s="147" t="s">
        <v>26910</v>
      </c>
      <c r="L1441" s="147"/>
      <c r="M1441" s="147"/>
      <c r="N1441" s="148" t="s">
        <v>26911</v>
      </c>
      <c r="O1441" s="148"/>
      <c r="P1441" s="148"/>
      <c r="Q1441" s="148"/>
      <c r="R1441" s="148"/>
      <c r="S1441" s="148"/>
    </row>
    <row r="1442" spans="1:19" ht="15" customHeight="1" x14ac:dyDescent="0.3">
      <c r="A1442" s="147" t="s">
        <v>29731</v>
      </c>
      <c r="B1442" s="147"/>
      <c r="C1442" s="147" t="s">
        <v>29282</v>
      </c>
      <c r="D1442" s="147"/>
      <c r="E1442" s="147"/>
      <c r="F1442" s="147"/>
      <c r="G1442" s="147"/>
      <c r="H1442" s="147"/>
      <c r="I1442" s="147"/>
      <c r="J1442" s="147"/>
      <c r="K1442" s="147" t="s">
        <v>80</v>
      </c>
      <c r="L1442" s="147"/>
      <c r="M1442" s="147"/>
      <c r="N1442" s="148" t="s">
        <v>16994</v>
      </c>
      <c r="O1442" s="148"/>
      <c r="P1442" s="148"/>
      <c r="Q1442" s="148"/>
      <c r="R1442" s="148"/>
      <c r="S1442" s="148"/>
    </row>
    <row r="1443" spans="1:19" ht="15" customHeight="1" x14ac:dyDescent="0.3">
      <c r="A1443" s="152" t="s">
        <v>29732</v>
      </c>
      <c r="B1443" s="152"/>
      <c r="C1443" s="152" t="s">
        <v>29284</v>
      </c>
      <c r="D1443" s="152"/>
      <c r="E1443" s="152"/>
      <c r="F1443" s="152"/>
      <c r="G1443" s="152"/>
      <c r="H1443" s="152"/>
      <c r="I1443" s="152"/>
      <c r="J1443" s="152"/>
      <c r="K1443" s="152" t="s">
        <v>80</v>
      </c>
      <c r="L1443" s="152"/>
      <c r="M1443" s="152"/>
      <c r="N1443" s="153" t="s">
        <v>29285</v>
      </c>
      <c r="O1443" s="153"/>
      <c r="P1443" s="153"/>
      <c r="Q1443" s="153"/>
      <c r="R1443" s="153"/>
      <c r="S1443" s="153"/>
    </row>
    <row r="1445" spans="1:19" ht="15" customHeight="1" x14ac:dyDescent="0.3">
      <c r="A1445" s="154" t="s">
        <v>26963</v>
      </c>
      <c r="B1445" s="154"/>
      <c r="C1445" s="154"/>
    </row>
    <row r="1446" spans="1:19" ht="15" customHeight="1" x14ac:dyDescent="0.3">
      <c r="A1446" s="154"/>
      <c r="B1446" s="154"/>
      <c r="C1446" s="154"/>
      <c r="P1446" s="155" t="s">
        <v>29733</v>
      </c>
      <c r="Q1446" s="155"/>
      <c r="R1446" s="155"/>
      <c r="S1446" s="155"/>
    </row>
    <row r="1447" spans="1:19" x14ac:dyDescent="0.3">
      <c r="P1447" s="155"/>
      <c r="Q1447" s="155"/>
      <c r="R1447" s="155"/>
      <c r="S1447" s="155"/>
    </row>
    <row r="1449" spans="1:19" ht="15.75" customHeight="1" x14ac:dyDescent="0.3">
      <c r="H1449" s="150" t="s">
        <v>26843</v>
      </c>
      <c r="I1449" s="150"/>
      <c r="J1449" s="150"/>
      <c r="K1449" s="150"/>
      <c r="L1449" s="150"/>
      <c r="M1449" s="150"/>
      <c r="N1449" s="150"/>
    </row>
    <row r="1451" spans="1:19" ht="15.75" customHeight="1" x14ac:dyDescent="0.3">
      <c r="G1451" s="150" t="s">
        <v>26844</v>
      </c>
      <c r="H1451" s="150"/>
    </row>
    <row r="1453" spans="1:19" ht="15" customHeight="1" x14ac:dyDescent="0.3">
      <c r="A1453" s="151" t="s">
        <v>26845</v>
      </c>
      <c r="B1453" s="151"/>
      <c r="C1453" s="151"/>
      <c r="D1453" s="151"/>
      <c r="J1453" s="151" t="s">
        <v>26846</v>
      </c>
      <c r="K1453" s="151"/>
      <c r="M1453" s="151" t="s">
        <v>26847</v>
      </c>
      <c r="N1453" s="151"/>
      <c r="P1453" s="151" t="s">
        <v>26848</v>
      </c>
      <c r="Q1453" s="151"/>
      <c r="R1453" s="151"/>
    </row>
    <row r="1455" spans="1:19" ht="15" customHeight="1" x14ac:dyDescent="0.3">
      <c r="A1455" s="137" t="s">
        <v>27</v>
      </c>
      <c r="C1455" s="149" t="s">
        <v>26849</v>
      </c>
      <c r="D1455" s="149"/>
      <c r="E1455" s="149"/>
      <c r="L1455" s="137" t="s">
        <v>13</v>
      </c>
      <c r="R1455" s="137" t="s">
        <v>26850</v>
      </c>
    </row>
    <row r="1457" spans="1:19" ht="15" customHeight="1" x14ac:dyDescent="0.3">
      <c r="A1457" s="147" t="s">
        <v>29734</v>
      </c>
      <c r="B1457" s="147"/>
      <c r="C1457" s="147" t="s">
        <v>29287</v>
      </c>
      <c r="D1457" s="147"/>
      <c r="E1457" s="147"/>
      <c r="F1457" s="147"/>
      <c r="G1457" s="147"/>
      <c r="H1457" s="147"/>
      <c r="I1457" s="147"/>
      <c r="J1457" s="147"/>
      <c r="K1457" s="147" t="s">
        <v>80</v>
      </c>
      <c r="L1457" s="147"/>
      <c r="M1457" s="147"/>
      <c r="N1457" s="148" t="s">
        <v>6246</v>
      </c>
      <c r="O1457" s="148"/>
      <c r="P1457" s="148"/>
      <c r="Q1457" s="148"/>
      <c r="R1457" s="148"/>
      <c r="S1457" s="148"/>
    </row>
    <row r="1458" spans="1:19" x14ac:dyDescent="0.3">
      <c r="A1458" s="147"/>
      <c r="B1458" s="147"/>
      <c r="C1458" s="147"/>
      <c r="D1458" s="147"/>
      <c r="E1458" s="147"/>
      <c r="F1458" s="147"/>
      <c r="G1458" s="147"/>
      <c r="H1458" s="147"/>
      <c r="I1458" s="147"/>
      <c r="J1458" s="147"/>
      <c r="K1458" s="147"/>
      <c r="L1458" s="147"/>
      <c r="M1458" s="147"/>
      <c r="N1458" s="148"/>
      <c r="O1458" s="148"/>
      <c r="P1458" s="148"/>
      <c r="Q1458" s="148"/>
      <c r="R1458" s="148"/>
      <c r="S1458" s="148"/>
    </row>
    <row r="1459" spans="1:19" ht="15" customHeight="1" x14ac:dyDescent="0.3">
      <c r="A1459" s="147" t="s">
        <v>29735</v>
      </c>
      <c r="B1459" s="147"/>
      <c r="C1459" s="147" t="s">
        <v>29289</v>
      </c>
      <c r="D1459" s="147"/>
      <c r="E1459" s="147"/>
      <c r="F1459" s="147"/>
      <c r="G1459" s="147"/>
      <c r="H1459" s="147"/>
      <c r="I1459" s="147"/>
      <c r="J1459" s="147"/>
      <c r="K1459" s="147" t="s">
        <v>80</v>
      </c>
      <c r="L1459" s="147"/>
      <c r="M1459" s="147"/>
      <c r="N1459" s="148" t="s">
        <v>17080</v>
      </c>
      <c r="O1459" s="148"/>
      <c r="P1459" s="148"/>
      <c r="Q1459" s="148"/>
      <c r="R1459" s="148"/>
      <c r="S1459" s="148"/>
    </row>
    <row r="1460" spans="1:19" ht="15" customHeight="1" x14ac:dyDescent="0.3">
      <c r="A1460" s="147" t="s">
        <v>29736</v>
      </c>
      <c r="B1460" s="147"/>
      <c r="C1460" s="147" t="s">
        <v>29290</v>
      </c>
      <c r="D1460" s="147"/>
      <c r="E1460" s="147"/>
      <c r="F1460" s="147"/>
      <c r="G1460" s="147"/>
      <c r="H1460" s="147"/>
      <c r="I1460" s="147"/>
      <c r="J1460" s="147"/>
      <c r="K1460" s="147" t="s">
        <v>80</v>
      </c>
      <c r="L1460" s="147"/>
      <c r="M1460" s="147"/>
      <c r="N1460" s="148" t="s">
        <v>15494</v>
      </c>
      <c r="O1460" s="148"/>
      <c r="P1460" s="148"/>
      <c r="Q1460" s="148"/>
      <c r="R1460" s="148"/>
      <c r="S1460" s="148"/>
    </row>
    <row r="1461" spans="1:19" ht="15" customHeight="1" x14ac:dyDescent="0.3">
      <c r="A1461" s="147" t="s">
        <v>29737</v>
      </c>
      <c r="B1461" s="147"/>
      <c r="C1461" s="147" t="s">
        <v>29292</v>
      </c>
      <c r="D1461" s="147"/>
      <c r="E1461" s="147"/>
      <c r="F1461" s="147"/>
      <c r="G1461" s="147"/>
      <c r="H1461" s="147"/>
      <c r="I1461" s="147"/>
      <c r="J1461" s="147"/>
      <c r="K1461" s="147" t="s">
        <v>80</v>
      </c>
      <c r="L1461" s="147"/>
      <c r="M1461" s="147"/>
      <c r="N1461" s="148" t="s">
        <v>29293</v>
      </c>
      <c r="O1461" s="148"/>
      <c r="P1461" s="148"/>
      <c r="Q1461" s="148"/>
      <c r="R1461" s="148"/>
      <c r="S1461" s="148"/>
    </row>
    <row r="1462" spans="1:19" ht="15" customHeight="1" x14ac:dyDescent="0.3">
      <c r="A1462" s="147" t="s">
        <v>29738</v>
      </c>
      <c r="B1462" s="147"/>
      <c r="C1462" s="147" t="s">
        <v>29295</v>
      </c>
      <c r="D1462" s="147"/>
      <c r="E1462" s="147"/>
      <c r="F1462" s="147"/>
      <c r="G1462" s="147"/>
      <c r="H1462" s="147"/>
      <c r="I1462" s="147"/>
      <c r="J1462" s="147"/>
      <c r="K1462" s="147" t="s">
        <v>80</v>
      </c>
      <c r="L1462" s="147"/>
      <c r="M1462" s="147"/>
      <c r="N1462" s="148" t="s">
        <v>29296</v>
      </c>
      <c r="O1462" s="148"/>
      <c r="P1462" s="148"/>
      <c r="Q1462" s="148"/>
      <c r="R1462" s="148"/>
      <c r="S1462" s="148"/>
    </row>
    <row r="1463" spans="1:19" ht="15" customHeight="1" x14ac:dyDescent="0.3">
      <c r="A1463" s="147" t="s">
        <v>29739</v>
      </c>
      <c r="B1463" s="147"/>
      <c r="C1463" s="147" t="s">
        <v>29298</v>
      </c>
      <c r="D1463" s="147"/>
      <c r="E1463" s="147"/>
      <c r="F1463" s="147"/>
      <c r="G1463" s="147"/>
      <c r="H1463" s="147"/>
      <c r="I1463" s="147"/>
      <c r="J1463" s="147"/>
      <c r="K1463" s="147" t="s">
        <v>80</v>
      </c>
      <c r="L1463" s="147"/>
      <c r="M1463" s="147"/>
      <c r="N1463" s="148" t="s">
        <v>29299</v>
      </c>
      <c r="O1463" s="148"/>
      <c r="P1463" s="148"/>
      <c r="Q1463" s="148"/>
      <c r="R1463" s="148"/>
      <c r="S1463" s="148"/>
    </row>
    <row r="1464" spans="1:19" ht="15" customHeight="1" x14ac:dyDescent="0.3">
      <c r="A1464" s="147" t="s">
        <v>29740</v>
      </c>
      <c r="B1464" s="147"/>
      <c r="C1464" s="147" t="s">
        <v>29253</v>
      </c>
      <c r="D1464" s="147"/>
      <c r="E1464" s="147"/>
      <c r="F1464" s="147"/>
      <c r="G1464" s="147"/>
      <c r="H1464" s="147"/>
      <c r="I1464" s="147"/>
      <c r="J1464" s="147"/>
      <c r="K1464" s="147" t="s">
        <v>80</v>
      </c>
      <c r="L1464" s="147"/>
      <c r="M1464" s="147"/>
      <c r="N1464" s="148" t="s">
        <v>15881</v>
      </c>
      <c r="O1464" s="148"/>
      <c r="P1464" s="148"/>
      <c r="Q1464" s="148"/>
      <c r="R1464" s="148"/>
      <c r="S1464" s="148"/>
    </row>
    <row r="1465" spans="1:19" ht="15" customHeight="1" x14ac:dyDescent="0.3">
      <c r="A1465" s="147" t="s">
        <v>29741</v>
      </c>
      <c r="B1465" s="147"/>
      <c r="C1465" s="147" t="s">
        <v>29742</v>
      </c>
      <c r="D1465" s="147"/>
      <c r="E1465" s="147"/>
      <c r="F1465" s="147"/>
      <c r="G1465" s="147"/>
      <c r="H1465" s="147"/>
      <c r="I1465" s="147"/>
      <c r="J1465" s="147"/>
      <c r="K1465" s="147" t="s">
        <v>80</v>
      </c>
      <c r="L1465" s="147"/>
      <c r="M1465" s="147"/>
      <c r="N1465" s="148" t="s">
        <v>26967</v>
      </c>
      <c r="O1465" s="148"/>
      <c r="P1465" s="148"/>
      <c r="Q1465" s="148"/>
      <c r="R1465" s="148"/>
      <c r="S1465" s="148"/>
    </row>
    <row r="1466" spans="1:19" ht="15" customHeight="1" x14ac:dyDescent="0.3">
      <c r="A1466" s="147" t="s">
        <v>29743</v>
      </c>
      <c r="B1466" s="147"/>
      <c r="C1466" s="147" t="s">
        <v>29744</v>
      </c>
      <c r="D1466" s="147"/>
      <c r="E1466" s="147"/>
      <c r="F1466" s="147"/>
      <c r="G1466" s="147"/>
      <c r="H1466" s="147"/>
      <c r="I1466" s="147"/>
      <c r="J1466" s="147"/>
      <c r="K1466" s="147" t="s">
        <v>80</v>
      </c>
      <c r="L1466" s="147"/>
      <c r="M1466" s="147"/>
      <c r="N1466" s="148" t="s">
        <v>29258</v>
      </c>
      <c r="O1466" s="148"/>
      <c r="P1466" s="148"/>
      <c r="Q1466" s="148"/>
      <c r="R1466" s="148"/>
      <c r="S1466" s="148"/>
    </row>
    <row r="1467" spans="1:19" ht="15" customHeight="1" x14ac:dyDescent="0.3">
      <c r="A1467" s="147" t="s">
        <v>29745</v>
      </c>
      <c r="B1467" s="147"/>
      <c r="C1467" s="147" t="s">
        <v>29746</v>
      </c>
      <c r="D1467" s="147"/>
      <c r="E1467" s="147"/>
      <c r="F1467" s="147"/>
      <c r="G1467" s="147"/>
      <c r="H1467" s="147"/>
      <c r="I1467" s="147"/>
      <c r="J1467" s="147"/>
      <c r="K1467" s="147" t="s">
        <v>80</v>
      </c>
      <c r="L1467" s="147"/>
      <c r="M1467" s="147"/>
      <c r="N1467" s="148" t="s">
        <v>29261</v>
      </c>
      <c r="O1467" s="148"/>
      <c r="P1467" s="148"/>
      <c r="Q1467" s="148"/>
      <c r="R1467" s="148"/>
      <c r="S1467" s="148"/>
    </row>
    <row r="1468" spans="1:19" ht="15" customHeight="1" x14ac:dyDescent="0.3">
      <c r="A1468" s="147" t="s">
        <v>29747</v>
      </c>
      <c r="B1468" s="147"/>
      <c r="C1468" s="147" t="s">
        <v>29263</v>
      </c>
      <c r="D1468" s="147"/>
      <c r="E1468" s="147"/>
      <c r="F1468" s="147"/>
      <c r="G1468" s="147"/>
      <c r="H1468" s="147"/>
      <c r="I1468" s="147"/>
      <c r="J1468" s="147"/>
      <c r="K1468" s="147" t="s">
        <v>80</v>
      </c>
      <c r="L1468" s="147"/>
      <c r="M1468" s="147"/>
      <c r="N1468" s="148" t="s">
        <v>29264</v>
      </c>
      <c r="O1468" s="148"/>
      <c r="P1468" s="148"/>
      <c r="Q1468" s="148"/>
      <c r="R1468" s="148"/>
      <c r="S1468" s="148"/>
    </row>
    <row r="1469" spans="1:19" ht="15" customHeight="1" x14ac:dyDescent="0.3">
      <c r="A1469" s="147" t="s">
        <v>29748</v>
      </c>
      <c r="B1469" s="147"/>
      <c r="C1469" s="147" t="s">
        <v>29749</v>
      </c>
      <c r="D1469" s="147"/>
      <c r="E1469" s="147"/>
      <c r="F1469" s="147"/>
      <c r="G1469" s="147"/>
      <c r="H1469" s="147"/>
      <c r="I1469" s="147"/>
      <c r="J1469" s="147"/>
      <c r="K1469" s="147" t="s">
        <v>80</v>
      </c>
      <c r="L1469" s="147"/>
      <c r="M1469" s="147"/>
      <c r="N1469" s="148" t="s">
        <v>29267</v>
      </c>
      <c r="O1469" s="148"/>
      <c r="P1469" s="148"/>
      <c r="Q1469" s="148"/>
      <c r="R1469" s="148"/>
      <c r="S1469" s="148"/>
    </row>
    <row r="1470" spans="1:19" ht="15" customHeight="1" x14ac:dyDescent="0.3">
      <c r="A1470" s="147" t="s">
        <v>29750</v>
      </c>
      <c r="B1470" s="147"/>
      <c r="C1470" s="147" t="s">
        <v>29269</v>
      </c>
      <c r="D1470" s="147"/>
      <c r="E1470" s="147"/>
      <c r="F1470" s="147"/>
      <c r="G1470" s="147"/>
      <c r="H1470" s="147"/>
      <c r="I1470" s="147"/>
      <c r="J1470" s="147"/>
      <c r="K1470" s="147" t="s">
        <v>80</v>
      </c>
      <c r="L1470" s="147"/>
      <c r="M1470" s="147"/>
      <c r="N1470" s="148" t="s">
        <v>29270</v>
      </c>
      <c r="O1470" s="148"/>
      <c r="P1470" s="148"/>
      <c r="Q1470" s="148"/>
      <c r="R1470" s="148"/>
      <c r="S1470" s="148"/>
    </row>
    <row r="1471" spans="1:19" ht="15" customHeight="1" x14ac:dyDescent="0.3">
      <c r="A1471" s="147" t="s">
        <v>29751</v>
      </c>
      <c r="B1471" s="147"/>
      <c r="C1471" s="147" t="s">
        <v>29272</v>
      </c>
      <c r="D1471" s="147"/>
      <c r="E1471" s="147"/>
      <c r="F1471" s="147"/>
      <c r="G1471" s="147"/>
      <c r="H1471" s="147"/>
      <c r="I1471" s="147"/>
      <c r="J1471" s="147"/>
      <c r="K1471" s="147" t="s">
        <v>80</v>
      </c>
      <c r="L1471" s="147"/>
      <c r="M1471" s="147"/>
      <c r="N1471" s="148" t="s">
        <v>29273</v>
      </c>
      <c r="O1471" s="148"/>
      <c r="P1471" s="148"/>
      <c r="Q1471" s="148"/>
      <c r="R1471" s="148"/>
      <c r="S1471" s="148"/>
    </row>
    <row r="1472" spans="1:19" ht="15" customHeight="1" x14ac:dyDescent="0.3">
      <c r="A1472" s="147" t="s">
        <v>29752</v>
      </c>
      <c r="B1472" s="147"/>
      <c r="C1472" s="147" t="s">
        <v>29753</v>
      </c>
      <c r="D1472" s="147"/>
      <c r="E1472" s="147"/>
      <c r="F1472" s="147"/>
      <c r="G1472" s="147"/>
      <c r="H1472" s="147"/>
      <c r="I1472" s="147"/>
      <c r="J1472" s="147"/>
      <c r="K1472" s="147" t="s">
        <v>26910</v>
      </c>
      <c r="L1472" s="147"/>
      <c r="M1472" s="147"/>
      <c r="N1472" s="148" t="s">
        <v>26911</v>
      </c>
      <c r="O1472" s="148"/>
      <c r="P1472" s="148"/>
      <c r="Q1472" s="148"/>
      <c r="R1472" s="148"/>
      <c r="S1472" s="148"/>
    </row>
    <row r="1473" spans="1:19" ht="15" customHeight="1" x14ac:dyDescent="0.3">
      <c r="A1473" s="147" t="s">
        <v>29754</v>
      </c>
      <c r="B1473" s="147"/>
      <c r="C1473" s="147" t="s">
        <v>29306</v>
      </c>
      <c r="D1473" s="147"/>
      <c r="E1473" s="147"/>
      <c r="F1473" s="147"/>
      <c r="G1473" s="147"/>
      <c r="H1473" s="147"/>
      <c r="I1473" s="147"/>
      <c r="J1473" s="147"/>
      <c r="K1473" s="147" t="s">
        <v>146</v>
      </c>
      <c r="L1473" s="147"/>
      <c r="M1473" s="147"/>
      <c r="N1473" s="148" t="s">
        <v>12317</v>
      </c>
      <c r="O1473" s="148"/>
      <c r="P1473" s="148"/>
      <c r="Q1473" s="148"/>
      <c r="R1473" s="148"/>
      <c r="S1473" s="148"/>
    </row>
    <row r="1474" spans="1:19" ht="15" customHeight="1" x14ac:dyDescent="0.3">
      <c r="A1474" s="147" t="s">
        <v>29755</v>
      </c>
      <c r="B1474" s="147"/>
      <c r="C1474" s="147" t="s">
        <v>29308</v>
      </c>
      <c r="D1474" s="147"/>
      <c r="E1474" s="147"/>
      <c r="F1474" s="147"/>
      <c r="G1474" s="147"/>
      <c r="H1474" s="147"/>
      <c r="I1474" s="147"/>
      <c r="J1474" s="147"/>
      <c r="K1474" s="147" t="s">
        <v>146</v>
      </c>
      <c r="L1474" s="147"/>
      <c r="M1474" s="147"/>
      <c r="N1474" s="148" t="s">
        <v>4725</v>
      </c>
      <c r="O1474" s="148"/>
      <c r="P1474" s="148"/>
      <c r="Q1474" s="148"/>
      <c r="R1474" s="148"/>
      <c r="S1474" s="148"/>
    </row>
    <row r="1475" spans="1:19" ht="15" customHeight="1" x14ac:dyDescent="0.3">
      <c r="A1475" s="147" t="s">
        <v>29756</v>
      </c>
      <c r="B1475" s="147"/>
      <c r="C1475" s="147" t="s">
        <v>29310</v>
      </c>
      <c r="D1475" s="147"/>
      <c r="E1475" s="147"/>
      <c r="F1475" s="147"/>
      <c r="G1475" s="147"/>
      <c r="H1475" s="147"/>
      <c r="I1475" s="147"/>
      <c r="J1475" s="147"/>
      <c r="K1475" s="147" t="s">
        <v>146</v>
      </c>
      <c r="L1475" s="147"/>
      <c r="M1475" s="147"/>
      <c r="N1475" s="148" t="s">
        <v>29311</v>
      </c>
      <c r="O1475" s="148"/>
      <c r="P1475" s="148"/>
      <c r="Q1475" s="148"/>
      <c r="R1475" s="148"/>
      <c r="S1475" s="148"/>
    </row>
    <row r="1476" spans="1:19" ht="15" customHeight="1" x14ac:dyDescent="0.3">
      <c r="A1476" s="147" t="s">
        <v>29757</v>
      </c>
      <c r="B1476" s="147"/>
      <c r="C1476" s="147" t="s">
        <v>29758</v>
      </c>
      <c r="D1476" s="147"/>
      <c r="E1476" s="147"/>
      <c r="F1476" s="147"/>
      <c r="G1476" s="147"/>
      <c r="H1476" s="147"/>
      <c r="I1476" s="147"/>
      <c r="J1476" s="147"/>
      <c r="K1476" s="147" t="s">
        <v>146</v>
      </c>
      <c r="L1476" s="147"/>
      <c r="M1476" s="147"/>
      <c r="N1476" s="148" t="s">
        <v>14850</v>
      </c>
      <c r="O1476" s="148"/>
      <c r="P1476" s="148"/>
      <c r="Q1476" s="148"/>
      <c r="R1476" s="148"/>
      <c r="S1476" s="148"/>
    </row>
    <row r="1477" spans="1:19" ht="15" customHeight="1" x14ac:dyDescent="0.3">
      <c r="A1477" s="147" t="s">
        <v>29759</v>
      </c>
      <c r="B1477" s="147"/>
      <c r="C1477" s="147" t="s">
        <v>29315</v>
      </c>
      <c r="D1477" s="147"/>
      <c r="E1477" s="147"/>
      <c r="F1477" s="147"/>
      <c r="G1477" s="147"/>
      <c r="H1477" s="147"/>
      <c r="I1477" s="147"/>
      <c r="J1477" s="147"/>
      <c r="K1477" s="147" t="s">
        <v>146</v>
      </c>
      <c r="L1477" s="147"/>
      <c r="M1477" s="147"/>
      <c r="N1477" s="148" t="s">
        <v>15575</v>
      </c>
      <c r="O1477" s="148"/>
      <c r="P1477" s="148"/>
      <c r="Q1477" s="148"/>
      <c r="R1477" s="148"/>
      <c r="S1477" s="148"/>
    </row>
    <row r="1478" spans="1:19" ht="15" customHeight="1" x14ac:dyDescent="0.3">
      <c r="A1478" s="147" t="s">
        <v>29760</v>
      </c>
      <c r="B1478" s="147"/>
      <c r="C1478" s="147" t="s">
        <v>29761</v>
      </c>
      <c r="D1478" s="147"/>
      <c r="E1478" s="147"/>
      <c r="F1478" s="147"/>
      <c r="G1478" s="147"/>
      <c r="H1478" s="147"/>
      <c r="I1478" s="147"/>
      <c r="J1478" s="147"/>
      <c r="K1478" s="147" t="s">
        <v>146</v>
      </c>
      <c r="L1478" s="147"/>
      <c r="M1478" s="147"/>
      <c r="N1478" s="148" t="s">
        <v>29318</v>
      </c>
      <c r="O1478" s="148"/>
      <c r="P1478" s="148"/>
      <c r="Q1478" s="148"/>
      <c r="R1478" s="148"/>
      <c r="S1478" s="148"/>
    </row>
    <row r="1479" spans="1:19" ht="15" customHeight="1" x14ac:dyDescent="0.3">
      <c r="A1479" s="147" t="s">
        <v>29762</v>
      </c>
      <c r="B1479" s="147"/>
      <c r="C1479" s="147" t="s">
        <v>29320</v>
      </c>
      <c r="D1479" s="147"/>
      <c r="E1479" s="147"/>
      <c r="F1479" s="147"/>
      <c r="G1479" s="147"/>
      <c r="H1479" s="147"/>
      <c r="I1479" s="147"/>
      <c r="J1479" s="147"/>
      <c r="K1479" s="147" t="s">
        <v>146</v>
      </c>
      <c r="L1479" s="147"/>
      <c r="M1479" s="147"/>
      <c r="N1479" s="148" t="s">
        <v>29321</v>
      </c>
      <c r="O1479" s="148"/>
      <c r="P1479" s="148"/>
      <c r="Q1479" s="148"/>
      <c r="R1479" s="148"/>
      <c r="S1479" s="148"/>
    </row>
    <row r="1480" spans="1:19" ht="15" customHeight="1" x14ac:dyDescent="0.3">
      <c r="A1480" s="147" t="s">
        <v>29763</v>
      </c>
      <c r="B1480" s="147"/>
      <c r="C1480" s="147" t="s">
        <v>29323</v>
      </c>
      <c r="D1480" s="147"/>
      <c r="E1480" s="147"/>
      <c r="F1480" s="147"/>
      <c r="G1480" s="147"/>
      <c r="H1480" s="147"/>
      <c r="I1480" s="147"/>
      <c r="J1480" s="147"/>
      <c r="K1480" s="147" t="s">
        <v>146</v>
      </c>
      <c r="L1480" s="147"/>
      <c r="M1480" s="147"/>
      <c r="N1480" s="148" t="s">
        <v>29324</v>
      </c>
      <c r="O1480" s="148"/>
      <c r="P1480" s="148"/>
      <c r="Q1480" s="148"/>
      <c r="R1480" s="148"/>
      <c r="S1480" s="148"/>
    </row>
    <row r="1481" spans="1:19" ht="15" customHeight="1" x14ac:dyDescent="0.3">
      <c r="A1481" s="147" t="s">
        <v>29764</v>
      </c>
      <c r="B1481" s="147"/>
      <c r="C1481" s="147" t="s">
        <v>29765</v>
      </c>
      <c r="D1481" s="147"/>
      <c r="E1481" s="147"/>
      <c r="F1481" s="147"/>
      <c r="G1481" s="147"/>
      <c r="H1481" s="147"/>
      <c r="I1481" s="147"/>
      <c r="J1481" s="147"/>
      <c r="K1481" s="147" t="s">
        <v>146</v>
      </c>
      <c r="L1481" s="147"/>
      <c r="M1481" s="147"/>
      <c r="N1481" s="148" t="s">
        <v>29766</v>
      </c>
      <c r="O1481" s="148"/>
      <c r="P1481" s="148"/>
      <c r="Q1481" s="148"/>
      <c r="R1481" s="148"/>
      <c r="S1481" s="148"/>
    </row>
    <row r="1482" spans="1:19" ht="15" customHeight="1" x14ac:dyDescent="0.3">
      <c r="A1482" s="147" t="s">
        <v>29767</v>
      </c>
      <c r="B1482" s="147"/>
      <c r="C1482" s="147" t="s">
        <v>29768</v>
      </c>
      <c r="D1482" s="147"/>
      <c r="E1482" s="147"/>
      <c r="F1482" s="147"/>
      <c r="G1482" s="147"/>
      <c r="H1482" s="147"/>
      <c r="I1482" s="147"/>
      <c r="J1482" s="147"/>
      <c r="K1482" s="147" t="s">
        <v>146</v>
      </c>
      <c r="L1482" s="147"/>
      <c r="M1482" s="147"/>
      <c r="N1482" s="148" t="s">
        <v>29769</v>
      </c>
      <c r="O1482" s="148"/>
      <c r="P1482" s="148"/>
      <c r="Q1482" s="148"/>
      <c r="R1482" s="148"/>
      <c r="S1482" s="148"/>
    </row>
    <row r="1483" spans="1:19" ht="15" customHeight="1" x14ac:dyDescent="0.3">
      <c r="A1483" s="147" t="s">
        <v>29770</v>
      </c>
      <c r="B1483" s="147"/>
      <c r="C1483" s="147" t="s">
        <v>29771</v>
      </c>
      <c r="D1483" s="147"/>
      <c r="E1483" s="147"/>
      <c r="F1483" s="147"/>
      <c r="G1483" s="147"/>
      <c r="H1483" s="147"/>
      <c r="I1483" s="147"/>
      <c r="J1483" s="147"/>
      <c r="K1483" s="147" t="s">
        <v>146</v>
      </c>
      <c r="L1483" s="147"/>
      <c r="M1483" s="147"/>
      <c r="N1483" s="148" t="s">
        <v>29772</v>
      </c>
      <c r="O1483" s="148"/>
      <c r="P1483" s="148"/>
      <c r="Q1483" s="148"/>
      <c r="R1483" s="148"/>
      <c r="S1483" s="148"/>
    </row>
    <row r="1484" spans="1:19" ht="15" customHeight="1" x14ac:dyDescent="0.3">
      <c r="A1484" s="147" t="s">
        <v>29773</v>
      </c>
      <c r="B1484" s="147"/>
      <c r="C1484" s="147" t="s">
        <v>29774</v>
      </c>
      <c r="D1484" s="147"/>
      <c r="E1484" s="147"/>
      <c r="F1484" s="147"/>
      <c r="G1484" s="147"/>
      <c r="H1484" s="147"/>
      <c r="I1484" s="147"/>
      <c r="J1484" s="147"/>
      <c r="K1484" s="147" t="s">
        <v>146</v>
      </c>
      <c r="L1484" s="147"/>
      <c r="M1484" s="147"/>
      <c r="N1484" s="148" t="s">
        <v>29775</v>
      </c>
      <c r="O1484" s="148"/>
      <c r="P1484" s="148"/>
      <c r="Q1484" s="148"/>
      <c r="R1484" s="148"/>
      <c r="S1484" s="148"/>
    </row>
    <row r="1485" spans="1:19" ht="15" customHeight="1" x14ac:dyDescent="0.3">
      <c r="A1485" s="147" t="s">
        <v>29776</v>
      </c>
      <c r="B1485" s="147"/>
      <c r="C1485" s="147" t="s">
        <v>29777</v>
      </c>
      <c r="D1485" s="147"/>
      <c r="E1485" s="147"/>
      <c r="F1485" s="147"/>
      <c r="G1485" s="147"/>
      <c r="H1485" s="147"/>
      <c r="I1485" s="147"/>
      <c r="J1485" s="147"/>
      <c r="K1485" s="147" t="s">
        <v>146</v>
      </c>
      <c r="L1485" s="147"/>
      <c r="M1485" s="147"/>
      <c r="N1485" s="148" t="s">
        <v>29463</v>
      </c>
      <c r="O1485" s="148"/>
      <c r="P1485" s="148"/>
      <c r="Q1485" s="148"/>
      <c r="R1485" s="148"/>
      <c r="S1485" s="148"/>
    </row>
    <row r="1486" spans="1:19" ht="15" customHeight="1" x14ac:dyDescent="0.3">
      <c r="A1486" s="147" t="s">
        <v>29778</v>
      </c>
      <c r="B1486" s="147"/>
      <c r="C1486" s="147" t="s">
        <v>29779</v>
      </c>
      <c r="D1486" s="147"/>
      <c r="E1486" s="147"/>
      <c r="F1486" s="147"/>
      <c r="G1486" s="147"/>
      <c r="H1486" s="147"/>
      <c r="I1486" s="147"/>
      <c r="J1486" s="147"/>
      <c r="K1486" s="147" t="s">
        <v>146</v>
      </c>
      <c r="L1486" s="147"/>
      <c r="M1486" s="147"/>
      <c r="N1486" s="148" t="s">
        <v>29466</v>
      </c>
      <c r="O1486" s="148"/>
      <c r="P1486" s="148"/>
      <c r="Q1486" s="148"/>
      <c r="R1486" s="148"/>
      <c r="S1486" s="148"/>
    </row>
    <row r="1487" spans="1:19" ht="15" customHeight="1" x14ac:dyDescent="0.3">
      <c r="A1487" s="147" t="s">
        <v>29780</v>
      </c>
      <c r="B1487" s="147"/>
      <c r="C1487" s="147" t="s">
        <v>29781</v>
      </c>
      <c r="D1487" s="147"/>
      <c r="E1487" s="147"/>
      <c r="F1487" s="147"/>
      <c r="G1487" s="147"/>
      <c r="H1487" s="147"/>
      <c r="I1487" s="147"/>
      <c r="J1487" s="147"/>
      <c r="K1487" s="147" t="s">
        <v>146</v>
      </c>
      <c r="L1487" s="147"/>
      <c r="M1487" s="147"/>
      <c r="N1487" s="148" t="s">
        <v>29469</v>
      </c>
      <c r="O1487" s="148"/>
      <c r="P1487" s="148"/>
      <c r="Q1487" s="148"/>
      <c r="R1487" s="148"/>
      <c r="S1487" s="148"/>
    </row>
    <row r="1488" spans="1:19" ht="15" customHeight="1" x14ac:dyDescent="0.3">
      <c r="A1488" s="147" t="s">
        <v>29782</v>
      </c>
      <c r="B1488" s="147"/>
      <c r="C1488" s="147" t="s">
        <v>29783</v>
      </c>
      <c r="D1488" s="147"/>
      <c r="E1488" s="147"/>
      <c r="F1488" s="147"/>
      <c r="G1488" s="147"/>
      <c r="H1488" s="147"/>
      <c r="I1488" s="147"/>
      <c r="J1488" s="147"/>
      <c r="K1488" s="147" t="s">
        <v>146</v>
      </c>
      <c r="L1488" s="147"/>
      <c r="M1488" s="147"/>
      <c r="N1488" s="148" t="s">
        <v>29784</v>
      </c>
      <c r="O1488" s="148"/>
      <c r="P1488" s="148"/>
      <c r="Q1488" s="148"/>
      <c r="R1488" s="148"/>
      <c r="S1488" s="148"/>
    </row>
    <row r="1489" spans="1:19" ht="15" customHeight="1" x14ac:dyDescent="0.3">
      <c r="A1489" s="147" t="s">
        <v>29785</v>
      </c>
      <c r="B1489" s="147"/>
      <c r="C1489" s="147" t="s">
        <v>29786</v>
      </c>
      <c r="D1489" s="147"/>
      <c r="E1489" s="147"/>
      <c r="F1489" s="147"/>
      <c r="G1489" s="147"/>
      <c r="H1489" s="147"/>
      <c r="I1489" s="147"/>
      <c r="J1489" s="147"/>
      <c r="K1489" s="147" t="s">
        <v>146</v>
      </c>
      <c r="L1489" s="147"/>
      <c r="M1489" s="147"/>
      <c r="N1489" s="148" t="s">
        <v>29787</v>
      </c>
      <c r="O1489" s="148"/>
      <c r="P1489" s="148"/>
      <c r="Q1489" s="148"/>
      <c r="R1489" s="148"/>
      <c r="S1489" s="148"/>
    </row>
    <row r="1490" spans="1:19" ht="15" customHeight="1" x14ac:dyDescent="0.3">
      <c r="A1490" s="147" t="s">
        <v>29788</v>
      </c>
      <c r="B1490" s="147"/>
      <c r="C1490" s="147" t="s">
        <v>29789</v>
      </c>
      <c r="D1490" s="147"/>
      <c r="E1490" s="147"/>
      <c r="F1490" s="147"/>
      <c r="G1490" s="147"/>
      <c r="H1490" s="147"/>
      <c r="I1490" s="147"/>
      <c r="J1490" s="147"/>
      <c r="K1490" s="147" t="s">
        <v>146</v>
      </c>
      <c r="L1490" s="147"/>
      <c r="M1490" s="147"/>
      <c r="N1490" s="148" t="s">
        <v>29790</v>
      </c>
      <c r="O1490" s="148"/>
      <c r="P1490" s="148"/>
      <c r="Q1490" s="148"/>
      <c r="R1490" s="148"/>
      <c r="S1490" s="148"/>
    </row>
    <row r="1491" spans="1:19" ht="15" customHeight="1" x14ac:dyDescent="0.3">
      <c r="A1491" s="147" t="s">
        <v>29791</v>
      </c>
      <c r="B1491" s="147"/>
      <c r="C1491" s="147" t="s">
        <v>29792</v>
      </c>
      <c r="D1491" s="147"/>
      <c r="E1491" s="147"/>
      <c r="F1491" s="147"/>
      <c r="G1491" s="147"/>
      <c r="H1491" s="147"/>
      <c r="I1491" s="147"/>
      <c r="J1491" s="147"/>
      <c r="K1491" s="147" t="s">
        <v>146</v>
      </c>
      <c r="L1491" s="147"/>
      <c r="M1491" s="147"/>
      <c r="N1491" s="148" t="s">
        <v>29793</v>
      </c>
      <c r="O1491" s="148"/>
      <c r="P1491" s="148"/>
      <c r="Q1491" s="148"/>
      <c r="R1491" s="148"/>
      <c r="S1491" s="148"/>
    </row>
    <row r="1492" spans="1:19" ht="15" customHeight="1" x14ac:dyDescent="0.3">
      <c r="A1492" s="147" t="s">
        <v>29794</v>
      </c>
      <c r="B1492" s="147"/>
      <c r="C1492" s="147" t="s">
        <v>29795</v>
      </c>
      <c r="D1492" s="147"/>
      <c r="E1492" s="147"/>
      <c r="F1492" s="147"/>
      <c r="G1492" s="147"/>
      <c r="H1492" s="147"/>
      <c r="I1492" s="147"/>
      <c r="J1492" s="147"/>
      <c r="K1492" s="147" t="s">
        <v>146</v>
      </c>
      <c r="L1492" s="147"/>
      <c r="M1492" s="147"/>
      <c r="N1492" s="148" t="s">
        <v>29435</v>
      </c>
      <c r="O1492" s="148"/>
      <c r="P1492" s="148"/>
      <c r="Q1492" s="148"/>
      <c r="R1492" s="148"/>
      <c r="S1492" s="148"/>
    </row>
    <row r="1493" spans="1:19" ht="15" customHeight="1" x14ac:dyDescent="0.3">
      <c r="A1493" s="147" t="s">
        <v>29796</v>
      </c>
      <c r="B1493" s="147"/>
      <c r="C1493" s="147" t="s">
        <v>29797</v>
      </c>
      <c r="D1493" s="147"/>
      <c r="E1493" s="147"/>
      <c r="F1493" s="147"/>
      <c r="G1493" s="147"/>
      <c r="H1493" s="147"/>
      <c r="I1493" s="147"/>
      <c r="J1493" s="147"/>
      <c r="K1493" s="147" t="s">
        <v>146</v>
      </c>
      <c r="L1493" s="147"/>
      <c r="M1493" s="147"/>
      <c r="N1493" s="148" t="s">
        <v>29438</v>
      </c>
      <c r="O1493" s="148"/>
      <c r="P1493" s="148"/>
      <c r="Q1493" s="148"/>
      <c r="R1493" s="148"/>
      <c r="S1493" s="148"/>
    </row>
    <row r="1494" spans="1:19" ht="15" customHeight="1" x14ac:dyDescent="0.3">
      <c r="A1494" s="147" t="s">
        <v>29798</v>
      </c>
      <c r="B1494" s="147"/>
      <c r="C1494" s="147" t="s">
        <v>29799</v>
      </c>
      <c r="D1494" s="147"/>
      <c r="E1494" s="147"/>
      <c r="F1494" s="147"/>
      <c r="G1494" s="147"/>
      <c r="H1494" s="147"/>
      <c r="I1494" s="147"/>
      <c r="J1494" s="147"/>
      <c r="K1494" s="147" t="s">
        <v>146</v>
      </c>
      <c r="L1494" s="147"/>
      <c r="M1494" s="147"/>
      <c r="N1494" s="148" t="s">
        <v>29441</v>
      </c>
      <c r="O1494" s="148"/>
      <c r="P1494" s="148"/>
      <c r="Q1494" s="148"/>
      <c r="R1494" s="148"/>
      <c r="S1494" s="148"/>
    </row>
    <row r="1495" spans="1:19" ht="15" customHeight="1" x14ac:dyDescent="0.3">
      <c r="A1495" s="147" t="s">
        <v>29800</v>
      </c>
      <c r="B1495" s="147"/>
      <c r="C1495" s="147" t="s">
        <v>29801</v>
      </c>
      <c r="D1495" s="147"/>
      <c r="E1495" s="147"/>
      <c r="F1495" s="147"/>
      <c r="G1495" s="147"/>
      <c r="H1495" s="147"/>
      <c r="I1495" s="147"/>
      <c r="J1495" s="147"/>
      <c r="K1495" s="147" t="s">
        <v>146</v>
      </c>
      <c r="L1495" s="147"/>
      <c r="M1495" s="147"/>
      <c r="N1495" s="148" t="s">
        <v>11560</v>
      </c>
      <c r="O1495" s="148"/>
      <c r="P1495" s="148"/>
      <c r="Q1495" s="148"/>
      <c r="R1495" s="148"/>
      <c r="S1495" s="148"/>
    </row>
    <row r="1496" spans="1:19" ht="15" customHeight="1" x14ac:dyDescent="0.3">
      <c r="A1496" s="147" t="s">
        <v>29802</v>
      </c>
      <c r="B1496" s="147"/>
      <c r="C1496" s="147" t="s">
        <v>29803</v>
      </c>
      <c r="D1496" s="147"/>
      <c r="E1496" s="147"/>
      <c r="F1496" s="147"/>
      <c r="G1496" s="147"/>
      <c r="H1496" s="147"/>
      <c r="I1496" s="147"/>
      <c r="J1496" s="147"/>
      <c r="K1496" s="147" t="s">
        <v>146</v>
      </c>
      <c r="L1496" s="147"/>
      <c r="M1496" s="147"/>
      <c r="N1496" s="148" t="s">
        <v>29804</v>
      </c>
      <c r="O1496" s="148"/>
      <c r="P1496" s="148"/>
      <c r="Q1496" s="148"/>
      <c r="R1496" s="148"/>
      <c r="S1496" s="148"/>
    </row>
    <row r="1497" spans="1:19" ht="15" customHeight="1" x14ac:dyDescent="0.3">
      <c r="A1497" s="147" t="s">
        <v>29805</v>
      </c>
      <c r="B1497" s="147"/>
      <c r="C1497" s="147" t="s">
        <v>29806</v>
      </c>
      <c r="D1497" s="147"/>
      <c r="E1497" s="147"/>
      <c r="F1497" s="147"/>
      <c r="G1497" s="147"/>
      <c r="H1497" s="147"/>
      <c r="I1497" s="147"/>
      <c r="J1497" s="147"/>
      <c r="K1497" s="147" t="s">
        <v>146</v>
      </c>
      <c r="L1497" s="147"/>
      <c r="M1497" s="147"/>
      <c r="N1497" s="148" t="s">
        <v>29807</v>
      </c>
      <c r="O1497" s="148"/>
      <c r="P1497" s="148"/>
      <c r="Q1497" s="148"/>
      <c r="R1497" s="148"/>
      <c r="S1497" s="148"/>
    </row>
    <row r="1498" spans="1:19" ht="15" customHeight="1" x14ac:dyDescent="0.3">
      <c r="A1498" s="147" t="s">
        <v>29808</v>
      </c>
      <c r="B1498" s="147"/>
      <c r="C1498" s="147" t="s">
        <v>29809</v>
      </c>
      <c r="D1498" s="147"/>
      <c r="E1498" s="147"/>
      <c r="F1498" s="147"/>
      <c r="G1498" s="147"/>
      <c r="H1498" s="147"/>
      <c r="I1498" s="147"/>
      <c r="J1498" s="147"/>
      <c r="K1498" s="147" t="s">
        <v>146</v>
      </c>
      <c r="L1498" s="147"/>
      <c r="M1498" s="147"/>
      <c r="N1498" s="148" t="s">
        <v>29810</v>
      </c>
      <c r="O1498" s="148"/>
      <c r="P1498" s="148"/>
      <c r="Q1498" s="148"/>
      <c r="R1498" s="148"/>
      <c r="S1498" s="148"/>
    </row>
    <row r="1499" spans="1:19" ht="15" customHeight="1" x14ac:dyDescent="0.3">
      <c r="A1499" s="147" t="s">
        <v>29811</v>
      </c>
      <c r="B1499" s="147"/>
      <c r="C1499" s="147" t="s">
        <v>29812</v>
      </c>
      <c r="D1499" s="147"/>
      <c r="E1499" s="147"/>
      <c r="F1499" s="147"/>
      <c r="G1499" s="147"/>
      <c r="H1499" s="147"/>
      <c r="I1499" s="147"/>
      <c r="J1499" s="147"/>
      <c r="K1499" s="147" t="s">
        <v>146</v>
      </c>
      <c r="L1499" s="147"/>
      <c r="M1499" s="147"/>
      <c r="N1499" s="148" t="s">
        <v>29813</v>
      </c>
      <c r="O1499" s="148"/>
      <c r="P1499" s="148"/>
      <c r="Q1499" s="148"/>
      <c r="R1499" s="148"/>
      <c r="S1499" s="148"/>
    </row>
    <row r="1500" spans="1:19" ht="15" customHeight="1" x14ac:dyDescent="0.3">
      <c r="A1500" s="147" t="s">
        <v>29814</v>
      </c>
      <c r="B1500" s="147"/>
      <c r="C1500" s="147" t="s">
        <v>29815</v>
      </c>
      <c r="D1500" s="147"/>
      <c r="E1500" s="147"/>
      <c r="F1500" s="147"/>
      <c r="G1500" s="147"/>
      <c r="H1500" s="147"/>
      <c r="I1500" s="147"/>
      <c r="J1500" s="147"/>
      <c r="K1500" s="147" t="s">
        <v>146</v>
      </c>
      <c r="L1500" s="147"/>
      <c r="M1500" s="147"/>
      <c r="N1500" s="148" t="s">
        <v>29816</v>
      </c>
      <c r="O1500" s="148"/>
      <c r="P1500" s="148"/>
      <c r="Q1500" s="148"/>
      <c r="R1500" s="148"/>
      <c r="S1500" s="148"/>
    </row>
    <row r="1501" spans="1:19" ht="15" customHeight="1" x14ac:dyDescent="0.3">
      <c r="A1501" s="147" t="s">
        <v>29817</v>
      </c>
      <c r="B1501" s="147"/>
      <c r="C1501" s="147" t="s">
        <v>29818</v>
      </c>
      <c r="D1501" s="147"/>
      <c r="E1501" s="147"/>
      <c r="F1501" s="147"/>
      <c r="G1501" s="147"/>
      <c r="H1501" s="147"/>
      <c r="I1501" s="147"/>
      <c r="J1501" s="147"/>
      <c r="K1501" s="147" t="s">
        <v>146</v>
      </c>
      <c r="L1501" s="147"/>
      <c r="M1501" s="147"/>
      <c r="N1501" s="148" t="s">
        <v>9210</v>
      </c>
      <c r="O1501" s="148"/>
      <c r="P1501" s="148"/>
      <c r="Q1501" s="148"/>
      <c r="R1501" s="148"/>
      <c r="S1501" s="148"/>
    </row>
    <row r="1502" spans="1:19" ht="15" customHeight="1" x14ac:dyDescent="0.3">
      <c r="A1502" s="147" t="s">
        <v>29819</v>
      </c>
      <c r="B1502" s="147"/>
      <c r="C1502" s="147" t="s">
        <v>29820</v>
      </c>
      <c r="D1502" s="147"/>
      <c r="E1502" s="147"/>
      <c r="F1502" s="147"/>
      <c r="G1502" s="147"/>
      <c r="H1502" s="147"/>
      <c r="I1502" s="147"/>
      <c r="J1502" s="147"/>
      <c r="K1502" s="147" t="s">
        <v>146</v>
      </c>
      <c r="L1502" s="147"/>
      <c r="M1502" s="147"/>
      <c r="N1502" s="148" t="s">
        <v>29821</v>
      </c>
      <c r="O1502" s="148"/>
      <c r="P1502" s="148"/>
      <c r="Q1502" s="148"/>
      <c r="R1502" s="148"/>
      <c r="S1502" s="148"/>
    </row>
    <row r="1503" spans="1:19" ht="15" customHeight="1" x14ac:dyDescent="0.3">
      <c r="A1503" s="147" t="s">
        <v>29822</v>
      </c>
      <c r="B1503" s="147"/>
      <c r="C1503" s="147" t="s">
        <v>29823</v>
      </c>
      <c r="D1503" s="147"/>
      <c r="E1503" s="147"/>
      <c r="F1503" s="147"/>
      <c r="G1503" s="147"/>
      <c r="H1503" s="147"/>
      <c r="I1503" s="147"/>
      <c r="J1503" s="147"/>
      <c r="K1503" s="147" t="s">
        <v>146</v>
      </c>
      <c r="L1503" s="147"/>
      <c r="M1503" s="147"/>
      <c r="N1503" s="148" t="s">
        <v>29824</v>
      </c>
      <c r="O1503" s="148"/>
      <c r="P1503" s="148"/>
      <c r="Q1503" s="148"/>
      <c r="R1503" s="148"/>
      <c r="S1503" s="148"/>
    </row>
    <row r="1504" spans="1:19" ht="15" customHeight="1" x14ac:dyDescent="0.3">
      <c r="A1504" s="147" t="s">
        <v>29825</v>
      </c>
      <c r="B1504" s="147"/>
      <c r="C1504" s="147" t="s">
        <v>29826</v>
      </c>
      <c r="D1504" s="147"/>
      <c r="E1504" s="147"/>
      <c r="F1504" s="147"/>
      <c r="G1504" s="147"/>
      <c r="H1504" s="147"/>
      <c r="I1504" s="147"/>
      <c r="J1504" s="147"/>
      <c r="K1504" s="147" t="s">
        <v>80</v>
      </c>
      <c r="L1504" s="147"/>
      <c r="M1504" s="147"/>
      <c r="N1504" s="148" t="s">
        <v>29827</v>
      </c>
      <c r="O1504" s="148"/>
      <c r="P1504" s="148"/>
      <c r="Q1504" s="148"/>
      <c r="R1504" s="148"/>
      <c r="S1504" s="148"/>
    </row>
    <row r="1505" spans="1:19" ht="15" customHeight="1" x14ac:dyDescent="0.3">
      <c r="A1505" s="147" t="s">
        <v>29828</v>
      </c>
      <c r="B1505" s="147"/>
      <c r="C1505" s="147" t="s">
        <v>29829</v>
      </c>
      <c r="D1505" s="147"/>
      <c r="E1505" s="147"/>
      <c r="F1505" s="147"/>
      <c r="G1505" s="147"/>
      <c r="H1505" s="147"/>
      <c r="I1505" s="147"/>
      <c r="J1505" s="147"/>
      <c r="K1505" s="147" t="s">
        <v>146</v>
      </c>
      <c r="L1505" s="147"/>
      <c r="M1505" s="147"/>
      <c r="N1505" s="148" t="s">
        <v>29830</v>
      </c>
      <c r="O1505" s="148"/>
      <c r="P1505" s="148"/>
      <c r="Q1505" s="148"/>
      <c r="R1505" s="148"/>
      <c r="S1505" s="148"/>
    </row>
    <row r="1506" spans="1:19" ht="15" customHeight="1" x14ac:dyDescent="0.3">
      <c r="A1506" s="147" t="s">
        <v>29831</v>
      </c>
      <c r="B1506" s="147"/>
      <c r="C1506" s="147" t="s">
        <v>29832</v>
      </c>
      <c r="D1506" s="147"/>
      <c r="E1506" s="147"/>
      <c r="F1506" s="147"/>
      <c r="G1506" s="147"/>
      <c r="H1506" s="147"/>
      <c r="I1506" s="147"/>
      <c r="J1506" s="147"/>
      <c r="K1506" s="147" t="s">
        <v>146</v>
      </c>
      <c r="L1506" s="147"/>
      <c r="M1506" s="147"/>
      <c r="N1506" s="148" t="s">
        <v>29833</v>
      </c>
      <c r="O1506" s="148"/>
      <c r="P1506" s="148"/>
      <c r="Q1506" s="148"/>
      <c r="R1506" s="148"/>
      <c r="S1506" s="148"/>
    </row>
    <row r="1507" spans="1:19" ht="15" customHeight="1" x14ac:dyDescent="0.3">
      <c r="A1507" s="147" t="s">
        <v>29834</v>
      </c>
      <c r="B1507" s="147"/>
      <c r="C1507" s="147" t="s">
        <v>29835</v>
      </c>
      <c r="D1507" s="147"/>
      <c r="E1507" s="147"/>
      <c r="F1507" s="147"/>
      <c r="G1507" s="147"/>
      <c r="H1507" s="147"/>
      <c r="I1507" s="147"/>
      <c r="J1507" s="147"/>
      <c r="K1507" s="147" t="s">
        <v>146</v>
      </c>
      <c r="L1507" s="147"/>
      <c r="M1507" s="147"/>
      <c r="N1507" s="148" t="s">
        <v>29503</v>
      </c>
      <c r="O1507" s="148"/>
      <c r="P1507" s="148"/>
      <c r="Q1507" s="148"/>
      <c r="R1507" s="148"/>
      <c r="S1507" s="148"/>
    </row>
    <row r="1508" spans="1:19" ht="15" customHeight="1" x14ac:dyDescent="0.3">
      <c r="A1508" s="152" t="s">
        <v>29836</v>
      </c>
      <c r="B1508" s="152"/>
      <c r="C1508" s="152" t="s">
        <v>29837</v>
      </c>
      <c r="D1508" s="152"/>
      <c r="E1508" s="152"/>
      <c r="F1508" s="152"/>
      <c r="G1508" s="152"/>
      <c r="H1508" s="152"/>
      <c r="I1508" s="152"/>
      <c r="J1508" s="152"/>
      <c r="K1508" s="152" t="s">
        <v>146</v>
      </c>
      <c r="L1508" s="152"/>
      <c r="M1508" s="152"/>
      <c r="N1508" s="153" t="s">
        <v>29506</v>
      </c>
      <c r="O1508" s="153"/>
      <c r="P1508" s="153"/>
      <c r="Q1508" s="153"/>
      <c r="R1508" s="153"/>
      <c r="S1508" s="153"/>
    </row>
    <row r="1510" spans="1:19" ht="15" customHeight="1" x14ac:dyDescent="0.3">
      <c r="A1510" s="154" t="s">
        <v>26963</v>
      </c>
      <c r="B1510" s="154"/>
      <c r="C1510" s="154"/>
    </row>
    <row r="1511" spans="1:19" ht="15" customHeight="1" x14ac:dyDescent="0.3">
      <c r="A1511" s="154"/>
      <c r="B1511" s="154"/>
      <c r="C1511" s="154"/>
      <c r="P1511" s="155" t="s">
        <v>29838</v>
      </c>
      <c r="Q1511" s="155"/>
      <c r="R1511" s="155"/>
      <c r="S1511" s="155"/>
    </row>
    <row r="1512" spans="1:19" x14ac:dyDescent="0.3">
      <c r="P1512" s="155"/>
      <c r="Q1512" s="155"/>
      <c r="R1512" s="155"/>
      <c r="S1512" s="155"/>
    </row>
    <row r="1514" spans="1:19" ht="15.75" customHeight="1" x14ac:dyDescent="0.3">
      <c r="H1514" s="150" t="s">
        <v>26843</v>
      </c>
      <c r="I1514" s="150"/>
      <c r="J1514" s="150"/>
      <c r="K1514" s="150"/>
      <c r="L1514" s="150"/>
      <c r="M1514" s="150"/>
      <c r="N1514" s="150"/>
    </row>
    <row r="1516" spans="1:19" ht="15.75" customHeight="1" x14ac:dyDescent="0.3">
      <c r="G1516" s="150" t="s">
        <v>26844</v>
      </c>
      <c r="H1516" s="150"/>
    </row>
    <row r="1518" spans="1:19" ht="15" customHeight="1" x14ac:dyDescent="0.3">
      <c r="A1518" s="151" t="s">
        <v>26845</v>
      </c>
      <c r="B1518" s="151"/>
      <c r="C1518" s="151"/>
      <c r="D1518" s="151"/>
      <c r="J1518" s="151" t="s">
        <v>26846</v>
      </c>
      <c r="K1518" s="151"/>
      <c r="M1518" s="151" t="s">
        <v>26847</v>
      </c>
      <c r="N1518" s="151"/>
      <c r="P1518" s="151" t="s">
        <v>26848</v>
      </c>
      <c r="Q1518" s="151"/>
      <c r="R1518" s="151"/>
    </row>
    <row r="1520" spans="1:19" ht="15" customHeight="1" x14ac:dyDescent="0.3">
      <c r="A1520" s="137" t="s">
        <v>27</v>
      </c>
      <c r="C1520" s="149" t="s">
        <v>26849</v>
      </c>
      <c r="D1520" s="149"/>
      <c r="E1520" s="149"/>
      <c r="L1520" s="137" t="s">
        <v>13</v>
      </c>
      <c r="R1520" s="137" t="s">
        <v>26850</v>
      </c>
    </row>
    <row r="1522" spans="1:19" ht="15" customHeight="1" x14ac:dyDescent="0.3">
      <c r="A1522" s="147" t="s">
        <v>29839</v>
      </c>
      <c r="B1522" s="147"/>
      <c r="C1522" s="147" t="s">
        <v>29840</v>
      </c>
      <c r="D1522" s="147"/>
      <c r="E1522" s="147"/>
      <c r="F1522" s="147"/>
      <c r="G1522" s="147"/>
      <c r="H1522" s="147"/>
      <c r="I1522" s="147"/>
      <c r="J1522" s="147"/>
      <c r="K1522" s="147" t="s">
        <v>146</v>
      </c>
      <c r="L1522" s="147"/>
      <c r="M1522" s="147"/>
      <c r="N1522" s="148" t="s">
        <v>29841</v>
      </c>
      <c r="O1522" s="148"/>
      <c r="P1522" s="148"/>
      <c r="Q1522" s="148"/>
      <c r="R1522" s="148"/>
      <c r="S1522" s="148"/>
    </row>
    <row r="1523" spans="1:19" x14ac:dyDescent="0.3">
      <c r="A1523" s="147"/>
      <c r="B1523" s="147"/>
      <c r="C1523" s="147"/>
      <c r="D1523" s="147"/>
      <c r="E1523" s="147"/>
      <c r="F1523" s="147"/>
      <c r="G1523" s="147"/>
      <c r="H1523" s="147"/>
      <c r="I1523" s="147"/>
      <c r="J1523" s="147"/>
      <c r="K1523" s="147"/>
      <c r="L1523" s="147"/>
      <c r="M1523" s="147"/>
      <c r="N1523" s="148"/>
      <c r="O1523" s="148"/>
      <c r="P1523" s="148"/>
      <c r="Q1523" s="148"/>
      <c r="R1523" s="148"/>
      <c r="S1523" s="148"/>
    </row>
    <row r="1524" spans="1:19" ht="15" customHeight="1" x14ac:dyDescent="0.3">
      <c r="A1524" s="147" t="s">
        <v>29842</v>
      </c>
      <c r="B1524" s="147"/>
      <c r="C1524" s="147" t="s">
        <v>29843</v>
      </c>
      <c r="D1524" s="147"/>
      <c r="E1524" s="147"/>
      <c r="F1524" s="147"/>
      <c r="G1524" s="147"/>
      <c r="H1524" s="147"/>
      <c r="I1524" s="147"/>
      <c r="J1524" s="147"/>
      <c r="K1524" s="147" t="s">
        <v>146</v>
      </c>
      <c r="L1524" s="147"/>
      <c r="M1524" s="147"/>
      <c r="N1524" s="148" t="s">
        <v>29844</v>
      </c>
      <c r="O1524" s="148"/>
      <c r="P1524" s="148"/>
      <c r="Q1524" s="148"/>
      <c r="R1524" s="148"/>
      <c r="S1524" s="148"/>
    </row>
    <row r="1525" spans="1:19" ht="15" customHeight="1" x14ac:dyDescent="0.3">
      <c r="A1525" s="147" t="s">
        <v>29845</v>
      </c>
      <c r="B1525" s="147"/>
      <c r="C1525" s="147" t="s">
        <v>29846</v>
      </c>
      <c r="D1525" s="147"/>
      <c r="E1525" s="147"/>
      <c r="F1525" s="147"/>
      <c r="G1525" s="147"/>
      <c r="H1525" s="147"/>
      <c r="I1525" s="147"/>
      <c r="J1525" s="147"/>
      <c r="K1525" s="147" t="s">
        <v>146</v>
      </c>
      <c r="L1525" s="147"/>
      <c r="M1525" s="147"/>
      <c r="N1525" s="148" t="s">
        <v>29847</v>
      </c>
      <c r="O1525" s="148"/>
      <c r="P1525" s="148"/>
      <c r="Q1525" s="148"/>
      <c r="R1525" s="148"/>
      <c r="S1525" s="148"/>
    </row>
    <row r="1526" spans="1:19" ht="15" customHeight="1" x14ac:dyDescent="0.3">
      <c r="A1526" s="147" t="s">
        <v>29848</v>
      </c>
      <c r="B1526" s="147"/>
      <c r="C1526" s="147" t="s">
        <v>29849</v>
      </c>
      <c r="D1526" s="147"/>
      <c r="E1526" s="147"/>
      <c r="F1526" s="147"/>
      <c r="G1526" s="147"/>
      <c r="H1526" s="147"/>
      <c r="I1526" s="147"/>
      <c r="J1526" s="147"/>
      <c r="K1526" s="147" t="s">
        <v>146</v>
      </c>
      <c r="L1526" s="147"/>
      <c r="M1526" s="147"/>
      <c r="N1526" s="148" t="s">
        <v>29509</v>
      </c>
      <c r="O1526" s="148"/>
      <c r="P1526" s="148"/>
      <c r="Q1526" s="148"/>
      <c r="R1526" s="148"/>
      <c r="S1526" s="148"/>
    </row>
    <row r="1527" spans="1:19" ht="15" customHeight="1" x14ac:dyDescent="0.3">
      <c r="A1527" s="147" t="s">
        <v>29850</v>
      </c>
      <c r="B1527" s="147"/>
      <c r="C1527" s="147" t="s">
        <v>29851</v>
      </c>
      <c r="D1527" s="147"/>
      <c r="E1527" s="147"/>
      <c r="F1527" s="147"/>
      <c r="G1527" s="147"/>
      <c r="H1527" s="147"/>
      <c r="I1527" s="147"/>
      <c r="J1527" s="147"/>
      <c r="K1527" s="147" t="s">
        <v>80</v>
      </c>
      <c r="L1527" s="147"/>
      <c r="M1527" s="147"/>
      <c r="N1527" s="148" t="s">
        <v>29852</v>
      </c>
      <c r="O1527" s="148"/>
      <c r="P1527" s="148"/>
      <c r="Q1527" s="148"/>
      <c r="R1527" s="148"/>
      <c r="S1527" s="148"/>
    </row>
    <row r="1528" spans="1:19" ht="15" customHeight="1" x14ac:dyDescent="0.3">
      <c r="A1528" s="147" t="s">
        <v>29853</v>
      </c>
      <c r="B1528" s="147"/>
      <c r="C1528" s="147" t="s">
        <v>29854</v>
      </c>
      <c r="D1528" s="147"/>
      <c r="E1528" s="147"/>
      <c r="F1528" s="147"/>
      <c r="G1528" s="147"/>
      <c r="H1528" s="147"/>
      <c r="I1528" s="147"/>
      <c r="J1528" s="147"/>
      <c r="K1528" s="147" t="s">
        <v>146</v>
      </c>
      <c r="L1528" s="147"/>
      <c r="M1528" s="147"/>
      <c r="N1528" s="148" t="s">
        <v>29855</v>
      </c>
      <c r="O1528" s="148"/>
      <c r="P1528" s="148"/>
      <c r="Q1528" s="148"/>
      <c r="R1528" s="148"/>
      <c r="S1528" s="148"/>
    </row>
    <row r="1529" spans="1:19" ht="15" customHeight="1" x14ac:dyDescent="0.3">
      <c r="A1529" s="147" t="s">
        <v>29856</v>
      </c>
      <c r="B1529" s="147"/>
      <c r="C1529" s="147" t="s">
        <v>29857</v>
      </c>
      <c r="D1529" s="147"/>
      <c r="E1529" s="147"/>
      <c r="F1529" s="147"/>
      <c r="G1529" s="147"/>
      <c r="H1529" s="147"/>
      <c r="I1529" s="147"/>
      <c r="J1529" s="147"/>
      <c r="K1529" s="147" t="s">
        <v>146</v>
      </c>
      <c r="L1529" s="147"/>
      <c r="M1529" s="147"/>
      <c r="N1529" s="148" t="s">
        <v>29858</v>
      </c>
      <c r="O1529" s="148"/>
      <c r="P1529" s="148"/>
      <c r="Q1529" s="148"/>
      <c r="R1529" s="148"/>
      <c r="S1529" s="148"/>
    </row>
    <row r="1530" spans="1:19" ht="15" customHeight="1" x14ac:dyDescent="0.3">
      <c r="A1530" s="147" t="s">
        <v>29859</v>
      </c>
      <c r="B1530" s="147"/>
      <c r="C1530" s="147" t="s">
        <v>29860</v>
      </c>
      <c r="D1530" s="147"/>
      <c r="E1530" s="147"/>
      <c r="F1530" s="147"/>
      <c r="G1530" s="147"/>
      <c r="H1530" s="147"/>
      <c r="I1530" s="147"/>
      <c r="J1530" s="147"/>
      <c r="K1530" s="147" t="s">
        <v>26910</v>
      </c>
      <c r="L1530" s="147"/>
      <c r="M1530" s="147"/>
      <c r="N1530" s="148" t="s">
        <v>26911</v>
      </c>
      <c r="O1530" s="148"/>
      <c r="P1530" s="148"/>
      <c r="Q1530" s="148"/>
      <c r="R1530" s="148"/>
      <c r="S1530" s="148"/>
    </row>
    <row r="1531" spans="1:19" ht="15" customHeight="1" x14ac:dyDescent="0.3">
      <c r="A1531" s="147" t="s">
        <v>29861</v>
      </c>
      <c r="B1531" s="147"/>
      <c r="C1531" s="147" t="s">
        <v>29862</v>
      </c>
      <c r="D1531" s="147"/>
      <c r="E1531" s="147"/>
      <c r="F1531" s="147"/>
      <c r="G1531" s="147"/>
      <c r="H1531" s="147"/>
      <c r="I1531" s="147"/>
      <c r="J1531" s="147"/>
      <c r="K1531" s="147" t="s">
        <v>146</v>
      </c>
      <c r="L1531" s="147"/>
      <c r="M1531" s="147"/>
      <c r="N1531" s="148" t="s">
        <v>29863</v>
      </c>
      <c r="O1531" s="148"/>
      <c r="P1531" s="148"/>
      <c r="Q1531" s="148"/>
      <c r="R1531" s="148"/>
      <c r="S1531" s="148"/>
    </row>
    <row r="1532" spans="1:19" ht="15" customHeight="1" x14ac:dyDescent="0.3">
      <c r="A1532" s="147" t="s">
        <v>29864</v>
      </c>
      <c r="B1532" s="147"/>
      <c r="C1532" s="147" t="s">
        <v>29865</v>
      </c>
      <c r="D1532" s="147"/>
      <c r="E1532" s="147"/>
      <c r="F1532" s="147"/>
      <c r="G1532" s="147"/>
      <c r="H1532" s="147"/>
      <c r="I1532" s="147"/>
      <c r="J1532" s="147"/>
      <c r="K1532" s="147" t="s">
        <v>146</v>
      </c>
      <c r="L1532" s="147"/>
      <c r="M1532" s="147"/>
      <c r="N1532" s="148" t="s">
        <v>29866</v>
      </c>
      <c r="O1532" s="148"/>
      <c r="P1532" s="148"/>
      <c r="Q1532" s="148"/>
      <c r="R1532" s="148"/>
      <c r="S1532" s="148"/>
    </row>
    <row r="1533" spans="1:19" ht="15" customHeight="1" x14ac:dyDescent="0.3">
      <c r="A1533" s="147" t="s">
        <v>29867</v>
      </c>
      <c r="B1533" s="147"/>
      <c r="C1533" s="147" t="s">
        <v>29868</v>
      </c>
      <c r="D1533" s="147"/>
      <c r="E1533" s="147"/>
      <c r="F1533" s="147"/>
      <c r="G1533" s="147"/>
      <c r="H1533" s="147"/>
      <c r="I1533" s="147"/>
      <c r="J1533" s="147"/>
      <c r="K1533" s="147" t="s">
        <v>146</v>
      </c>
      <c r="L1533" s="147"/>
      <c r="M1533" s="147"/>
      <c r="N1533" s="148" t="s">
        <v>29869</v>
      </c>
      <c r="O1533" s="148"/>
      <c r="P1533" s="148"/>
      <c r="Q1533" s="148"/>
      <c r="R1533" s="148"/>
      <c r="S1533" s="148"/>
    </row>
    <row r="1534" spans="1:19" ht="15" customHeight="1" x14ac:dyDescent="0.3">
      <c r="A1534" s="147" t="s">
        <v>29870</v>
      </c>
      <c r="B1534" s="147"/>
      <c r="C1534" s="147" t="s">
        <v>29871</v>
      </c>
      <c r="D1534" s="147"/>
      <c r="E1534" s="147"/>
      <c r="F1534" s="147"/>
      <c r="G1534" s="147"/>
      <c r="H1534" s="147"/>
      <c r="I1534" s="147"/>
      <c r="J1534" s="147"/>
      <c r="K1534" s="147" t="s">
        <v>19026</v>
      </c>
      <c r="L1534" s="147"/>
      <c r="M1534" s="147"/>
      <c r="N1534" s="148" t="s">
        <v>29872</v>
      </c>
      <c r="O1534" s="148"/>
      <c r="P1534" s="148"/>
      <c r="Q1534" s="148"/>
      <c r="R1534" s="148"/>
      <c r="S1534" s="148"/>
    </row>
    <row r="1535" spans="1:19" ht="15" customHeight="1" x14ac:dyDescent="0.3">
      <c r="A1535" s="147" t="s">
        <v>29873</v>
      </c>
      <c r="B1535" s="147"/>
      <c r="C1535" s="147" t="s">
        <v>29874</v>
      </c>
      <c r="D1535" s="147"/>
      <c r="E1535" s="147"/>
      <c r="F1535" s="147"/>
      <c r="G1535" s="147"/>
      <c r="H1535" s="147"/>
      <c r="I1535" s="147"/>
      <c r="J1535" s="147"/>
      <c r="K1535" s="147" t="s">
        <v>80</v>
      </c>
      <c r="L1535" s="147"/>
      <c r="M1535" s="147"/>
      <c r="N1535" s="148" t="s">
        <v>29875</v>
      </c>
      <c r="O1535" s="148"/>
      <c r="P1535" s="148"/>
      <c r="Q1535" s="148"/>
      <c r="R1535" s="148"/>
      <c r="S1535" s="148"/>
    </row>
    <row r="1536" spans="1:19" ht="15" customHeight="1" x14ac:dyDescent="0.3">
      <c r="A1536" s="147" t="s">
        <v>29876</v>
      </c>
      <c r="B1536" s="147"/>
      <c r="C1536" s="147" t="s">
        <v>29877</v>
      </c>
      <c r="D1536" s="147"/>
      <c r="E1536" s="147"/>
      <c r="F1536" s="147"/>
      <c r="G1536" s="147"/>
      <c r="H1536" s="147"/>
      <c r="I1536" s="147"/>
      <c r="J1536" s="147"/>
      <c r="K1536" s="147" t="s">
        <v>80</v>
      </c>
      <c r="L1536" s="147"/>
      <c r="M1536" s="147"/>
      <c r="N1536" s="148" t="s">
        <v>29878</v>
      </c>
      <c r="O1536" s="148"/>
      <c r="P1536" s="148"/>
      <c r="Q1536" s="148"/>
      <c r="R1536" s="148"/>
      <c r="S1536" s="148"/>
    </row>
    <row r="1537" spans="1:19" ht="15" customHeight="1" x14ac:dyDescent="0.3">
      <c r="A1537" s="147" t="s">
        <v>29879</v>
      </c>
      <c r="B1537" s="147"/>
      <c r="C1537" s="147" t="s">
        <v>29880</v>
      </c>
      <c r="D1537" s="147"/>
      <c r="E1537" s="147"/>
      <c r="F1537" s="147"/>
      <c r="G1537" s="147"/>
      <c r="H1537" s="147"/>
      <c r="I1537" s="147"/>
      <c r="J1537" s="147"/>
      <c r="K1537" s="147" t="s">
        <v>146</v>
      </c>
      <c r="L1537" s="147"/>
      <c r="M1537" s="147"/>
      <c r="N1537" s="148" t="s">
        <v>29881</v>
      </c>
      <c r="O1537" s="148"/>
      <c r="P1537" s="148"/>
      <c r="Q1537" s="148"/>
      <c r="R1537" s="148"/>
      <c r="S1537" s="148"/>
    </row>
    <row r="1538" spans="1:19" ht="15" customHeight="1" x14ac:dyDescent="0.3">
      <c r="A1538" s="147" t="s">
        <v>29882</v>
      </c>
      <c r="B1538" s="147"/>
      <c r="C1538" s="147" t="s">
        <v>29883</v>
      </c>
      <c r="D1538" s="147"/>
      <c r="E1538" s="147"/>
      <c r="F1538" s="147"/>
      <c r="G1538" s="147"/>
      <c r="H1538" s="147"/>
      <c r="I1538" s="147"/>
      <c r="J1538" s="147"/>
      <c r="K1538" s="147" t="s">
        <v>80</v>
      </c>
      <c r="L1538" s="147"/>
      <c r="M1538" s="147"/>
      <c r="N1538" s="148" t="s">
        <v>29884</v>
      </c>
      <c r="O1538" s="148"/>
      <c r="P1538" s="148"/>
      <c r="Q1538" s="148"/>
      <c r="R1538" s="148"/>
      <c r="S1538" s="148"/>
    </row>
    <row r="1539" spans="1:19" ht="15" customHeight="1" x14ac:dyDescent="0.3">
      <c r="A1539" s="147" t="s">
        <v>29885</v>
      </c>
      <c r="B1539" s="147"/>
      <c r="C1539" s="147" t="s">
        <v>29886</v>
      </c>
      <c r="D1539" s="147"/>
      <c r="E1539" s="147"/>
      <c r="F1539" s="147"/>
      <c r="G1539" s="147"/>
      <c r="H1539" s="147"/>
      <c r="I1539" s="147"/>
      <c r="J1539" s="147"/>
      <c r="K1539" s="147" t="s">
        <v>80</v>
      </c>
      <c r="L1539" s="147"/>
      <c r="M1539" s="147"/>
      <c r="N1539" s="148" t="s">
        <v>29887</v>
      </c>
      <c r="O1539" s="148"/>
      <c r="P1539" s="148"/>
      <c r="Q1539" s="148"/>
      <c r="R1539" s="148"/>
      <c r="S1539" s="148"/>
    </row>
    <row r="1540" spans="1:19" ht="15" customHeight="1" x14ac:dyDescent="0.3">
      <c r="A1540" s="147" t="s">
        <v>29888</v>
      </c>
      <c r="B1540" s="147"/>
      <c r="C1540" s="147" t="s">
        <v>29889</v>
      </c>
      <c r="D1540" s="147"/>
      <c r="E1540" s="147"/>
      <c r="F1540" s="147"/>
      <c r="G1540" s="147"/>
      <c r="H1540" s="147"/>
      <c r="I1540" s="147"/>
      <c r="J1540" s="147"/>
      <c r="K1540" s="147" t="s">
        <v>80</v>
      </c>
      <c r="L1540" s="147"/>
      <c r="M1540" s="147"/>
      <c r="N1540" s="148" t="s">
        <v>29890</v>
      </c>
      <c r="O1540" s="148"/>
      <c r="P1540" s="148"/>
      <c r="Q1540" s="148"/>
      <c r="R1540" s="148"/>
      <c r="S1540" s="148"/>
    </row>
    <row r="1541" spans="1:19" ht="15" customHeight="1" x14ac:dyDescent="0.3">
      <c r="A1541" s="147" t="s">
        <v>29891</v>
      </c>
      <c r="B1541" s="147"/>
      <c r="C1541" s="147" t="s">
        <v>29892</v>
      </c>
      <c r="D1541" s="147"/>
      <c r="E1541" s="147"/>
      <c r="F1541" s="147"/>
      <c r="G1541" s="147"/>
      <c r="H1541" s="147"/>
      <c r="I1541" s="147"/>
      <c r="J1541" s="147"/>
      <c r="K1541" s="147" t="s">
        <v>26910</v>
      </c>
      <c r="L1541" s="147"/>
      <c r="M1541" s="147"/>
      <c r="N1541" s="148" t="s">
        <v>26911</v>
      </c>
      <c r="O1541" s="148"/>
      <c r="P1541" s="148"/>
      <c r="Q1541" s="148"/>
      <c r="R1541" s="148"/>
      <c r="S1541" s="148"/>
    </row>
    <row r="1542" spans="1:19" ht="15" customHeight="1" x14ac:dyDescent="0.3">
      <c r="A1542" s="147" t="s">
        <v>29893</v>
      </c>
      <c r="B1542" s="147"/>
      <c r="C1542" s="147" t="s">
        <v>29894</v>
      </c>
      <c r="D1542" s="147"/>
      <c r="E1542" s="147"/>
      <c r="F1542" s="147"/>
      <c r="G1542" s="147"/>
      <c r="H1542" s="147"/>
      <c r="I1542" s="147"/>
      <c r="J1542" s="147"/>
      <c r="K1542" s="147" t="s">
        <v>146</v>
      </c>
      <c r="L1542" s="147"/>
      <c r="M1542" s="147"/>
      <c r="N1542" s="148" t="s">
        <v>29895</v>
      </c>
      <c r="O1542" s="148"/>
      <c r="P1542" s="148"/>
      <c r="Q1542" s="148"/>
      <c r="R1542" s="148"/>
      <c r="S1542" s="148"/>
    </row>
    <row r="1543" spans="1:19" ht="15" customHeight="1" x14ac:dyDescent="0.3">
      <c r="A1543" s="147" t="s">
        <v>29896</v>
      </c>
      <c r="B1543" s="147"/>
      <c r="C1543" s="147" t="s">
        <v>29897</v>
      </c>
      <c r="D1543" s="147"/>
      <c r="E1543" s="147"/>
      <c r="F1543" s="147"/>
      <c r="G1543" s="147"/>
      <c r="H1543" s="147"/>
      <c r="I1543" s="147"/>
      <c r="J1543" s="147"/>
      <c r="K1543" s="147" t="s">
        <v>146</v>
      </c>
      <c r="L1543" s="147"/>
      <c r="M1543" s="147"/>
      <c r="N1543" s="148" t="s">
        <v>29898</v>
      </c>
      <c r="O1543" s="148"/>
      <c r="P1543" s="148"/>
      <c r="Q1543" s="148"/>
      <c r="R1543" s="148"/>
      <c r="S1543" s="148"/>
    </row>
    <row r="1544" spans="1:19" ht="15" customHeight="1" x14ac:dyDescent="0.3">
      <c r="A1544" s="147" t="s">
        <v>29899</v>
      </c>
      <c r="B1544" s="147"/>
      <c r="C1544" s="147" t="s">
        <v>29900</v>
      </c>
      <c r="D1544" s="147"/>
      <c r="E1544" s="147"/>
      <c r="F1544" s="147"/>
      <c r="G1544" s="147"/>
      <c r="H1544" s="147"/>
      <c r="I1544" s="147"/>
      <c r="J1544" s="147"/>
      <c r="K1544" s="147" t="s">
        <v>146</v>
      </c>
      <c r="L1544" s="147"/>
      <c r="M1544" s="147"/>
      <c r="N1544" s="148" t="s">
        <v>29901</v>
      </c>
      <c r="O1544" s="148"/>
      <c r="P1544" s="148"/>
      <c r="Q1544" s="148"/>
      <c r="R1544" s="148"/>
      <c r="S1544" s="148"/>
    </row>
    <row r="1545" spans="1:19" ht="15" customHeight="1" x14ac:dyDescent="0.3">
      <c r="A1545" s="147" t="s">
        <v>29902</v>
      </c>
      <c r="B1545" s="147"/>
      <c r="C1545" s="147" t="s">
        <v>29903</v>
      </c>
      <c r="D1545" s="147"/>
      <c r="E1545" s="147"/>
      <c r="F1545" s="147"/>
      <c r="G1545" s="147"/>
      <c r="H1545" s="147"/>
      <c r="I1545" s="147"/>
      <c r="J1545" s="147"/>
      <c r="K1545" s="147" t="s">
        <v>146</v>
      </c>
      <c r="L1545" s="147"/>
      <c r="M1545" s="147"/>
      <c r="N1545" s="148" t="s">
        <v>29904</v>
      </c>
      <c r="O1545" s="148"/>
      <c r="P1545" s="148"/>
      <c r="Q1545" s="148"/>
      <c r="R1545" s="148"/>
      <c r="S1545" s="148"/>
    </row>
    <row r="1546" spans="1:19" ht="15" customHeight="1" x14ac:dyDescent="0.3">
      <c r="A1546" s="147" t="s">
        <v>29905</v>
      </c>
      <c r="B1546" s="147"/>
      <c r="C1546" s="147" t="s">
        <v>29906</v>
      </c>
      <c r="D1546" s="147"/>
      <c r="E1546" s="147"/>
      <c r="F1546" s="147"/>
      <c r="G1546" s="147"/>
      <c r="H1546" s="147"/>
      <c r="I1546" s="147"/>
      <c r="J1546" s="147"/>
      <c r="K1546" s="147" t="s">
        <v>146</v>
      </c>
      <c r="L1546" s="147"/>
      <c r="M1546" s="147"/>
      <c r="N1546" s="148" t="s">
        <v>15733</v>
      </c>
      <c r="O1546" s="148"/>
      <c r="P1546" s="148"/>
      <c r="Q1546" s="148"/>
      <c r="R1546" s="148"/>
      <c r="S1546" s="148"/>
    </row>
    <row r="1547" spans="1:19" ht="15" customHeight="1" x14ac:dyDescent="0.3">
      <c r="A1547" s="147" t="s">
        <v>29907</v>
      </c>
      <c r="B1547" s="147"/>
      <c r="C1547" s="147" t="s">
        <v>29908</v>
      </c>
      <c r="D1547" s="147"/>
      <c r="E1547" s="147"/>
      <c r="F1547" s="147"/>
      <c r="G1547" s="147"/>
      <c r="H1547" s="147"/>
      <c r="I1547" s="147"/>
      <c r="J1547" s="147"/>
      <c r="K1547" s="147" t="s">
        <v>146</v>
      </c>
      <c r="L1547" s="147"/>
      <c r="M1547" s="147"/>
      <c r="N1547" s="148" t="s">
        <v>29909</v>
      </c>
      <c r="O1547" s="148"/>
      <c r="P1547" s="148"/>
      <c r="Q1547" s="148"/>
      <c r="R1547" s="148"/>
      <c r="S1547" s="148"/>
    </row>
    <row r="1548" spans="1:19" ht="15" customHeight="1" x14ac:dyDescent="0.3">
      <c r="A1548" s="147" t="s">
        <v>29910</v>
      </c>
      <c r="B1548" s="147"/>
      <c r="C1548" s="147" t="s">
        <v>29911</v>
      </c>
      <c r="D1548" s="147"/>
      <c r="E1548" s="147"/>
      <c r="F1548" s="147"/>
      <c r="G1548" s="147"/>
      <c r="H1548" s="147"/>
      <c r="I1548" s="147"/>
      <c r="J1548" s="147"/>
      <c r="K1548" s="147" t="s">
        <v>146</v>
      </c>
      <c r="L1548" s="147"/>
      <c r="M1548" s="147"/>
      <c r="N1548" s="148" t="s">
        <v>29912</v>
      </c>
      <c r="O1548" s="148"/>
      <c r="P1548" s="148"/>
      <c r="Q1548" s="148"/>
      <c r="R1548" s="148"/>
      <c r="S1548" s="148"/>
    </row>
    <row r="1549" spans="1:19" ht="15" customHeight="1" x14ac:dyDescent="0.3">
      <c r="A1549" s="147" t="s">
        <v>29913</v>
      </c>
      <c r="B1549" s="147"/>
      <c r="C1549" s="147" t="s">
        <v>29914</v>
      </c>
      <c r="D1549" s="147"/>
      <c r="E1549" s="147"/>
      <c r="F1549" s="147"/>
      <c r="G1549" s="147"/>
      <c r="H1549" s="147"/>
      <c r="I1549" s="147"/>
      <c r="J1549" s="147"/>
      <c r="K1549" s="147" t="s">
        <v>146</v>
      </c>
      <c r="L1549" s="147"/>
      <c r="M1549" s="147"/>
      <c r="N1549" s="148" t="s">
        <v>29915</v>
      </c>
      <c r="O1549" s="148"/>
      <c r="P1549" s="148"/>
      <c r="Q1549" s="148"/>
      <c r="R1549" s="148"/>
      <c r="S1549" s="148"/>
    </row>
    <row r="1550" spans="1:19" ht="15" customHeight="1" x14ac:dyDescent="0.3">
      <c r="A1550" s="147" t="s">
        <v>29916</v>
      </c>
      <c r="B1550" s="147"/>
      <c r="C1550" s="147" t="s">
        <v>29917</v>
      </c>
      <c r="D1550" s="147"/>
      <c r="E1550" s="147"/>
      <c r="F1550" s="147"/>
      <c r="G1550" s="147"/>
      <c r="H1550" s="147"/>
      <c r="I1550" s="147"/>
      <c r="J1550" s="147"/>
      <c r="K1550" s="147" t="s">
        <v>146</v>
      </c>
      <c r="L1550" s="147"/>
      <c r="M1550" s="147"/>
      <c r="N1550" s="148" t="s">
        <v>29918</v>
      </c>
      <c r="O1550" s="148"/>
      <c r="P1550" s="148"/>
      <c r="Q1550" s="148"/>
      <c r="R1550" s="148"/>
      <c r="S1550" s="148"/>
    </row>
    <row r="1551" spans="1:19" ht="15" customHeight="1" x14ac:dyDescent="0.3">
      <c r="A1551" s="147" t="s">
        <v>29919</v>
      </c>
      <c r="B1551" s="147"/>
      <c r="C1551" s="147" t="s">
        <v>29920</v>
      </c>
      <c r="D1551" s="147"/>
      <c r="E1551" s="147"/>
      <c r="F1551" s="147"/>
      <c r="G1551" s="147"/>
      <c r="H1551" s="147"/>
      <c r="I1551" s="147"/>
      <c r="J1551" s="147"/>
      <c r="K1551" s="147" t="s">
        <v>19026</v>
      </c>
      <c r="L1551" s="147"/>
      <c r="M1551" s="147"/>
      <c r="N1551" s="148" t="s">
        <v>29921</v>
      </c>
      <c r="O1551" s="148"/>
      <c r="P1551" s="148"/>
      <c r="Q1551" s="148"/>
      <c r="R1551" s="148"/>
      <c r="S1551" s="148"/>
    </row>
    <row r="1552" spans="1:19" ht="15" customHeight="1" x14ac:dyDescent="0.3">
      <c r="A1552" s="147" t="s">
        <v>29922</v>
      </c>
      <c r="B1552" s="147"/>
      <c r="C1552" s="147" t="s">
        <v>29923</v>
      </c>
      <c r="D1552" s="147"/>
      <c r="E1552" s="147"/>
      <c r="F1552" s="147"/>
      <c r="G1552" s="147"/>
      <c r="H1552" s="147"/>
      <c r="I1552" s="147"/>
      <c r="J1552" s="147"/>
      <c r="K1552" s="147" t="s">
        <v>19026</v>
      </c>
      <c r="L1552" s="147"/>
      <c r="M1552" s="147"/>
      <c r="N1552" s="148" t="s">
        <v>29924</v>
      </c>
      <c r="O1552" s="148"/>
      <c r="P1552" s="148"/>
      <c r="Q1552" s="148"/>
      <c r="R1552" s="148"/>
      <c r="S1552" s="148"/>
    </row>
    <row r="1553" spans="1:19" ht="15" customHeight="1" x14ac:dyDescent="0.3">
      <c r="A1553" s="147" t="s">
        <v>29925</v>
      </c>
      <c r="B1553" s="147"/>
      <c r="C1553" s="147" t="s">
        <v>29926</v>
      </c>
      <c r="D1553" s="147"/>
      <c r="E1553" s="147"/>
      <c r="F1553" s="147"/>
      <c r="G1553" s="147"/>
      <c r="H1553" s="147"/>
      <c r="I1553" s="147"/>
      <c r="J1553" s="147"/>
      <c r="K1553" s="147" t="s">
        <v>19026</v>
      </c>
      <c r="L1553" s="147"/>
      <c r="M1553" s="147"/>
      <c r="N1553" s="148" t="s">
        <v>29927</v>
      </c>
      <c r="O1553" s="148"/>
      <c r="P1553" s="148"/>
      <c r="Q1553" s="148"/>
      <c r="R1553" s="148"/>
      <c r="S1553" s="148"/>
    </row>
    <row r="1554" spans="1:19" ht="15" customHeight="1" x14ac:dyDescent="0.3">
      <c r="A1554" s="147" t="s">
        <v>29928</v>
      </c>
      <c r="B1554" s="147"/>
      <c r="C1554" s="147" t="s">
        <v>29929</v>
      </c>
      <c r="D1554" s="147"/>
      <c r="E1554" s="147"/>
      <c r="F1554" s="147"/>
      <c r="G1554" s="147"/>
      <c r="H1554" s="147"/>
      <c r="I1554" s="147"/>
      <c r="J1554" s="147"/>
      <c r="K1554" s="147" t="s">
        <v>19026</v>
      </c>
      <c r="L1554" s="147"/>
      <c r="M1554" s="147"/>
      <c r="N1554" s="148" t="s">
        <v>29930</v>
      </c>
      <c r="O1554" s="148"/>
      <c r="P1554" s="148"/>
      <c r="Q1554" s="148"/>
      <c r="R1554" s="148"/>
      <c r="S1554" s="148"/>
    </row>
    <row r="1555" spans="1:19" ht="15" customHeight="1" x14ac:dyDescent="0.3">
      <c r="A1555" s="147" t="s">
        <v>29931</v>
      </c>
      <c r="B1555" s="147"/>
      <c r="C1555" s="147" t="s">
        <v>29932</v>
      </c>
      <c r="D1555" s="147"/>
      <c r="E1555" s="147"/>
      <c r="F1555" s="147"/>
      <c r="G1555" s="147"/>
      <c r="H1555" s="147"/>
      <c r="I1555" s="147"/>
      <c r="J1555" s="147"/>
      <c r="K1555" s="147" t="s">
        <v>146</v>
      </c>
      <c r="L1555" s="147"/>
      <c r="M1555" s="147"/>
      <c r="N1555" s="148" t="s">
        <v>29933</v>
      </c>
      <c r="O1555" s="148"/>
      <c r="P1555" s="148"/>
      <c r="Q1555" s="148"/>
      <c r="R1555" s="148"/>
      <c r="S1555" s="148"/>
    </row>
    <row r="1556" spans="1:19" ht="15" customHeight="1" x14ac:dyDescent="0.3">
      <c r="A1556" s="147" t="s">
        <v>29934</v>
      </c>
      <c r="B1556" s="147"/>
      <c r="C1556" s="147" t="s">
        <v>29935</v>
      </c>
      <c r="D1556" s="147"/>
      <c r="E1556" s="147"/>
      <c r="F1556" s="147"/>
      <c r="G1556" s="147"/>
      <c r="H1556" s="147"/>
      <c r="I1556" s="147"/>
      <c r="J1556" s="147"/>
      <c r="K1556" s="147" t="s">
        <v>146</v>
      </c>
      <c r="L1556" s="147"/>
      <c r="M1556" s="147"/>
      <c r="N1556" s="148" t="s">
        <v>14667</v>
      </c>
      <c r="O1556" s="148"/>
      <c r="P1556" s="148"/>
      <c r="Q1556" s="148"/>
      <c r="R1556" s="148"/>
      <c r="S1556" s="148"/>
    </row>
    <row r="1557" spans="1:19" ht="15" customHeight="1" x14ac:dyDescent="0.3">
      <c r="A1557" s="147" t="s">
        <v>29936</v>
      </c>
      <c r="B1557" s="147"/>
      <c r="C1557" s="147" t="s">
        <v>29937</v>
      </c>
      <c r="D1557" s="147"/>
      <c r="E1557" s="147"/>
      <c r="F1557" s="147"/>
      <c r="G1557" s="147"/>
      <c r="H1557" s="147"/>
      <c r="I1557" s="147"/>
      <c r="J1557" s="147"/>
      <c r="K1557" s="147" t="s">
        <v>80</v>
      </c>
      <c r="L1557" s="147"/>
      <c r="M1557" s="147"/>
      <c r="N1557" s="148" t="s">
        <v>29938</v>
      </c>
      <c r="O1557" s="148"/>
      <c r="P1557" s="148"/>
      <c r="Q1557" s="148"/>
      <c r="R1557" s="148"/>
      <c r="S1557" s="148"/>
    </row>
    <row r="1558" spans="1:19" ht="15" customHeight="1" x14ac:dyDescent="0.3">
      <c r="A1558" s="147" t="s">
        <v>29939</v>
      </c>
      <c r="B1558" s="147"/>
      <c r="C1558" s="147" t="s">
        <v>29940</v>
      </c>
      <c r="D1558" s="147"/>
      <c r="E1558" s="147"/>
      <c r="F1558" s="147"/>
      <c r="G1558" s="147"/>
      <c r="H1558" s="147"/>
      <c r="I1558" s="147"/>
      <c r="J1558" s="147"/>
      <c r="K1558" s="147" t="s">
        <v>146</v>
      </c>
      <c r="L1558" s="147"/>
      <c r="M1558" s="147"/>
      <c r="N1558" s="148" t="s">
        <v>29941</v>
      </c>
      <c r="O1558" s="148"/>
      <c r="P1558" s="148"/>
      <c r="Q1558" s="148"/>
      <c r="R1558" s="148"/>
      <c r="S1558" s="148"/>
    </row>
    <row r="1559" spans="1:19" ht="15" customHeight="1" x14ac:dyDescent="0.3">
      <c r="A1559" s="147" t="s">
        <v>29942</v>
      </c>
      <c r="B1559" s="147"/>
      <c r="C1559" s="147" t="s">
        <v>29943</v>
      </c>
      <c r="D1559" s="147"/>
      <c r="E1559" s="147"/>
      <c r="F1559" s="147"/>
      <c r="G1559" s="147"/>
      <c r="H1559" s="147"/>
      <c r="I1559" s="147"/>
      <c r="J1559" s="147"/>
      <c r="K1559" s="147" t="s">
        <v>19026</v>
      </c>
      <c r="L1559" s="147"/>
      <c r="M1559" s="147"/>
      <c r="N1559" s="148" t="s">
        <v>29944</v>
      </c>
      <c r="O1559" s="148"/>
      <c r="P1559" s="148"/>
      <c r="Q1559" s="148"/>
      <c r="R1559" s="148"/>
      <c r="S1559" s="148"/>
    </row>
    <row r="1560" spans="1:19" ht="15" customHeight="1" x14ac:dyDescent="0.3">
      <c r="A1560" s="147" t="s">
        <v>29945</v>
      </c>
      <c r="B1560" s="147"/>
      <c r="C1560" s="147" t="s">
        <v>29946</v>
      </c>
      <c r="D1560" s="147"/>
      <c r="E1560" s="147"/>
      <c r="F1560" s="147"/>
      <c r="G1560" s="147"/>
      <c r="H1560" s="147"/>
      <c r="I1560" s="147"/>
      <c r="J1560" s="147"/>
      <c r="K1560" s="147" t="s">
        <v>19026</v>
      </c>
      <c r="L1560" s="147"/>
      <c r="M1560" s="147"/>
      <c r="N1560" s="148" t="s">
        <v>29947</v>
      </c>
      <c r="O1560" s="148"/>
      <c r="P1560" s="148"/>
      <c r="Q1560" s="148"/>
      <c r="R1560" s="148"/>
      <c r="S1560" s="148"/>
    </row>
    <row r="1561" spans="1:19" ht="15" customHeight="1" x14ac:dyDescent="0.3">
      <c r="A1561" s="147" t="s">
        <v>29948</v>
      </c>
      <c r="B1561" s="147"/>
      <c r="C1561" s="147" t="s">
        <v>29949</v>
      </c>
      <c r="D1561" s="147"/>
      <c r="E1561" s="147"/>
      <c r="F1561" s="147"/>
      <c r="G1561" s="147"/>
      <c r="H1561" s="147"/>
      <c r="I1561" s="147"/>
      <c r="J1561" s="147"/>
      <c r="K1561" s="147" t="s">
        <v>19026</v>
      </c>
      <c r="L1561" s="147"/>
      <c r="M1561" s="147"/>
      <c r="N1561" s="148" t="s">
        <v>29950</v>
      </c>
      <c r="O1561" s="148"/>
      <c r="P1561" s="148"/>
      <c r="Q1561" s="148"/>
      <c r="R1561" s="148"/>
      <c r="S1561" s="148"/>
    </row>
    <row r="1562" spans="1:19" ht="15" customHeight="1" x14ac:dyDescent="0.3">
      <c r="A1562" s="147" t="s">
        <v>29951</v>
      </c>
      <c r="B1562" s="147"/>
      <c r="C1562" s="147" t="s">
        <v>29952</v>
      </c>
      <c r="D1562" s="147"/>
      <c r="E1562" s="147"/>
      <c r="F1562" s="147"/>
      <c r="G1562" s="147"/>
      <c r="H1562" s="147"/>
      <c r="I1562" s="147"/>
      <c r="J1562" s="147"/>
      <c r="K1562" s="147" t="s">
        <v>146</v>
      </c>
      <c r="L1562" s="147"/>
      <c r="M1562" s="147"/>
      <c r="N1562" s="148" t="s">
        <v>29953</v>
      </c>
      <c r="O1562" s="148"/>
      <c r="P1562" s="148"/>
      <c r="Q1562" s="148"/>
      <c r="R1562" s="148"/>
      <c r="S1562" s="148"/>
    </row>
    <row r="1563" spans="1:19" ht="15" customHeight="1" x14ac:dyDescent="0.3">
      <c r="A1563" s="147" t="s">
        <v>29954</v>
      </c>
      <c r="B1563" s="147"/>
      <c r="C1563" s="147" t="s">
        <v>29955</v>
      </c>
      <c r="D1563" s="147"/>
      <c r="E1563" s="147"/>
      <c r="F1563" s="147"/>
      <c r="G1563" s="147"/>
      <c r="H1563" s="147"/>
      <c r="I1563" s="147"/>
      <c r="J1563" s="147"/>
      <c r="K1563" s="147" t="s">
        <v>146</v>
      </c>
      <c r="L1563" s="147"/>
      <c r="M1563" s="147"/>
      <c r="N1563" s="148" t="s">
        <v>29956</v>
      </c>
      <c r="O1563" s="148"/>
      <c r="P1563" s="148"/>
      <c r="Q1563" s="148"/>
      <c r="R1563" s="148"/>
      <c r="S1563" s="148"/>
    </row>
    <row r="1564" spans="1:19" ht="15" customHeight="1" x14ac:dyDescent="0.3">
      <c r="A1564" s="147" t="s">
        <v>29957</v>
      </c>
      <c r="B1564" s="147"/>
      <c r="C1564" s="147" t="s">
        <v>29958</v>
      </c>
      <c r="D1564" s="147"/>
      <c r="E1564" s="147"/>
      <c r="F1564" s="147"/>
      <c r="G1564" s="147"/>
      <c r="H1564" s="147"/>
      <c r="I1564" s="147"/>
      <c r="J1564" s="147"/>
      <c r="K1564" s="147" t="s">
        <v>19026</v>
      </c>
      <c r="L1564" s="147"/>
      <c r="M1564" s="147"/>
      <c r="N1564" s="148" t="s">
        <v>29959</v>
      </c>
      <c r="O1564" s="148"/>
      <c r="P1564" s="148"/>
      <c r="Q1564" s="148"/>
      <c r="R1564" s="148"/>
      <c r="S1564" s="148"/>
    </row>
    <row r="1565" spans="1:19" ht="15" customHeight="1" x14ac:dyDescent="0.3">
      <c r="A1565" s="147" t="s">
        <v>29960</v>
      </c>
      <c r="B1565" s="147"/>
      <c r="C1565" s="147" t="s">
        <v>29961</v>
      </c>
      <c r="D1565" s="147"/>
      <c r="E1565" s="147"/>
      <c r="F1565" s="147"/>
      <c r="G1565" s="147"/>
      <c r="H1565" s="147"/>
      <c r="I1565" s="147"/>
      <c r="J1565" s="147"/>
      <c r="K1565" s="147" t="s">
        <v>26910</v>
      </c>
      <c r="L1565" s="147"/>
      <c r="M1565" s="147"/>
      <c r="N1565" s="148" t="s">
        <v>26911</v>
      </c>
      <c r="O1565" s="148"/>
      <c r="P1565" s="148"/>
      <c r="Q1565" s="148"/>
      <c r="R1565" s="148"/>
      <c r="S1565" s="148"/>
    </row>
    <row r="1566" spans="1:19" ht="15" customHeight="1" x14ac:dyDescent="0.3">
      <c r="A1566" s="147" t="s">
        <v>29962</v>
      </c>
      <c r="B1566" s="147"/>
      <c r="C1566" s="147" t="s">
        <v>29963</v>
      </c>
      <c r="D1566" s="147"/>
      <c r="E1566" s="147"/>
      <c r="F1566" s="147"/>
      <c r="G1566" s="147"/>
      <c r="H1566" s="147"/>
      <c r="I1566" s="147"/>
      <c r="J1566" s="147"/>
      <c r="K1566" s="147" t="s">
        <v>80</v>
      </c>
      <c r="L1566" s="147"/>
      <c r="M1566" s="147"/>
      <c r="N1566" s="148" t="s">
        <v>29964</v>
      </c>
      <c r="O1566" s="148"/>
      <c r="P1566" s="148"/>
      <c r="Q1566" s="148"/>
      <c r="R1566" s="148"/>
      <c r="S1566" s="148"/>
    </row>
    <row r="1567" spans="1:19" ht="15" customHeight="1" x14ac:dyDescent="0.3">
      <c r="A1567" s="147" t="s">
        <v>29965</v>
      </c>
      <c r="B1567" s="147"/>
      <c r="C1567" s="147" t="s">
        <v>29966</v>
      </c>
      <c r="D1567" s="147"/>
      <c r="E1567" s="147"/>
      <c r="F1567" s="147"/>
      <c r="G1567" s="147"/>
      <c r="H1567" s="147"/>
      <c r="I1567" s="147"/>
      <c r="J1567" s="147"/>
      <c r="K1567" s="147" t="s">
        <v>1037</v>
      </c>
      <c r="L1567" s="147"/>
      <c r="M1567" s="147"/>
      <c r="N1567" s="148" t="s">
        <v>29967</v>
      </c>
      <c r="O1567" s="148"/>
      <c r="P1567" s="148"/>
      <c r="Q1567" s="148"/>
      <c r="R1567" s="148"/>
      <c r="S1567" s="148"/>
    </row>
    <row r="1568" spans="1:19" ht="15" customHeight="1" x14ac:dyDescent="0.3">
      <c r="A1568" s="147" t="s">
        <v>29968</v>
      </c>
      <c r="B1568" s="147"/>
      <c r="C1568" s="147" t="s">
        <v>29969</v>
      </c>
      <c r="D1568" s="147"/>
      <c r="E1568" s="147"/>
      <c r="F1568" s="147"/>
      <c r="G1568" s="147"/>
      <c r="H1568" s="147"/>
      <c r="I1568" s="147"/>
      <c r="J1568" s="147"/>
      <c r="K1568" s="147" t="s">
        <v>146</v>
      </c>
      <c r="L1568" s="147"/>
      <c r="M1568" s="147"/>
      <c r="N1568" s="148" t="s">
        <v>29970</v>
      </c>
      <c r="O1568" s="148"/>
      <c r="P1568" s="148"/>
      <c r="Q1568" s="148"/>
      <c r="R1568" s="148"/>
      <c r="S1568" s="148"/>
    </row>
    <row r="1569" spans="1:19" ht="15" customHeight="1" x14ac:dyDescent="0.3">
      <c r="A1569" s="147" t="s">
        <v>29971</v>
      </c>
      <c r="B1569" s="147"/>
      <c r="C1569" s="147" t="s">
        <v>29972</v>
      </c>
      <c r="D1569" s="147"/>
      <c r="E1569" s="147"/>
      <c r="F1569" s="147"/>
      <c r="G1569" s="147"/>
      <c r="H1569" s="147"/>
      <c r="I1569" s="147"/>
      <c r="J1569" s="147"/>
      <c r="K1569" s="147" t="s">
        <v>146</v>
      </c>
      <c r="L1569" s="147"/>
      <c r="M1569" s="147"/>
      <c r="N1569" s="148" t="s">
        <v>3341</v>
      </c>
      <c r="O1569" s="148"/>
      <c r="P1569" s="148"/>
      <c r="Q1569" s="148"/>
      <c r="R1569" s="148"/>
      <c r="S1569" s="148"/>
    </row>
    <row r="1570" spans="1:19" ht="15" customHeight="1" x14ac:dyDescent="0.3">
      <c r="A1570" s="147" t="s">
        <v>29973</v>
      </c>
      <c r="B1570" s="147"/>
      <c r="C1570" s="147" t="s">
        <v>29974</v>
      </c>
      <c r="D1570" s="147"/>
      <c r="E1570" s="147"/>
      <c r="F1570" s="147"/>
      <c r="G1570" s="147"/>
      <c r="H1570" s="147"/>
      <c r="I1570" s="147"/>
      <c r="J1570" s="147"/>
      <c r="K1570" s="147" t="s">
        <v>146</v>
      </c>
      <c r="L1570" s="147"/>
      <c r="M1570" s="147"/>
      <c r="N1570" s="148" t="s">
        <v>29975</v>
      </c>
      <c r="O1570" s="148"/>
      <c r="P1570" s="148"/>
      <c r="Q1570" s="148"/>
      <c r="R1570" s="148"/>
      <c r="S1570" s="148"/>
    </row>
    <row r="1571" spans="1:19" ht="15" customHeight="1" x14ac:dyDescent="0.3">
      <c r="A1571" s="152" t="s">
        <v>29976</v>
      </c>
      <c r="B1571" s="152"/>
      <c r="C1571" s="152" t="s">
        <v>29977</v>
      </c>
      <c r="D1571" s="152"/>
      <c r="E1571" s="152"/>
      <c r="F1571" s="152"/>
      <c r="G1571" s="152"/>
      <c r="H1571" s="152"/>
      <c r="I1571" s="152"/>
      <c r="J1571" s="152"/>
      <c r="K1571" s="152" t="s">
        <v>146</v>
      </c>
      <c r="L1571" s="152"/>
      <c r="M1571" s="152"/>
      <c r="N1571" s="153" t="s">
        <v>29978</v>
      </c>
      <c r="O1571" s="153"/>
      <c r="P1571" s="153"/>
      <c r="Q1571" s="153"/>
      <c r="R1571" s="153"/>
      <c r="S1571" s="153"/>
    </row>
    <row r="1573" spans="1:19" ht="15" customHeight="1" x14ac:dyDescent="0.3">
      <c r="A1573" s="154" t="s">
        <v>26963</v>
      </c>
      <c r="B1573" s="154"/>
      <c r="C1573" s="154"/>
    </row>
    <row r="1574" spans="1:19" ht="15" customHeight="1" x14ac:dyDescent="0.3">
      <c r="A1574" s="154"/>
      <c r="B1574" s="154"/>
      <c r="C1574" s="154"/>
      <c r="P1574" s="155" t="s">
        <v>29979</v>
      </c>
      <c r="Q1574" s="155"/>
      <c r="R1574" s="155"/>
      <c r="S1574" s="155"/>
    </row>
    <row r="1575" spans="1:19" x14ac:dyDescent="0.3">
      <c r="P1575" s="155"/>
      <c r="Q1575" s="155"/>
      <c r="R1575" s="155"/>
      <c r="S1575" s="155"/>
    </row>
    <row r="1577" spans="1:19" ht="15.75" customHeight="1" x14ac:dyDescent="0.3">
      <c r="H1577" s="150" t="s">
        <v>26843</v>
      </c>
      <c r="I1577" s="150"/>
      <c r="J1577" s="150"/>
      <c r="K1577" s="150"/>
      <c r="L1577" s="150"/>
      <c r="M1577" s="150"/>
      <c r="N1577" s="150"/>
    </row>
    <row r="1579" spans="1:19" ht="15.75" customHeight="1" x14ac:dyDescent="0.3">
      <c r="G1579" s="150" t="s">
        <v>26844</v>
      </c>
      <c r="H1579" s="150"/>
    </row>
    <row r="1581" spans="1:19" ht="15" customHeight="1" x14ac:dyDescent="0.3">
      <c r="A1581" s="151" t="s">
        <v>26845</v>
      </c>
      <c r="B1581" s="151"/>
      <c r="C1581" s="151"/>
      <c r="D1581" s="151"/>
      <c r="J1581" s="151" t="s">
        <v>26846</v>
      </c>
      <c r="K1581" s="151"/>
      <c r="M1581" s="151" t="s">
        <v>26847</v>
      </c>
      <c r="N1581" s="151"/>
      <c r="P1581" s="151" t="s">
        <v>26848</v>
      </c>
      <c r="Q1581" s="151"/>
      <c r="R1581" s="151"/>
    </row>
    <row r="1583" spans="1:19" ht="15" customHeight="1" x14ac:dyDescent="0.3">
      <c r="A1583" s="137" t="s">
        <v>27</v>
      </c>
      <c r="C1583" s="149" t="s">
        <v>26849</v>
      </c>
      <c r="D1583" s="149"/>
      <c r="E1583" s="149"/>
      <c r="L1583" s="137" t="s">
        <v>13</v>
      </c>
      <c r="R1583" s="137" t="s">
        <v>26850</v>
      </c>
    </row>
    <row r="1585" spans="1:19" ht="15" customHeight="1" x14ac:dyDescent="0.3">
      <c r="A1585" s="147" t="s">
        <v>29980</v>
      </c>
      <c r="B1585" s="147"/>
      <c r="C1585" s="147" t="s">
        <v>29981</v>
      </c>
      <c r="D1585" s="147"/>
      <c r="E1585" s="147"/>
      <c r="F1585" s="147"/>
      <c r="G1585" s="147"/>
      <c r="H1585" s="147"/>
      <c r="I1585" s="147"/>
      <c r="J1585" s="147"/>
      <c r="K1585" s="147" t="s">
        <v>146</v>
      </c>
      <c r="L1585" s="147"/>
      <c r="M1585" s="147"/>
      <c r="N1585" s="148" t="s">
        <v>29982</v>
      </c>
      <c r="O1585" s="148"/>
      <c r="P1585" s="148"/>
      <c r="Q1585" s="148"/>
      <c r="R1585" s="148"/>
      <c r="S1585" s="148"/>
    </row>
    <row r="1586" spans="1:19" x14ac:dyDescent="0.3">
      <c r="A1586" s="147"/>
      <c r="B1586" s="147"/>
      <c r="C1586" s="147"/>
      <c r="D1586" s="147"/>
      <c r="E1586" s="147"/>
      <c r="F1586" s="147"/>
      <c r="G1586" s="147"/>
      <c r="H1586" s="147"/>
      <c r="I1586" s="147"/>
      <c r="J1586" s="147"/>
      <c r="K1586" s="147"/>
      <c r="L1586" s="147"/>
      <c r="M1586" s="147"/>
      <c r="N1586" s="148"/>
      <c r="O1586" s="148"/>
      <c r="P1586" s="148"/>
      <c r="Q1586" s="148"/>
      <c r="R1586" s="148"/>
      <c r="S1586" s="148"/>
    </row>
    <row r="1587" spans="1:19" ht="15" customHeight="1" x14ac:dyDescent="0.3">
      <c r="A1587" s="147" t="s">
        <v>29983</v>
      </c>
      <c r="B1587" s="147"/>
      <c r="C1587" s="147" t="s">
        <v>29984</v>
      </c>
      <c r="D1587" s="147"/>
      <c r="E1587" s="147"/>
      <c r="F1587" s="147"/>
      <c r="G1587" s="147"/>
      <c r="H1587" s="147"/>
      <c r="I1587" s="147"/>
      <c r="J1587" s="147"/>
      <c r="K1587" s="147" t="s">
        <v>146</v>
      </c>
      <c r="L1587" s="147"/>
      <c r="M1587" s="147"/>
      <c r="N1587" s="148" t="s">
        <v>29985</v>
      </c>
      <c r="O1587" s="148"/>
      <c r="P1587" s="148"/>
      <c r="Q1587" s="148"/>
      <c r="R1587" s="148"/>
      <c r="S1587" s="148"/>
    </row>
    <row r="1588" spans="1:19" ht="15" customHeight="1" x14ac:dyDescent="0.3">
      <c r="A1588" s="147" t="s">
        <v>29986</v>
      </c>
      <c r="B1588" s="147"/>
      <c r="C1588" s="147" t="s">
        <v>29987</v>
      </c>
      <c r="D1588" s="147"/>
      <c r="E1588" s="147"/>
      <c r="F1588" s="147"/>
      <c r="G1588" s="147"/>
      <c r="H1588" s="147"/>
      <c r="I1588" s="147"/>
      <c r="J1588" s="147"/>
      <c r="K1588" s="147" t="s">
        <v>146</v>
      </c>
      <c r="L1588" s="147"/>
      <c r="M1588" s="147"/>
      <c r="N1588" s="148" t="s">
        <v>29988</v>
      </c>
      <c r="O1588" s="148"/>
      <c r="P1588" s="148"/>
      <c r="Q1588" s="148"/>
      <c r="R1588" s="148"/>
      <c r="S1588" s="148"/>
    </row>
    <row r="1589" spans="1:19" ht="15" customHeight="1" x14ac:dyDescent="0.3">
      <c r="A1589" s="147" t="s">
        <v>29989</v>
      </c>
      <c r="B1589" s="147"/>
      <c r="C1589" s="147" t="s">
        <v>29990</v>
      </c>
      <c r="D1589" s="147"/>
      <c r="E1589" s="147"/>
      <c r="F1589" s="147"/>
      <c r="G1589" s="147"/>
      <c r="H1589" s="147"/>
      <c r="I1589" s="147"/>
      <c r="J1589" s="147"/>
      <c r="K1589" s="147" t="s">
        <v>146</v>
      </c>
      <c r="L1589" s="147"/>
      <c r="M1589" s="147"/>
      <c r="N1589" s="148" t="s">
        <v>29991</v>
      </c>
      <c r="O1589" s="148"/>
      <c r="P1589" s="148"/>
      <c r="Q1589" s="148"/>
      <c r="R1589" s="148"/>
      <c r="S1589" s="148"/>
    </row>
    <row r="1590" spans="1:19" ht="15" customHeight="1" x14ac:dyDescent="0.3">
      <c r="A1590" s="147" t="s">
        <v>29992</v>
      </c>
      <c r="B1590" s="147"/>
      <c r="C1590" s="147" t="s">
        <v>29993</v>
      </c>
      <c r="D1590" s="147"/>
      <c r="E1590" s="147"/>
      <c r="F1590" s="147"/>
      <c r="G1590" s="147"/>
      <c r="H1590" s="147"/>
      <c r="I1590" s="147"/>
      <c r="J1590" s="147"/>
      <c r="K1590" s="147" t="s">
        <v>146</v>
      </c>
      <c r="L1590" s="147"/>
      <c r="M1590" s="147"/>
      <c r="N1590" s="148" t="s">
        <v>29994</v>
      </c>
      <c r="O1590" s="148"/>
      <c r="P1590" s="148"/>
      <c r="Q1590" s="148"/>
      <c r="R1590" s="148"/>
      <c r="S1590" s="148"/>
    </row>
    <row r="1591" spans="1:19" ht="15" customHeight="1" x14ac:dyDescent="0.3">
      <c r="A1591" s="147" t="s">
        <v>29995</v>
      </c>
      <c r="B1591" s="147"/>
      <c r="C1591" s="147" t="s">
        <v>29996</v>
      </c>
      <c r="D1591" s="147"/>
      <c r="E1591" s="147"/>
      <c r="F1591" s="147"/>
      <c r="G1591" s="147"/>
      <c r="H1591" s="147"/>
      <c r="I1591" s="147"/>
      <c r="J1591" s="147"/>
      <c r="K1591" s="147" t="s">
        <v>146</v>
      </c>
      <c r="L1591" s="147"/>
      <c r="M1591" s="147"/>
      <c r="N1591" s="148" t="s">
        <v>29997</v>
      </c>
      <c r="O1591" s="148"/>
      <c r="P1591" s="148"/>
      <c r="Q1591" s="148"/>
      <c r="R1591" s="148"/>
      <c r="S1591" s="148"/>
    </row>
    <row r="1592" spans="1:19" ht="15" customHeight="1" x14ac:dyDescent="0.3">
      <c r="A1592" s="147" t="s">
        <v>29998</v>
      </c>
      <c r="B1592" s="147"/>
      <c r="C1592" s="147" t="s">
        <v>29999</v>
      </c>
      <c r="D1592" s="147"/>
      <c r="E1592" s="147"/>
      <c r="F1592" s="147"/>
      <c r="G1592" s="147"/>
      <c r="H1592" s="147"/>
      <c r="I1592" s="147"/>
      <c r="J1592" s="147"/>
      <c r="K1592" s="147" t="s">
        <v>146</v>
      </c>
      <c r="L1592" s="147"/>
      <c r="M1592" s="147"/>
      <c r="N1592" s="148" t="s">
        <v>30000</v>
      </c>
      <c r="O1592" s="148"/>
      <c r="P1592" s="148"/>
      <c r="Q1592" s="148"/>
      <c r="R1592" s="148"/>
      <c r="S1592" s="148"/>
    </row>
    <row r="1593" spans="1:19" ht="15" customHeight="1" x14ac:dyDescent="0.3">
      <c r="A1593" s="147" t="s">
        <v>30001</v>
      </c>
      <c r="B1593" s="147"/>
      <c r="C1593" s="147" t="s">
        <v>30002</v>
      </c>
      <c r="D1593" s="147"/>
      <c r="E1593" s="147"/>
      <c r="F1593" s="147"/>
      <c r="G1593" s="147"/>
      <c r="H1593" s="147"/>
      <c r="I1593" s="147"/>
      <c r="J1593" s="147"/>
      <c r="K1593" s="147" t="s">
        <v>146</v>
      </c>
      <c r="L1593" s="147"/>
      <c r="M1593" s="147"/>
      <c r="N1593" s="148" t="s">
        <v>16503</v>
      </c>
      <c r="O1593" s="148"/>
      <c r="P1593" s="148"/>
      <c r="Q1593" s="148"/>
      <c r="R1593" s="148"/>
      <c r="S1593" s="148"/>
    </row>
    <row r="1594" spans="1:19" ht="15" customHeight="1" x14ac:dyDescent="0.3">
      <c r="A1594" s="147" t="s">
        <v>30003</v>
      </c>
      <c r="B1594" s="147"/>
      <c r="C1594" s="147" t="s">
        <v>30004</v>
      </c>
      <c r="D1594" s="147"/>
      <c r="E1594" s="147"/>
      <c r="F1594" s="147"/>
      <c r="G1594" s="147"/>
      <c r="H1594" s="147"/>
      <c r="I1594" s="147"/>
      <c r="J1594" s="147"/>
      <c r="K1594" s="147" t="s">
        <v>146</v>
      </c>
      <c r="L1594" s="147"/>
      <c r="M1594" s="147"/>
      <c r="N1594" s="148" t="s">
        <v>30005</v>
      </c>
      <c r="O1594" s="148"/>
      <c r="P1594" s="148"/>
      <c r="Q1594" s="148"/>
      <c r="R1594" s="148"/>
      <c r="S1594" s="148"/>
    </row>
    <row r="1595" spans="1:19" ht="15" customHeight="1" x14ac:dyDescent="0.3">
      <c r="A1595" s="147" t="s">
        <v>30006</v>
      </c>
      <c r="B1595" s="147"/>
      <c r="C1595" s="147" t="s">
        <v>30007</v>
      </c>
      <c r="D1595" s="147"/>
      <c r="E1595" s="147"/>
      <c r="F1595" s="147"/>
      <c r="G1595" s="147"/>
      <c r="H1595" s="147"/>
      <c r="I1595" s="147"/>
      <c r="J1595" s="147"/>
      <c r="K1595" s="147" t="s">
        <v>146</v>
      </c>
      <c r="L1595" s="147"/>
      <c r="M1595" s="147"/>
      <c r="N1595" s="148" t="s">
        <v>30008</v>
      </c>
      <c r="O1595" s="148"/>
      <c r="P1595" s="148"/>
      <c r="Q1595" s="148"/>
      <c r="R1595" s="148"/>
      <c r="S1595" s="148"/>
    </row>
    <row r="1596" spans="1:19" ht="15" customHeight="1" x14ac:dyDescent="0.3">
      <c r="A1596" s="147" t="s">
        <v>30009</v>
      </c>
      <c r="B1596" s="147"/>
      <c r="C1596" s="147" t="s">
        <v>30010</v>
      </c>
      <c r="D1596" s="147"/>
      <c r="E1596" s="147"/>
      <c r="F1596" s="147"/>
      <c r="G1596" s="147"/>
      <c r="H1596" s="147"/>
      <c r="I1596" s="147"/>
      <c r="J1596" s="147"/>
      <c r="K1596" s="147" t="s">
        <v>146</v>
      </c>
      <c r="L1596" s="147"/>
      <c r="M1596" s="147"/>
      <c r="N1596" s="148" t="s">
        <v>30011</v>
      </c>
      <c r="O1596" s="148"/>
      <c r="P1596" s="148"/>
      <c r="Q1596" s="148"/>
      <c r="R1596" s="148"/>
      <c r="S1596" s="148"/>
    </row>
    <row r="1597" spans="1:19" ht="15" customHeight="1" x14ac:dyDescent="0.3">
      <c r="A1597" s="147" t="s">
        <v>30012</v>
      </c>
      <c r="B1597" s="147"/>
      <c r="C1597" s="147" t="s">
        <v>30013</v>
      </c>
      <c r="D1597" s="147"/>
      <c r="E1597" s="147"/>
      <c r="F1597" s="147"/>
      <c r="G1597" s="147"/>
      <c r="H1597" s="147"/>
      <c r="I1597" s="147"/>
      <c r="J1597" s="147"/>
      <c r="K1597" s="147" t="s">
        <v>146</v>
      </c>
      <c r="L1597" s="147"/>
      <c r="M1597" s="147"/>
      <c r="N1597" s="148" t="s">
        <v>30014</v>
      </c>
      <c r="O1597" s="148"/>
      <c r="P1597" s="148"/>
      <c r="Q1597" s="148"/>
      <c r="R1597" s="148"/>
      <c r="S1597" s="148"/>
    </row>
    <row r="1598" spans="1:19" ht="15" customHeight="1" x14ac:dyDescent="0.3">
      <c r="A1598" s="147" t="s">
        <v>30015</v>
      </c>
      <c r="B1598" s="147"/>
      <c r="C1598" s="147" t="s">
        <v>30016</v>
      </c>
      <c r="D1598" s="147"/>
      <c r="E1598" s="147"/>
      <c r="F1598" s="147"/>
      <c r="G1598" s="147"/>
      <c r="H1598" s="147"/>
      <c r="I1598" s="147"/>
      <c r="J1598" s="147"/>
      <c r="K1598" s="147" t="s">
        <v>146</v>
      </c>
      <c r="L1598" s="147"/>
      <c r="M1598" s="147"/>
      <c r="N1598" s="148" t="s">
        <v>30017</v>
      </c>
      <c r="O1598" s="148"/>
      <c r="P1598" s="148"/>
      <c r="Q1598" s="148"/>
      <c r="R1598" s="148"/>
      <c r="S1598" s="148"/>
    </row>
    <row r="1599" spans="1:19" ht="15" customHeight="1" x14ac:dyDescent="0.3">
      <c r="A1599" s="147" t="s">
        <v>30018</v>
      </c>
      <c r="B1599" s="147"/>
      <c r="C1599" s="147" t="s">
        <v>30019</v>
      </c>
      <c r="D1599" s="147"/>
      <c r="E1599" s="147"/>
      <c r="F1599" s="147"/>
      <c r="G1599" s="147"/>
      <c r="H1599" s="147"/>
      <c r="I1599" s="147"/>
      <c r="J1599" s="147"/>
      <c r="K1599" s="147" t="s">
        <v>146</v>
      </c>
      <c r="L1599" s="147"/>
      <c r="M1599" s="147"/>
      <c r="N1599" s="148" t="s">
        <v>30020</v>
      </c>
      <c r="O1599" s="148"/>
      <c r="P1599" s="148"/>
      <c r="Q1599" s="148"/>
      <c r="R1599" s="148"/>
      <c r="S1599" s="148"/>
    </row>
    <row r="1600" spans="1:19" ht="15" customHeight="1" x14ac:dyDescent="0.3">
      <c r="A1600" s="147" t="s">
        <v>30021</v>
      </c>
      <c r="B1600" s="147"/>
      <c r="C1600" s="147" t="s">
        <v>30022</v>
      </c>
      <c r="D1600" s="147"/>
      <c r="E1600" s="147"/>
      <c r="F1600" s="147"/>
      <c r="G1600" s="147"/>
      <c r="H1600" s="147"/>
      <c r="I1600" s="147"/>
      <c r="J1600" s="147"/>
      <c r="K1600" s="147" t="s">
        <v>146</v>
      </c>
      <c r="L1600" s="147"/>
      <c r="M1600" s="147"/>
      <c r="N1600" s="148" t="s">
        <v>30023</v>
      </c>
      <c r="O1600" s="148"/>
      <c r="P1600" s="148"/>
      <c r="Q1600" s="148"/>
      <c r="R1600" s="148"/>
      <c r="S1600" s="148"/>
    </row>
    <row r="1601" spans="1:19" ht="15" customHeight="1" x14ac:dyDescent="0.3">
      <c r="A1601" s="147" t="s">
        <v>30024</v>
      </c>
      <c r="B1601" s="147"/>
      <c r="C1601" s="147" t="s">
        <v>30025</v>
      </c>
      <c r="D1601" s="147"/>
      <c r="E1601" s="147"/>
      <c r="F1601" s="147"/>
      <c r="G1601" s="147"/>
      <c r="H1601" s="147"/>
      <c r="I1601" s="147"/>
      <c r="J1601" s="147"/>
      <c r="K1601" s="147" t="s">
        <v>146</v>
      </c>
      <c r="L1601" s="147"/>
      <c r="M1601" s="147"/>
      <c r="N1601" s="148" t="s">
        <v>30026</v>
      </c>
      <c r="O1601" s="148"/>
      <c r="P1601" s="148"/>
      <c r="Q1601" s="148"/>
      <c r="R1601" s="148"/>
      <c r="S1601" s="148"/>
    </row>
    <row r="1602" spans="1:19" ht="15" customHeight="1" x14ac:dyDescent="0.3">
      <c r="A1602" s="147" t="s">
        <v>30027</v>
      </c>
      <c r="B1602" s="147"/>
      <c r="C1602" s="147" t="s">
        <v>30028</v>
      </c>
      <c r="D1602" s="147"/>
      <c r="E1602" s="147"/>
      <c r="F1602" s="147"/>
      <c r="G1602" s="147"/>
      <c r="H1602" s="147"/>
      <c r="I1602" s="147"/>
      <c r="J1602" s="147"/>
      <c r="K1602" s="147" t="s">
        <v>146</v>
      </c>
      <c r="L1602" s="147"/>
      <c r="M1602" s="147"/>
      <c r="N1602" s="148" t="s">
        <v>30029</v>
      </c>
      <c r="O1602" s="148"/>
      <c r="P1602" s="148"/>
      <c r="Q1602" s="148"/>
      <c r="R1602" s="148"/>
      <c r="S1602" s="148"/>
    </row>
    <row r="1603" spans="1:19" ht="15" customHeight="1" x14ac:dyDescent="0.3">
      <c r="A1603" s="147" t="s">
        <v>30030</v>
      </c>
      <c r="B1603" s="147"/>
      <c r="C1603" s="147" t="s">
        <v>30031</v>
      </c>
      <c r="D1603" s="147"/>
      <c r="E1603" s="147"/>
      <c r="F1603" s="147"/>
      <c r="G1603" s="147"/>
      <c r="H1603" s="147"/>
      <c r="I1603" s="147"/>
      <c r="J1603" s="147"/>
      <c r="K1603" s="147" t="s">
        <v>26910</v>
      </c>
      <c r="L1603" s="147"/>
      <c r="M1603" s="147"/>
      <c r="N1603" s="148" t="s">
        <v>26911</v>
      </c>
      <c r="O1603" s="148"/>
      <c r="P1603" s="148"/>
      <c r="Q1603" s="148"/>
      <c r="R1603" s="148"/>
      <c r="S1603" s="148"/>
    </row>
    <row r="1604" spans="1:19" ht="15" customHeight="1" x14ac:dyDescent="0.3">
      <c r="A1604" s="147" t="s">
        <v>30032</v>
      </c>
      <c r="B1604" s="147"/>
      <c r="C1604" s="147" t="s">
        <v>30033</v>
      </c>
      <c r="D1604" s="147"/>
      <c r="E1604" s="147"/>
      <c r="F1604" s="147"/>
      <c r="G1604" s="147"/>
      <c r="H1604" s="147"/>
      <c r="I1604" s="147"/>
      <c r="J1604" s="147"/>
      <c r="K1604" s="147" t="s">
        <v>80</v>
      </c>
      <c r="L1604" s="147"/>
      <c r="M1604" s="147"/>
      <c r="N1604" s="148" t="s">
        <v>11013</v>
      </c>
      <c r="O1604" s="148"/>
      <c r="P1604" s="148"/>
      <c r="Q1604" s="148"/>
      <c r="R1604" s="148"/>
      <c r="S1604" s="148"/>
    </row>
    <row r="1605" spans="1:19" ht="15" customHeight="1" x14ac:dyDescent="0.3">
      <c r="A1605" s="147" t="s">
        <v>30034</v>
      </c>
      <c r="B1605" s="147"/>
      <c r="C1605" s="147" t="s">
        <v>30035</v>
      </c>
      <c r="D1605" s="147"/>
      <c r="E1605" s="147"/>
      <c r="F1605" s="147"/>
      <c r="G1605" s="147"/>
      <c r="H1605" s="147"/>
      <c r="I1605" s="147"/>
      <c r="J1605" s="147"/>
      <c r="K1605" s="147" t="s">
        <v>80</v>
      </c>
      <c r="L1605" s="147"/>
      <c r="M1605" s="147"/>
      <c r="N1605" s="148" t="s">
        <v>9630</v>
      </c>
      <c r="O1605" s="148"/>
      <c r="P1605" s="148"/>
      <c r="Q1605" s="148"/>
      <c r="R1605" s="148"/>
      <c r="S1605" s="148"/>
    </row>
    <row r="1606" spans="1:19" ht="15" customHeight="1" x14ac:dyDescent="0.3">
      <c r="A1606" s="147" t="s">
        <v>30036</v>
      </c>
      <c r="B1606" s="147"/>
      <c r="C1606" s="147" t="s">
        <v>30037</v>
      </c>
      <c r="D1606" s="147"/>
      <c r="E1606" s="147"/>
      <c r="F1606" s="147"/>
      <c r="G1606" s="147"/>
      <c r="H1606" s="147"/>
      <c r="I1606" s="147"/>
      <c r="J1606" s="147"/>
      <c r="K1606" s="147" t="s">
        <v>80</v>
      </c>
      <c r="L1606" s="147"/>
      <c r="M1606" s="147"/>
      <c r="N1606" s="148" t="s">
        <v>13378</v>
      </c>
      <c r="O1606" s="148"/>
      <c r="P1606" s="148"/>
      <c r="Q1606" s="148"/>
      <c r="R1606" s="148"/>
      <c r="S1606" s="148"/>
    </row>
    <row r="1607" spans="1:19" ht="15" customHeight="1" x14ac:dyDescent="0.3">
      <c r="A1607" s="147" t="s">
        <v>30038</v>
      </c>
      <c r="B1607" s="147"/>
      <c r="C1607" s="147" t="s">
        <v>27041</v>
      </c>
      <c r="D1607" s="147"/>
      <c r="E1607" s="147"/>
      <c r="F1607" s="147"/>
      <c r="G1607" s="147"/>
      <c r="H1607" s="147"/>
      <c r="I1607" s="147"/>
      <c r="J1607" s="147"/>
      <c r="K1607" s="147" t="s">
        <v>26910</v>
      </c>
      <c r="L1607" s="147"/>
      <c r="M1607" s="147"/>
      <c r="N1607" s="148" t="s">
        <v>26911</v>
      </c>
      <c r="O1607" s="148"/>
      <c r="P1607" s="148"/>
      <c r="Q1607" s="148"/>
      <c r="R1607" s="148"/>
      <c r="S1607" s="148"/>
    </row>
    <row r="1608" spans="1:19" ht="15" customHeight="1" x14ac:dyDescent="0.3">
      <c r="A1608" s="147" t="s">
        <v>30039</v>
      </c>
      <c r="B1608" s="147"/>
      <c r="C1608" s="147" t="s">
        <v>30040</v>
      </c>
      <c r="D1608" s="147"/>
      <c r="E1608" s="147"/>
      <c r="F1608" s="147"/>
      <c r="G1608" s="147"/>
      <c r="H1608" s="147"/>
      <c r="I1608" s="147"/>
      <c r="J1608" s="147"/>
      <c r="K1608" s="147" t="s">
        <v>146</v>
      </c>
      <c r="L1608" s="147"/>
      <c r="M1608" s="147"/>
      <c r="N1608" s="148" t="s">
        <v>30041</v>
      </c>
      <c r="O1608" s="148"/>
      <c r="P1608" s="148"/>
      <c r="Q1608" s="148"/>
      <c r="R1608" s="148"/>
      <c r="S1608" s="148"/>
    </row>
    <row r="1609" spans="1:19" ht="15" customHeight="1" x14ac:dyDescent="0.3">
      <c r="A1609" s="147" t="s">
        <v>30042</v>
      </c>
      <c r="B1609" s="147"/>
      <c r="C1609" s="147" t="s">
        <v>30043</v>
      </c>
      <c r="D1609" s="147"/>
      <c r="E1609" s="147"/>
      <c r="F1609" s="147"/>
      <c r="G1609" s="147"/>
      <c r="H1609" s="147"/>
      <c r="I1609" s="147"/>
      <c r="J1609" s="147"/>
      <c r="K1609" s="147" t="s">
        <v>146</v>
      </c>
      <c r="L1609" s="147"/>
      <c r="M1609" s="147"/>
      <c r="N1609" s="148" t="s">
        <v>14834</v>
      </c>
      <c r="O1609" s="148"/>
      <c r="P1609" s="148"/>
      <c r="Q1609" s="148"/>
      <c r="R1609" s="148"/>
      <c r="S1609" s="148"/>
    </row>
    <row r="1610" spans="1:19" ht="15" customHeight="1" x14ac:dyDescent="0.3">
      <c r="A1610" s="147" t="s">
        <v>30044</v>
      </c>
      <c r="B1610" s="147"/>
      <c r="C1610" s="147" t="s">
        <v>30045</v>
      </c>
      <c r="D1610" s="147"/>
      <c r="E1610" s="147"/>
      <c r="F1610" s="147"/>
      <c r="G1610" s="147"/>
      <c r="H1610" s="147"/>
      <c r="I1610" s="147"/>
      <c r="J1610" s="147"/>
      <c r="K1610" s="147" t="s">
        <v>146</v>
      </c>
      <c r="L1610" s="147"/>
      <c r="M1610" s="147"/>
      <c r="N1610" s="148" t="s">
        <v>5061</v>
      </c>
      <c r="O1610" s="148"/>
      <c r="P1610" s="148"/>
      <c r="Q1610" s="148"/>
      <c r="R1610" s="148"/>
      <c r="S1610" s="148"/>
    </row>
    <row r="1611" spans="1:19" ht="15" customHeight="1" x14ac:dyDescent="0.3">
      <c r="A1611" s="147" t="s">
        <v>30046</v>
      </c>
      <c r="B1611" s="147"/>
      <c r="C1611" s="147" t="s">
        <v>30047</v>
      </c>
      <c r="D1611" s="147"/>
      <c r="E1611" s="147"/>
      <c r="F1611" s="147"/>
      <c r="G1611" s="147"/>
      <c r="H1611" s="147"/>
      <c r="I1611" s="147"/>
      <c r="J1611" s="147"/>
      <c r="K1611" s="147" t="s">
        <v>146</v>
      </c>
      <c r="L1611" s="147"/>
      <c r="M1611" s="147"/>
      <c r="N1611" s="148" t="s">
        <v>3886</v>
      </c>
      <c r="O1611" s="148"/>
      <c r="P1611" s="148"/>
      <c r="Q1611" s="148"/>
      <c r="R1611" s="148"/>
      <c r="S1611" s="148"/>
    </row>
    <row r="1612" spans="1:19" ht="15" customHeight="1" x14ac:dyDescent="0.3">
      <c r="A1612" s="147" t="s">
        <v>30048</v>
      </c>
      <c r="B1612" s="147"/>
      <c r="C1612" s="147" t="s">
        <v>30049</v>
      </c>
      <c r="D1612" s="147"/>
      <c r="E1612" s="147"/>
      <c r="F1612" s="147"/>
      <c r="G1612" s="147"/>
      <c r="H1612" s="147"/>
      <c r="I1612" s="147"/>
      <c r="J1612" s="147"/>
      <c r="K1612" s="147" t="s">
        <v>146</v>
      </c>
      <c r="L1612" s="147"/>
      <c r="M1612" s="147"/>
      <c r="N1612" s="148" t="s">
        <v>30050</v>
      </c>
      <c r="O1612" s="148"/>
      <c r="P1612" s="148"/>
      <c r="Q1612" s="148"/>
      <c r="R1612" s="148"/>
      <c r="S1612" s="148"/>
    </row>
    <row r="1613" spans="1:19" ht="15" customHeight="1" x14ac:dyDescent="0.3">
      <c r="A1613" s="147" t="s">
        <v>30051</v>
      </c>
      <c r="B1613" s="147"/>
      <c r="C1613" s="147" t="s">
        <v>30052</v>
      </c>
      <c r="D1613" s="147"/>
      <c r="E1613" s="147"/>
      <c r="F1613" s="147"/>
      <c r="G1613" s="147"/>
      <c r="H1613" s="147"/>
      <c r="I1613" s="147"/>
      <c r="J1613" s="147"/>
      <c r="K1613" s="147" t="s">
        <v>146</v>
      </c>
      <c r="L1613" s="147"/>
      <c r="M1613" s="147"/>
      <c r="N1613" s="148" t="s">
        <v>30053</v>
      </c>
      <c r="O1613" s="148"/>
      <c r="P1613" s="148"/>
      <c r="Q1613" s="148"/>
      <c r="R1613" s="148"/>
      <c r="S1613" s="148"/>
    </row>
    <row r="1614" spans="1:19" ht="15" customHeight="1" x14ac:dyDescent="0.3">
      <c r="A1614" s="147" t="s">
        <v>30054</v>
      </c>
      <c r="B1614" s="147"/>
      <c r="C1614" s="147" t="s">
        <v>30055</v>
      </c>
      <c r="D1614" s="147"/>
      <c r="E1614" s="147"/>
      <c r="F1614" s="147"/>
      <c r="G1614" s="147"/>
      <c r="H1614" s="147"/>
      <c r="I1614" s="147"/>
      <c r="J1614" s="147"/>
      <c r="K1614" s="147" t="s">
        <v>146</v>
      </c>
      <c r="L1614" s="147"/>
      <c r="M1614" s="147"/>
      <c r="N1614" s="148" t="s">
        <v>30056</v>
      </c>
      <c r="O1614" s="148"/>
      <c r="P1614" s="148"/>
      <c r="Q1614" s="148"/>
      <c r="R1614" s="148"/>
      <c r="S1614" s="148"/>
    </row>
    <row r="1615" spans="1:19" ht="15" customHeight="1" x14ac:dyDescent="0.3">
      <c r="A1615" s="147" t="s">
        <v>30057</v>
      </c>
      <c r="B1615" s="147"/>
      <c r="C1615" s="147" t="s">
        <v>30058</v>
      </c>
      <c r="D1615" s="147"/>
      <c r="E1615" s="147"/>
      <c r="F1615" s="147"/>
      <c r="G1615" s="147"/>
      <c r="H1615" s="147"/>
      <c r="I1615" s="147"/>
      <c r="J1615" s="147"/>
      <c r="K1615" s="147" t="s">
        <v>146</v>
      </c>
      <c r="L1615" s="147"/>
      <c r="M1615" s="147"/>
      <c r="N1615" s="148" t="s">
        <v>521</v>
      </c>
      <c r="O1615" s="148"/>
      <c r="P1615" s="148"/>
      <c r="Q1615" s="148"/>
      <c r="R1615" s="148"/>
      <c r="S1615" s="148"/>
    </row>
    <row r="1616" spans="1:19" ht="15" customHeight="1" x14ac:dyDescent="0.3">
      <c r="A1616" s="147" t="s">
        <v>30059</v>
      </c>
      <c r="B1616" s="147"/>
      <c r="C1616" s="147" t="s">
        <v>27043</v>
      </c>
      <c r="D1616" s="147"/>
      <c r="E1616" s="147"/>
      <c r="F1616" s="147"/>
      <c r="G1616" s="147"/>
      <c r="H1616" s="147"/>
      <c r="I1616" s="147"/>
      <c r="J1616" s="147"/>
      <c r="K1616" s="147" t="s">
        <v>26910</v>
      </c>
      <c r="L1616" s="147"/>
      <c r="M1616" s="147"/>
      <c r="N1616" s="148" t="s">
        <v>26911</v>
      </c>
      <c r="O1616" s="148"/>
      <c r="P1616" s="148"/>
      <c r="Q1616" s="148"/>
      <c r="R1616" s="148"/>
      <c r="S1616" s="148"/>
    </row>
    <row r="1617" spans="1:19" ht="15" customHeight="1" x14ac:dyDescent="0.3">
      <c r="A1617" s="147" t="s">
        <v>30060</v>
      </c>
      <c r="B1617" s="147"/>
      <c r="C1617" s="147" t="s">
        <v>30061</v>
      </c>
      <c r="D1617" s="147"/>
      <c r="E1617" s="147"/>
      <c r="F1617" s="147"/>
      <c r="G1617" s="147"/>
      <c r="H1617" s="147"/>
      <c r="I1617" s="147"/>
      <c r="J1617" s="147"/>
      <c r="K1617" s="147" t="s">
        <v>146</v>
      </c>
      <c r="L1617" s="147"/>
      <c r="M1617" s="147"/>
      <c r="N1617" s="148" t="s">
        <v>30062</v>
      </c>
      <c r="O1617" s="148"/>
      <c r="P1617" s="148"/>
      <c r="Q1617" s="148"/>
      <c r="R1617" s="148"/>
      <c r="S1617" s="148"/>
    </row>
    <row r="1618" spans="1:19" ht="15" customHeight="1" x14ac:dyDescent="0.3">
      <c r="A1618" s="147" t="s">
        <v>30063</v>
      </c>
      <c r="B1618" s="147"/>
      <c r="C1618" s="147" t="s">
        <v>30064</v>
      </c>
      <c r="D1618" s="147"/>
      <c r="E1618" s="147"/>
      <c r="F1618" s="147"/>
      <c r="G1618" s="147"/>
      <c r="H1618" s="147"/>
      <c r="I1618" s="147"/>
      <c r="J1618" s="147"/>
      <c r="K1618" s="147" t="s">
        <v>146</v>
      </c>
      <c r="L1618" s="147"/>
      <c r="M1618" s="147"/>
      <c r="N1618" s="148" t="s">
        <v>30065</v>
      </c>
      <c r="O1618" s="148"/>
      <c r="P1618" s="148"/>
      <c r="Q1618" s="148"/>
      <c r="R1618" s="148"/>
      <c r="S1618" s="148"/>
    </row>
    <row r="1619" spans="1:19" ht="15" customHeight="1" x14ac:dyDescent="0.3">
      <c r="A1619" s="147" t="s">
        <v>30066</v>
      </c>
      <c r="B1619" s="147"/>
      <c r="C1619" s="147" t="s">
        <v>30067</v>
      </c>
      <c r="D1619" s="147"/>
      <c r="E1619" s="147"/>
      <c r="F1619" s="147"/>
      <c r="G1619" s="147"/>
      <c r="H1619" s="147"/>
      <c r="I1619" s="147"/>
      <c r="J1619" s="147"/>
      <c r="K1619" s="147" t="s">
        <v>146</v>
      </c>
      <c r="L1619" s="147"/>
      <c r="M1619" s="147"/>
      <c r="N1619" s="148" t="s">
        <v>5848</v>
      </c>
      <c r="O1619" s="148"/>
      <c r="P1619" s="148"/>
      <c r="Q1619" s="148"/>
      <c r="R1619" s="148"/>
      <c r="S1619" s="148"/>
    </row>
    <row r="1620" spans="1:19" ht="15" customHeight="1" x14ac:dyDescent="0.3">
      <c r="A1620" s="147" t="s">
        <v>30068</v>
      </c>
      <c r="B1620" s="147"/>
      <c r="C1620" s="147" t="s">
        <v>30069</v>
      </c>
      <c r="D1620" s="147"/>
      <c r="E1620" s="147"/>
      <c r="F1620" s="147"/>
      <c r="G1620" s="147"/>
      <c r="H1620" s="147"/>
      <c r="I1620" s="147"/>
      <c r="J1620" s="147"/>
      <c r="K1620" s="147" t="s">
        <v>146</v>
      </c>
      <c r="L1620" s="147"/>
      <c r="M1620" s="147"/>
      <c r="N1620" s="148" t="s">
        <v>5848</v>
      </c>
      <c r="O1620" s="148"/>
      <c r="P1620" s="148"/>
      <c r="Q1620" s="148"/>
      <c r="R1620" s="148"/>
      <c r="S1620" s="148"/>
    </row>
    <row r="1621" spans="1:19" ht="15" customHeight="1" x14ac:dyDescent="0.3">
      <c r="A1621" s="147" t="s">
        <v>30070</v>
      </c>
      <c r="B1621" s="147"/>
      <c r="C1621" s="147" t="s">
        <v>30071</v>
      </c>
      <c r="D1621" s="147"/>
      <c r="E1621" s="147"/>
      <c r="F1621" s="147"/>
      <c r="G1621" s="147"/>
      <c r="H1621" s="147"/>
      <c r="I1621" s="147"/>
      <c r="J1621" s="147"/>
      <c r="K1621" s="147" t="s">
        <v>146</v>
      </c>
      <c r="L1621" s="147"/>
      <c r="M1621" s="147"/>
      <c r="N1621" s="148" t="s">
        <v>30072</v>
      </c>
      <c r="O1621" s="148"/>
      <c r="P1621" s="148"/>
      <c r="Q1621" s="148"/>
      <c r="R1621" s="148"/>
      <c r="S1621" s="148"/>
    </row>
    <row r="1622" spans="1:19" ht="15" customHeight="1" x14ac:dyDescent="0.3">
      <c r="A1622" s="147" t="s">
        <v>30073</v>
      </c>
      <c r="B1622" s="147"/>
      <c r="C1622" s="147" t="s">
        <v>30074</v>
      </c>
      <c r="D1622" s="147"/>
      <c r="E1622" s="147"/>
      <c r="F1622" s="147"/>
      <c r="G1622" s="147"/>
      <c r="H1622" s="147"/>
      <c r="I1622" s="147"/>
      <c r="J1622" s="147"/>
      <c r="K1622" s="147" t="s">
        <v>146</v>
      </c>
      <c r="L1622" s="147"/>
      <c r="M1622" s="147"/>
      <c r="N1622" s="148" t="s">
        <v>30072</v>
      </c>
      <c r="O1622" s="148"/>
      <c r="P1622" s="148"/>
      <c r="Q1622" s="148"/>
      <c r="R1622" s="148"/>
      <c r="S1622" s="148"/>
    </row>
    <row r="1623" spans="1:19" ht="15" customHeight="1" x14ac:dyDescent="0.3">
      <c r="A1623" s="147" t="s">
        <v>30075</v>
      </c>
      <c r="B1623" s="147"/>
      <c r="C1623" s="147" t="s">
        <v>30076</v>
      </c>
      <c r="D1623" s="147"/>
      <c r="E1623" s="147"/>
      <c r="F1623" s="147"/>
      <c r="G1623" s="147"/>
      <c r="H1623" s="147"/>
      <c r="I1623" s="147"/>
      <c r="J1623" s="147"/>
      <c r="K1623" s="147" t="s">
        <v>146</v>
      </c>
      <c r="L1623" s="147"/>
      <c r="M1623" s="147"/>
      <c r="N1623" s="148" t="s">
        <v>30077</v>
      </c>
      <c r="O1623" s="148"/>
      <c r="P1623" s="148"/>
      <c r="Q1623" s="148"/>
      <c r="R1623" s="148"/>
      <c r="S1623" s="148"/>
    </row>
    <row r="1624" spans="1:19" ht="15" customHeight="1" x14ac:dyDescent="0.3">
      <c r="A1624" s="147" t="s">
        <v>30078</v>
      </c>
      <c r="B1624" s="147"/>
      <c r="C1624" s="147" t="s">
        <v>30079</v>
      </c>
      <c r="D1624" s="147"/>
      <c r="E1624" s="147"/>
      <c r="F1624" s="147"/>
      <c r="G1624" s="147"/>
      <c r="H1624" s="147"/>
      <c r="I1624" s="147"/>
      <c r="J1624" s="147"/>
      <c r="K1624" s="147" t="s">
        <v>146</v>
      </c>
      <c r="L1624" s="147"/>
      <c r="M1624" s="147"/>
      <c r="N1624" s="148" t="s">
        <v>30080</v>
      </c>
      <c r="O1624" s="148"/>
      <c r="P1624" s="148"/>
      <c r="Q1624" s="148"/>
      <c r="R1624" s="148"/>
      <c r="S1624" s="148"/>
    </row>
    <row r="1625" spans="1:19" ht="15" customHeight="1" x14ac:dyDescent="0.3">
      <c r="A1625" s="147" t="s">
        <v>30081</v>
      </c>
      <c r="B1625" s="147"/>
      <c r="C1625" s="147" t="s">
        <v>30082</v>
      </c>
      <c r="D1625" s="147"/>
      <c r="E1625" s="147"/>
      <c r="F1625" s="147"/>
      <c r="G1625" s="147"/>
      <c r="H1625" s="147"/>
      <c r="I1625" s="147"/>
      <c r="J1625" s="147"/>
      <c r="K1625" s="147" t="s">
        <v>26910</v>
      </c>
      <c r="L1625" s="147"/>
      <c r="M1625" s="147"/>
      <c r="N1625" s="148" t="s">
        <v>26911</v>
      </c>
      <c r="O1625" s="148"/>
      <c r="P1625" s="148"/>
      <c r="Q1625" s="148"/>
      <c r="R1625" s="148"/>
      <c r="S1625" s="148"/>
    </row>
    <row r="1626" spans="1:19" ht="15" customHeight="1" x14ac:dyDescent="0.3">
      <c r="A1626" s="147" t="s">
        <v>30083</v>
      </c>
      <c r="B1626" s="147"/>
      <c r="C1626" s="147" t="s">
        <v>30084</v>
      </c>
      <c r="D1626" s="147"/>
      <c r="E1626" s="147"/>
      <c r="F1626" s="147"/>
      <c r="G1626" s="147"/>
      <c r="H1626" s="147"/>
      <c r="I1626" s="147"/>
      <c r="J1626" s="147"/>
      <c r="K1626" s="147" t="s">
        <v>146</v>
      </c>
      <c r="L1626" s="147"/>
      <c r="M1626" s="147"/>
      <c r="N1626" s="148" t="s">
        <v>30085</v>
      </c>
      <c r="O1626" s="148"/>
      <c r="P1626" s="148"/>
      <c r="Q1626" s="148"/>
      <c r="R1626" s="148"/>
      <c r="S1626" s="148"/>
    </row>
    <row r="1627" spans="1:19" ht="15" customHeight="1" x14ac:dyDescent="0.3">
      <c r="A1627" s="147" t="s">
        <v>30086</v>
      </c>
      <c r="B1627" s="147"/>
      <c r="C1627" s="147" t="s">
        <v>30087</v>
      </c>
      <c r="D1627" s="147"/>
      <c r="E1627" s="147"/>
      <c r="F1627" s="147"/>
      <c r="G1627" s="147"/>
      <c r="H1627" s="147"/>
      <c r="I1627" s="147"/>
      <c r="J1627" s="147"/>
      <c r="K1627" s="147" t="s">
        <v>146</v>
      </c>
      <c r="L1627" s="147"/>
      <c r="M1627" s="147"/>
      <c r="N1627" s="148" t="s">
        <v>30088</v>
      </c>
      <c r="O1627" s="148"/>
      <c r="P1627" s="148"/>
      <c r="Q1627" s="148"/>
      <c r="R1627" s="148"/>
      <c r="S1627" s="148"/>
    </row>
    <row r="1628" spans="1:19" ht="15" customHeight="1" x14ac:dyDescent="0.3">
      <c r="A1628" s="147" t="s">
        <v>30089</v>
      </c>
      <c r="B1628" s="147"/>
      <c r="C1628" s="147" t="s">
        <v>30090</v>
      </c>
      <c r="D1628" s="147"/>
      <c r="E1628" s="147"/>
      <c r="F1628" s="147"/>
      <c r="G1628" s="147"/>
      <c r="H1628" s="147"/>
      <c r="I1628" s="147"/>
      <c r="J1628" s="147"/>
      <c r="K1628" s="147" t="s">
        <v>146</v>
      </c>
      <c r="L1628" s="147"/>
      <c r="M1628" s="147"/>
      <c r="N1628" s="148" t="s">
        <v>30091</v>
      </c>
      <c r="O1628" s="148"/>
      <c r="P1628" s="148"/>
      <c r="Q1628" s="148"/>
      <c r="R1628" s="148"/>
      <c r="S1628" s="148"/>
    </row>
    <row r="1629" spans="1:19" ht="15" customHeight="1" x14ac:dyDescent="0.3">
      <c r="A1629" s="147" t="s">
        <v>30092</v>
      </c>
      <c r="B1629" s="147"/>
      <c r="C1629" s="147" t="s">
        <v>30093</v>
      </c>
      <c r="D1629" s="147"/>
      <c r="E1629" s="147"/>
      <c r="F1629" s="147"/>
      <c r="G1629" s="147"/>
      <c r="H1629" s="147"/>
      <c r="I1629" s="147"/>
      <c r="J1629" s="147"/>
      <c r="K1629" s="147" t="s">
        <v>146</v>
      </c>
      <c r="L1629" s="147"/>
      <c r="M1629" s="147"/>
      <c r="N1629" s="148" t="s">
        <v>17082</v>
      </c>
      <c r="O1629" s="148"/>
      <c r="P1629" s="148"/>
      <c r="Q1629" s="148"/>
      <c r="R1629" s="148"/>
      <c r="S1629" s="148"/>
    </row>
    <row r="1630" spans="1:19" ht="15" customHeight="1" x14ac:dyDescent="0.3">
      <c r="A1630" s="147" t="s">
        <v>30094</v>
      </c>
      <c r="B1630" s="147"/>
      <c r="C1630" s="147" t="s">
        <v>30095</v>
      </c>
      <c r="D1630" s="147"/>
      <c r="E1630" s="147"/>
      <c r="F1630" s="147"/>
      <c r="G1630" s="147"/>
      <c r="H1630" s="147"/>
      <c r="I1630" s="147"/>
      <c r="J1630" s="147"/>
      <c r="K1630" s="147" t="s">
        <v>146</v>
      </c>
      <c r="L1630" s="147"/>
      <c r="M1630" s="147"/>
      <c r="N1630" s="148" t="s">
        <v>30096</v>
      </c>
      <c r="O1630" s="148"/>
      <c r="P1630" s="148"/>
      <c r="Q1630" s="148"/>
      <c r="R1630" s="148"/>
      <c r="S1630" s="148"/>
    </row>
    <row r="1631" spans="1:19" ht="15" customHeight="1" x14ac:dyDescent="0.3">
      <c r="A1631" s="147" t="s">
        <v>30097</v>
      </c>
      <c r="B1631" s="147"/>
      <c r="C1631" s="147" t="s">
        <v>30098</v>
      </c>
      <c r="D1631" s="147"/>
      <c r="E1631" s="147"/>
      <c r="F1631" s="147"/>
      <c r="G1631" s="147"/>
      <c r="H1631" s="147"/>
      <c r="I1631" s="147"/>
      <c r="J1631" s="147"/>
      <c r="K1631" s="147" t="s">
        <v>146</v>
      </c>
      <c r="L1631" s="147"/>
      <c r="M1631" s="147"/>
      <c r="N1631" s="148" t="s">
        <v>30099</v>
      </c>
      <c r="O1631" s="148"/>
      <c r="P1631" s="148"/>
      <c r="Q1631" s="148"/>
      <c r="R1631" s="148"/>
      <c r="S1631" s="148"/>
    </row>
    <row r="1632" spans="1:19" ht="15" customHeight="1" x14ac:dyDescent="0.3">
      <c r="A1632" s="147" t="s">
        <v>30100</v>
      </c>
      <c r="B1632" s="147"/>
      <c r="C1632" s="147" t="s">
        <v>30101</v>
      </c>
      <c r="D1632" s="147"/>
      <c r="E1632" s="147"/>
      <c r="F1632" s="147"/>
      <c r="G1632" s="147"/>
      <c r="H1632" s="147"/>
      <c r="I1632" s="147"/>
      <c r="J1632" s="147"/>
      <c r="K1632" s="147" t="s">
        <v>146</v>
      </c>
      <c r="L1632" s="147"/>
      <c r="M1632" s="147"/>
      <c r="N1632" s="148" t="s">
        <v>18197</v>
      </c>
      <c r="O1632" s="148"/>
      <c r="P1632" s="148"/>
      <c r="Q1632" s="148"/>
      <c r="R1632" s="148"/>
      <c r="S1632" s="148"/>
    </row>
    <row r="1633" spans="1:19" ht="15" customHeight="1" x14ac:dyDescent="0.3">
      <c r="A1633" s="147" t="s">
        <v>30102</v>
      </c>
      <c r="B1633" s="147"/>
      <c r="C1633" s="147" t="s">
        <v>30103</v>
      </c>
      <c r="D1633" s="147"/>
      <c r="E1633" s="147"/>
      <c r="F1633" s="147"/>
      <c r="G1633" s="147"/>
      <c r="H1633" s="147"/>
      <c r="I1633" s="147"/>
      <c r="J1633" s="147"/>
      <c r="K1633" s="147" t="s">
        <v>146</v>
      </c>
      <c r="L1633" s="147"/>
      <c r="M1633" s="147"/>
      <c r="N1633" s="148" t="s">
        <v>30104</v>
      </c>
      <c r="O1633" s="148"/>
      <c r="P1633" s="148"/>
      <c r="Q1633" s="148"/>
      <c r="R1633" s="148"/>
      <c r="S1633" s="148"/>
    </row>
    <row r="1634" spans="1:19" ht="15" customHeight="1" x14ac:dyDescent="0.3">
      <c r="A1634" s="147" t="s">
        <v>30105</v>
      </c>
      <c r="B1634" s="147"/>
      <c r="C1634" s="147" t="s">
        <v>30106</v>
      </c>
      <c r="D1634" s="147"/>
      <c r="E1634" s="147"/>
      <c r="F1634" s="147"/>
      <c r="G1634" s="147"/>
      <c r="H1634" s="147"/>
      <c r="I1634" s="147"/>
      <c r="J1634" s="147"/>
      <c r="K1634" s="147" t="s">
        <v>19026</v>
      </c>
      <c r="L1634" s="147"/>
      <c r="M1634" s="147"/>
      <c r="N1634" s="148" t="s">
        <v>12366</v>
      </c>
      <c r="O1634" s="148"/>
      <c r="P1634" s="148"/>
      <c r="Q1634" s="148"/>
      <c r="R1634" s="148"/>
      <c r="S1634" s="148"/>
    </row>
    <row r="1635" spans="1:19" ht="15" customHeight="1" x14ac:dyDescent="0.3">
      <c r="A1635" s="147" t="s">
        <v>30107</v>
      </c>
      <c r="B1635" s="147"/>
      <c r="C1635" s="147" t="s">
        <v>30108</v>
      </c>
      <c r="D1635" s="147"/>
      <c r="E1635" s="147"/>
      <c r="F1635" s="147"/>
      <c r="G1635" s="147"/>
      <c r="H1635" s="147"/>
      <c r="I1635" s="147"/>
      <c r="J1635" s="147"/>
      <c r="K1635" s="147" t="s">
        <v>146</v>
      </c>
      <c r="L1635" s="147"/>
      <c r="M1635" s="147"/>
      <c r="N1635" s="148" t="s">
        <v>30109</v>
      </c>
      <c r="O1635" s="148"/>
      <c r="P1635" s="148"/>
      <c r="Q1635" s="148"/>
      <c r="R1635" s="148"/>
      <c r="S1635" s="148"/>
    </row>
    <row r="1636" spans="1:19" ht="15" customHeight="1" x14ac:dyDescent="0.3">
      <c r="A1636" s="152" t="s">
        <v>30110</v>
      </c>
      <c r="B1636" s="152"/>
      <c r="C1636" s="152" t="s">
        <v>30111</v>
      </c>
      <c r="D1636" s="152"/>
      <c r="E1636" s="152"/>
      <c r="F1636" s="152"/>
      <c r="G1636" s="152"/>
      <c r="H1636" s="152"/>
      <c r="I1636" s="152"/>
      <c r="J1636" s="152"/>
      <c r="K1636" s="152" t="s">
        <v>146</v>
      </c>
      <c r="L1636" s="152"/>
      <c r="M1636" s="152"/>
      <c r="N1636" s="153" t="s">
        <v>9720</v>
      </c>
      <c r="O1636" s="153"/>
      <c r="P1636" s="153"/>
      <c r="Q1636" s="153"/>
      <c r="R1636" s="153"/>
      <c r="S1636" s="153"/>
    </row>
    <row r="1638" spans="1:19" ht="15" customHeight="1" x14ac:dyDescent="0.3">
      <c r="A1638" s="154" t="s">
        <v>26963</v>
      </c>
      <c r="B1638" s="154"/>
      <c r="C1638" s="154"/>
    </row>
    <row r="1639" spans="1:19" ht="15" customHeight="1" x14ac:dyDescent="0.3">
      <c r="A1639" s="154"/>
      <c r="B1639" s="154"/>
      <c r="C1639" s="154"/>
      <c r="P1639" s="155" t="s">
        <v>30112</v>
      </c>
      <c r="Q1639" s="155"/>
      <c r="R1639" s="155"/>
      <c r="S1639" s="155"/>
    </row>
    <row r="1640" spans="1:19" x14ac:dyDescent="0.3">
      <c r="P1640" s="155"/>
      <c r="Q1640" s="155"/>
      <c r="R1640" s="155"/>
      <c r="S1640" s="155"/>
    </row>
    <row r="1642" spans="1:19" ht="15.75" customHeight="1" x14ac:dyDescent="0.3">
      <c r="H1642" s="150" t="s">
        <v>26843</v>
      </c>
      <c r="I1642" s="150"/>
      <c r="J1642" s="150"/>
      <c r="K1642" s="150"/>
      <c r="L1642" s="150"/>
      <c r="M1642" s="150"/>
      <c r="N1642" s="150"/>
    </row>
    <row r="1644" spans="1:19" ht="15.75" customHeight="1" x14ac:dyDescent="0.3">
      <c r="G1644" s="150" t="s">
        <v>26844</v>
      </c>
      <c r="H1644" s="150"/>
    </row>
    <row r="1646" spans="1:19" ht="15" customHeight="1" x14ac:dyDescent="0.3">
      <c r="A1646" s="151" t="s">
        <v>26845</v>
      </c>
      <c r="B1646" s="151"/>
      <c r="C1646" s="151"/>
      <c r="D1646" s="151"/>
      <c r="J1646" s="151" t="s">
        <v>26846</v>
      </c>
      <c r="K1646" s="151"/>
      <c r="M1646" s="151" t="s">
        <v>26847</v>
      </c>
      <c r="N1646" s="151"/>
      <c r="P1646" s="151" t="s">
        <v>26848</v>
      </c>
      <c r="Q1646" s="151"/>
      <c r="R1646" s="151"/>
    </row>
    <row r="1648" spans="1:19" ht="15" customHeight="1" x14ac:dyDescent="0.3">
      <c r="A1648" s="137" t="s">
        <v>27</v>
      </c>
      <c r="C1648" s="149" t="s">
        <v>26849</v>
      </c>
      <c r="D1648" s="149"/>
      <c r="E1648" s="149"/>
      <c r="L1648" s="137" t="s">
        <v>13</v>
      </c>
      <c r="R1648" s="137" t="s">
        <v>26850</v>
      </c>
    </row>
    <row r="1650" spans="1:19" ht="15" customHeight="1" x14ac:dyDescent="0.3">
      <c r="A1650" s="147" t="s">
        <v>30113</v>
      </c>
      <c r="B1650" s="147"/>
      <c r="C1650" s="147" t="s">
        <v>30114</v>
      </c>
      <c r="D1650" s="147"/>
      <c r="E1650" s="147"/>
      <c r="F1650" s="147"/>
      <c r="G1650" s="147"/>
      <c r="H1650" s="147"/>
      <c r="I1650" s="147"/>
      <c r="J1650" s="147"/>
      <c r="K1650" s="147" t="s">
        <v>146</v>
      </c>
      <c r="L1650" s="147"/>
      <c r="M1650" s="147"/>
      <c r="N1650" s="148" t="s">
        <v>16605</v>
      </c>
      <c r="O1650" s="148"/>
      <c r="P1650" s="148"/>
      <c r="Q1650" s="148"/>
      <c r="R1650" s="148"/>
      <c r="S1650" s="148"/>
    </row>
    <row r="1651" spans="1:19" x14ac:dyDescent="0.3">
      <c r="A1651" s="147"/>
      <c r="B1651" s="147"/>
      <c r="C1651" s="147"/>
      <c r="D1651" s="147"/>
      <c r="E1651" s="147"/>
      <c r="F1651" s="147"/>
      <c r="G1651" s="147"/>
      <c r="H1651" s="147"/>
      <c r="I1651" s="147"/>
      <c r="J1651" s="147"/>
      <c r="K1651" s="147"/>
      <c r="L1651" s="147"/>
      <c r="M1651" s="147"/>
      <c r="N1651" s="148"/>
      <c r="O1651" s="148"/>
      <c r="P1651" s="148"/>
      <c r="Q1651" s="148"/>
      <c r="R1651" s="148"/>
      <c r="S1651" s="148"/>
    </row>
    <row r="1652" spans="1:19" ht="15" customHeight="1" x14ac:dyDescent="0.3">
      <c r="A1652" s="147" t="s">
        <v>30115</v>
      </c>
      <c r="B1652" s="147"/>
      <c r="C1652" s="147" t="s">
        <v>30116</v>
      </c>
      <c r="D1652" s="147"/>
      <c r="E1652" s="147"/>
      <c r="F1652" s="147"/>
      <c r="G1652" s="147"/>
      <c r="H1652" s="147"/>
      <c r="I1652" s="147"/>
      <c r="J1652" s="147"/>
      <c r="K1652" s="147" t="s">
        <v>146</v>
      </c>
      <c r="L1652" s="147"/>
      <c r="M1652" s="147"/>
      <c r="N1652" s="148" t="s">
        <v>30117</v>
      </c>
      <c r="O1652" s="148"/>
      <c r="P1652" s="148"/>
      <c r="Q1652" s="148"/>
      <c r="R1652" s="148"/>
      <c r="S1652" s="148"/>
    </row>
    <row r="1653" spans="1:19" ht="15" customHeight="1" x14ac:dyDescent="0.3">
      <c r="A1653" s="147" t="s">
        <v>30118</v>
      </c>
      <c r="B1653" s="147"/>
      <c r="C1653" s="147" t="s">
        <v>30119</v>
      </c>
      <c r="D1653" s="147"/>
      <c r="E1653" s="147"/>
      <c r="F1653" s="147"/>
      <c r="G1653" s="147"/>
      <c r="H1653" s="147"/>
      <c r="I1653" s="147"/>
      <c r="J1653" s="147"/>
      <c r="K1653" s="147" t="s">
        <v>146</v>
      </c>
      <c r="L1653" s="147"/>
      <c r="M1653" s="147"/>
      <c r="N1653" s="148" t="s">
        <v>30120</v>
      </c>
      <c r="O1653" s="148"/>
      <c r="P1653" s="148"/>
      <c r="Q1653" s="148"/>
      <c r="R1653" s="148"/>
      <c r="S1653" s="148"/>
    </row>
    <row r="1654" spans="1:19" ht="15" customHeight="1" x14ac:dyDescent="0.3">
      <c r="A1654" s="147" t="s">
        <v>30121</v>
      </c>
      <c r="B1654" s="147"/>
      <c r="C1654" s="147" t="s">
        <v>30122</v>
      </c>
      <c r="D1654" s="147"/>
      <c r="E1654" s="147"/>
      <c r="F1654" s="147"/>
      <c r="G1654" s="147"/>
      <c r="H1654" s="147"/>
      <c r="I1654" s="147"/>
      <c r="J1654" s="147"/>
      <c r="K1654" s="147" t="s">
        <v>30123</v>
      </c>
      <c r="L1654" s="147"/>
      <c r="M1654" s="147"/>
      <c r="N1654" s="148" t="s">
        <v>30124</v>
      </c>
      <c r="O1654" s="148"/>
      <c r="P1654" s="148"/>
      <c r="Q1654" s="148"/>
      <c r="R1654" s="148"/>
      <c r="S1654" s="148"/>
    </row>
    <row r="1655" spans="1:19" ht="15" customHeight="1" x14ac:dyDescent="0.3">
      <c r="A1655" s="147" t="s">
        <v>30125</v>
      </c>
      <c r="B1655" s="147"/>
      <c r="C1655" s="147" t="s">
        <v>30126</v>
      </c>
      <c r="D1655" s="147"/>
      <c r="E1655" s="147"/>
      <c r="F1655" s="147"/>
      <c r="G1655" s="147"/>
      <c r="H1655" s="147"/>
      <c r="I1655" s="147"/>
      <c r="J1655" s="147"/>
      <c r="K1655" s="147" t="s">
        <v>146</v>
      </c>
      <c r="L1655" s="147"/>
      <c r="M1655" s="147"/>
      <c r="N1655" s="148" t="s">
        <v>30127</v>
      </c>
      <c r="O1655" s="148"/>
      <c r="P1655" s="148"/>
      <c r="Q1655" s="148"/>
      <c r="R1655" s="148"/>
      <c r="S1655" s="148"/>
    </row>
    <row r="1656" spans="1:19" ht="15" customHeight="1" x14ac:dyDescent="0.3">
      <c r="A1656" s="147" t="s">
        <v>30128</v>
      </c>
      <c r="B1656" s="147"/>
      <c r="C1656" s="147" t="s">
        <v>30129</v>
      </c>
      <c r="D1656" s="147"/>
      <c r="E1656" s="147"/>
      <c r="F1656" s="147"/>
      <c r="G1656" s="147"/>
      <c r="H1656" s="147"/>
      <c r="I1656" s="147"/>
      <c r="J1656" s="147"/>
      <c r="K1656" s="147" t="s">
        <v>146</v>
      </c>
      <c r="L1656" s="147"/>
      <c r="M1656" s="147"/>
      <c r="N1656" s="148" t="s">
        <v>30130</v>
      </c>
      <c r="O1656" s="148"/>
      <c r="P1656" s="148"/>
      <c r="Q1656" s="148"/>
      <c r="R1656" s="148"/>
      <c r="S1656" s="148"/>
    </row>
    <row r="1657" spans="1:19" ht="15" customHeight="1" x14ac:dyDescent="0.3">
      <c r="A1657" s="147" t="s">
        <v>30131</v>
      </c>
      <c r="B1657" s="147"/>
      <c r="C1657" s="147" t="s">
        <v>30132</v>
      </c>
      <c r="D1657" s="147"/>
      <c r="E1657" s="147"/>
      <c r="F1657" s="147"/>
      <c r="G1657" s="147"/>
      <c r="H1657" s="147"/>
      <c r="I1657" s="147"/>
      <c r="J1657" s="147"/>
      <c r="K1657" s="147" t="s">
        <v>146</v>
      </c>
      <c r="L1657" s="147"/>
      <c r="M1657" s="147"/>
      <c r="N1657" s="148" t="s">
        <v>30133</v>
      </c>
      <c r="O1657" s="148"/>
      <c r="P1657" s="148"/>
      <c r="Q1657" s="148"/>
      <c r="R1657" s="148"/>
      <c r="S1657" s="148"/>
    </row>
    <row r="1658" spans="1:19" ht="15" customHeight="1" x14ac:dyDescent="0.3">
      <c r="A1658" s="147" t="s">
        <v>30134</v>
      </c>
      <c r="B1658" s="147"/>
      <c r="C1658" s="147" t="s">
        <v>30135</v>
      </c>
      <c r="D1658" s="147"/>
      <c r="E1658" s="147"/>
      <c r="F1658" s="147"/>
      <c r="G1658" s="147"/>
      <c r="H1658" s="147"/>
      <c r="I1658" s="147"/>
      <c r="J1658" s="147"/>
      <c r="K1658" s="147" t="s">
        <v>146</v>
      </c>
      <c r="L1658" s="147"/>
      <c r="M1658" s="147"/>
      <c r="N1658" s="148" t="s">
        <v>30136</v>
      </c>
      <c r="O1658" s="148"/>
      <c r="P1658" s="148"/>
      <c r="Q1658" s="148"/>
      <c r="R1658" s="148"/>
      <c r="S1658" s="148"/>
    </row>
    <row r="1659" spans="1:19" ht="15" customHeight="1" x14ac:dyDescent="0.3">
      <c r="A1659" s="147" t="s">
        <v>30137</v>
      </c>
      <c r="B1659" s="147"/>
      <c r="C1659" s="147" t="s">
        <v>30138</v>
      </c>
      <c r="D1659" s="147"/>
      <c r="E1659" s="147"/>
      <c r="F1659" s="147"/>
      <c r="G1659" s="147"/>
      <c r="H1659" s="147"/>
      <c r="I1659" s="147"/>
      <c r="J1659" s="147"/>
      <c r="K1659" s="147" t="s">
        <v>146</v>
      </c>
      <c r="L1659" s="147"/>
      <c r="M1659" s="147"/>
      <c r="N1659" s="148" t="s">
        <v>30139</v>
      </c>
      <c r="O1659" s="148"/>
      <c r="P1659" s="148"/>
      <c r="Q1659" s="148"/>
      <c r="R1659" s="148"/>
      <c r="S1659" s="148"/>
    </row>
    <row r="1660" spans="1:19" ht="15" customHeight="1" x14ac:dyDescent="0.3">
      <c r="A1660" s="147" t="s">
        <v>30140</v>
      </c>
      <c r="B1660" s="147"/>
      <c r="C1660" s="147" t="s">
        <v>30141</v>
      </c>
      <c r="D1660" s="147"/>
      <c r="E1660" s="147"/>
      <c r="F1660" s="147"/>
      <c r="G1660" s="147"/>
      <c r="H1660" s="147"/>
      <c r="I1660" s="147"/>
      <c r="J1660" s="147"/>
      <c r="K1660" s="147" t="s">
        <v>26910</v>
      </c>
      <c r="L1660" s="147"/>
      <c r="M1660" s="147"/>
      <c r="N1660" s="148" t="s">
        <v>26911</v>
      </c>
      <c r="O1660" s="148"/>
      <c r="P1660" s="148"/>
      <c r="Q1660" s="148"/>
      <c r="R1660" s="148"/>
      <c r="S1660" s="148"/>
    </row>
    <row r="1661" spans="1:19" ht="15" customHeight="1" x14ac:dyDescent="0.3">
      <c r="A1661" s="147" t="s">
        <v>30142</v>
      </c>
      <c r="B1661" s="147"/>
      <c r="C1661" s="147" t="s">
        <v>30143</v>
      </c>
      <c r="D1661" s="147"/>
      <c r="E1661" s="147"/>
      <c r="F1661" s="147"/>
      <c r="G1661" s="147"/>
      <c r="H1661" s="147"/>
      <c r="I1661" s="147"/>
      <c r="J1661" s="147"/>
      <c r="K1661" s="147" t="s">
        <v>146</v>
      </c>
      <c r="L1661" s="147"/>
      <c r="M1661" s="147"/>
      <c r="N1661" s="148" t="s">
        <v>30144</v>
      </c>
      <c r="O1661" s="148"/>
      <c r="P1661" s="148"/>
      <c r="Q1661" s="148"/>
      <c r="R1661" s="148"/>
      <c r="S1661" s="148"/>
    </row>
    <row r="1662" spans="1:19" ht="15" customHeight="1" x14ac:dyDescent="0.3">
      <c r="A1662" s="147" t="s">
        <v>30145</v>
      </c>
      <c r="B1662" s="147"/>
      <c r="C1662" s="147" t="s">
        <v>30146</v>
      </c>
      <c r="D1662" s="147"/>
      <c r="E1662" s="147"/>
      <c r="F1662" s="147"/>
      <c r="G1662" s="147"/>
      <c r="H1662" s="147"/>
      <c r="I1662" s="147"/>
      <c r="J1662" s="147"/>
      <c r="K1662" s="147" t="s">
        <v>146</v>
      </c>
      <c r="L1662" s="147"/>
      <c r="M1662" s="147"/>
      <c r="N1662" s="148" t="s">
        <v>30147</v>
      </c>
      <c r="O1662" s="148"/>
      <c r="P1662" s="148"/>
      <c r="Q1662" s="148"/>
      <c r="R1662" s="148"/>
      <c r="S1662" s="148"/>
    </row>
    <row r="1663" spans="1:19" ht="15" customHeight="1" x14ac:dyDescent="0.3">
      <c r="A1663" s="147" t="s">
        <v>30148</v>
      </c>
      <c r="B1663" s="147"/>
      <c r="C1663" s="147" t="s">
        <v>30149</v>
      </c>
      <c r="D1663" s="147"/>
      <c r="E1663" s="147"/>
      <c r="F1663" s="147"/>
      <c r="G1663" s="147"/>
      <c r="H1663" s="147"/>
      <c r="I1663" s="147"/>
      <c r="J1663" s="147"/>
      <c r="K1663" s="147" t="s">
        <v>146</v>
      </c>
      <c r="L1663" s="147"/>
      <c r="M1663" s="147"/>
      <c r="N1663" s="148" t="s">
        <v>7561</v>
      </c>
      <c r="O1663" s="148"/>
      <c r="P1663" s="148"/>
      <c r="Q1663" s="148"/>
      <c r="R1663" s="148"/>
      <c r="S1663" s="148"/>
    </row>
    <row r="1664" spans="1:19" ht="15" customHeight="1" x14ac:dyDescent="0.3">
      <c r="A1664" s="147" t="s">
        <v>30150</v>
      </c>
      <c r="B1664" s="147"/>
      <c r="C1664" s="147" t="s">
        <v>30151</v>
      </c>
      <c r="D1664" s="147"/>
      <c r="E1664" s="147"/>
      <c r="F1664" s="147"/>
      <c r="G1664" s="147"/>
      <c r="H1664" s="147"/>
      <c r="I1664" s="147"/>
      <c r="J1664" s="147"/>
      <c r="K1664" s="147" t="s">
        <v>146</v>
      </c>
      <c r="L1664" s="147"/>
      <c r="M1664" s="147"/>
      <c r="N1664" s="148" t="s">
        <v>30152</v>
      </c>
      <c r="O1664" s="148"/>
      <c r="P1664" s="148"/>
      <c r="Q1664" s="148"/>
      <c r="R1664" s="148"/>
      <c r="S1664" s="148"/>
    </row>
    <row r="1665" spans="1:19" ht="15" customHeight="1" x14ac:dyDescent="0.3">
      <c r="A1665" s="147" t="s">
        <v>30153</v>
      </c>
      <c r="B1665" s="147"/>
      <c r="C1665" s="147" t="s">
        <v>30154</v>
      </c>
      <c r="D1665" s="147"/>
      <c r="E1665" s="147"/>
      <c r="F1665" s="147"/>
      <c r="G1665" s="147"/>
      <c r="H1665" s="147"/>
      <c r="I1665" s="147"/>
      <c r="J1665" s="147"/>
      <c r="K1665" s="147" t="s">
        <v>146</v>
      </c>
      <c r="L1665" s="147"/>
      <c r="M1665" s="147"/>
      <c r="N1665" s="148" t="s">
        <v>30155</v>
      </c>
      <c r="O1665" s="148"/>
      <c r="P1665" s="148"/>
      <c r="Q1665" s="148"/>
      <c r="R1665" s="148"/>
      <c r="S1665" s="148"/>
    </row>
    <row r="1666" spans="1:19" ht="15" customHeight="1" x14ac:dyDescent="0.3">
      <c r="A1666" s="147" t="s">
        <v>30156</v>
      </c>
      <c r="B1666" s="147"/>
      <c r="C1666" s="147" t="s">
        <v>30157</v>
      </c>
      <c r="D1666" s="147"/>
      <c r="E1666" s="147"/>
      <c r="F1666" s="147"/>
      <c r="G1666" s="147"/>
      <c r="H1666" s="147"/>
      <c r="I1666" s="147"/>
      <c r="J1666" s="147"/>
      <c r="K1666" s="147" t="s">
        <v>146</v>
      </c>
      <c r="L1666" s="147"/>
      <c r="M1666" s="147"/>
      <c r="N1666" s="148" t="s">
        <v>30158</v>
      </c>
      <c r="O1666" s="148"/>
      <c r="P1666" s="148"/>
      <c r="Q1666" s="148"/>
      <c r="R1666" s="148"/>
      <c r="S1666" s="148"/>
    </row>
    <row r="1667" spans="1:19" ht="15" customHeight="1" x14ac:dyDescent="0.3">
      <c r="A1667" s="147" t="s">
        <v>30159</v>
      </c>
      <c r="B1667" s="147"/>
      <c r="C1667" s="147" t="s">
        <v>30160</v>
      </c>
      <c r="D1667" s="147"/>
      <c r="E1667" s="147"/>
      <c r="F1667" s="147"/>
      <c r="G1667" s="147"/>
      <c r="H1667" s="147"/>
      <c r="I1667" s="147"/>
      <c r="J1667" s="147"/>
      <c r="K1667" s="147" t="s">
        <v>146</v>
      </c>
      <c r="L1667" s="147"/>
      <c r="M1667" s="147"/>
      <c r="N1667" s="148" t="s">
        <v>30161</v>
      </c>
      <c r="O1667" s="148"/>
      <c r="P1667" s="148"/>
      <c r="Q1667" s="148"/>
      <c r="R1667" s="148"/>
      <c r="S1667" s="148"/>
    </row>
    <row r="1668" spans="1:19" ht="15" customHeight="1" x14ac:dyDescent="0.3">
      <c r="A1668" s="147" t="s">
        <v>30162</v>
      </c>
      <c r="B1668" s="147"/>
      <c r="C1668" s="147" t="s">
        <v>30163</v>
      </c>
      <c r="D1668" s="147"/>
      <c r="E1668" s="147"/>
      <c r="F1668" s="147"/>
      <c r="G1668" s="147"/>
      <c r="H1668" s="147"/>
      <c r="I1668" s="147"/>
      <c r="J1668" s="147"/>
      <c r="K1668" s="147" t="s">
        <v>146</v>
      </c>
      <c r="L1668" s="147"/>
      <c r="M1668" s="147"/>
      <c r="N1668" s="148" t="s">
        <v>30164</v>
      </c>
      <c r="O1668" s="148"/>
      <c r="P1668" s="148"/>
      <c r="Q1668" s="148"/>
      <c r="R1668" s="148"/>
      <c r="S1668" s="148"/>
    </row>
    <row r="1669" spans="1:19" ht="15" customHeight="1" x14ac:dyDescent="0.3">
      <c r="A1669" s="147" t="s">
        <v>30165</v>
      </c>
      <c r="B1669" s="147"/>
      <c r="C1669" s="147" t="s">
        <v>30166</v>
      </c>
      <c r="D1669" s="147"/>
      <c r="E1669" s="147"/>
      <c r="F1669" s="147"/>
      <c r="G1669" s="147"/>
      <c r="H1669" s="147"/>
      <c r="I1669" s="147"/>
      <c r="J1669" s="147"/>
      <c r="K1669" s="147" t="s">
        <v>80</v>
      </c>
      <c r="L1669" s="147"/>
      <c r="M1669" s="147"/>
      <c r="N1669" s="148" t="s">
        <v>7514</v>
      </c>
      <c r="O1669" s="148"/>
      <c r="P1669" s="148"/>
      <c r="Q1669" s="148"/>
      <c r="R1669" s="148"/>
      <c r="S1669" s="148"/>
    </row>
    <row r="1670" spans="1:19" ht="15" customHeight="1" x14ac:dyDescent="0.3">
      <c r="A1670" s="147" t="s">
        <v>30167</v>
      </c>
      <c r="B1670" s="147"/>
      <c r="C1670" s="147" t="s">
        <v>30168</v>
      </c>
      <c r="D1670" s="147"/>
      <c r="E1670" s="147"/>
      <c r="F1670" s="147"/>
      <c r="G1670" s="147"/>
      <c r="H1670" s="147"/>
      <c r="I1670" s="147"/>
      <c r="J1670" s="147"/>
      <c r="K1670" s="147" t="s">
        <v>80</v>
      </c>
      <c r="L1670" s="147"/>
      <c r="M1670" s="147"/>
      <c r="N1670" s="148" t="s">
        <v>16292</v>
      </c>
      <c r="O1670" s="148"/>
      <c r="P1670" s="148"/>
      <c r="Q1670" s="148"/>
      <c r="R1670" s="148"/>
      <c r="S1670" s="148"/>
    </row>
    <row r="1671" spans="1:19" ht="15" customHeight="1" x14ac:dyDescent="0.3">
      <c r="A1671" s="147" t="s">
        <v>30169</v>
      </c>
      <c r="B1671" s="147"/>
      <c r="C1671" s="147" t="s">
        <v>30170</v>
      </c>
      <c r="D1671" s="147"/>
      <c r="E1671" s="147"/>
      <c r="F1671" s="147"/>
      <c r="G1671" s="147"/>
      <c r="H1671" s="147"/>
      <c r="I1671" s="147"/>
      <c r="J1671" s="147"/>
      <c r="K1671" s="147" t="s">
        <v>1037</v>
      </c>
      <c r="L1671" s="147"/>
      <c r="M1671" s="147"/>
      <c r="N1671" s="148" t="s">
        <v>6067</v>
      </c>
      <c r="O1671" s="148"/>
      <c r="P1671" s="148"/>
      <c r="Q1671" s="148"/>
      <c r="R1671" s="148"/>
      <c r="S1671" s="148"/>
    </row>
    <row r="1672" spans="1:19" ht="15" customHeight="1" x14ac:dyDescent="0.3">
      <c r="A1672" s="147" t="s">
        <v>30171</v>
      </c>
      <c r="B1672" s="147"/>
      <c r="C1672" s="147" t="s">
        <v>30172</v>
      </c>
      <c r="D1672" s="147"/>
      <c r="E1672" s="147"/>
      <c r="F1672" s="147"/>
      <c r="G1672" s="147"/>
      <c r="H1672" s="147"/>
      <c r="I1672" s="147"/>
      <c r="J1672" s="147"/>
      <c r="K1672" s="147" t="s">
        <v>80</v>
      </c>
      <c r="L1672" s="147"/>
      <c r="M1672" s="147"/>
      <c r="N1672" s="148" t="s">
        <v>30173</v>
      </c>
      <c r="O1672" s="148"/>
      <c r="P1672" s="148"/>
      <c r="Q1672" s="148"/>
      <c r="R1672" s="148"/>
      <c r="S1672" s="148"/>
    </row>
    <row r="1673" spans="1:19" ht="15" customHeight="1" x14ac:dyDescent="0.3">
      <c r="A1673" s="147" t="s">
        <v>30174</v>
      </c>
      <c r="B1673" s="147"/>
      <c r="C1673" s="147" t="s">
        <v>30175</v>
      </c>
      <c r="D1673" s="147"/>
      <c r="E1673" s="147"/>
      <c r="F1673" s="147"/>
      <c r="G1673" s="147"/>
      <c r="H1673" s="147"/>
      <c r="I1673" s="147"/>
      <c r="J1673" s="147"/>
      <c r="K1673" s="147" t="s">
        <v>80</v>
      </c>
      <c r="L1673" s="147"/>
      <c r="M1673" s="147"/>
      <c r="N1673" s="148" t="s">
        <v>30176</v>
      </c>
      <c r="O1673" s="148"/>
      <c r="P1673" s="148"/>
      <c r="Q1673" s="148"/>
      <c r="R1673" s="148"/>
      <c r="S1673" s="148"/>
    </row>
    <row r="1674" spans="1:19" ht="15" customHeight="1" x14ac:dyDescent="0.3">
      <c r="A1674" s="147" t="s">
        <v>30177</v>
      </c>
      <c r="B1674" s="147"/>
      <c r="C1674" s="147" t="s">
        <v>30178</v>
      </c>
      <c r="D1674" s="147"/>
      <c r="E1674" s="147"/>
      <c r="F1674" s="147"/>
      <c r="G1674" s="147"/>
      <c r="H1674" s="147"/>
      <c r="I1674" s="147"/>
      <c r="J1674" s="147"/>
      <c r="K1674" s="147" t="s">
        <v>80</v>
      </c>
      <c r="L1674" s="147"/>
      <c r="M1674" s="147"/>
      <c r="N1674" s="148" t="s">
        <v>30179</v>
      </c>
      <c r="O1674" s="148"/>
      <c r="P1674" s="148"/>
      <c r="Q1674" s="148"/>
      <c r="R1674" s="148"/>
      <c r="S1674" s="148"/>
    </row>
    <row r="1675" spans="1:19" ht="15" customHeight="1" x14ac:dyDescent="0.3">
      <c r="A1675" s="147" t="s">
        <v>30180</v>
      </c>
      <c r="B1675" s="147"/>
      <c r="C1675" s="147" t="s">
        <v>30181</v>
      </c>
      <c r="D1675" s="147"/>
      <c r="E1675" s="147"/>
      <c r="F1675" s="147"/>
      <c r="G1675" s="147"/>
      <c r="H1675" s="147"/>
      <c r="I1675" s="147"/>
      <c r="J1675" s="147"/>
      <c r="K1675" s="147" t="s">
        <v>26910</v>
      </c>
      <c r="L1675" s="147"/>
      <c r="M1675" s="147"/>
      <c r="N1675" s="148" t="s">
        <v>26911</v>
      </c>
      <c r="O1675" s="148"/>
      <c r="P1675" s="148"/>
      <c r="Q1675" s="148"/>
      <c r="R1675" s="148"/>
      <c r="S1675" s="148"/>
    </row>
    <row r="1676" spans="1:19" ht="15" customHeight="1" x14ac:dyDescent="0.3">
      <c r="A1676" s="147" t="s">
        <v>30182</v>
      </c>
      <c r="B1676" s="147"/>
      <c r="C1676" s="147" t="s">
        <v>30183</v>
      </c>
      <c r="D1676" s="147"/>
      <c r="E1676" s="147"/>
      <c r="F1676" s="147"/>
      <c r="G1676" s="147"/>
      <c r="H1676" s="147"/>
      <c r="I1676" s="147"/>
      <c r="J1676" s="147"/>
      <c r="K1676" s="147" t="s">
        <v>146</v>
      </c>
      <c r="L1676" s="147"/>
      <c r="M1676" s="147"/>
      <c r="N1676" s="148" t="s">
        <v>17125</v>
      </c>
      <c r="O1676" s="148"/>
      <c r="P1676" s="148"/>
      <c r="Q1676" s="148"/>
      <c r="R1676" s="148"/>
      <c r="S1676" s="148"/>
    </row>
    <row r="1677" spans="1:19" ht="15" customHeight="1" x14ac:dyDescent="0.3">
      <c r="A1677" s="147" t="s">
        <v>30184</v>
      </c>
      <c r="B1677" s="147"/>
      <c r="C1677" s="147" t="s">
        <v>30185</v>
      </c>
      <c r="D1677" s="147"/>
      <c r="E1677" s="147"/>
      <c r="F1677" s="147"/>
      <c r="G1677" s="147"/>
      <c r="H1677" s="147"/>
      <c r="I1677" s="147"/>
      <c r="J1677" s="147"/>
      <c r="K1677" s="147" t="s">
        <v>146</v>
      </c>
      <c r="L1677" s="147"/>
      <c r="M1677" s="147"/>
      <c r="N1677" s="148" t="s">
        <v>5557</v>
      </c>
      <c r="O1677" s="148"/>
      <c r="P1677" s="148"/>
      <c r="Q1677" s="148"/>
      <c r="R1677" s="148"/>
      <c r="S1677" s="148"/>
    </row>
    <row r="1678" spans="1:19" ht="15" customHeight="1" x14ac:dyDescent="0.3">
      <c r="A1678" s="147" t="s">
        <v>30186</v>
      </c>
      <c r="B1678" s="147"/>
      <c r="C1678" s="147" t="s">
        <v>30187</v>
      </c>
      <c r="D1678" s="147"/>
      <c r="E1678" s="147"/>
      <c r="F1678" s="147"/>
      <c r="G1678" s="147"/>
      <c r="H1678" s="147"/>
      <c r="I1678" s="147"/>
      <c r="J1678" s="147"/>
      <c r="K1678" s="147" t="s">
        <v>146</v>
      </c>
      <c r="L1678" s="147"/>
      <c r="M1678" s="147"/>
      <c r="N1678" s="148" t="s">
        <v>30188</v>
      </c>
      <c r="O1678" s="148"/>
      <c r="P1678" s="148"/>
      <c r="Q1678" s="148"/>
      <c r="R1678" s="148"/>
      <c r="S1678" s="148"/>
    </row>
    <row r="1679" spans="1:19" ht="15" customHeight="1" x14ac:dyDescent="0.3">
      <c r="A1679" s="147" t="s">
        <v>30189</v>
      </c>
      <c r="B1679" s="147"/>
      <c r="C1679" s="147" t="s">
        <v>30004</v>
      </c>
      <c r="D1679" s="147"/>
      <c r="E1679" s="147"/>
      <c r="F1679" s="147"/>
      <c r="G1679" s="147"/>
      <c r="H1679" s="147"/>
      <c r="I1679" s="147"/>
      <c r="J1679" s="147"/>
      <c r="K1679" s="147" t="s">
        <v>146</v>
      </c>
      <c r="L1679" s="147"/>
      <c r="M1679" s="147"/>
      <c r="N1679" s="148" t="s">
        <v>30190</v>
      </c>
      <c r="O1679" s="148"/>
      <c r="P1679" s="148"/>
      <c r="Q1679" s="148"/>
      <c r="R1679" s="148"/>
      <c r="S1679" s="148"/>
    </row>
    <row r="1680" spans="1:19" ht="15" customHeight="1" x14ac:dyDescent="0.3">
      <c r="A1680" s="147" t="s">
        <v>30191</v>
      </c>
      <c r="B1680" s="147"/>
      <c r="C1680" s="147" t="s">
        <v>30019</v>
      </c>
      <c r="D1680" s="147"/>
      <c r="E1680" s="147"/>
      <c r="F1680" s="147"/>
      <c r="G1680" s="147"/>
      <c r="H1680" s="147"/>
      <c r="I1680" s="147"/>
      <c r="J1680" s="147"/>
      <c r="K1680" s="147" t="s">
        <v>146</v>
      </c>
      <c r="L1680" s="147"/>
      <c r="M1680" s="147"/>
      <c r="N1680" s="148" t="s">
        <v>30192</v>
      </c>
      <c r="O1680" s="148"/>
      <c r="P1680" s="148"/>
      <c r="Q1680" s="148"/>
      <c r="R1680" s="148"/>
      <c r="S1680" s="148"/>
    </row>
    <row r="1681" spans="1:19" ht="15" customHeight="1" x14ac:dyDescent="0.3">
      <c r="A1681" s="147" t="s">
        <v>30193</v>
      </c>
      <c r="B1681" s="147"/>
      <c r="C1681" s="147" t="s">
        <v>30022</v>
      </c>
      <c r="D1681" s="147"/>
      <c r="E1681" s="147"/>
      <c r="F1681" s="147"/>
      <c r="G1681" s="147"/>
      <c r="H1681" s="147"/>
      <c r="I1681" s="147"/>
      <c r="J1681" s="147"/>
      <c r="K1681" s="147" t="s">
        <v>146</v>
      </c>
      <c r="L1681" s="147"/>
      <c r="M1681" s="147"/>
      <c r="N1681" s="148" t="s">
        <v>30194</v>
      </c>
      <c r="O1681" s="148"/>
      <c r="P1681" s="148"/>
      <c r="Q1681" s="148"/>
      <c r="R1681" s="148"/>
      <c r="S1681" s="148"/>
    </row>
    <row r="1682" spans="1:19" ht="15" customHeight="1" x14ac:dyDescent="0.3">
      <c r="A1682" s="147" t="s">
        <v>30195</v>
      </c>
      <c r="B1682" s="147"/>
      <c r="C1682" s="147" t="s">
        <v>30196</v>
      </c>
      <c r="D1682" s="147"/>
      <c r="E1682" s="147"/>
      <c r="F1682" s="147"/>
      <c r="G1682" s="147"/>
      <c r="H1682" s="147"/>
      <c r="I1682" s="147"/>
      <c r="J1682" s="147"/>
      <c r="K1682" s="147" t="s">
        <v>146</v>
      </c>
      <c r="L1682" s="147"/>
      <c r="M1682" s="147"/>
      <c r="N1682" s="148" t="s">
        <v>30197</v>
      </c>
      <c r="O1682" s="148"/>
      <c r="P1682" s="148"/>
      <c r="Q1682" s="148"/>
      <c r="R1682" s="148"/>
      <c r="S1682" s="148"/>
    </row>
    <row r="1683" spans="1:19" ht="15" customHeight="1" x14ac:dyDescent="0.3">
      <c r="A1683" s="147" t="s">
        <v>30198</v>
      </c>
      <c r="B1683" s="147"/>
      <c r="C1683" s="147" t="s">
        <v>30199</v>
      </c>
      <c r="D1683" s="147"/>
      <c r="E1683" s="147"/>
      <c r="F1683" s="147"/>
      <c r="G1683" s="147"/>
      <c r="H1683" s="147"/>
      <c r="I1683" s="147"/>
      <c r="J1683" s="147"/>
      <c r="K1683" s="147" t="s">
        <v>146</v>
      </c>
      <c r="L1683" s="147"/>
      <c r="M1683" s="147"/>
      <c r="N1683" s="148" t="s">
        <v>30200</v>
      </c>
      <c r="O1683" s="148"/>
      <c r="P1683" s="148"/>
      <c r="Q1683" s="148"/>
      <c r="R1683" s="148"/>
      <c r="S1683" s="148"/>
    </row>
    <row r="1684" spans="1:19" ht="15" customHeight="1" x14ac:dyDescent="0.3">
      <c r="A1684" s="147" t="s">
        <v>30201</v>
      </c>
      <c r="B1684" s="147"/>
      <c r="C1684" s="147" t="s">
        <v>30202</v>
      </c>
      <c r="D1684" s="147"/>
      <c r="E1684" s="147"/>
      <c r="F1684" s="147"/>
      <c r="G1684" s="147"/>
      <c r="H1684" s="147"/>
      <c r="I1684" s="147"/>
      <c r="J1684" s="147"/>
      <c r="K1684" s="147" t="s">
        <v>146</v>
      </c>
      <c r="L1684" s="147"/>
      <c r="M1684" s="147"/>
      <c r="N1684" s="148" t="s">
        <v>30203</v>
      </c>
      <c r="O1684" s="148"/>
      <c r="P1684" s="148"/>
      <c r="Q1684" s="148"/>
      <c r="R1684" s="148"/>
      <c r="S1684" s="148"/>
    </row>
    <row r="1685" spans="1:19" ht="15" customHeight="1" x14ac:dyDescent="0.3">
      <c r="A1685" s="147" t="s">
        <v>30204</v>
      </c>
      <c r="B1685" s="147"/>
      <c r="C1685" s="147" t="s">
        <v>30205</v>
      </c>
      <c r="D1685" s="147"/>
      <c r="E1685" s="147"/>
      <c r="F1685" s="147"/>
      <c r="G1685" s="147"/>
      <c r="H1685" s="147"/>
      <c r="I1685" s="147"/>
      <c r="J1685" s="147"/>
      <c r="K1685" s="147" t="s">
        <v>146</v>
      </c>
      <c r="L1685" s="147"/>
      <c r="M1685" s="147"/>
      <c r="N1685" s="148" t="s">
        <v>30206</v>
      </c>
      <c r="O1685" s="148"/>
      <c r="P1685" s="148"/>
      <c r="Q1685" s="148"/>
      <c r="R1685" s="148"/>
      <c r="S1685" s="148"/>
    </row>
    <row r="1686" spans="1:19" ht="15" customHeight="1" x14ac:dyDescent="0.3">
      <c r="A1686" s="147" t="s">
        <v>30207</v>
      </c>
      <c r="B1686" s="147"/>
      <c r="C1686" s="147" t="s">
        <v>30208</v>
      </c>
      <c r="D1686" s="147"/>
      <c r="E1686" s="147"/>
      <c r="F1686" s="147"/>
      <c r="G1686" s="147"/>
      <c r="H1686" s="147"/>
      <c r="I1686" s="147"/>
      <c r="J1686" s="147"/>
      <c r="K1686" s="147" t="s">
        <v>146</v>
      </c>
      <c r="L1686" s="147"/>
      <c r="M1686" s="147"/>
      <c r="N1686" s="148" t="s">
        <v>30209</v>
      </c>
      <c r="O1686" s="148"/>
      <c r="P1686" s="148"/>
      <c r="Q1686" s="148"/>
      <c r="R1686" s="148"/>
      <c r="S1686" s="148"/>
    </row>
    <row r="1687" spans="1:19" ht="15" customHeight="1" x14ac:dyDescent="0.3">
      <c r="A1687" s="147" t="s">
        <v>30210</v>
      </c>
      <c r="B1687" s="147"/>
      <c r="C1687" s="147" t="s">
        <v>30211</v>
      </c>
      <c r="D1687" s="147"/>
      <c r="E1687" s="147"/>
      <c r="F1687" s="147"/>
      <c r="G1687" s="147"/>
      <c r="H1687" s="147"/>
      <c r="I1687" s="147"/>
      <c r="J1687" s="147"/>
      <c r="K1687" s="147" t="s">
        <v>146</v>
      </c>
      <c r="L1687" s="147"/>
      <c r="M1687" s="147"/>
      <c r="N1687" s="148" t="s">
        <v>30212</v>
      </c>
      <c r="O1687" s="148"/>
      <c r="P1687" s="148"/>
      <c r="Q1687" s="148"/>
      <c r="R1687" s="148"/>
      <c r="S1687" s="148"/>
    </row>
    <row r="1688" spans="1:19" ht="15" customHeight="1" x14ac:dyDescent="0.3">
      <c r="A1688" s="147" t="s">
        <v>30213</v>
      </c>
      <c r="B1688" s="147"/>
      <c r="C1688" s="147" t="s">
        <v>30214</v>
      </c>
      <c r="D1688" s="147"/>
      <c r="E1688" s="147"/>
      <c r="F1688" s="147"/>
      <c r="G1688" s="147"/>
      <c r="H1688" s="147"/>
      <c r="I1688" s="147"/>
      <c r="J1688" s="147"/>
      <c r="K1688" s="147" t="s">
        <v>146</v>
      </c>
      <c r="L1688" s="147"/>
      <c r="M1688" s="147"/>
      <c r="N1688" s="148" t="s">
        <v>15533</v>
      </c>
      <c r="O1688" s="148"/>
      <c r="P1688" s="148"/>
      <c r="Q1688" s="148"/>
      <c r="R1688" s="148"/>
      <c r="S1688" s="148"/>
    </row>
    <row r="1689" spans="1:19" ht="15" customHeight="1" x14ac:dyDescent="0.3">
      <c r="A1689" s="147" t="s">
        <v>30215</v>
      </c>
      <c r="B1689" s="147"/>
      <c r="C1689" s="147" t="s">
        <v>30216</v>
      </c>
      <c r="D1689" s="147"/>
      <c r="E1689" s="147"/>
      <c r="F1689" s="147"/>
      <c r="G1689" s="147"/>
      <c r="H1689" s="147"/>
      <c r="I1689" s="147"/>
      <c r="J1689" s="147"/>
      <c r="K1689" s="147" t="s">
        <v>1037</v>
      </c>
      <c r="L1689" s="147"/>
      <c r="M1689" s="147"/>
      <c r="N1689" s="148" t="s">
        <v>29967</v>
      </c>
      <c r="O1689" s="148"/>
      <c r="P1689" s="148"/>
      <c r="Q1689" s="148"/>
      <c r="R1689" s="148"/>
      <c r="S1689" s="148"/>
    </row>
    <row r="1690" spans="1:19" ht="15" customHeight="1" x14ac:dyDescent="0.3">
      <c r="A1690" s="147" t="s">
        <v>30217</v>
      </c>
      <c r="B1690" s="147"/>
      <c r="C1690" s="147" t="s">
        <v>30218</v>
      </c>
      <c r="D1690" s="147"/>
      <c r="E1690" s="147"/>
      <c r="F1690" s="147"/>
      <c r="G1690" s="147"/>
      <c r="H1690" s="147"/>
      <c r="I1690" s="147"/>
      <c r="J1690" s="147"/>
      <c r="K1690" s="147" t="s">
        <v>1037</v>
      </c>
      <c r="L1690" s="147"/>
      <c r="M1690" s="147"/>
      <c r="N1690" s="148" t="s">
        <v>30219</v>
      </c>
      <c r="O1690" s="148"/>
      <c r="P1690" s="148"/>
      <c r="Q1690" s="148"/>
      <c r="R1690" s="148"/>
      <c r="S1690" s="148"/>
    </row>
    <row r="1691" spans="1:19" ht="15" customHeight="1" x14ac:dyDescent="0.3">
      <c r="A1691" s="147" t="s">
        <v>30220</v>
      </c>
      <c r="B1691" s="147"/>
      <c r="C1691" s="147" t="s">
        <v>30221</v>
      </c>
      <c r="D1691" s="147"/>
      <c r="E1691" s="147"/>
      <c r="F1691" s="147"/>
      <c r="G1691" s="147"/>
      <c r="H1691" s="147"/>
      <c r="I1691" s="147"/>
      <c r="J1691" s="147"/>
      <c r="K1691" s="147" t="s">
        <v>1037</v>
      </c>
      <c r="L1691" s="147"/>
      <c r="M1691" s="147"/>
      <c r="N1691" s="148" t="s">
        <v>30222</v>
      </c>
      <c r="O1691" s="148"/>
      <c r="P1691" s="148"/>
      <c r="Q1691" s="148"/>
      <c r="R1691" s="148"/>
      <c r="S1691" s="148"/>
    </row>
    <row r="1692" spans="1:19" ht="15" customHeight="1" x14ac:dyDescent="0.3">
      <c r="A1692" s="147" t="s">
        <v>30223</v>
      </c>
      <c r="B1692" s="147"/>
      <c r="C1692" s="147" t="s">
        <v>30224</v>
      </c>
      <c r="D1692" s="147"/>
      <c r="E1692" s="147"/>
      <c r="F1692" s="147"/>
      <c r="G1692" s="147"/>
      <c r="H1692" s="147"/>
      <c r="I1692" s="147"/>
      <c r="J1692" s="147"/>
      <c r="K1692" s="147" t="s">
        <v>1037</v>
      </c>
      <c r="L1692" s="147"/>
      <c r="M1692" s="147"/>
      <c r="N1692" s="148" t="s">
        <v>30225</v>
      </c>
      <c r="O1692" s="148"/>
      <c r="P1692" s="148"/>
      <c r="Q1692" s="148"/>
      <c r="R1692" s="148"/>
      <c r="S1692" s="148"/>
    </row>
    <row r="1693" spans="1:19" ht="15" customHeight="1" x14ac:dyDescent="0.3">
      <c r="A1693" s="147" t="s">
        <v>30226</v>
      </c>
      <c r="B1693" s="147"/>
      <c r="C1693" s="147" t="s">
        <v>30227</v>
      </c>
      <c r="D1693" s="147"/>
      <c r="E1693" s="147"/>
      <c r="F1693" s="147"/>
      <c r="G1693" s="147"/>
      <c r="H1693" s="147"/>
      <c r="I1693" s="147"/>
      <c r="J1693" s="147"/>
      <c r="K1693" s="147" t="s">
        <v>146</v>
      </c>
      <c r="L1693" s="147"/>
      <c r="M1693" s="147"/>
      <c r="N1693" s="148" t="s">
        <v>30228</v>
      </c>
      <c r="O1693" s="148"/>
      <c r="P1693" s="148"/>
      <c r="Q1693" s="148"/>
      <c r="R1693" s="148"/>
      <c r="S1693" s="148"/>
    </row>
    <row r="1694" spans="1:19" ht="15" customHeight="1" x14ac:dyDescent="0.3">
      <c r="A1694" s="147" t="s">
        <v>30229</v>
      </c>
      <c r="B1694" s="147"/>
      <c r="C1694" s="147" t="s">
        <v>30230</v>
      </c>
      <c r="D1694" s="147"/>
      <c r="E1694" s="147"/>
      <c r="F1694" s="147"/>
      <c r="G1694" s="147"/>
      <c r="H1694" s="147"/>
      <c r="I1694" s="147"/>
      <c r="J1694" s="147"/>
      <c r="K1694" s="147" t="s">
        <v>146</v>
      </c>
      <c r="L1694" s="147"/>
      <c r="M1694" s="147"/>
      <c r="N1694" s="148" t="s">
        <v>30231</v>
      </c>
      <c r="O1694" s="148"/>
      <c r="P1694" s="148"/>
      <c r="Q1694" s="148"/>
      <c r="R1694" s="148"/>
      <c r="S1694" s="148"/>
    </row>
    <row r="1695" spans="1:19" ht="15" customHeight="1" x14ac:dyDescent="0.3">
      <c r="A1695" s="147" t="s">
        <v>30232</v>
      </c>
      <c r="B1695" s="147"/>
      <c r="C1695" s="147" t="s">
        <v>30233</v>
      </c>
      <c r="D1695" s="147"/>
      <c r="E1695" s="147"/>
      <c r="F1695" s="147"/>
      <c r="G1695" s="147"/>
      <c r="H1695" s="147"/>
      <c r="I1695" s="147"/>
      <c r="J1695" s="147"/>
      <c r="K1695" s="147" t="s">
        <v>146</v>
      </c>
      <c r="L1695" s="147"/>
      <c r="M1695" s="147"/>
      <c r="N1695" s="148" t="s">
        <v>30234</v>
      </c>
      <c r="O1695" s="148"/>
      <c r="P1695" s="148"/>
      <c r="Q1695" s="148"/>
      <c r="R1695" s="148"/>
      <c r="S1695" s="148"/>
    </row>
    <row r="1696" spans="1:19" ht="15" customHeight="1" x14ac:dyDescent="0.3">
      <c r="A1696" s="147" t="s">
        <v>30235</v>
      </c>
      <c r="B1696" s="147"/>
      <c r="C1696" s="147" t="s">
        <v>30236</v>
      </c>
      <c r="D1696" s="147"/>
      <c r="E1696" s="147"/>
      <c r="F1696" s="147"/>
      <c r="G1696" s="147"/>
      <c r="H1696" s="147"/>
      <c r="I1696" s="147"/>
      <c r="J1696" s="147"/>
      <c r="K1696" s="147" t="s">
        <v>1037</v>
      </c>
      <c r="L1696" s="147"/>
      <c r="M1696" s="147"/>
      <c r="N1696" s="148" t="s">
        <v>30237</v>
      </c>
      <c r="O1696" s="148"/>
      <c r="P1696" s="148"/>
      <c r="Q1696" s="148"/>
      <c r="R1696" s="148"/>
      <c r="S1696" s="148"/>
    </row>
    <row r="1697" spans="1:19" ht="15" customHeight="1" x14ac:dyDescent="0.3">
      <c r="A1697" s="147" t="s">
        <v>30238</v>
      </c>
      <c r="B1697" s="147"/>
      <c r="C1697" s="147" t="s">
        <v>30239</v>
      </c>
      <c r="D1697" s="147"/>
      <c r="E1697" s="147"/>
      <c r="F1697" s="147"/>
      <c r="G1697" s="147"/>
      <c r="H1697" s="147"/>
      <c r="I1697" s="147"/>
      <c r="J1697" s="147"/>
      <c r="K1697" s="147" t="s">
        <v>146</v>
      </c>
      <c r="L1697" s="147"/>
      <c r="M1697" s="147"/>
      <c r="N1697" s="148" t="s">
        <v>30240</v>
      </c>
      <c r="O1697" s="148"/>
      <c r="P1697" s="148"/>
      <c r="Q1697" s="148"/>
      <c r="R1697" s="148"/>
      <c r="S1697" s="148"/>
    </row>
    <row r="1698" spans="1:19" ht="15" customHeight="1" x14ac:dyDescent="0.3">
      <c r="A1698" s="147" t="s">
        <v>30241</v>
      </c>
      <c r="B1698" s="147"/>
      <c r="C1698" s="147" t="s">
        <v>30242</v>
      </c>
      <c r="D1698" s="147"/>
      <c r="E1698" s="147"/>
      <c r="F1698" s="147"/>
      <c r="G1698" s="147"/>
      <c r="H1698" s="147"/>
      <c r="I1698" s="147"/>
      <c r="J1698" s="147"/>
      <c r="K1698" s="147" t="s">
        <v>146</v>
      </c>
      <c r="L1698" s="147"/>
      <c r="M1698" s="147"/>
      <c r="N1698" s="148" t="s">
        <v>30243</v>
      </c>
      <c r="O1698" s="148"/>
      <c r="P1698" s="148"/>
      <c r="Q1698" s="148"/>
      <c r="R1698" s="148"/>
      <c r="S1698" s="148"/>
    </row>
    <row r="1699" spans="1:19" ht="15" customHeight="1" x14ac:dyDescent="0.3">
      <c r="A1699" s="152" t="s">
        <v>30244</v>
      </c>
      <c r="B1699" s="152"/>
      <c r="C1699" s="152" t="s">
        <v>30245</v>
      </c>
      <c r="D1699" s="152"/>
      <c r="E1699" s="152"/>
      <c r="F1699" s="152"/>
      <c r="G1699" s="152"/>
      <c r="H1699" s="152"/>
      <c r="I1699" s="152"/>
      <c r="J1699" s="152"/>
      <c r="K1699" s="152" t="s">
        <v>146</v>
      </c>
      <c r="L1699" s="152"/>
      <c r="M1699" s="152"/>
      <c r="N1699" s="153" t="s">
        <v>30246</v>
      </c>
      <c r="O1699" s="153"/>
      <c r="P1699" s="153"/>
      <c r="Q1699" s="153"/>
      <c r="R1699" s="153"/>
      <c r="S1699" s="153"/>
    </row>
    <row r="1701" spans="1:19" ht="15" customHeight="1" x14ac:dyDescent="0.3">
      <c r="A1701" s="154" t="s">
        <v>26963</v>
      </c>
      <c r="B1701" s="154"/>
      <c r="C1701" s="154"/>
    </row>
    <row r="1702" spans="1:19" ht="15" customHeight="1" x14ac:dyDescent="0.3">
      <c r="A1702" s="154"/>
      <c r="B1702" s="154"/>
      <c r="C1702" s="154"/>
      <c r="P1702" s="155" t="s">
        <v>30247</v>
      </c>
      <c r="Q1702" s="155"/>
      <c r="R1702" s="155"/>
      <c r="S1702" s="155"/>
    </row>
    <row r="1703" spans="1:19" x14ac:dyDescent="0.3">
      <c r="P1703" s="155"/>
      <c r="Q1703" s="155"/>
      <c r="R1703" s="155"/>
      <c r="S1703" s="155"/>
    </row>
    <row r="1705" spans="1:19" ht="15.75" customHeight="1" x14ac:dyDescent="0.3">
      <c r="H1705" s="150" t="s">
        <v>26843</v>
      </c>
      <c r="I1705" s="150"/>
      <c r="J1705" s="150"/>
      <c r="K1705" s="150"/>
      <c r="L1705" s="150"/>
      <c r="M1705" s="150"/>
      <c r="N1705" s="150"/>
    </row>
    <row r="1707" spans="1:19" ht="15.75" customHeight="1" x14ac:dyDescent="0.3">
      <c r="G1707" s="150" t="s">
        <v>26844</v>
      </c>
      <c r="H1707" s="150"/>
    </row>
    <row r="1709" spans="1:19" ht="15" customHeight="1" x14ac:dyDescent="0.3">
      <c r="A1709" s="151" t="s">
        <v>26845</v>
      </c>
      <c r="B1709" s="151"/>
      <c r="C1709" s="151"/>
      <c r="D1709" s="151"/>
      <c r="J1709" s="151" t="s">
        <v>26846</v>
      </c>
      <c r="K1709" s="151"/>
      <c r="M1709" s="151" t="s">
        <v>26847</v>
      </c>
      <c r="N1709" s="151"/>
      <c r="P1709" s="151" t="s">
        <v>26848</v>
      </c>
      <c r="Q1709" s="151"/>
      <c r="R1709" s="151"/>
    </row>
    <row r="1711" spans="1:19" ht="15" customHeight="1" x14ac:dyDescent="0.3">
      <c r="A1711" s="137" t="s">
        <v>27</v>
      </c>
      <c r="C1711" s="149" t="s">
        <v>26849</v>
      </c>
      <c r="D1711" s="149"/>
      <c r="E1711" s="149"/>
      <c r="L1711" s="137" t="s">
        <v>13</v>
      </c>
      <c r="R1711" s="137" t="s">
        <v>26850</v>
      </c>
    </row>
    <row r="1713" spans="1:19" ht="15" customHeight="1" x14ac:dyDescent="0.3">
      <c r="A1713" s="147" t="s">
        <v>30248</v>
      </c>
      <c r="B1713" s="147"/>
      <c r="C1713" s="147" t="s">
        <v>30249</v>
      </c>
      <c r="D1713" s="147"/>
      <c r="E1713" s="147"/>
      <c r="F1713" s="147"/>
      <c r="G1713" s="147"/>
      <c r="H1713" s="147"/>
      <c r="I1713" s="147"/>
      <c r="J1713" s="147"/>
      <c r="K1713" s="147" t="s">
        <v>146</v>
      </c>
      <c r="L1713" s="147"/>
      <c r="M1713" s="147"/>
      <c r="N1713" s="148" t="s">
        <v>30250</v>
      </c>
      <c r="O1713" s="148"/>
      <c r="P1713" s="148"/>
      <c r="Q1713" s="148"/>
      <c r="R1713" s="148"/>
      <c r="S1713" s="148"/>
    </row>
    <row r="1714" spans="1:19" x14ac:dyDescent="0.3">
      <c r="A1714" s="147"/>
      <c r="B1714" s="147"/>
      <c r="C1714" s="147"/>
      <c r="D1714" s="147"/>
      <c r="E1714" s="147"/>
      <c r="F1714" s="147"/>
      <c r="G1714" s="147"/>
      <c r="H1714" s="147"/>
      <c r="I1714" s="147"/>
      <c r="J1714" s="147"/>
      <c r="K1714" s="147"/>
      <c r="L1714" s="147"/>
      <c r="M1714" s="147"/>
      <c r="N1714" s="148"/>
      <c r="O1714" s="148"/>
      <c r="P1714" s="148"/>
      <c r="Q1714" s="148"/>
      <c r="R1714" s="148"/>
      <c r="S1714" s="148"/>
    </row>
    <row r="1715" spans="1:19" ht="15" customHeight="1" x14ac:dyDescent="0.3">
      <c r="A1715" s="147" t="s">
        <v>30251</v>
      </c>
      <c r="B1715" s="147"/>
      <c r="C1715" s="147" t="s">
        <v>30252</v>
      </c>
      <c r="D1715" s="147"/>
      <c r="E1715" s="147"/>
      <c r="F1715" s="147"/>
      <c r="G1715" s="147"/>
      <c r="H1715" s="147"/>
      <c r="I1715" s="147"/>
      <c r="J1715" s="147"/>
      <c r="K1715" s="147" t="s">
        <v>26910</v>
      </c>
      <c r="L1715" s="147"/>
      <c r="M1715" s="147"/>
      <c r="N1715" s="148" t="s">
        <v>26911</v>
      </c>
      <c r="O1715" s="148"/>
      <c r="P1715" s="148"/>
      <c r="Q1715" s="148"/>
      <c r="R1715" s="148"/>
      <c r="S1715" s="148"/>
    </row>
    <row r="1716" spans="1:19" ht="15" customHeight="1" x14ac:dyDescent="0.3">
      <c r="A1716" s="147" t="s">
        <v>30253</v>
      </c>
      <c r="B1716" s="147"/>
      <c r="C1716" s="147" t="s">
        <v>30254</v>
      </c>
      <c r="D1716" s="147"/>
      <c r="E1716" s="147"/>
      <c r="F1716" s="147"/>
      <c r="G1716" s="147"/>
      <c r="H1716" s="147"/>
      <c r="I1716" s="147"/>
      <c r="J1716" s="147"/>
      <c r="K1716" s="147" t="s">
        <v>26910</v>
      </c>
      <c r="L1716" s="147"/>
      <c r="M1716" s="147"/>
      <c r="N1716" s="148" t="s">
        <v>26911</v>
      </c>
      <c r="O1716" s="148"/>
      <c r="P1716" s="148"/>
      <c r="Q1716" s="148"/>
      <c r="R1716" s="148"/>
      <c r="S1716" s="148"/>
    </row>
    <row r="1717" spans="1:19" ht="15" customHeight="1" x14ac:dyDescent="0.3">
      <c r="A1717" s="147" t="s">
        <v>30255</v>
      </c>
      <c r="B1717" s="147"/>
      <c r="C1717" s="147" t="s">
        <v>30256</v>
      </c>
      <c r="D1717" s="147"/>
      <c r="E1717" s="147"/>
      <c r="F1717" s="147"/>
      <c r="G1717" s="147"/>
      <c r="H1717" s="147"/>
      <c r="I1717" s="147"/>
      <c r="J1717" s="147"/>
      <c r="K1717" s="147" t="s">
        <v>146</v>
      </c>
      <c r="L1717" s="147"/>
      <c r="M1717" s="147"/>
      <c r="N1717" s="148" t="s">
        <v>30257</v>
      </c>
      <c r="O1717" s="148"/>
      <c r="P1717" s="148"/>
      <c r="Q1717" s="148"/>
      <c r="R1717" s="148"/>
      <c r="S1717" s="148"/>
    </row>
    <row r="1718" spans="1:19" ht="15" customHeight="1" x14ac:dyDescent="0.3">
      <c r="A1718" s="147" t="s">
        <v>30258</v>
      </c>
      <c r="B1718" s="147"/>
      <c r="C1718" s="147" t="s">
        <v>30259</v>
      </c>
      <c r="D1718" s="147"/>
      <c r="E1718" s="147"/>
      <c r="F1718" s="147"/>
      <c r="G1718" s="147"/>
      <c r="H1718" s="147"/>
      <c r="I1718" s="147"/>
      <c r="J1718" s="147"/>
      <c r="K1718" s="147" t="s">
        <v>146</v>
      </c>
      <c r="L1718" s="147"/>
      <c r="M1718" s="147"/>
      <c r="N1718" s="148" t="s">
        <v>30260</v>
      </c>
      <c r="O1718" s="148"/>
      <c r="P1718" s="148"/>
      <c r="Q1718" s="148"/>
      <c r="R1718" s="148"/>
      <c r="S1718" s="148"/>
    </row>
    <row r="1719" spans="1:19" ht="15" customHeight="1" x14ac:dyDescent="0.3">
      <c r="A1719" s="147" t="s">
        <v>30261</v>
      </c>
      <c r="B1719" s="147"/>
      <c r="C1719" s="147" t="s">
        <v>30262</v>
      </c>
      <c r="D1719" s="147"/>
      <c r="E1719" s="147"/>
      <c r="F1719" s="147"/>
      <c r="G1719" s="147"/>
      <c r="H1719" s="147"/>
      <c r="I1719" s="147"/>
      <c r="J1719" s="147"/>
      <c r="K1719" s="147" t="s">
        <v>146</v>
      </c>
      <c r="L1719" s="147"/>
      <c r="M1719" s="147"/>
      <c r="N1719" s="148" t="s">
        <v>30263</v>
      </c>
      <c r="O1719" s="148"/>
      <c r="P1719" s="148"/>
      <c r="Q1719" s="148"/>
      <c r="R1719" s="148"/>
      <c r="S1719" s="148"/>
    </row>
    <row r="1720" spans="1:19" ht="15" customHeight="1" x14ac:dyDescent="0.3">
      <c r="A1720" s="147" t="s">
        <v>30264</v>
      </c>
      <c r="B1720" s="147"/>
      <c r="C1720" s="147" t="s">
        <v>30265</v>
      </c>
      <c r="D1720" s="147"/>
      <c r="E1720" s="147"/>
      <c r="F1720" s="147"/>
      <c r="G1720" s="147"/>
      <c r="H1720" s="147"/>
      <c r="I1720" s="147"/>
      <c r="J1720" s="147"/>
      <c r="K1720" s="147" t="s">
        <v>146</v>
      </c>
      <c r="L1720" s="147"/>
      <c r="M1720" s="147"/>
      <c r="N1720" s="148" t="s">
        <v>30266</v>
      </c>
      <c r="O1720" s="148"/>
      <c r="P1720" s="148"/>
      <c r="Q1720" s="148"/>
      <c r="R1720" s="148"/>
      <c r="S1720" s="148"/>
    </row>
    <row r="1721" spans="1:19" ht="15" customHeight="1" x14ac:dyDescent="0.3">
      <c r="A1721" s="147" t="s">
        <v>30267</v>
      </c>
      <c r="B1721" s="147"/>
      <c r="C1721" s="147" t="s">
        <v>30268</v>
      </c>
      <c r="D1721" s="147"/>
      <c r="E1721" s="147"/>
      <c r="F1721" s="147"/>
      <c r="G1721" s="147"/>
      <c r="H1721" s="147"/>
      <c r="I1721" s="147"/>
      <c r="J1721" s="147"/>
      <c r="K1721" s="147" t="s">
        <v>146</v>
      </c>
      <c r="L1721" s="147"/>
      <c r="M1721" s="147"/>
      <c r="N1721" s="148" t="s">
        <v>30269</v>
      </c>
      <c r="O1721" s="148"/>
      <c r="P1721" s="148"/>
      <c r="Q1721" s="148"/>
      <c r="R1721" s="148"/>
      <c r="S1721" s="148"/>
    </row>
    <row r="1722" spans="1:19" ht="15" customHeight="1" x14ac:dyDescent="0.3">
      <c r="A1722" s="147" t="s">
        <v>30270</v>
      </c>
      <c r="B1722" s="147"/>
      <c r="C1722" s="147" t="s">
        <v>30271</v>
      </c>
      <c r="D1722" s="147"/>
      <c r="E1722" s="147"/>
      <c r="F1722" s="147"/>
      <c r="G1722" s="147"/>
      <c r="H1722" s="147"/>
      <c r="I1722" s="147"/>
      <c r="J1722" s="147"/>
      <c r="K1722" s="147" t="s">
        <v>146</v>
      </c>
      <c r="L1722" s="147"/>
      <c r="M1722" s="147"/>
      <c r="N1722" s="148" t="s">
        <v>30272</v>
      </c>
      <c r="O1722" s="148"/>
      <c r="P1722" s="148"/>
      <c r="Q1722" s="148"/>
      <c r="R1722" s="148"/>
      <c r="S1722" s="148"/>
    </row>
    <row r="1723" spans="1:19" ht="15" customHeight="1" x14ac:dyDescent="0.3">
      <c r="A1723" s="147" t="s">
        <v>30273</v>
      </c>
      <c r="B1723" s="147"/>
      <c r="C1723" s="147" t="s">
        <v>30274</v>
      </c>
      <c r="D1723" s="147"/>
      <c r="E1723" s="147"/>
      <c r="F1723" s="147"/>
      <c r="G1723" s="147"/>
      <c r="H1723" s="147"/>
      <c r="I1723" s="147"/>
      <c r="J1723" s="147"/>
      <c r="K1723" s="147" t="s">
        <v>146</v>
      </c>
      <c r="L1723" s="147"/>
      <c r="M1723" s="147"/>
      <c r="N1723" s="148" t="s">
        <v>30275</v>
      </c>
      <c r="O1723" s="148"/>
      <c r="P1723" s="148"/>
      <c r="Q1723" s="148"/>
      <c r="R1723" s="148"/>
      <c r="S1723" s="148"/>
    </row>
    <row r="1724" spans="1:19" ht="15" customHeight="1" x14ac:dyDescent="0.3">
      <c r="A1724" s="147" t="s">
        <v>30276</v>
      </c>
      <c r="B1724" s="147"/>
      <c r="C1724" s="147" t="s">
        <v>30277</v>
      </c>
      <c r="D1724" s="147"/>
      <c r="E1724" s="147"/>
      <c r="F1724" s="147"/>
      <c r="G1724" s="147"/>
      <c r="H1724" s="147"/>
      <c r="I1724" s="147"/>
      <c r="J1724" s="147"/>
      <c r="K1724" s="147" t="s">
        <v>146</v>
      </c>
      <c r="L1724" s="147"/>
      <c r="M1724" s="147"/>
      <c r="N1724" s="148" t="s">
        <v>30278</v>
      </c>
      <c r="O1724" s="148"/>
      <c r="P1724" s="148"/>
      <c r="Q1724" s="148"/>
      <c r="R1724" s="148"/>
      <c r="S1724" s="148"/>
    </row>
    <row r="1725" spans="1:19" ht="15" customHeight="1" x14ac:dyDescent="0.3">
      <c r="A1725" s="147" t="s">
        <v>30279</v>
      </c>
      <c r="B1725" s="147"/>
      <c r="C1725" s="147" t="s">
        <v>30280</v>
      </c>
      <c r="D1725" s="147"/>
      <c r="E1725" s="147"/>
      <c r="F1725" s="147"/>
      <c r="G1725" s="147"/>
      <c r="H1725" s="147"/>
      <c r="I1725" s="147"/>
      <c r="J1725" s="147"/>
      <c r="K1725" s="147" t="s">
        <v>146</v>
      </c>
      <c r="L1725" s="147"/>
      <c r="M1725" s="147"/>
      <c r="N1725" s="148" t="s">
        <v>30281</v>
      </c>
      <c r="O1725" s="148"/>
      <c r="P1725" s="148"/>
      <c r="Q1725" s="148"/>
      <c r="R1725" s="148"/>
      <c r="S1725" s="148"/>
    </row>
    <row r="1726" spans="1:19" ht="15" customHeight="1" x14ac:dyDescent="0.3">
      <c r="A1726" s="147" t="s">
        <v>30282</v>
      </c>
      <c r="B1726" s="147"/>
      <c r="C1726" s="147" t="s">
        <v>30283</v>
      </c>
      <c r="D1726" s="147"/>
      <c r="E1726" s="147"/>
      <c r="F1726" s="147"/>
      <c r="G1726" s="147"/>
      <c r="H1726" s="147"/>
      <c r="I1726" s="147"/>
      <c r="J1726" s="147"/>
      <c r="K1726" s="147" t="s">
        <v>146</v>
      </c>
      <c r="L1726" s="147"/>
      <c r="M1726" s="147"/>
      <c r="N1726" s="148" t="s">
        <v>30284</v>
      </c>
      <c r="O1726" s="148"/>
      <c r="P1726" s="148"/>
      <c r="Q1726" s="148"/>
      <c r="R1726" s="148"/>
      <c r="S1726" s="148"/>
    </row>
    <row r="1727" spans="1:19" ht="15" customHeight="1" x14ac:dyDescent="0.3">
      <c r="A1727" s="147" t="s">
        <v>30285</v>
      </c>
      <c r="B1727" s="147"/>
      <c r="C1727" s="147" t="s">
        <v>30286</v>
      </c>
      <c r="D1727" s="147"/>
      <c r="E1727" s="147"/>
      <c r="F1727" s="147"/>
      <c r="G1727" s="147"/>
      <c r="H1727" s="147"/>
      <c r="I1727" s="147"/>
      <c r="J1727" s="147"/>
      <c r="K1727" s="147" t="s">
        <v>146</v>
      </c>
      <c r="L1727" s="147"/>
      <c r="M1727" s="147"/>
      <c r="N1727" s="148" t="s">
        <v>30287</v>
      </c>
      <c r="O1727" s="148"/>
      <c r="P1727" s="148"/>
      <c r="Q1727" s="148"/>
      <c r="R1727" s="148"/>
      <c r="S1727" s="148"/>
    </row>
    <row r="1728" spans="1:19" ht="15" customHeight="1" x14ac:dyDescent="0.3">
      <c r="A1728" s="147" t="s">
        <v>30288</v>
      </c>
      <c r="B1728" s="147"/>
      <c r="C1728" s="147" t="s">
        <v>30289</v>
      </c>
      <c r="D1728" s="147"/>
      <c r="E1728" s="147"/>
      <c r="F1728" s="147"/>
      <c r="G1728" s="147"/>
      <c r="H1728" s="147"/>
      <c r="I1728" s="147"/>
      <c r="J1728" s="147"/>
      <c r="K1728" s="147" t="s">
        <v>146</v>
      </c>
      <c r="L1728" s="147"/>
      <c r="M1728" s="147"/>
      <c r="N1728" s="148" t="s">
        <v>30290</v>
      </c>
      <c r="O1728" s="148"/>
      <c r="P1728" s="148"/>
      <c r="Q1728" s="148"/>
      <c r="R1728" s="148"/>
      <c r="S1728" s="148"/>
    </row>
    <row r="1729" spans="1:19" ht="15" customHeight="1" x14ac:dyDescent="0.3">
      <c r="A1729" s="147" t="s">
        <v>30291</v>
      </c>
      <c r="B1729" s="147"/>
      <c r="C1729" s="147" t="s">
        <v>30292</v>
      </c>
      <c r="D1729" s="147"/>
      <c r="E1729" s="147"/>
      <c r="F1729" s="147"/>
      <c r="G1729" s="147"/>
      <c r="H1729" s="147"/>
      <c r="I1729" s="147"/>
      <c r="J1729" s="147"/>
      <c r="K1729" s="147" t="s">
        <v>146</v>
      </c>
      <c r="L1729" s="147"/>
      <c r="M1729" s="147"/>
      <c r="N1729" s="148" t="s">
        <v>30293</v>
      </c>
      <c r="O1729" s="148"/>
      <c r="P1729" s="148"/>
      <c r="Q1729" s="148"/>
      <c r="R1729" s="148"/>
      <c r="S1729" s="148"/>
    </row>
    <row r="1730" spans="1:19" ht="15" customHeight="1" x14ac:dyDescent="0.3">
      <c r="A1730" s="147" t="s">
        <v>30294</v>
      </c>
      <c r="B1730" s="147"/>
      <c r="C1730" s="147" t="s">
        <v>30295</v>
      </c>
      <c r="D1730" s="147"/>
      <c r="E1730" s="147"/>
      <c r="F1730" s="147"/>
      <c r="G1730" s="147"/>
      <c r="H1730" s="147"/>
      <c r="I1730" s="147"/>
      <c r="J1730" s="147"/>
      <c r="K1730" s="147" t="s">
        <v>146</v>
      </c>
      <c r="L1730" s="147"/>
      <c r="M1730" s="147"/>
      <c r="N1730" s="148" t="s">
        <v>30296</v>
      </c>
      <c r="O1730" s="148"/>
      <c r="P1730" s="148"/>
      <c r="Q1730" s="148"/>
      <c r="R1730" s="148"/>
      <c r="S1730" s="148"/>
    </row>
    <row r="1731" spans="1:19" ht="15" customHeight="1" x14ac:dyDescent="0.3">
      <c r="A1731" s="147" t="s">
        <v>30297</v>
      </c>
      <c r="B1731" s="147"/>
      <c r="C1731" s="147" t="s">
        <v>30298</v>
      </c>
      <c r="D1731" s="147"/>
      <c r="E1731" s="147"/>
      <c r="F1731" s="147"/>
      <c r="G1731" s="147"/>
      <c r="H1731" s="147"/>
      <c r="I1731" s="147"/>
      <c r="J1731" s="147"/>
      <c r="K1731" s="147" t="s">
        <v>146</v>
      </c>
      <c r="L1731" s="147"/>
      <c r="M1731" s="147"/>
      <c r="N1731" s="148" t="s">
        <v>30299</v>
      </c>
      <c r="O1731" s="148"/>
      <c r="P1731" s="148"/>
      <c r="Q1731" s="148"/>
      <c r="R1731" s="148"/>
      <c r="S1731" s="148"/>
    </row>
    <row r="1732" spans="1:19" ht="15" customHeight="1" x14ac:dyDescent="0.3">
      <c r="A1732" s="147" t="s">
        <v>30300</v>
      </c>
      <c r="B1732" s="147"/>
      <c r="C1732" s="147" t="s">
        <v>30301</v>
      </c>
      <c r="D1732" s="147"/>
      <c r="E1732" s="147"/>
      <c r="F1732" s="147"/>
      <c r="G1732" s="147"/>
      <c r="H1732" s="147"/>
      <c r="I1732" s="147"/>
      <c r="J1732" s="147"/>
      <c r="K1732" s="147" t="s">
        <v>146</v>
      </c>
      <c r="L1732" s="147"/>
      <c r="M1732" s="147"/>
      <c r="N1732" s="148" t="s">
        <v>30302</v>
      </c>
      <c r="O1732" s="148"/>
      <c r="P1732" s="148"/>
      <c r="Q1732" s="148"/>
      <c r="R1732" s="148"/>
      <c r="S1732" s="148"/>
    </row>
    <row r="1733" spans="1:19" ht="15" customHeight="1" x14ac:dyDescent="0.3">
      <c r="A1733" s="147" t="s">
        <v>30303</v>
      </c>
      <c r="B1733" s="147"/>
      <c r="C1733" s="147" t="s">
        <v>30304</v>
      </c>
      <c r="D1733" s="147"/>
      <c r="E1733" s="147"/>
      <c r="F1733" s="147"/>
      <c r="G1733" s="147"/>
      <c r="H1733" s="147"/>
      <c r="I1733" s="147"/>
      <c r="J1733" s="147"/>
      <c r="K1733" s="147" t="s">
        <v>146</v>
      </c>
      <c r="L1733" s="147"/>
      <c r="M1733" s="147"/>
      <c r="N1733" s="148" t="s">
        <v>30305</v>
      </c>
      <c r="O1733" s="148"/>
      <c r="P1733" s="148"/>
      <c r="Q1733" s="148"/>
      <c r="R1733" s="148"/>
      <c r="S1733" s="148"/>
    </row>
    <row r="1734" spans="1:19" ht="15" customHeight="1" x14ac:dyDescent="0.3">
      <c r="A1734" s="147" t="s">
        <v>30306</v>
      </c>
      <c r="B1734" s="147"/>
      <c r="C1734" s="147" t="s">
        <v>30307</v>
      </c>
      <c r="D1734" s="147"/>
      <c r="E1734" s="147"/>
      <c r="F1734" s="147"/>
      <c r="G1734" s="147"/>
      <c r="H1734" s="147"/>
      <c r="I1734" s="147"/>
      <c r="J1734" s="147"/>
      <c r="K1734" s="147" t="s">
        <v>146</v>
      </c>
      <c r="L1734" s="147"/>
      <c r="M1734" s="147"/>
      <c r="N1734" s="148" t="s">
        <v>30308</v>
      </c>
      <c r="O1734" s="148"/>
      <c r="P1734" s="148"/>
      <c r="Q1734" s="148"/>
      <c r="R1734" s="148"/>
      <c r="S1734" s="148"/>
    </row>
    <row r="1735" spans="1:19" ht="15" customHeight="1" x14ac:dyDescent="0.3">
      <c r="A1735" s="147" t="s">
        <v>30309</v>
      </c>
      <c r="B1735" s="147"/>
      <c r="C1735" s="147" t="s">
        <v>30310</v>
      </c>
      <c r="D1735" s="147"/>
      <c r="E1735" s="147"/>
      <c r="F1735" s="147"/>
      <c r="G1735" s="147"/>
      <c r="H1735" s="147"/>
      <c r="I1735" s="147"/>
      <c r="J1735" s="147"/>
      <c r="K1735" s="147" t="s">
        <v>146</v>
      </c>
      <c r="L1735" s="147"/>
      <c r="M1735" s="147"/>
      <c r="N1735" s="148" t="s">
        <v>30311</v>
      </c>
      <c r="O1735" s="148"/>
      <c r="P1735" s="148"/>
      <c r="Q1735" s="148"/>
      <c r="R1735" s="148"/>
      <c r="S1735" s="148"/>
    </row>
    <row r="1736" spans="1:19" ht="15" customHeight="1" x14ac:dyDescent="0.3">
      <c r="A1736" s="147" t="s">
        <v>30312</v>
      </c>
      <c r="B1736" s="147"/>
      <c r="C1736" s="147" t="s">
        <v>30313</v>
      </c>
      <c r="D1736" s="147"/>
      <c r="E1736" s="147"/>
      <c r="F1736" s="147"/>
      <c r="G1736" s="147"/>
      <c r="H1736" s="147"/>
      <c r="I1736" s="147"/>
      <c r="J1736" s="147"/>
      <c r="K1736" s="147" t="s">
        <v>146</v>
      </c>
      <c r="L1736" s="147"/>
      <c r="M1736" s="147"/>
      <c r="N1736" s="148" t="s">
        <v>30314</v>
      </c>
      <c r="O1736" s="148"/>
      <c r="P1736" s="148"/>
      <c r="Q1736" s="148"/>
      <c r="R1736" s="148"/>
      <c r="S1736" s="148"/>
    </row>
    <row r="1737" spans="1:19" ht="15" customHeight="1" x14ac:dyDescent="0.3">
      <c r="A1737" s="147" t="s">
        <v>30315</v>
      </c>
      <c r="B1737" s="147"/>
      <c r="C1737" s="147" t="s">
        <v>30316</v>
      </c>
      <c r="D1737" s="147"/>
      <c r="E1737" s="147"/>
      <c r="F1737" s="147"/>
      <c r="G1737" s="147"/>
      <c r="H1737" s="147"/>
      <c r="I1737" s="147"/>
      <c r="J1737" s="147"/>
      <c r="K1737" s="147" t="s">
        <v>146</v>
      </c>
      <c r="L1737" s="147"/>
      <c r="M1737" s="147"/>
      <c r="N1737" s="148" t="s">
        <v>30317</v>
      </c>
      <c r="O1737" s="148"/>
      <c r="P1737" s="148"/>
      <c r="Q1737" s="148"/>
      <c r="R1737" s="148"/>
      <c r="S1737" s="148"/>
    </row>
    <row r="1738" spans="1:19" ht="15" customHeight="1" x14ac:dyDescent="0.3">
      <c r="A1738" s="147" t="s">
        <v>30318</v>
      </c>
      <c r="B1738" s="147"/>
      <c r="C1738" s="147" t="s">
        <v>30319</v>
      </c>
      <c r="D1738" s="147"/>
      <c r="E1738" s="147"/>
      <c r="F1738" s="147"/>
      <c r="G1738" s="147"/>
      <c r="H1738" s="147"/>
      <c r="I1738" s="147"/>
      <c r="J1738" s="147"/>
      <c r="K1738" s="147" t="s">
        <v>26910</v>
      </c>
      <c r="L1738" s="147"/>
      <c r="M1738" s="147"/>
      <c r="N1738" s="148" t="s">
        <v>26911</v>
      </c>
      <c r="O1738" s="148"/>
      <c r="P1738" s="148"/>
      <c r="Q1738" s="148"/>
      <c r="R1738" s="148"/>
      <c r="S1738" s="148"/>
    </row>
    <row r="1739" spans="1:19" ht="15" customHeight="1" x14ac:dyDescent="0.3">
      <c r="A1739" s="147" t="s">
        <v>30320</v>
      </c>
      <c r="B1739" s="147"/>
      <c r="C1739" s="147" t="s">
        <v>30321</v>
      </c>
      <c r="D1739" s="147"/>
      <c r="E1739" s="147"/>
      <c r="F1739" s="147"/>
      <c r="G1739" s="147"/>
      <c r="H1739" s="147"/>
      <c r="I1739" s="147"/>
      <c r="J1739" s="147"/>
      <c r="K1739" s="147" t="s">
        <v>146</v>
      </c>
      <c r="L1739" s="147"/>
      <c r="M1739" s="147"/>
      <c r="N1739" s="148" t="s">
        <v>30322</v>
      </c>
      <c r="O1739" s="148"/>
      <c r="P1739" s="148"/>
      <c r="Q1739" s="148"/>
      <c r="R1739" s="148"/>
      <c r="S1739" s="148"/>
    </row>
    <row r="1740" spans="1:19" ht="15" customHeight="1" x14ac:dyDescent="0.3">
      <c r="A1740" s="147" t="s">
        <v>19879</v>
      </c>
      <c r="B1740" s="147"/>
      <c r="C1740" s="147" t="s">
        <v>30323</v>
      </c>
      <c r="D1740" s="147"/>
      <c r="E1740" s="147"/>
      <c r="F1740" s="147"/>
      <c r="G1740" s="147"/>
      <c r="H1740" s="147"/>
      <c r="I1740" s="147"/>
      <c r="J1740" s="147"/>
      <c r="K1740" s="147" t="s">
        <v>146</v>
      </c>
      <c r="L1740" s="147"/>
      <c r="M1740" s="147"/>
      <c r="N1740" s="148" t="s">
        <v>30324</v>
      </c>
      <c r="O1740" s="148"/>
      <c r="P1740" s="148"/>
      <c r="Q1740" s="148"/>
      <c r="R1740" s="148"/>
      <c r="S1740" s="148"/>
    </row>
    <row r="1741" spans="1:19" ht="15" customHeight="1" x14ac:dyDescent="0.3">
      <c r="A1741" s="147" t="s">
        <v>30325</v>
      </c>
      <c r="B1741" s="147"/>
      <c r="C1741" s="147" t="s">
        <v>30326</v>
      </c>
      <c r="D1741" s="147"/>
      <c r="E1741" s="147"/>
      <c r="F1741" s="147"/>
      <c r="G1741" s="147"/>
      <c r="H1741" s="147"/>
      <c r="I1741" s="147"/>
      <c r="J1741" s="147"/>
      <c r="K1741" s="147" t="s">
        <v>146</v>
      </c>
      <c r="L1741" s="147"/>
      <c r="M1741" s="147"/>
      <c r="N1741" s="148" t="s">
        <v>30327</v>
      </c>
      <c r="O1741" s="148"/>
      <c r="P1741" s="148"/>
      <c r="Q1741" s="148"/>
      <c r="R1741" s="148"/>
      <c r="S1741" s="148"/>
    </row>
    <row r="1742" spans="1:19" ht="15" customHeight="1" x14ac:dyDescent="0.3">
      <c r="A1742" s="147" t="s">
        <v>30328</v>
      </c>
      <c r="B1742" s="147"/>
      <c r="C1742" s="147" t="s">
        <v>30329</v>
      </c>
      <c r="D1742" s="147"/>
      <c r="E1742" s="147"/>
      <c r="F1742" s="147"/>
      <c r="G1742" s="147"/>
      <c r="H1742" s="147"/>
      <c r="I1742" s="147"/>
      <c r="J1742" s="147"/>
      <c r="K1742" s="147" t="s">
        <v>146</v>
      </c>
      <c r="L1742" s="147"/>
      <c r="M1742" s="147"/>
      <c r="N1742" s="148" t="s">
        <v>30330</v>
      </c>
      <c r="O1742" s="148"/>
      <c r="P1742" s="148"/>
      <c r="Q1742" s="148"/>
      <c r="R1742" s="148"/>
      <c r="S1742" s="148"/>
    </row>
    <row r="1743" spans="1:19" ht="15" customHeight="1" x14ac:dyDescent="0.3">
      <c r="A1743" s="147" t="s">
        <v>30331</v>
      </c>
      <c r="B1743" s="147"/>
      <c r="C1743" s="147" t="s">
        <v>30332</v>
      </c>
      <c r="D1743" s="147"/>
      <c r="E1743" s="147"/>
      <c r="F1743" s="147"/>
      <c r="G1743" s="147"/>
      <c r="H1743" s="147"/>
      <c r="I1743" s="147"/>
      <c r="J1743" s="147"/>
      <c r="K1743" s="147" t="s">
        <v>146</v>
      </c>
      <c r="L1743" s="147"/>
      <c r="M1743" s="147"/>
      <c r="N1743" s="148" t="s">
        <v>16801</v>
      </c>
      <c r="O1743" s="148"/>
      <c r="P1743" s="148"/>
      <c r="Q1743" s="148"/>
      <c r="R1743" s="148"/>
      <c r="S1743" s="148"/>
    </row>
    <row r="1744" spans="1:19" ht="15" customHeight="1" x14ac:dyDescent="0.3">
      <c r="A1744" s="152" t="s">
        <v>30333</v>
      </c>
      <c r="B1744" s="152"/>
      <c r="C1744" s="152" t="s">
        <v>30334</v>
      </c>
      <c r="D1744" s="152"/>
      <c r="E1744" s="152"/>
      <c r="F1744" s="152"/>
      <c r="G1744" s="152"/>
      <c r="H1744" s="152"/>
      <c r="I1744" s="152"/>
      <c r="J1744" s="152"/>
      <c r="K1744" s="152" t="s">
        <v>146</v>
      </c>
      <c r="L1744" s="152"/>
      <c r="M1744" s="152"/>
      <c r="N1744" s="153" t="s">
        <v>30335</v>
      </c>
      <c r="O1744" s="153"/>
      <c r="P1744" s="153"/>
      <c r="Q1744" s="153"/>
      <c r="R1744" s="153"/>
      <c r="S1744" s="153"/>
    </row>
    <row r="1746" spans="1:19" ht="15" customHeight="1" x14ac:dyDescent="0.3">
      <c r="A1746" s="154" t="s">
        <v>26963</v>
      </c>
      <c r="B1746" s="154"/>
      <c r="C1746" s="154"/>
    </row>
    <row r="1747" spans="1:19" ht="15" customHeight="1" x14ac:dyDescent="0.3">
      <c r="A1747" s="154"/>
      <c r="B1747" s="154"/>
      <c r="C1747" s="154"/>
      <c r="P1747" s="155" t="s">
        <v>30336</v>
      </c>
      <c r="Q1747" s="155"/>
      <c r="R1747" s="155"/>
      <c r="S1747" s="155"/>
    </row>
    <row r="1748" spans="1:19" x14ac:dyDescent="0.3">
      <c r="P1748" s="155"/>
      <c r="Q1748" s="155"/>
      <c r="R1748" s="155"/>
      <c r="S1748" s="155"/>
    </row>
    <row r="1750" spans="1:19" ht="15.75" customHeight="1" x14ac:dyDescent="0.3">
      <c r="H1750" s="150" t="s">
        <v>26843</v>
      </c>
      <c r="I1750" s="150"/>
      <c r="J1750" s="150"/>
      <c r="K1750" s="150"/>
      <c r="L1750" s="150"/>
      <c r="M1750" s="150"/>
      <c r="N1750" s="150"/>
    </row>
    <row r="1752" spans="1:19" ht="15.75" customHeight="1" x14ac:dyDescent="0.3">
      <c r="G1752" s="150" t="s">
        <v>26844</v>
      </c>
      <c r="H1752" s="150"/>
    </row>
    <row r="1754" spans="1:19" ht="15" customHeight="1" x14ac:dyDescent="0.3">
      <c r="A1754" s="151" t="s">
        <v>26845</v>
      </c>
      <c r="B1754" s="151"/>
      <c r="C1754" s="151"/>
      <c r="D1754" s="151"/>
      <c r="J1754" s="151" t="s">
        <v>26846</v>
      </c>
      <c r="K1754" s="151"/>
      <c r="M1754" s="151" t="s">
        <v>26847</v>
      </c>
      <c r="N1754" s="151"/>
      <c r="P1754" s="151" t="s">
        <v>26848</v>
      </c>
      <c r="Q1754" s="151"/>
      <c r="R1754" s="151"/>
    </row>
    <row r="1756" spans="1:19" ht="15" customHeight="1" x14ac:dyDescent="0.3">
      <c r="A1756" s="137" t="s">
        <v>27</v>
      </c>
      <c r="C1756" s="149" t="s">
        <v>26849</v>
      </c>
      <c r="D1756" s="149"/>
      <c r="E1756" s="149"/>
      <c r="L1756" s="137" t="s">
        <v>13</v>
      </c>
      <c r="R1756" s="137" t="s">
        <v>26850</v>
      </c>
    </row>
    <row r="1758" spans="1:19" ht="15" customHeight="1" x14ac:dyDescent="0.3">
      <c r="A1758" s="147" t="s">
        <v>30337</v>
      </c>
      <c r="B1758" s="147"/>
      <c r="C1758" s="147" t="s">
        <v>30338</v>
      </c>
      <c r="D1758" s="147"/>
      <c r="E1758" s="147"/>
      <c r="F1758" s="147"/>
      <c r="G1758" s="147"/>
      <c r="H1758" s="147"/>
      <c r="I1758" s="147"/>
      <c r="J1758" s="147"/>
      <c r="K1758" s="147" t="s">
        <v>146</v>
      </c>
      <c r="L1758" s="147"/>
      <c r="M1758" s="147"/>
      <c r="N1758" s="148" t="s">
        <v>30339</v>
      </c>
      <c r="O1758" s="148"/>
      <c r="P1758" s="148"/>
      <c r="Q1758" s="148"/>
      <c r="R1758" s="148"/>
      <c r="S1758" s="148"/>
    </row>
    <row r="1759" spans="1:19" x14ac:dyDescent="0.3">
      <c r="A1759" s="147"/>
      <c r="B1759" s="147"/>
      <c r="C1759" s="147"/>
      <c r="D1759" s="147"/>
      <c r="E1759" s="147"/>
      <c r="F1759" s="147"/>
      <c r="G1759" s="147"/>
      <c r="H1759" s="147"/>
      <c r="I1759" s="147"/>
      <c r="J1759" s="147"/>
      <c r="K1759" s="147"/>
      <c r="L1759" s="147"/>
      <c r="M1759" s="147"/>
      <c r="N1759" s="148"/>
      <c r="O1759" s="148"/>
      <c r="P1759" s="148"/>
      <c r="Q1759" s="148"/>
      <c r="R1759" s="148"/>
      <c r="S1759" s="148"/>
    </row>
    <row r="1760" spans="1:19" ht="15" customHeight="1" x14ac:dyDescent="0.3">
      <c r="A1760" s="147" t="s">
        <v>30340</v>
      </c>
      <c r="B1760" s="147"/>
      <c r="C1760" s="147" t="s">
        <v>30341</v>
      </c>
      <c r="D1760" s="147"/>
      <c r="E1760" s="147"/>
      <c r="F1760" s="147"/>
      <c r="G1760" s="147"/>
      <c r="H1760" s="147"/>
      <c r="I1760" s="147"/>
      <c r="J1760" s="147"/>
      <c r="K1760" s="147" t="s">
        <v>146</v>
      </c>
      <c r="L1760" s="147"/>
      <c r="M1760" s="147"/>
      <c r="N1760" s="148" t="s">
        <v>30342</v>
      </c>
      <c r="O1760" s="148"/>
      <c r="P1760" s="148"/>
      <c r="Q1760" s="148"/>
      <c r="R1760" s="148"/>
      <c r="S1760" s="148"/>
    </row>
    <row r="1761" spans="1:19" ht="15" customHeight="1" x14ac:dyDescent="0.3">
      <c r="A1761" s="147" t="s">
        <v>30343</v>
      </c>
      <c r="B1761" s="147"/>
      <c r="C1761" s="147" t="s">
        <v>30344</v>
      </c>
      <c r="D1761" s="147"/>
      <c r="E1761" s="147"/>
      <c r="F1761" s="147"/>
      <c r="G1761" s="147"/>
      <c r="H1761" s="147"/>
      <c r="I1761" s="147"/>
      <c r="J1761" s="147"/>
      <c r="K1761" s="147" t="s">
        <v>146</v>
      </c>
      <c r="L1761" s="147"/>
      <c r="M1761" s="147"/>
      <c r="N1761" s="148" t="s">
        <v>30345</v>
      </c>
      <c r="O1761" s="148"/>
      <c r="P1761" s="148"/>
      <c r="Q1761" s="148"/>
      <c r="R1761" s="148"/>
      <c r="S1761" s="148"/>
    </row>
    <row r="1762" spans="1:19" ht="15" customHeight="1" x14ac:dyDescent="0.3">
      <c r="A1762" s="147" t="s">
        <v>30346</v>
      </c>
      <c r="B1762" s="147"/>
      <c r="C1762" s="147" t="s">
        <v>30347</v>
      </c>
      <c r="D1762" s="147"/>
      <c r="E1762" s="147"/>
      <c r="F1762" s="147"/>
      <c r="G1762" s="147"/>
      <c r="H1762" s="147"/>
      <c r="I1762" s="147"/>
      <c r="J1762" s="147"/>
      <c r="K1762" s="147" t="s">
        <v>146</v>
      </c>
      <c r="L1762" s="147"/>
      <c r="M1762" s="147"/>
      <c r="N1762" s="148" t="s">
        <v>30348</v>
      </c>
      <c r="O1762" s="148"/>
      <c r="P1762" s="148"/>
      <c r="Q1762" s="148"/>
      <c r="R1762" s="148"/>
      <c r="S1762" s="148"/>
    </row>
    <row r="1763" spans="1:19" ht="15" customHeight="1" x14ac:dyDescent="0.3">
      <c r="A1763" s="147" t="s">
        <v>30349</v>
      </c>
      <c r="B1763" s="147"/>
      <c r="C1763" s="147" t="s">
        <v>30350</v>
      </c>
      <c r="D1763" s="147"/>
      <c r="E1763" s="147"/>
      <c r="F1763" s="147"/>
      <c r="G1763" s="147"/>
      <c r="H1763" s="147"/>
      <c r="I1763" s="147"/>
      <c r="J1763" s="147"/>
      <c r="K1763" s="147" t="s">
        <v>146</v>
      </c>
      <c r="L1763" s="147"/>
      <c r="M1763" s="147"/>
      <c r="N1763" s="148" t="s">
        <v>30351</v>
      </c>
      <c r="O1763" s="148"/>
      <c r="P1763" s="148"/>
      <c r="Q1763" s="148"/>
      <c r="R1763" s="148"/>
      <c r="S1763" s="148"/>
    </row>
    <row r="1764" spans="1:19" ht="15" customHeight="1" x14ac:dyDescent="0.3">
      <c r="A1764" s="147" t="s">
        <v>30352</v>
      </c>
      <c r="B1764" s="147"/>
      <c r="C1764" s="147" t="s">
        <v>30353</v>
      </c>
      <c r="D1764" s="147"/>
      <c r="E1764" s="147"/>
      <c r="F1764" s="147"/>
      <c r="G1764" s="147"/>
      <c r="H1764" s="147"/>
      <c r="I1764" s="147"/>
      <c r="J1764" s="147"/>
      <c r="K1764" s="147" t="s">
        <v>146</v>
      </c>
      <c r="L1764" s="147"/>
      <c r="M1764" s="147"/>
      <c r="N1764" s="148" t="s">
        <v>30354</v>
      </c>
      <c r="O1764" s="148"/>
      <c r="P1764" s="148"/>
      <c r="Q1764" s="148"/>
      <c r="R1764" s="148"/>
      <c r="S1764" s="148"/>
    </row>
    <row r="1765" spans="1:19" ht="15" customHeight="1" x14ac:dyDescent="0.3">
      <c r="A1765" s="147" t="s">
        <v>19883</v>
      </c>
      <c r="B1765" s="147"/>
      <c r="C1765" s="147" t="s">
        <v>30355</v>
      </c>
      <c r="D1765" s="147"/>
      <c r="E1765" s="147"/>
      <c r="F1765" s="147"/>
      <c r="G1765" s="147"/>
      <c r="H1765" s="147"/>
      <c r="I1765" s="147"/>
      <c r="J1765" s="147"/>
      <c r="K1765" s="147" t="s">
        <v>146</v>
      </c>
      <c r="L1765" s="147"/>
      <c r="M1765" s="147"/>
      <c r="N1765" s="148" t="s">
        <v>30356</v>
      </c>
      <c r="O1765" s="148"/>
      <c r="P1765" s="148"/>
      <c r="Q1765" s="148"/>
      <c r="R1765" s="148"/>
      <c r="S1765" s="148"/>
    </row>
    <row r="1766" spans="1:19" ht="15" customHeight="1" x14ac:dyDescent="0.3">
      <c r="A1766" s="147" t="s">
        <v>30357</v>
      </c>
      <c r="B1766" s="147"/>
      <c r="C1766" s="147" t="s">
        <v>30358</v>
      </c>
      <c r="D1766" s="147"/>
      <c r="E1766" s="147"/>
      <c r="F1766" s="147"/>
      <c r="G1766" s="147"/>
      <c r="H1766" s="147"/>
      <c r="I1766" s="147"/>
      <c r="J1766" s="147"/>
      <c r="K1766" s="147" t="s">
        <v>146</v>
      </c>
      <c r="L1766" s="147"/>
      <c r="M1766" s="147"/>
      <c r="N1766" s="148" t="s">
        <v>30359</v>
      </c>
      <c r="O1766" s="148"/>
      <c r="P1766" s="148"/>
      <c r="Q1766" s="148"/>
      <c r="R1766" s="148"/>
      <c r="S1766" s="148"/>
    </row>
    <row r="1767" spans="1:19" ht="15" customHeight="1" x14ac:dyDescent="0.3">
      <c r="A1767" s="147" t="s">
        <v>30360</v>
      </c>
      <c r="B1767" s="147"/>
      <c r="C1767" s="147" t="s">
        <v>30361</v>
      </c>
      <c r="D1767" s="147"/>
      <c r="E1767" s="147"/>
      <c r="F1767" s="147"/>
      <c r="G1767" s="147"/>
      <c r="H1767" s="147"/>
      <c r="I1767" s="147"/>
      <c r="J1767" s="147"/>
      <c r="K1767" s="147" t="s">
        <v>146</v>
      </c>
      <c r="L1767" s="147"/>
      <c r="M1767" s="147"/>
      <c r="N1767" s="148" t="s">
        <v>30362</v>
      </c>
      <c r="O1767" s="148"/>
      <c r="P1767" s="148"/>
      <c r="Q1767" s="148"/>
      <c r="R1767" s="148"/>
      <c r="S1767" s="148"/>
    </row>
    <row r="1768" spans="1:19" ht="15" customHeight="1" x14ac:dyDescent="0.3">
      <c r="A1768" s="147" t="s">
        <v>30363</v>
      </c>
      <c r="B1768" s="147"/>
      <c r="C1768" s="147" t="s">
        <v>30364</v>
      </c>
      <c r="D1768" s="147"/>
      <c r="E1768" s="147"/>
      <c r="F1768" s="147"/>
      <c r="G1768" s="147"/>
      <c r="H1768" s="147"/>
      <c r="I1768" s="147"/>
      <c r="J1768" s="147"/>
      <c r="K1768" s="147" t="s">
        <v>146</v>
      </c>
      <c r="L1768" s="147"/>
      <c r="M1768" s="147"/>
      <c r="N1768" s="148" t="s">
        <v>30365</v>
      </c>
      <c r="O1768" s="148"/>
      <c r="P1768" s="148"/>
      <c r="Q1768" s="148"/>
      <c r="R1768" s="148"/>
      <c r="S1768" s="148"/>
    </row>
    <row r="1769" spans="1:19" ht="15" customHeight="1" x14ac:dyDescent="0.3">
      <c r="A1769" s="147" t="s">
        <v>30366</v>
      </c>
      <c r="B1769" s="147"/>
      <c r="C1769" s="147" t="s">
        <v>30367</v>
      </c>
      <c r="D1769" s="147"/>
      <c r="E1769" s="147"/>
      <c r="F1769" s="147"/>
      <c r="G1769" s="147"/>
      <c r="H1769" s="147"/>
      <c r="I1769" s="147"/>
      <c r="J1769" s="147"/>
      <c r="K1769" s="147" t="s">
        <v>146</v>
      </c>
      <c r="L1769" s="147"/>
      <c r="M1769" s="147"/>
      <c r="N1769" s="148" t="s">
        <v>30368</v>
      </c>
      <c r="O1769" s="148"/>
      <c r="P1769" s="148"/>
      <c r="Q1769" s="148"/>
      <c r="R1769" s="148"/>
      <c r="S1769" s="148"/>
    </row>
    <row r="1770" spans="1:19" ht="15" customHeight="1" x14ac:dyDescent="0.3">
      <c r="A1770" s="147" t="s">
        <v>30369</v>
      </c>
      <c r="B1770" s="147"/>
      <c r="C1770" s="147" t="s">
        <v>30370</v>
      </c>
      <c r="D1770" s="147"/>
      <c r="E1770" s="147"/>
      <c r="F1770" s="147"/>
      <c r="G1770" s="147"/>
      <c r="H1770" s="147"/>
      <c r="I1770" s="147"/>
      <c r="J1770" s="147"/>
      <c r="K1770" s="147" t="s">
        <v>146</v>
      </c>
      <c r="L1770" s="147"/>
      <c r="M1770" s="147"/>
      <c r="N1770" s="148" t="s">
        <v>30371</v>
      </c>
      <c r="O1770" s="148"/>
      <c r="P1770" s="148"/>
      <c r="Q1770" s="148"/>
      <c r="R1770" s="148"/>
      <c r="S1770" s="148"/>
    </row>
    <row r="1771" spans="1:19" ht="15" customHeight="1" x14ac:dyDescent="0.3">
      <c r="A1771" s="147" t="s">
        <v>30372</v>
      </c>
      <c r="B1771" s="147"/>
      <c r="C1771" s="147" t="s">
        <v>30373</v>
      </c>
      <c r="D1771" s="147"/>
      <c r="E1771" s="147"/>
      <c r="F1771" s="147"/>
      <c r="G1771" s="147"/>
      <c r="H1771" s="147"/>
      <c r="I1771" s="147"/>
      <c r="J1771" s="147"/>
      <c r="K1771" s="147" t="s">
        <v>146</v>
      </c>
      <c r="L1771" s="147"/>
      <c r="M1771" s="147"/>
      <c r="N1771" s="148" t="s">
        <v>30374</v>
      </c>
      <c r="O1771" s="148"/>
      <c r="P1771" s="148"/>
      <c r="Q1771" s="148"/>
      <c r="R1771" s="148"/>
      <c r="S1771" s="148"/>
    </row>
    <row r="1772" spans="1:19" ht="15" customHeight="1" x14ac:dyDescent="0.3">
      <c r="A1772" s="147" t="s">
        <v>30375</v>
      </c>
      <c r="B1772" s="147"/>
      <c r="C1772" s="147" t="s">
        <v>30376</v>
      </c>
      <c r="D1772" s="147"/>
      <c r="E1772" s="147"/>
      <c r="F1772" s="147"/>
      <c r="G1772" s="147"/>
      <c r="H1772" s="147"/>
      <c r="I1772" s="147"/>
      <c r="J1772" s="147"/>
      <c r="K1772" s="147" t="s">
        <v>146</v>
      </c>
      <c r="L1772" s="147"/>
      <c r="M1772" s="147"/>
      <c r="N1772" s="148" t="s">
        <v>30377</v>
      </c>
      <c r="O1772" s="148"/>
      <c r="P1772" s="148"/>
      <c r="Q1772" s="148"/>
      <c r="R1772" s="148"/>
      <c r="S1772" s="148"/>
    </row>
    <row r="1773" spans="1:19" ht="15" customHeight="1" x14ac:dyDescent="0.3">
      <c r="A1773" s="147" t="s">
        <v>30378</v>
      </c>
      <c r="B1773" s="147"/>
      <c r="C1773" s="147" t="s">
        <v>30379</v>
      </c>
      <c r="D1773" s="147"/>
      <c r="E1773" s="147"/>
      <c r="F1773" s="147"/>
      <c r="G1773" s="147"/>
      <c r="H1773" s="147"/>
      <c r="I1773" s="147"/>
      <c r="J1773" s="147"/>
      <c r="K1773" s="147" t="s">
        <v>146</v>
      </c>
      <c r="L1773" s="147"/>
      <c r="M1773" s="147"/>
      <c r="N1773" s="148" t="s">
        <v>30380</v>
      </c>
      <c r="O1773" s="148"/>
      <c r="P1773" s="148"/>
      <c r="Q1773" s="148"/>
      <c r="R1773" s="148"/>
      <c r="S1773" s="148"/>
    </row>
    <row r="1774" spans="1:19" ht="15" customHeight="1" x14ac:dyDescent="0.3">
      <c r="A1774" s="147" t="s">
        <v>30381</v>
      </c>
      <c r="B1774" s="147"/>
      <c r="C1774" s="147" t="s">
        <v>30382</v>
      </c>
      <c r="D1774" s="147"/>
      <c r="E1774" s="147"/>
      <c r="F1774" s="147"/>
      <c r="G1774" s="147"/>
      <c r="H1774" s="147"/>
      <c r="I1774" s="147"/>
      <c r="J1774" s="147"/>
      <c r="K1774" s="147" t="s">
        <v>146</v>
      </c>
      <c r="L1774" s="147"/>
      <c r="M1774" s="147"/>
      <c r="N1774" s="148" t="s">
        <v>30383</v>
      </c>
      <c r="O1774" s="148"/>
      <c r="P1774" s="148"/>
      <c r="Q1774" s="148"/>
      <c r="R1774" s="148"/>
      <c r="S1774" s="148"/>
    </row>
    <row r="1775" spans="1:19" ht="15" customHeight="1" x14ac:dyDescent="0.3">
      <c r="A1775" s="147" t="s">
        <v>30384</v>
      </c>
      <c r="B1775" s="147"/>
      <c r="C1775" s="147" t="s">
        <v>30385</v>
      </c>
      <c r="D1775" s="147"/>
      <c r="E1775" s="147"/>
      <c r="F1775" s="147"/>
      <c r="G1775" s="147"/>
      <c r="H1775" s="147"/>
      <c r="I1775" s="147"/>
      <c r="J1775" s="147"/>
      <c r="K1775" s="147" t="s">
        <v>146</v>
      </c>
      <c r="L1775" s="147"/>
      <c r="M1775" s="147"/>
      <c r="N1775" s="148" t="s">
        <v>30386</v>
      </c>
      <c r="O1775" s="148"/>
      <c r="P1775" s="148"/>
      <c r="Q1775" s="148"/>
      <c r="R1775" s="148"/>
      <c r="S1775" s="148"/>
    </row>
    <row r="1776" spans="1:19" ht="15" customHeight="1" x14ac:dyDescent="0.3">
      <c r="A1776" s="147" t="s">
        <v>30387</v>
      </c>
      <c r="B1776" s="147"/>
      <c r="C1776" s="147" t="s">
        <v>30388</v>
      </c>
      <c r="D1776" s="147"/>
      <c r="E1776" s="147"/>
      <c r="F1776" s="147"/>
      <c r="G1776" s="147"/>
      <c r="H1776" s="147"/>
      <c r="I1776" s="147"/>
      <c r="J1776" s="147"/>
      <c r="K1776" s="147" t="s">
        <v>146</v>
      </c>
      <c r="L1776" s="147"/>
      <c r="M1776" s="147"/>
      <c r="N1776" s="148" t="s">
        <v>30389</v>
      </c>
      <c r="O1776" s="148"/>
      <c r="P1776" s="148"/>
      <c r="Q1776" s="148"/>
      <c r="R1776" s="148"/>
      <c r="S1776" s="148"/>
    </row>
    <row r="1777" spans="1:19" ht="15" customHeight="1" x14ac:dyDescent="0.3">
      <c r="A1777" s="147" t="s">
        <v>30390</v>
      </c>
      <c r="B1777" s="147"/>
      <c r="C1777" s="147" t="s">
        <v>30391</v>
      </c>
      <c r="D1777" s="147"/>
      <c r="E1777" s="147"/>
      <c r="F1777" s="147"/>
      <c r="G1777" s="147"/>
      <c r="H1777" s="147"/>
      <c r="I1777" s="147"/>
      <c r="J1777" s="147"/>
      <c r="K1777" s="147" t="s">
        <v>146</v>
      </c>
      <c r="L1777" s="147"/>
      <c r="M1777" s="147"/>
      <c r="N1777" s="148" t="s">
        <v>30392</v>
      </c>
      <c r="O1777" s="148"/>
      <c r="P1777" s="148"/>
      <c r="Q1777" s="148"/>
      <c r="R1777" s="148"/>
      <c r="S1777" s="148"/>
    </row>
    <row r="1778" spans="1:19" ht="15" customHeight="1" x14ac:dyDescent="0.3">
      <c r="A1778" s="147" t="s">
        <v>30393</v>
      </c>
      <c r="B1778" s="147"/>
      <c r="C1778" s="147" t="s">
        <v>30394</v>
      </c>
      <c r="D1778" s="147"/>
      <c r="E1778" s="147"/>
      <c r="F1778" s="147"/>
      <c r="G1778" s="147"/>
      <c r="H1778" s="147"/>
      <c r="I1778" s="147"/>
      <c r="J1778" s="147"/>
      <c r="K1778" s="147" t="s">
        <v>146</v>
      </c>
      <c r="L1778" s="147"/>
      <c r="M1778" s="147"/>
      <c r="N1778" s="148" t="s">
        <v>30395</v>
      </c>
      <c r="O1778" s="148"/>
      <c r="P1778" s="148"/>
      <c r="Q1778" s="148"/>
      <c r="R1778" s="148"/>
      <c r="S1778" s="148"/>
    </row>
    <row r="1779" spans="1:19" ht="15" customHeight="1" x14ac:dyDescent="0.3">
      <c r="A1779" s="147" t="s">
        <v>30396</v>
      </c>
      <c r="B1779" s="147"/>
      <c r="C1779" s="147" t="s">
        <v>30397</v>
      </c>
      <c r="D1779" s="147"/>
      <c r="E1779" s="147"/>
      <c r="F1779" s="147"/>
      <c r="G1779" s="147"/>
      <c r="H1779" s="147"/>
      <c r="I1779" s="147"/>
      <c r="J1779" s="147"/>
      <c r="K1779" s="147" t="s">
        <v>146</v>
      </c>
      <c r="L1779" s="147"/>
      <c r="M1779" s="147"/>
      <c r="N1779" s="148" t="s">
        <v>30398</v>
      </c>
      <c r="O1779" s="148"/>
      <c r="P1779" s="148"/>
      <c r="Q1779" s="148"/>
      <c r="R1779" s="148"/>
      <c r="S1779" s="148"/>
    </row>
    <row r="1780" spans="1:19" ht="15" customHeight="1" x14ac:dyDescent="0.3">
      <c r="A1780" s="147" t="s">
        <v>30399</v>
      </c>
      <c r="B1780" s="147"/>
      <c r="C1780" s="147" t="s">
        <v>30400</v>
      </c>
      <c r="D1780" s="147"/>
      <c r="E1780" s="147"/>
      <c r="F1780" s="147"/>
      <c r="G1780" s="147"/>
      <c r="H1780" s="147"/>
      <c r="I1780" s="147"/>
      <c r="J1780" s="147"/>
      <c r="K1780" s="147" t="s">
        <v>146</v>
      </c>
      <c r="L1780" s="147"/>
      <c r="M1780" s="147"/>
      <c r="N1780" s="148" t="s">
        <v>30401</v>
      </c>
      <c r="O1780" s="148"/>
      <c r="P1780" s="148"/>
      <c r="Q1780" s="148"/>
      <c r="R1780" s="148"/>
      <c r="S1780" s="148"/>
    </row>
    <row r="1781" spans="1:19" ht="15" customHeight="1" x14ac:dyDescent="0.3">
      <c r="A1781" s="147" t="s">
        <v>30402</v>
      </c>
      <c r="B1781" s="147"/>
      <c r="C1781" s="147" t="s">
        <v>30403</v>
      </c>
      <c r="D1781" s="147"/>
      <c r="E1781" s="147"/>
      <c r="F1781" s="147"/>
      <c r="G1781" s="147"/>
      <c r="H1781" s="147"/>
      <c r="I1781" s="147"/>
      <c r="J1781" s="147"/>
      <c r="K1781" s="147" t="s">
        <v>146</v>
      </c>
      <c r="L1781" s="147"/>
      <c r="M1781" s="147"/>
      <c r="N1781" s="148" t="s">
        <v>30404</v>
      </c>
      <c r="O1781" s="148"/>
      <c r="P1781" s="148"/>
      <c r="Q1781" s="148"/>
      <c r="R1781" s="148"/>
      <c r="S1781" s="148"/>
    </row>
    <row r="1782" spans="1:19" ht="15" customHeight="1" x14ac:dyDescent="0.3">
      <c r="A1782" s="147" t="s">
        <v>30405</v>
      </c>
      <c r="B1782" s="147"/>
      <c r="C1782" s="147" t="s">
        <v>30406</v>
      </c>
      <c r="D1782" s="147"/>
      <c r="E1782" s="147"/>
      <c r="F1782" s="147"/>
      <c r="G1782" s="147"/>
      <c r="H1782" s="147"/>
      <c r="I1782" s="147"/>
      <c r="J1782" s="147"/>
      <c r="K1782" s="147" t="s">
        <v>146</v>
      </c>
      <c r="L1782" s="147"/>
      <c r="M1782" s="147"/>
      <c r="N1782" s="148" t="s">
        <v>30407</v>
      </c>
      <c r="O1782" s="148"/>
      <c r="P1782" s="148"/>
      <c r="Q1782" s="148"/>
      <c r="R1782" s="148"/>
      <c r="S1782" s="148"/>
    </row>
    <row r="1783" spans="1:19" ht="15" customHeight="1" x14ac:dyDescent="0.3">
      <c r="A1783" s="147" t="s">
        <v>30408</v>
      </c>
      <c r="B1783" s="147"/>
      <c r="C1783" s="147" t="s">
        <v>30409</v>
      </c>
      <c r="D1783" s="147"/>
      <c r="E1783" s="147"/>
      <c r="F1783" s="147"/>
      <c r="G1783" s="147"/>
      <c r="H1783" s="147"/>
      <c r="I1783" s="147"/>
      <c r="J1783" s="147"/>
      <c r="K1783" s="147" t="s">
        <v>146</v>
      </c>
      <c r="L1783" s="147"/>
      <c r="M1783" s="147"/>
      <c r="N1783" s="148" t="s">
        <v>30410</v>
      </c>
      <c r="O1783" s="148"/>
      <c r="P1783" s="148"/>
      <c r="Q1783" s="148"/>
      <c r="R1783" s="148"/>
      <c r="S1783" s="148"/>
    </row>
    <row r="1784" spans="1:19" ht="15" customHeight="1" x14ac:dyDescent="0.3">
      <c r="A1784" s="147" t="s">
        <v>30411</v>
      </c>
      <c r="B1784" s="147"/>
      <c r="C1784" s="147" t="s">
        <v>30412</v>
      </c>
      <c r="D1784" s="147"/>
      <c r="E1784" s="147"/>
      <c r="F1784" s="147"/>
      <c r="G1784" s="147"/>
      <c r="H1784" s="147"/>
      <c r="I1784" s="147"/>
      <c r="J1784" s="147"/>
      <c r="K1784" s="147" t="s">
        <v>146</v>
      </c>
      <c r="L1784" s="147"/>
      <c r="M1784" s="147"/>
      <c r="N1784" s="148" t="s">
        <v>30413</v>
      </c>
      <c r="O1784" s="148"/>
      <c r="P1784" s="148"/>
      <c r="Q1784" s="148"/>
      <c r="R1784" s="148"/>
      <c r="S1784" s="148"/>
    </row>
    <row r="1785" spans="1:19" ht="15" customHeight="1" x14ac:dyDescent="0.3">
      <c r="A1785" s="147" t="s">
        <v>19885</v>
      </c>
      <c r="B1785" s="147"/>
      <c r="C1785" s="147" t="s">
        <v>30414</v>
      </c>
      <c r="D1785" s="147"/>
      <c r="E1785" s="147"/>
      <c r="F1785" s="147"/>
      <c r="G1785" s="147"/>
      <c r="H1785" s="147"/>
      <c r="I1785" s="147"/>
      <c r="J1785" s="147"/>
      <c r="K1785" s="147" t="s">
        <v>146</v>
      </c>
      <c r="L1785" s="147"/>
      <c r="M1785" s="147"/>
      <c r="N1785" s="148" t="s">
        <v>30415</v>
      </c>
      <c r="O1785" s="148"/>
      <c r="P1785" s="148"/>
      <c r="Q1785" s="148"/>
      <c r="R1785" s="148"/>
      <c r="S1785" s="148"/>
    </row>
    <row r="1786" spans="1:19" ht="15" customHeight="1" x14ac:dyDescent="0.3">
      <c r="A1786" s="147" t="s">
        <v>30416</v>
      </c>
      <c r="B1786" s="147"/>
      <c r="C1786" s="147" t="s">
        <v>30417</v>
      </c>
      <c r="D1786" s="147"/>
      <c r="E1786" s="147"/>
      <c r="F1786" s="147"/>
      <c r="G1786" s="147"/>
      <c r="H1786" s="147"/>
      <c r="I1786" s="147"/>
      <c r="J1786" s="147"/>
      <c r="K1786" s="147" t="s">
        <v>146</v>
      </c>
      <c r="L1786" s="147"/>
      <c r="M1786" s="147"/>
      <c r="N1786" s="148" t="s">
        <v>30418</v>
      </c>
      <c r="O1786" s="148"/>
      <c r="P1786" s="148"/>
      <c r="Q1786" s="148"/>
      <c r="R1786" s="148"/>
      <c r="S1786" s="148"/>
    </row>
    <row r="1787" spans="1:19" ht="15" customHeight="1" x14ac:dyDescent="0.3">
      <c r="A1787" s="147" t="s">
        <v>30419</v>
      </c>
      <c r="B1787" s="147"/>
      <c r="C1787" s="147" t="s">
        <v>30420</v>
      </c>
      <c r="D1787" s="147"/>
      <c r="E1787" s="147"/>
      <c r="F1787" s="147"/>
      <c r="G1787" s="147"/>
      <c r="H1787" s="147"/>
      <c r="I1787" s="147"/>
      <c r="J1787" s="147"/>
      <c r="K1787" s="147" t="s">
        <v>146</v>
      </c>
      <c r="L1787" s="147"/>
      <c r="M1787" s="147"/>
      <c r="N1787" s="148" t="s">
        <v>30421</v>
      </c>
      <c r="O1787" s="148"/>
      <c r="P1787" s="148"/>
      <c r="Q1787" s="148"/>
      <c r="R1787" s="148"/>
      <c r="S1787" s="148"/>
    </row>
    <row r="1788" spans="1:19" ht="15" customHeight="1" x14ac:dyDescent="0.3">
      <c r="A1788" s="147" t="s">
        <v>30422</v>
      </c>
      <c r="B1788" s="147"/>
      <c r="C1788" s="147" t="s">
        <v>30423</v>
      </c>
      <c r="D1788" s="147"/>
      <c r="E1788" s="147"/>
      <c r="F1788" s="147"/>
      <c r="G1788" s="147"/>
      <c r="H1788" s="147"/>
      <c r="I1788" s="147"/>
      <c r="J1788" s="147"/>
      <c r="K1788" s="147" t="s">
        <v>146</v>
      </c>
      <c r="L1788" s="147"/>
      <c r="M1788" s="147"/>
      <c r="N1788" s="148" t="s">
        <v>30424</v>
      </c>
      <c r="O1788" s="148"/>
      <c r="P1788" s="148"/>
      <c r="Q1788" s="148"/>
      <c r="R1788" s="148"/>
      <c r="S1788" s="148"/>
    </row>
    <row r="1789" spans="1:19" ht="15" customHeight="1" x14ac:dyDescent="0.3">
      <c r="A1789" s="147" t="s">
        <v>30425</v>
      </c>
      <c r="B1789" s="147"/>
      <c r="C1789" s="147" t="s">
        <v>30426</v>
      </c>
      <c r="D1789" s="147"/>
      <c r="E1789" s="147"/>
      <c r="F1789" s="147"/>
      <c r="G1789" s="147"/>
      <c r="H1789" s="147"/>
      <c r="I1789" s="147"/>
      <c r="J1789" s="147"/>
      <c r="K1789" s="147" t="s">
        <v>146</v>
      </c>
      <c r="L1789" s="147"/>
      <c r="M1789" s="147"/>
      <c r="N1789" s="148" t="s">
        <v>11698</v>
      </c>
      <c r="O1789" s="148"/>
      <c r="P1789" s="148"/>
      <c r="Q1789" s="148"/>
      <c r="R1789" s="148"/>
      <c r="S1789" s="148"/>
    </row>
    <row r="1790" spans="1:19" ht="15" customHeight="1" x14ac:dyDescent="0.3">
      <c r="A1790" s="147" t="s">
        <v>30427</v>
      </c>
      <c r="B1790" s="147"/>
      <c r="C1790" s="147" t="s">
        <v>30428</v>
      </c>
      <c r="D1790" s="147"/>
      <c r="E1790" s="147"/>
      <c r="F1790" s="147"/>
      <c r="G1790" s="147"/>
      <c r="H1790" s="147"/>
      <c r="I1790" s="147"/>
      <c r="J1790" s="147"/>
      <c r="K1790" s="147" t="s">
        <v>146</v>
      </c>
      <c r="L1790" s="147"/>
      <c r="M1790" s="147"/>
      <c r="N1790" s="148" t="s">
        <v>30429</v>
      </c>
      <c r="O1790" s="148"/>
      <c r="P1790" s="148"/>
      <c r="Q1790" s="148"/>
      <c r="R1790" s="148"/>
      <c r="S1790" s="148"/>
    </row>
    <row r="1791" spans="1:19" ht="15" customHeight="1" x14ac:dyDescent="0.3">
      <c r="A1791" s="147" t="s">
        <v>30430</v>
      </c>
      <c r="B1791" s="147"/>
      <c r="C1791" s="147" t="s">
        <v>30431</v>
      </c>
      <c r="D1791" s="147"/>
      <c r="E1791" s="147"/>
      <c r="F1791" s="147"/>
      <c r="G1791" s="147"/>
      <c r="H1791" s="147"/>
      <c r="I1791" s="147"/>
      <c r="J1791" s="147"/>
      <c r="K1791" s="147" t="s">
        <v>146</v>
      </c>
      <c r="L1791" s="147"/>
      <c r="M1791" s="147"/>
      <c r="N1791" s="148" t="s">
        <v>30432</v>
      </c>
      <c r="O1791" s="148"/>
      <c r="P1791" s="148"/>
      <c r="Q1791" s="148"/>
      <c r="R1791" s="148"/>
      <c r="S1791" s="148"/>
    </row>
    <row r="1792" spans="1:19" ht="15" customHeight="1" x14ac:dyDescent="0.3">
      <c r="A1792" s="147" t="s">
        <v>30433</v>
      </c>
      <c r="B1792" s="147"/>
      <c r="C1792" s="147" t="s">
        <v>30434</v>
      </c>
      <c r="D1792" s="147"/>
      <c r="E1792" s="147"/>
      <c r="F1792" s="147"/>
      <c r="G1792" s="147"/>
      <c r="H1792" s="147"/>
      <c r="I1792" s="147"/>
      <c r="J1792" s="147"/>
      <c r="K1792" s="147" t="s">
        <v>26910</v>
      </c>
      <c r="L1792" s="147"/>
      <c r="M1792" s="147"/>
      <c r="N1792" s="148" t="s">
        <v>26911</v>
      </c>
      <c r="O1792" s="148"/>
      <c r="P1792" s="148"/>
      <c r="Q1792" s="148"/>
      <c r="R1792" s="148"/>
      <c r="S1792" s="148"/>
    </row>
    <row r="1793" spans="1:19" ht="15" customHeight="1" x14ac:dyDescent="0.3">
      <c r="A1793" s="147" t="s">
        <v>30435</v>
      </c>
      <c r="B1793" s="147"/>
      <c r="C1793" s="147" t="s">
        <v>30436</v>
      </c>
      <c r="D1793" s="147"/>
      <c r="E1793" s="147"/>
      <c r="F1793" s="147"/>
      <c r="G1793" s="147"/>
      <c r="H1793" s="147"/>
      <c r="I1793" s="147"/>
      <c r="J1793" s="147"/>
      <c r="K1793" s="147" t="s">
        <v>146</v>
      </c>
      <c r="L1793" s="147"/>
      <c r="M1793" s="147"/>
      <c r="N1793" s="148" t="s">
        <v>30437</v>
      </c>
      <c r="O1793" s="148"/>
      <c r="P1793" s="148"/>
      <c r="Q1793" s="148"/>
      <c r="R1793" s="148"/>
      <c r="S1793" s="148"/>
    </row>
    <row r="1794" spans="1:19" ht="15" customHeight="1" x14ac:dyDescent="0.3">
      <c r="A1794" s="147" t="s">
        <v>30438</v>
      </c>
      <c r="B1794" s="147"/>
      <c r="C1794" s="147" t="s">
        <v>30439</v>
      </c>
      <c r="D1794" s="147"/>
      <c r="E1794" s="147"/>
      <c r="F1794" s="147"/>
      <c r="G1794" s="147"/>
      <c r="H1794" s="147"/>
      <c r="I1794" s="147"/>
      <c r="J1794" s="147"/>
      <c r="K1794" s="147" t="s">
        <v>146</v>
      </c>
      <c r="L1794" s="147"/>
      <c r="M1794" s="147"/>
      <c r="N1794" s="148" t="s">
        <v>30440</v>
      </c>
      <c r="O1794" s="148"/>
      <c r="P1794" s="148"/>
      <c r="Q1794" s="148"/>
      <c r="R1794" s="148"/>
      <c r="S1794" s="148"/>
    </row>
    <row r="1795" spans="1:19" ht="15" customHeight="1" x14ac:dyDescent="0.3">
      <c r="A1795" s="147" t="s">
        <v>30441</v>
      </c>
      <c r="B1795" s="147"/>
      <c r="C1795" s="147" t="s">
        <v>30442</v>
      </c>
      <c r="D1795" s="147"/>
      <c r="E1795" s="147"/>
      <c r="F1795" s="147"/>
      <c r="G1795" s="147"/>
      <c r="H1795" s="147"/>
      <c r="I1795" s="147"/>
      <c r="J1795" s="147"/>
      <c r="K1795" s="147" t="s">
        <v>146</v>
      </c>
      <c r="L1795" s="147"/>
      <c r="M1795" s="147"/>
      <c r="N1795" s="148" t="s">
        <v>30443</v>
      </c>
      <c r="O1795" s="148"/>
      <c r="P1795" s="148"/>
      <c r="Q1795" s="148"/>
      <c r="R1795" s="148"/>
      <c r="S1795" s="148"/>
    </row>
    <row r="1796" spans="1:19" ht="15" customHeight="1" x14ac:dyDescent="0.3">
      <c r="A1796" s="147" t="s">
        <v>30444</v>
      </c>
      <c r="B1796" s="147"/>
      <c r="C1796" s="147" t="s">
        <v>30445</v>
      </c>
      <c r="D1796" s="147"/>
      <c r="E1796" s="147"/>
      <c r="F1796" s="147"/>
      <c r="G1796" s="147"/>
      <c r="H1796" s="147"/>
      <c r="I1796" s="147"/>
      <c r="J1796" s="147"/>
      <c r="K1796" s="147" t="s">
        <v>146</v>
      </c>
      <c r="L1796" s="147"/>
      <c r="M1796" s="147"/>
      <c r="N1796" s="148" t="s">
        <v>30446</v>
      </c>
      <c r="O1796" s="148"/>
      <c r="P1796" s="148"/>
      <c r="Q1796" s="148"/>
      <c r="R1796" s="148"/>
      <c r="S1796" s="148"/>
    </row>
    <row r="1797" spans="1:19" ht="15" customHeight="1" x14ac:dyDescent="0.3">
      <c r="A1797" s="147" t="s">
        <v>30447</v>
      </c>
      <c r="B1797" s="147"/>
      <c r="C1797" s="147" t="s">
        <v>30448</v>
      </c>
      <c r="D1797" s="147"/>
      <c r="E1797" s="147"/>
      <c r="F1797" s="147"/>
      <c r="G1797" s="147"/>
      <c r="H1797" s="147"/>
      <c r="I1797" s="147"/>
      <c r="J1797" s="147"/>
      <c r="K1797" s="147" t="s">
        <v>146</v>
      </c>
      <c r="L1797" s="147"/>
      <c r="M1797" s="147"/>
      <c r="N1797" s="148" t="s">
        <v>30449</v>
      </c>
      <c r="O1797" s="148"/>
      <c r="P1797" s="148"/>
      <c r="Q1797" s="148"/>
      <c r="R1797" s="148"/>
      <c r="S1797" s="148"/>
    </row>
    <row r="1798" spans="1:19" ht="15" customHeight="1" x14ac:dyDescent="0.3">
      <c r="A1798" s="147" t="s">
        <v>30450</v>
      </c>
      <c r="B1798" s="147"/>
      <c r="C1798" s="147" t="s">
        <v>30451</v>
      </c>
      <c r="D1798" s="147"/>
      <c r="E1798" s="147"/>
      <c r="F1798" s="147"/>
      <c r="G1798" s="147"/>
      <c r="H1798" s="147"/>
      <c r="I1798" s="147"/>
      <c r="J1798" s="147"/>
      <c r="K1798" s="147" t="s">
        <v>80</v>
      </c>
      <c r="L1798" s="147"/>
      <c r="M1798" s="147"/>
      <c r="N1798" s="148" t="s">
        <v>8676</v>
      </c>
      <c r="O1798" s="148"/>
      <c r="P1798" s="148"/>
      <c r="Q1798" s="148"/>
      <c r="R1798" s="148"/>
      <c r="S1798" s="148"/>
    </row>
    <row r="1799" spans="1:19" ht="15" customHeight="1" x14ac:dyDescent="0.3">
      <c r="A1799" s="147" t="s">
        <v>30452</v>
      </c>
      <c r="B1799" s="147"/>
      <c r="C1799" s="147" t="s">
        <v>30453</v>
      </c>
      <c r="D1799" s="147"/>
      <c r="E1799" s="147"/>
      <c r="F1799" s="147"/>
      <c r="G1799" s="147"/>
      <c r="H1799" s="147"/>
      <c r="I1799" s="147"/>
      <c r="J1799" s="147"/>
      <c r="K1799" s="147" t="s">
        <v>80</v>
      </c>
      <c r="L1799" s="147"/>
      <c r="M1799" s="147"/>
      <c r="N1799" s="148" t="s">
        <v>30454</v>
      </c>
      <c r="O1799" s="148"/>
      <c r="P1799" s="148"/>
      <c r="Q1799" s="148"/>
      <c r="R1799" s="148"/>
      <c r="S1799" s="148"/>
    </row>
    <row r="1800" spans="1:19" ht="15" customHeight="1" x14ac:dyDescent="0.3">
      <c r="A1800" s="147" t="s">
        <v>30455</v>
      </c>
      <c r="B1800" s="147"/>
      <c r="C1800" s="147" t="s">
        <v>30456</v>
      </c>
      <c r="D1800" s="147"/>
      <c r="E1800" s="147"/>
      <c r="F1800" s="147"/>
      <c r="G1800" s="147"/>
      <c r="H1800" s="147"/>
      <c r="I1800" s="147"/>
      <c r="J1800" s="147"/>
      <c r="K1800" s="147" t="s">
        <v>80</v>
      </c>
      <c r="L1800" s="147"/>
      <c r="M1800" s="147"/>
      <c r="N1800" s="148" t="s">
        <v>26942</v>
      </c>
      <c r="O1800" s="148"/>
      <c r="P1800" s="148"/>
      <c r="Q1800" s="148"/>
      <c r="R1800" s="148"/>
      <c r="S1800" s="148"/>
    </row>
    <row r="1801" spans="1:19" ht="15" customHeight="1" x14ac:dyDescent="0.3">
      <c r="A1801" s="147" t="s">
        <v>30457</v>
      </c>
      <c r="B1801" s="147"/>
      <c r="C1801" s="147" t="s">
        <v>30458</v>
      </c>
      <c r="D1801" s="147"/>
      <c r="E1801" s="147"/>
      <c r="F1801" s="147"/>
      <c r="G1801" s="147"/>
      <c r="H1801" s="147"/>
      <c r="I1801" s="147"/>
      <c r="J1801" s="147"/>
      <c r="K1801" s="147" t="s">
        <v>80</v>
      </c>
      <c r="L1801" s="147"/>
      <c r="M1801" s="147"/>
      <c r="N1801" s="148" t="s">
        <v>30459</v>
      </c>
      <c r="O1801" s="148"/>
      <c r="P1801" s="148"/>
      <c r="Q1801" s="148"/>
      <c r="R1801" s="148"/>
      <c r="S1801" s="148"/>
    </row>
    <row r="1802" spans="1:19" ht="15" customHeight="1" x14ac:dyDescent="0.3">
      <c r="A1802" s="147" t="s">
        <v>30460</v>
      </c>
      <c r="B1802" s="147"/>
      <c r="C1802" s="147" t="s">
        <v>30461</v>
      </c>
      <c r="D1802" s="147"/>
      <c r="E1802" s="147"/>
      <c r="F1802" s="147"/>
      <c r="G1802" s="147"/>
      <c r="H1802" s="147"/>
      <c r="I1802" s="147"/>
      <c r="J1802" s="147"/>
      <c r="K1802" s="147" t="s">
        <v>80</v>
      </c>
      <c r="L1802" s="147"/>
      <c r="M1802" s="147"/>
      <c r="N1802" s="148" t="s">
        <v>14703</v>
      </c>
      <c r="O1802" s="148"/>
      <c r="P1802" s="148"/>
      <c r="Q1802" s="148"/>
      <c r="R1802" s="148"/>
      <c r="S1802" s="148"/>
    </row>
    <row r="1803" spans="1:19" ht="15" customHeight="1" x14ac:dyDescent="0.3">
      <c r="A1803" s="152" t="s">
        <v>30462</v>
      </c>
      <c r="B1803" s="152"/>
      <c r="C1803" s="152" t="s">
        <v>30463</v>
      </c>
      <c r="D1803" s="152"/>
      <c r="E1803" s="152"/>
      <c r="F1803" s="152"/>
      <c r="G1803" s="152"/>
      <c r="H1803" s="152"/>
      <c r="I1803" s="152"/>
      <c r="J1803" s="152"/>
      <c r="K1803" s="152" t="s">
        <v>80</v>
      </c>
      <c r="L1803" s="152"/>
      <c r="M1803" s="152"/>
      <c r="N1803" s="153" t="s">
        <v>30464</v>
      </c>
      <c r="O1803" s="153"/>
      <c r="P1803" s="153"/>
      <c r="Q1803" s="153"/>
      <c r="R1803" s="153"/>
      <c r="S1803" s="153"/>
    </row>
    <row r="1805" spans="1:19" ht="15" customHeight="1" x14ac:dyDescent="0.3">
      <c r="A1805" s="154" t="s">
        <v>26963</v>
      </c>
      <c r="B1805" s="154"/>
      <c r="C1805" s="154"/>
    </row>
    <row r="1806" spans="1:19" ht="15" customHeight="1" x14ac:dyDescent="0.3">
      <c r="A1806" s="154"/>
      <c r="B1806" s="154"/>
      <c r="C1806" s="154"/>
      <c r="P1806" s="155" t="s">
        <v>30465</v>
      </c>
      <c r="Q1806" s="155"/>
      <c r="R1806" s="155"/>
      <c r="S1806" s="155"/>
    </row>
    <row r="1807" spans="1:19" x14ac:dyDescent="0.3">
      <c r="P1807" s="155"/>
      <c r="Q1807" s="155"/>
      <c r="R1807" s="155"/>
      <c r="S1807" s="155"/>
    </row>
    <row r="1809" spans="1:19" ht="15.75" customHeight="1" x14ac:dyDescent="0.3">
      <c r="H1809" s="150" t="s">
        <v>26843</v>
      </c>
      <c r="I1809" s="150"/>
      <c r="J1809" s="150"/>
      <c r="K1809" s="150"/>
      <c r="L1809" s="150"/>
      <c r="M1809" s="150"/>
      <c r="N1809" s="150"/>
    </row>
    <row r="1811" spans="1:19" ht="15.75" customHeight="1" x14ac:dyDescent="0.3">
      <c r="G1811" s="150" t="s">
        <v>26844</v>
      </c>
      <c r="H1811" s="150"/>
    </row>
    <row r="1813" spans="1:19" ht="15" customHeight="1" x14ac:dyDescent="0.3">
      <c r="A1813" s="151" t="s">
        <v>26845</v>
      </c>
      <c r="B1813" s="151"/>
      <c r="C1813" s="151"/>
      <c r="D1813" s="151"/>
      <c r="J1813" s="151" t="s">
        <v>26846</v>
      </c>
      <c r="K1813" s="151"/>
      <c r="M1813" s="151" t="s">
        <v>26847</v>
      </c>
      <c r="N1813" s="151"/>
      <c r="P1813" s="151" t="s">
        <v>26848</v>
      </c>
      <c r="Q1813" s="151"/>
      <c r="R1813" s="151"/>
    </row>
    <row r="1815" spans="1:19" ht="15" customHeight="1" x14ac:dyDescent="0.3">
      <c r="A1815" s="137" t="s">
        <v>27</v>
      </c>
      <c r="C1815" s="149" t="s">
        <v>26849</v>
      </c>
      <c r="D1815" s="149"/>
      <c r="E1815" s="149"/>
      <c r="L1815" s="137" t="s">
        <v>13</v>
      </c>
      <c r="R1815" s="137" t="s">
        <v>26850</v>
      </c>
    </row>
    <row r="1817" spans="1:19" ht="15" customHeight="1" x14ac:dyDescent="0.3">
      <c r="A1817" s="147" t="s">
        <v>30466</v>
      </c>
      <c r="B1817" s="147"/>
      <c r="C1817" s="147" t="s">
        <v>30467</v>
      </c>
      <c r="D1817" s="147"/>
      <c r="E1817" s="147"/>
      <c r="F1817" s="147"/>
      <c r="G1817" s="147"/>
      <c r="H1817" s="147"/>
      <c r="I1817" s="147"/>
      <c r="J1817" s="147"/>
      <c r="K1817" s="147" t="s">
        <v>80</v>
      </c>
      <c r="L1817" s="147"/>
      <c r="M1817" s="147"/>
      <c r="N1817" s="148" t="s">
        <v>30468</v>
      </c>
      <c r="O1817" s="148"/>
      <c r="P1817" s="148"/>
      <c r="Q1817" s="148"/>
      <c r="R1817" s="148"/>
      <c r="S1817" s="148"/>
    </row>
    <row r="1818" spans="1:19" x14ac:dyDescent="0.3">
      <c r="A1818" s="147"/>
      <c r="B1818" s="147"/>
      <c r="C1818" s="147"/>
      <c r="D1818" s="147"/>
      <c r="E1818" s="147"/>
      <c r="F1818" s="147"/>
      <c r="G1818" s="147"/>
      <c r="H1818" s="147"/>
      <c r="I1818" s="147"/>
      <c r="J1818" s="147"/>
      <c r="K1818" s="147"/>
      <c r="L1818" s="147"/>
      <c r="M1818" s="147"/>
      <c r="N1818" s="148"/>
      <c r="O1818" s="148"/>
      <c r="P1818" s="148"/>
      <c r="Q1818" s="148"/>
      <c r="R1818" s="148"/>
      <c r="S1818" s="148"/>
    </row>
    <row r="1819" spans="1:19" ht="15" customHeight="1" x14ac:dyDescent="0.3">
      <c r="A1819" s="147" t="s">
        <v>30469</v>
      </c>
      <c r="B1819" s="147"/>
      <c r="C1819" s="147" t="s">
        <v>30470</v>
      </c>
      <c r="D1819" s="147"/>
      <c r="E1819" s="147"/>
      <c r="F1819" s="147"/>
      <c r="G1819" s="147"/>
      <c r="H1819" s="147"/>
      <c r="I1819" s="147"/>
      <c r="J1819" s="147"/>
      <c r="K1819" s="147" t="s">
        <v>80</v>
      </c>
      <c r="L1819" s="147"/>
      <c r="M1819" s="147"/>
      <c r="N1819" s="148" t="s">
        <v>8580</v>
      </c>
      <c r="O1819" s="148"/>
      <c r="P1819" s="148"/>
      <c r="Q1819" s="148"/>
      <c r="R1819" s="148"/>
      <c r="S1819" s="148"/>
    </row>
    <row r="1820" spans="1:19" ht="15" customHeight="1" x14ac:dyDescent="0.3">
      <c r="A1820" s="147" t="s">
        <v>30471</v>
      </c>
      <c r="B1820" s="147"/>
      <c r="C1820" s="147" t="s">
        <v>30472</v>
      </c>
      <c r="D1820" s="147"/>
      <c r="E1820" s="147"/>
      <c r="F1820" s="147"/>
      <c r="G1820" s="147"/>
      <c r="H1820" s="147"/>
      <c r="I1820" s="147"/>
      <c r="J1820" s="147"/>
      <c r="K1820" s="147" t="s">
        <v>80</v>
      </c>
      <c r="L1820" s="147"/>
      <c r="M1820" s="147"/>
      <c r="N1820" s="148" t="s">
        <v>30473</v>
      </c>
      <c r="O1820" s="148"/>
      <c r="P1820" s="148"/>
      <c r="Q1820" s="148"/>
      <c r="R1820" s="148"/>
      <c r="S1820" s="148"/>
    </row>
    <row r="1821" spans="1:19" ht="15" customHeight="1" x14ac:dyDescent="0.3">
      <c r="A1821" s="147" t="s">
        <v>30474</v>
      </c>
      <c r="B1821" s="147"/>
      <c r="C1821" s="147" t="s">
        <v>30475</v>
      </c>
      <c r="D1821" s="147"/>
      <c r="E1821" s="147"/>
      <c r="F1821" s="147"/>
      <c r="G1821" s="147"/>
      <c r="H1821" s="147"/>
      <c r="I1821" s="147"/>
      <c r="J1821" s="147"/>
      <c r="K1821" s="147" t="s">
        <v>80</v>
      </c>
      <c r="L1821" s="147"/>
      <c r="M1821" s="147"/>
      <c r="N1821" s="148" t="s">
        <v>30476</v>
      </c>
      <c r="O1821" s="148"/>
      <c r="P1821" s="148"/>
      <c r="Q1821" s="148"/>
      <c r="R1821" s="148"/>
      <c r="S1821" s="148"/>
    </row>
    <row r="1822" spans="1:19" ht="15" customHeight="1" x14ac:dyDescent="0.3">
      <c r="A1822" s="147" t="s">
        <v>30477</v>
      </c>
      <c r="B1822" s="147"/>
      <c r="C1822" s="147" t="s">
        <v>30478</v>
      </c>
      <c r="D1822" s="147"/>
      <c r="E1822" s="147"/>
      <c r="F1822" s="147"/>
      <c r="G1822" s="147"/>
      <c r="H1822" s="147"/>
      <c r="I1822" s="147"/>
      <c r="J1822" s="147"/>
      <c r="K1822" s="147" t="s">
        <v>80</v>
      </c>
      <c r="L1822" s="147"/>
      <c r="M1822" s="147"/>
      <c r="N1822" s="148" t="s">
        <v>30479</v>
      </c>
      <c r="O1822" s="148"/>
      <c r="P1822" s="148"/>
      <c r="Q1822" s="148"/>
      <c r="R1822" s="148"/>
      <c r="S1822" s="148"/>
    </row>
    <row r="1823" spans="1:19" ht="15" customHeight="1" x14ac:dyDescent="0.3">
      <c r="A1823" s="147" t="s">
        <v>30480</v>
      </c>
      <c r="B1823" s="147"/>
      <c r="C1823" s="147" t="s">
        <v>30481</v>
      </c>
      <c r="D1823" s="147"/>
      <c r="E1823" s="147"/>
      <c r="F1823" s="147"/>
      <c r="G1823" s="147"/>
      <c r="H1823" s="147"/>
      <c r="I1823" s="147"/>
      <c r="J1823" s="147"/>
      <c r="K1823" s="147" t="s">
        <v>80</v>
      </c>
      <c r="L1823" s="147"/>
      <c r="M1823" s="147"/>
      <c r="N1823" s="148" t="s">
        <v>30482</v>
      </c>
      <c r="O1823" s="148"/>
      <c r="P1823" s="148"/>
      <c r="Q1823" s="148"/>
      <c r="R1823" s="148"/>
      <c r="S1823" s="148"/>
    </row>
    <row r="1824" spans="1:19" ht="15" customHeight="1" x14ac:dyDescent="0.3">
      <c r="A1824" s="147" t="s">
        <v>30483</v>
      </c>
      <c r="B1824" s="147"/>
      <c r="C1824" s="147" t="s">
        <v>30484</v>
      </c>
      <c r="D1824" s="147"/>
      <c r="E1824" s="147"/>
      <c r="F1824" s="147"/>
      <c r="G1824" s="147"/>
      <c r="H1824" s="147"/>
      <c r="I1824" s="147"/>
      <c r="J1824" s="147"/>
      <c r="K1824" s="147" t="s">
        <v>80</v>
      </c>
      <c r="L1824" s="147"/>
      <c r="M1824" s="147"/>
      <c r="N1824" s="148" t="s">
        <v>5157</v>
      </c>
      <c r="O1824" s="148"/>
      <c r="P1824" s="148"/>
      <c r="Q1824" s="148"/>
      <c r="R1824" s="148"/>
      <c r="S1824" s="148"/>
    </row>
    <row r="1825" spans="1:19" ht="15" customHeight="1" x14ac:dyDescent="0.3">
      <c r="A1825" s="147" t="s">
        <v>30485</v>
      </c>
      <c r="B1825" s="147"/>
      <c r="C1825" s="147" t="s">
        <v>30486</v>
      </c>
      <c r="D1825" s="147"/>
      <c r="E1825" s="147"/>
      <c r="F1825" s="147"/>
      <c r="G1825" s="147"/>
      <c r="H1825" s="147"/>
      <c r="I1825" s="147"/>
      <c r="J1825" s="147"/>
      <c r="K1825" s="147" t="s">
        <v>80</v>
      </c>
      <c r="L1825" s="147"/>
      <c r="M1825" s="147"/>
      <c r="N1825" s="148" t="s">
        <v>5824</v>
      </c>
      <c r="O1825" s="148"/>
      <c r="P1825" s="148"/>
      <c r="Q1825" s="148"/>
      <c r="R1825" s="148"/>
      <c r="S1825" s="148"/>
    </row>
    <row r="1826" spans="1:19" ht="15" customHeight="1" x14ac:dyDescent="0.3">
      <c r="A1826" s="147" t="s">
        <v>30487</v>
      </c>
      <c r="B1826" s="147"/>
      <c r="C1826" s="147" t="s">
        <v>30488</v>
      </c>
      <c r="D1826" s="147"/>
      <c r="E1826" s="147"/>
      <c r="F1826" s="147"/>
      <c r="G1826" s="147"/>
      <c r="H1826" s="147"/>
      <c r="I1826" s="147"/>
      <c r="J1826" s="147"/>
      <c r="K1826" s="147" t="s">
        <v>80</v>
      </c>
      <c r="L1826" s="147"/>
      <c r="M1826" s="147"/>
      <c r="N1826" s="148" t="s">
        <v>10787</v>
      </c>
      <c r="O1826" s="148"/>
      <c r="P1826" s="148"/>
      <c r="Q1826" s="148"/>
      <c r="R1826" s="148"/>
      <c r="S1826" s="148"/>
    </row>
    <row r="1827" spans="1:19" ht="15" customHeight="1" x14ac:dyDescent="0.3">
      <c r="A1827" s="147" t="s">
        <v>30489</v>
      </c>
      <c r="B1827" s="147"/>
      <c r="C1827" s="147" t="s">
        <v>30490</v>
      </c>
      <c r="D1827" s="147"/>
      <c r="E1827" s="147"/>
      <c r="F1827" s="147"/>
      <c r="G1827" s="147"/>
      <c r="H1827" s="147"/>
      <c r="I1827" s="147"/>
      <c r="J1827" s="147"/>
      <c r="K1827" s="147" t="s">
        <v>80</v>
      </c>
      <c r="L1827" s="147"/>
      <c r="M1827" s="147"/>
      <c r="N1827" s="148" t="s">
        <v>30491</v>
      </c>
      <c r="O1827" s="148"/>
      <c r="P1827" s="148"/>
      <c r="Q1827" s="148"/>
      <c r="R1827" s="148"/>
      <c r="S1827" s="148"/>
    </row>
    <row r="1828" spans="1:19" ht="15" customHeight="1" x14ac:dyDescent="0.3">
      <c r="A1828" s="147" t="s">
        <v>30492</v>
      </c>
      <c r="B1828" s="147"/>
      <c r="C1828" s="147" t="s">
        <v>30493</v>
      </c>
      <c r="D1828" s="147"/>
      <c r="E1828" s="147"/>
      <c r="F1828" s="147"/>
      <c r="G1828" s="147"/>
      <c r="H1828" s="147"/>
      <c r="I1828" s="147"/>
      <c r="J1828" s="147"/>
      <c r="K1828" s="147" t="s">
        <v>80</v>
      </c>
      <c r="L1828" s="147"/>
      <c r="M1828" s="147"/>
      <c r="N1828" s="148" t="s">
        <v>30494</v>
      </c>
      <c r="O1828" s="148"/>
      <c r="P1828" s="148"/>
      <c r="Q1828" s="148"/>
      <c r="R1828" s="148"/>
      <c r="S1828" s="148"/>
    </row>
    <row r="1829" spans="1:19" ht="15" customHeight="1" x14ac:dyDescent="0.3">
      <c r="A1829" s="147" t="s">
        <v>30495</v>
      </c>
      <c r="B1829" s="147"/>
      <c r="C1829" s="147" t="s">
        <v>30496</v>
      </c>
      <c r="D1829" s="147"/>
      <c r="E1829" s="147"/>
      <c r="F1829" s="147"/>
      <c r="G1829" s="147"/>
      <c r="H1829" s="147"/>
      <c r="I1829" s="147"/>
      <c r="J1829" s="147"/>
      <c r="K1829" s="147" t="s">
        <v>80</v>
      </c>
      <c r="L1829" s="147"/>
      <c r="M1829" s="147"/>
      <c r="N1829" s="148" t="s">
        <v>30497</v>
      </c>
      <c r="O1829" s="148"/>
      <c r="P1829" s="148"/>
      <c r="Q1829" s="148"/>
      <c r="R1829" s="148"/>
      <c r="S1829" s="148"/>
    </row>
    <row r="1830" spans="1:19" ht="15" customHeight="1" x14ac:dyDescent="0.3">
      <c r="A1830" s="147" t="s">
        <v>30498</v>
      </c>
      <c r="B1830" s="147"/>
      <c r="C1830" s="147" t="s">
        <v>30499</v>
      </c>
      <c r="D1830" s="147"/>
      <c r="E1830" s="147"/>
      <c r="F1830" s="147"/>
      <c r="G1830" s="147"/>
      <c r="H1830" s="147"/>
      <c r="I1830" s="147"/>
      <c r="J1830" s="147"/>
      <c r="K1830" s="147" t="s">
        <v>80</v>
      </c>
      <c r="L1830" s="147"/>
      <c r="M1830" s="147"/>
      <c r="N1830" s="148" t="s">
        <v>30500</v>
      </c>
      <c r="O1830" s="148"/>
      <c r="P1830" s="148"/>
      <c r="Q1830" s="148"/>
      <c r="R1830" s="148"/>
      <c r="S1830" s="148"/>
    </row>
    <row r="1831" spans="1:19" ht="15" customHeight="1" x14ac:dyDescent="0.3">
      <c r="A1831" s="147" t="s">
        <v>30501</v>
      </c>
      <c r="B1831" s="147"/>
      <c r="C1831" s="147" t="s">
        <v>30502</v>
      </c>
      <c r="D1831" s="147"/>
      <c r="E1831" s="147"/>
      <c r="F1831" s="147"/>
      <c r="G1831" s="147"/>
      <c r="H1831" s="147"/>
      <c r="I1831" s="147"/>
      <c r="J1831" s="147"/>
      <c r="K1831" s="147" t="s">
        <v>80</v>
      </c>
      <c r="L1831" s="147"/>
      <c r="M1831" s="147"/>
      <c r="N1831" s="148" t="s">
        <v>30503</v>
      </c>
      <c r="O1831" s="148"/>
      <c r="P1831" s="148"/>
      <c r="Q1831" s="148"/>
      <c r="R1831" s="148"/>
      <c r="S1831" s="148"/>
    </row>
    <row r="1832" spans="1:19" ht="15" customHeight="1" x14ac:dyDescent="0.3">
      <c r="A1832" s="147" t="s">
        <v>30504</v>
      </c>
      <c r="B1832" s="147"/>
      <c r="C1832" s="147" t="s">
        <v>30505</v>
      </c>
      <c r="D1832" s="147"/>
      <c r="E1832" s="147"/>
      <c r="F1832" s="147"/>
      <c r="G1832" s="147"/>
      <c r="H1832" s="147"/>
      <c r="I1832" s="147"/>
      <c r="J1832" s="147"/>
      <c r="K1832" s="147" t="s">
        <v>80</v>
      </c>
      <c r="L1832" s="147"/>
      <c r="M1832" s="147"/>
      <c r="N1832" s="148" t="s">
        <v>30506</v>
      </c>
      <c r="O1832" s="148"/>
      <c r="P1832" s="148"/>
      <c r="Q1832" s="148"/>
      <c r="R1832" s="148"/>
      <c r="S1832" s="148"/>
    </row>
    <row r="1833" spans="1:19" ht="15" customHeight="1" x14ac:dyDescent="0.3">
      <c r="A1833" s="147" t="s">
        <v>30507</v>
      </c>
      <c r="B1833" s="147"/>
      <c r="C1833" s="147" t="s">
        <v>30508</v>
      </c>
      <c r="D1833" s="147"/>
      <c r="E1833" s="147"/>
      <c r="F1833" s="147"/>
      <c r="G1833" s="147"/>
      <c r="H1833" s="147"/>
      <c r="I1833" s="147"/>
      <c r="J1833" s="147"/>
      <c r="K1833" s="147" t="s">
        <v>80</v>
      </c>
      <c r="L1833" s="147"/>
      <c r="M1833" s="147"/>
      <c r="N1833" s="148" t="s">
        <v>30509</v>
      </c>
      <c r="O1833" s="148"/>
      <c r="P1833" s="148"/>
      <c r="Q1833" s="148"/>
      <c r="R1833" s="148"/>
      <c r="S1833" s="148"/>
    </row>
    <row r="1834" spans="1:19" ht="15" customHeight="1" x14ac:dyDescent="0.3">
      <c r="A1834" s="147" t="s">
        <v>30510</v>
      </c>
      <c r="B1834" s="147"/>
      <c r="C1834" s="147" t="s">
        <v>30511</v>
      </c>
      <c r="D1834" s="147"/>
      <c r="E1834" s="147"/>
      <c r="F1834" s="147"/>
      <c r="G1834" s="147"/>
      <c r="H1834" s="147"/>
      <c r="I1834" s="147"/>
      <c r="J1834" s="147"/>
      <c r="K1834" s="147" t="s">
        <v>80</v>
      </c>
      <c r="L1834" s="147"/>
      <c r="M1834" s="147"/>
      <c r="N1834" s="148" t="s">
        <v>30512</v>
      </c>
      <c r="O1834" s="148"/>
      <c r="P1834" s="148"/>
      <c r="Q1834" s="148"/>
      <c r="R1834" s="148"/>
      <c r="S1834" s="148"/>
    </row>
    <row r="1835" spans="1:19" ht="15" customHeight="1" x14ac:dyDescent="0.3">
      <c r="A1835" s="147" t="s">
        <v>30513</v>
      </c>
      <c r="B1835" s="147"/>
      <c r="C1835" s="147" t="s">
        <v>30514</v>
      </c>
      <c r="D1835" s="147"/>
      <c r="E1835" s="147"/>
      <c r="F1835" s="147"/>
      <c r="G1835" s="147"/>
      <c r="H1835" s="147"/>
      <c r="I1835" s="147"/>
      <c r="J1835" s="147"/>
      <c r="K1835" s="147" t="s">
        <v>80</v>
      </c>
      <c r="L1835" s="147"/>
      <c r="M1835" s="147"/>
      <c r="N1835" s="148" t="s">
        <v>3623</v>
      </c>
      <c r="O1835" s="148"/>
      <c r="P1835" s="148"/>
      <c r="Q1835" s="148"/>
      <c r="R1835" s="148"/>
      <c r="S1835" s="148"/>
    </row>
    <row r="1836" spans="1:19" ht="15" customHeight="1" x14ac:dyDescent="0.3">
      <c r="A1836" s="147" t="s">
        <v>30515</v>
      </c>
      <c r="B1836" s="147"/>
      <c r="C1836" s="147" t="s">
        <v>30516</v>
      </c>
      <c r="D1836" s="147"/>
      <c r="E1836" s="147"/>
      <c r="F1836" s="147"/>
      <c r="G1836" s="147"/>
      <c r="H1836" s="147"/>
      <c r="I1836" s="147"/>
      <c r="J1836" s="147"/>
      <c r="K1836" s="147" t="s">
        <v>80</v>
      </c>
      <c r="L1836" s="147"/>
      <c r="M1836" s="147"/>
      <c r="N1836" s="148" t="s">
        <v>30517</v>
      </c>
      <c r="O1836" s="148"/>
      <c r="P1836" s="148"/>
      <c r="Q1836" s="148"/>
      <c r="R1836" s="148"/>
      <c r="S1836" s="148"/>
    </row>
    <row r="1837" spans="1:19" ht="15" customHeight="1" x14ac:dyDescent="0.3">
      <c r="A1837" s="147" t="s">
        <v>30518</v>
      </c>
      <c r="B1837" s="147"/>
      <c r="C1837" s="147" t="s">
        <v>30519</v>
      </c>
      <c r="D1837" s="147"/>
      <c r="E1837" s="147"/>
      <c r="F1837" s="147"/>
      <c r="G1837" s="147"/>
      <c r="H1837" s="147"/>
      <c r="I1837" s="147"/>
      <c r="J1837" s="147"/>
      <c r="K1837" s="147" t="s">
        <v>80</v>
      </c>
      <c r="L1837" s="147"/>
      <c r="M1837" s="147"/>
      <c r="N1837" s="148" t="s">
        <v>30520</v>
      </c>
      <c r="O1837" s="148"/>
      <c r="P1837" s="148"/>
      <c r="Q1837" s="148"/>
      <c r="R1837" s="148"/>
      <c r="S1837" s="148"/>
    </row>
    <row r="1838" spans="1:19" ht="15" customHeight="1" x14ac:dyDescent="0.3">
      <c r="A1838" s="147" t="s">
        <v>30521</v>
      </c>
      <c r="B1838" s="147"/>
      <c r="C1838" s="147" t="s">
        <v>30522</v>
      </c>
      <c r="D1838" s="147"/>
      <c r="E1838" s="147"/>
      <c r="F1838" s="147"/>
      <c r="G1838" s="147"/>
      <c r="H1838" s="147"/>
      <c r="I1838" s="147"/>
      <c r="J1838" s="147"/>
      <c r="K1838" s="147" t="s">
        <v>80</v>
      </c>
      <c r="L1838" s="147"/>
      <c r="M1838" s="147"/>
      <c r="N1838" s="148" t="s">
        <v>30523</v>
      </c>
      <c r="O1838" s="148"/>
      <c r="P1838" s="148"/>
      <c r="Q1838" s="148"/>
      <c r="R1838" s="148"/>
      <c r="S1838" s="148"/>
    </row>
    <row r="1839" spans="1:19" ht="15" customHeight="1" x14ac:dyDescent="0.3">
      <c r="A1839" s="147" t="s">
        <v>30524</v>
      </c>
      <c r="B1839" s="147"/>
      <c r="C1839" s="147" t="s">
        <v>30525</v>
      </c>
      <c r="D1839" s="147"/>
      <c r="E1839" s="147"/>
      <c r="F1839" s="147"/>
      <c r="G1839" s="147"/>
      <c r="H1839" s="147"/>
      <c r="I1839" s="147"/>
      <c r="J1839" s="147"/>
      <c r="K1839" s="147" t="s">
        <v>80</v>
      </c>
      <c r="L1839" s="147"/>
      <c r="M1839" s="147"/>
      <c r="N1839" s="148" t="s">
        <v>1693</v>
      </c>
      <c r="O1839" s="148"/>
      <c r="P1839" s="148"/>
      <c r="Q1839" s="148"/>
      <c r="R1839" s="148"/>
      <c r="S1839" s="148"/>
    </row>
    <row r="1840" spans="1:19" ht="15" customHeight="1" x14ac:dyDescent="0.3">
      <c r="A1840" s="147" t="s">
        <v>30526</v>
      </c>
      <c r="B1840" s="147"/>
      <c r="C1840" s="147" t="s">
        <v>30527</v>
      </c>
      <c r="D1840" s="147"/>
      <c r="E1840" s="147"/>
      <c r="F1840" s="147"/>
      <c r="G1840" s="147"/>
      <c r="H1840" s="147"/>
      <c r="I1840" s="147"/>
      <c r="J1840" s="147"/>
      <c r="K1840" s="147" t="s">
        <v>80</v>
      </c>
      <c r="L1840" s="147"/>
      <c r="M1840" s="147"/>
      <c r="N1840" s="148" t="s">
        <v>30528</v>
      </c>
      <c r="O1840" s="148"/>
      <c r="P1840" s="148"/>
      <c r="Q1840" s="148"/>
      <c r="R1840" s="148"/>
      <c r="S1840" s="148"/>
    </row>
    <row r="1841" spans="1:19" ht="15" customHeight="1" x14ac:dyDescent="0.3">
      <c r="A1841" s="147" t="s">
        <v>30529</v>
      </c>
      <c r="B1841" s="147"/>
      <c r="C1841" s="147" t="s">
        <v>30530</v>
      </c>
      <c r="D1841" s="147"/>
      <c r="E1841" s="147"/>
      <c r="F1841" s="147"/>
      <c r="G1841" s="147"/>
      <c r="H1841" s="147"/>
      <c r="I1841" s="147"/>
      <c r="J1841" s="147"/>
      <c r="K1841" s="147" t="s">
        <v>80</v>
      </c>
      <c r="L1841" s="147"/>
      <c r="M1841" s="147"/>
      <c r="N1841" s="148" t="s">
        <v>30531</v>
      </c>
      <c r="O1841" s="148"/>
      <c r="P1841" s="148"/>
      <c r="Q1841" s="148"/>
      <c r="R1841" s="148"/>
      <c r="S1841" s="148"/>
    </row>
    <row r="1842" spans="1:19" ht="15" customHeight="1" x14ac:dyDescent="0.3">
      <c r="A1842" s="147" t="s">
        <v>30532</v>
      </c>
      <c r="B1842" s="147"/>
      <c r="C1842" s="147" t="s">
        <v>30533</v>
      </c>
      <c r="D1842" s="147"/>
      <c r="E1842" s="147"/>
      <c r="F1842" s="147"/>
      <c r="G1842" s="147"/>
      <c r="H1842" s="147"/>
      <c r="I1842" s="147"/>
      <c r="J1842" s="147"/>
      <c r="K1842" s="147" t="s">
        <v>80</v>
      </c>
      <c r="L1842" s="147"/>
      <c r="M1842" s="147"/>
      <c r="N1842" s="148" t="s">
        <v>6090</v>
      </c>
      <c r="O1842" s="148"/>
      <c r="P1842" s="148"/>
      <c r="Q1842" s="148"/>
      <c r="R1842" s="148"/>
      <c r="S1842" s="148"/>
    </row>
    <row r="1843" spans="1:19" ht="15" customHeight="1" x14ac:dyDescent="0.3">
      <c r="A1843" s="147" t="s">
        <v>30534</v>
      </c>
      <c r="B1843" s="147"/>
      <c r="C1843" s="147" t="s">
        <v>30535</v>
      </c>
      <c r="D1843" s="147"/>
      <c r="E1843" s="147"/>
      <c r="F1843" s="147"/>
      <c r="G1843" s="147"/>
      <c r="H1843" s="147"/>
      <c r="I1843" s="147"/>
      <c r="J1843" s="147"/>
      <c r="K1843" s="147" t="s">
        <v>80</v>
      </c>
      <c r="L1843" s="147"/>
      <c r="M1843" s="147"/>
      <c r="N1843" s="148" t="s">
        <v>15951</v>
      </c>
      <c r="O1843" s="148"/>
      <c r="P1843" s="148"/>
      <c r="Q1843" s="148"/>
      <c r="R1843" s="148"/>
      <c r="S1843" s="148"/>
    </row>
    <row r="1844" spans="1:19" ht="15" customHeight="1" x14ac:dyDescent="0.3">
      <c r="A1844" s="147" t="s">
        <v>30536</v>
      </c>
      <c r="B1844" s="147"/>
      <c r="C1844" s="147" t="s">
        <v>30537</v>
      </c>
      <c r="D1844" s="147"/>
      <c r="E1844" s="147"/>
      <c r="F1844" s="147"/>
      <c r="G1844" s="147"/>
      <c r="H1844" s="147"/>
      <c r="I1844" s="147"/>
      <c r="J1844" s="147"/>
      <c r="K1844" s="147" t="s">
        <v>80</v>
      </c>
      <c r="L1844" s="147"/>
      <c r="M1844" s="147"/>
      <c r="N1844" s="148" t="s">
        <v>30538</v>
      </c>
      <c r="O1844" s="148"/>
      <c r="P1844" s="148"/>
      <c r="Q1844" s="148"/>
      <c r="R1844" s="148"/>
      <c r="S1844" s="148"/>
    </row>
    <row r="1845" spans="1:19" ht="15" customHeight="1" x14ac:dyDescent="0.3">
      <c r="A1845" s="147" t="s">
        <v>30539</v>
      </c>
      <c r="B1845" s="147"/>
      <c r="C1845" s="147" t="s">
        <v>30540</v>
      </c>
      <c r="D1845" s="147"/>
      <c r="E1845" s="147"/>
      <c r="F1845" s="147"/>
      <c r="G1845" s="147"/>
      <c r="H1845" s="147"/>
      <c r="I1845" s="147"/>
      <c r="J1845" s="147"/>
      <c r="K1845" s="147" t="s">
        <v>80</v>
      </c>
      <c r="L1845" s="147"/>
      <c r="M1845" s="147"/>
      <c r="N1845" s="148" t="s">
        <v>30541</v>
      </c>
      <c r="O1845" s="148"/>
      <c r="P1845" s="148"/>
      <c r="Q1845" s="148"/>
      <c r="R1845" s="148"/>
      <c r="S1845" s="148"/>
    </row>
    <row r="1846" spans="1:19" ht="15" customHeight="1" x14ac:dyDescent="0.3">
      <c r="A1846" s="147" t="s">
        <v>30542</v>
      </c>
      <c r="B1846" s="147"/>
      <c r="C1846" s="147" t="s">
        <v>30543</v>
      </c>
      <c r="D1846" s="147"/>
      <c r="E1846" s="147"/>
      <c r="F1846" s="147"/>
      <c r="G1846" s="147"/>
      <c r="H1846" s="147"/>
      <c r="I1846" s="147"/>
      <c r="J1846" s="147"/>
      <c r="K1846" s="147" t="s">
        <v>80</v>
      </c>
      <c r="L1846" s="147"/>
      <c r="M1846" s="147"/>
      <c r="N1846" s="148" t="s">
        <v>13115</v>
      </c>
      <c r="O1846" s="148"/>
      <c r="P1846" s="148"/>
      <c r="Q1846" s="148"/>
      <c r="R1846" s="148"/>
      <c r="S1846" s="148"/>
    </row>
    <row r="1847" spans="1:19" ht="15" customHeight="1" x14ac:dyDescent="0.3">
      <c r="A1847" s="147" t="s">
        <v>30544</v>
      </c>
      <c r="B1847" s="147"/>
      <c r="C1847" s="147" t="s">
        <v>30545</v>
      </c>
      <c r="D1847" s="147"/>
      <c r="E1847" s="147"/>
      <c r="F1847" s="147"/>
      <c r="G1847" s="147"/>
      <c r="H1847" s="147"/>
      <c r="I1847" s="147"/>
      <c r="J1847" s="147"/>
      <c r="K1847" s="147" t="s">
        <v>80</v>
      </c>
      <c r="L1847" s="147"/>
      <c r="M1847" s="147"/>
      <c r="N1847" s="148" t="s">
        <v>30546</v>
      </c>
      <c r="O1847" s="148"/>
      <c r="P1847" s="148"/>
      <c r="Q1847" s="148"/>
      <c r="R1847" s="148"/>
      <c r="S1847" s="148"/>
    </row>
    <row r="1848" spans="1:19" ht="15" customHeight="1" x14ac:dyDescent="0.3">
      <c r="A1848" s="147" t="s">
        <v>30547</v>
      </c>
      <c r="B1848" s="147"/>
      <c r="C1848" s="147" t="s">
        <v>29371</v>
      </c>
      <c r="D1848" s="147"/>
      <c r="E1848" s="147"/>
      <c r="F1848" s="147"/>
      <c r="G1848" s="147"/>
      <c r="H1848" s="147"/>
      <c r="I1848" s="147"/>
      <c r="J1848" s="147"/>
      <c r="K1848" s="147" t="s">
        <v>80</v>
      </c>
      <c r="L1848" s="147"/>
      <c r="M1848" s="147"/>
      <c r="N1848" s="148" t="s">
        <v>29372</v>
      </c>
      <c r="O1848" s="148"/>
      <c r="P1848" s="148"/>
      <c r="Q1848" s="148"/>
      <c r="R1848" s="148"/>
      <c r="S1848" s="148"/>
    </row>
    <row r="1849" spans="1:19" ht="15" customHeight="1" x14ac:dyDescent="0.3">
      <c r="A1849" s="147" t="s">
        <v>30548</v>
      </c>
      <c r="B1849" s="147"/>
      <c r="C1849" s="147" t="s">
        <v>30549</v>
      </c>
      <c r="D1849" s="147"/>
      <c r="E1849" s="147"/>
      <c r="F1849" s="147"/>
      <c r="G1849" s="147"/>
      <c r="H1849" s="147"/>
      <c r="I1849" s="147"/>
      <c r="J1849" s="147"/>
      <c r="K1849" s="147" t="s">
        <v>26910</v>
      </c>
      <c r="L1849" s="147"/>
      <c r="M1849" s="147"/>
      <c r="N1849" s="148" t="s">
        <v>26911</v>
      </c>
      <c r="O1849" s="148"/>
      <c r="P1849" s="148"/>
      <c r="Q1849" s="148"/>
      <c r="R1849" s="148"/>
      <c r="S1849" s="148"/>
    </row>
    <row r="1850" spans="1:19" ht="15" customHeight="1" x14ac:dyDescent="0.3">
      <c r="A1850" s="147" t="s">
        <v>30550</v>
      </c>
      <c r="B1850" s="147"/>
      <c r="C1850" s="147" t="s">
        <v>30551</v>
      </c>
      <c r="D1850" s="147"/>
      <c r="E1850" s="147"/>
      <c r="F1850" s="147"/>
      <c r="G1850" s="147"/>
      <c r="H1850" s="147"/>
      <c r="I1850" s="147"/>
      <c r="J1850" s="147"/>
      <c r="K1850" s="147" t="s">
        <v>1037</v>
      </c>
      <c r="L1850" s="147"/>
      <c r="M1850" s="147"/>
      <c r="N1850" s="148" t="s">
        <v>30552</v>
      </c>
      <c r="O1850" s="148"/>
      <c r="P1850" s="148"/>
      <c r="Q1850" s="148"/>
      <c r="R1850" s="148"/>
      <c r="S1850" s="148"/>
    </row>
    <row r="1851" spans="1:19" ht="15" customHeight="1" x14ac:dyDescent="0.3">
      <c r="A1851" s="147" t="s">
        <v>30553</v>
      </c>
      <c r="B1851" s="147"/>
      <c r="C1851" s="147" t="s">
        <v>30554</v>
      </c>
      <c r="D1851" s="147"/>
      <c r="E1851" s="147"/>
      <c r="F1851" s="147"/>
      <c r="G1851" s="147"/>
      <c r="H1851" s="147"/>
      <c r="I1851" s="147"/>
      <c r="J1851" s="147"/>
      <c r="K1851" s="147" t="s">
        <v>146</v>
      </c>
      <c r="L1851" s="147"/>
      <c r="M1851" s="147"/>
      <c r="N1851" s="148" t="s">
        <v>11698</v>
      </c>
      <c r="O1851" s="148"/>
      <c r="P1851" s="148"/>
      <c r="Q1851" s="148"/>
      <c r="R1851" s="148"/>
      <c r="S1851" s="148"/>
    </row>
    <row r="1852" spans="1:19" ht="15" customHeight="1" x14ac:dyDescent="0.3">
      <c r="A1852" s="147" t="s">
        <v>19899</v>
      </c>
      <c r="B1852" s="147"/>
      <c r="C1852" s="147" t="s">
        <v>30555</v>
      </c>
      <c r="D1852" s="147"/>
      <c r="E1852" s="147"/>
      <c r="F1852" s="147"/>
      <c r="G1852" s="147"/>
      <c r="H1852" s="147"/>
      <c r="I1852" s="147"/>
      <c r="J1852" s="147"/>
      <c r="K1852" s="147" t="s">
        <v>146</v>
      </c>
      <c r="L1852" s="147"/>
      <c r="M1852" s="147"/>
      <c r="N1852" s="148" t="s">
        <v>30429</v>
      </c>
      <c r="O1852" s="148"/>
      <c r="P1852" s="148"/>
      <c r="Q1852" s="148"/>
      <c r="R1852" s="148"/>
      <c r="S1852" s="148"/>
    </row>
    <row r="1853" spans="1:19" ht="15" customHeight="1" x14ac:dyDescent="0.3">
      <c r="A1853" s="147" t="s">
        <v>30556</v>
      </c>
      <c r="B1853" s="147"/>
      <c r="C1853" s="147" t="s">
        <v>30557</v>
      </c>
      <c r="D1853" s="147"/>
      <c r="E1853" s="147"/>
      <c r="F1853" s="147"/>
      <c r="G1853" s="147"/>
      <c r="H1853" s="147"/>
      <c r="I1853" s="147"/>
      <c r="J1853" s="147"/>
      <c r="K1853" s="147" t="s">
        <v>146</v>
      </c>
      <c r="L1853" s="147"/>
      <c r="M1853" s="147"/>
      <c r="N1853" s="148" t="s">
        <v>30558</v>
      </c>
      <c r="O1853" s="148"/>
      <c r="P1853" s="148"/>
      <c r="Q1853" s="148"/>
      <c r="R1853" s="148"/>
      <c r="S1853" s="148"/>
    </row>
    <row r="1854" spans="1:19" ht="15" customHeight="1" x14ac:dyDescent="0.3">
      <c r="A1854" s="147" t="s">
        <v>30559</v>
      </c>
      <c r="B1854" s="147"/>
      <c r="C1854" s="147" t="s">
        <v>30560</v>
      </c>
      <c r="D1854" s="147"/>
      <c r="E1854" s="147"/>
      <c r="F1854" s="147"/>
      <c r="G1854" s="147"/>
      <c r="H1854" s="147"/>
      <c r="I1854" s="147"/>
      <c r="J1854" s="147"/>
      <c r="K1854" s="147" t="s">
        <v>146</v>
      </c>
      <c r="L1854" s="147"/>
      <c r="M1854" s="147"/>
      <c r="N1854" s="148" t="s">
        <v>30561</v>
      </c>
      <c r="O1854" s="148"/>
      <c r="P1854" s="148"/>
      <c r="Q1854" s="148"/>
      <c r="R1854" s="148"/>
      <c r="S1854" s="148"/>
    </row>
    <row r="1855" spans="1:19" ht="15" customHeight="1" x14ac:dyDescent="0.3">
      <c r="A1855" s="147" t="s">
        <v>30562</v>
      </c>
      <c r="B1855" s="147"/>
      <c r="C1855" s="147" t="s">
        <v>30563</v>
      </c>
      <c r="D1855" s="147"/>
      <c r="E1855" s="147"/>
      <c r="F1855" s="147"/>
      <c r="G1855" s="147"/>
      <c r="H1855" s="147"/>
      <c r="I1855" s="147"/>
      <c r="J1855" s="147"/>
      <c r="K1855" s="147" t="s">
        <v>146</v>
      </c>
      <c r="L1855" s="147"/>
      <c r="M1855" s="147"/>
      <c r="N1855" s="148" t="s">
        <v>30564</v>
      </c>
      <c r="O1855" s="148"/>
      <c r="P1855" s="148"/>
      <c r="Q1855" s="148"/>
      <c r="R1855" s="148"/>
      <c r="S1855" s="148"/>
    </row>
    <row r="1856" spans="1:19" ht="15" customHeight="1" x14ac:dyDescent="0.3">
      <c r="A1856" s="147" t="s">
        <v>30565</v>
      </c>
      <c r="B1856" s="147"/>
      <c r="C1856" s="147" t="s">
        <v>30566</v>
      </c>
      <c r="D1856" s="147"/>
      <c r="E1856" s="147"/>
      <c r="F1856" s="147"/>
      <c r="G1856" s="147"/>
      <c r="H1856" s="147"/>
      <c r="I1856" s="147"/>
      <c r="J1856" s="147"/>
      <c r="K1856" s="147" t="s">
        <v>146</v>
      </c>
      <c r="L1856" s="147"/>
      <c r="M1856" s="147"/>
      <c r="N1856" s="148" t="s">
        <v>30567</v>
      </c>
      <c r="O1856" s="148"/>
      <c r="P1856" s="148"/>
      <c r="Q1856" s="148"/>
      <c r="R1856" s="148"/>
      <c r="S1856" s="148"/>
    </row>
    <row r="1857" spans="1:19" ht="15" customHeight="1" x14ac:dyDescent="0.3">
      <c r="A1857" s="147" t="s">
        <v>30568</v>
      </c>
      <c r="B1857" s="147"/>
      <c r="C1857" s="147" t="s">
        <v>30569</v>
      </c>
      <c r="D1857" s="147"/>
      <c r="E1857" s="147"/>
      <c r="F1857" s="147"/>
      <c r="G1857" s="147"/>
      <c r="H1857" s="147"/>
      <c r="I1857" s="147"/>
      <c r="J1857" s="147"/>
      <c r="K1857" s="147" t="s">
        <v>146</v>
      </c>
      <c r="L1857" s="147"/>
      <c r="M1857" s="147"/>
      <c r="N1857" s="148" t="s">
        <v>30432</v>
      </c>
      <c r="O1857" s="148"/>
      <c r="P1857" s="148"/>
      <c r="Q1857" s="148"/>
      <c r="R1857" s="148"/>
      <c r="S1857" s="148"/>
    </row>
    <row r="1858" spans="1:19" ht="15" customHeight="1" x14ac:dyDescent="0.3">
      <c r="A1858" s="147" t="s">
        <v>30570</v>
      </c>
      <c r="B1858" s="147"/>
      <c r="C1858" s="147" t="s">
        <v>30571</v>
      </c>
      <c r="D1858" s="147"/>
      <c r="E1858" s="147"/>
      <c r="F1858" s="147"/>
      <c r="G1858" s="147"/>
      <c r="H1858" s="147"/>
      <c r="I1858" s="147"/>
      <c r="J1858" s="147"/>
      <c r="K1858" s="147" t="s">
        <v>146</v>
      </c>
      <c r="L1858" s="147"/>
      <c r="M1858" s="147"/>
      <c r="N1858" s="148" t="s">
        <v>30339</v>
      </c>
      <c r="O1858" s="148"/>
      <c r="P1858" s="148"/>
      <c r="Q1858" s="148"/>
      <c r="R1858" s="148"/>
      <c r="S1858" s="148"/>
    </row>
    <row r="1859" spans="1:19" ht="15" customHeight="1" x14ac:dyDescent="0.3">
      <c r="A1859" s="147" t="s">
        <v>30572</v>
      </c>
      <c r="B1859" s="147"/>
      <c r="C1859" s="147" t="s">
        <v>30573</v>
      </c>
      <c r="D1859" s="147"/>
      <c r="E1859" s="147"/>
      <c r="F1859" s="147"/>
      <c r="G1859" s="147"/>
      <c r="H1859" s="147"/>
      <c r="I1859" s="147"/>
      <c r="J1859" s="147"/>
      <c r="K1859" s="147" t="s">
        <v>146</v>
      </c>
      <c r="L1859" s="147"/>
      <c r="M1859" s="147"/>
      <c r="N1859" s="148" t="s">
        <v>30574</v>
      </c>
      <c r="O1859" s="148"/>
      <c r="P1859" s="148"/>
      <c r="Q1859" s="148"/>
      <c r="R1859" s="148"/>
      <c r="S1859" s="148"/>
    </row>
    <row r="1860" spans="1:19" ht="15" customHeight="1" x14ac:dyDescent="0.3">
      <c r="A1860" s="147" t="s">
        <v>30575</v>
      </c>
      <c r="B1860" s="147"/>
      <c r="C1860" s="147" t="s">
        <v>30576</v>
      </c>
      <c r="D1860" s="147"/>
      <c r="E1860" s="147"/>
      <c r="F1860" s="147"/>
      <c r="G1860" s="147"/>
      <c r="H1860" s="147"/>
      <c r="I1860" s="147"/>
      <c r="J1860" s="147"/>
      <c r="K1860" s="147" t="s">
        <v>146</v>
      </c>
      <c r="L1860" s="147"/>
      <c r="M1860" s="147"/>
      <c r="N1860" s="148" t="s">
        <v>30577</v>
      </c>
      <c r="O1860" s="148"/>
      <c r="P1860" s="148"/>
      <c r="Q1860" s="148"/>
      <c r="R1860" s="148"/>
      <c r="S1860" s="148"/>
    </row>
    <row r="1861" spans="1:19" ht="15" customHeight="1" x14ac:dyDescent="0.3">
      <c r="A1861" s="147" t="s">
        <v>30578</v>
      </c>
      <c r="B1861" s="147"/>
      <c r="C1861" s="147" t="s">
        <v>30579</v>
      </c>
      <c r="D1861" s="147"/>
      <c r="E1861" s="147"/>
      <c r="F1861" s="147"/>
      <c r="G1861" s="147"/>
      <c r="H1861" s="147"/>
      <c r="I1861" s="147"/>
      <c r="J1861" s="147"/>
      <c r="K1861" s="147" t="s">
        <v>146</v>
      </c>
      <c r="L1861" s="147"/>
      <c r="M1861" s="147"/>
      <c r="N1861" s="148" t="s">
        <v>30580</v>
      </c>
      <c r="O1861" s="148"/>
      <c r="P1861" s="148"/>
      <c r="Q1861" s="148"/>
      <c r="R1861" s="148"/>
      <c r="S1861" s="148"/>
    </row>
    <row r="1862" spans="1:19" ht="15" customHeight="1" x14ac:dyDescent="0.3">
      <c r="A1862" s="147" t="s">
        <v>30581</v>
      </c>
      <c r="B1862" s="147"/>
      <c r="C1862" s="147" t="s">
        <v>30582</v>
      </c>
      <c r="D1862" s="147"/>
      <c r="E1862" s="147"/>
      <c r="F1862" s="147"/>
      <c r="G1862" s="147"/>
      <c r="H1862" s="147"/>
      <c r="I1862" s="147"/>
      <c r="J1862" s="147"/>
      <c r="K1862" s="147" t="s">
        <v>146</v>
      </c>
      <c r="L1862" s="147"/>
      <c r="M1862" s="147"/>
      <c r="N1862" s="148" t="s">
        <v>30583</v>
      </c>
      <c r="O1862" s="148"/>
      <c r="P1862" s="148"/>
      <c r="Q1862" s="148"/>
      <c r="R1862" s="148"/>
      <c r="S1862" s="148"/>
    </row>
    <row r="1863" spans="1:19" ht="15" customHeight="1" x14ac:dyDescent="0.3">
      <c r="A1863" s="147" t="s">
        <v>19903</v>
      </c>
      <c r="B1863" s="147"/>
      <c r="C1863" s="147" t="s">
        <v>30584</v>
      </c>
      <c r="D1863" s="147"/>
      <c r="E1863" s="147"/>
      <c r="F1863" s="147"/>
      <c r="G1863" s="147"/>
      <c r="H1863" s="147"/>
      <c r="I1863" s="147"/>
      <c r="J1863" s="147"/>
      <c r="K1863" s="147" t="s">
        <v>80</v>
      </c>
      <c r="L1863" s="147"/>
      <c r="M1863" s="147"/>
      <c r="N1863" s="148" t="s">
        <v>9365</v>
      </c>
      <c r="O1863" s="148"/>
      <c r="P1863" s="148"/>
      <c r="Q1863" s="148"/>
      <c r="R1863" s="148"/>
      <c r="S1863" s="148"/>
    </row>
    <row r="1864" spans="1:19" ht="15" customHeight="1" x14ac:dyDescent="0.3">
      <c r="A1864" s="147" t="s">
        <v>30585</v>
      </c>
      <c r="B1864" s="147"/>
      <c r="C1864" s="147" t="s">
        <v>30586</v>
      </c>
      <c r="D1864" s="147"/>
      <c r="E1864" s="147"/>
      <c r="F1864" s="147"/>
      <c r="G1864" s="147"/>
      <c r="H1864" s="147"/>
      <c r="I1864" s="147"/>
      <c r="J1864" s="147"/>
      <c r="K1864" s="147" t="s">
        <v>80</v>
      </c>
      <c r="L1864" s="147"/>
      <c r="M1864" s="147"/>
      <c r="N1864" s="148" t="s">
        <v>17935</v>
      </c>
      <c r="O1864" s="148"/>
      <c r="P1864" s="148"/>
      <c r="Q1864" s="148"/>
      <c r="R1864" s="148"/>
      <c r="S1864" s="148"/>
    </row>
    <row r="1865" spans="1:19" ht="15" customHeight="1" x14ac:dyDescent="0.3">
      <c r="A1865" s="147" t="s">
        <v>30587</v>
      </c>
      <c r="B1865" s="147"/>
      <c r="C1865" s="147" t="s">
        <v>30588</v>
      </c>
      <c r="D1865" s="147"/>
      <c r="E1865" s="147"/>
      <c r="F1865" s="147"/>
      <c r="G1865" s="147"/>
      <c r="H1865" s="147"/>
      <c r="I1865" s="147"/>
      <c r="J1865" s="147"/>
      <c r="K1865" s="147" t="s">
        <v>80</v>
      </c>
      <c r="L1865" s="147"/>
      <c r="M1865" s="147"/>
      <c r="N1865" s="148" t="s">
        <v>30589</v>
      </c>
      <c r="O1865" s="148"/>
      <c r="P1865" s="148"/>
      <c r="Q1865" s="148"/>
      <c r="R1865" s="148"/>
      <c r="S1865" s="148"/>
    </row>
    <row r="1866" spans="1:19" ht="15" customHeight="1" x14ac:dyDescent="0.3">
      <c r="A1866" s="147" t="s">
        <v>30590</v>
      </c>
      <c r="B1866" s="147"/>
      <c r="C1866" s="147" t="s">
        <v>30591</v>
      </c>
      <c r="D1866" s="147"/>
      <c r="E1866" s="147"/>
      <c r="F1866" s="147"/>
      <c r="G1866" s="147"/>
      <c r="H1866" s="147"/>
      <c r="I1866" s="147"/>
      <c r="J1866" s="147"/>
      <c r="K1866" s="147" t="s">
        <v>80</v>
      </c>
      <c r="L1866" s="147"/>
      <c r="M1866" s="147"/>
      <c r="N1866" s="148" t="s">
        <v>30592</v>
      </c>
      <c r="O1866" s="148"/>
      <c r="P1866" s="148"/>
      <c r="Q1866" s="148"/>
      <c r="R1866" s="148"/>
      <c r="S1866" s="148"/>
    </row>
    <row r="1867" spans="1:19" ht="15" customHeight="1" x14ac:dyDescent="0.3">
      <c r="A1867" s="147" t="s">
        <v>30593</v>
      </c>
      <c r="B1867" s="147"/>
      <c r="C1867" s="147" t="s">
        <v>30594</v>
      </c>
      <c r="D1867" s="147"/>
      <c r="E1867" s="147"/>
      <c r="F1867" s="147"/>
      <c r="G1867" s="147"/>
      <c r="H1867" s="147"/>
      <c r="I1867" s="147"/>
      <c r="J1867" s="147"/>
      <c r="K1867" s="147" t="s">
        <v>80</v>
      </c>
      <c r="L1867" s="147"/>
      <c r="M1867" s="147"/>
      <c r="N1867" s="148" t="s">
        <v>8660</v>
      </c>
      <c r="O1867" s="148"/>
      <c r="P1867" s="148"/>
      <c r="Q1867" s="148"/>
      <c r="R1867" s="148"/>
      <c r="S1867" s="148"/>
    </row>
    <row r="1868" spans="1:19" ht="15" customHeight="1" x14ac:dyDescent="0.3">
      <c r="A1868" s="152" t="s">
        <v>30595</v>
      </c>
      <c r="B1868" s="152"/>
      <c r="C1868" s="152" t="s">
        <v>30596</v>
      </c>
      <c r="D1868" s="152"/>
      <c r="E1868" s="152"/>
      <c r="F1868" s="152"/>
      <c r="G1868" s="152"/>
      <c r="H1868" s="152"/>
      <c r="I1868" s="152"/>
      <c r="J1868" s="152"/>
      <c r="K1868" s="152" t="s">
        <v>80</v>
      </c>
      <c r="L1868" s="152"/>
      <c r="M1868" s="152"/>
      <c r="N1868" s="153" t="s">
        <v>30597</v>
      </c>
      <c r="O1868" s="153"/>
      <c r="P1868" s="153"/>
      <c r="Q1868" s="153"/>
      <c r="R1868" s="153"/>
      <c r="S1868" s="153"/>
    </row>
    <row r="1870" spans="1:19" ht="15" customHeight="1" x14ac:dyDescent="0.3">
      <c r="A1870" s="154" t="s">
        <v>26963</v>
      </c>
      <c r="B1870" s="154"/>
      <c r="C1870" s="154"/>
    </row>
    <row r="1871" spans="1:19" ht="15" customHeight="1" x14ac:dyDescent="0.3">
      <c r="A1871" s="154"/>
      <c r="B1871" s="154"/>
      <c r="C1871" s="154"/>
      <c r="P1871" s="155" t="s">
        <v>30598</v>
      </c>
      <c r="Q1871" s="155"/>
      <c r="R1871" s="155"/>
      <c r="S1871" s="155"/>
    </row>
    <row r="1872" spans="1:19" x14ac:dyDescent="0.3">
      <c r="P1872" s="155"/>
      <c r="Q1872" s="155"/>
      <c r="R1872" s="155"/>
      <c r="S1872" s="155"/>
    </row>
    <row r="1874" spans="1:19" ht="15.75" customHeight="1" x14ac:dyDescent="0.3">
      <c r="H1874" s="150" t="s">
        <v>26843</v>
      </c>
      <c r="I1874" s="150"/>
      <c r="J1874" s="150"/>
      <c r="K1874" s="150"/>
      <c r="L1874" s="150"/>
      <c r="M1874" s="150"/>
      <c r="N1874" s="150"/>
    </row>
    <row r="1876" spans="1:19" ht="15.75" customHeight="1" x14ac:dyDescent="0.3">
      <c r="G1876" s="150" t="s">
        <v>26844</v>
      </c>
      <c r="H1876" s="150"/>
    </row>
    <row r="1878" spans="1:19" ht="15" customHeight="1" x14ac:dyDescent="0.3">
      <c r="A1878" s="151" t="s">
        <v>26845</v>
      </c>
      <c r="B1878" s="151"/>
      <c r="C1878" s="151"/>
      <c r="D1878" s="151"/>
      <c r="J1878" s="151" t="s">
        <v>26846</v>
      </c>
      <c r="K1878" s="151"/>
      <c r="M1878" s="151" t="s">
        <v>26847</v>
      </c>
      <c r="N1878" s="151"/>
      <c r="P1878" s="151" t="s">
        <v>26848</v>
      </c>
      <c r="Q1878" s="151"/>
      <c r="R1878" s="151"/>
    </row>
    <row r="1880" spans="1:19" ht="15" customHeight="1" x14ac:dyDescent="0.3">
      <c r="A1880" s="137" t="s">
        <v>27</v>
      </c>
      <c r="C1880" s="149" t="s">
        <v>26849</v>
      </c>
      <c r="D1880" s="149"/>
      <c r="E1880" s="149"/>
      <c r="L1880" s="137" t="s">
        <v>13</v>
      </c>
      <c r="R1880" s="137" t="s">
        <v>26850</v>
      </c>
    </row>
    <row r="1882" spans="1:19" ht="15" customHeight="1" x14ac:dyDescent="0.3">
      <c r="A1882" s="147" t="s">
        <v>30599</v>
      </c>
      <c r="B1882" s="147"/>
      <c r="C1882" s="147" t="s">
        <v>30600</v>
      </c>
      <c r="D1882" s="147"/>
      <c r="E1882" s="147"/>
      <c r="F1882" s="147"/>
      <c r="G1882" s="147"/>
      <c r="H1882" s="147"/>
      <c r="I1882" s="147"/>
      <c r="J1882" s="147"/>
      <c r="K1882" s="147" t="s">
        <v>80</v>
      </c>
      <c r="L1882" s="147"/>
      <c r="M1882" s="147"/>
      <c r="N1882" s="148" t="s">
        <v>30601</v>
      </c>
      <c r="O1882" s="148"/>
      <c r="P1882" s="148"/>
      <c r="Q1882" s="148"/>
      <c r="R1882" s="148"/>
      <c r="S1882" s="148"/>
    </row>
    <row r="1883" spans="1:19" x14ac:dyDescent="0.3">
      <c r="A1883" s="147"/>
      <c r="B1883" s="147"/>
      <c r="C1883" s="147"/>
      <c r="D1883" s="147"/>
      <c r="E1883" s="147"/>
      <c r="F1883" s="147"/>
      <c r="G1883" s="147"/>
      <c r="H1883" s="147"/>
      <c r="I1883" s="147"/>
      <c r="J1883" s="147"/>
      <c r="K1883" s="147"/>
      <c r="L1883" s="147"/>
      <c r="M1883" s="147"/>
      <c r="N1883" s="148"/>
      <c r="O1883" s="148"/>
      <c r="P1883" s="148"/>
      <c r="Q1883" s="148"/>
      <c r="R1883" s="148"/>
      <c r="S1883" s="148"/>
    </row>
    <row r="1884" spans="1:19" ht="15" customHeight="1" x14ac:dyDescent="0.3">
      <c r="A1884" s="147" t="s">
        <v>30602</v>
      </c>
      <c r="B1884" s="147"/>
      <c r="C1884" s="147" t="s">
        <v>30603</v>
      </c>
      <c r="D1884" s="147"/>
      <c r="E1884" s="147"/>
      <c r="F1884" s="147"/>
      <c r="G1884" s="147"/>
      <c r="H1884" s="147"/>
      <c r="I1884" s="147"/>
      <c r="J1884" s="147"/>
      <c r="K1884" s="147" t="s">
        <v>80</v>
      </c>
      <c r="L1884" s="147"/>
      <c r="M1884" s="147"/>
      <c r="N1884" s="148" t="s">
        <v>30604</v>
      </c>
      <c r="O1884" s="148"/>
      <c r="P1884" s="148"/>
      <c r="Q1884" s="148"/>
      <c r="R1884" s="148"/>
      <c r="S1884" s="148"/>
    </row>
    <row r="1885" spans="1:19" ht="15" customHeight="1" x14ac:dyDescent="0.3">
      <c r="A1885" s="147" t="s">
        <v>30605</v>
      </c>
      <c r="B1885" s="147"/>
      <c r="C1885" s="147" t="s">
        <v>30606</v>
      </c>
      <c r="D1885" s="147"/>
      <c r="E1885" s="147"/>
      <c r="F1885" s="147"/>
      <c r="G1885" s="147"/>
      <c r="H1885" s="147"/>
      <c r="I1885" s="147"/>
      <c r="J1885" s="147"/>
      <c r="K1885" s="147" t="s">
        <v>80</v>
      </c>
      <c r="L1885" s="147"/>
      <c r="M1885" s="147"/>
      <c r="N1885" s="148" t="s">
        <v>30607</v>
      </c>
      <c r="O1885" s="148"/>
      <c r="P1885" s="148"/>
      <c r="Q1885" s="148"/>
      <c r="R1885" s="148"/>
      <c r="S1885" s="148"/>
    </row>
    <row r="1886" spans="1:19" ht="15" customHeight="1" x14ac:dyDescent="0.3">
      <c r="A1886" s="147" t="s">
        <v>19905</v>
      </c>
      <c r="B1886" s="147"/>
      <c r="C1886" s="147" t="s">
        <v>30608</v>
      </c>
      <c r="D1886" s="147"/>
      <c r="E1886" s="147"/>
      <c r="F1886" s="147"/>
      <c r="G1886" s="147"/>
      <c r="H1886" s="147"/>
      <c r="I1886" s="147"/>
      <c r="J1886" s="147"/>
      <c r="K1886" s="147" t="s">
        <v>1037</v>
      </c>
      <c r="L1886" s="147"/>
      <c r="M1886" s="147"/>
      <c r="N1886" s="148" t="s">
        <v>30609</v>
      </c>
      <c r="O1886" s="148"/>
      <c r="P1886" s="148"/>
      <c r="Q1886" s="148"/>
      <c r="R1886" s="148"/>
      <c r="S1886" s="148"/>
    </row>
    <row r="1887" spans="1:19" ht="15" customHeight="1" x14ac:dyDescent="0.3">
      <c r="A1887" s="147" t="s">
        <v>30610</v>
      </c>
      <c r="B1887" s="147"/>
      <c r="C1887" s="147" t="s">
        <v>30611</v>
      </c>
      <c r="D1887" s="147"/>
      <c r="E1887" s="147"/>
      <c r="F1887" s="147"/>
      <c r="G1887" s="147"/>
      <c r="H1887" s="147"/>
      <c r="I1887" s="147"/>
      <c r="J1887" s="147"/>
      <c r="K1887" s="147" t="s">
        <v>80</v>
      </c>
      <c r="L1887" s="147"/>
      <c r="M1887" s="147"/>
      <c r="N1887" s="148" t="s">
        <v>1693</v>
      </c>
      <c r="O1887" s="148"/>
      <c r="P1887" s="148"/>
      <c r="Q1887" s="148"/>
      <c r="R1887" s="148"/>
      <c r="S1887" s="148"/>
    </row>
    <row r="1888" spans="1:19" ht="15" customHeight="1" x14ac:dyDescent="0.3">
      <c r="A1888" s="147" t="s">
        <v>30612</v>
      </c>
      <c r="B1888" s="147"/>
      <c r="C1888" s="147" t="s">
        <v>30613</v>
      </c>
      <c r="D1888" s="147"/>
      <c r="E1888" s="147"/>
      <c r="F1888" s="147"/>
      <c r="G1888" s="147"/>
      <c r="H1888" s="147"/>
      <c r="I1888" s="147"/>
      <c r="J1888" s="147"/>
      <c r="K1888" s="147" t="s">
        <v>80</v>
      </c>
      <c r="L1888" s="147"/>
      <c r="M1888" s="147"/>
      <c r="N1888" s="148" t="s">
        <v>30614</v>
      </c>
      <c r="O1888" s="148"/>
      <c r="P1888" s="148"/>
      <c r="Q1888" s="148"/>
      <c r="R1888" s="148"/>
      <c r="S1888" s="148"/>
    </row>
    <row r="1889" spans="1:19" ht="15" customHeight="1" x14ac:dyDescent="0.3">
      <c r="A1889" s="147" t="s">
        <v>30615</v>
      </c>
      <c r="B1889" s="147"/>
      <c r="C1889" s="147" t="s">
        <v>30616</v>
      </c>
      <c r="D1889" s="147"/>
      <c r="E1889" s="147"/>
      <c r="F1889" s="147"/>
      <c r="G1889" s="147"/>
      <c r="H1889" s="147"/>
      <c r="I1889" s="147"/>
      <c r="J1889" s="147"/>
      <c r="K1889" s="147" t="s">
        <v>80</v>
      </c>
      <c r="L1889" s="147"/>
      <c r="M1889" s="147"/>
      <c r="N1889" s="148" t="s">
        <v>30617</v>
      </c>
      <c r="O1889" s="148"/>
      <c r="P1889" s="148"/>
      <c r="Q1889" s="148"/>
      <c r="R1889" s="148"/>
      <c r="S1889" s="148"/>
    </row>
    <row r="1890" spans="1:19" ht="15" customHeight="1" x14ac:dyDescent="0.3">
      <c r="A1890" s="147" t="s">
        <v>30618</v>
      </c>
      <c r="B1890" s="147"/>
      <c r="C1890" s="147" t="s">
        <v>30619</v>
      </c>
      <c r="D1890" s="147"/>
      <c r="E1890" s="147"/>
      <c r="F1890" s="147"/>
      <c r="G1890" s="147"/>
      <c r="H1890" s="147"/>
      <c r="I1890" s="147"/>
      <c r="J1890" s="147"/>
      <c r="K1890" s="147" t="s">
        <v>80</v>
      </c>
      <c r="L1890" s="147"/>
      <c r="M1890" s="147"/>
      <c r="N1890" s="148" t="s">
        <v>4429</v>
      </c>
      <c r="O1890" s="148"/>
      <c r="P1890" s="148"/>
      <c r="Q1890" s="148"/>
      <c r="R1890" s="148"/>
      <c r="S1890" s="148"/>
    </row>
    <row r="1891" spans="1:19" ht="15" customHeight="1" x14ac:dyDescent="0.3">
      <c r="A1891" s="147" t="s">
        <v>30620</v>
      </c>
      <c r="B1891" s="147"/>
      <c r="C1891" s="147" t="s">
        <v>30621</v>
      </c>
      <c r="D1891" s="147"/>
      <c r="E1891" s="147"/>
      <c r="F1891" s="147"/>
      <c r="G1891" s="147"/>
      <c r="H1891" s="147"/>
      <c r="I1891" s="147"/>
      <c r="J1891" s="147"/>
      <c r="K1891" s="147" t="s">
        <v>80</v>
      </c>
      <c r="L1891" s="147"/>
      <c r="M1891" s="147"/>
      <c r="N1891" s="148" t="s">
        <v>30622</v>
      </c>
      <c r="O1891" s="148"/>
      <c r="P1891" s="148"/>
      <c r="Q1891" s="148"/>
      <c r="R1891" s="148"/>
      <c r="S1891" s="148"/>
    </row>
    <row r="1892" spans="1:19" ht="15" customHeight="1" x14ac:dyDescent="0.3">
      <c r="A1892" s="147" t="s">
        <v>30623</v>
      </c>
      <c r="B1892" s="147"/>
      <c r="C1892" s="147" t="s">
        <v>30624</v>
      </c>
      <c r="D1892" s="147"/>
      <c r="E1892" s="147"/>
      <c r="F1892" s="147"/>
      <c r="G1892" s="147"/>
      <c r="H1892" s="147"/>
      <c r="I1892" s="147"/>
      <c r="J1892" s="147"/>
      <c r="K1892" s="147" t="s">
        <v>80</v>
      </c>
      <c r="L1892" s="147"/>
      <c r="M1892" s="147"/>
      <c r="N1892" s="148" t="s">
        <v>2614</v>
      </c>
      <c r="O1892" s="148"/>
      <c r="P1892" s="148"/>
      <c r="Q1892" s="148"/>
      <c r="R1892" s="148"/>
      <c r="S1892" s="148"/>
    </row>
    <row r="1893" spans="1:19" ht="15" customHeight="1" x14ac:dyDescent="0.3">
      <c r="A1893" s="147" t="s">
        <v>30625</v>
      </c>
      <c r="B1893" s="147"/>
      <c r="C1893" s="147" t="s">
        <v>30626</v>
      </c>
      <c r="D1893" s="147"/>
      <c r="E1893" s="147"/>
      <c r="F1893" s="147"/>
      <c r="G1893" s="147"/>
      <c r="H1893" s="147"/>
      <c r="I1893" s="147"/>
      <c r="J1893" s="147"/>
      <c r="K1893" s="147" t="s">
        <v>80</v>
      </c>
      <c r="L1893" s="147"/>
      <c r="M1893" s="147"/>
      <c r="N1893" s="148" t="s">
        <v>30627</v>
      </c>
      <c r="O1893" s="148"/>
      <c r="P1893" s="148"/>
      <c r="Q1893" s="148"/>
      <c r="R1893" s="148"/>
      <c r="S1893" s="148"/>
    </row>
    <row r="1894" spans="1:19" ht="15" customHeight="1" x14ac:dyDescent="0.3">
      <c r="A1894" s="147" t="s">
        <v>30628</v>
      </c>
      <c r="B1894" s="147"/>
      <c r="C1894" s="147" t="s">
        <v>30629</v>
      </c>
      <c r="D1894" s="147"/>
      <c r="E1894" s="147"/>
      <c r="F1894" s="147"/>
      <c r="G1894" s="147"/>
      <c r="H1894" s="147"/>
      <c r="I1894" s="147"/>
      <c r="J1894" s="147"/>
      <c r="K1894" s="147" t="s">
        <v>80</v>
      </c>
      <c r="L1894" s="147"/>
      <c r="M1894" s="147"/>
      <c r="N1894" s="148" t="s">
        <v>8080</v>
      </c>
      <c r="O1894" s="148"/>
      <c r="P1894" s="148"/>
      <c r="Q1894" s="148"/>
      <c r="R1894" s="148"/>
      <c r="S1894" s="148"/>
    </row>
    <row r="1895" spans="1:19" ht="15" customHeight="1" x14ac:dyDescent="0.3">
      <c r="A1895" s="147" t="s">
        <v>30630</v>
      </c>
      <c r="B1895" s="147"/>
      <c r="C1895" s="147" t="s">
        <v>30631</v>
      </c>
      <c r="D1895" s="147"/>
      <c r="E1895" s="147"/>
      <c r="F1895" s="147"/>
      <c r="G1895" s="147"/>
      <c r="H1895" s="147"/>
      <c r="I1895" s="147"/>
      <c r="J1895" s="147"/>
      <c r="K1895" s="147" t="s">
        <v>80</v>
      </c>
      <c r="L1895" s="147"/>
      <c r="M1895" s="147"/>
      <c r="N1895" s="148" t="s">
        <v>14515</v>
      </c>
      <c r="O1895" s="148"/>
      <c r="P1895" s="148"/>
      <c r="Q1895" s="148"/>
      <c r="R1895" s="148"/>
      <c r="S1895" s="148"/>
    </row>
    <row r="1896" spans="1:19" ht="15" customHeight="1" x14ac:dyDescent="0.3">
      <c r="A1896" s="147" t="s">
        <v>30632</v>
      </c>
      <c r="B1896" s="147"/>
      <c r="C1896" s="147" t="s">
        <v>30633</v>
      </c>
      <c r="D1896" s="147"/>
      <c r="E1896" s="147"/>
      <c r="F1896" s="147"/>
      <c r="G1896" s="147"/>
      <c r="H1896" s="147"/>
      <c r="I1896" s="147"/>
      <c r="J1896" s="147"/>
      <c r="K1896" s="147" t="s">
        <v>80</v>
      </c>
      <c r="L1896" s="147"/>
      <c r="M1896" s="147"/>
      <c r="N1896" s="148" t="s">
        <v>30634</v>
      </c>
      <c r="O1896" s="148"/>
      <c r="P1896" s="148"/>
      <c r="Q1896" s="148"/>
      <c r="R1896" s="148"/>
      <c r="S1896" s="148"/>
    </row>
    <row r="1897" spans="1:19" ht="15" customHeight="1" x14ac:dyDescent="0.3">
      <c r="A1897" s="147" t="s">
        <v>30635</v>
      </c>
      <c r="B1897" s="147"/>
      <c r="C1897" s="147" t="s">
        <v>30636</v>
      </c>
      <c r="D1897" s="147"/>
      <c r="E1897" s="147"/>
      <c r="F1897" s="147"/>
      <c r="G1897" s="147"/>
      <c r="H1897" s="147"/>
      <c r="I1897" s="147"/>
      <c r="J1897" s="147"/>
      <c r="K1897" s="147" t="s">
        <v>146</v>
      </c>
      <c r="L1897" s="147"/>
      <c r="M1897" s="147"/>
      <c r="N1897" s="148" t="s">
        <v>30637</v>
      </c>
      <c r="O1897" s="148"/>
      <c r="P1897" s="148"/>
      <c r="Q1897" s="148"/>
      <c r="R1897" s="148"/>
      <c r="S1897" s="148"/>
    </row>
    <row r="1898" spans="1:19" ht="15" customHeight="1" x14ac:dyDescent="0.3">
      <c r="A1898" s="147" t="s">
        <v>30638</v>
      </c>
      <c r="B1898" s="147"/>
      <c r="C1898" s="147" t="s">
        <v>30639</v>
      </c>
      <c r="D1898" s="147"/>
      <c r="E1898" s="147"/>
      <c r="F1898" s="147"/>
      <c r="G1898" s="147"/>
      <c r="H1898" s="147"/>
      <c r="I1898" s="147"/>
      <c r="J1898" s="147"/>
      <c r="K1898" s="147" t="s">
        <v>146</v>
      </c>
      <c r="L1898" s="147"/>
      <c r="M1898" s="147"/>
      <c r="N1898" s="148" t="s">
        <v>15122</v>
      </c>
      <c r="O1898" s="148"/>
      <c r="P1898" s="148"/>
      <c r="Q1898" s="148"/>
      <c r="R1898" s="148"/>
      <c r="S1898" s="148"/>
    </row>
    <row r="1899" spans="1:19" ht="15" customHeight="1" x14ac:dyDescent="0.3">
      <c r="A1899" s="147" t="s">
        <v>30640</v>
      </c>
      <c r="B1899" s="147"/>
      <c r="C1899" s="147" t="s">
        <v>30641</v>
      </c>
      <c r="D1899" s="147"/>
      <c r="E1899" s="147"/>
      <c r="F1899" s="147"/>
      <c r="G1899" s="147"/>
      <c r="H1899" s="147"/>
      <c r="I1899" s="147"/>
      <c r="J1899" s="147"/>
      <c r="K1899" s="147" t="s">
        <v>146</v>
      </c>
      <c r="L1899" s="147"/>
      <c r="M1899" s="147"/>
      <c r="N1899" s="148" t="s">
        <v>30642</v>
      </c>
      <c r="O1899" s="148"/>
      <c r="P1899" s="148"/>
      <c r="Q1899" s="148"/>
      <c r="R1899" s="148"/>
      <c r="S1899" s="148"/>
    </row>
    <row r="1900" spans="1:19" ht="15" customHeight="1" x14ac:dyDescent="0.3">
      <c r="A1900" s="147" t="s">
        <v>30643</v>
      </c>
      <c r="B1900" s="147"/>
      <c r="C1900" s="147" t="s">
        <v>30420</v>
      </c>
      <c r="D1900" s="147"/>
      <c r="E1900" s="147"/>
      <c r="F1900" s="147"/>
      <c r="G1900" s="147"/>
      <c r="H1900" s="147"/>
      <c r="I1900" s="147"/>
      <c r="J1900" s="147"/>
      <c r="K1900" s="147" t="s">
        <v>146</v>
      </c>
      <c r="L1900" s="147"/>
      <c r="M1900" s="147"/>
      <c r="N1900" s="148" t="s">
        <v>14513</v>
      </c>
      <c r="O1900" s="148"/>
      <c r="P1900" s="148"/>
      <c r="Q1900" s="148"/>
      <c r="R1900" s="148"/>
      <c r="S1900" s="148"/>
    </row>
    <row r="1901" spans="1:19" ht="15" customHeight="1" x14ac:dyDescent="0.3">
      <c r="A1901" s="147" t="s">
        <v>30644</v>
      </c>
      <c r="B1901" s="147"/>
      <c r="C1901" s="147" t="s">
        <v>30423</v>
      </c>
      <c r="D1901" s="147"/>
      <c r="E1901" s="147"/>
      <c r="F1901" s="147"/>
      <c r="G1901" s="147"/>
      <c r="H1901" s="147"/>
      <c r="I1901" s="147"/>
      <c r="J1901" s="147"/>
      <c r="K1901" s="147" t="s">
        <v>146</v>
      </c>
      <c r="L1901" s="147"/>
      <c r="M1901" s="147"/>
      <c r="N1901" s="148" t="s">
        <v>8563</v>
      </c>
      <c r="O1901" s="148"/>
      <c r="P1901" s="148"/>
      <c r="Q1901" s="148"/>
      <c r="R1901" s="148"/>
      <c r="S1901" s="148"/>
    </row>
    <row r="1902" spans="1:19" ht="15" customHeight="1" x14ac:dyDescent="0.3">
      <c r="A1902" s="147" t="s">
        <v>30645</v>
      </c>
      <c r="B1902" s="147"/>
      <c r="C1902" s="147" t="s">
        <v>30646</v>
      </c>
      <c r="D1902" s="147"/>
      <c r="E1902" s="147"/>
      <c r="F1902" s="147"/>
      <c r="G1902" s="147"/>
      <c r="H1902" s="147"/>
      <c r="I1902" s="147"/>
      <c r="J1902" s="147"/>
      <c r="K1902" s="147" t="s">
        <v>146</v>
      </c>
      <c r="L1902" s="147"/>
      <c r="M1902" s="147"/>
      <c r="N1902" s="148" t="s">
        <v>30647</v>
      </c>
      <c r="O1902" s="148"/>
      <c r="P1902" s="148"/>
      <c r="Q1902" s="148"/>
      <c r="R1902" s="148"/>
      <c r="S1902" s="148"/>
    </row>
    <row r="1903" spans="1:19" ht="15" customHeight="1" x14ac:dyDescent="0.3">
      <c r="A1903" s="147" t="s">
        <v>30648</v>
      </c>
      <c r="B1903" s="147"/>
      <c r="C1903" s="147" t="s">
        <v>30649</v>
      </c>
      <c r="D1903" s="147"/>
      <c r="E1903" s="147"/>
      <c r="F1903" s="147"/>
      <c r="G1903" s="147"/>
      <c r="H1903" s="147"/>
      <c r="I1903" s="147"/>
      <c r="J1903" s="147"/>
      <c r="K1903" s="147" t="s">
        <v>146</v>
      </c>
      <c r="L1903" s="147"/>
      <c r="M1903" s="147"/>
      <c r="N1903" s="148" t="s">
        <v>30650</v>
      </c>
      <c r="O1903" s="148"/>
      <c r="P1903" s="148"/>
      <c r="Q1903" s="148"/>
      <c r="R1903" s="148"/>
      <c r="S1903" s="148"/>
    </row>
    <row r="1904" spans="1:19" ht="15" customHeight="1" x14ac:dyDescent="0.3">
      <c r="A1904" s="147" t="s">
        <v>30651</v>
      </c>
      <c r="B1904" s="147"/>
      <c r="C1904" s="147" t="s">
        <v>30652</v>
      </c>
      <c r="D1904" s="147"/>
      <c r="E1904" s="147"/>
      <c r="F1904" s="147"/>
      <c r="G1904" s="147"/>
      <c r="H1904" s="147"/>
      <c r="I1904" s="147"/>
      <c r="J1904" s="147"/>
      <c r="K1904" s="147" t="s">
        <v>146</v>
      </c>
      <c r="L1904" s="147"/>
      <c r="M1904" s="147"/>
      <c r="N1904" s="148" t="s">
        <v>7082</v>
      </c>
      <c r="O1904" s="148"/>
      <c r="P1904" s="148"/>
      <c r="Q1904" s="148"/>
      <c r="R1904" s="148"/>
      <c r="S1904" s="148"/>
    </row>
    <row r="1905" spans="1:19" ht="15" customHeight="1" x14ac:dyDescent="0.3">
      <c r="A1905" s="147" t="s">
        <v>30653</v>
      </c>
      <c r="B1905" s="147"/>
      <c r="C1905" s="147" t="s">
        <v>30654</v>
      </c>
      <c r="D1905" s="147"/>
      <c r="E1905" s="147"/>
      <c r="F1905" s="147"/>
      <c r="G1905" s="147"/>
      <c r="H1905" s="147"/>
      <c r="I1905" s="147"/>
      <c r="J1905" s="147"/>
      <c r="K1905" s="147" t="s">
        <v>26910</v>
      </c>
      <c r="L1905" s="147"/>
      <c r="M1905" s="147"/>
      <c r="N1905" s="148" t="s">
        <v>26911</v>
      </c>
      <c r="O1905" s="148"/>
      <c r="P1905" s="148"/>
      <c r="Q1905" s="148"/>
      <c r="R1905" s="148"/>
      <c r="S1905" s="148"/>
    </row>
    <row r="1906" spans="1:19" ht="15" customHeight="1" x14ac:dyDescent="0.3">
      <c r="A1906" s="147" t="s">
        <v>30655</v>
      </c>
      <c r="B1906" s="147"/>
      <c r="C1906" s="147" t="s">
        <v>30656</v>
      </c>
      <c r="D1906" s="147"/>
      <c r="E1906" s="147"/>
      <c r="F1906" s="147"/>
      <c r="G1906" s="147"/>
      <c r="H1906" s="147"/>
      <c r="I1906" s="147"/>
      <c r="J1906" s="147"/>
      <c r="K1906" s="147" t="s">
        <v>80</v>
      </c>
      <c r="L1906" s="147"/>
      <c r="M1906" s="147"/>
      <c r="N1906" s="148" t="s">
        <v>30657</v>
      </c>
      <c r="O1906" s="148"/>
      <c r="P1906" s="148"/>
      <c r="Q1906" s="148"/>
      <c r="R1906" s="148"/>
      <c r="S1906" s="148"/>
    </row>
    <row r="1907" spans="1:19" ht="15" customHeight="1" x14ac:dyDescent="0.3">
      <c r="A1907" s="147" t="s">
        <v>30658</v>
      </c>
      <c r="B1907" s="147"/>
      <c r="C1907" s="147" t="s">
        <v>30659</v>
      </c>
      <c r="D1907" s="147"/>
      <c r="E1907" s="147"/>
      <c r="F1907" s="147"/>
      <c r="G1907" s="147"/>
      <c r="H1907" s="147"/>
      <c r="I1907" s="147"/>
      <c r="J1907" s="147"/>
      <c r="K1907" s="147" t="s">
        <v>80</v>
      </c>
      <c r="L1907" s="147"/>
      <c r="M1907" s="147"/>
      <c r="N1907" s="148" t="s">
        <v>16010</v>
      </c>
      <c r="O1907" s="148"/>
      <c r="P1907" s="148"/>
      <c r="Q1907" s="148"/>
      <c r="R1907" s="148"/>
      <c r="S1907" s="148"/>
    </row>
    <row r="1908" spans="1:19" ht="15" customHeight="1" x14ac:dyDescent="0.3">
      <c r="A1908" s="147" t="s">
        <v>30660</v>
      </c>
      <c r="B1908" s="147"/>
      <c r="C1908" s="147" t="s">
        <v>30661</v>
      </c>
      <c r="D1908" s="147"/>
      <c r="E1908" s="147"/>
      <c r="F1908" s="147"/>
      <c r="G1908" s="147"/>
      <c r="H1908" s="147"/>
      <c r="I1908" s="147"/>
      <c r="J1908" s="147"/>
      <c r="K1908" s="147" t="s">
        <v>80</v>
      </c>
      <c r="L1908" s="147"/>
      <c r="M1908" s="147"/>
      <c r="N1908" s="148" t="s">
        <v>30662</v>
      </c>
      <c r="O1908" s="148"/>
      <c r="P1908" s="148"/>
      <c r="Q1908" s="148"/>
      <c r="R1908" s="148"/>
      <c r="S1908" s="148"/>
    </row>
    <row r="1909" spans="1:19" ht="15" customHeight="1" x14ac:dyDescent="0.3">
      <c r="A1909" s="147" t="s">
        <v>30663</v>
      </c>
      <c r="B1909" s="147"/>
      <c r="C1909" s="147" t="s">
        <v>30664</v>
      </c>
      <c r="D1909" s="147"/>
      <c r="E1909" s="147"/>
      <c r="F1909" s="147"/>
      <c r="G1909" s="147"/>
      <c r="H1909" s="147"/>
      <c r="I1909" s="147"/>
      <c r="J1909" s="147"/>
      <c r="K1909" s="147" t="s">
        <v>80</v>
      </c>
      <c r="L1909" s="147"/>
      <c r="M1909" s="147"/>
      <c r="N1909" s="148" t="s">
        <v>30665</v>
      </c>
      <c r="O1909" s="148"/>
      <c r="P1909" s="148"/>
      <c r="Q1909" s="148"/>
      <c r="R1909" s="148"/>
      <c r="S1909" s="148"/>
    </row>
    <row r="1910" spans="1:19" ht="15" customHeight="1" x14ac:dyDescent="0.3">
      <c r="A1910" s="147" t="s">
        <v>30666</v>
      </c>
      <c r="B1910" s="147"/>
      <c r="C1910" s="147" t="s">
        <v>30667</v>
      </c>
      <c r="D1910" s="147"/>
      <c r="E1910" s="147"/>
      <c r="F1910" s="147"/>
      <c r="G1910" s="147"/>
      <c r="H1910" s="147"/>
      <c r="I1910" s="147"/>
      <c r="J1910" s="147"/>
      <c r="K1910" s="147" t="s">
        <v>80</v>
      </c>
      <c r="L1910" s="147"/>
      <c r="M1910" s="147"/>
      <c r="N1910" s="148" t="s">
        <v>30668</v>
      </c>
      <c r="O1910" s="148"/>
      <c r="P1910" s="148"/>
      <c r="Q1910" s="148"/>
      <c r="R1910" s="148"/>
      <c r="S1910" s="148"/>
    </row>
    <row r="1911" spans="1:19" ht="15" customHeight="1" x14ac:dyDescent="0.3">
      <c r="A1911" s="147" t="s">
        <v>30669</v>
      </c>
      <c r="B1911" s="147"/>
      <c r="C1911" s="147" t="s">
        <v>30670</v>
      </c>
      <c r="D1911" s="147"/>
      <c r="E1911" s="147"/>
      <c r="F1911" s="147"/>
      <c r="G1911" s="147"/>
      <c r="H1911" s="147"/>
      <c r="I1911" s="147"/>
      <c r="J1911" s="147"/>
      <c r="K1911" s="147" t="s">
        <v>80</v>
      </c>
      <c r="L1911" s="147"/>
      <c r="M1911" s="147"/>
      <c r="N1911" s="148" t="s">
        <v>30671</v>
      </c>
      <c r="O1911" s="148"/>
      <c r="P1911" s="148"/>
      <c r="Q1911" s="148"/>
      <c r="R1911" s="148"/>
      <c r="S1911" s="148"/>
    </row>
    <row r="1912" spans="1:19" ht="15" customHeight="1" x14ac:dyDescent="0.3">
      <c r="A1912" s="147" t="s">
        <v>30672</v>
      </c>
      <c r="B1912" s="147"/>
      <c r="C1912" s="147" t="s">
        <v>30673</v>
      </c>
      <c r="D1912" s="147"/>
      <c r="E1912" s="147"/>
      <c r="F1912" s="147"/>
      <c r="G1912" s="147"/>
      <c r="H1912" s="147"/>
      <c r="I1912" s="147"/>
      <c r="J1912" s="147"/>
      <c r="K1912" s="147" t="s">
        <v>80</v>
      </c>
      <c r="L1912" s="147"/>
      <c r="M1912" s="147"/>
      <c r="N1912" s="148" t="s">
        <v>30674</v>
      </c>
      <c r="O1912" s="148"/>
      <c r="P1912" s="148"/>
      <c r="Q1912" s="148"/>
      <c r="R1912" s="148"/>
      <c r="S1912" s="148"/>
    </row>
    <row r="1913" spans="1:19" ht="15" customHeight="1" x14ac:dyDescent="0.3">
      <c r="A1913" s="147" t="s">
        <v>30675</v>
      </c>
      <c r="B1913" s="147"/>
      <c r="C1913" s="147" t="s">
        <v>30676</v>
      </c>
      <c r="D1913" s="147"/>
      <c r="E1913" s="147"/>
      <c r="F1913" s="147"/>
      <c r="G1913" s="147"/>
      <c r="H1913" s="147"/>
      <c r="I1913" s="147"/>
      <c r="J1913" s="147"/>
      <c r="K1913" s="147" t="s">
        <v>80</v>
      </c>
      <c r="L1913" s="147"/>
      <c r="M1913" s="147"/>
      <c r="N1913" s="148" t="s">
        <v>30677</v>
      </c>
      <c r="O1913" s="148"/>
      <c r="P1913" s="148"/>
      <c r="Q1913" s="148"/>
      <c r="R1913" s="148"/>
      <c r="S1913" s="148"/>
    </row>
    <row r="1914" spans="1:19" ht="15" customHeight="1" x14ac:dyDescent="0.3">
      <c r="A1914" s="147" t="s">
        <v>30678</v>
      </c>
      <c r="B1914" s="147"/>
      <c r="C1914" s="147" t="s">
        <v>30522</v>
      </c>
      <c r="D1914" s="147"/>
      <c r="E1914" s="147"/>
      <c r="F1914" s="147"/>
      <c r="G1914" s="147"/>
      <c r="H1914" s="147"/>
      <c r="I1914" s="147"/>
      <c r="J1914" s="147"/>
      <c r="K1914" s="147" t="s">
        <v>80</v>
      </c>
      <c r="L1914" s="147"/>
      <c r="M1914" s="147"/>
      <c r="N1914" s="148" t="s">
        <v>30523</v>
      </c>
      <c r="O1914" s="148"/>
      <c r="P1914" s="148"/>
      <c r="Q1914" s="148"/>
      <c r="R1914" s="148"/>
      <c r="S1914" s="148"/>
    </row>
    <row r="1915" spans="1:19" ht="15" customHeight="1" x14ac:dyDescent="0.3">
      <c r="A1915" s="147" t="s">
        <v>30679</v>
      </c>
      <c r="B1915" s="147"/>
      <c r="C1915" s="147" t="s">
        <v>30525</v>
      </c>
      <c r="D1915" s="147"/>
      <c r="E1915" s="147"/>
      <c r="F1915" s="147"/>
      <c r="G1915" s="147"/>
      <c r="H1915" s="147"/>
      <c r="I1915" s="147"/>
      <c r="J1915" s="147"/>
      <c r="K1915" s="147" t="s">
        <v>80</v>
      </c>
      <c r="L1915" s="147"/>
      <c r="M1915" s="147"/>
      <c r="N1915" s="148" t="s">
        <v>1693</v>
      </c>
      <c r="O1915" s="148"/>
      <c r="P1915" s="148"/>
      <c r="Q1915" s="148"/>
      <c r="R1915" s="148"/>
      <c r="S1915" s="148"/>
    </row>
    <row r="1916" spans="1:19" ht="15" customHeight="1" x14ac:dyDescent="0.3">
      <c r="A1916" s="147" t="s">
        <v>30680</v>
      </c>
      <c r="B1916" s="147"/>
      <c r="C1916" s="147" t="s">
        <v>30527</v>
      </c>
      <c r="D1916" s="147"/>
      <c r="E1916" s="147"/>
      <c r="F1916" s="147"/>
      <c r="G1916" s="147"/>
      <c r="H1916" s="147"/>
      <c r="I1916" s="147"/>
      <c r="J1916" s="147"/>
      <c r="K1916" s="147" t="s">
        <v>80</v>
      </c>
      <c r="L1916" s="147"/>
      <c r="M1916" s="147"/>
      <c r="N1916" s="148" t="s">
        <v>30528</v>
      </c>
      <c r="O1916" s="148"/>
      <c r="P1916" s="148"/>
      <c r="Q1916" s="148"/>
      <c r="R1916" s="148"/>
      <c r="S1916" s="148"/>
    </row>
    <row r="1917" spans="1:19" ht="15" customHeight="1" x14ac:dyDescent="0.3">
      <c r="A1917" s="147" t="s">
        <v>30681</v>
      </c>
      <c r="B1917" s="147"/>
      <c r="C1917" s="147" t="s">
        <v>30530</v>
      </c>
      <c r="D1917" s="147"/>
      <c r="E1917" s="147"/>
      <c r="F1917" s="147"/>
      <c r="G1917" s="147"/>
      <c r="H1917" s="147"/>
      <c r="I1917" s="147"/>
      <c r="J1917" s="147"/>
      <c r="K1917" s="147" t="s">
        <v>80</v>
      </c>
      <c r="L1917" s="147"/>
      <c r="M1917" s="147"/>
      <c r="N1917" s="148" t="s">
        <v>30531</v>
      </c>
      <c r="O1917" s="148"/>
      <c r="P1917" s="148"/>
      <c r="Q1917" s="148"/>
      <c r="R1917" s="148"/>
      <c r="S1917" s="148"/>
    </row>
    <row r="1918" spans="1:19" ht="15" customHeight="1" x14ac:dyDescent="0.3">
      <c r="A1918" s="147" t="s">
        <v>30682</v>
      </c>
      <c r="B1918" s="147"/>
      <c r="C1918" s="147" t="s">
        <v>30533</v>
      </c>
      <c r="D1918" s="147"/>
      <c r="E1918" s="147"/>
      <c r="F1918" s="147"/>
      <c r="G1918" s="147"/>
      <c r="H1918" s="147"/>
      <c r="I1918" s="147"/>
      <c r="J1918" s="147"/>
      <c r="K1918" s="147" t="s">
        <v>80</v>
      </c>
      <c r="L1918" s="147"/>
      <c r="M1918" s="147"/>
      <c r="N1918" s="148" t="s">
        <v>6090</v>
      </c>
      <c r="O1918" s="148"/>
      <c r="P1918" s="148"/>
      <c r="Q1918" s="148"/>
      <c r="R1918" s="148"/>
      <c r="S1918" s="148"/>
    </row>
    <row r="1919" spans="1:19" ht="15" customHeight="1" x14ac:dyDescent="0.3">
      <c r="A1919" s="147" t="s">
        <v>30683</v>
      </c>
      <c r="B1919" s="147"/>
      <c r="C1919" s="147" t="s">
        <v>30535</v>
      </c>
      <c r="D1919" s="147"/>
      <c r="E1919" s="147"/>
      <c r="F1919" s="147"/>
      <c r="G1919" s="147"/>
      <c r="H1919" s="147"/>
      <c r="I1919" s="147"/>
      <c r="J1919" s="147"/>
      <c r="K1919" s="147" t="s">
        <v>80</v>
      </c>
      <c r="L1919" s="147"/>
      <c r="M1919" s="147"/>
      <c r="N1919" s="148" t="s">
        <v>15951</v>
      </c>
      <c r="O1919" s="148"/>
      <c r="P1919" s="148"/>
      <c r="Q1919" s="148"/>
      <c r="R1919" s="148"/>
      <c r="S1919" s="148"/>
    </row>
    <row r="1920" spans="1:19" ht="15" customHeight="1" x14ac:dyDescent="0.3">
      <c r="A1920" s="147" t="s">
        <v>30684</v>
      </c>
      <c r="B1920" s="147"/>
      <c r="C1920" s="147" t="s">
        <v>30537</v>
      </c>
      <c r="D1920" s="147"/>
      <c r="E1920" s="147"/>
      <c r="F1920" s="147"/>
      <c r="G1920" s="147"/>
      <c r="H1920" s="147"/>
      <c r="I1920" s="147"/>
      <c r="J1920" s="147"/>
      <c r="K1920" s="147" t="s">
        <v>80</v>
      </c>
      <c r="L1920" s="147"/>
      <c r="M1920" s="147"/>
      <c r="N1920" s="148" t="s">
        <v>30538</v>
      </c>
      <c r="O1920" s="148"/>
      <c r="P1920" s="148"/>
      <c r="Q1920" s="148"/>
      <c r="R1920" s="148"/>
      <c r="S1920" s="148"/>
    </row>
    <row r="1921" spans="1:19" ht="15" customHeight="1" x14ac:dyDescent="0.3">
      <c r="A1921" s="147" t="s">
        <v>30685</v>
      </c>
      <c r="B1921" s="147"/>
      <c r="C1921" s="147" t="s">
        <v>30540</v>
      </c>
      <c r="D1921" s="147"/>
      <c r="E1921" s="147"/>
      <c r="F1921" s="147"/>
      <c r="G1921" s="147"/>
      <c r="H1921" s="147"/>
      <c r="I1921" s="147"/>
      <c r="J1921" s="147"/>
      <c r="K1921" s="147" t="s">
        <v>80</v>
      </c>
      <c r="L1921" s="147"/>
      <c r="M1921" s="147"/>
      <c r="N1921" s="148" t="s">
        <v>30541</v>
      </c>
      <c r="O1921" s="148"/>
      <c r="P1921" s="148"/>
      <c r="Q1921" s="148"/>
      <c r="R1921" s="148"/>
      <c r="S1921" s="148"/>
    </row>
    <row r="1922" spans="1:19" ht="15" customHeight="1" x14ac:dyDescent="0.3">
      <c r="A1922" s="147" t="s">
        <v>30686</v>
      </c>
      <c r="B1922" s="147"/>
      <c r="C1922" s="147" t="s">
        <v>30687</v>
      </c>
      <c r="D1922" s="147"/>
      <c r="E1922" s="147"/>
      <c r="F1922" s="147"/>
      <c r="G1922" s="147"/>
      <c r="H1922" s="147"/>
      <c r="I1922" s="147"/>
      <c r="J1922" s="147"/>
      <c r="K1922" s="147" t="s">
        <v>80</v>
      </c>
      <c r="L1922" s="147"/>
      <c r="M1922" s="147"/>
      <c r="N1922" s="148" t="s">
        <v>30688</v>
      </c>
      <c r="O1922" s="148"/>
      <c r="P1922" s="148"/>
      <c r="Q1922" s="148"/>
      <c r="R1922" s="148"/>
      <c r="S1922" s="148"/>
    </row>
    <row r="1923" spans="1:19" ht="15" customHeight="1" x14ac:dyDescent="0.3">
      <c r="A1923" s="147" t="s">
        <v>30689</v>
      </c>
      <c r="B1923" s="147"/>
      <c r="C1923" s="147" t="s">
        <v>30690</v>
      </c>
      <c r="D1923" s="147"/>
      <c r="E1923" s="147"/>
      <c r="F1923" s="147"/>
      <c r="G1923" s="147"/>
      <c r="H1923" s="147"/>
      <c r="I1923" s="147"/>
      <c r="J1923" s="147"/>
      <c r="K1923" s="147" t="s">
        <v>80</v>
      </c>
      <c r="L1923" s="147"/>
      <c r="M1923" s="147"/>
      <c r="N1923" s="148" t="s">
        <v>30691</v>
      </c>
      <c r="O1923" s="148"/>
      <c r="P1923" s="148"/>
      <c r="Q1923" s="148"/>
      <c r="R1923" s="148"/>
      <c r="S1923" s="148"/>
    </row>
    <row r="1924" spans="1:19" ht="15" customHeight="1" x14ac:dyDescent="0.3">
      <c r="A1924" s="147" t="s">
        <v>30692</v>
      </c>
      <c r="B1924" s="147"/>
      <c r="C1924" s="147" t="s">
        <v>30693</v>
      </c>
      <c r="D1924" s="147"/>
      <c r="E1924" s="147"/>
      <c r="F1924" s="147"/>
      <c r="G1924" s="147"/>
      <c r="H1924" s="147"/>
      <c r="I1924" s="147"/>
      <c r="J1924" s="147"/>
      <c r="K1924" s="147" t="s">
        <v>80</v>
      </c>
      <c r="L1924" s="147"/>
      <c r="M1924" s="147"/>
      <c r="N1924" s="148" t="s">
        <v>30694</v>
      </c>
      <c r="O1924" s="148"/>
      <c r="P1924" s="148"/>
      <c r="Q1924" s="148"/>
      <c r="R1924" s="148"/>
      <c r="S1924" s="148"/>
    </row>
    <row r="1925" spans="1:19" ht="15" customHeight="1" x14ac:dyDescent="0.3">
      <c r="A1925" s="147" t="s">
        <v>30695</v>
      </c>
      <c r="B1925" s="147"/>
      <c r="C1925" s="147" t="s">
        <v>30696</v>
      </c>
      <c r="D1925" s="147"/>
      <c r="E1925" s="147"/>
      <c r="F1925" s="147"/>
      <c r="G1925" s="147"/>
      <c r="H1925" s="147"/>
      <c r="I1925" s="147"/>
      <c r="J1925" s="147"/>
      <c r="K1925" s="147" t="s">
        <v>80</v>
      </c>
      <c r="L1925" s="147"/>
      <c r="M1925" s="147"/>
      <c r="N1925" s="148" t="s">
        <v>30697</v>
      </c>
      <c r="O1925" s="148"/>
      <c r="P1925" s="148"/>
      <c r="Q1925" s="148"/>
      <c r="R1925" s="148"/>
      <c r="S1925" s="148"/>
    </row>
    <row r="1926" spans="1:19" ht="15" customHeight="1" x14ac:dyDescent="0.3">
      <c r="A1926" s="147" t="s">
        <v>30698</v>
      </c>
      <c r="B1926" s="147"/>
      <c r="C1926" s="147" t="s">
        <v>30543</v>
      </c>
      <c r="D1926" s="147"/>
      <c r="E1926" s="147"/>
      <c r="F1926" s="147"/>
      <c r="G1926" s="147"/>
      <c r="H1926" s="147"/>
      <c r="I1926" s="147"/>
      <c r="J1926" s="147"/>
      <c r="K1926" s="147" t="s">
        <v>80</v>
      </c>
      <c r="L1926" s="147"/>
      <c r="M1926" s="147"/>
      <c r="N1926" s="148" t="s">
        <v>13115</v>
      </c>
      <c r="O1926" s="148"/>
      <c r="P1926" s="148"/>
      <c r="Q1926" s="148"/>
      <c r="R1926" s="148"/>
      <c r="S1926" s="148"/>
    </row>
    <row r="1927" spans="1:19" ht="15" customHeight="1" x14ac:dyDescent="0.3">
      <c r="A1927" s="147" t="s">
        <v>30699</v>
      </c>
      <c r="B1927" s="147"/>
      <c r="C1927" s="147" t="s">
        <v>30545</v>
      </c>
      <c r="D1927" s="147"/>
      <c r="E1927" s="147"/>
      <c r="F1927" s="147"/>
      <c r="G1927" s="147"/>
      <c r="H1927" s="147"/>
      <c r="I1927" s="147"/>
      <c r="J1927" s="147"/>
      <c r="K1927" s="147" t="s">
        <v>80</v>
      </c>
      <c r="L1927" s="147"/>
      <c r="M1927" s="147"/>
      <c r="N1927" s="148" t="s">
        <v>30546</v>
      </c>
      <c r="O1927" s="148"/>
      <c r="P1927" s="148"/>
      <c r="Q1927" s="148"/>
      <c r="R1927" s="148"/>
      <c r="S1927" s="148"/>
    </row>
    <row r="1928" spans="1:19" ht="15" customHeight="1" x14ac:dyDescent="0.3">
      <c r="A1928" s="152" t="s">
        <v>30700</v>
      </c>
      <c r="B1928" s="152"/>
      <c r="C1928" s="152" t="s">
        <v>29371</v>
      </c>
      <c r="D1928" s="152"/>
      <c r="E1928" s="152"/>
      <c r="F1928" s="152"/>
      <c r="G1928" s="152"/>
      <c r="H1928" s="152"/>
      <c r="I1928" s="152"/>
      <c r="J1928" s="152"/>
      <c r="K1928" s="152" t="s">
        <v>80</v>
      </c>
      <c r="L1928" s="152"/>
      <c r="M1928" s="152"/>
      <c r="N1928" s="153" t="s">
        <v>29372</v>
      </c>
      <c r="O1928" s="153"/>
      <c r="P1928" s="153"/>
      <c r="Q1928" s="153"/>
      <c r="R1928" s="153"/>
      <c r="S1928" s="153"/>
    </row>
    <row r="1930" spans="1:19" ht="15" customHeight="1" x14ac:dyDescent="0.3">
      <c r="A1930" s="154" t="s">
        <v>26963</v>
      </c>
      <c r="B1930" s="154"/>
      <c r="C1930" s="154"/>
    </row>
    <row r="1931" spans="1:19" ht="15" customHeight="1" x14ac:dyDescent="0.3">
      <c r="A1931" s="154"/>
      <c r="B1931" s="154"/>
      <c r="C1931" s="154"/>
      <c r="P1931" s="155" t="s">
        <v>30701</v>
      </c>
      <c r="Q1931" s="155"/>
      <c r="R1931" s="155"/>
      <c r="S1931" s="155"/>
    </row>
    <row r="1932" spans="1:19" x14ac:dyDescent="0.3">
      <c r="P1932" s="155"/>
      <c r="Q1932" s="155"/>
      <c r="R1932" s="155"/>
      <c r="S1932" s="155"/>
    </row>
    <row r="1934" spans="1:19" ht="15.75" customHeight="1" x14ac:dyDescent="0.3">
      <c r="H1934" s="150" t="s">
        <v>26843</v>
      </c>
      <c r="I1934" s="150"/>
      <c r="J1934" s="150"/>
      <c r="K1934" s="150"/>
      <c r="L1934" s="150"/>
      <c r="M1934" s="150"/>
      <c r="N1934" s="150"/>
    </row>
    <row r="1936" spans="1:19" ht="15.75" customHeight="1" x14ac:dyDescent="0.3">
      <c r="G1936" s="150" t="s">
        <v>26844</v>
      </c>
      <c r="H1936" s="150"/>
    </row>
    <row r="1938" spans="1:19" ht="15" customHeight="1" x14ac:dyDescent="0.3">
      <c r="A1938" s="151" t="s">
        <v>26845</v>
      </c>
      <c r="B1938" s="151"/>
      <c r="C1938" s="151"/>
      <c r="D1938" s="151"/>
      <c r="J1938" s="151" t="s">
        <v>26846</v>
      </c>
      <c r="K1938" s="151"/>
      <c r="M1938" s="151" t="s">
        <v>26847</v>
      </c>
      <c r="N1938" s="151"/>
      <c r="P1938" s="151" t="s">
        <v>26848</v>
      </c>
      <c r="Q1938" s="151"/>
      <c r="R1938" s="151"/>
    </row>
    <row r="1940" spans="1:19" ht="15" customHeight="1" x14ac:dyDescent="0.3">
      <c r="A1940" s="137" t="s">
        <v>27</v>
      </c>
      <c r="C1940" s="149" t="s">
        <v>26849</v>
      </c>
      <c r="D1940" s="149"/>
      <c r="E1940" s="149"/>
      <c r="L1940" s="137" t="s">
        <v>13</v>
      </c>
      <c r="R1940" s="137" t="s">
        <v>26850</v>
      </c>
    </row>
    <row r="1942" spans="1:19" ht="15" customHeight="1" x14ac:dyDescent="0.3">
      <c r="A1942" s="147" t="s">
        <v>30702</v>
      </c>
      <c r="B1942" s="147"/>
      <c r="C1942" s="147" t="s">
        <v>30703</v>
      </c>
      <c r="D1942" s="147"/>
      <c r="E1942" s="147"/>
      <c r="F1942" s="147"/>
      <c r="G1942" s="147"/>
      <c r="H1942" s="147"/>
      <c r="I1942" s="147"/>
      <c r="J1942" s="147"/>
      <c r="K1942" s="147" t="s">
        <v>146</v>
      </c>
      <c r="L1942" s="147"/>
      <c r="M1942" s="147"/>
      <c r="N1942" s="148" t="s">
        <v>30704</v>
      </c>
      <c r="O1942" s="148"/>
      <c r="P1942" s="148"/>
      <c r="Q1942" s="148"/>
      <c r="R1942" s="148"/>
      <c r="S1942" s="148"/>
    </row>
    <row r="1943" spans="1:19" x14ac:dyDescent="0.3">
      <c r="A1943" s="147"/>
      <c r="B1943" s="147"/>
      <c r="C1943" s="147"/>
      <c r="D1943" s="147"/>
      <c r="E1943" s="147"/>
      <c r="F1943" s="147"/>
      <c r="G1943" s="147"/>
      <c r="H1943" s="147"/>
      <c r="I1943" s="147"/>
      <c r="J1943" s="147"/>
      <c r="K1943" s="147"/>
      <c r="L1943" s="147"/>
      <c r="M1943" s="147"/>
      <c r="N1943" s="148"/>
      <c r="O1943" s="148"/>
      <c r="P1943" s="148"/>
      <c r="Q1943" s="148"/>
      <c r="R1943" s="148"/>
      <c r="S1943" s="148"/>
    </row>
    <row r="1944" spans="1:19" ht="15" customHeight="1" x14ac:dyDescent="0.3">
      <c r="A1944" s="147" t="s">
        <v>30705</v>
      </c>
      <c r="B1944" s="147"/>
      <c r="C1944" s="147" t="s">
        <v>30706</v>
      </c>
      <c r="D1944" s="147"/>
      <c r="E1944" s="147"/>
      <c r="F1944" s="147"/>
      <c r="G1944" s="147"/>
      <c r="H1944" s="147"/>
      <c r="I1944" s="147"/>
      <c r="J1944" s="147"/>
      <c r="K1944" s="147" t="s">
        <v>146</v>
      </c>
      <c r="L1944" s="147"/>
      <c r="M1944" s="147"/>
      <c r="N1944" s="148" t="s">
        <v>30707</v>
      </c>
      <c r="O1944" s="148"/>
      <c r="P1944" s="148"/>
      <c r="Q1944" s="148"/>
      <c r="R1944" s="148"/>
      <c r="S1944" s="148"/>
    </row>
    <row r="1945" spans="1:19" ht="15" customHeight="1" x14ac:dyDescent="0.3">
      <c r="A1945" s="147" t="s">
        <v>30708</v>
      </c>
      <c r="B1945" s="147"/>
      <c r="C1945" s="147" t="s">
        <v>30709</v>
      </c>
      <c r="D1945" s="147"/>
      <c r="E1945" s="147"/>
      <c r="F1945" s="147"/>
      <c r="G1945" s="147"/>
      <c r="H1945" s="147"/>
      <c r="I1945" s="147"/>
      <c r="J1945" s="147"/>
      <c r="K1945" s="147" t="s">
        <v>146</v>
      </c>
      <c r="L1945" s="147"/>
      <c r="M1945" s="147"/>
      <c r="N1945" s="148" t="s">
        <v>30710</v>
      </c>
      <c r="O1945" s="148"/>
      <c r="P1945" s="148"/>
      <c r="Q1945" s="148"/>
      <c r="R1945" s="148"/>
      <c r="S1945" s="148"/>
    </row>
    <row r="1946" spans="1:19" ht="15" customHeight="1" x14ac:dyDescent="0.3">
      <c r="A1946" s="147" t="s">
        <v>30711</v>
      </c>
      <c r="B1946" s="147"/>
      <c r="C1946" s="147" t="s">
        <v>30712</v>
      </c>
      <c r="D1946" s="147"/>
      <c r="E1946" s="147"/>
      <c r="F1946" s="147"/>
      <c r="G1946" s="147"/>
      <c r="H1946" s="147"/>
      <c r="I1946" s="147"/>
      <c r="J1946" s="147"/>
      <c r="K1946" s="147" t="s">
        <v>146</v>
      </c>
      <c r="L1946" s="147"/>
      <c r="M1946" s="147"/>
      <c r="N1946" s="148" t="s">
        <v>30713</v>
      </c>
      <c r="O1946" s="148"/>
      <c r="P1946" s="148"/>
      <c r="Q1946" s="148"/>
      <c r="R1946" s="148"/>
      <c r="S1946" s="148"/>
    </row>
    <row r="1947" spans="1:19" ht="15" customHeight="1" x14ac:dyDescent="0.3">
      <c r="A1947" s="147" t="s">
        <v>30714</v>
      </c>
      <c r="B1947" s="147"/>
      <c r="C1947" s="147" t="s">
        <v>30715</v>
      </c>
      <c r="D1947" s="147"/>
      <c r="E1947" s="147"/>
      <c r="F1947" s="147"/>
      <c r="G1947" s="147"/>
      <c r="H1947" s="147"/>
      <c r="I1947" s="147"/>
      <c r="J1947" s="147"/>
      <c r="K1947" s="147" t="s">
        <v>146</v>
      </c>
      <c r="L1947" s="147"/>
      <c r="M1947" s="147"/>
      <c r="N1947" s="148" t="s">
        <v>30716</v>
      </c>
      <c r="O1947" s="148"/>
      <c r="P1947" s="148"/>
      <c r="Q1947" s="148"/>
      <c r="R1947" s="148"/>
      <c r="S1947" s="148"/>
    </row>
    <row r="1948" spans="1:19" ht="15" customHeight="1" x14ac:dyDescent="0.3">
      <c r="A1948" s="147" t="s">
        <v>30717</v>
      </c>
      <c r="B1948" s="147"/>
      <c r="C1948" s="147" t="s">
        <v>30718</v>
      </c>
      <c r="D1948" s="147"/>
      <c r="E1948" s="147"/>
      <c r="F1948" s="147"/>
      <c r="G1948" s="147"/>
      <c r="H1948" s="147"/>
      <c r="I1948" s="147"/>
      <c r="J1948" s="147"/>
      <c r="K1948" s="147" t="s">
        <v>80</v>
      </c>
      <c r="L1948" s="147"/>
      <c r="M1948" s="147"/>
      <c r="N1948" s="148" t="s">
        <v>9365</v>
      </c>
      <c r="O1948" s="148"/>
      <c r="P1948" s="148"/>
      <c r="Q1948" s="148"/>
      <c r="R1948" s="148"/>
      <c r="S1948" s="148"/>
    </row>
    <row r="1949" spans="1:19" ht="15" customHeight="1" x14ac:dyDescent="0.3">
      <c r="A1949" s="147" t="s">
        <v>30719</v>
      </c>
      <c r="B1949" s="147"/>
      <c r="C1949" s="147" t="s">
        <v>30720</v>
      </c>
      <c r="D1949" s="147"/>
      <c r="E1949" s="147"/>
      <c r="F1949" s="147"/>
      <c r="G1949" s="147"/>
      <c r="H1949" s="147"/>
      <c r="I1949" s="147"/>
      <c r="J1949" s="147"/>
      <c r="K1949" s="147" t="s">
        <v>80</v>
      </c>
      <c r="L1949" s="147"/>
      <c r="M1949" s="147"/>
      <c r="N1949" s="148" t="s">
        <v>17935</v>
      </c>
      <c r="O1949" s="148"/>
      <c r="P1949" s="148"/>
      <c r="Q1949" s="148"/>
      <c r="R1949" s="148"/>
      <c r="S1949" s="148"/>
    </row>
    <row r="1950" spans="1:19" ht="15" customHeight="1" x14ac:dyDescent="0.3">
      <c r="A1950" s="147" t="s">
        <v>30721</v>
      </c>
      <c r="B1950" s="147"/>
      <c r="C1950" s="147" t="s">
        <v>30722</v>
      </c>
      <c r="D1950" s="147"/>
      <c r="E1950" s="147"/>
      <c r="F1950" s="147"/>
      <c r="G1950" s="147"/>
      <c r="H1950" s="147"/>
      <c r="I1950" s="147"/>
      <c r="J1950" s="147"/>
      <c r="K1950" s="147" t="s">
        <v>80</v>
      </c>
      <c r="L1950" s="147"/>
      <c r="M1950" s="147"/>
      <c r="N1950" s="148" t="s">
        <v>30589</v>
      </c>
      <c r="O1950" s="148"/>
      <c r="P1950" s="148"/>
      <c r="Q1950" s="148"/>
      <c r="R1950" s="148"/>
      <c r="S1950" s="148"/>
    </row>
    <row r="1951" spans="1:19" ht="15" customHeight="1" x14ac:dyDescent="0.3">
      <c r="A1951" s="147" t="s">
        <v>30723</v>
      </c>
      <c r="B1951" s="147"/>
      <c r="C1951" s="147" t="s">
        <v>30724</v>
      </c>
      <c r="D1951" s="147"/>
      <c r="E1951" s="147"/>
      <c r="F1951" s="147"/>
      <c r="G1951" s="147"/>
      <c r="H1951" s="147"/>
      <c r="I1951" s="147"/>
      <c r="J1951" s="147"/>
      <c r="K1951" s="147" t="s">
        <v>146</v>
      </c>
      <c r="L1951" s="147"/>
      <c r="M1951" s="147"/>
      <c r="N1951" s="148" t="s">
        <v>30725</v>
      </c>
      <c r="O1951" s="148"/>
      <c r="P1951" s="148"/>
      <c r="Q1951" s="148"/>
      <c r="R1951" s="148"/>
      <c r="S1951" s="148"/>
    </row>
    <row r="1952" spans="1:19" ht="15" customHeight="1" x14ac:dyDescent="0.3">
      <c r="A1952" s="147" t="s">
        <v>30726</v>
      </c>
      <c r="B1952" s="147"/>
      <c r="C1952" s="147" t="s">
        <v>30727</v>
      </c>
      <c r="D1952" s="147"/>
      <c r="E1952" s="147"/>
      <c r="F1952" s="147"/>
      <c r="G1952" s="147"/>
      <c r="H1952" s="147"/>
      <c r="I1952" s="147"/>
      <c r="J1952" s="147"/>
      <c r="K1952" s="147" t="s">
        <v>146</v>
      </c>
      <c r="L1952" s="147"/>
      <c r="M1952" s="147"/>
      <c r="N1952" s="148" t="s">
        <v>30728</v>
      </c>
      <c r="O1952" s="148"/>
      <c r="P1952" s="148"/>
      <c r="Q1952" s="148"/>
      <c r="R1952" s="148"/>
      <c r="S1952" s="148"/>
    </row>
    <row r="1953" spans="1:19" ht="15" customHeight="1" x14ac:dyDescent="0.3">
      <c r="A1953" s="147" t="s">
        <v>30729</v>
      </c>
      <c r="B1953" s="147"/>
      <c r="C1953" s="147" t="s">
        <v>30730</v>
      </c>
      <c r="D1953" s="147"/>
      <c r="E1953" s="147"/>
      <c r="F1953" s="147"/>
      <c r="G1953" s="147"/>
      <c r="H1953" s="147"/>
      <c r="I1953" s="147"/>
      <c r="J1953" s="147"/>
      <c r="K1953" s="147" t="s">
        <v>146</v>
      </c>
      <c r="L1953" s="147"/>
      <c r="M1953" s="147"/>
      <c r="N1953" s="148" t="s">
        <v>15551</v>
      </c>
      <c r="O1953" s="148"/>
      <c r="P1953" s="148"/>
      <c r="Q1953" s="148"/>
      <c r="R1953" s="148"/>
      <c r="S1953" s="148"/>
    </row>
    <row r="1954" spans="1:19" ht="15" customHeight="1" x14ac:dyDescent="0.3">
      <c r="A1954" s="147" t="s">
        <v>30731</v>
      </c>
      <c r="B1954" s="147"/>
      <c r="C1954" s="147" t="s">
        <v>30420</v>
      </c>
      <c r="D1954" s="147"/>
      <c r="E1954" s="147"/>
      <c r="F1954" s="147"/>
      <c r="G1954" s="147"/>
      <c r="H1954" s="147"/>
      <c r="I1954" s="147"/>
      <c r="J1954" s="147"/>
      <c r="K1954" s="147" t="s">
        <v>146</v>
      </c>
      <c r="L1954" s="147"/>
      <c r="M1954" s="147"/>
      <c r="N1954" s="148" t="s">
        <v>16976</v>
      </c>
      <c r="O1954" s="148"/>
      <c r="P1954" s="148"/>
      <c r="Q1954" s="148"/>
      <c r="R1954" s="148"/>
      <c r="S1954" s="148"/>
    </row>
    <row r="1955" spans="1:19" ht="15" customHeight="1" x14ac:dyDescent="0.3">
      <c r="A1955" s="147" t="s">
        <v>30732</v>
      </c>
      <c r="B1955" s="147"/>
      <c r="C1955" s="147" t="s">
        <v>30423</v>
      </c>
      <c r="D1955" s="147"/>
      <c r="E1955" s="147"/>
      <c r="F1955" s="147"/>
      <c r="G1955" s="147"/>
      <c r="H1955" s="147"/>
      <c r="I1955" s="147"/>
      <c r="J1955" s="147"/>
      <c r="K1955" s="147" t="s">
        <v>146</v>
      </c>
      <c r="L1955" s="147"/>
      <c r="M1955" s="147"/>
      <c r="N1955" s="148" t="s">
        <v>30733</v>
      </c>
      <c r="O1955" s="148"/>
      <c r="P1955" s="148"/>
      <c r="Q1955" s="148"/>
      <c r="R1955" s="148"/>
      <c r="S1955" s="148"/>
    </row>
    <row r="1956" spans="1:19" ht="15" customHeight="1" x14ac:dyDescent="0.3">
      <c r="A1956" s="147" t="s">
        <v>30734</v>
      </c>
      <c r="B1956" s="147"/>
      <c r="C1956" s="147" t="s">
        <v>30735</v>
      </c>
      <c r="D1956" s="147"/>
      <c r="E1956" s="147"/>
      <c r="F1956" s="147"/>
      <c r="G1956" s="147"/>
      <c r="H1956" s="147"/>
      <c r="I1956" s="147"/>
      <c r="J1956" s="147"/>
      <c r="K1956" s="147" t="s">
        <v>146</v>
      </c>
      <c r="L1956" s="147"/>
      <c r="M1956" s="147"/>
      <c r="N1956" s="148" t="s">
        <v>17973</v>
      </c>
      <c r="O1956" s="148"/>
      <c r="P1956" s="148"/>
      <c r="Q1956" s="148"/>
      <c r="R1956" s="148"/>
      <c r="S1956" s="148"/>
    </row>
    <row r="1957" spans="1:19" ht="15" customHeight="1" x14ac:dyDescent="0.3">
      <c r="A1957" s="147" t="s">
        <v>30736</v>
      </c>
      <c r="B1957" s="147"/>
      <c r="C1957" s="147" t="s">
        <v>30426</v>
      </c>
      <c r="D1957" s="147"/>
      <c r="E1957" s="147"/>
      <c r="F1957" s="147"/>
      <c r="G1957" s="147"/>
      <c r="H1957" s="147"/>
      <c r="I1957" s="147"/>
      <c r="J1957" s="147"/>
      <c r="K1957" s="147" t="s">
        <v>146</v>
      </c>
      <c r="L1957" s="147"/>
      <c r="M1957" s="147"/>
      <c r="N1957" s="148" t="s">
        <v>11698</v>
      </c>
      <c r="O1957" s="148"/>
      <c r="P1957" s="148"/>
      <c r="Q1957" s="148"/>
      <c r="R1957" s="148"/>
      <c r="S1957" s="148"/>
    </row>
    <row r="1958" spans="1:19" ht="15" customHeight="1" x14ac:dyDescent="0.3">
      <c r="A1958" s="147" t="s">
        <v>30737</v>
      </c>
      <c r="B1958" s="147"/>
      <c r="C1958" s="147" t="s">
        <v>30428</v>
      </c>
      <c r="D1958" s="147"/>
      <c r="E1958" s="147"/>
      <c r="F1958" s="147"/>
      <c r="G1958" s="147"/>
      <c r="H1958" s="147"/>
      <c r="I1958" s="147"/>
      <c r="J1958" s="147"/>
      <c r="K1958" s="147" t="s">
        <v>146</v>
      </c>
      <c r="L1958" s="147"/>
      <c r="M1958" s="147"/>
      <c r="N1958" s="148" t="s">
        <v>30429</v>
      </c>
      <c r="O1958" s="148"/>
      <c r="P1958" s="148"/>
      <c r="Q1958" s="148"/>
      <c r="R1958" s="148"/>
      <c r="S1958" s="148"/>
    </row>
    <row r="1959" spans="1:19" ht="15" customHeight="1" x14ac:dyDescent="0.3">
      <c r="A1959" s="147" t="s">
        <v>30738</v>
      </c>
      <c r="B1959" s="147"/>
      <c r="C1959" s="147" t="s">
        <v>30739</v>
      </c>
      <c r="D1959" s="147"/>
      <c r="E1959" s="147"/>
      <c r="F1959" s="147"/>
      <c r="G1959" s="147"/>
      <c r="H1959" s="147"/>
      <c r="I1959" s="147"/>
      <c r="J1959" s="147"/>
      <c r="K1959" s="147" t="s">
        <v>146</v>
      </c>
      <c r="L1959" s="147"/>
      <c r="M1959" s="147"/>
      <c r="N1959" s="148" t="s">
        <v>30740</v>
      </c>
      <c r="O1959" s="148"/>
      <c r="P1959" s="148"/>
      <c r="Q1959" s="148"/>
      <c r="R1959" s="148"/>
      <c r="S1959" s="148"/>
    </row>
    <row r="1960" spans="1:19" ht="15" customHeight="1" x14ac:dyDescent="0.3">
      <c r="A1960" s="147" t="s">
        <v>30741</v>
      </c>
      <c r="B1960" s="147"/>
      <c r="C1960" s="147" t="s">
        <v>30742</v>
      </c>
      <c r="D1960" s="147"/>
      <c r="E1960" s="147"/>
      <c r="F1960" s="147"/>
      <c r="G1960" s="147"/>
      <c r="H1960" s="147"/>
      <c r="I1960" s="147"/>
      <c r="J1960" s="147"/>
      <c r="K1960" s="147" t="s">
        <v>146</v>
      </c>
      <c r="L1960" s="147"/>
      <c r="M1960" s="147"/>
      <c r="N1960" s="148" t="s">
        <v>30743</v>
      </c>
      <c r="O1960" s="148"/>
      <c r="P1960" s="148"/>
      <c r="Q1960" s="148"/>
      <c r="R1960" s="148"/>
      <c r="S1960" s="148"/>
    </row>
    <row r="1961" spans="1:19" ht="15" customHeight="1" x14ac:dyDescent="0.3">
      <c r="A1961" s="147" t="s">
        <v>30744</v>
      </c>
      <c r="B1961" s="147"/>
      <c r="C1961" s="147" t="s">
        <v>30745</v>
      </c>
      <c r="D1961" s="147"/>
      <c r="E1961" s="147"/>
      <c r="F1961" s="147"/>
      <c r="G1961" s="147"/>
      <c r="H1961" s="147"/>
      <c r="I1961" s="147"/>
      <c r="J1961" s="147"/>
      <c r="K1961" s="147" t="s">
        <v>146</v>
      </c>
      <c r="L1961" s="147"/>
      <c r="M1961" s="147"/>
      <c r="N1961" s="148" t="s">
        <v>30746</v>
      </c>
      <c r="O1961" s="148"/>
      <c r="P1961" s="148"/>
      <c r="Q1961" s="148"/>
      <c r="R1961" s="148"/>
      <c r="S1961" s="148"/>
    </row>
    <row r="1962" spans="1:19" ht="15" customHeight="1" x14ac:dyDescent="0.3">
      <c r="A1962" s="147" t="s">
        <v>30747</v>
      </c>
      <c r="B1962" s="147"/>
      <c r="C1962" s="147" t="s">
        <v>30748</v>
      </c>
      <c r="D1962" s="147"/>
      <c r="E1962" s="147"/>
      <c r="F1962" s="147"/>
      <c r="G1962" s="147"/>
      <c r="H1962" s="147"/>
      <c r="I1962" s="147"/>
      <c r="J1962" s="147"/>
      <c r="K1962" s="147" t="s">
        <v>146</v>
      </c>
      <c r="L1962" s="147"/>
      <c r="M1962" s="147"/>
      <c r="N1962" s="148" t="s">
        <v>30749</v>
      </c>
      <c r="O1962" s="148"/>
      <c r="P1962" s="148"/>
      <c r="Q1962" s="148"/>
      <c r="R1962" s="148"/>
      <c r="S1962" s="148"/>
    </row>
    <row r="1963" spans="1:19" ht="15" customHeight="1" x14ac:dyDescent="0.3">
      <c r="A1963" s="147" t="s">
        <v>30750</v>
      </c>
      <c r="B1963" s="147"/>
      <c r="C1963" s="147" t="s">
        <v>30751</v>
      </c>
      <c r="D1963" s="147"/>
      <c r="E1963" s="147"/>
      <c r="F1963" s="147"/>
      <c r="G1963" s="147"/>
      <c r="H1963" s="147"/>
      <c r="I1963" s="147"/>
      <c r="J1963" s="147"/>
      <c r="K1963" s="147" t="s">
        <v>146</v>
      </c>
      <c r="L1963" s="147"/>
      <c r="M1963" s="147"/>
      <c r="N1963" s="148" t="s">
        <v>30752</v>
      </c>
      <c r="O1963" s="148"/>
      <c r="P1963" s="148"/>
      <c r="Q1963" s="148"/>
      <c r="R1963" s="148"/>
      <c r="S1963" s="148"/>
    </row>
    <row r="1964" spans="1:19" ht="15" customHeight="1" x14ac:dyDescent="0.3">
      <c r="A1964" s="147" t="s">
        <v>30753</v>
      </c>
      <c r="B1964" s="147"/>
      <c r="C1964" s="147" t="s">
        <v>30754</v>
      </c>
      <c r="D1964" s="147"/>
      <c r="E1964" s="147"/>
      <c r="F1964" s="147"/>
      <c r="G1964" s="147"/>
      <c r="H1964" s="147"/>
      <c r="I1964" s="147"/>
      <c r="J1964" s="147"/>
      <c r="K1964" s="147" t="s">
        <v>146</v>
      </c>
      <c r="L1964" s="147"/>
      <c r="M1964" s="147"/>
      <c r="N1964" s="148" t="s">
        <v>30755</v>
      </c>
      <c r="O1964" s="148"/>
      <c r="P1964" s="148"/>
      <c r="Q1964" s="148"/>
      <c r="R1964" s="148"/>
      <c r="S1964" s="148"/>
    </row>
    <row r="1965" spans="1:19" ht="15" customHeight="1" x14ac:dyDescent="0.3">
      <c r="A1965" s="147" t="s">
        <v>30756</v>
      </c>
      <c r="B1965" s="147"/>
      <c r="C1965" s="147" t="s">
        <v>30757</v>
      </c>
      <c r="D1965" s="147"/>
      <c r="E1965" s="147"/>
      <c r="F1965" s="147"/>
      <c r="G1965" s="147"/>
      <c r="H1965" s="147"/>
      <c r="I1965" s="147"/>
      <c r="J1965" s="147"/>
      <c r="K1965" s="147" t="s">
        <v>146</v>
      </c>
      <c r="L1965" s="147"/>
      <c r="M1965" s="147"/>
      <c r="N1965" s="148" t="s">
        <v>30758</v>
      </c>
      <c r="O1965" s="148"/>
      <c r="P1965" s="148"/>
      <c r="Q1965" s="148"/>
      <c r="R1965" s="148"/>
      <c r="S1965" s="148"/>
    </row>
    <row r="1966" spans="1:19" ht="15" customHeight="1" x14ac:dyDescent="0.3">
      <c r="A1966" s="147" t="s">
        <v>30759</v>
      </c>
      <c r="B1966" s="147"/>
      <c r="C1966" s="147" t="s">
        <v>30760</v>
      </c>
      <c r="D1966" s="147"/>
      <c r="E1966" s="147"/>
      <c r="F1966" s="147"/>
      <c r="G1966" s="147"/>
      <c r="H1966" s="147"/>
      <c r="I1966" s="147"/>
      <c r="J1966" s="147"/>
      <c r="K1966" s="147" t="s">
        <v>146</v>
      </c>
      <c r="L1966" s="147"/>
      <c r="M1966" s="147"/>
      <c r="N1966" s="148" t="s">
        <v>30761</v>
      </c>
      <c r="O1966" s="148"/>
      <c r="P1966" s="148"/>
      <c r="Q1966" s="148"/>
      <c r="R1966" s="148"/>
      <c r="S1966" s="148"/>
    </row>
    <row r="1967" spans="1:19" ht="15" customHeight="1" x14ac:dyDescent="0.3">
      <c r="A1967" s="147" t="s">
        <v>30762</v>
      </c>
      <c r="B1967" s="147"/>
      <c r="C1967" s="147" t="s">
        <v>30763</v>
      </c>
      <c r="D1967" s="147"/>
      <c r="E1967" s="147"/>
      <c r="F1967" s="147"/>
      <c r="G1967" s="147"/>
      <c r="H1967" s="147"/>
      <c r="I1967" s="147"/>
      <c r="J1967" s="147"/>
      <c r="K1967" s="147" t="s">
        <v>146</v>
      </c>
      <c r="L1967" s="147"/>
      <c r="M1967" s="147"/>
      <c r="N1967" s="148" t="s">
        <v>30764</v>
      </c>
      <c r="O1967" s="148"/>
      <c r="P1967" s="148"/>
      <c r="Q1967" s="148"/>
      <c r="R1967" s="148"/>
      <c r="S1967" s="148"/>
    </row>
    <row r="1968" spans="1:19" ht="15" customHeight="1" x14ac:dyDescent="0.3">
      <c r="A1968" s="147" t="s">
        <v>30765</v>
      </c>
      <c r="B1968" s="147"/>
      <c r="C1968" s="147" t="s">
        <v>30766</v>
      </c>
      <c r="D1968" s="147"/>
      <c r="E1968" s="147"/>
      <c r="F1968" s="147"/>
      <c r="G1968" s="147"/>
      <c r="H1968" s="147"/>
      <c r="I1968" s="147"/>
      <c r="J1968" s="147"/>
      <c r="K1968" s="147" t="s">
        <v>146</v>
      </c>
      <c r="L1968" s="147"/>
      <c r="M1968" s="147"/>
      <c r="N1968" s="148" t="s">
        <v>30767</v>
      </c>
      <c r="O1968" s="148"/>
      <c r="P1968" s="148"/>
      <c r="Q1968" s="148"/>
      <c r="R1968" s="148"/>
      <c r="S1968" s="148"/>
    </row>
    <row r="1969" spans="1:19" ht="15" customHeight="1" x14ac:dyDescent="0.3">
      <c r="A1969" s="147" t="s">
        <v>30768</v>
      </c>
      <c r="B1969" s="147"/>
      <c r="C1969" s="147" t="s">
        <v>30769</v>
      </c>
      <c r="D1969" s="147"/>
      <c r="E1969" s="147"/>
      <c r="F1969" s="147"/>
      <c r="G1969" s="147"/>
      <c r="H1969" s="147"/>
      <c r="I1969" s="147"/>
      <c r="J1969" s="147"/>
      <c r="K1969" s="147" t="s">
        <v>146</v>
      </c>
      <c r="L1969" s="147"/>
      <c r="M1969" s="147"/>
      <c r="N1969" s="148" t="s">
        <v>30770</v>
      </c>
      <c r="O1969" s="148"/>
      <c r="P1969" s="148"/>
      <c r="Q1969" s="148"/>
      <c r="R1969" s="148"/>
      <c r="S1969" s="148"/>
    </row>
    <row r="1970" spans="1:19" ht="15" customHeight="1" x14ac:dyDescent="0.3">
      <c r="A1970" s="147" t="s">
        <v>30771</v>
      </c>
      <c r="B1970" s="147"/>
      <c r="C1970" s="147" t="s">
        <v>30772</v>
      </c>
      <c r="D1970" s="147"/>
      <c r="E1970" s="147"/>
      <c r="F1970" s="147"/>
      <c r="G1970" s="147"/>
      <c r="H1970" s="147"/>
      <c r="I1970" s="147"/>
      <c r="J1970" s="147"/>
      <c r="K1970" s="147" t="s">
        <v>146</v>
      </c>
      <c r="L1970" s="147"/>
      <c r="M1970" s="147"/>
      <c r="N1970" s="148" t="s">
        <v>30773</v>
      </c>
      <c r="O1970" s="148"/>
      <c r="P1970" s="148"/>
      <c r="Q1970" s="148"/>
      <c r="R1970" s="148"/>
      <c r="S1970" s="148"/>
    </row>
    <row r="1971" spans="1:19" ht="15" customHeight="1" x14ac:dyDescent="0.3">
      <c r="A1971" s="147" t="s">
        <v>30774</v>
      </c>
      <c r="B1971" s="147"/>
      <c r="C1971" s="147" t="s">
        <v>30775</v>
      </c>
      <c r="D1971" s="147"/>
      <c r="E1971" s="147"/>
      <c r="F1971" s="147"/>
      <c r="G1971" s="147"/>
      <c r="H1971" s="147"/>
      <c r="I1971" s="147"/>
      <c r="J1971" s="147"/>
      <c r="K1971" s="147" t="s">
        <v>146</v>
      </c>
      <c r="L1971" s="147"/>
      <c r="M1971" s="147"/>
      <c r="N1971" s="148" t="s">
        <v>30776</v>
      </c>
      <c r="O1971" s="148"/>
      <c r="P1971" s="148"/>
      <c r="Q1971" s="148"/>
      <c r="R1971" s="148"/>
      <c r="S1971" s="148"/>
    </row>
    <row r="1972" spans="1:19" ht="15" customHeight="1" x14ac:dyDescent="0.3">
      <c r="A1972" s="147" t="s">
        <v>30777</v>
      </c>
      <c r="B1972" s="147"/>
      <c r="C1972" s="147" t="s">
        <v>30778</v>
      </c>
      <c r="D1972" s="147"/>
      <c r="E1972" s="147"/>
      <c r="F1972" s="147"/>
      <c r="G1972" s="147"/>
      <c r="H1972" s="147"/>
      <c r="I1972" s="147"/>
      <c r="J1972" s="147"/>
      <c r="K1972" s="147" t="s">
        <v>146</v>
      </c>
      <c r="L1972" s="147"/>
      <c r="M1972" s="147"/>
      <c r="N1972" s="148" t="s">
        <v>30779</v>
      </c>
      <c r="O1972" s="148"/>
      <c r="P1972" s="148"/>
      <c r="Q1972" s="148"/>
      <c r="R1972" s="148"/>
      <c r="S1972" s="148"/>
    </row>
    <row r="1973" spans="1:19" ht="15" customHeight="1" x14ac:dyDescent="0.3">
      <c r="A1973" s="147" t="s">
        <v>30780</v>
      </c>
      <c r="B1973" s="147"/>
      <c r="C1973" s="147" t="s">
        <v>30781</v>
      </c>
      <c r="D1973" s="147"/>
      <c r="E1973" s="147"/>
      <c r="F1973" s="147"/>
      <c r="G1973" s="147"/>
      <c r="H1973" s="147"/>
      <c r="I1973" s="147"/>
      <c r="J1973" s="147"/>
      <c r="K1973" s="147" t="s">
        <v>146</v>
      </c>
      <c r="L1973" s="147"/>
      <c r="M1973" s="147"/>
      <c r="N1973" s="148" t="s">
        <v>30782</v>
      </c>
      <c r="O1973" s="148"/>
      <c r="P1973" s="148"/>
      <c r="Q1973" s="148"/>
      <c r="R1973" s="148"/>
      <c r="S1973" s="148"/>
    </row>
    <row r="1974" spans="1:19" ht="15" customHeight="1" x14ac:dyDescent="0.3">
      <c r="A1974" s="147" t="s">
        <v>30783</v>
      </c>
      <c r="B1974" s="147"/>
      <c r="C1974" s="147" t="s">
        <v>30784</v>
      </c>
      <c r="D1974" s="147"/>
      <c r="E1974" s="147"/>
      <c r="F1974" s="147"/>
      <c r="G1974" s="147"/>
      <c r="H1974" s="147"/>
      <c r="I1974" s="147"/>
      <c r="J1974" s="147"/>
      <c r="K1974" s="147" t="s">
        <v>146</v>
      </c>
      <c r="L1974" s="147"/>
      <c r="M1974" s="147"/>
      <c r="N1974" s="148" t="s">
        <v>30785</v>
      </c>
      <c r="O1974" s="148"/>
      <c r="P1974" s="148"/>
      <c r="Q1974" s="148"/>
      <c r="R1974" s="148"/>
      <c r="S1974" s="148"/>
    </row>
    <row r="1975" spans="1:19" ht="15" customHeight="1" x14ac:dyDescent="0.3">
      <c r="A1975" s="147" t="s">
        <v>30786</v>
      </c>
      <c r="B1975" s="147"/>
      <c r="C1975" s="147" t="s">
        <v>30787</v>
      </c>
      <c r="D1975" s="147"/>
      <c r="E1975" s="147"/>
      <c r="F1975" s="147"/>
      <c r="G1975" s="147"/>
      <c r="H1975" s="147"/>
      <c r="I1975" s="147"/>
      <c r="J1975" s="147"/>
      <c r="K1975" s="147" t="s">
        <v>146</v>
      </c>
      <c r="L1975" s="147"/>
      <c r="M1975" s="147"/>
      <c r="N1975" s="148" t="s">
        <v>30574</v>
      </c>
      <c r="O1975" s="148"/>
      <c r="P1975" s="148"/>
      <c r="Q1975" s="148"/>
      <c r="R1975" s="148"/>
      <c r="S1975" s="148"/>
    </row>
    <row r="1976" spans="1:19" ht="15" customHeight="1" x14ac:dyDescent="0.3">
      <c r="A1976" s="147" t="s">
        <v>30788</v>
      </c>
      <c r="B1976" s="147"/>
      <c r="C1976" s="147" t="s">
        <v>30789</v>
      </c>
      <c r="D1976" s="147"/>
      <c r="E1976" s="147"/>
      <c r="F1976" s="147"/>
      <c r="G1976" s="147"/>
      <c r="H1976" s="147"/>
      <c r="I1976" s="147"/>
      <c r="J1976" s="147"/>
      <c r="K1976" s="147" t="s">
        <v>146</v>
      </c>
      <c r="L1976" s="147"/>
      <c r="M1976" s="147"/>
      <c r="N1976" s="148" t="s">
        <v>30577</v>
      </c>
      <c r="O1976" s="148"/>
      <c r="P1976" s="148"/>
      <c r="Q1976" s="148"/>
      <c r="R1976" s="148"/>
      <c r="S1976" s="148"/>
    </row>
    <row r="1977" spans="1:19" ht="15" customHeight="1" x14ac:dyDescent="0.3">
      <c r="A1977" s="147" t="s">
        <v>30790</v>
      </c>
      <c r="B1977" s="147"/>
      <c r="C1977" s="147" t="s">
        <v>30791</v>
      </c>
      <c r="D1977" s="147"/>
      <c r="E1977" s="147"/>
      <c r="F1977" s="147"/>
      <c r="G1977" s="147"/>
      <c r="H1977" s="147"/>
      <c r="I1977" s="147"/>
      <c r="J1977" s="147"/>
      <c r="K1977" s="147" t="s">
        <v>146</v>
      </c>
      <c r="L1977" s="147"/>
      <c r="M1977" s="147"/>
      <c r="N1977" s="148" t="s">
        <v>30580</v>
      </c>
      <c r="O1977" s="148"/>
      <c r="P1977" s="148"/>
      <c r="Q1977" s="148"/>
      <c r="R1977" s="148"/>
      <c r="S1977" s="148"/>
    </row>
    <row r="1978" spans="1:19" ht="15" customHeight="1" x14ac:dyDescent="0.3">
      <c r="A1978" s="147" t="s">
        <v>30792</v>
      </c>
      <c r="B1978" s="147"/>
      <c r="C1978" s="147" t="s">
        <v>30793</v>
      </c>
      <c r="D1978" s="147"/>
      <c r="E1978" s="147"/>
      <c r="F1978" s="147"/>
      <c r="G1978" s="147"/>
      <c r="H1978" s="147"/>
      <c r="I1978" s="147"/>
      <c r="J1978" s="147"/>
      <c r="K1978" s="147" t="s">
        <v>146</v>
      </c>
      <c r="L1978" s="147"/>
      <c r="M1978" s="147"/>
      <c r="N1978" s="148" t="s">
        <v>30583</v>
      </c>
      <c r="O1978" s="148"/>
      <c r="P1978" s="148"/>
      <c r="Q1978" s="148"/>
      <c r="R1978" s="148"/>
      <c r="S1978" s="148"/>
    </row>
    <row r="1979" spans="1:19" ht="15" customHeight="1" x14ac:dyDescent="0.3">
      <c r="A1979" s="147" t="s">
        <v>30794</v>
      </c>
      <c r="B1979" s="147"/>
      <c r="C1979" s="147" t="s">
        <v>30795</v>
      </c>
      <c r="D1979" s="147"/>
      <c r="E1979" s="147"/>
      <c r="F1979" s="147"/>
      <c r="G1979" s="147"/>
      <c r="H1979" s="147"/>
      <c r="I1979" s="147"/>
      <c r="J1979" s="147"/>
      <c r="K1979" s="147" t="s">
        <v>146</v>
      </c>
      <c r="L1979" s="147"/>
      <c r="M1979" s="147"/>
      <c r="N1979" s="148" t="s">
        <v>30796</v>
      </c>
      <c r="O1979" s="148"/>
      <c r="P1979" s="148"/>
      <c r="Q1979" s="148"/>
      <c r="R1979" s="148"/>
      <c r="S1979" s="148"/>
    </row>
    <row r="1980" spans="1:19" ht="15" customHeight="1" x14ac:dyDescent="0.3">
      <c r="A1980" s="147" t="s">
        <v>30797</v>
      </c>
      <c r="B1980" s="147"/>
      <c r="C1980" s="147" t="s">
        <v>30798</v>
      </c>
      <c r="D1980" s="147"/>
      <c r="E1980" s="147"/>
      <c r="F1980" s="147"/>
      <c r="G1980" s="147"/>
      <c r="H1980" s="147"/>
      <c r="I1980" s="147"/>
      <c r="J1980" s="147"/>
      <c r="K1980" s="147" t="s">
        <v>146</v>
      </c>
      <c r="L1980" s="147"/>
      <c r="M1980" s="147"/>
      <c r="N1980" s="148" t="s">
        <v>30799</v>
      </c>
      <c r="O1980" s="148"/>
      <c r="P1980" s="148"/>
      <c r="Q1980" s="148"/>
      <c r="R1980" s="148"/>
      <c r="S1980" s="148"/>
    </row>
    <row r="1981" spans="1:19" ht="15" customHeight="1" x14ac:dyDescent="0.3">
      <c r="A1981" s="147" t="s">
        <v>30800</v>
      </c>
      <c r="B1981" s="147"/>
      <c r="C1981" s="147" t="s">
        <v>30801</v>
      </c>
      <c r="D1981" s="147"/>
      <c r="E1981" s="147"/>
      <c r="F1981" s="147"/>
      <c r="G1981" s="147"/>
      <c r="H1981" s="147"/>
      <c r="I1981" s="147"/>
      <c r="J1981" s="147"/>
      <c r="K1981" s="147" t="s">
        <v>26910</v>
      </c>
      <c r="L1981" s="147"/>
      <c r="M1981" s="147"/>
      <c r="N1981" s="148" t="s">
        <v>26911</v>
      </c>
      <c r="O1981" s="148"/>
      <c r="P1981" s="148"/>
      <c r="Q1981" s="148"/>
      <c r="R1981" s="148"/>
      <c r="S1981" s="148"/>
    </row>
    <row r="1982" spans="1:19" ht="15" customHeight="1" x14ac:dyDescent="0.3">
      <c r="A1982" s="147" t="s">
        <v>30802</v>
      </c>
      <c r="B1982" s="147"/>
      <c r="C1982" s="147" t="s">
        <v>30803</v>
      </c>
      <c r="D1982" s="147"/>
      <c r="E1982" s="147"/>
      <c r="F1982" s="147"/>
      <c r="G1982" s="147"/>
      <c r="H1982" s="147"/>
      <c r="I1982" s="147"/>
      <c r="J1982" s="147"/>
      <c r="K1982" s="147" t="s">
        <v>146</v>
      </c>
      <c r="L1982" s="147"/>
      <c r="M1982" s="147"/>
      <c r="N1982" s="148" t="s">
        <v>30804</v>
      </c>
      <c r="O1982" s="148"/>
      <c r="P1982" s="148"/>
      <c r="Q1982" s="148"/>
      <c r="R1982" s="148"/>
      <c r="S1982" s="148"/>
    </row>
    <row r="1983" spans="1:19" ht="15" customHeight="1" x14ac:dyDescent="0.3">
      <c r="A1983" s="147" t="s">
        <v>30805</v>
      </c>
      <c r="B1983" s="147"/>
      <c r="C1983" s="147" t="s">
        <v>30806</v>
      </c>
      <c r="D1983" s="147"/>
      <c r="E1983" s="147"/>
      <c r="F1983" s="147"/>
      <c r="G1983" s="147"/>
      <c r="H1983" s="147"/>
      <c r="I1983" s="147"/>
      <c r="J1983" s="147"/>
      <c r="K1983" s="147" t="s">
        <v>146</v>
      </c>
      <c r="L1983" s="147"/>
      <c r="M1983" s="147"/>
      <c r="N1983" s="148" t="s">
        <v>30807</v>
      </c>
      <c r="O1983" s="148"/>
      <c r="P1983" s="148"/>
      <c r="Q1983" s="148"/>
      <c r="R1983" s="148"/>
      <c r="S1983" s="148"/>
    </row>
    <row r="1984" spans="1:19" ht="15" customHeight="1" x14ac:dyDescent="0.3">
      <c r="A1984" s="147" t="s">
        <v>30808</v>
      </c>
      <c r="B1984" s="147"/>
      <c r="C1984" s="147" t="s">
        <v>30809</v>
      </c>
      <c r="D1984" s="147"/>
      <c r="E1984" s="147"/>
      <c r="F1984" s="147"/>
      <c r="G1984" s="147"/>
      <c r="H1984" s="147"/>
      <c r="I1984" s="147"/>
      <c r="J1984" s="147"/>
      <c r="K1984" s="147" t="s">
        <v>146</v>
      </c>
      <c r="L1984" s="147"/>
      <c r="M1984" s="147"/>
      <c r="N1984" s="148" t="s">
        <v>10185</v>
      </c>
      <c r="O1984" s="148"/>
      <c r="P1984" s="148"/>
      <c r="Q1984" s="148"/>
      <c r="R1984" s="148"/>
      <c r="S1984" s="148"/>
    </row>
    <row r="1985" spans="1:19" ht="15" customHeight="1" x14ac:dyDescent="0.3">
      <c r="A1985" s="147" t="s">
        <v>30810</v>
      </c>
      <c r="B1985" s="147"/>
      <c r="C1985" s="147" t="s">
        <v>30811</v>
      </c>
      <c r="D1985" s="147"/>
      <c r="E1985" s="147"/>
      <c r="F1985" s="147"/>
      <c r="G1985" s="147"/>
      <c r="H1985" s="147"/>
      <c r="I1985" s="147"/>
      <c r="J1985" s="147"/>
      <c r="K1985" s="147" t="s">
        <v>146</v>
      </c>
      <c r="L1985" s="147"/>
      <c r="M1985" s="147"/>
      <c r="N1985" s="148" t="s">
        <v>30812</v>
      </c>
      <c r="O1985" s="148"/>
      <c r="P1985" s="148"/>
      <c r="Q1985" s="148"/>
      <c r="R1985" s="148"/>
      <c r="S1985" s="148"/>
    </row>
    <row r="1986" spans="1:19" ht="15" customHeight="1" x14ac:dyDescent="0.3">
      <c r="A1986" s="147" t="s">
        <v>30813</v>
      </c>
      <c r="B1986" s="147"/>
      <c r="C1986" s="147" t="s">
        <v>30814</v>
      </c>
      <c r="D1986" s="147"/>
      <c r="E1986" s="147"/>
      <c r="F1986" s="147"/>
      <c r="G1986" s="147"/>
      <c r="H1986" s="147"/>
      <c r="I1986" s="147"/>
      <c r="J1986" s="147"/>
      <c r="K1986" s="147" t="s">
        <v>146</v>
      </c>
      <c r="L1986" s="147"/>
      <c r="M1986" s="147"/>
      <c r="N1986" s="148" t="s">
        <v>30815</v>
      </c>
      <c r="O1986" s="148"/>
      <c r="P1986" s="148"/>
      <c r="Q1986" s="148"/>
      <c r="R1986" s="148"/>
      <c r="S1986" s="148"/>
    </row>
    <row r="1987" spans="1:19" ht="15" customHeight="1" x14ac:dyDescent="0.3">
      <c r="A1987" s="147" t="s">
        <v>30816</v>
      </c>
      <c r="B1987" s="147"/>
      <c r="C1987" s="147" t="s">
        <v>30817</v>
      </c>
      <c r="D1987" s="147"/>
      <c r="E1987" s="147"/>
      <c r="F1987" s="147"/>
      <c r="G1987" s="147"/>
      <c r="H1987" s="147"/>
      <c r="I1987" s="147"/>
      <c r="J1987" s="147"/>
      <c r="K1987" s="147" t="s">
        <v>146</v>
      </c>
      <c r="L1987" s="147"/>
      <c r="M1987" s="147"/>
      <c r="N1987" s="148" t="s">
        <v>30818</v>
      </c>
      <c r="O1987" s="148"/>
      <c r="P1987" s="148"/>
      <c r="Q1987" s="148"/>
      <c r="R1987" s="148"/>
      <c r="S1987" s="148"/>
    </row>
    <row r="1988" spans="1:19" ht="15" customHeight="1" x14ac:dyDescent="0.3">
      <c r="A1988" s="147" t="s">
        <v>30819</v>
      </c>
      <c r="B1988" s="147"/>
      <c r="C1988" s="147" t="s">
        <v>30820</v>
      </c>
      <c r="D1988" s="147"/>
      <c r="E1988" s="147"/>
      <c r="F1988" s="147"/>
      <c r="G1988" s="147"/>
      <c r="H1988" s="147"/>
      <c r="I1988" s="147"/>
      <c r="J1988" s="147"/>
      <c r="K1988" s="147" t="s">
        <v>146</v>
      </c>
      <c r="L1988" s="147"/>
      <c r="M1988" s="147"/>
      <c r="N1988" s="148" t="s">
        <v>30821</v>
      </c>
      <c r="O1988" s="148"/>
      <c r="P1988" s="148"/>
      <c r="Q1988" s="148"/>
      <c r="R1988" s="148"/>
      <c r="S1988" s="148"/>
    </row>
    <row r="1989" spans="1:19" ht="15" customHeight="1" x14ac:dyDescent="0.3">
      <c r="A1989" s="152" t="s">
        <v>30822</v>
      </c>
      <c r="B1989" s="152"/>
      <c r="C1989" s="152" t="s">
        <v>30823</v>
      </c>
      <c r="D1989" s="152"/>
      <c r="E1989" s="152"/>
      <c r="F1989" s="152"/>
      <c r="G1989" s="152"/>
      <c r="H1989" s="152"/>
      <c r="I1989" s="152"/>
      <c r="J1989" s="152"/>
      <c r="K1989" s="152" t="s">
        <v>146</v>
      </c>
      <c r="L1989" s="152"/>
      <c r="M1989" s="152"/>
      <c r="N1989" s="153" t="s">
        <v>30824</v>
      </c>
      <c r="O1989" s="153"/>
      <c r="P1989" s="153"/>
      <c r="Q1989" s="153"/>
      <c r="R1989" s="153"/>
      <c r="S1989" s="153"/>
    </row>
    <row r="1991" spans="1:19" ht="15" customHeight="1" x14ac:dyDescent="0.3">
      <c r="A1991" s="154" t="s">
        <v>26963</v>
      </c>
      <c r="B1991" s="154"/>
      <c r="C1991" s="154"/>
    </row>
    <row r="1992" spans="1:19" ht="15" customHeight="1" x14ac:dyDescent="0.3">
      <c r="A1992" s="154"/>
      <c r="B1992" s="154"/>
      <c r="C1992" s="154"/>
      <c r="P1992" s="155" t="s">
        <v>30825</v>
      </c>
      <c r="Q1992" s="155"/>
      <c r="R1992" s="155"/>
      <c r="S1992" s="155"/>
    </row>
    <row r="1993" spans="1:19" x14ac:dyDescent="0.3">
      <c r="P1993" s="155"/>
      <c r="Q1993" s="155"/>
      <c r="R1993" s="155"/>
      <c r="S1993" s="155"/>
    </row>
    <row r="1995" spans="1:19" ht="15.75" customHeight="1" x14ac:dyDescent="0.3">
      <c r="H1995" s="150" t="s">
        <v>26843</v>
      </c>
      <c r="I1995" s="150"/>
      <c r="J1995" s="150"/>
      <c r="K1995" s="150"/>
      <c r="L1995" s="150"/>
      <c r="M1995" s="150"/>
      <c r="N1995" s="150"/>
    </row>
    <row r="1997" spans="1:19" ht="15.75" customHeight="1" x14ac:dyDescent="0.3">
      <c r="G1997" s="150" t="s">
        <v>26844</v>
      </c>
      <c r="H1997" s="150"/>
    </row>
    <row r="1999" spans="1:19" ht="15" customHeight="1" x14ac:dyDescent="0.3">
      <c r="A1999" s="151" t="s">
        <v>26845</v>
      </c>
      <c r="B1999" s="151"/>
      <c r="C1999" s="151"/>
      <c r="D1999" s="151"/>
      <c r="J1999" s="151" t="s">
        <v>26846</v>
      </c>
      <c r="K1999" s="151"/>
      <c r="M1999" s="151" t="s">
        <v>26847</v>
      </c>
      <c r="N1999" s="151"/>
      <c r="P1999" s="151" t="s">
        <v>26848</v>
      </c>
      <c r="Q1999" s="151"/>
      <c r="R1999" s="151"/>
    </row>
    <row r="2001" spans="1:19" ht="15" customHeight="1" x14ac:dyDescent="0.3">
      <c r="A2001" s="137" t="s">
        <v>27</v>
      </c>
      <c r="C2001" s="149" t="s">
        <v>26849</v>
      </c>
      <c r="D2001" s="149"/>
      <c r="E2001" s="149"/>
      <c r="L2001" s="137" t="s">
        <v>13</v>
      </c>
      <c r="R2001" s="137" t="s">
        <v>26850</v>
      </c>
    </row>
    <row r="2003" spans="1:19" ht="15" customHeight="1" x14ac:dyDescent="0.3">
      <c r="A2003" s="147" t="s">
        <v>30826</v>
      </c>
      <c r="B2003" s="147"/>
      <c r="C2003" s="147" t="s">
        <v>30827</v>
      </c>
      <c r="D2003" s="147"/>
      <c r="E2003" s="147"/>
      <c r="F2003" s="147"/>
      <c r="G2003" s="147"/>
      <c r="H2003" s="147"/>
      <c r="I2003" s="147"/>
      <c r="J2003" s="147"/>
      <c r="K2003" s="147" t="s">
        <v>146</v>
      </c>
      <c r="L2003" s="147"/>
      <c r="M2003" s="147"/>
      <c r="N2003" s="148" t="s">
        <v>30828</v>
      </c>
      <c r="O2003" s="148"/>
      <c r="P2003" s="148"/>
      <c r="Q2003" s="148"/>
      <c r="R2003" s="148"/>
      <c r="S2003" s="148"/>
    </row>
    <row r="2004" spans="1:19" x14ac:dyDescent="0.3">
      <c r="A2004" s="147"/>
      <c r="B2004" s="147"/>
      <c r="C2004" s="147"/>
      <c r="D2004" s="147"/>
      <c r="E2004" s="147"/>
      <c r="F2004" s="147"/>
      <c r="G2004" s="147"/>
      <c r="H2004" s="147"/>
      <c r="I2004" s="147"/>
      <c r="J2004" s="147"/>
      <c r="K2004" s="147"/>
      <c r="L2004" s="147"/>
      <c r="M2004" s="147"/>
      <c r="N2004" s="148"/>
      <c r="O2004" s="148"/>
      <c r="P2004" s="148"/>
      <c r="Q2004" s="148"/>
      <c r="R2004" s="148"/>
      <c r="S2004" s="148"/>
    </row>
    <row r="2005" spans="1:19" ht="15" customHeight="1" x14ac:dyDescent="0.3">
      <c r="A2005" s="147" t="s">
        <v>30829</v>
      </c>
      <c r="B2005" s="147"/>
      <c r="C2005" s="147" t="s">
        <v>30830</v>
      </c>
      <c r="D2005" s="147"/>
      <c r="E2005" s="147"/>
      <c r="F2005" s="147"/>
      <c r="G2005" s="147"/>
      <c r="H2005" s="147"/>
      <c r="I2005" s="147"/>
      <c r="J2005" s="147"/>
      <c r="K2005" s="147" t="s">
        <v>146</v>
      </c>
      <c r="L2005" s="147"/>
      <c r="M2005" s="147"/>
      <c r="N2005" s="148" t="s">
        <v>30831</v>
      </c>
      <c r="O2005" s="148"/>
      <c r="P2005" s="148"/>
      <c r="Q2005" s="148"/>
      <c r="R2005" s="148"/>
      <c r="S2005" s="148"/>
    </row>
    <row r="2006" spans="1:19" ht="15" customHeight="1" x14ac:dyDescent="0.3">
      <c r="A2006" s="147" t="s">
        <v>30832</v>
      </c>
      <c r="B2006" s="147"/>
      <c r="C2006" s="147" t="s">
        <v>30833</v>
      </c>
      <c r="D2006" s="147"/>
      <c r="E2006" s="147"/>
      <c r="F2006" s="147"/>
      <c r="G2006" s="147"/>
      <c r="H2006" s="147"/>
      <c r="I2006" s="147"/>
      <c r="J2006" s="147"/>
      <c r="K2006" s="147" t="s">
        <v>146</v>
      </c>
      <c r="L2006" s="147"/>
      <c r="M2006" s="147"/>
      <c r="N2006" s="148" t="s">
        <v>30834</v>
      </c>
      <c r="O2006" s="148"/>
      <c r="P2006" s="148"/>
      <c r="Q2006" s="148"/>
      <c r="R2006" s="148"/>
      <c r="S2006" s="148"/>
    </row>
    <row r="2007" spans="1:19" ht="15" customHeight="1" x14ac:dyDescent="0.3">
      <c r="A2007" s="147" t="s">
        <v>30835</v>
      </c>
      <c r="B2007" s="147"/>
      <c r="C2007" s="147" t="s">
        <v>30836</v>
      </c>
      <c r="D2007" s="147"/>
      <c r="E2007" s="147"/>
      <c r="F2007" s="147"/>
      <c r="G2007" s="147"/>
      <c r="H2007" s="147"/>
      <c r="I2007" s="147"/>
      <c r="J2007" s="147"/>
      <c r="K2007" s="147" t="s">
        <v>146</v>
      </c>
      <c r="L2007" s="147"/>
      <c r="M2007" s="147"/>
      <c r="N2007" s="148" t="s">
        <v>30837</v>
      </c>
      <c r="O2007" s="148"/>
      <c r="P2007" s="148"/>
      <c r="Q2007" s="148"/>
      <c r="R2007" s="148"/>
      <c r="S2007" s="148"/>
    </row>
    <row r="2008" spans="1:19" ht="15" customHeight="1" x14ac:dyDescent="0.3">
      <c r="A2008" s="147" t="s">
        <v>30838</v>
      </c>
      <c r="B2008" s="147"/>
      <c r="C2008" s="147" t="s">
        <v>30839</v>
      </c>
      <c r="D2008" s="147"/>
      <c r="E2008" s="147"/>
      <c r="F2008" s="147"/>
      <c r="G2008" s="147"/>
      <c r="H2008" s="147"/>
      <c r="I2008" s="147"/>
      <c r="J2008" s="147"/>
      <c r="K2008" s="147" t="s">
        <v>146</v>
      </c>
      <c r="L2008" s="147"/>
      <c r="M2008" s="147"/>
      <c r="N2008" s="148" t="s">
        <v>30840</v>
      </c>
      <c r="O2008" s="148"/>
      <c r="P2008" s="148"/>
      <c r="Q2008" s="148"/>
      <c r="R2008" s="148"/>
      <c r="S2008" s="148"/>
    </row>
    <row r="2009" spans="1:19" ht="15" customHeight="1" x14ac:dyDescent="0.3">
      <c r="A2009" s="147" t="s">
        <v>30841</v>
      </c>
      <c r="B2009" s="147"/>
      <c r="C2009" s="147" t="s">
        <v>30842</v>
      </c>
      <c r="D2009" s="147"/>
      <c r="E2009" s="147"/>
      <c r="F2009" s="147"/>
      <c r="G2009" s="147"/>
      <c r="H2009" s="147"/>
      <c r="I2009" s="147"/>
      <c r="J2009" s="147"/>
      <c r="K2009" s="147" t="s">
        <v>146</v>
      </c>
      <c r="L2009" s="147"/>
      <c r="M2009" s="147"/>
      <c r="N2009" s="148" t="s">
        <v>30843</v>
      </c>
      <c r="O2009" s="148"/>
      <c r="P2009" s="148"/>
      <c r="Q2009" s="148"/>
      <c r="R2009" s="148"/>
      <c r="S2009" s="148"/>
    </row>
    <row r="2010" spans="1:19" ht="15" customHeight="1" x14ac:dyDescent="0.3">
      <c r="A2010" s="147" t="s">
        <v>30844</v>
      </c>
      <c r="B2010" s="147"/>
      <c r="C2010" s="147" t="s">
        <v>30845</v>
      </c>
      <c r="D2010" s="147"/>
      <c r="E2010" s="147"/>
      <c r="F2010" s="147"/>
      <c r="G2010" s="147"/>
      <c r="H2010" s="147"/>
      <c r="I2010" s="147"/>
      <c r="J2010" s="147"/>
      <c r="K2010" s="147" t="s">
        <v>146</v>
      </c>
      <c r="L2010" s="147"/>
      <c r="M2010" s="147"/>
      <c r="N2010" s="148" t="s">
        <v>30846</v>
      </c>
      <c r="O2010" s="148"/>
      <c r="P2010" s="148"/>
      <c r="Q2010" s="148"/>
      <c r="R2010" s="148"/>
      <c r="S2010" s="148"/>
    </row>
    <row r="2011" spans="1:19" ht="15" customHeight="1" x14ac:dyDescent="0.3">
      <c r="A2011" s="147" t="s">
        <v>30847</v>
      </c>
      <c r="B2011" s="147"/>
      <c r="C2011" s="147" t="s">
        <v>30848</v>
      </c>
      <c r="D2011" s="147"/>
      <c r="E2011" s="147"/>
      <c r="F2011" s="147"/>
      <c r="G2011" s="147"/>
      <c r="H2011" s="147"/>
      <c r="I2011" s="147"/>
      <c r="J2011" s="147"/>
      <c r="K2011" s="147" t="s">
        <v>146</v>
      </c>
      <c r="L2011" s="147"/>
      <c r="M2011" s="147"/>
      <c r="N2011" s="148" t="s">
        <v>30849</v>
      </c>
      <c r="O2011" s="148"/>
      <c r="P2011" s="148"/>
      <c r="Q2011" s="148"/>
      <c r="R2011" s="148"/>
      <c r="S2011" s="148"/>
    </row>
    <row r="2012" spans="1:19" ht="15" customHeight="1" x14ac:dyDescent="0.3">
      <c r="A2012" s="147" t="s">
        <v>30850</v>
      </c>
      <c r="B2012" s="147"/>
      <c r="C2012" s="147" t="s">
        <v>30851</v>
      </c>
      <c r="D2012" s="147"/>
      <c r="E2012" s="147"/>
      <c r="F2012" s="147"/>
      <c r="G2012" s="147"/>
      <c r="H2012" s="147"/>
      <c r="I2012" s="147"/>
      <c r="J2012" s="147"/>
      <c r="K2012" s="147" t="s">
        <v>146</v>
      </c>
      <c r="L2012" s="147"/>
      <c r="M2012" s="147"/>
      <c r="N2012" s="148" t="s">
        <v>30852</v>
      </c>
      <c r="O2012" s="148"/>
      <c r="P2012" s="148"/>
      <c r="Q2012" s="148"/>
      <c r="R2012" s="148"/>
      <c r="S2012" s="148"/>
    </row>
    <row r="2013" spans="1:19" ht="15" customHeight="1" x14ac:dyDescent="0.3">
      <c r="A2013" s="147" t="s">
        <v>30853</v>
      </c>
      <c r="B2013" s="147"/>
      <c r="C2013" s="147" t="s">
        <v>30854</v>
      </c>
      <c r="D2013" s="147"/>
      <c r="E2013" s="147"/>
      <c r="F2013" s="147"/>
      <c r="G2013" s="147"/>
      <c r="H2013" s="147"/>
      <c r="I2013" s="147"/>
      <c r="J2013" s="147"/>
      <c r="K2013" s="147" t="s">
        <v>146</v>
      </c>
      <c r="L2013" s="147"/>
      <c r="M2013" s="147"/>
      <c r="N2013" s="148" t="s">
        <v>30855</v>
      </c>
      <c r="O2013" s="148"/>
      <c r="P2013" s="148"/>
      <c r="Q2013" s="148"/>
      <c r="R2013" s="148"/>
      <c r="S2013" s="148"/>
    </row>
    <row r="2014" spans="1:19" ht="15" customHeight="1" x14ac:dyDescent="0.3">
      <c r="A2014" s="147" t="s">
        <v>30856</v>
      </c>
      <c r="B2014" s="147"/>
      <c r="C2014" s="147" t="s">
        <v>30857</v>
      </c>
      <c r="D2014" s="147"/>
      <c r="E2014" s="147"/>
      <c r="F2014" s="147"/>
      <c r="G2014" s="147"/>
      <c r="H2014" s="147"/>
      <c r="I2014" s="147"/>
      <c r="J2014" s="147"/>
      <c r="K2014" s="147" t="s">
        <v>146</v>
      </c>
      <c r="L2014" s="147"/>
      <c r="M2014" s="147"/>
      <c r="N2014" s="148" t="s">
        <v>30858</v>
      </c>
      <c r="O2014" s="148"/>
      <c r="P2014" s="148"/>
      <c r="Q2014" s="148"/>
      <c r="R2014" s="148"/>
      <c r="S2014" s="148"/>
    </row>
    <row r="2015" spans="1:19" ht="15" customHeight="1" x14ac:dyDescent="0.3">
      <c r="A2015" s="147" t="s">
        <v>30859</v>
      </c>
      <c r="B2015" s="147"/>
      <c r="C2015" s="147" t="s">
        <v>30860</v>
      </c>
      <c r="D2015" s="147"/>
      <c r="E2015" s="147"/>
      <c r="F2015" s="147"/>
      <c r="G2015" s="147"/>
      <c r="H2015" s="147"/>
      <c r="I2015" s="147"/>
      <c r="J2015" s="147"/>
      <c r="K2015" s="147" t="s">
        <v>146</v>
      </c>
      <c r="L2015" s="147"/>
      <c r="M2015" s="147"/>
      <c r="N2015" s="148" t="s">
        <v>30861</v>
      </c>
      <c r="O2015" s="148"/>
      <c r="P2015" s="148"/>
      <c r="Q2015" s="148"/>
      <c r="R2015" s="148"/>
      <c r="S2015" s="148"/>
    </row>
    <row r="2016" spans="1:19" ht="15" customHeight="1" x14ac:dyDescent="0.3">
      <c r="A2016" s="147" t="s">
        <v>30862</v>
      </c>
      <c r="B2016" s="147"/>
      <c r="C2016" s="147" t="s">
        <v>30863</v>
      </c>
      <c r="D2016" s="147"/>
      <c r="E2016" s="147"/>
      <c r="F2016" s="147"/>
      <c r="G2016" s="147"/>
      <c r="H2016" s="147"/>
      <c r="I2016" s="147"/>
      <c r="J2016" s="147"/>
      <c r="K2016" s="147" t="s">
        <v>146</v>
      </c>
      <c r="L2016" s="147"/>
      <c r="M2016" s="147"/>
      <c r="N2016" s="148" t="s">
        <v>30864</v>
      </c>
      <c r="O2016" s="148"/>
      <c r="P2016" s="148"/>
      <c r="Q2016" s="148"/>
      <c r="R2016" s="148"/>
      <c r="S2016" s="148"/>
    </row>
    <row r="2017" spans="1:19" ht="15" customHeight="1" x14ac:dyDescent="0.3">
      <c r="A2017" s="147" t="s">
        <v>30865</v>
      </c>
      <c r="B2017" s="147"/>
      <c r="C2017" s="147" t="s">
        <v>30866</v>
      </c>
      <c r="D2017" s="147"/>
      <c r="E2017" s="147"/>
      <c r="F2017" s="147"/>
      <c r="G2017" s="147"/>
      <c r="H2017" s="147"/>
      <c r="I2017" s="147"/>
      <c r="J2017" s="147"/>
      <c r="K2017" s="147" t="s">
        <v>146</v>
      </c>
      <c r="L2017" s="147"/>
      <c r="M2017" s="147"/>
      <c r="N2017" s="148" t="s">
        <v>2285</v>
      </c>
      <c r="O2017" s="148"/>
      <c r="P2017" s="148"/>
      <c r="Q2017" s="148"/>
      <c r="R2017" s="148"/>
      <c r="S2017" s="148"/>
    </row>
    <row r="2018" spans="1:19" ht="15" customHeight="1" x14ac:dyDescent="0.3">
      <c r="A2018" s="147" t="s">
        <v>30867</v>
      </c>
      <c r="B2018" s="147"/>
      <c r="C2018" s="147" t="s">
        <v>30868</v>
      </c>
      <c r="D2018" s="147"/>
      <c r="E2018" s="147"/>
      <c r="F2018" s="147"/>
      <c r="G2018" s="147"/>
      <c r="H2018" s="147"/>
      <c r="I2018" s="147"/>
      <c r="J2018" s="147"/>
      <c r="K2018" s="147" t="s">
        <v>146</v>
      </c>
      <c r="L2018" s="147"/>
      <c r="M2018" s="147"/>
      <c r="N2018" s="148" t="s">
        <v>2285</v>
      </c>
      <c r="O2018" s="148"/>
      <c r="P2018" s="148"/>
      <c r="Q2018" s="148"/>
      <c r="R2018" s="148"/>
      <c r="S2018" s="148"/>
    </row>
    <row r="2019" spans="1:19" ht="15" customHeight="1" x14ac:dyDescent="0.3">
      <c r="A2019" s="147" t="s">
        <v>30869</v>
      </c>
      <c r="B2019" s="147"/>
      <c r="C2019" s="147" t="s">
        <v>30870</v>
      </c>
      <c r="D2019" s="147"/>
      <c r="E2019" s="147"/>
      <c r="F2019" s="147"/>
      <c r="G2019" s="147"/>
      <c r="H2019" s="147"/>
      <c r="I2019" s="147"/>
      <c r="J2019" s="147"/>
      <c r="K2019" s="147" t="s">
        <v>146</v>
      </c>
      <c r="L2019" s="147"/>
      <c r="M2019" s="147"/>
      <c r="N2019" s="148" t="s">
        <v>2285</v>
      </c>
      <c r="O2019" s="148"/>
      <c r="P2019" s="148"/>
      <c r="Q2019" s="148"/>
      <c r="R2019" s="148"/>
      <c r="S2019" s="148"/>
    </row>
    <row r="2020" spans="1:19" ht="15" customHeight="1" x14ac:dyDescent="0.3">
      <c r="A2020" s="147" t="s">
        <v>30871</v>
      </c>
      <c r="B2020" s="147"/>
      <c r="C2020" s="147" t="s">
        <v>30872</v>
      </c>
      <c r="D2020" s="147"/>
      <c r="E2020" s="147"/>
      <c r="F2020" s="147"/>
      <c r="G2020" s="147"/>
      <c r="H2020" s="147"/>
      <c r="I2020" s="147"/>
      <c r="J2020" s="147"/>
      <c r="K2020" s="147" t="s">
        <v>146</v>
      </c>
      <c r="L2020" s="147"/>
      <c r="M2020" s="147"/>
      <c r="N2020" s="148" t="s">
        <v>2285</v>
      </c>
      <c r="O2020" s="148"/>
      <c r="P2020" s="148"/>
      <c r="Q2020" s="148"/>
      <c r="R2020" s="148"/>
      <c r="S2020" s="148"/>
    </row>
    <row r="2021" spans="1:19" ht="15" customHeight="1" x14ac:dyDescent="0.3">
      <c r="A2021" s="147" t="s">
        <v>30873</v>
      </c>
      <c r="B2021" s="147"/>
      <c r="C2021" s="147" t="s">
        <v>30874</v>
      </c>
      <c r="D2021" s="147"/>
      <c r="E2021" s="147"/>
      <c r="F2021" s="147"/>
      <c r="G2021" s="147"/>
      <c r="H2021" s="147"/>
      <c r="I2021" s="147"/>
      <c r="J2021" s="147"/>
      <c r="K2021" s="147" t="s">
        <v>146</v>
      </c>
      <c r="L2021" s="147"/>
      <c r="M2021" s="147"/>
      <c r="N2021" s="148" t="s">
        <v>16542</v>
      </c>
      <c r="O2021" s="148"/>
      <c r="P2021" s="148"/>
      <c r="Q2021" s="148"/>
      <c r="R2021" s="148"/>
      <c r="S2021" s="148"/>
    </row>
    <row r="2022" spans="1:19" ht="15" customHeight="1" x14ac:dyDescent="0.3">
      <c r="A2022" s="147" t="s">
        <v>30875</v>
      </c>
      <c r="B2022" s="147"/>
      <c r="C2022" s="147" t="s">
        <v>30876</v>
      </c>
      <c r="D2022" s="147"/>
      <c r="E2022" s="147"/>
      <c r="F2022" s="147"/>
      <c r="G2022" s="147"/>
      <c r="H2022" s="147"/>
      <c r="I2022" s="147"/>
      <c r="J2022" s="147"/>
      <c r="K2022" s="147" t="s">
        <v>146</v>
      </c>
      <c r="L2022" s="147"/>
      <c r="M2022" s="147"/>
      <c r="N2022" s="148" t="s">
        <v>16542</v>
      </c>
      <c r="O2022" s="148"/>
      <c r="P2022" s="148"/>
      <c r="Q2022" s="148"/>
      <c r="R2022" s="148"/>
      <c r="S2022" s="148"/>
    </row>
    <row r="2023" spans="1:19" ht="15" customHeight="1" x14ac:dyDescent="0.3">
      <c r="A2023" s="147" t="s">
        <v>30877</v>
      </c>
      <c r="B2023" s="147"/>
      <c r="C2023" s="147" t="s">
        <v>30878</v>
      </c>
      <c r="D2023" s="147"/>
      <c r="E2023" s="147"/>
      <c r="F2023" s="147"/>
      <c r="G2023" s="147"/>
      <c r="H2023" s="147"/>
      <c r="I2023" s="147"/>
      <c r="J2023" s="147"/>
      <c r="K2023" s="147" t="s">
        <v>146</v>
      </c>
      <c r="L2023" s="147"/>
      <c r="M2023" s="147"/>
      <c r="N2023" s="148" t="s">
        <v>16542</v>
      </c>
      <c r="O2023" s="148"/>
      <c r="P2023" s="148"/>
      <c r="Q2023" s="148"/>
      <c r="R2023" s="148"/>
      <c r="S2023" s="148"/>
    </row>
    <row r="2024" spans="1:19" ht="15" customHeight="1" x14ac:dyDescent="0.3">
      <c r="A2024" s="147" t="s">
        <v>30879</v>
      </c>
      <c r="B2024" s="147"/>
      <c r="C2024" s="147" t="s">
        <v>30880</v>
      </c>
      <c r="D2024" s="147"/>
      <c r="E2024" s="147"/>
      <c r="F2024" s="147"/>
      <c r="G2024" s="147"/>
      <c r="H2024" s="147"/>
      <c r="I2024" s="147"/>
      <c r="J2024" s="147"/>
      <c r="K2024" s="147" t="s">
        <v>146</v>
      </c>
      <c r="L2024" s="147"/>
      <c r="M2024" s="147"/>
      <c r="N2024" s="148" t="s">
        <v>16542</v>
      </c>
      <c r="O2024" s="148"/>
      <c r="P2024" s="148"/>
      <c r="Q2024" s="148"/>
      <c r="R2024" s="148"/>
      <c r="S2024" s="148"/>
    </row>
    <row r="2025" spans="1:19" ht="15" customHeight="1" x14ac:dyDescent="0.3">
      <c r="A2025" s="147" t="s">
        <v>30881</v>
      </c>
      <c r="B2025" s="147"/>
      <c r="C2025" s="147" t="s">
        <v>30882</v>
      </c>
      <c r="D2025" s="147"/>
      <c r="E2025" s="147"/>
      <c r="F2025" s="147"/>
      <c r="G2025" s="147"/>
      <c r="H2025" s="147"/>
      <c r="I2025" s="147"/>
      <c r="J2025" s="147"/>
      <c r="K2025" s="147" t="s">
        <v>26910</v>
      </c>
      <c r="L2025" s="147"/>
      <c r="M2025" s="147"/>
      <c r="N2025" s="148" t="s">
        <v>26911</v>
      </c>
      <c r="O2025" s="148"/>
      <c r="P2025" s="148"/>
      <c r="Q2025" s="148"/>
      <c r="R2025" s="148"/>
      <c r="S2025" s="148"/>
    </row>
    <row r="2026" spans="1:19" ht="15" customHeight="1" x14ac:dyDescent="0.3">
      <c r="A2026" s="147" t="s">
        <v>30883</v>
      </c>
      <c r="B2026" s="147"/>
      <c r="C2026" s="147" t="s">
        <v>30884</v>
      </c>
      <c r="D2026" s="147"/>
      <c r="E2026" s="147"/>
      <c r="F2026" s="147"/>
      <c r="G2026" s="147"/>
      <c r="H2026" s="147"/>
      <c r="I2026" s="147"/>
      <c r="J2026" s="147"/>
      <c r="K2026" s="147" t="s">
        <v>80</v>
      </c>
      <c r="L2026" s="147"/>
      <c r="M2026" s="147"/>
      <c r="N2026" s="148" t="s">
        <v>30885</v>
      </c>
      <c r="O2026" s="148"/>
      <c r="P2026" s="148"/>
      <c r="Q2026" s="148"/>
      <c r="R2026" s="148"/>
      <c r="S2026" s="148"/>
    </row>
    <row r="2027" spans="1:19" ht="15" customHeight="1" x14ac:dyDescent="0.3">
      <c r="A2027" s="147" t="s">
        <v>30886</v>
      </c>
      <c r="B2027" s="147"/>
      <c r="C2027" s="147" t="s">
        <v>30887</v>
      </c>
      <c r="D2027" s="147"/>
      <c r="E2027" s="147"/>
      <c r="F2027" s="147"/>
      <c r="G2027" s="147"/>
      <c r="H2027" s="147"/>
      <c r="I2027" s="147"/>
      <c r="J2027" s="147"/>
      <c r="K2027" s="147" t="s">
        <v>80</v>
      </c>
      <c r="L2027" s="147"/>
      <c r="M2027" s="147"/>
      <c r="N2027" s="148" t="s">
        <v>30888</v>
      </c>
      <c r="O2027" s="148"/>
      <c r="P2027" s="148"/>
      <c r="Q2027" s="148"/>
      <c r="R2027" s="148"/>
      <c r="S2027" s="148"/>
    </row>
    <row r="2028" spans="1:19" ht="15" customHeight="1" x14ac:dyDescent="0.3">
      <c r="A2028" s="147" t="s">
        <v>30889</v>
      </c>
      <c r="B2028" s="147"/>
      <c r="C2028" s="147" t="s">
        <v>30890</v>
      </c>
      <c r="D2028" s="147"/>
      <c r="E2028" s="147"/>
      <c r="F2028" s="147"/>
      <c r="G2028" s="147"/>
      <c r="H2028" s="147"/>
      <c r="I2028" s="147"/>
      <c r="J2028" s="147"/>
      <c r="K2028" s="147" t="s">
        <v>80</v>
      </c>
      <c r="L2028" s="147"/>
      <c r="M2028" s="147"/>
      <c r="N2028" s="148" t="s">
        <v>13532</v>
      </c>
      <c r="O2028" s="148"/>
      <c r="P2028" s="148"/>
      <c r="Q2028" s="148"/>
      <c r="R2028" s="148"/>
      <c r="S2028" s="148"/>
    </row>
    <row r="2029" spans="1:19" ht="15" customHeight="1" x14ac:dyDescent="0.3">
      <c r="A2029" s="147" t="s">
        <v>30891</v>
      </c>
      <c r="B2029" s="147"/>
      <c r="C2029" s="147" t="s">
        <v>30892</v>
      </c>
      <c r="D2029" s="147"/>
      <c r="E2029" s="147"/>
      <c r="F2029" s="147"/>
      <c r="G2029" s="147"/>
      <c r="H2029" s="147"/>
      <c r="I2029" s="147"/>
      <c r="J2029" s="147"/>
      <c r="K2029" s="147" t="s">
        <v>80</v>
      </c>
      <c r="L2029" s="147"/>
      <c r="M2029" s="147"/>
      <c r="N2029" s="148" t="s">
        <v>11815</v>
      </c>
      <c r="O2029" s="148"/>
      <c r="P2029" s="148"/>
      <c r="Q2029" s="148"/>
      <c r="R2029" s="148"/>
      <c r="S2029" s="148"/>
    </row>
    <row r="2030" spans="1:19" ht="15" customHeight="1" x14ac:dyDescent="0.3">
      <c r="A2030" s="147" t="s">
        <v>30893</v>
      </c>
      <c r="B2030" s="147"/>
      <c r="C2030" s="147" t="s">
        <v>30894</v>
      </c>
      <c r="D2030" s="147"/>
      <c r="E2030" s="147"/>
      <c r="F2030" s="147"/>
      <c r="G2030" s="147"/>
      <c r="H2030" s="147"/>
      <c r="I2030" s="147"/>
      <c r="J2030" s="147"/>
      <c r="K2030" s="147" t="s">
        <v>80</v>
      </c>
      <c r="L2030" s="147"/>
      <c r="M2030" s="147"/>
      <c r="N2030" s="148" t="s">
        <v>30895</v>
      </c>
      <c r="O2030" s="148"/>
      <c r="P2030" s="148"/>
      <c r="Q2030" s="148"/>
      <c r="R2030" s="148"/>
      <c r="S2030" s="148"/>
    </row>
    <row r="2031" spans="1:19" ht="15" customHeight="1" x14ac:dyDescent="0.3">
      <c r="A2031" s="147" t="s">
        <v>30896</v>
      </c>
      <c r="B2031" s="147"/>
      <c r="C2031" s="147" t="s">
        <v>30481</v>
      </c>
      <c r="D2031" s="147"/>
      <c r="E2031" s="147"/>
      <c r="F2031" s="147"/>
      <c r="G2031" s="147"/>
      <c r="H2031" s="147"/>
      <c r="I2031" s="147"/>
      <c r="J2031" s="147"/>
      <c r="K2031" s="147" t="s">
        <v>80</v>
      </c>
      <c r="L2031" s="147"/>
      <c r="M2031" s="147"/>
      <c r="N2031" s="148" t="s">
        <v>30482</v>
      </c>
      <c r="O2031" s="148"/>
      <c r="P2031" s="148"/>
      <c r="Q2031" s="148"/>
      <c r="R2031" s="148"/>
      <c r="S2031" s="148"/>
    </row>
    <row r="2032" spans="1:19" ht="15" customHeight="1" x14ac:dyDescent="0.3">
      <c r="A2032" s="147" t="s">
        <v>30897</v>
      </c>
      <c r="B2032" s="147"/>
      <c r="C2032" s="147" t="s">
        <v>30451</v>
      </c>
      <c r="D2032" s="147"/>
      <c r="E2032" s="147"/>
      <c r="F2032" s="147"/>
      <c r="G2032" s="147"/>
      <c r="H2032" s="147"/>
      <c r="I2032" s="147"/>
      <c r="J2032" s="147"/>
      <c r="K2032" s="147" t="s">
        <v>80</v>
      </c>
      <c r="L2032" s="147"/>
      <c r="M2032" s="147"/>
      <c r="N2032" s="148" t="s">
        <v>8676</v>
      </c>
      <c r="O2032" s="148"/>
      <c r="P2032" s="148"/>
      <c r="Q2032" s="148"/>
      <c r="R2032" s="148"/>
      <c r="S2032" s="148"/>
    </row>
    <row r="2033" spans="1:19" ht="15" customHeight="1" x14ac:dyDescent="0.3">
      <c r="A2033" s="147" t="s">
        <v>30898</v>
      </c>
      <c r="B2033" s="147"/>
      <c r="C2033" s="147" t="s">
        <v>30453</v>
      </c>
      <c r="D2033" s="147"/>
      <c r="E2033" s="147"/>
      <c r="F2033" s="147"/>
      <c r="G2033" s="147"/>
      <c r="H2033" s="147"/>
      <c r="I2033" s="147"/>
      <c r="J2033" s="147"/>
      <c r="K2033" s="147" t="s">
        <v>80</v>
      </c>
      <c r="L2033" s="147"/>
      <c r="M2033" s="147"/>
      <c r="N2033" s="148" t="s">
        <v>30454</v>
      </c>
      <c r="O2033" s="148"/>
      <c r="P2033" s="148"/>
      <c r="Q2033" s="148"/>
      <c r="R2033" s="148"/>
      <c r="S2033" s="148"/>
    </row>
    <row r="2034" spans="1:19" ht="15" customHeight="1" x14ac:dyDescent="0.3">
      <c r="A2034" s="147" t="s">
        <v>30899</v>
      </c>
      <c r="B2034" s="147"/>
      <c r="C2034" s="147" t="s">
        <v>30456</v>
      </c>
      <c r="D2034" s="147"/>
      <c r="E2034" s="147"/>
      <c r="F2034" s="147"/>
      <c r="G2034" s="147"/>
      <c r="H2034" s="147"/>
      <c r="I2034" s="147"/>
      <c r="J2034" s="147"/>
      <c r="K2034" s="147" t="s">
        <v>80</v>
      </c>
      <c r="L2034" s="147"/>
      <c r="M2034" s="147"/>
      <c r="N2034" s="148" t="s">
        <v>26942</v>
      </c>
      <c r="O2034" s="148"/>
      <c r="P2034" s="148"/>
      <c r="Q2034" s="148"/>
      <c r="R2034" s="148"/>
      <c r="S2034" s="148"/>
    </row>
    <row r="2035" spans="1:19" ht="15" customHeight="1" x14ac:dyDescent="0.3">
      <c r="A2035" s="147" t="s">
        <v>30900</v>
      </c>
      <c r="B2035" s="147"/>
      <c r="C2035" s="147" t="s">
        <v>30458</v>
      </c>
      <c r="D2035" s="147"/>
      <c r="E2035" s="147"/>
      <c r="F2035" s="147"/>
      <c r="G2035" s="147"/>
      <c r="H2035" s="147"/>
      <c r="I2035" s="147"/>
      <c r="J2035" s="147"/>
      <c r="K2035" s="147" t="s">
        <v>80</v>
      </c>
      <c r="L2035" s="147"/>
      <c r="M2035" s="147"/>
      <c r="N2035" s="148" t="s">
        <v>30459</v>
      </c>
      <c r="O2035" s="148"/>
      <c r="P2035" s="148"/>
      <c r="Q2035" s="148"/>
      <c r="R2035" s="148"/>
      <c r="S2035" s="148"/>
    </row>
    <row r="2036" spans="1:19" ht="15" customHeight="1" x14ac:dyDescent="0.3">
      <c r="A2036" s="147" t="s">
        <v>30901</v>
      </c>
      <c r="B2036" s="147"/>
      <c r="C2036" s="147" t="s">
        <v>30461</v>
      </c>
      <c r="D2036" s="147"/>
      <c r="E2036" s="147"/>
      <c r="F2036" s="147"/>
      <c r="G2036" s="147"/>
      <c r="H2036" s="147"/>
      <c r="I2036" s="147"/>
      <c r="J2036" s="147"/>
      <c r="K2036" s="147" t="s">
        <v>80</v>
      </c>
      <c r="L2036" s="147"/>
      <c r="M2036" s="147"/>
      <c r="N2036" s="148" t="s">
        <v>14703</v>
      </c>
      <c r="O2036" s="148"/>
      <c r="P2036" s="148"/>
      <c r="Q2036" s="148"/>
      <c r="R2036" s="148"/>
      <c r="S2036" s="148"/>
    </row>
    <row r="2037" spans="1:19" ht="15" customHeight="1" x14ac:dyDescent="0.3">
      <c r="A2037" s="147" t="s">
        <v>30902</v>
      </c>
      <c r="B2037" s="147"/>
      <c r="C2037" s="147" t="s">
        <v>30463</v>
      </c>
      <c r="D2037" s="147"/>
      <c r="E2037" s="147"/>
      <c r="F2037" s="147"/>
      <c r="G2037" s="147"/>
      <c r="H2037" s="147"/>
      <c r="I2037" s="147"/>
      <c r="J2037" s="147"/>
      <c r="K2037" s="147" t="s">
        <v>80</v>
      </c>
      <c r="L2037" s="147"/>
      <c r="M2037" s="147"/>
      <c r="N2037" s="148" t="s">
        <v>30464</v>
      </c>
      <c r="O2037" s="148"/>
      <c r="P2037" s="148"/>
      <c r="Q2037" s="148"/>
      <c r="R2037" s="148"/>
      <c r="S2037" s="148"/>
    </row>
    <row r="2038" spans="1:19" ht="15" customHeight="1" x14ac:dyDescent="0.3">
      <c r="A2038" s="147" t="s">
        <v>30903</v>
      </c>
      <c r="B2038" s="147"/>
      <c r="C2038" s="147" t="s">
        <v>30467</v>
      </c>
      <c r="D2038" s="147"/>
      <c r="E2038" s="147"/>
      <c r="F2038" s="147"/>
      <c r="G2038" s="147"/>
      <c r="H2038" s="147"/>
      <c r="I2038" s="147"/>
      <c r="J2038" s="147"/>
      <c r="K2038" s="147" t="s">
        <v>80</v>
      </c>
      <c r="L2038" s="147"/>
      <c r="M2038" s="147"/>
      <c r="N2038" s="148" t="s">
        <v>30468</v>
      </c>
      <c r="O2038" s="148"/>
      <c r="P2038" s="148"/>
      <c r="Q2038" s="148"/>
      <c r="R2038" s="148"/>
      <c r="S2038" s="148"/>
    </row>
    <row r="2039" spans="1:19" ht="15" customHeight="1" x14ac:dyDescent="0.3">
      <c r="A2039" s="147" t="s">
        <v>30904</v>
      </c>
      <c r="B2039" s="147"/>
      <c r="C2039" s="147" t="s">
        <v>30470</v>
      </c>
      <c r="D2039" s="147"/>
      <c r="E2039" s="147"/>
      <c r="F2039" s="147"/>
      <c r="G2039" s="147"/>
      <c r="H2039" s="147"/>
      <c r="I2039" s="147"/>
      <c r="J2039" s="147"/>
      <c r="K2039" s="147" t="s">
        <v>80</v>
      </c>
      <c r="L2039" s="147"/>
      <c r="M2039" s="147"/>
      <c r="N2039" s="148" t="s">
        <v>8580</v>
      </c>
      <c r="O2039" s="148"/>
      <c r="P2039" s="148"/>
      <c r="Q2039" s="148"/>
      <c r="R2039" s="148"/>
      <c r="S2039" s="148"/>
    </row>
    <row r="2040" spans="1:19" ht="15" customHeight="1" x14ac:dyDescent="0.3">
      <c r="A2040" s="147" t="s">
        <v>30905</v>
      </c>
      <c r="B2040" s="147"/>
      <c r="C2040" s="147" t="s">
        <v>30472</v>
      </c>
      <c r="D2040" s="147"/>
      <c r="E2040" s="147"/>
      <c r="F2040" s="147"/>
      <c r="G2040" s="147"/>
      <c r="H2040" s="147"/>
      <c r="I2040" s="147"/>
      <c r="J2040" s="147"/>
      <c r="K2040" s="147" t="s">
        <v>80</v>
      </c>
      <c r="L2040" s="147"/>
      <c r="M2040" s="147"/>
      <c r="N2040" s="148" t="s">
        <v>30473</v>
      </c>
      <c r="O2040" s="148"/>
      <c r="P2040" s="148"/>
      <c r="Q2040" s="148"/>
      <c r="R2040" s="148"/>
      <c r="S2040" s="148"/>
    </row>
    <row r="2041" spans="1:19" ht="15" customHeight="1" x14ac:dyDescent="0.3">
      <c r="A2041" s="147" t="s">
        <v>30906</v>
      </c>
      <c r="B2041" s="147"/>
      <c r="C2041" s="147" t="s">
        <v>30475</v>
      </c>
      <c r="D2041" s="147"/>
      <c r="E2041" s="147"/>
      <c r="F2041" s="147"/>
      <c r="G2041" s="147"/>
      <c r="H2041" s="147"/>
      <c r="I2041" s="147"/>
      <c r="J2041" s="147"/>
      <c r="K2041" s="147" t="s">
        <v>80</v>
      </c>
      <c r="L2041" s="147"/>
      <c r="M2041" s="147"/>
      <c r="N2041" s="148" t="s">
        <v>30476</v>
      </c>
      <c r="O2041" s="148"/>
      <c r="P2041" s="148"/>
      <c r="Q2041" s="148"/>
      <c r="R2041" s="148"/>
      <c r="S2041" s="148"/>
    </row>
    <row r="2042" spans="1:19" ht="15" customHeight="1" x14ac:dyDescent="0.3">
      <c r="A2042" s="147" t="s">
        <v>30907</v>
      </c>
      <c r="B2042" s="147"/>
      <c r="C2042" s="147" t="s">
        <v>30478</v>
      </c>
      <c r="D2042" s="147"/>
      <c r="E2042" s="147"/>
      <c r="F2042" s="147"/>
      <c r="G2042" s="147"/>
      <c r="H2042" s="147"/>
      <c r="I2042" s="147"/>
      <c r="J2042" s="147"/>
      <c r="K2042" s="147" t="s">
        <v>80</v>
      </c>
      <c r="L2042" s="147"/>
      <c r="M2042" s="147"/>
      <c r="N2042" s="148" t="s">
        <v>30479</v>
      </c>
      <c r="O2042" s="148"/>
      <c r="P2042" s="148"/>
      <c r="Q2042" s="148"/>
      <c r="R2042" s="148"/>
      <c r="S2042" s="148"/>
    </row>
    <row r="2043" spans="1:19" ht="15" customHeight="1" x14ac:dyDescent="0.3">
      <c r="A2043" s="147" t="s">
        <v>30908</v>
      </c>
      <c r="B2043" s="147"/>
      <c r="C2043" s="147" t="s">
        <v>30909</v>
      </c>
      <c r="D2043" s="147"/>
      <c r="E2043" s="147"/>
      <c r="F2043" s="147"/>
      <c r="G2043" s="147"/>
      <c r="H2043" s="147"/>
      <c r="I2043" s="147"/>
      <c r="J2043" s="147"/>
      <c r="K2043" s="147" t="s">
        <v>80</v>
      </c>
      <c r="L2043" s="147"/>
      <c r="M2043" s="147"/>
      <c r="N2043" s="148" t="s">
        <v>2172</v>
      </c>
      <c r="O2043" s="148"/>
      <c r="P2043" s="148"/>
      <c r="Q2043" s="148"/>
      <c r="R2043" s="148"/>
      <c r="S2043" s="148"/>
    </row>
    <row r="2044" spans="1:19" ht="15" customHeight="1" x14ac:dyDescent="0.3">
      <c r="A2044" s="147" t="s">
        <v>30910</v>
      </c>
      <c r="B2044" s="147"/>
      <c r="C2044" s="147" t="s">
        <v>30911</v>
      </c>
      <c r="D2044" s="147"/>
      <c r="E2044" s="147"/>
      <c r="F2044" s="147"/>
      <c r="G2044" s="147"/>
      <c r="H2044" s="147"/>
      <c r="I2044" s="147"/>
      <c r="J2044" s="147"/>
      <c r="K2044" s="147" t="s">
        <v>80</v>
      </c>
      <c r="L2044" s="147"/>
      <c r="M2044" s="147"/>
      <c r="N2044" s="148" t="s">
        <v>12653</v>
      </c>
      <c r="O2044" s="148"/>
      <c r="P2044" s="148"/>
      <c r="Q2044" s="148"/>
      <c r="R2044" s="148"/>
      <c r="S2044" s="148"/>
    </row>
    <row r="2045" spans="1:19" ht="15" customHeight="1" x14ac:dyDescent="0.3">
      <c r="A2045" s="147" t="s">
        <v>30912</v>
      </c>
      <c r="B2045" s="147"/>
      <c r="C2045" s="147" t="s">
        <v>30913</v>
      </c>
      <c r="D2045" s="147"/>
      <c r="E2045" s="147"/>
      <c r="F2045" s="147"/>
      <c r="G2045" s="147"/>
      <c r="H2045" s="147"/>
      <c r="I2045" s="147"/>
      <c r="J2045" s="147"/>
      <c r="K2045" s="147" t="s">
        <v>80</v>
      </c>
      <c r="L2045" s="147"/>
      <c r="M2045" s="147"/>
      <c r="N2045" s="148" t="s">
        <v>30914</v>
      </c>
      <c r="O2045" s="148"/>
      <c r="P2045" s="148"/>
      <c r="Q2045" s="148"/>
      <c r="R2045" s="148"/>
      <c r="S2045" s="148"/>
    </row>
    <row r="2046" spans="1:19" ht="15" customHeight="1" x14ac:dyDescent="0.3">
      <c r="A2046" s="147" t="s">
        <v>30915</v>
      </c>
      <c r="B2046" s="147"/>
      <c r="C2046" s="147" t="s">
        <v>30916</v>
      </c>
      <c r="D2046" s="147"/>
      <c r="E2046" s="147"/>
      <c r="F2046" s="147"/>
      <c r="G2046" s="147"/>
      <c r="H2046" s="147"/>
      <c r="I2046" s="147"/>
      <c r="J2046" s="147"/>
      <c r="K2046" s="147" t="s">
        <v>80</v>
      </c>
      <c r="L2046" s="147"/>
      <c r="M2046" s="147"/>
      <c r="N2046" s="148" t="s">
        <v>30917</v>
      </c>
      <c r="O2046" s="148"/>
      <c r="P2046" s="148"/>
      <c r="Q2046" s="148"/>
      <c r="R2046" s="148"/>
      <c r="S2046" s="148"/>
    </row>
    <row r="2047" spans="1:19" ht="15" customHeight="1" x14ac:dyDescent="0.3">
      <c r="A2047" s="152" t="s">
        <v>30918</v>
      </c>
      <c r="B2047" s="152"/>
      <c r="C2047" s="152" t="s">
        <v>30919</v>
      </c>
      <c r="D2047" s="152"/>
      <c r="E2047" s="152"/>
      <c r="F2047" s="152"/>
      <c r="G2047" s="152"/>
      <c r="H2047" s="152"/>
      <c r="I2047" s="152"/>
      <c r="J2047" s="152"/>
      <c r="K2047" s="152" t="s">
        <v>26910</v>
      </c>
      <c r="L2047" s="152"/>
      <c r="M2047" s="152"/>
      <c r="N2047" s="153" t="s">
        <v>26911</v>
      </c>
      <c r="O2047" s="153"/>
      <c r="P2047" s="153"/>
      <c r="Q2047" s="153"/>
      <c r="R2047" s="153"/>
      <c r="S2047" s="153"/>
    </row>
    <row r="2049" spans="1:19" ht="15" customHeight="1" x14ac:dyDescent="0.3">
      <c r="A2049" s="154" t="s">
        <v>26963</v>
      </c>
      <c r="B2049" s="154"/>
      <c r="C2049" s="154"/>
    </row>
    <row r="2050" spans="1:19" ht="15" customHeight="1" x14ac:dyDescent="0.3">
      <c r="A2050" s="154"/>
      <c r="B2050" s="154"/>
      <c r="C2050" s="154"/>
      <c r="P2050" s="155" t="s">
        <v>30920</v>
      </c>
      <c r="Q2050" s="155"/>
      <c r="R2050" s="155"/>
      <c r="S2050" s="155"/>
    </row>
    <row r="2051" spans="1:19" x14ac:dyDescent="0.3">
      <c r="P2051" s="155"/>
      <c r="Q2051" s="155"/>
      <c r="R2051" s="155"/>
      <c r="S2051" s="155"/>
    </row>
    <row r="2053" spans="1:19" ht="15.75" customHeight="1" x14ac:dyDescent="0.3">
      <c r="H2053" s="150" t="s">
        <v>26843</v>
      </c>
      <c r="I2053" s="150"/>
      <c r="J2053" s="150"/>
      <c r="K2053" s="150"/>
      <c r="L2053" s="150"/>
      <c r="M2053" s="150"/>
      <c r="N2053" s="150"/>
    </row>
    <row r="2055" spans="1:19" ht="15.75" customHeight="1" x14ac:dyDescent="0.3">
      <c r="G2055" s="150" t="s">
        <v>26844</v>
      </c>
      <c r="H2055" s="150"/>
    </row>
    <row r="2057" spans="1:19" ht="15" customHeight="1" x14ac:dyDescent="0.3">
      <c r="A2057" s="151" t="s">
        <v>26845</v>
      </c>
      <c r="B2057" s="151"/>
      <c r="C2057" s="151"/>
      <c r="D2057" s="151"/>
      <c r="J2057" s="151" t="s">
        <v>26846</v>
      </c>
      <c r="K2057" s="151"/>
      <c r="M2057" s="151" t="s">
        <v>26847</v>
      </c>
      <c r="N2057" s="151"/>
      <c r="P2057" s="151" t="s">
        <v>26848</v>
      </c>
      <c r="Q2057" s="151"/>
      <c r="R2057" s="151"/>
    </row>
    <row r="2059" spans="1:19" ht="15" customHeight="1" x14ac:dyDescent="0.3">
      <c r="A2059" s="137" t="s">
        <v>27</v>
      </c>
      <c r="C2059" s="149" t="s">
        <v>26849</v>
      </c>
      <c r="D2059" s="149"/>
      <c r="E2059" s="149"/>
      <c r="L2059" s="137" t="s">
        <v>13</v>
      </c>
      <c r="R2059" s="137" t="s">
        <v>26850</v>
      </c>
    </row>
    <row r="2061" spans="1:19" ht="15" customHeight="1" x14ac:dyDescent="0.3">
      <c r="A2061" s="147" t="s">
        <v>30921</v>
      </c>
      <c r="B2061" s="147"/>
      <c r="C2061" s="147" t="s">
        <v>30922</v>
      </c>
      <c r="D2061" s="147"/>
      <c r="E2061" s="147"/>
      <c r="F2061" s="147"/>
      <c r="G2061" s="147"/>
      <c r="H2061" s="147"/>
      <c r="I2061" s="147"/>
      <c r="J2061" s="147"/>
      <c r="K2061" s="147" t="s">
        <v>146</v>
      </c>
      <c r="L2061" s="147"/>
      <c r="M2061" s="147"/>
      <c r="N2061" s="148" t="s">
        <v>30923</v>
      </c>
      <c r="O2061" s="148"/>
      <c r="P2061" s="148"/>
      <c r="Q2061" s="148"/>
      <c r="R2061" s="148"/>
      <c r="S2061" s="148"/>
    </row>
    <row r="2062" spans="1:19" x14ac:dyDescent="0.3">
      <c r="A2062" s="147"/>
      <c r="B2062" s="147"/>
      <c r="C2062" s="147"/>
      <c r="D2062" s="147"/>
      <c r="E2062" s="147"/>
      <c r="F2062" s="147"/>
      <c r="G2062" s="147"/>
      <c r="H2062" s="147"/>
      <c r="I2062" s="147"/>
      <c r="J2062" s="147"/>
      <c r="K2062" s="147"/>
      <c r="L2062" s="147"/>
      <c r="M2062" s="147"/>
      <c r="N2062" s="148"/>
      <c r="O2062" s="148"/>
      <c r="P2062" s="148"/>
      <c r="Q2062" s="148"/>
      <c r="R2062" s="148"/>
      <c r="S2062" s="148"/>
    </row>
    <row r="2063" spans="1:19" ht="15" customHeight="1" x14ac:dyDescent="0.3">
      <c r="A2063" s="147" t="s">
        <v>30924</v>
      </c>
      <c r="B2063" s="147"/>
      <c r="C2063" s="147" t="s">
        <v>30925</v>
      </c>
      <c r="D2063" s="147"/>
      <c r="E2063" s="147"/>
      <c r="F2063" s="147"/>
      <c r="G2063" s="147"/>
      <c r="H2063" s="147"/>
      <c r="I2063" s="147"/>
      <c r="J2063" s="147"/>
      <c r="K2063" s="147" t="s">
        <v>146</v>
      </c>
      <c r="L2063" s="147"/>
      <c r="M2063" s="147"/>
      <c r="N2063" s="148" t="s">
        <v>30926</v>
      </c>
      <c r="O2063" s="148"/>
      <c r="P2063" s="148"/>
      <c r="Q2063" s="148"/>
      <c r="R2063" s="148"/>
      <c r="S2063" s="148"/>
    </row>
    <row r="2064" spans="1:19" ht="15" customHeight="1" x14ac:dyDescent="0.3">
      <c r="A2064" s="147" t="s">
        <v>30927</v>
      </c>
      <c r="B2064" s="147"/>
      <c r="C2064" s="147" t="s">
        <v>30928</v>
      </c>
      <c r="D2064" s="147"/>
      <c r="E2064" s="147"/>
      <c r="F2064" s="147"/>
      <c r="G2064" s="147"/>
      <c r="H2064" s="147"/>
      <c r="I2064" s="147"/>
      <c r="J2064" s="147"/>
      <c r="K2064" s="147" t="s">
        <v>146</v>
      </c>
      <c r="L2064" s="147"/>
      <c r="M2064" s="147"/>
      <c r="N2064" s="148" t="s">
        <v>30929</v>
      </c>
      <c r="O2064" s="148"/>
      <c r="P2064" s="148"/>
      <c r="Q2064" s="148"/>
      <c r="R2064" s="148"/>
      <c r="S2064" s="148"/>
    </row>
    <row r="2065" spans="1:19" ht="15" customHeight="1" x14ac:dyDescent="0.3">
      <c r="A2065" s="147" t="s">
        <v>30930</v>
      </c>
      <c r="B2065" s="147"/>
      <c r="C2065" s="147" t="s">
        <v>30931</v>
      </c>
      <c r="D2065" s="147"/>
      <c r="E2065" s="147"/>
      <c r="F2065" s="147"/>
      <c r="G2065" s="147"/>
      <c r="H2065" s="147"/>
      <c r="I2065" s="147"/>
      <c r="J2065" s="147"/>
      <c r="K2065" s="147" t="s">
        <v>146</v>
      </c>
      <c r="L2065" s="147"/>
      <c r="M2065" s="147"/>
      <c r="N2065" s="148" t="s">
        <v>30932</v>
      </c>
      <c r="O2065" s="148"/>
      <c r="P2065" s="148"/>
      <c r="Q2065" s="148"/>
      <c r="R2065" s="148"/>
      <c r="S2065" s="148"/>
    </row>
    <row r="2066" spans="1:19" ht="15" customHeight="1" x14ac:dyDescent="0.3">
      <c r="A2066" s="147" t="s">
        <v>30933</v>
      </c>
      <c r="B2066" s="147"/>
      <c r="C2066" s="147" t="s">
        <v>30934</v>
      </c>
      <c r="D2066" s="147"/>
      <c r="E2066" s="147"/>
      <c r="F2066" s="147"/>
      <c r="G2066" s="147"/>
      <c r="H2066" s="147"/>
      <c r="I2066" s="147"/>
      <c r="J2066" s="147"/>
      <c r="K2066" s="147" t="s">
        <v>146</v>
      </c>
      <c r="L2066" s="147"/>
      <c r="M2066" s="147"/>
      <c r="N2066" s="148" t="s">
        <v>30935</v>
      </c>
      <c r="O2066" s="148"/>
      <c r="P2066" s="148"/>
      <c r="Q2066" s="148"/>
      <c r="R2066" s="148"/>
      <c r="S2066" s="148"/>
    </row>
    <row r="2067" spans="1:19" ht="15" customHeight="1" x14ac:dyDescent="0.3">
      <c r="A2067" s="147" t="s">
        <v>30936</v>
      </c>
      <c r="B2067" s="147"/>
      <c r="C2067" s="147" t="s">
        <v>30937</v>
      </c>
      <c r="D2067" s="147"/>
      <c r="E2067" s="147"/>
      <c r="F2067" s="147"/>
      <c r="G2067" s="147"/>
      <c r="H2067" s="147"/>
      <c r="I2067" s="147"/>
      <c r="J2067" s="147"/>
      <c r="K2067" s="147" t="s">
        <v>146</v>
      </c>
      <c r="L2067" s="147"/>
      <c r="M2067" s="147"/>
      <c r="N2067" s="148" t="s">
        <v>30938</v>
      </c>
      <c r="O2067" s="148"/>
      <c r="P2067" s="148"/>
      <c r="Q2067" s="148"/>
      <c r="R2067" s="148"/>
      <c r="S2067" s="148"/>
    </row>
    <row r="2068" spans="1:19" ht="15" customHeight="1" x14ac:dyDescent="0.3">
      <c r="A2068" s="147" t="s">
        <v>30939</v>
      </c>
      <c r="B2068" s="147"/>
      <c r="C2068" s="147" t="s">
        <v>30940</v>
      </c>
      <c r="D2068" s="147"/>
      <c r="E2068" s="147"/>
      <c r="F2068" s="147"/>
      <c r="G2068" s="147"/>
      <c r="H2068" s="147"/>
      <c r="I2068" s="147"/>
      <c r="J2068" s="147"/>
      <c r="K2068" s="147" t="s">
        <v>146</v>
      </c>
      <c r="L2068" s="147"/>
      <c r="M2068" s="147"/>
      <c r="N2068" s="148" t="s">
        <v>30941</v>
      </c>
      <c r="O2068" s="148"/>
      <c r="P2068" s="148"/>
      <c r="Q2068" s="148"/>
      <c r="R2068" s="148"/>
      <c r="S2068" s="148"/>
    </row>
    <row r="2069" spans="1:19" ht="15" customHeight="1" x14ac:dyDescent="0.3">
      <c r="A2069" s="147" t="s">
        <v>30942</v>
      </c>
      <c r="B2069" s="147"/>
      <c r="C2069" s="147" t="s">
        <v>30943</v>
      </c>
      <c r="D2069" s="147"/>
      <c r="E2069" s="147"/>
      <c r="F2069" s="147"/>
      <c r="G2069" s="147"/>
      <c r="H2069" s="147"/>
      <c r="I2069" s="147"/>
      <c r="J2069" s="147"/>
      <c r="K2069" s="147" t="s">
        <v>146</v>
      </c>
      <c r="L2069" s="147"/>
      <c r="M2069" s="147"/>
      <c r="N2069" s="148" t="s">
        <v>30944</v>
      </c>
      <c r="O2069" s="148"/>
      <c r="P2069" s="148"/>
      <c r="Q2069" s="148"/>
      <c r="R2069" s="148"/>
      <c r="S2069" s="148"/>
    </row>
    <row r="2070" spans="1:19" ht="15" customHeight="1" x14ac:dyDescent="0.3">
      <c r="A2070" s="147" t="s">
        <v>30945</v>
      </c>
      <c r="B2070" s="147"/>
      <c r="C2070" s="147" t="s">
        <v>30946</v>
      </c>
      <c r="D2070" s="147"/>
      <c r="E2070" s="147"/>
      <c r="F2070" s="147"/>
      <c r="G2070" s="147"/>
      <c r="H2070" s="147"/>
      <c r="I2070" s="147"/>
      <c r="J2070" s="147"/>
      <c r="K2070" s="147" t="s">
        <v>146</v>
      </c>
      <c r="L2070" s="147"/>
      <c r="M2070" s="147"/>
      <c r="N2070" s="148" t="s">
        <v>17701</v>
      </c>
      <c r="O2070" s="148"/>
      <c r="P2070" s="148"/>
      <c r="Q2070" s="148"/>
      <c r="R2070" s="148"/>
      <c r="S2070" s="148"/>
    </row>
    <row r="2071" spans="1:19" ht="15" customHeight="1" x14ac:dyDescent="0.3">
      <c r="A2071" s="147" t="s">
        <v>30947</v>
      </c>
      <c r="B2071" s="147"/>
      <c r="C2071" s="147" t="s">
        <v>30948</v>
      </c>
      <c r="D2071" s="147"/>
      <c r="E2071" s="147"/>
      <c r="F2071" s="147"/>
      <c r="G2071" s="147"/>
      <c r="H2071" s="147"/>
      <c r="I2071" s="147"/>
      <c r="J2071" s="147"/>
      <c r="K2071" s="147" t="s">
        <v>146</v>
      </c>
      <c r="L2071" s="147"/>
      <c r="M2071" s="147"/>
      <c r="N2071" s="148" t="s">
        <v>30949</v>
      </c>
      <c r="O2071" s="148"/>
      <c r="P2071" s="148"/>
      <c r="Q2071" s="148"/>
      <c r="R2071" s="148"/>
      <c r="S2071" s="148"/>
    </row>
    <row r="2072" spans="1:19" ht="15" customHeight="1" x14ac:dyDescent="0.3">
      <c r="A2072" s="147" t="s">
        <v>30950</v>
      </c>
      <c r="B2072" s="147"/>
      <c r="C2072" s="147" t="s">
        <v>30951</v>
      </c>
      <c r="D2072" s="147"/>
      <c r="E2072" s="147"/>
      <c r="F2072" s="147"/>
      <c r="G2072" s="147"/>
      <c r="H2072" s="147"/>
      <c r="I2072" s="147"/>
      <c r="J2072" s="147"/>
      <c r="K2072" s="147" t="s">
        <v>146</v>
      </c>
      <c r="L2072" s="147"/>
      <c r="M2072" s="147"/>
      <c r="N2072" s="148" t="s">
        <v>30952</v>
      </c>
      <c r="O2072" s="148"/>
      <c r="P2072" s="148"/>
      <c r="Q2072" s="148"/>
      <c r="R2072" s="148"/>
      <c r="S2072" s="148"/>
    </row>
    <row r="2073" spans="1:19" ht="15" customHeight="1" x14ac:dyDescent="0.3">
      <c r="A2073" s="147" t="s">
        <v>30953</v>
      </c>
      <c r="B2073" s="147"/>
      <c r="C2073" s="147" t="s">
        <v>30954</v>
      </c>
      <c r="D2073" s="147"/>
      <c r="E2073" s="147"/>
      <c r="F2073" s="147"/>
      <c r="G2073" s="147"/>
      <c r="H2073" s="147"/>
      <c r="I2073" s="147"/>
      <c r="J2073" s="147"/>
      <c r="K2073" s="147" t="s">
        <v>146</v>
      </c>
      <c r="L2073" s="147"/>
      <c r="M2073" s="147"/>
      <c r="N2073" s="148" t="s">
        <v>30955</v>
      </c>
      <c r="O2073" s="148"/>
      <c r="P2073" s="148"/>
      <c r="Q2073" s="148"/>
      <c r="R2073" s="148"/>
      <c r="S2073" s="148"/>
    </row>
    <row r="2074" spans="1:19" ht="15" customHeight="1" x14ac:dyDescent="0.3">
      <c r="A2074" s="147" t="s">
        <v>30956</v>
      </c>
      <c r="B2074" s="147"/>
      <c r="C2074" s="147" t="s">
        <v>30957</v>
      </c>
      <c r="D2074" s="147"/>
      <c r="E2074" s="147"/>
      <c r="F2074" s="147"/>
      <c r="G2074" s="147"/>
      <c r="H2074" s="147"/>
      <c r="I2074" s="147"/>
      <c r="J2074" s="147"/>
      <c r="K2074" s="147" t="s">
        <v>146</v>
      </c>
      <c r="L2074" s="147"/>
      <c r="M2074" s="147"/>
      <c r="N2074" s="148" t="s">
        <v>30958</v>
      </c>
      <c r="O2074" s="148"/>
      <c r="P2074" s="148"/>
      <c r="Q2074" s="148"/>
      <c r="R2074" s="148"/>
      <c r="S2074" s="148"/>
    </row>
    <row r="2075" spans="1:19" ht="15" customHeight="1" x14ac:dyDescent="0.3">
      <c r="A2075" s="147" t="s">
        <v>30959</v>
      </c>
      <c r="B2075" s="147"/>
      <c r="C2075" s="147" t="s">
        <v>30960</v>
      </c>
      <c r="D2075" s="147"/>
      <c r="E2075" s="147"/>
      <c r="F2075" s="147"/>
      <c r="G2075" s="147"/>
      <c r="H2075" s="147"/>
      <c r="I2075" s="147"/>
      <c r="J2075" s="147"/>
      <c r="K2075" s="147" t="s">
        <v>146</v>
      </c>
      <c r="L2075" s="147"/>
      <c r="M2075" s="147"/>
      <c r="N2075" s="148" t="s">
        <v>30961</v>
      </c>
      <c r="O2075" s="148"/>
      <c r="P2075" s="148"/>
      <c r="Q2075" s="148"/>
      <c r="R2075" s="148"/>
      <c r="S2075" s="148"/>
    </row>
    <row r="2076" spans="1:19" ht="15" customHeight="1" x14ac:dyDescent="0.3">
      <c r="A2076" s="147" t="s">
        <v>30962</v>
      </c>
      <c r="B2076" s="147"/>
      <c r="C2076" s="147" t="s">
        <v>30963</v>
      </c>
      <c r="D2076" s="147"/>
      <c r="E2076" s="147"/>
      <c r="F2076" s="147"/>
      <c r="G2076" s="147"/>
      <c r="H2076" s="147"/>
      <c r="I2076" s="147"/>
      <c r="J2076" s="147"/>
      <c r="K2076" s="147" t="s">
        <v>146</v>
      </c>
      <c r="L2076" s="147"/>
      <c r="M2076" s="147"/>
      <c r="N2076" s="148" t="s">
        <v>30964</v>
      </c>
      <c r="O2076" s="148"/>
      <c r="P2076" s="148"/>
      <c r="Q2076" s="148"/>
      <c r="R2076" s="148"/>
      <c r="S2076" s="148"/>
    </row>
    <row r="2077" spans="1:19" ht="15" customHeight="1" x14ac:dyDescent="0.3">
      <c r="A2077" s="147" t="s">
        <v>30965</v>
      </c>
      <c r="B2077" s="147"/>
      <c r="C2077" s="147" t="s">
        <v>30966</v>
      </c>
      <c r="D2077" s="147"/>
      <c r="E2077" s="147"/>
      <c r="F2077" s="147"/>
      <c r="G2077" s="147"/>
      <c r="H2077" s="147"/>
      <c r="I2077" s="147"/>
      <c r="J2077" s="147"/>
      <c r="K2077" s="147" t="s">
        <v>146</v>
      </c>
      <c r="L2077" s="147"/>
      <c r="M2077" s="147"/>
      <c r="N2077" s="148" t="s">
        <v>30967</v>
      </c>
      <c r="O2077" s="148"/>
      <c r="P2077" s="148"/>
      <c r="Q2077" s="148"/>
      <c r="R2077" s="148"/>
      <c r="S2077" s="148"/>
    </row>
    <row r="2078" spans="1:19" ht="15" customHeight="1" x14ac:dyDescent="0.3">
      <c r="A2078" s="147" t="s">
        <v>30968</v>
      </c>
      <c r="B2078" s="147"/>
      <c r="C2078" s="147" t="s">
        <v>30969</v>
      </c>
      <c r="D2078" s="147"/>
      <c r="E2078" s="147"/>
      <c r="F2078" s="147"/>
      <c r="G2078" s="147"/>
      <c r="H2078" s="147"/>
      <c r="I2078" s="147"/>
      <c r="J2078" s="147"/>
      <c r="K2078" s="147" t="s">
        <v>30970</v>
      </c>
      <c r="L2078" s="147"/>
      <c r="M2078" s="147"/>
      <c r="N2078" s="148" t="s">
        <v>30971</v>
      </c>
      <c r="O2078" s="148"/>
      <c r="P2078" s="148"/>
      <c r="Q2078" s="148"/>
      <c r="R2078" s="148"/>
      <c r="S2078" s="148"/>
    </row>
    <row r="2079" spans="1:19" ht="15" customHeight="1" x14ac:dyDescent="0.3">
      <c r="A2079" s="147" t="s">
        <v>30972</v>
      </c>
      <c r="B2079" s="147"/>
      <c r="C2079" s="147" t="s">
        <v>30973</v>
      </c>
      <c r="D2079" s="147"/>
      <c r="E2079" s="147"/>
      <c r="F2079" s="147"/>
      <c r="G2079" s="147"/>
      <c r="H2079" s="147"/>
      <c r="I2079" s="147"/>
      <c r="J2079" s="147"/>
      <c r="K2079" s="147" t="s">
        <v>146</v>
      </c>
      <c r="L2079" s="147"/>
      <c r="M2079" s="147"/>
      <c r="N2079" s="148" t="s">
        <v>30974</v>
      </c>
      <c r="O2079" s="148"/>
      <c r="P2079" s="148"/>
      <c r="Q2079" s="148"/>
      <c r="R2079" s="148"/>
      <c r="S2079" s="148"/>
    </row>
    <row r="2080" spans="1:19" ht="15" customHeight="1" x14ac:dyDescent="0.3">
      <c r="A2080" s="147" t="s">
        <v>30975</v>
      </c>
      <c r="B2080" s="147"/>
      <c r="C2080" s="147" t="s">
        <v>30976</v>
      </c>
      <c r="D2080" s="147"/>
      <c r="E2080" s="147"/>
      <c r="F2080" s="147"/>
      <c r="G2080" s="147"/>
      <c r="H2080" s="147"/>
      <c r="I2080" s="147"/>
      <c r="J2080" s="147"/>
      <c r="K2080" s="147" t="s">
        <v>146</v>
      </c>
      <c r="L2080" s="147"/>
      <c r="M2080" s="147"/>
      <c r="N2080" s="148" t="s">
        <v>30977</v>
      </c>
      <c r="O2080" s="148"/>
      <c r="P2080" s="148"/>
      <c r="Q2080" s="148"/>
      <c r="R2080" s="148"/>
      <c r="S2080" s="148"/>
    </row>
    <row r="2081" spans="1:19" ht="15" customHeight="1" x14ac:dyDescent="0.3">
      <c r="A2081" s="147" t="s">
        <v>30978</v>
      </c>
      <c r="B2081" s="147"/>
      <c r="C2081" s="147" t="s">
        <v>30979</v>
      </c>
      <c r="D2081" s="147"/>
      <c r="E2081" s="147"/>
      <c r="F2081" s="147"/>
      <c r="G2081" s="147"/>
      <c r="H2081" s="147"/>
      <c r="I2081" s="147"/>
      <c r="J2081" s="147"/>
      <c r="K2081" s="147" t="s">
        <v>146</v>
      </c>
      <c r="L2081" s="147"/>
      <c r="M2081" s="147"/>
      <c r="N2081" s="148" t="s">
        <v>30980</v>
      </c>
      <c r="O2081" s="148"/>
      <c r="P2081" s="148"/>
      <c r="Q2081" s="148"/>
      <c r="R2081" s="148"/>
      <c r="S2081" s="148"/>
    </row>
    <row r="2082" spans="1:19" ht="15" customHeight="1" x14ac:dyDescent="0.3">
      <c r="A2082" s="147" t="s">
        <v>30981</v>
      </c>
      <c r="B2082" s="147"/>
      <c r="C2082" s="147" t="s">
        <v>30982</v>
      </c>
      <c r="D2082" s="147"/>
      <c r="E2082" s="147"/>
      <c r="F2082" s="147"/>
      <c r="G2082" s="147"/>
      <c r="H2082" s="147"/>
      <c r="I2082" s="147"/>
      <c r="J2082" s="147"/>
      <c r="K2082" s="147" t="s">
        <v>146</v>
      </c>
      <c r="L2082" s="147"/>
      <c r="M2082" s="147"/>
      <c r="N2082" s="148" t="s">
        <v>30983</v>
      </c>
      <c r="O2082" s="148"/>
      <c r="P2082" s="148"/>
      <c r="Q2082" s="148"/>
      <c r="R2082" s="148"/>
      <c r="S2082" s="148"/>
    </row>
    <row r="2083" spans="1:19" ht="15" customHeight="1" x14ac:dyDescent="0.3">
      <c r="A2083" s="147" t="s">
        <v>30984</v>
      </c>
      <c r="B2083" s="147"/>
      <c r="C2083" s="147" t="s">
        <v>30985</v>
      </c>
      <c r="D2083" s="147"/>
      <c r="E2083" s="147"/>
      <c r="F2083" s="147"/>
      <c r="G2083" s="147"/>
      <c r="H2083" s="147"/>
      <c r="I2083" s="147"/>
      <c r="J2083" s="147"/>
      <c r="K2083" s="147" t="s">
        <v>146</v>
      </c>
      <c r="L2083" s="147"/>
      <c r="M2083" s="147"/>
      <c r="N2083" s="148" t="s">
        <v>30986</v>
      </c>
      <c r="O2083" s="148"/>
      <c r="P2083" s="148"/>
      <c r="Q2083" s="148"/>
      <c r="R2083" s="148"/>
      <c r="S2083" s="148"/>
    </row>
    <row r="2084" spans="1:19" ht="15" customHeight="1" x14ac:dyDescent="0.3">
      <c r="A2084" s="147" t="s">
        <v>30987</v>
      </c>
      <c r="B2084" s="147"/>
      <c r="C2084" s="147" t="s">
        <v>30988</v>
      </c>
      <c r="D2084" s="147"/>
      <c r="E2084" s="147"/>
      <c r="F2084" s="147"/>
      <c r="G2084" s="147"/>
      <c r="H2084" s="147"/>
      <c r="I2084" s="147"/>
      <c r="J2084" s="147"/>
      <c r="K2084" s="147" t="s">
        <v>146</v>
      </c>
      <c r="L2084" s="147"/>
      <c r="M2084" s="147"/>
      <c r="N2084" s="148" t="s">
        <v>30989</v>
      </c>
      <c r="O2084" s="148"/>
      <c r="P2084" s="148"/>
      <c r="Q2084" s="148"/>
      <c r="R2084" s="148"/>
      <c r="S2084" s="148"/>
    </row>
    <row r="2085" spans="1:19" ht="15" customHeight="1" x14ac:dyDescent="0.3">
      <c r="A2085" s="147" t="s">
        <v>30990</v>
      </c>
      <c r="B2085" s="147"/>
      <c r="C2085" s="147" t="s">
        <v>30991</v>
      </c>
      <c r="D2085" s="147"/>
      <c r="E2085" s="147"/>
      <c r="F2085" s="147"/>
      <c r="G2085" s="147"/>
      <c r="H2085" s="147"/>
      <c r="I2085" s="147"/>
      <c r="J2085" s="147"/>
      <c r="K2085" s="147" t="s">
        <v>146</v>
      </c>
      <c r="L2085" s="147"/>
      <c r="M2085" s="147"/>
      <c r="N2085" s="148" t="s">
        <v>30992</v>
      </c>
      <c r="O2085" s="148"/>
      <c r="P2085" s="148"/>
      <c r="Q2085" s="148"/>
      <c r="R2085" s="148"/>
      <c r="S2085" s="148"/>
    </row>
    <row r="2086" spans="1:19" ht="15" customHeight="1" x14ac:dyDescent="0.3">
      <c r="A2086" s="147" t="s">
        <v>30993</v>
      </c>
      <c r="B2086" s="147"/>
      <c r="C2086" s="147" t="s">
        <v>30994</v>
      </c>
      <c r="D2086" s="147"/>
      <c r="E2086" s="147"/>
      <c r="F2086" s="147"/>
      <c r="G2086" s="147"/>
      <c r="H2086" s="147"/>
      <c r="I2086" s="147"/>
      <c r="J2086" s="147"/>
      <c r="K2086" s="147" t="s">
        <v>146</v>
      </c>
      <c r="L2086" s="147"/>
      <c r="M2086" s="147"/>
      <c r="N2086" s="148" t="s">
        <v>30995</v>
      </c>
      <c r="O2086" s="148"/>
      <c r="P2086" s="148"/>
      <c r="Q2086" s="148"/>
      <c r="R2086" s="148"/>
      <c r="S2086" s="148"/>
    </row>
    <row r="2087" spans="1:19" ht="15" customHeight="1" x14ac:dyDescent="0.3">
      <c r="A2087" s="147" t="s">
        <v>30996</v>
      </c>
      <c r="B2087" s="147"/>
      <c r="C2087" s="147" t="s">
        <v>30997</v>
      </c>
      <c r="D2087" s="147"/>
      <c r="E2087" s="147"/>
      <c r="F2087" s="147"/>
      <c r="G2087" s="147"/>
      <c r="H2087" s="147"/>
      <c r="I2087" s="147"/>
      <c r="J2087" s="147"/>
      <c r="K2087" s="147" t="s">
        <v>146</v>
      </c>
      <c r="L2087" s="147"/>
      <c r="M2087" s="147"/>
      <c r="N2087" s="148" t="s">
        <v>30998</v>
      </c>
      <c r="O2087" s="148"/>
      <c r="P2087" s="148"/>
      <c r="Q2087" s="148"/>
      <c r="R2087" s="148"/>
      <c r="S2087" s="148"/>
    </row>
    <row r="2088" spans="1:19" ht="15" customHeight="1" x14ac:dyDescent="0.3">
      <c r="A2088" s="147" t="s">
        <v>30999</v>
      </c>
      <c r="B2088" s="147"/>
      <c r="C2088" s="147" t="s">
        <v>31000</v>
      </c>
      <c r="D2088" s="147"/>
      <c r="E2088" s="147"/>
      <c r="F2088" s="147"/>
      <c r="G2088" s="147"/>
      <c r="H2088" s="147"/>
      <c r="I2088" s="147"/>
      <c r="J2088" s="147"/>
      <c r="K2088" s="147" t="s">
        <v>146</v>
      </c>
      <c r="L2088" s="147"/>
      <c r="M2088" s="147"/>
      <c r="N2088" s="148" t="s">
        <v>31001</v>
      </c>
      <c r="O2088" s="148"/>
      <c r="P2088" s="148"/>
      <c r="Q2088" s="148"/>
      <c r="R2088" s="148"/>
      <c r="S2088" s="148"/>
    </row>
    <row r="2089" spans="1:19" ht="15" customHeight="1" x14ac:dyDescent="0.3">
      <c r="A2089" s="147" t="s">
        <v>31002</v>
      </c>
      <c r="B2089" s="147"/>
      <c r="C2089" s="147" t="s">
        <v>31003</v>
      </c>
      <c r="D2089" s="147"/>
      <c r="E2089" s="147"/>
      <c r="F2089" s="147"/>
      <c r="G2089" s="147"/>
      <c r="H2089" s="147"/>
      <c r="I2089" s="147"/>
      <c r="J2089" s="147"/>
      <c r="K2089" s="147" t="s">
        <v>146</v>
      </c>
      <c r="L2089" s="147"/>
      <c r="M2089" s="147"/>
      <c r="N2089" s="148" t="s">
        <v>31004</v>
      </c>
      <c r="O2089" s="148"/>
      <c r="P2089" s="148"/>
      <c r="Q2089" s="148"/>
      <c r="R2089" s="148"/>
      <c r="S2089" s="148"/>
    </row>
    <row r="2090" spans="1:19" ht="15" customHeight="1" x14ac:dyDescent="0.3">
      <c r="A2090" s="147" t="s">
        <v>31005</v>
      </c>
      <c r="B2090" s="147"/>
      <c r="C2090" s="147" t="s">
        <v>31006</v>
      </c>
      <c r="D2090" s="147"/>
      <c r="E2090" s="147"/>
      <c r="F2090" s="147"/>
      <c r="G2090" s="147"/>
      <c r="H2090" s="147"/>
      <c r="I2090" s="147"/>
      <c r="J2090" s="147"/>
      <c r="K2090" s="147" t="s">
        <v>146</v>
      </c>
      <c r="L2090" s="147"/>
      <c r="M2090" s="147"/>
      <c r="N2090" s="148" t="s">
        <v>12035</v>
      </c>
      <c r="O2090" s="148"/>
      <c r="P2090" s="148"/>
      <c r="Q2090" s="148"/>
      <c r="R2090" s="148"/>
      <c r="S2090" s="148"/>
    </row>
    <row r="2091" spans="1:19" ht="15" customHeight="1" x14ac:dyDescent="0.3">
      <c r="A2091" s="147" t="s">
        <v>31007</v>
      </c>
      <c r="B2091" s="147"/>
      <c r="C2091" s="147" t="s">
        <v>31008</v>
      </c>
      <c r="D2091" s="147"/>
      <c r="E2091" s="147"/>
      <c r="F2091" s="147"/>
      <c r="G2091" s="147"/>
      <c r="H2091" s="147"/>
      <c r="I2091" s="147"/>
      <c r="J2091" s="147"/>
      <c r="K2091" s="147" t="s">
        <v>146</v>
      </c>
      <c r="L2091" s="147"/>
      <c r="M2091" s="147"/>
      <c r="N2091" s="148" t="s">
        <v>31009</v>
      </c>
      <c r="O2091" s="148"/>
      <c r="P2091" s="148"/>
      <c r="Q2091" s="148"/>
      <c r="R2091" s="148"/>
      <c r="S2091" s="148"/>
    </row>
    <row r="2092" spans="1:19" ht="15" customHeight="1" x14ac:dyDescent="0.3">
      <c r="A2092" s="147" t="s">
        <v>31010</v>
      </c>
      <c r="B2092" s="147"/>
      <c r="C2092" s="147" t="s">
        <v>31011</v>
      </c>
      <c r="D2092" s="147"/>
      <c r="E2092" s="147"/>
      <c r="F2092" s="147"/>
      <c r="G2092" s="147"/>
      <c r="H2092" s="147"/>
      <c r="I2092" s="147"/>
      <c r="J2092" s="147"/>
      <c r="K2092" s="147" t="s">
        <v>146</v>
      </c>
      <c r="L2092" s="147"/>
      <c r="M2092" s="147"/>
      <c r="N2092" s="148" t="s">
        <v>16391</v>
      </c>
      <c r="O2092" s="148"/>
      <c r="P2092" s="148"/>
      <c r="Q2092" s="148"/>
      <c r="R2092" s="148"/>
      <c r="S2092" s="148"/>
    </row>
    <row r="2093" spans="1:19" ht="15" customHeight="1" x14ac:dyDescent="0.3">
      <c r="A2093" s="147" t="s">
        <v>31012</v>
      </c>
      <c r="B2093" s="147"/>
      <c r="C2093" s="147" t="s">
        <v>31013</v>
      </c>
      <c r="D2093" s="147"/>
      <c r="E2093" s="147"/>
      <c r="F2093" s="147"/>
      <c r="G2093" s="147"/>
      <c r="H2093" s="147"/>
      <c r="I2093" s="147"/>
      <c r="J2093" s="147"/>
      <c r="K2093" s="147" t="s">
        <v>146</v>
      </c>
      <c r="L2093" s="147"/>
      <c r="M2093" s="147"/>
      <c r="N2093" s="148" t="s">
        <v>31014</v>
      </c>
      <c r="O2093" s="148"/>
      <c r="P2093" s="148"/>
      <c r="Q2093" s="148"/>
      <c r="R2093" s="148"/>
      <c r="S2093" s="148"/>
    </row>
    <row r="2094" spans="1:19" ht="15" customHeight="1" x14ac:dyDescent="0.3">
      <c r="A2094" s="147" t="s">
        <v>31015</v>
      </c>
      <c r="B2094" s="147"/>
      <c r="C2094" s="147" t="s">
        <v>31016</v>
      </c>
      <c r="D2094" s="147"/>
      <c r="E2094" s="147"/>
      <c r="F2094" s="147"/>
      <c r="G2094" s="147"/>
      <c r="H2094" s="147"/>
      <c r="I2094" s="147"/>
      <c r="J2094" s="147"/>
      <c r="K2094" s="147" t="s">
        <v>146</v>
      </c>
      <c r="L2094" s="147"/>
      <c r="M2094" s="147"/>
      <c r="N2094" s="148" t="s">
        <v>31017</v>
      </c>
      <c r="O2094" s="148"/>
      <c r="P2094" s="148"/>
      <c r="Q2094" s="148"/>
      <c r="R2094" s="148"/>
      <c r="S2094" s="148"/>
    </row>
    <row r="2095" spans="1:19" ht="15" customHeight="1" x14ac:dyDescent="0.3">
      <c r="A2095" s="147" t="s">
        <v>31018</v>
      </c>
      <c r="B2095" s="147"/>
      <c r="C2095" s="147" t="s">
        <v>31019</v>
      </c>
      <c r="D2095" s="147"/>
      <c r="E2095" s="147"/>
      <c r="F2095" s="147"/>
      <c r="G2095" s="147"/>
      <c r="H2095" s="147"/>
      <c r="I2095" s="147"/>
      <c r="J2095" s="147"/>
      <c r="K2095" s="147" t="s">
        <v>146</v>
      </c>
      <c r="L2095" s="147"/>
      <c r="M2095" s="147"/>
      <c r="N2095" s="148" t="s">
        <v>31020</v>
      </c>
      <c r="O2095" s="148"/>
      <c r="P2095" s="148"/>
      <c r="Q2095" s="148"/>
      <c r="R2095" s="148"/>
      <c r="S2095" s="148"/>
    </row>
    <row r="2096" spans="1:19" ht="15" customHeight="1" x14ac:dyDescent="0.3">
      <c r="A2096" s="152" t="s">
        <v>31021</v>
      </c>
      <c r="B2096" s="152"/>
      <c r="C2096" s="152" t="s">
        <v>31022</v>
      </c>
      <c r="D2096" s="152"/>
      <c r="E2096" s="152"/>
      <c r="F2096" s="152"/>
      <c r="G2096" s="152"/>
      <c r="H2096" s="152"/>
      <c r="I2096" s="152"/>
      <c r="J2096" s="152"/>
      <c r="K2096" s="152" t="s">
        <v>146</v>
      </c>
      <c r="L2096" s="152"/>
      <c r="M2096" s="152"/>
      <c r="N2096" s="153" t="s">
        <v>31023</v>
      </c>
      <c r="O2096" s="153"/>
      <c r="P2096" s="153"/>
      <c r="Q2096" s="153"/>
      <c r="R2096" s="153"/>
      <c r="S2096" s="153"/>
    </row>
    <row r="2098" spans="1:19" ht="15" customHeight="1" x14ac:dyDescent="0.3">
      <c r="A2098" s="154" t="s">
        <v>26963</v>
      </c>
      <c r="B2098" s="154"/>
      <c r="C2098" s="154"/>
    </row>
    <row r="2099" spans="1:19" ht="15" customHeight="1" x14ac:dyDescent="0.3">
      <c r="A2099" s="154"/>
      <c r="B2099" s="154"/>
      <c r="C2099" s="154"/>
      <c r="P2099" s="155" t="s">
        <v>31024</v>
      </c>
      <c r="Q2099" s="155"/>
      <c r="R2099" s="155"/>
      <c r="S2099" s="155"/>
    </row>
    <row r="2100" spans="1:19" x14ac:dyDescent="0.3">
      <c r="P2100" s="155"/>
      <c r="Q2100" s="155"/>
      <c r="R2100" s="155"/>
      <c r="S2100" s="155"/>
    </row>
    <row r="2102" spans="1:19" ht="15.75" customHeight="1" x14ac:dyDescent="0.3">
      <c r="H2102" s="150" t="s">
        <v>26843</v>
      </c>
      <c r="I2102" s="150"/>
      <c r="J2102" s="150"/>
      <c r="K2102" s="150"/>
      <c r="L2102" s="150"/>
      <c r="M2102" s="150"/>
      <c r="N2102" s="150"/>
    </row>
    <row r="2104" spans="1:19" ht="15.75" customHeight="1" x14ac:dyDescent="0.3">
      <c r="G2104" s="150" t="s">
        <v>26844</v>
      </c>
      <c r="H2104" s="150"/>
    </row>
    <row r="2106" spans="1:19" ht="15" customHeight="1" x14ac:dyDescent="0.3">
      <c r="A2106" s="151" t="s">
        <v>26845</v>
      </c>
      <c r="B2106" s="151"/>
      <c r="C2106" s="151"/>
      <c r="D2106" s="151"/>
      <c r="J2106" s="151" t="s">
        <v>26846</v>
      </c>
      <c r="K2106" s="151"/>
      <c r="M2106" s="151" t="s">
        <v>26847</v>
      </c>
      <c r="N2106" s="151"/>
      <c r="P2106" s="151" t="s">
        <v>26848</v>
      </c>
      <c r="Q2106" s="151"/>
      <c r="R2106" s="151"/>
    </row>
    <row r="2108" spans="1:19" ht="15" customHeight="1" x14ac:dyDescent="0.3">
      <c r="A2108" s="137" t="s">
        <v>27</v>
      </c>
      <c r="C2108" s="149" t="s">
        <v>26849</v>
      </c>
      <c r="D2108" s="149"/>
      <c r="E2108" s="149"/>
      <c r="L2108" s="137" t="s">
        <v>13</v>
      </c>
      <c r="R2108" s="137" t="s">
        <v>26850</v>
      </c>
    </row>
    <row r="2110" spans="1:19" ht="15" customHeight="1" x14ac:dyDescent="0.3">
      <c r="A2110" s="147" t="s">
        <v>31025</v>
      </c>
      <c r="B2110" s="147"/>
      <c r="C2110" s="147" t="s">
        <v>31026</v>
      </c>
      <c r="D2110" s="147"/>
      <c r="E2110" s="147"/>
      <c r="F2110" s="147"/>
      <c r="G2110" s="147"/>
      <c r="H2110" s="147"/>
      <c r="I2110" s="147"/>
      <c r="J2110" s="147"/>
      <c r="K2110" s="147" t="s">
        <v>146</v>
      </c>
      <c r="L2110" s="147"/>
      <c r="M2110" s="147"/>
      <c r="N2110" s="148" t="s">
        <v>31027</v>
      </c>
      <c r="O2110" s="148"/>
      <c r="P2110" s="148"/>
      <c r="Q2110" s="148"/>
      <c r="R2110" s="148"/>
      <c r="S2110" s="148"/>
    </row>
    <row r="2111" spans="1:19" x14ac:dyDescent="0.3">
      <c r="A2111" s="147"/>
      <c r="B2111" s="147"/>
      <c r="C2111" s="147"/>
      <c r="D2111" s="147"/>
      <c r="E2111" s="147"/>
      <c r="F2111" s="147"/>
      <c r="G2111" s="147"/>
      <c r="H2111" s="147"/>
      <c r="I2111" s="147"/>
      <c r="J2111" s="147"/>
      <c r="K2111" s="147"/>
      <c r="L2111" s="147"/>
      <c r="M2111" s="147"/>
      <c r="N2111" s="148"/>
      <c r="O2111" s="148"/>
      <c r="P2111" s="148"/>
      <c r="Q2111" s="148"/>
      <c r="R2111" s="148"/>
      <c r="S2111" s="148"/>
    </row>
    <row r="2112" spans="1:19" ht="15" customHeight="1" x14ac:dyDescent="0.3">
      <c r="A2112" s="147" t="s">
        <v>31028</v>
      </c>
      <c r="B2112" s="147"/>
      <c r="C2112" s="147" t="s">
        <v>31029</v>
      </c>
      <c r="D2112" s="147"/>
      <c r="E2112" s="147"/>
      <c r="F2112" s="147"/>
      <c r="G2112" s="147"/>
      <c r="H2112" s="147"/>
      <c r="I2112" s="147"/>
      <c r="J2112" s="147"/>
      <c r="K2112" s="147" t="s">
        <v>146</v>
      </c>
      <c r="L2112" s="147"/>
      <c r="M2112" s="147"/>
      <c r="N2112" s="148" t="s">
        <v>31030</v>
      </c>
      <c r="O2112" s="148"/>
      <c r="P2112" s="148"/>
      <c r="Q2112" s="148"/>
      <c r="R2112" s="148"/>
      <c r="S2112" s="148"/>
    </row>
    <row r="2113" spans="1:19" ht="15" customHeight="1" x14ac:dyDescent="0.3">
      <c r="A2113" s="147" t="s">
        <v>31031</v>
      </c>
      <c r="B2113" s="147"/>
      <c r="C2113" s="147" t="s">
        <v>31032</v>
      </c>
      <c r="D2113" s="147"/>
      <c r="E2113" s="147"/>
      <c r="F2113" s="147"/>
      <c r="G2113" s="147"/>
      <c r="H2113" s="147"/>
      <c r="I2113" s="147"/>
      <c r="J2113" s="147"/>
      <c r="K2113" s="147" t="s">
        <v>146</v>
      </c>
      <c r="L2113" s="147"/>
      <c r="M2113" s="147"/>
      <c r="N2113" s="148" t="s">
        <v>31033</v>
      </c>
      <c r="O2113" s="148"/>
      <c r="P2113" s="148"/>
      <c r="Q2113" s="148"/>
      <c r="R2113" s="148"/>
      <c r="S2113" s="148"/>
    </row>
    <row r="2114" spans="1:19" ht="15" customHeight="1" x14ac:dyDescent="0.3">
      <c r="A2114" s="147" t="s">
        <v>31034</v>
      </c>
      <c r="B2114" s="147"/>
      <c r="C2114" s="147" t="s">
        <v>31035</v>
      </c>
      <c r="D2114" s="147"/>
      <c r="E2114" s="147"/>
      <c r="F2114" s="147"/>
      <c r="G2114" s="147"/>
      <c r="H2114" s="147"/>
      <c r="I2114" s="147"/>
      <c r="J2114" s="147"/>
      <c r="K2114" s="147" t="s">
        <v>146</v>
      </c>
      <c r="L2114" s="147"/>
      <c r="M2114" s="147"/>
      <c r="N2114" s="148" t="s">
        <v>31036</v>
      </c>
      <c r="O2114" s="148"/>
      <c r="P2114" s="148"/>
      <c r="Q2114" s="148"/>
      <c r="R2114" s="148"/>
      <c r="S2114" s="148"/>
    </row>
    <row r="2115" spans="1:19" ht="15" customHeight="1" x14ac:dyDescent="0.3">
      <c r="A2115" s="147" t="s">
        <v>31037</v>
      </c>
      <c r="B2115" s="147"/>
      <c r="C2115" s="147" t="s">
        <v>31038</v>
      </c>
      <c r="D2115" s="147"/>
      <c r="E2115" s="147"/>
      <c r="F2115" s="147"/>
      <c r="G2115" s="147"/>
      <c r="H2115" s="147"/>
      <c r="I2115" s="147"/>
      <c r="J2115" s="147"/>
      <c r="K2115" s="147" t="s">
        <v>146</v>
      </c>
      <c r="L2115" s="147"/>
      <c r="M2115" s="147"/>
      <c r="N2115" s="148" t="s">
        <v>31039</v>
      </c>
      <c r="O2115" s="148"/>
      <c r="P2115" s="148"/>
      <c r="Q2115" s="148"/>
      <c r="R2115" s="148"/>
      <c r="S2115" s="148"/>
    </row>
    <row r="2116" spans="1:19" ht="15" customHeight="1" x14ac:dyDescent="0.3">
      <c r="A2116" s="147" t="s">
        <v>31040</v>
      </c>
      <c r="B2116" s="147"/>
      <c r="C2116" s="147" t="s">
        <v>31041</v>
      </c>
      <c r="D2116" s="147"/>
      <c r="E2116" s="147"/>
      <c r="F2116" s="147"/>
      <c r="G2116" s="147"/>
      <c r="H2116" s="147"/>
      <c r="I2116" s="147"/>
      <c r="J2116" s="147"/>
      <c r="K2116" s="147" t="s">
        <v>146</v>
      </c>
      <c r="L2116" s="147"/>
      <c r="M2116" s="147"/>
      <c r="N2116" s="148" t="s">
        <v>31042</v>
      </c>
      <c r="O2116" s="148"/>
      <c r="P2116" s="148"/>
      <c r="Q2116" s="148"/>
      <c r="R2116" s="148"/>
      <c r="S2116" s="148"/>
    </row>
    <row r="2117" spans="1:19" ht="15" customHeight="1" x14ac:dyDescent="0.3">
      <c r="A2117" s="147" t="s">
        <v>31043</v>
      </c>
      <c r="B2117" s="147"/>
      <c r="C2117" s="147" t="s">
        <v>31044</v>
      </c>
      <c r="D2117" s="147"/>
      <c r="E2117" s="147"/>
      <c r="F2117" s="147"/>
      <c r="G2117" s="147"/>
      <c r="H2117" s="147"/>
      <c r="I2117" s="147"/>
      <c r="J2117" s="147"/>
      <c r="K2117" s="147" t="s">
        <v>146</v>
      </c>
      <c r="L2117" s="147"/>
      <c r="M2117" s="147"/>
      <c r="N2117" s="148" t="s">
        <v>31045</v>
      </c>
      <c r="O2117" s="148"/>
      <c r="P2117" s="148"/>
      <c r="Q2117" s="148"/>
      <c r="R2117" s="148"/>
      <c r="S2117" s="148"/>
    </row>
    <row r="2118" spans="1:19" ht="15" customHeight="1" x14ac:dyDescent="0.3">
      <c r="A2118" s="147" t="s">
        <v>31046</v>
      </c>
      <c r="B2118" s="147"/>
      <c r="C2118" s="147" t="s">
        <v>31047</v>
      </c>
      <c r="D2118" s="147"/>
      <c r="E2118" s="147"/>
      <c r="F2118" s="147"/>
      <c r="G2118" s="147"/>
      <c r="H2118" s="147"/>
      <c r="I2118" s="147"/>
      <c r="J2118" s="147"/>
      <c r="K2118" s="147" t="s">
        <v>146</v>
      </c>
      <c r="L2118" s="147"/>
      <c r="M2118" s="147"/>
      <c r="N2118" s="148" t="s">
        <v>31048</v>
      </c>
      <c r="O2118" s="148"/>
      <c r="P2118" s="148"/>
      <c r="Q2118" s="148"/>
      <c r="R2118" s="148"/>
      <c r="S2118" s="148"/>
    </row>
    <row r="2119" spans="1:19" ht="15" customHeight="1" x14ac:dyDescent="0.3">
      <c r="A2119" s="147" t="s">
        <v>31049</v>
      </c>
      <c r="B2119" s="147"/>
      <c r="C2119" s="147" t="s">
        <v>31050</v>
      </c>
      <c r="D2119" s="147"/>
      <c r="E2119" s="147"/>
      <c r="F2119" s="147"/>
      <c r="G2119" s="147"/>
      <c r="H2119" s="147"/>
      <c r="I2119" s="147"/>
      <c r="J2119" s="147"/>
      <c r="K2119" s="147" t="s">
        <v>146</v>
      </c>
      <c r="L2119" s="147"/>
      <c r="M2119" s="147"/>
      <c r="N2119" s="148" t="s">
        <v>31051</v>
      </c>
      <c r="O2119" s="148"/>
      <c r="P2119" s="148"/>
      <c r="Q2119" s="148"/>
      <c r="R2119" s="148"/>
      <c r="S2119" s="148"/>
    </row>
    <row r="2120" spans="1:19" ht="15" customHeight="1" x14ac:dyDescent="0.3">
      <c r="A2120" s="147" t="s">
        <v>31052</v>
      </c>
      <c r="B2120" s="147"/>
      <c r="C2120" s="147" t="s">
        <v>31053</v>
      </c>
      <c r="D2120" s="147"/>
      <c r="E2120" s="147"/>
      <c r="F2120" s="147"/>
      <c r="G2120" s="147"/>
      <c r="H2120" s="147"/>
      <c r="I2120" s="147"/>
      <c r="J2120" s="147"/>
      <c r="K2120" s="147" t="s">
        <v>146</v>
      </c>
      <c r="L2120" s="147"/>
      <c r="M2120" s="147"/>
      <c r="N2120" s="148" t="s">
        <v>31054</v>
      </c>
      <c r="O2120" s="148"/>
      <c r="P2120" s="148"/>
      <c r="Q2120" s="148"/>
      <c r="R2120" s="148"/>
      <c r="S2120" s="148"/>
    </row>
    <row r="2121" spans="1:19" ht="15" customHeight="1" x14ac:dyDescent="0.3">
      <c r="A2121" s="147" t="s">
        <v>31055</v>
      </c>
      <c r="B2121" s="147"/>
      <c r="C2121" s="147" t="s">
        <v>31056</v>
      </c>
      <c r="D2121" s="147"/>
      <c r="E2121" s="147"/>
      <c r="F2121" s="147"/>
      <c r="G2121" s="147"/>
      <c r="H2121" s="147"/>
      <c r="I2121" s="147"/>
      <c r="J2121" s="147"/>
      <c r="K2121" s="147" t="s">
        <v>146</v>
      </c>
      <c r="L2121" s="147"/>
      <c r="M2121" s="147"/>
      <c r="N2121" s="148" t="s">
        <v>31057</v>
      </c>
      <c r="O2121" s="148"/>
      <c r="P2121" s="148"/>
      <c r="Q2121" s="148"/>
      <c r="R2121" s="148"/>
      <c r="S2121" s="148"/>
    </row>
    <row r="2122" spans="1:19" ht="15" customHeight="1" x14ac:dyDescent="0.3">
      <c r="A2122" s="147" t="s">
        <v>31058</v>
      </c>
      <c r="B2122" s="147"/>
      <c r="C2122" s="147" t="s">
        <v>31059</v>
      </c>
      <c r="D2122" s="147"/>
      <c r="E2122" s="147"/>
      <c r="F2122" s="147"/>
      <c r="G2122" s="147"/>
      <c r="H2122" s="147"/>
      <c r="I2122" s="147"/>
      <c r="J2122" s="147"/>
      <c r="K2122" s="147" t="s">
        <v>146</v>
      </c>
      <c r="L2122" s="147"/>
      <c r="M2122" s="147"/>
      <c r="N2122" s="148" t="s">
        <v>31060</v>
      </c>
      <c r="O2122" s="148"/>
      <c r="P2122" s="148"/>
      <c r="Q2122" s="148"/>
      <c r="R2122" s="148"/>
      <c r="S2122" s="148"/>
    </row>
    <row r="2123" spans="1:19" ht="15" customHeight="1" x14ac:dyDescent="0.3">
      <c r="A2123" s="147" t="s">
        <v>31061</v>
      </c>
      <c r="B2123" s="147"/>
      <c r="C2123" s="147" t="s">
        <v>31062</v>
      </c>
      <c r="D2123" s="147"/>
      <c r="E2123" s="147"/>
      <c r="F2123" s="147"/>
      <c r="G2123" s="147"/>
      <c r="H2123" s="147"/>
      <c r="I2123" s="147"/>
      <c r="J2123" s="147"/>
      <c r="K2123" s="147" t="s">
        <v>146</v>
      </c>
      <c r="L2123" s="147"/>
      <c r="M2123" s="147"/>
      <c r="N2123" s="148" t="s">
        <v>31063</v>
      </c>
      <c r="O2123" s="148"/>
      <c r="P2123" s="148"/>
      <c r="Q2123" s="148"/>
      <c r="R2123" s="148"/>
      <c r="S2123" s="148"/>
    </row>
    <row r="2124" spans="1:19" ht="15" customHeight="1" x14ac:dyDescent="0.3">
      <c r="A2124" s="147" t="s">
        <v>31064</v>
      </c>
      <c r="B2124" s="147"/>
      <c r="C2124" s="147" t="s">
        <v>31065</v>
      </c>
      <c r="D2124" s="147"/>
      <c r="E2124" s="147"/>
      <c r="F2124" s="147"/>
      <c r="G2124" s="147"/>
      <c r="H2124" s="147"/>
      <c r="I2124" s="147"/>
      <c r="J2124" s="147"/>
      <c r="K2124" s="147" t="s">
        <v>146</v>
      </c>
      <c r="L2124" s="147"/>
      <c r="M2124" s="147"/>
      <c r="N2124" s="148" t="s">
        <v>31066</v>
      </c>
      <c r="O2124" s="148"/>
      <c r="P2124" s="148"/>
      <c r="Q2124" s="148"/>
      <c r="R2124" s="148"/>
      <c r="S2124" s="148"/>
    </row>
    <row r="2125" spans="1:19" ht="15" customHeight="1" x14ac:dyDescent="0.3">
      <c r="A2125" s="147" t="s">
        <v>31067</v>
      </c>
      <c r="B2125" s="147"/>
      <c r="C2125" s="147" t="s">
        <v>31068</v>
      </c>
      <c r="D2125" s="147"/>
      <c r="E2125" s="147"/>
      <c r="F2125" s="147"/>
      <c r="G2125" s="147"/>
      <c r="H2125" s="147"/>
      <c r="I2125" s="147"/>
      <c r="J2125" s="147"/>
      <c r="K2125" s="147" t="s">
        <v>146</v>
      </c>
      <c r="L2125" s="147"/>
      <c r="M2125" s="147"/>
      <c r="N2125" s="148" t="s">
        <v>31057</v>
      </c>
      <c r="O2125" s="148"/>
      <c r="P2125" s="148"/>
      <c r="Q2125" s="148"/>
      <c r="R2125" s="148"/>
      <c r="S2125" s="148"/>
    </row>
    <row r="2126" spans="1:19" ht="15" customHeight="1" x14ac:dyDescent="0.3">
      <c r="A2126" s="147" t="s">
        <v>31069</v>
      </c>
      <c r="B2126" s="147"/>
      <c r="C2126" s="147" t="s">
        <v>31070</v>
      </c>
      <c r="D2126" s="147"/>
      <c r="E2126" s="147"/>
      <c r="F2126" s="147"/>
      <c r="G2126" s="147"/>
      <c r="H2126" s="147"/>
      <c r="I2126" s="147"/>
      <c r="J2126" s="147"/>
      <c r="K2126" s="147" t="s">
        <v>146</v>
      </c>
      <c r="L2126" s="147"/>
      <c r="M2126" s="147"/>
      <c r="N2126" s="148" t="s">
        <v>31071</v>
      </c>
      <c r="O2126" s="148"/>
      <c r="P2126" s="148"/>
      <c r="Q2126" s="148"/>
      <c r="R2126" s="148"/>
      <c r="S2126" s="148"/>
    </row>
    <row r="2127" spans="1:19" ht="15" customHeight="1" x14ac:dyDescent="0.3">
      <c r="A2127" s="147" t="s">
        <v>31072</v>
      </c>
      <c r="B2127" s="147"/>
      <c r="C2127" s="147" t="s">
        <v>31073</v>
      </c>
      <c r="D2127" s="147"/>
      <c r="E2127" s="147"/>
      <c r="F2127" s="147"/>
      <c r="G2127" s="147"/>
      <c r="H2127" s="147"/>
      <c r="I2127" s="147"/>
      <c r="J2127" s="147"/>
      <c r="K2127" s="147" t="s">
        <v>146</v>
      </c>
      <c r="L2127" s="147"/>
      <c r="M2127" s="147"/>
      <c r="N2127" s="148" t="s">
        <v>31074</v>
      </c>
      <c r="O2127" s="148"/>
      <c r="P2127" s="148"/>
      <c r="Q2127" s="148"/>
      <c r="R2127" s="148"/>
      <c r="S2127" s="148"/>
    </row>
    <row r="2128" spans="1:19" ht="15" customHeight="1" x14ac:dyDescent="0.3">
      <c r="A2128" s="147" t="s">
        <v>31075</v>
      </c>
      <c r="B2128" s="147"/>
      <c r="C2128" s="147" t="s">
        <v>31076</v>
      </c>
      <c r="D2128" s="147"/>
      <c r="E2128" s="147"/>
      <c r="F2128" s="147"/>
      <c r="G2128" s="147"/>
      <c r="H2128" s="147"/>
      <c r="I2128" s="147"/>
      <c r="J2128" s="147"/>
      <c r="K2128" s="147" t="s">
        <v>146</v>
      </c>
      <c r="L2128" s="147"/>
      <c r="M2128" s="147"/>
      <c r="N2128" s="148" t="s">
        <v>31077</v>
      </c>
      <c r="O2128" s="148"/>
      <c r="P2128" s="148"/>
      <c r="Q2128" s="148"/>
      <c r="R2128" s="148"/>
      <c r="S2128" s="148"/>
    </row>
    <row r="2129" spans="1:19" ht="15" customHeight="1" x14ac:dyDescent="0.3">
      <c r="A2129" s="147" t="s">
        <v>31078</v>
      </c>
      <c r="B2129" s="147"/>
      <c r="C2129" s="147" t="s">
        <v>31079</v>
      </c>
      <c r="D2129" s="147"/>
      <c r="E2129" s="147"/>
      <c r="F2129" s="147"/>
      <c r="G2129" s="147"/>
      <c r="H2129" s="147"/>
      <c r="I2129" s="147"/>
      <c r="J2129" s="147"/>
      <c r="K2129" s="147" t="s">
        <v>146</v>
      </c>
      <c r="L2129" s="147"/>
      <c r="M2129" s="147"/>
      <c r="N2129" s="148" t="s">
        <v>31080</v>
      </c>
      <c r="O2129" s="148"/>
      <c r="P2129" s="148"/>
      <c r="Q2129" s="148"/>
      <c r="R2129" s="148"/>
      <c r="S2129" s="148"/>
    </row>
    <row r="2130" spans="1:19" ht="15" customHeight="1" x14ac:dyDescent="0.3">
      <c r="A2130" s="147" t="s">
        <v>31081</v>
      </c>
      <c r="B2130" s="147"/>
      <c r="C2130" s="147" t="s">
        <v>31082</v>
      </c>
      <c r="D2130" s="147"/>
      <c r="E2130" s="147"/>
      <c r="F2130" s="147"/>
      <c r="G2130" s="147"/>
      <c r="H2130" s="147"/>
      <c r="I2130" s="147"/>
      <c r="J2130" s="147"/>
      <c r="K2130" s="147" t="s">
        <v>146</v>
      </c>
      <c r="L2130" s="147"/>
      <c r="M2130" s="147"/>
      <c r="N2130" s="148" t="s">
        <v>31083</v>
      </c>
      <c r="O2130" s="148"/>
      <c r="P2130" s="148"/>
      <c r="Q2130" s="148"/>
      <c r="R2130" s="148"/>
      <c r="S2130" s="148"/>
    </row>
    <row r="2131" spans="1:19" ht="15" customHeight="1" x14ac:dyDescent="0.3">
      <c r="A2131" s="147" t="s">
        <v>31084</v>
      </c>
      <c r="B2131" s="147"/>
      <c r="C2131" s="147" t="s">
        <v>31085</v>
      </c>
      <c r="D2131" s="147"/>
      <c r="E2131" s="147"/>
      <c r="F2131" s="147"/>
      <c r="G2131" s="147"/>
      <c r="H2131" s="147"/>
      <c r="I2131" s="147"/>
      <c r="J2131" s="147"/>
      <c r="K2131" s="147" t="s">
        <v>146</v>
      </c>
      <c r="L2131" s="147"/>
      <c r="M2131" s="147"/>
      <c r="N2131" s="148" t="s">
        <v>31086</v>
      </c>
      <c r="O2131" s="148"/>
      <c r="P2131" s="148"/>
      <c r="Q2131" s="148"/>
      <c r="R2131" s="148"/>
      <c r="S2131" s="148"/>
    </row>
    <row r="2132" spans="1:19" ht="15" customHeight="1" x14ac:dyDescent="0.3">
      <c r="A2132" s="147" t="s">
        <v>31087</v>
      </c>
      <c r="B2132" s="147"/>
      <c r="C2132" s="147" t="s">
        <v>31088</v>
      </c>
      <c r="D2132" s="147"/>
      <c r="E2132" s="147"/>
      <c r="F2132" s="147"/>
      <c r="G2132" s="147"/>
      <c r="H2132" s="147"/>
      <c r="I2132" s="147"/>
      <c r="J2132" s="147"/>
      <c r="K2132" s="147" t="s">
        <v>26910</v>
      </c>
      <c r="L2132" s="147"/>
      <c r="M2132" s="147"/>
      <c r="N2132" s="148" t="s">
        <v>26911</v>
      </c>
      <c r="O2132" s="148"/>
      <c r="P2132" s="148"/>
      <c r="Q2132" s="148"/>
      <c r="R2132" s="148"/>
      <c r="S2132" s="148"/>
    </row>
    <row r="2133" spans="1:19" ht="15" customHeight="1" x14ac:dyDescent="0.3">
      <c r="A2133" s="147" t="s">
        <v>31089</v>
      </c>
      <c r="B2133" s="147"/>
      <c r="C2133" s="147" t="s">
        <v>31090</v>
      </c>
      <c r="D2133" s="147"/>
      <c r="E2133" s="147"/>
      <c r="F2133" s="147"/>
      <c r="G2133" s="147"/>
      <c r="H2133" s="147"/>
      <c r="I2133" s="147"/>
      <c r="J2133" s="147"/>
      <c r="K2133" s="147" t="s">
        <v>146</v>
      </c>
      <c r="L2133" s="147"/>
      <c r="M2133" s="147"/>
      <c r="N2133" s="148" t="s">
        <v>31091</v>
      </c>
      <c r="O2133" s="148"/>
      <c r="P2133" s="148"/>
      <c r="Q2133" s="148"/>
      <c r="R2133" s="148"/>
      <c r="S2133" s="148"/>
    </row>
    <row r="2134" spans="1:19" ht="15" customHeight="1" x14ac:dyDescent="0.3">
      <c r="A2134" s="147" t="s">
        <v>31092</v>
      </c>
      <c r="B2134" s="147"/>
      <c r="C2134" s="147" t="s">
        <v>31093</v>
      </c>
      <c r="D2134" s="147"/>
      <c r="E2134" s="147"/>
      <c r="F2134" s="147"/>
      <c r="G2134" s="147"/>
      <c r="H2134" s="147"/>
      <c r="I2134" s="147"/>
      <c r="J2134" s="147"/>
      <c r="K2134" s="147" t="s">
        <v>146</v>
      </c>
      <c r="L2134" s="147"/>
      <c r="M2134" s="147"/>
      <c r="N2134" s="148" t="s">
        <v>14899</v>
      </c>
      <c r="O2134" s="148"/>
      <c r="P2134" s="148"/>
      <c r="Q2134" s="148"/>
      <c r="R2134" s="148"/>
      <c r="S2134" s="148"/>
    </row>
    <row r="2135" spans="1:19" ht="15" customHeight="1" x14ac:dyDescent="0.3">
      <c r="A2135" s="147" t="s">
        <v>31094</v>
      </c>
      <c r="B2135" s="147"/>
      <c r="C2135" s="147" t="s">
        <v>31095</v>
      </c>
      <c r="D2135" s="147"/>
      <c r="E2135" s="147"/>
      <c r="F2135" s="147"/>
      <c r="G2135" s="147"/>
      <c r="H2135" s="147"/>
      <c r="I2135" s="147"/>
      <c r="J2135" s="147"/>
      <c r="K2135" s="147" t="s">
        <v>146</v>
      </c>
      <c r="L2135" s="147"/>
      <c r="M2135" s="147"/>
      <c r="N2135" s="148" t="s">
        <v>31096</v>
      </c>
      <c r="O2135" s="148"/>
      <c r="P2135" s="148"/>
      <c r="Q2135" s="148"/>
      <c r="R2135" s="148"/>
      <c r="S2135" s="148"/>
    </row>
    <row r="2136" spans="1:19" ht="15" customHeight="1" x14ac:dyDescent="0.3">
      <c r="A2136" s="147" t="s">
        <v>31097</v>
      </c>
      <c r="B2136" s="147"/>
      <c r="C2136" s="147" t="s">
        <v>31098</v>
      </c>
      <c r="D2136" s="147"/>
      <c r="E2136" s="147"/>
      <c r="F2136" s="147"/>
      <c r="G2136" s="147"/>
      <c r="H2136" s="147"/>
      <c r="I2136" s="147"/>
      <c r="J2136" s="147"/>
      <c r="K2136" s="147" t="s">
        <v>146</v>
      </c>
      <c r="L2136" s="147"/>
      <c r="M2136" s="147"/>
      <c r="N2136" s="148" t="s">
        <v>31099</v>
      </c>
      <c r="O2136" s="148"/>
      <c r="P2136" s="148"/>
      <c r="Q2136" s="148"/>
      <c r="R2136" s="148"/>
      <c r="S2136" s="148"/>
    </row>
    <row r="2137" spans="1:19" ht="15" customHeight="1" x14ac:dyDescent="0.3">
      <c r="A2137" s="147" t="s">
        <v>31100</v>
      </c>
      <c r="B2137" s="147"/>
      <c r="C2137" s="147" t="s">
        <v>31101</v>
      </c>
      <c r="D2137" s="147"/>
      <c r="E2137" s="147"/>
      <c r="F2137" s="147"/>
      <c r="G2137" s="147"/>
      <c r="H2137" s="147"/>
      <c r="I2137" s="147"/>
      <c r="J2137" s="147"/>
      <c r="K2137" s="147" t="s">
        <v>146</v>
      </c>
      <c r="L2137" s="147"/>
      <c r="M2137" s="147"/>
      <c r="N2137" s="148" t="s">
        <v>31102</v>
      </c>
      <c r="O2137" s="148"/>
      <c r="P2137" s="148"/>
      <c r="Q2137" s="148"/>
      <c r="R2137" s="148"/>
      <c r="S2137" s="148"/>
    </row>
    <row r="2138" spans="1:19" ht="15" customHeight="1" x14ac:dyDescent="0.3">
      <c r="A2138" s="147" t="s">
        <v>31103</v>
      </c>
      <c r="B2138" s="147"/>
      <c r="C2138" s="147" t="s">
        <v>31104</v>
      </c>
      <c r="D2138" s="147"/>
      <c r="E2138" s="147"/>
      <c r="F2138" s="147"/>
      <c r="G2138" s="147"/>
      <c r="H2138" s="147"/>
      <c r="I2138" s="147"/>
      <c r="J2138" s="147"/>
      <c r="K2138" s="147" t="s">
        <v>146</v>
      </c>
      <c r="L2138" s="147"/>
      <c r="M2138" s="147"/>
      <c r="N2138" s="148" t="s">
        <v>31105</v>
      </c>
      <c r="O2138" s="148"/>
      <c r="P2138" s="148"/>
      <c r="Q2138" s="148"/>
      <c r="R2138" s="148"/>
      <c r="S2138" s="148"/>
    </row>
    <row r="2139" spans="1:19" ht="15" customHeight="1" x14ac:dyDescent="0.3">
      <c r="A2139" s="147" t="s">
        <v>31106</v>
      </c>
      <c r="B2139" s="147"/>
      <c r="C2139" s="147" t="s">
        <v>31107</v>
      </c>
      <c r="D2139" s="147"/>
      <c r="E2139" s="147"/>
      <c r="F2139" s="147"/>
      <c r="G2139" s="147"/>
      <c r="H2139" s="147"/>
      <c r="I2139" s="147"/>
      <c r="J2139" s="147"/>
      <c r="K2139" s="147" t="s">
        <v>146</v>
      </c>
      <c r="L2139" s="147"/>
      <c r="M2139" s="147"/>
      <c r="N2139" s="148" t="s">
        <v>31108</v>
      </c>
      <c r="O2139" s="148"/>
      <c r="P2139" s="148"/>
      <c r="Q2139" s="148"/>
      <c r="R2139" s="148"/>
      <c r="S2139" s="148"/>
    </row>
    <row r="2140" spans="1:19" ht="15" customHeight="1" x14ac:dyDescent="0.3">
      <c r="A2140" s="147" t="s">
        <v>31109</v>
      </c>
      <c r="B2140" s="147"/>
      <c r="C2140" s="147" t="s">
        <v>31110</v>
      </c>
      <c r="D2140" s="147"/>
      <c r="E2140" s="147"/>
      <c r="F2140" s="147"/>
      <c r="G2140" s="147"/>
      <c r="H2140" s="147"/>
      <c r="I2140" s="147"/>
      <c r="J2140" s="147"/>
      <c r="K2140" s="147" t="s">
        <v>146</v>
      </c>
      <c r="L2140" s="147"/>
      <c r="M2140" s="147"/>
      <c r="N2140" s="148" t="s">
        <v>31111</v>
      </c>
      <c r="O2140" s="148"/>
      <c r="P2140" s="148"/>
      <c r="Q2140" s="148"/>
      <c r="R2140" s="148"/>
      <c r="S2140" s="148"/>
    </row>
    <row r="2141" spans="1:19" ht="15" customHeight="1" x14ac:dyDescent="0.3">
      <c r="A2141" s="147" t="s">
        <v>31112</v>
      </c>
      <c r="B2141" s="147"/>
      <c r="C2141" s="147" t="s">
        <v>31113</v>
      </c>
      <c r="D2141" s="147"/>
      <c r="E2141" s="147"/>
      <c r="F2141" s="147"/>
      <c r="G2141" s="147"/>
      <c r="H2141" s="147"/>
      <c r="I2141" s="147"/>
      <c r="J2141" s="147"/>
      <c r="K2141" s="147" t="s">
        <v>146</v>
      </c>
      <c r="L2141" s="147"/>
      <c r="M2141" s="147"/>
      <c r="N2141" s="148" t="s">
        <v>31114</v>
      </c>
      <c r="O2141" s="148"/>
      <c r="P2141" s="148"/>
      <c r="Q2141" s="148"/>
      <c r="R2141" s="148"/>
      <c r="S2141" s="148"/>
    </row>
    <row r="2142" spans="1:19" ht="15" customHeight="1" x14ac:dyDescent="0.3">
      <c r="A2142" s="147" t="s">
        <v>31115</v>
      </c>
      <c r="B2142" s="147"/>
      <c r="C2142" s="147" t="s">
        <v>31116</v>
      </c>
      <c r="D2142" s="147"/>
      <c r="E2142" s="147"/>
      <c r="F2142" s="147"/>
      <c r="G2142" s="147"/>
      <c r="H2142" s="147"/>
      <c r="I2142" s="147"/>
      <c r="J2142" s="147"/>
      <c r="K2142" s="147" t="s">
        <v>146</v>
      </c>
      <c r="L2142" s="147"/>
      <c r="M2142" s="147"/>
      <c r="N2142" s="148" t="s">
        <v>31117</v>
      </c>
      <c r="O2142" s="148"/>
      <c r="P2142" s="148"/>
      <c r="Q2142" s="148"/>
      <c r="R2142" s="148"/>
      <c r="S2142" s="148"/>
    </row>
    <row r="2143" spans="1:19" ht="15" customHeight="1" x14ac:dyDescent="0.3">
      <c r="A2143" s="147" t="s">
        <v>31118</v>
      </c>
      <c r="B2143" s="147"/>
      <c r="C2143" s="147" t="s">
        <v>31119</v>
      </c>
      <c r="D2143" s="147"/>
      <c r="E2143" s="147"/>
      <c r="F2143" s="147"/>
      <c r="G2143" s="147"/>
      <c r="H2143" s="147"/>
      <c r="I2143" s="147"/>
      <c r="J2143" s="147"/>
      <c r="K2143" s="147" t="s">
        <v>146</v>
      </c>
      <c r="L2143" s="147"/>
      <c r="M2143" s="147"/>
      <c r="N2143" s="148" t="s">
        <v>31120</v>
      </c>
      <c r="O2143" s="148"/>
      <c r="P2143" s="148"/>
      <c r="Q2143" s="148"/>
      <c r="R2143" s="148"/>
      <c r="S2143" s="148"/>
    </row>
    <row r="2144" spans="1:19" ht="15" customHeight="1" x14ac:dyDescent="0.3">
      <c r="A2144" s="147" t="s">
        <v>31121</v>
      </c>
      <c r="B2144" s="147"/>
      <c r="C2144" s="147" t="s">
        <v>31122</v>
      </c>
      <c r="D2144" s="147"/>
      <c r="E2144" s="147"/>
      <c r="F2144" s="147"/>
      <c r="G2144" s="147"/>
      <c r="H2144" s="147"/>
      <c r="I2144" s="147"/>
      <c r="J2144" s="147"/>
      <c r="K2144" s="147" t="s">
        <v>146</v>
      </c>
      <c r="L2144" s="147"/>
      <c r="M2144" s="147"/>
      <c r="N2144" s="148" t="s">
        <v>31123</v>
      </c>
      <c r="O2144" s="148"/>
      <c r="P2144" s="148"/>
      <c r="Q2144" s="148"/>
      <c r="R2144" s="148"/>
      <c r="S2144" s="148"/>
    </row>
    <row r="2145" spans="1:19" ht="15" customHeight="1" x14ac:dyDescent="0.3">
      <c r="A2145" s="147" t="s">
        <v>31124</v>
      </c>
      <c r="B2145" s="147"/>
      <c r="C2145" s="147" t="s">
        <v>31125</v>
      </c>
      <c r="D2145" s="147"/>
      <c r="E2145" s="147"/>
      <c r="F2145" s="147"/>
      <c r="G2145" s="147"/>
      <c r="H2145" s="147"/>
      <c r="I2145" s="147"/>
      <c r="J2145" s="147"/>
      <c r="K2145" s="147" t="s">
        <v>146</v>
      </c>
      <c r="L2145" s="147"/>
      <c r="M2145" s="147"/>
      <c r="N2145" s="148" t="s">
        <v>31126</v>
      </c>
      <c r="O2145" s="148"/>
      <c r="P2145" s="148"/>
      <c r="Q2145" s="148"/>
      <c r="R2145" s="148"/>
      <c r="S2145" s="148"/>
    </row>
    <row r="2146" spans="1:19" ht="15" customHeight="1" x14ac:dyDescent="0.3">
      <c r="A2146" s="147" t="s">
        <v>31127</v>
      </c>
      <c r="B2146" s="147"/>
      <c r="C2146" s="147" t="s">
        <v>31128</v>
      </c>
      <c r="D2146" s="147"/>
      <c r="E2146" s="147"/>
      <c r="F2146" s="147"/>
      <c r="G2146" s="147"/>
      <c r="H2146" s="147"/>
      <c r="I2146" s="147"/>
      <c r="J2146" s="147"/>
      <c r="K2146" s="147" t="s">
        <v>146</v>
      </c>
      <c r="L2146" s="147"/>
      <c r="M2146" s="147"/>
      <c r="N2146" s="148" t="s">
        <v>31129</v>
      </c>
      <c r="O2146" s="148"/>
      <c r="P2146" s="148"/>
      <c r="Q2146" s="148"/>
      <c r="R2146" s="148"/>
      <c r="S2146" s="148"/>
    </row>
    <row r="2147" spans="1:19" ht="15" customHeight="1" x14ac:dyDescent="0.3">
      <c r="A2147" s="147" t="s">
        <v>31130</v>
      </c>
      <c r="B2147" s="147"/>
      <c r="C2147" s="147" t="s">
        <v>31131</v>
      </c>
      <c r="D2147" s="147"/>
      <c r="E2147" s="147"/>
      <c r="F2147" s="147"/>
      <c r="G2147" s="147"/>
      <c r="H2147" s="147"/>
      <c r="I2147" s="147"/>
      <c r="J2147" s="147"/>
      <c r="K2147" s="147" t="s">
        <v>146</v>
      </c>
      <c r="L2147" s="147"/>
      <c r="M2147" s="147"/>
      <c r="N2147" s="148" t="s">
        <v>31132</v>
      </c>
      <c r="O2147" s="148"/>
      <c r="P2147" s="148"/>
      <c r="Q2147" s="148"/>
      <c r="R2147" s="148"/>
      <c r="S2147" s="148"/>
    </row>
    <row r="2148" spans="1:19" ht="15" customHeight="1" x14ac:dyDescent="0.3">
      <c r="A2148" s="147" t="s">
        <v>31133</v>
      </c>
      <c r="B2148" s="147"/>
      <c r="C2148" s="147" t="s">
        <v>31134</v>
      </c>
      <c r="D2148" s="147"/>
      <c r="E2148" s="147"/>
      <c r="F2148" s="147"/>
      <c r="G2148" s="147"/>
      <c r="H2148" s="147"/>
      <c r="I2148" s="147"/>
      <c r="J2148" s="147"/>
      <c r="K2148" s="147" t="s">
        <v>146</v>
      </c>
      <c r="L2148" s="147"/>
      <c r="M2148" s="147"/>
      <c r="N2148" s="148" t="s">
        <v>31135</v>
      </c>
      <c r="O2148" s="148"/>
      <c r="P2148" s="148"/>
      <c r="Q2148" s="148"/>
      <c r="R2148" s="148"/>
      <c r="S2148" s="148"/>
    </row>
    <row r="2149" spans="1:19" ht="15" customHeight="1" x14ac:dyDescent="0.3">
      <c r="A2149" s="147" t="s">
        <v>31136</v>
      </c>
      <c r="B2149" s="147"/>
      <c r="C2149" s="147" t="s">
        <v>31137</v>
      </c>
      <c r="D2149" s="147"/>
      <c r="E2149" s="147"/>
      <c r="F2149" s="147"/>
      <c r="G2149" s="147"/>
      <c r="H2149" s="147"/>
      <c r="I2149" s="147"/>
      <c r="J2149" s="147"/>
      <c r="K2149" s="147" t="s">
        <v>31138</v>
      </c>
      <c r="L2149" s="147"/>
      <c r="M2149" s="147"/>
      <c r="N2149" s="148" t="s">
        <v>31139</v>
      </c>
      <c r="O2149" s="148"/>
      <c r="P2149" s="148"/>
      <c r="Q2149" s="148"/>
      <c r="R2149" s="148"/>
      <c r="S2149" s="148"/>
    </row>
    <row r="2150" spans="1:19" ht="15" customHeight="1" x14ac:dyDescent="0.3">
      <c r="A2150" s="152" t="s">
        <v>31140</v>
      </c>
      <c r="B2150" s="152"/>
      <c r="C2150" s="152" t="s">
        <v>31141</v>
      </c>
      <c r="D2150" s="152"/>
      <c r="E2150" s="152"/>
      <c r="F2150" s="152"/>
      <c r="G2150" s="152"/>
      <c r="H2150" s="152"/>
      <c r="I2150" s="152"/>
      <c r="J2150" s="152"/>
      <c r="K2150" s="152" t="s">
        <v>146</v>
      </c>
      <c r="L2150" s="152"/>
      <c r="M2150" s="152"/>
      <c r="N2150" s="153" t="s">
        <v>31142</v>
      </c>
      <c r="O2150" s="153"/>
      <c r="P2150" s="153"/>
      <c r="Q2150" s="153"/>
      <c r="R2150" s="153"/>
      <c r="S2150" s="153"/>
    </row>
    <row r="2152" spans="1:19" ht="15" customHeight="1" x14ac:dyDescent="0.3">
      <c r="A2152" s="154" t="s">
        <v>26963</v>
      </c>
      <c r="B2152" s="154"/>
      <c r="C2152" s="154"/>
    </row>
    <row r="2153" spans="1:19" ht="15" customHeight="1" x14ac:dyDescent="0.3">
      <c r="A2153" s="154"/>
      <c r="B2153" s="154"/>
      <c r="C2153" s="154"/>
      <c r="P2153" s="155" t="s">
        <v>31143</v>
      </c>
      <c r="Q2153" s="155"/>
      <c r="R2153" s="155"/>
      <c r="S2153" s="155"/>
    </row>
    <row r="2154" spans="1:19" x14ac:dyDescent="0.3">
      <c r="P2154" s="155"/>
      <c r="Q2154" s="155"/>
      <c r="R2154" s="155"/>
      <c r="S2154" s="155"/>
    </row>
    <row r="2156" spans="1:19" ht="15.75" customHeight="1" x14ac:dyDescent="0.3">
      <c r="H2156" s="150" t="s">
        <v>26843</v>
      </c>
      <c r="I2156" s="150"/>
      <c r="J2156" s="150"/>
      <c r="K2156" s="150"/>
      <c r="L2156" s="150"/>
      <c r="M2156" s="150"/>
      <c r="N2156" s="150"/>
    </row>
    <row r="2158" spans="1:19" ht="15.75" customHeight="1" x14ac:dyDescent="0.3">
      <c r="G2158" s="150" t="s">
        <v>26844</v>
      </c>
      <c r="H2158" s="150"/>
    </row>
    <row r="2160" spans="1:19" ht="15" customHeight="1" x14ac:dyDescent="0.3">
      <c r="A2160" s="151" t="s">
        <v>26845</v>
      </c>
      <c r="B2160" s="151"/>
      <c r="C2160" s="151"/>
      <c r="D2160" s="151"/>
      <c r="J2160" s="151" t="s">
        <v>26846</v>
      </c>
      <c r="K2160" s="151"/>
      <c r="M2160" s="151" t="s">
        <v>26847</v>
      </c>
      <c r="N2160" s="151"/>
      <c r="P2160" s="151" t="s">
        <v>26848</v>
      </c>
      <c r="Q2160" s="151"/>
      <c r="R2160" s="151"/>
    </row>
    <row r="2162" spans="1:19" ht="15" customHeight="1" x14ac:dyDescent="0.3">
      <c r="A2162" s="137" t="s">
        <v>27</v>
      </c>
      <c r="C2162" s="149" t="s">
        <v>26849</v>
      </c>
      <c r="D2162" s="149"/>
      <c r="E2162" s="149"/>
      <c r="L2162" s="137" t="s">
        <v>13</v>
      </c>
      <c r="R2162" s="137" t="s">
        <v>26850</v>
      </c>
    </row>
    <row r="2164" spans="1:19" ht="15" customHeight="1" x14ac:dyDescent="0.3">
      <c r="A2164" s="147" t="s">
        <v>31144</v>
      </c>
      <c r="B2164" s="147"/>
      <c r="C2164" s="147" t="s">
        <v>31145</v>
      </c>
      <c r="D2164" s="147"/>
      <c r="E2164" s="147"/>
      <c r="F2164" s="147"/>
      <c r="G2164" s="147"/>
      <c r="H2164" s="147"/>
      <c r="I2164" s="147"/>
      <c r="J2164" s="147"/>
      <c r="K2164" s="147" t="s">
        <v>146</v>
      </c>
      <c r="L2164" s="147"/>
      <c r="M2164" s="147"/>
      <c r="N2164" s="148" t="s">
        <v>31146</v>
      </c>
      <c r="O2164" s="148"/>
      <c r="P2164" s="148"/>
      <c r="Q2164" s="148"/>
      <c r="R2164" s="148"/>
      <c r="S2164" s="148"/>
    </row>
    <row r="2165" spans="1:19" x14ac:dyDescent="0.3">
      <c r="A2165" s="147"/>
      <c r="B2165" s="147"/>
      <c r="C2165" s="147"/>
      <c r="D2165" s="147"/>
      <c r="E2165" s="147"/>
      <c r="F2165" s="147"/>
      <c r="G2165" s="147"/>
      <c r="H2165" s="147"/>
      <c r="I2165" s="147"/>
      <c r="J2165" s="147"/>
      <c r="K2165" s="147"/>
      <c r="L2165" s="147"/>
      <c r="M2165" s="147"/>
      <c r="N2165" s="148"/>
      <c r="O2165" s="148"/>
      <c r="P2165" s="148"/>
      <c r="Q2165" s="148"/>
      <c r="R2165" s="148"/>
      <c r="S2165" s="148"/>
    </row>
    <row r="2166" spans="1:19" ht="15" customHeight="1" x14ac:dyDescent="0.3">
      <c r="A2166" s="147" t="s">
        <v>31147</v>
      </c>
      <c r="B2166" s="147"/>
      <c r="C2166" s="147" t="s">
        <v>31148</v>
      </c>
      <c r="D2166" s="147"/>
      <c r="E2166" s="147"/>
      <c r="F2166" s="147"/>
      <c r="G2166" s="147"/>
      <c r="H2166" s="147"/>
      <c r="I2166" s="147"/>
      <c r="J2166" s="147"/>
      <c r="K2166" s="147" t="s">
        <v>146</v>
      </c>
      <c r="L2166" s="147"/>
      <c r="M2166" s="147"/>
      <c r="N2166" s="148" t="s">
        <v>31149</v>
      </c>
      <c r="O2166" s="148"/>
      <c r="P2166" s="148"/>
      <c r="Q2166" s="148"/>
      <c r="R2166" s="148"/>
      <c r="S2166" s="148"/>
    </row>
    <row r="2167" spans="1:19" ht="15" customHeight="1" x14ac:dyDescent="0.3">
      <c r="A2167" s="147" t="s">
        <v>31150</v>
      </c>
      <c r="B2167" s="147"/>
      <c r="C2167" s="147" t="s">
        <v>31151</v>
      </c>
      <c r="D2167" s="147"/>
      <c r="E2167" s="147"/>
      <c r="F2167" s="147"/>
      <c r="G2167" s="147"/>
      <c r="H2167" s="147"/>
      <c r="I2167" s="147"/>
      <c r="J2167" s="147"/>
      <c r="K2167" s="147" t="s">
        <v>146</v>
      </c>
      <c r="L2167" s="147"/>
      <c r="M2167" s="147"/>
      <c r="N2167" s="148" t="s">
        <v>31152</v>
      </c>
      <c r="O2167" s="148"/>
      <c r="P2167" s="148"/>
      <c r="Q2167" s="148"/>
      <c r="R2167" s="148"/>
      <c r="S2167" s="148"/>
    </row>
    <row r="2168" spans="1:19" ht="15" customHeight="1" x14ac:dyDescent="0.3">
      <c r="A2168" s="147" t="s">
        <v>31153</v>
      </c>
      <c r="B2168" s="147"/>
      <c r="C2168" s="147" t="s">
        <v>31154</v>
      </c>
      <c r="D2168" s="147"/>
      <c r="E2168" s="147"/>
      <c r="F2168" s="147"/>
      <c r="G2168" s="147"/>
      <c r="H2168" s="147"/>
      <c r="I2168" s="147"/>
      <c r="J2168" s="147"/>
      <c r="K2168" s="147" t="s">
        <v>146</v>
      </c>
      <c r="L2168" s="147"/>
      <c r="M2168" s="147"/>
      <c r="N2168" s="148" t="s">
        <v>31155</v>
      </c>
      <c r="O2168" s="148"/>
      <c r="P2168" s="148"/>
      <c r="Q2168" s="148"/>
      <c r="R2168" s="148"/>
      <c r="S2168" s="148"/>
    </row>
    <row r="2169" spans="1:19" ht="15" customHeight="1" x14ac:dyDescent="0.3">
      <c r="A2169" s="147" t="s">
        <v>31156</v>
      </c>
      <c r="B2169" s="147"/>
      <c r="C2169" s="147" t="s">
        <v>31157</v>
      </c>
      <c r="D2169" s="147"/>
      <c r="E2169" s="147"/>
      <c r="F2169" s="147"/>
      <c r="G2169" s="147"/>
      <c r="H2169" s="147"/>
      <c r="I2169" s="147"/>
      <c r="J2169" s="147"/>
      <c r="K2169" s="147" t="s">
        <v>146</v>
      </c>
      <c r="L2169" s="147"/>
      <c r="M2169" s="147"/>
      <c r="N2169" s="148" t="s">
        <v>31158</v>
      </c>
      <c r="O2169" s="148"/>
      <c r="P2169" s="148"/>
      <c r="Q2169" s="148"/>
      <c r="R2169" s="148"/>
      <c r="S2169" s="148"/>
    </row>
    <row r="2170" spans="1:19" ht="15" customHeight="1" x14ac:dyDescent="0.3">
      <c r="A2170" s="147" t="s">
        <v>31159</v>
      </c>
      <c r="B2170" s="147"/>
      <c r="C2170" s="147" t="s">
        <v>31160</v>
      </c>
      <c r="D2170" s="147"/>
      <c r="E2170" s="147"/>
      <c r="F2170" s="147"/>
      <c r="G2170" s="147"/>
      <c r="H2170" s="147"/>
      <c r="I2170" s="147"/>
      <c r="J2170" s="147"/>
      <c r="K2170" s="147" t="s">
        <v>146</v>
      </c>
      <c r="L2170" s="147"/>
      <c r="M2170" s="147"/>
      <c r="N2170" s="148" t="s">
        <v>31161</v>
      </c>
      <c r="O2170" s="148"/>
      <c r="P2170" s="148"/>
      <c r="Q2170" s="148"/>
      <c r="R2170" s="148"/>
      <c r="S2170" s="148"/>
    </row>
    <row r="2171" spans="1:19" ht="15" customHeight="1" x14ac:dyDescent="0.3">
      <c r="A2171" s="147" t="s">
        <v>31162</v>
      </c>
      <c r="B2171" s="147"/>
      <c r="C2171" s="147" t="s">
        <v>31163</v>
      </c>
      <c r="D2171" s="147"/>
      <c r="E2171" s="147"/>
      <c r="F2171" s="147"/>
      <c r="G2171" s="147"/>
      <c r="H2171" s="147"/>
      <c r="I2171" s="147"/>
      <c r="J2171" s="147"/>
      <c r="K2171" s="147" t="s">
        <v>146</v>
      </c>
      <c r="L2171" s="147"/>
      <c r="M2171" s="147"/>
      <c r="N2171" s="148" t="s">
        <v>31164</v>
      </c>
      <c r="O2171" s="148"/>
      <c r="P2171" s="148"/>
      <c r="Q2171" s="148"/>
      <c r="R2171" s="148"/>
      <c r="S2171" s="148"/>
    </row>
    <row r="2172" spans="1:19" ht="15" customHeight="1" x14ac:dyDescent="0.3">
      <c r="A2172" s="147" t="s">
        <v>31165</v>
      </c>
      <c r="B2172" s="147"/>
      <c r="C2172" s="147" t="s">
        <v>31166</v>
      </c>
      <c r="D2172" s="147"/>
      <c r="E2172" s="147"/>
      <c r="F2172" s="147"/>
      <c r="G2172" s="147"/>
      <c r="H2172" s="147"/>
      <c r="I2172" s="147"/>
      <c r="J2172" s="147"/>
      <c r="K2172" s="147" t="s">
        <v>146</v>
      </c>
      <c r="L2172" s="147"/>
      <c r="M2172" s="147"/>
      <c r="N2172" s="148" t="s">
        <v>31167</v>
      </c>
      <c r="O2172" s="148"/>
      <c r="P2172" s="148"/>
      <c r="Q2172" s="148"/>
      <c r="R2172" s="148"/>
      <c r="S2172" s="148"/>
    </row>
    <row r="2173" spans="1:19" ht="15" customHeight="1" x14ac:dyDescent="0.3">
      <c r="A2173" s="147" t="s">
        <v>31168</v>
      </c>
      <c r="B2173" s="147"/>
      <c r="C2173" s="147" t="s">
        <v>31169</v>
      </c>
      <c r="D2173" s="147"/>
      <c r="E2173" s="147"/>
      <c r="F2173" s="147"/>
      <c r="G2173" s="147"/>
      <c r="H2173" s="147"/>
      <c r="I2173" s="147"/>
      <c r="J2173" s="147"/>
      <c r="K2173" s="147" t="s">
        <v>146</v>
      </c>
      <c r="L2173" s="147"/>
      <c r="M2173" s="147"/>
      <c r="N2173" s="148" t="s">
        <v>31170</v>
      </c>
      <c r="O2173" s="148"/>
      <c r="P2173" s="148"/>
      <c r="Q2173" s="148"/>
      <c r="R2173" s="148"/>
      <c r="S2173" s="148"/>
    </row>
    <row r="2174" spans="1:19" ht="15" customHeight="1" x14ac:dyDescent="0.3">
      <c r="A2174" s="147" t="s">
        <v>31171</v>
      </c>
      <c r="B2174" s="147"/>
      <c r="C2174" s="147" t="s">
        <v>31172</v>
      </c>
      <c r="D2174" s="147"/>
      <c r="E2174" s="147"/>
      <c r="F2174" s="147"/>
      <c r="G2174" s="147"/>
      <c r="H2174" s="147"/>
      <c r="I2174" s="147"/>
      <c r="J2174" s="147"/>
      <c r="K2174" s="147" t="s">
        <v>146</v>
      </c>
      <c r="L2174" s="147"/>
      <c r="M2174" s="147"/>
      <c r="N2174" s="148" t="s">
        <v>31173</v>
      </c>
      <c r="O2174" s="148"/>
      <c r="P2174" s="148"/>
      <c r="Q2174" s="148"/>
      <c r="R2174" s="148"/>
      <c r="S2174" s="148"/>
    </row>
    <row r="2175" spans="1:19" ht="15" customHeight="1" x14ac:dyDescent="0.3">
      <c r="A2175" s="147" t="s">
        <v>31174</v>
      </c>
      <c r="B2175" s="147"/>
      <c r="C2175" s="147" t="s">
        <v>31175</v>
      </c>
      <c r="D2175" s="147"/>
      <c r="E2175" s="147"/>
      <c r="F2175" s="147"/>
      <c r="G2175" s="147"/>
      <c r="H2175" s="147"/>
      <c r="I2175" s="147"/>
      <c r="J2175" s="147"/>
      <c r="K2175" s="147" t="s">
        <v>146</v>
      </c>
      <c r="L2175" s="147"/>
      <c r="M2175" s="147"/>
      <c r="N2175" s="148" t="s">
        <v>31176</v>
      </c>
      <c r="O2175" s="148"/>
      <c r="P2175" s="148"/>
      <c r="Q2175" s="148"/>
      <c r="R2175" s="148"/>
      <c r="S2175" s="148"/>
    </row>
    <row r="2176" spans="1:19" ht="15" customHeight="1" x14ac:dyDescent="0.3">
      <c r="A2176" s="147" t="s">
        <v>31177</v>
      </c>
      <c r="B2176" s="147"/>
      <c r="C2176" s="147" t="s">
        <v>31178</v>
      </c>
      <c r="D2176" s="147"/>
      <c r="E2176" s="147"/>
      <c r="F2176" s="147"/>
      <c r="G2176" s="147"/>
      <c r="H2176" s="147"/>
      <c r="I2176" s="147"/>
      <c r="J2176" s="147"/>
      <c r="K2176" s="147" t="s">
        <v>146</v>
      </c>
      <c r="L2176" s="147"/>
      <c r="M2176" s="147"/>
      <c r="N2176" s="148" t="s">
        <v>31179</v>
      </c>
      <c r="O2176" s="148"/>
      <c r="P2176" s="148"/>
      <c r="Q2176" s="148"/>
      <c r="R2176" s="148"/>
      <c r="S2176" s="148"/>
    </row>
    <row r="2177" spans="1:19" ht="15" customHeight="1" x14ac:dyDescent="0.3">
      <c r="A2177" s="147" t="s">
        <v>31180</v>
      </c>
      <c r="B2177" s="147"/>
      <c r="C2177" s="147" t="s">
        <v>31181</v>
      </c>
      <c r="D2177" s="147"/>
      <c r="E2177" s="147"/>
      <c r="F2177" s="147"/>
      <c r="G2177" s="147"/>
      <c r="H2177" s="147"/>
      <c r="I2177" s="147"/>
      <c r="J2177" s="147"/>
      <c r="K2177" s="147" t="s">
        <v>146</v>
      </c>
      <c r="L2177" s="147"/>
      <c r="M2177" s="147"/>
      <c r="N2177" s="148" t="s">
        <v>31182</v>
      </c>
      <c r="O2177" s="148"/>
      <c r="P2177" s="148"/>
      <c r="Q2177" s="148"/>
      <c r="R2177" s="148"/>
      <c r="S2177" s="148"/>
    </row>
    <row r="2178" spans="1:19" ht="15" customHeight="1" x14ac:dyDescent="0.3">
      <c r="A2178" s="147" t="s">
        <v>31183</v>
      </c>
      <c r="B2178" s="147"/>
      <c r="C2178" s="147" t="s">
        <v>31184</v>
      </c>
      <c r="D2178" s="147"/>
      <c r="E2178" s="147"/>
      <c r="F2178" s="147"/>
      <c r="G2178" s="147"/>
      <c r="H2178" s="147"/>
      <c r="I2178" s="147"/>
      <c r="J2178" s="147"/>
      <c r="K2178" s="147" t="s">
        <v>146</v>
      </c>
      <c r="L2178" s="147"/>
      <c r="M2178" s="147"/>
      <c r="N2178" s="148" t="s">
        <v>31185</v>
      </c>
      <c r="O2178" s="148"/>
      <c r="P2178" s="148"/>
      <c r="Q2178" s="148"/>
      <c r="R2178" s="148"/>
      <c r="S2178" s="148"/>
    </row>
    <row r="2179" spans="1:19" ht="15" customHeight="1" x14ac:dyDescent="0.3">
      <c r="A2179" s="147" t="s">
        <v>31186</v>
      </c>
      <c r="B2179" s="147"/>
      <c r="C2179" s="147" t="s">
        <v>31187</v>
      </c>
      <c r="D2179" s="147"/>
      <c r="E2179" s="147"/>
      <c r="F2179" s="147"/>
      <c r="G2179" s="147"/>
      <c r="H2179" s="147"/>
      <c r="I2179" s="147"/>
      <c r="J2179" s="147"/>
      <c r="K2179" s="147" t="s">
        <v>146</v>
      </c>
      <c r="L2179" s="147"/>
      <c r="M2179" s="147"/>
      <c r="N2179" s="148" t="s">
        <v>31188</v>
      </c>
      <c r="O2179" s="148"/>
      <c r="P2179" s="148"/>
      <c r="Q2179" s="148"/>
      <c r="R2179" s="148"/>
      <c r="S2179" s="148"/>
    </row>
    <row r="2180" spans="1:19" ht="15" customHeight="1" x14ac:dyDescent="0.3">
      <c r="A2180" s="147" t="s">
        <v>31189</v>
      </c>
      <c r="B2180" s="147"/>
      <c r="C2180" s="147" t="s">
        <v>31190</v>
      </c>
      <c r="D2180" s="147"/>
      <c r="E2180" s="147"/>
      <c r="F2180" s="147"/>
      <c r="G2180" s="147"/>
      <c r="H2180" s="147"/>
      <c r="I2180" s="147"/>
      <c r="J2180" s="147"/>
      <c r="K2180" s="147" t="s">
        <v>146</v>
      </c>
      <c r="L2180" s="147"/>
      <c r="M2180" s="147"/>
      <c r="N2180" s="148" t="s">
        <v>15138</v>
      </c>
      <c r="O2180" s="148"/>
      <c r="P2180" s="148"/>
      <c r="Q2180" s="148"/>
      <c r="R2180" s="148"/>
      <c r="S2180" s="148"/>
    </row>
    <row r="2181" spans="1:19" ht="15" customHeight="1" x14ac:dyDescent="0.3">
      <c r="A2181" s="147" t="s">
        <v>31191</v>
      </c>
      <c r="B2181" s="147"/>
      <c r="C2181" s="147" t="s">
        <v>31192</v>
      </c>
      <c r="D2181" s="147"/>
      <c r="E2181" s="147"/>
      <c r="F2181" s="147"/>
      <c r="G2181" s="147"/>
      <c r="H2181" s="147"/>
      <c r="I2181" s="147"/>
      <c r="J2181" s="147"/>
      <c r="K2181" s="147" t="s">
        <v>146</v>
      </c>
      <c r="L2181" s="147"/>
      <c r="M2181" s="147"/>
      <c r="N2181" s="148" t="s">
        <v>31193</v>
      </c>
      <c r="O2181" s="148"/>
      <c r="P2181" s="148"/>
      <c r="Q2181" s="148"/>
      <c r="R2181" s="148"/>
      <c r="S2181" s="148"/>
    </row>
    <row r="2182" spans="1:19" ht="15" customHeight="1" x14ac:dyDescent="0.3">
      <c r="A2182" s="147" t="s">
        <v>31194</v>
      </c>
      <c r="B2182" s="147"/>
      <c r="C2182" s="147" t="s">
        <v>31195</v>
      </c>
      <c r="D2182" s="147"/>
      <c r="E2182" s="147"/>
      <c r="F2182" s="147"/>
      <c r="G2182" s="147"/>
      <c r="H2182" s="147"/>
      <c r="I2182" s="147"/>
      <c r="J2182" s="147"/>
      <c r="K2182" s="147" t="s">
        <v>146</v>
      </c>
      <c r="L2182" s="147"/>
      <c r="M2182" s="147"/>
      <c r="N2182" s="148" t="s">
        <v>31196</v>
      </c>
      <c r="O2182" s="148"/>
      <c r="P2182" s="148"/>
      <c r="Q2182" s="148"/>
      <c r="R2182" s="148"/>
      <c r="S2182" s="148"/>
    </row>
    <row r="2183" spans="1:19" ht="15" customHeight="1" x14ac:dyDescent="0.3">
      <c r="A2183" s="147" t="s">
        <v>31197</v>
      </c>
      <c r="B2183" s="147"/>
      <c r="C2183" s="147" t="s">
        <v>31198</v>
      </c>
      <c r="D2183" s="147"/>
      <c r="E2183" s="147"/>
      <c r="F2183" s="147"/>
      <c r="G2183" s="147"/>
      <c r="H2183" s="147"/>
      <c r="I2183" s="147"/>
      <c r="J2183" s="147"/>
      <c r="K2183" s="147" t="s">
        <v>146</v>
      </c>
      <c r="L2183" s="147"/>
      <c r="M2183" s="147"/>
      <c r="N2183" s="148" t="s">
        <v>31199</v>
      </c>
      <c r="O2183" s="148"/>
      <c r="P2183" s="148"/>
      <c r="Q2183" s="148"/>
      <c r="R2183" s="148"/>
      <c r="S2183" s="148"/>
    </row>
    <row r="2184" spans="1:19" ht="15" customHeight="1" x14ac:dyDescent="0.3">
      <c r="A2184" s="147" t="s">
        <v>31200</v>
      </c>
      <c r="B2184" s="147"/>
      <c r="C2184" s="147" t="s">
        <v>31201</v>
      </c>
      <c r="D2184" s="147"/>
      <c r="E2184" s="147"/>
      <c r="F2184" s="147"/>
      <c r="G2184" s="147"/>
      <c r="H2184" s="147"/>
      <c r="I2184" s="147"/>
      <c r="J2184" s="147"/>
      <c r="K2184" s="147" t="s">
        <v>26910</v>
      </c>
      <c r="L2184" s="147"/>
      <c r="M2184" s="147"/>
      <c r="N2184" s="148" t="s">
        <v>26911</v>
      </c>
      <c r="O2184" s="148"/>
      <c r="P2184" s="148"/>
      <c r="Q2184" s="148"/>
      <c r="R2184" s="148"/>
      <c r="S2184" s="148"/>
    </row>
    <row r="2185" spans="1:19" ht="15" customHeight="1" x14ac:dyDescent="0.3">
      <c r="A2185" s="147" t="s">
        <v>31202</v>
      </c>
      <c r="B2185" s="147"/>
      <c r="C2185" s="147" t="s">
        <v>31203</v>
      </c>
      <c r="D2185" s="147"/>
      <c r="E2185" s="147"/>
      <c r="F2185" s="147"/>
      <c r="G2185" s="147"/>
      <c r="H2185" s="147"/>
      <c r="I2185" s="147"/>
      <c r="J2185" s="147"/>
      <c r="K2185" s="147" t="s">
        <v>146</v>
      </c>
      <c r="L2185" s="147"/>
      <c r="M2185" s="147"/>
      <c r="N2185" s="148" t="s">
        <v>31204</v>
      </c>
      <c r="O2185" s="148"/>
      <c r="P2185" s="148"/>
      <c r="Q2185" s="148"/>
      <c r="R2185" s="148"/>
      <c r="S2185" s="148"/>
    </row>
    <row r="2186" spans="1:19" ht="15" customHeight="1" x14ac:dyDescent="0.3">
      <c r="A2186" s="147" t="s">
        <v>31205</v>
      </c>
      <c r="B2186" s="147"/>
      <c r="C2186" s="147" t="s">
        <v>31206</v>
      </c>
      <c r="D2186" s="147"/>
      <c r="E2186" s="147"/>
      <c r="F2186" s="147"/>
      <c r="G2186" s="147"/>
      <c r="H2186" s="147"/>
      <c r="I2186" s="147"/>
      <c r="J2186" s="147"/>
      <c r="K2186" s="147" t="s">
        <v>146</v>
      </c>
      <c r="L2186" s="147"/>
      <c r="M2186" s="147"/>
      <c r="N2186" s="148" t="s">
        <v>10007</v>
      </c>
      <c r="O2186" s="148"/>
      <c r="P2186" s="148"/>
      <c r="Q2186" s="148"/>
      <c r="R2186" s="148"/>
      <c r="S2186" s="148"/>
    </row>
    <row r="2187" spans="1:19" ht="15" customHeight="1" x14ac:dyDescent="0.3">
      <c r="A2187" s="147" t="s">
        <v>31207</v>
      </c>
      <c r="B2187" s="147"/>
      <c r="C2187" s="147" t="s">
        <v>31208</v>
      </c>
      <c r="D2187" s="147"/>
      <c r="E2187" s="147"/>
      <c r="F2187" s="147"/>
      <c r="G2187" s="147"/>
      <c r="H2187" s="147"/>
      <c r="I2187" s="147"/>
      <c r="J2187" s="147"/>
      <c r="K2187" s="147" t="s">
        <v>146</v>
      </c>
      <c r="L2187" s="147"/>
      <c r="M2187" s="147"/>
      <c r="N2187" s="148" t="s">
        <v>31209</v>
      </c>
      <c r="O2187" s="148"/>
      <c r="P2187" s="148"/>
      <c r="Q2187" s="148"/>
      <c r="R2187" s="148"/>
      <c r="S2187" s="148"/>
    </row>
    <row r="2188" spans="1:19" ht="15" customHeight="1" x14ac:dyDescent="0.3">
      <c r="A2188" s="147" t="s">
        <v>31210</v>
      </c>
      <c r="B2188" s="147"/>
      <c r="C2188" s="147" t="s">
        <v>31211</v>
      </c>
      <c r="D2188" s="147"/>
      <c r="E2188" s="147"/>
      <c r="F2188" s="147"/>
      <c r="G2188" s="147"/>
      <c r="H2188" s="147"/>
      <c r="I2188" s="147"/>
      <c r="J2188" s="147"/>
      <c r="K2188" s="147" t="s">
        <v>146</v>
      </c>
      <c r="L2188" s="147"/>
      <c r="M2188" s="147"/>
      <c r="N2188" s="148" t="s">
        <v>31212</v>
      </c>
      <c r="O2188" s="148"/>
      <c r="P2188" s="148"/>
      <c r="Q2188" s="148"/>
      <c r="R2188" s="148"/>
      <c r="S2188" s="148"/>
    </row>
    <row r="2189" spans="1:19" ht="15" customHeight="1" x14ac:dyDescent="0.3">
      <c r="A2189" s="147" t="s">
        <v>31213</v>
      </c>
      <c r="B2189" s="147"/>
      <c r="C2189" s="147" t="s">
        <v>31214</v>
      </c>
      <c r="D2189" s="147"/>
      <c r="E2189" s="147"/>
      <c r="F2189" s="147"/>
      <c r="G2189" s="147"/>
      <c r="H2189" s="147"/>
      <c r="I2189" s="147"/>
      <c r="J2189" s="147"/>
      <c r="K2189" s="147" t="s">
        <v>146</v>
      </c>
      <c r="L2189" s="147"/>
      <c r="M2189" s="147"/>
      <c r="N2189" s="148" t="s">
        <v>7532</v>
      </c>
      <c r="O2189" s="148"/>
      <c r="P2189" s="148"/>
      <c r="Q2189" s="148"/>
      <c r="R2189" s="148"/>
      <c r="S2189" s="148"/>
    </row>
    <row r="2190" spans="1:19" ht="15" customHeight="1" x14ac:dyDescent="0.3">
      <c r="A2190" s="147" t="s">
        <v>31215</v>
      </c>
      <c r="B2190" s="147"/>
      <c r="C2190" s="147" t="s">
        <v>31216</v>
      </c>
      <c r="D2190" s="147"/>
      <c r="E2190" s="147"/>
      <c r="F2190" s="147"/>
      <c r="G2190" s="147"/>
      <c r="H2190" s="147"/>
      <c r="I2190" s="147"/>
      <c r="J2190" s="147"/>
      <c r="K2190" s="147" t="s">
        <v>146</v>
      </c>
      <c r="L2190" s="147"/>
      <c r="M2190" s="147"/>
      <c r="N2190" s="148" t="s">
        <v>31217</v>
      </c>
      <c r="O2190" s="148"/>
      <c r="P2190" s="148"/>
      <c r="Q2190" s="148"/>
      <c r="R2190" s="148"/>
      <c r="S2190" s="148"/>
    </row>
    <row r="2191" spans="1:19" ht="15" customHeight="1" x14ac:dyDescent="0.3">
      <c r="A2191" s="147" t="s">
        <v>31218</v>
      </c>
      <c r="B2191" s="147"/>
      <c r="C2191" s="147" t="s">
        <v>31219</v>
      </c>
      <c r="D2191" s="147"/>
      <c r="E2191" s="147"/>
      <c r="F2191" s="147"/>
      <c r="G2191" s="147"/>
      <c r="H2191" s="147"/>
      <c r="I2191" s="147"/>
      <c r="J2191" s="147"/>
      <c r="K2191" s="147" t="s">
        <v>146</v>
      </c>
      <c r="L2191" s="147"/>
      <c r="M2191" s="147"/>
      <c r="N2191" s="148" t="s">
        <v>31220</v>
      </c>
      <c r="O2191" s="148"/>
      <c r="P2191" s="148"/>
      <c r="Q2191" s="148"/>
      <c r="R2191" s="148"/>
      <c r="S2191" s="148"/>
    </row>
    <row r="2192" spans="1:19" ht="15" customHeight="1" x14ac:dyDescent="0.3">
      <c r="A2192" s="147" t="s">
        <v>31221</v>
      </c>
      <c r="B2192" s="147"/>
      <c r="C2192" s="147" t="s">
        <v>31222</v>
      </c>
      <c r="D2192" s="147"/>
      <c r="E2192" s="147"/>
      <c r="F2192" s="147"/>
      <c r="G2192" s="147"/>
      <c r="H2192" s="147"/>
      <c r="I2192" s="147"/>
      <c r="J2192" s="147"/>
      <c r="K2192" s="147" t="s">
        <v>146</v>
      </c>
      <c r="L2192" s="147"/>
      <c r="M2192" s="147"/>
      <c r="N2192" s="148" t="s">
        <v>31223</v>
      </c>
      <c r="O2192" s="148"/>
      <c r="P2192" s="148"/>
      <c r="Q2192" s="148"/>
      <c r="R2192" s="148"/>
      <c r="S2192" s="148"/>
    </row>
    <row r="2193" spans="1:19" ht="15" customHeight="1" x14ac:dyDescent="0.3">
      <c r="A2193" s="147" t="s">
        <v>31224</v>
      </c>
      <c r="B2193" s="147"/>
      <c r="C2193" s="147" t="s">
        <v>31225</v>
      </c>
      <c r="D2193" s="147"/>
      <c r="E2193" s="147"/>
      <c r="F2193" s="147"/>
      <c r="G2193" s="147"/>
      <c r="H2193" s="147"/>
      <c r="I2193" s="147"/>
      <c r="J2193" s="147"/>
      <c r="K2193" s="147" t="s">
        <v>146</v>
      </c>
      <c r="L2193" s="147"/>
      <c r="M2193" s="147"/>
      <c r="N2193" s="148" t="s">
        <v>31226</v>
      </c>
      <c r="O2193" s="148"/>
      <c r="P2193" s="148"/>
      <c r="Q2193" s="148"/>
      <c r="R2193" s="148"/>
      <c r="S2193" s="148"/>
    </row>
    <row r="2194" spans="1:19" ht="15" customHeight="1" x14ac:dyDescent="0.3">
      <c r="A2194" s="147" t="s">
        <v>31227</v>
      </c>
      <c r="B2194" s="147"/>
      <c r="C2194" s="147" t="s">
        <v>31228</v>
      </c>
      <c r="D2194" s="147"/>
      <c r="E2194" s="147"/>
      <c r="F2194" s="147"/>
      <c r="G2194" s="147"/>
      <c r="H2194" s="147"/>
      <c r="I2194" s="147"/>
      <c r="J2194" s="147"/>
      <c r="K2194" s="147" t="s">
        <v>146</v>
      </c>
      <c r="L2194" s="147"/>
      <c r="M2194" s="147"/>
      <c r="N2194" s="148" t="s">
        <v>31229</v>
      </c>
      <c r="O2194" s="148"/>
      <c r="P2194" s="148"/>
      <c r="Q2194" s="148"/>
      <c r="R2194" s="148"/>
      <c r="S2194" s="148"/>
    </row>
    <row r="2195" spans="1:19" ht="15" customHeight="1" x14ac:dyDescent="0.3">
      <c r="A2195" s="147" t="s">
        <v>31230</v>
      </c>
      <c r="B2195" s="147"/>
      <c r="C2195" s="147" t="s">
        <v>31231</v>
      </c>
      <c r="D2195" s="147"/>
      <c r="E2195" s="147"/>
      <c r="F2195" s="147"/>
      <c r="G2195" s="147"/>
      <c r="H2195" s="147"/>
      <c r="I2195" s="147"/>
      <c r="J2195" s="147"/>
      <c r="K2195" s="147" t="s">
        <v>146</v>
      </c>
      <c r="L2195" s="147"/>
      <c r="M2195" s="147"/>
      <c r="N2195" s="148" t="s">
        <v>31232</v>
      </c>
      <c r="O2195" s="148"/>
      <c r="P2195" s="148"/>
      <c r="Q2195" s="148"/>
      <c r="R2195" s="148"/>
      <c r="S2195" s="148"/>
    </row>
    <row r="2196" spans="1:19" ht="15" customHeight="1" x14ac:dyDescent="0.3">
      <c r="A2196" s="147" t="s">
        <v>31233</v>
      </c>
      <c r="B2196" s="147"/>
      <c r="C2196" s="147" t="s">
        <v>31234</v>
      </c>
      <c r="D2196" s="147"/>
      <c r="E2196" s="147"/>
      <c r="F2196" s="147"/>
      <c r="G2196" s="147"/>
      <c r="H2196" s="147"/>
      <c r="I2196" s="147"/>
      <c r="J2196" s="147"/>
      <c r="K2196" s="147" t="s">
        <v>146</v>
      </c>
      <c r="L2196" s="147"/>
      <c r="M2196" s="147"/>
      <c r="N2196" s="148" t="s">
        <v>31235</v>
      </c>
      <c r="O2196" s="148"/>
      <c r="P2196" s="148"/>
      <c r="Q2196" s="148"/>
      <c r="R2196" s="148"/>
      <c r="S2196" s="148"/>
    </row>
    <row r="2197" spans="1:19" ht="15" customHeight="1" x14ac:dyDescent="0.3">
      <c r="A2197" s="147" t="s">
        <v>31236</v>
      </c>
      <c r="B2197" s="147"/>
      <c r="C2197" s="147" t="s">
        <v>31237</v>
      </c>
      <c r="D2197" s="147"/>
      <c r="E2197" s="147"/>
      <c r="F2197" s="147"/>
      <c r="G2197" s="147"/>
      <c r="H2197" s="147"/>
      <c r="I2197" s="147"/>
      <c r="J2197" s="147"/>
      <c r="K2197" s="147" t="s">
        <v>146</v>
      </c>
      <c r="L2197" s="147"/>
      <c r="M2197" s="147"/>
      <c r="N2197" s="148" t="s">
        <v>31238</v>
      </c>
      <c r="O2197" s="148"/>
      <c r="P2197" s="148"/>
      <c r="Q2197" s="148"/>
      <c r="R2197" s="148"/>
      <c r="S2197" s="148"/>
    </row>
    <row r="2198" spans="1:19" ht="15" customHeight="1" x14ac:dyDescent="0.3">
      <c r="A2198" s="147" t="s">
        <v>31239</v>
      </c>
      <c r="B2198" s="147"/>
      <c r="C2198" s="147" t="s">
        <v>31240</v>
      </c>
      <c r="D2198" s="147"/>
      <c r="E2198" s="147"/>
      <c r="F2198" s="147"/>
      <c r="G2198" s="147"/>
      <c r="H2198" s="147"/>
      <c r="I2198" s="147"/>
      <c r="J2198" s="147"/>
      <c r="K2198" s="147" t="s">
        <v>26910</v>
      </c>
      <c r="L2198" s="147"/>
      <c r="M2198" s="147"/>
      <c r="N2198" s="148" t="s">
        <v>26911</v>
      </c>
      <c r="O2198" s="148"/>
      <c r="P2198" s="148"/>
      <c r="Q2198" s="148"/>
      <c r="R2198" s="148"/>
      <c r="S2198" s="148"/>
    </row>
    <row r="2199" spans="1:19" ht="15" customHeight="1" x14ac:dyDescent="0.3">
      <c r="A2199" s="147" t="s">
        <v>31241</v>
      </c>
      <c r="B2199" s="147"/>
      <c r="C2199" s="147" t="s">
        <v>31242</v>
      </c>
      <c r="D2199" s="147"/>
      <c r="E2199" s="147"/>
      <c r="F2199" s="147"/>
      <c r="G2199" s="147"/>
      <c r="H2199" s="147"/>
      <c r="I2199" s="147"/>
      <c r="J2199" s="147"/>
      <c r="K2199" s="147" t="s">
        <v>146</v>
      </c>
      <c r="L2199" s="147"/>
      <c r="M2199" s="147"/>
      <c r="N2199" s="148" t="s">
        <v>31243</v>
      </c>
      <c r="O2199" s="148"/>
      <c r="P2199" s="148"/>
      <c r="Q2199" s="148"/>
      <c r="R2199" s="148"/>
      <c r="S2199" s="148"/>
    </row>
    <row r="2200" spans="1:19" ht="15" customHeight="1" x14ac:dyDescent="0.3">
      <c r="A2200" s="147" t="s">
        <v>31244</v>
      </c>
      <c r="B2200" s="147"/>
      <c r="C2200" s="147" t="s">
        <v>31245</v>
      </c>
      <c r="D2200" s="147"/>
      <c r="E2200" s="147"/>
      <c r="F2200" s="147"/>
      <c r="G2200" s="147"/>
      <c r="H2200" s="147"/>
      <c r="I2200" s="147"/>
      <c r="J2200" s="147"/>
      <c r="K2200" s="147" t="s">
        <v>146</v>
      </c>
      <c r="L2200" s="147"/>
      <c r="M2200" s="147"/>
      <c r="N2200" s="148" t="s">
        <v>31246</v>
      </c>
      <c r="O2200" s="148"/>
      <c r="P2200" s="148"/>
      <c r="Q2200" s="148"/>
      <c r="R2200" s="148"/>
      <c r="S2200" s="148"/>
    </row>
    <row r="2201" spans="1:19" ht="15" customHeight="1" x14ac:dyDescent="0.3">
      <c r="A2201" s="147" t="s">
        <v>31247</v>
      </c>
      <c r="B2201" s="147"/>
      <c r="C2201" s="147" t="s">
        <v>31248</v>
      </c>
      <c r="D2201" s="147"/>
      <c r="E2201" s="147"/>
      <c r="F2201" s="147"/>
      <c r="G2201" s="147"/>
      <c r="H2201" s="147"/>
      <c r="I2201" s="147"/>
      <c r="J2201" s="147"/>
      <c r="K2201" s="147" t="s">
        <v>146</v>
      </c>
      <c r="L2201" s="147"/>
      <c r="M2201" s="147"/>
      <c r="N2201" s="148" t="s">
        <v>31249</v>
      </c>
      <c r="O2201" s="148"/>
      <c r="P2201" s="148"/>
      <c r="Q2201" s="148"/>
      <c r="R2201" s="148"/>
      <c r="S2201" s="148"/>
    </row>
    <row r="2202" spans="1:19" ht="15" customHeight="1" x14ac:dyDescent="0.3">
      <c r="A2202" s="152" t="s">
        <v>31250</v>
      </c>
      <c r="B2202" s="152"/>
      <c r="C2202" s="152" t="s">
        <v>31251</v>
      </c>
      <c r="D2202" s="152"/>
      <c r="E2202" s="152"/>
      <c r="F2202" s="152"/>
      <c r="G2202" s="152"/>
      <c r="H2202" s="152"/>
      <c r="I2202" s="152"/>
      <c r="J2202" s="152"/>
      <c r="K2202" s="152" t="s">
        <v>146</v>
      </c>
      <c r="L2202" s="152"/>
      <c r="M2202" s="152"/>
      <c r="N2202" s="153" t="s">
        <v>31252</v>
      </c>
      <c r="O2202" s="153"/>
      <c r="P2202" s="153"/>
      <c r="Q2202" s="153"/>
      <c r="R2202" s="153"/>
      <c r="S2202" s="153"/>
    </row>
    <row r="2204" spans="1:19" ht="15" customHeight="1" x14ac:dyDescent="0.3">
      <c r="A2204" s="154" t="s">
        <v>26963</v>
      </c>
      <c r="B2204" s="154"/>
      <c r="C2204" s="154"/>
    </row>
    <row r="2205" spans="1:19" ht="15" customHeight="1" x14ac:dyDescent="0.3">
      <c r="A2205" s="154"/>
      <c r="B2205" s="154"/>
      <c r="C2205" s="154"/>
      <c r="P2205" s="155" t="s">
        <v>31253</v>
      </c>
      <c r="Q2205" s="155"/>
      <c r="R2205" s="155"/>
      <c r="S2205" s="155"/>
    </row>
    <row r="2206" spans="1:19" x14ac:dyDescent="0.3">
      <c r="P2206" s="155"/>
      <c r="Q2206" s="155"/>
      <c r="R2206" s="155"/>
      <c r="S2206" s="155"/>
    </row>
    <row r="2208" spans="1:19" ht="15.75" customHeight="1" x14ac:dyDescent="0.3">
      <c r="H2208" s="150" t="s">
        <v>26843</v>
      </c>
      <c r="I2208" s="150"/>
      <c r="J2208" s="150"/>
      <c r="K2208" s="150"/>
      <c r="L2208" s="150"/>
      <c r="M2208" s="150"/>
      <c r="N2208" s="150"/>
    </row>
    <row r="2210" spans="1:19" ht="15.75" customHeight="1" x14ac:dyDescent="0.3">
      <c r="G2210" s="150" t="s">
        <v>26844</v>
      </c>
      <c r="H2210" s="150"/>
    </row>
    <row r="2212" spans="1:19" ht="15" customHeight="1" x14ac:dyDescent="0.3">
      <c r="A2212" s="151" t="s">
        <v>26845</v>
      </c>
      <c r="B2212" s="151"/>
      <c r="C2212" s="151"/>
      <c r="D2212" s="151"/>
      <c r="J2212" s="151" t="s">
        <v>26846</v>
      </c>
      <c r="K2212" s="151"/>
      <c r="M2212" s="151" t="s">
        <v>26847</v>
      </c>
      <c r="N2212" s="151"/>
      <c r="P2212" s="151" t="s">
        <v>26848</v>
      </c>
      <c r="Q2212" s="151"/>
      <c r="R2212" s="151"/>
    </row>
    <row r="2214" spans="1:19" ht="15" customHeight="1" x14ac:dyDescent="0.3">
      <c r="A2214" s="137" t="s">
        <v>27</v>
      </c>
      <c r="C2214" s="149" t="s">
        <v>26849</v>
      </c>
      <c r="D2214" s="149"/>
      <c r="E2214" s="149"/>
      <c r="L2214" s="137" t="s">
        <v>13</v>
      </c>
      <c r="R2214" s="137" t="s">
        <v>26850</v>
      </c>
    </row>
    <row r="2216" spans="1:19" ht="15" customHeight="1" x14ac:dyDescent="0.3">
      <c r="A2216" s="147" t="s">
        <v>31254</v>
      </c>
      <c r="B2216" s="147"/>
      <c r="C2216" s="147" t="s">
        <v>31255</v>
      </c>
      <c r="D2216" s="147"/>
      <c r="E2216" s="147"/>
      <c r="F2216" s="147"/>
      <c r="G2216" s="147"/>
      <c r="H2216" s="147"/>
      <c r="I2216" s="147"/>
      <c r="J2216" s="147"/>
      <c r="K2216" s="147" t="s">
        <v>146</v>
      </c>
      <c r="L2216" s="147"/>
      <c r="M2216" s="147"/>
      <c r="N2216" s="148" t="s">
        <v>31256</v>
      </c>
      <c r="O2216" s="148"/>
      <c r="P2216" s="148"/>
      <c r="Q2216" s="148"/>
      <c r="R2216" s="148"/>
      <c r="S2216" s="148"/>
    </row>
    <row r="2217" spans="1:19" x14ac:dyDescent="0.3">
      <c r="A2217" s="147"/>
      <c r="B2217" s="147"/>
      <c r="C2217" s="147"/>
      <c r="D2217" s="147"/>
      <c r="E2217" s="147"/>
      <c r="F2217" s="147"/>
      <c r="G2217" s="147"/>
      <c r="H2217" s="147"/>
      <c r="I2217" s="147"/>
      <c r="J2217" s="147"/>
      <c r="K2217" s="147"/>
      <c r="L2217" s="147"/>
      <c r="M2217" s="147"/>
      <c r="N2217" s="148"/>
      <c r="O2217" s="148"/>
      <c r="P2217" s="148"/>
      <c r="Q2217" s="148"/>
      <c r="R2217" s="148"/>
      <c r="S2217" s="148"/>
    </row>
    <row r="2218" spans="1:19" ht="15" customHeight="1" x14ac:dyDescent="0.3">
      <c r="A2218" s="147" t="s">
        <v>31257</v>
      </c>
      <c r="B2218" s="147"/>
      <c r="C2218" s="147" t="s">
        <v>31258</v>
      </c>
      <c r="D2218" s="147"/>
      <c r="E2218" s="147"/>
      <c r="F2218" s="147"/>
      <c r="G2218" s="147"/>
      <c r="H2218" s="147"/>
      <c r="I2218" s="147"/>
      <c r="J2218" s="147"/>
      <c r="K2218" s="147" t="s">
        <v>146</v>
      </c>
      <c r="L2218" s="147"/>
      <c r="M2218" s="147"/>
      <c r="N2218" s="148" t="s">
        <v>31259</v>
      </c>
      <c r="O2218" s="148"/>
      <c r="P2218" s="148"/>
      <c r="Q2218" s="148"/>
      <c r="R2218" s="148"/>
      <c r="S2218" s="148"/>
    </row>
    <row r="2219" spans="1:19" ht="15" customHeight="1" x14ac:dyDescent="0.3">
      <c r="A2219" s="147" t="s">
        <v>31260</v>
      </c>
      <c r="B2219" s="147"/>
      <c r="C2219" s="147" t="s">
        <v>31261</v>
      </c>
      <c r="D2219" s="147"/>
      <c r="E2219" s="147"/>
      <c r="F2219" s="147"/>
      <c r="G2219" s="147"/>
      <c r="H2219" s="147"/>
      <c r="I2219" s="147"/>
      <c r="J2219" s="147"/>
      <c r="K2219" s="147" t="s">
        <v>146</v>
      </c>
      <c r="L2219" s="147"/>
      <c r="M2219" s="147"/>
      <c r="N2219" s="148" t="s">
        <v>31262</v>
      </c>
      <c r="O2219" s="148"/>
      <c r="P2219" s="148"/>
      <c r="Q2219" s="148"/>
      <c r="R2219" s="148"/>
      <c r="S2219" s="148"/>
    </row>
    <row r="2220" spans="1:19" ht="15" customHeight="1" x14ac:dyDescent="0.3">
      <c r="A2220" s="147" t="s">
        <v>31263</v>
      </c>
      <c r="B2220" s="147"/>
      <c r="C2220" s="147" t="s">
        <v>31264</v>
      </c>
      <c r="D2220" s="147"/>
      <c r="E2220" s="147"/>
      <c r="F2220" s="147"/>
      <c r="G2220" s="147"/>
      <c r="H2220" s="147"/>
      <c r="I2220" s="147"/>
      <c r="J2220" s="147"/>
      <c r="K2220" s="147" t="s">
        <v>146</v>
      </c>
      <c r="L2220" s="147"/>
      <c r="M2220" s="147"/>
      <c r="N2220" s="148" t="s">
        <v>31265</v>
      </c>
      <c r="O2220" s="148"/>
      <c r="P2220" s="148"/>
      <c r="Q2220" s="148"/>
      <c r="R2220" s="148"/>
      <c r="S2220" s="148"/>
    </row>
    <row r="2221" spans="1:19" ht="15" customHeight="1" x14ac:dyDescent="0.3">
      <c r="A2221" s="147" t="s">
        <v>31266</v>
      </c>
      <c r="B2221" s="147"/>
      <c r="C2221" s="147" t="s">
        <v>31267</v>
      </c>
      <c r="D2221" s="147"/>
      <c r="E2221" s="147"/>
      <c r="F2221" s="147"/>
      <c r="G2221" s="147"/>
      <c r="H2221" s="147"/>
      <c r="I2221" s="147"/>
      <c r="J2221" s="147"/>
      <c r="K2221" s="147" t="s">
        <v>146</v>
      </c>
      <c r="L2221" s="147"/>
      <c r="M2221" s="147"/>
      <c r="N2221" s="148" t="s">
        <v>31268</v>
      </c>
      <c r="O2221" s="148"/>
      <c r="P2221" s="148"/>
      <c r="Q2221" s="148"/>
      <c r="R2221" s="148"/>
      <c r="S2221" s="148"/>
    </row>
    <row r="2222" spans="1:19" ht="15" customHeight="1" x14ac:dyDescent="0.3">
      <c r="A2222" s="147" t="s">
        <v>31269</v>
      </c>
      <c r="B2222" s="147"/>
      <c r="C2222" s="147" t="s">
        <v>31270</v>
      </c>
      <c r="D2222" s="147"/>
      <c r="E2222" s="147"/>
      <c r="F2222" s="147"/>
      <c r="G2222" s="147"/>
      <c r="H2222" s="147"/>
      <c r="I2222" s="147"/>
      <c r="J2222" s="147"/>
      <c r="K2222" s="147" t="s">
        <v>146</v>
      </c>
      <c r="L2222" s="147"/>
      <c r="M2222" s="147"/>
      <c r="N2222" s="148" t="s">
        <v>31271</v>
      </c>
      <c r="O2222" s="148"/>
      <c r="P2222" s="148"/>
      <c r="Q2222" s="148"/>
      <c r="R2222" s="148"/>
      <c r="S2222" s="148"/>
    </row>
    <row r="2223" spans="1:19" ht="15" customHeight="1" x14ac:dyDescent="0.3">
      <c r="A2223" s="147" t="s">
        <v>31272</v>
      </c>
      <c r="B2223" s="147"/>
      <c r="C2223" s="147" t="s">
        <v>31273</v>
      </c>
      <c r="D2223" s="147"/>
      <c r="E2223" s="147"/>
      <c r="F2223" s="147"/>
      <c r="G2223" s="147"/>
      <c r="H2223" s="147"/>
      <c r="I2223" s="147"/>
      <c r="J2223" s="147"/>
      <c r="K2223" s="147" t="s">
        <v>146</v>
      </c>
      <c r="L2223" s="147"/>
      <c r="M2223" s="147"/>
      <c r="N2223" s="148" t="s">
        <v>31274</v>
      </c>
      <c r="O2223" s="148"/>
      <c r="P2223" s="148"/>
      <c r="Q2223" s="148"/>
      <c r="R2223" s="148"/>
      <c r="S2223" s="148"/>
    </row>
    <row r="2224" spans="1:19" ht="15" customHeight="1" x14ac:dyDescent="0.3">
      <c r="A2224" s="147" t="s">
        <v>31275</v>
      </c>
      <c r="B2224" s="147"/>
      <c r="C2224" s="147" t="s">
        <v>31276</v>
      </c>
      <c r="D2224" s="147"/>
      <c r="E2224" s="147"/>
      <c r="F2224" s="147"/>
      <c r="G2224" s="147"/>
      <c r="H2224" s="147"/>
      <c r="I2224" s="147"/>
      <c r="J2224" s="147"/>
      <c r="K2224" s="147" t="s">
        <v>146</v>
      </c>
      <c r="L2224" s="147"/>
      <c r="M2224" s="147"/>
      <c r="N2224" s="148" t="s">
        <v>31277</v>
      </c>
      <c r="O2224" s="148"/>
      <c r="P2224" s="148"/>
      <c r="Q2224" s="148"/>
      <c r="R2224" s="148"/>
      <c r="S2224" s="148"/>
    </row>
    <row r="2225" spans="1:19" ht="15" customHeight="1" x14ac:dyDescent="0.3">
      <c r="A2225" s="147" t="s">
        <v>31278</v>
      </c>
      <c r="B2225" s="147"/>
      <c r="C2225" s="147" t="s">
        <v>31279</v>
      </c>
      <c r="D2225" s="147"/>
      <c r="E2225" s="147"/>
      <c r="F2225" s="147"/>
      <c r="G2225" s="147"/>
      <c r="H2225" s="147"/>
      <c r="I2225" s="147"/>
      <c r="J2225" s="147"/>
      <c r="K2225" s="147" t="s">
        <v>146</v>
      </c>
      <c r="L2225" s="147"/>
      <c r="M2225" s="147"/>
      <c r="N2225" s="148" t="s">
        <v>31280</v>
      </c>
      <c r="O2225" s="148"/>
      <c r="P2225" s="148"/>
      <c r="Q2225" s="148"/>
      <c r="R2225" s="148"/>
      <c r="S2225" s="148"/>
    </row>
    <row r="2226" spans="1:19" ht="15" customHeight="1" x14ac:dyDescent="0.3">
      <c r="A2226" s="147" t="s">
        <v>31281</v>
      </c>
      <c r="B2226" s="147"/>
      <c r="C2226" s="147" t="s">
        <v>31282</v>
      </c>
      <c r="D2226" s="147"/>
      <c r="E2226" s="147"/>
      <c r="F2226" s="147"/>
      <c r="G2226" s="147"/>
      <c r="H2226" s="147"/>
      <c r="I2226" s="147"/>
      <c r="J2226" s="147"/>
      <c r="K2226" s="147" t="s">
        <v>146</v>
      </c>
      <c r="L2226" s="147"/>
      <c r="M2226" s="147"/>
      <c r="N2226" s="148" t="s">
        <v>31283</v>
      </c>
      <c r="O2226" s="148"/>
      <c r="P2226" s="148"/>
      <c r="Q2226" s="148"/>
      <c r="R2226" s="148"/>
      <c r="S2226" s="148"/>
    </row>
    <row r="2227" spans="1:19" ht="15" customHeight="1" x14ac:dyDescent="0.3">
      <c r="A2227" s="147" t="s">
        <v>31284</v>
      </c>
      <c r="B2227" s="147"/>
      <c r="C2227" s="147" t="s">
        <v>31285</v>
      </c>
      <c r="D2227" s="147"/>
      <c r="E2227" s="147"/>
      <c r="F2227" s="147"/>
      <c r="G2227" s="147"/>
      <c r="H2227" s="147"/>
      <c r="I2227" s="147"/>
      <c r="J2227" s="147"/>
      <c r="K2227" s="147" t="s">
        <v>146</v>
      </c>
      <c r="L2227" s="147"/>
      <c r="M2227" s="147"/>
      <c r="N2227" s="148" t="s">
        <v>31286</v>
      </c>
      <c r="O2227" s="148"/>
      <c r="P2227" s="148"/>
      <c r="Q2227" s="148"/>
      <c r="R2227" s="148"/>
      <c r="S2227" s="148"/>
    </row>
    <row r="2228" spans="1:19" ht="15" customHeight="1" x14ac:dyDescent="0.3">
      <c r="A2228" s="147" t="s">
        <v>31287</v>
      </c>
      <c r="B2228" s="147"/>
      <c r="C2228" s="147" t="s">
        <v>31288</v>
      </c>
      <c r="D2228" s="147"/>
      <c r="E2228" s="147"/>
      <c r="F2228" s="147"/>
      <c r="G2228" s="147"/>
      <c r="H2228" s="147"/>
      <c r="I2228" s="147"/>
      <c r="J2228" s="147"/>
      <c r="K2228" s="147" t="s">
        <v>146</v>
      </c>
      <c r="L2228" s="147"/>
      <c r="M2228" s="147"/>
      <c r="N2228" s="148" t="s">
        <v>31289</v>
      </c>
      <c r="O2228" s="148"/>
      <c r="P2228" s="148"/>
      <c r="Q2228" s="148"/>
      <c r="R2228" s="148"/>
      <c r="S2228" s="148"/>
    </row>
    <row r="2229" spans="1:19" ht="15" customHeight="1" x14ac:dyDescent="0.3">
      <c r="A2229" s="147" t="s">
        <v>31290</v>
      </c>
      <c r="B2229" s="147"/>
      <c r="C2229" s="147" t="s">
        <v>31291</v>
      </c>
      <c r="D2229" s="147"/>
      <c r="E2229" s="147"/>
      <c r="F2229" s="147"/>
      <c r="G2229" s="147"/>
      <c r="H2229" s="147"/>
      <c r="I2229" s="147"/>
      <c r="J2229" s="147"/>
      <c r="K2229" s="147" t="s">
        <v>146</v>
      </c>
      <c r="L2229" s="147"/>
      <c r="M2229" s="147"/>
      <c r="N2229" s="148" t="s">
        <v>31292</v>
      </c>
      <c r="O2229" s="148"/>
      <c r="P2229" s="148"/>
      <c r="Q2229" s="148"/>
      <c r="R2229" s="148"/>
      <c r="S2229" s="148"/>
    </row>
    <row r="2230" spans="1:19" ht="15" customHeight="1" x14ac:dyDescent="0.3">
      <c r="A2230" s="147" t="s">
        <v>31293</v>
      </c>
      <c r="B2230" s="147"/>
      <c r="C2230" s="147" t="s">
        <v>31201</v>
      </c>
      <c r="D2230" s="147"/>
      <c r="E2230" s="147"/>
      <c r="F2230" s="147"/>
      <c r="G2230" s="147"/>
      <c r="H2230" s="147"/>
      <c r="I2230" s="147"/>
      <c r="J2230" s="147"/>
      <c r="K2230" s="147" t="s">
        <v>26910</v>
      </c>
      <c r="L2230" s="147"/>
      <c r="M2230" s="147"/>
      <c r="N2230" s="148" t="s">
        <v>26911</v>
      </c>
      <c r="O2230" s="148"/>
      <c r="P2230" s="148"/>
      <c r="Q2230" s="148"/>
      <c r="R2230" s="148"/>
      <c r="S2230" s="148"/>
    </row>
    <row r="2231" spans="1:19" ht="15" customHeight="1" x14ac:dyDescent="0.3">
      <c r="A2231" s="147" t="s">
        <v>31294</v>
      </c>
      <c r="B2231" s="147"/>
      <c r="C2231" s="147" t="s">
        <v>31295</v>
      </c>
      <c r="D2231" s="147"/>
      <c r="E2231" s="147"/>
      <c r="F2231" s="147"/>
      <c r="G2231" s="147"/>
      <c r="H2231" s="147"/>
      <c r="I2231" s="147"/>
      <c r="J2231" s="147"/>
      <c r="K2231" s="147" t="s">
        <v>146</v>
      </c>
      <c r="L2231" s="147"/>
      <c r="M2231" s="147"/>
      <c r="N2231" s="148" t="s">
        <v>31296</v>
      </c>
      <c r="O2231" s="148"/>
      <c r="P2231" s="148"/>
      <c r="Q2231" s="148"/>
      <c r="R2231" s="148"/>
      <c r="S2231" s="148"/>
    </row>
    <row r="2232" spans="1:19" ht="15" customHeight="1" x14ac:dyDescent="0.3">
      <c r="A2232" s="147" t="s">
        <v>31297</v>
      </c>
      <c r="B2232" s="147"/>
      <c r="C2232" s="147" t="s">
        <v>31298</v>
      </c>
      <c r="D2232" s="147"/>
      <c r="E2232" s="147"/>
      <c r="F2232" s="147"/>
      <c r="G2232" s="147"/>
      <c r="H2232" s="147"/>
      <c r="I2232" s="147"/>
      <c r="J2232" s="147"/>
      <c r="K2232" s="147" t="s">
        <v>146</v>
      </c>
      <c r="L2232" s="147"/>
      <c r="M2232" s="147"/>
      <c r="N2232" s="148" t="s">
        <v>31299</v>
      </c>
      <c r="O2232" s="148"/>
      <c r="P2232" s="148"/>
      <c r="Q2232" s="148"/>
      <c r="R2232" s="148"/>
      <c r="S2232" s="148"/>
    </row>
    <row r="2233" spans="1:19" ht="15" customHeight="1" x14ac:dyDescent="0.3">
      <c r="A2233" s="147" t="s">
        <v>31300</v>
      </c>
      <c r="B2233" s="147"/>
      <c r="C2233" s="147" t="s">
        <v>31301</v>
      </c>
      <c r="D2233" s="147"/>
      <c r="E2233" s="147"/>
      <c r="F2233" s="147"/>
      <c r="G2233" s="147"/>
      <c r="H2233" s="147"/>
      <c r="I2233" s="147"/>
      <c r="J2233" s="147"/>
      <c r="K2233" s="147" t="s">
        <v>26910</v>
      </c>
      <c r="L2233" s="147"/>
      <c r="M2233" s="147"/>
      <c r="N2233" s="148" t="s">
        <v>26911</v>
      </c>
      <c r="O2233" s="148"/>
      <c r="P2233" s="148"/>
      <c r="Q2233" s="148"/>
      <c r="R2233" s="148"/>
      <c r="S2233" s="148"/>
    </row>
    <row r="2234" spans="1:19" ht="15" customHeight="1" x14ac:dyDescent="0.3">
      <c r="A2234" s="147" t="s">
        <v>31302</v>
      </c>
      <c r="B2234" s="147"/>
      <c r="C2234" s="147" t="s">
        <v>31303</v>
      </c>
      <c r="D2234" s="147"/>
      <c r="E2234" s="147"/>
      <c r="F2234" s="147"/>
      <c r="G2234" s="147"/>
      <c r="H2234" s="147"/>
      <c r="I2234" s="147"/>
      <c r="J2234" s="147"/>
      <c r="K2234" s="147" t="s">
        <v>146</v>
      </c>
      <c r="L2234" s="147"/>
      <c r="M2234" s="147"/>
      <c r="N2234" s="148" t="s">
        <v>31304</v>
      </c>
      <c r="O2234" s="148"/>
      <c r="P2234" s="148"/>
      <c r="Q2234" s="148"/>
      <c r="R2234" s="148"/>
      <c r="S2234" s="148"/>
    </row>
    <row r="2235" spans="1:19" ht="15" customHeight="1" x14ac:dyDescent="0.3">
      <c r="A2235" s="147" t="s">
        <v>31305</v>
      </c>
      <c r="B2235" s="147"/>
      <c r="C2235" s="147" t="s">
        <v>31306</v>
      </c>
      <c r="D2235" s="147"/>
      <c r="E2235" s="147"/>
      <c r="F2235" s="147"/>
      <c r="G2235" s="147"/>
      <c r="H2235" s="147"/>
      <c r="I2235" s="147"/>
      <c r="J2235" s="147"/>
      <c r="K2235" s="147" t="s">
        <v>146</v>
      </c>
      <c r="L2235" s="147"/>
      <c r="M2235" s="147"/>
      <c r="N2235" s="148" t="s">
        <v>31307</v>
      </c>
      <c r="O2235" s="148"/>
      <c r="P2235" s="148"/>
      <c r="Q2235" s="148"/>
      <c r="R2235" s="148"/>
      <c r="S2235" s="148"/>
    </row>
    <row r="2236" spans="1:19" ht="15" customHeight="1" x14ac:dyDescent="0.3">
      <c r="A2236" s="147" t="s">
        <v>31308</v>
      </c>
      <c r="B2236" s="147"/>
      <c r="C2236" s="147" t="s">
        <v>31309</v>
      </c>
      <c r="D2236" s="147"/>
      <c r="E2236" s="147"/>
      <c r="F2236" s="147"/>
      <c r="G2236" s="147"/>
      <c r="H2236" s="147"/>
      <c r="I2236" s="147"/>
      <c r="J2236" s="147"/>
      <c r="K2236" s="147" t="s">
        <v>80</v>
      </c>
      <c r="L2236" s="147"/>
      <c r="M2236" s="147"/>
      <c r="N2236" s="148" t="s">
        <v>31310</v>
      </c>
      <c r="O2236" s="148"/>
      <c r="P2236" s="148"/>
      <c r="Q2236" s="148"/>
      <c r="R2236" s="148"/>
      <c r="S2236" s="148"/>
    </row>
    <row r="2237" spans="1:19" ht="15" customHeight="1" x14ac:dyDescent="0.3">
      <c r="A2237" s="147" t="s">
        <v>31311</v>
      </c>
      <c r="B2237" s="147"/>
      <c r="C2237" s="147" t="s">
        <v>31312</v>
      </c>
      <c r="D2237" s="147"/>
      <c r="E2237" s="147"/>
      <c r="F2237" s="147"/>
      <c r="G2237" s="147"/>
      <c r="H2237" s="147"/>
      <c r="I2237" s="147"/>
      <c r="J2237" s="147"/>
      <c r="K2237" s="147" t="s">
        <v>80</v>
      </c>
      <c r="L2237" s="147"/>
      <c r="M2237" s="147"/>
      <c r="N2237" s="148" t="s">
        <v>16354</v>
      </c>
      <c r="O2237" s="148"/>
      <c r="P2237" s="148"/>
      <c r="Q2237" s="148"/>
      <c r="R2237" s="148"/>
      <c r="S2237" s="148"/>
    </row>
    <row r="2238" spans="1:19" ht="15" customHeight="1" x14ac:dyDescent="0.3">
      <c r="A2238" s="147" t="s">
        <v>31313</v>
      </c>
      <c r="B2238" s="147"/>
      <c r="C2238" s="147" t="s">
        <v>31314</v>
      </c>
      <c r="D2238" s="147"/>
      <c r="E2238" s="147"/>
      <c r="F2238" s="147"/>
      <c r="G2238" s="147"/>
      <c r="H2238" s="147"/>
      <c r="I2238" s="147"/>
      <c r="J2238" s="147"/>
      <c r="K2238" s="147" t="s">
        <v>80</v>
      </c>
      <c r="L2238" s="147"/>
      <c r="M2238" s="147"/>
      <c r="N2238" s="148" t="s">
        <v>31315</v>
      </c>
      <c r="O2238" s="148"/>
      <c r="P2238" s="148"/>
      <c r="Q2238" s="148"/>
      <c r="R2238" s="148"/>
      <c r="S2238" s="148"/>
    </row>
    <row r="2239" spans="1:19" ht="15" customHeight="1" x14ac:dyDescent="0.3">
      <c r="A2239" s="147" t="s">
        <v>31316</v>
      </c>
      <c r="B2239" s="147"/>
      <c r="C2239" s="147" t="s">
        <v>31317</v>
      </c>
      <c r="D2239" s="147"/>
      <c r="E2239" s="147"/>
      <c r="F2239" s="147"/>
      <c r="G2239" s="147"/>
      <c r="H2239" s="147"/>
      <c r="I2239" s="147"/>
      <c r="J2239" s="147"/>
      <c r="K2239" s="147" t="s">
        <v>146</v>
      </c>
      <c r="L2239" s="147"/>
      <c r="M2239" s="147"/>
      <c r="N2239" s="148" t="s">
        <v>31318</v>
      </c>
      <c r="O2239" s="148"/>
      <c r="P2239" s="148"/>
      <c r="Q2239" s="148"/>
      <c r="R2239" s="148"/>
      <c r="S2239" s="148"/>
    </row>
    <row r="2240" spans="1:19" ht="15" customHeight="1" x14ac:dyDescent="0.3">
      <c r="A2240" s="147" t="s">
        <v>31319</v>
      </c>
      <c r="B2240" s="147"/>
      <c r="C2240" s="147" t="s">
        <v>31320</v>
      </c>
      <c r="D2240" s="147"/>
      <c r="E2240" s="147"/>
      <c r="F2240" s="147"/>
      <c r="G2240" s="147"/>
      <c r="H2240" s="147"/>
      <c r="I2240" s="147"/>
      <c r="J2240" s="147"/>
      <c r="K2240" s="147" t="s">
        <v>146</v>
      </c>
      <c r="L2240" s="147"/>
      <c r="M2240" s="147"/>
      <c r="N2240" s="148" t="s">
        <v>31321</v>
      </c>
      <c r="O2240" s="148"/>
      <c r="P2240" s="148"/>
      <c r="Q2240" s="148"/>
      <c r="R2240" s="148"/>
      <c r="S2240" s="148"/>
    </row>
    <row r="2241" spans="1:19" ht="15" customHeight="1" x14ac:dyDescent="0.3">
      <c r="A2241" s="147" t="s">
        <v>31322</v>
      </c>
      <c r="B2241" s="147"/>
      <c r="C2241" s="147" t="s">
        <v>31323</v>
      </c>
      <c r="D2241" s="147"/>
      <c r="E2241" s="147"/>
      <c r="F2241" s="147"/>
      <c r="G2241" s="147"/>
      <c r="H2241" s="147"/>
      <c r="I2241" s="147"/>
      <c r="J2241" s="147"/>
      <c r="K2241" s="147" t="s">
        <v>146</v>
      </c>
      <c r="L2241" s="147"/>
      <c r="M2241" s="147"/>
      <c r="N2241" s="148" t="s">
        <v>31324</v>
      </c>
      <c r="O2241" s="148"/>
      <c r="P2241" s="148"/>
      <c r="Q2241" s="148"/>
      <c r="R2241" s="148"/>
      <c r="S2241" s="148"/>
    </row>
    <row r="2242" spans="1:19" ht="15" customHeight="1" x14ac:dyDescent="0.3">
      <c r="A2242" s="147" t="s">
        <v>31325</v>
      </c>
      <c r="B2242" s="147"/>
      <c r="C2242" s="147" t="s">
        <v>31326</v>
      </c>
      <c r="D2242" s="147"/>
      <c r="E2242" s="147"/>
      <c r="F2242" s="147"/>
      <c r="G2242" s="147"/>
      <c r="H2242" s="147"/>
      <c r="I2242" s="147"/>
      <c r="J2242" s="147"/>
      <c r="K2242" s="147" t="s">
        <v>146</v>
      </c>
      <c r="L2242" s="147"/>
      <c r="M2242" s="147"/>
      <c r="N2242" s="148" t="s">
        <v>31327</v>
      </c>
      <c r="O2242" s="148"/>
      <c r="P2242" s="148"/>
      <c r="Q2242" s="148"/>
      <c r="R2242" s="148"/>
      <c r="S2242" s="148"/>
    </row>
    <row r="2243" spans="1:19" ht="15" customHeight="1" x14ac:dyDescent="0.3">
      <c r="A2243" s="147" t="s">
        <v>31328</v>
      </c>
      <c r="B2243" s="147"/>
      <c r="C2243" s="147" t="s">
        <v>31329</v>
      </c>
      <c r="D2243" s="147"/>
      <c r="E2243" s="147"/>
      <c r="F2243" s="147"/>
      <c r="G2243" s="147"/>
      <c r="H2243" s="147"/>
      <c r="I2243" s="147"/>
      <c r="J2243" s="147"/>
      <c r="K2243" s="147" t="s">
        <v>146</v>
      </c>
      <c r="L2243" s="147"/>
      <c r="M2243" s="147"/>
      <c r="N2243" s="148" t="s">
        <v>29137</v>
      </c>
      <c r="O2243" s="148"/>
      <c r="P2243" s="148"/>
      <c r="Q2243" s="148"/>
      <c r="R2243" s="148"/>
      <c r="S2243" s="148"/>
    </row>
    <row r="2244" spans="1:19" ht="15" customHeight="1" x14ac:dyDescent="0.3">
      <c r="A2244" s="147" t="s">
        <v>31330</v>
      </c>
      <c r="B2244" s="147"/>
      <c r="C2244" s="147" t="s">
        <v>31331</v>
      </c>
      <c r="D2244" s="147"/>
      <c r="E2244" s="147"/>
      <c r="F2244" s="147"/>
      <c r="G2244" s="147"/>
      <c r="H2244" s="147"/>
      <c r="I2244" s="147"/>
      <c r="J2244" s="147"/>
      <c r="K2244" s="147" t="s">
        <v>146</v>
      </c>
      <c r="L2244" s="147"/>
      <c r="M2244" s="147"/>
      <c r="N2244" s="148" t="s">
        <v>1944</v>
      </c>
      <c r="O2244" s="148"/>
      <c r="P2244" s="148"/>
      <c r="Q2244" s="148"/>
      <c r="R2244" s="148"/>
      <c r="S2244" s="148"/>
    </row>
    <row r="2245" spans="1:19" ht="15" customHeight="1" x14ac:dyDescent="0.3">
      <c r="A2245" s="147" t="s">
        <v>31332</v>
      </c>
      <c r="B2245" s="147"/>
      <c r="C2245" s="147" t="s">
        <v>31333</v>
      </c>
      <c r="D2245" s="147"/>
      <c r="E2245" s="147"/>
      <c r="F2245" s="147"/>
      <c r="G2245" s="147"/>
      <c r="H2245" s="147"/>
      <c r="I2245" s="147"/>
      <c r="J2245" s="147"/>
      <c r="K2245" s="147" t="s">
        <v>146</v>
      </c>
      <c r="L2245" s="147"/>
      <c r="M2245" s="147"/>
      <c r="N2245" s="148" t="s">
        <v>31334</v>
      </c>
      <c r="O2245" s="148"/>
      <c r="P2245" s="148"/>
      <c r="Q2245" s="148"/>
      <c r="R2245" s="148"/>
      <c r="S2245" s="148"/>
    </row>
    <row r="2246" spans="1:19" ht="15" customHeight="1" x14ac:dyDescent="0.3">
      <c r="A2246" s="147" t="s">
        <v>31335</v>
      </c>
      <c r="B2246" s="147"/>
      <c r="C2246" s="147" t="s">
        <v>31336</v>
      </c>
      <c r="D2246" s="147"/>
      <c r="E2246" s="147"/>
      <c r="F2246" s="147"/>
      <c r="G2246" s="147"/>
      <c r="H2246" s="147"/>
      <c r="I2246" s="147"/>
      <c r="J2246" s="147"/>
      <c r="K2246" s="147" t="s">
        <v>146</v>
      </c>
      <c r="L2246" s="147"/>
      <c r="M2246" s="147"/>
      <c r="N2246" s="148" t="s">
        <v>11978</v>
      </c>
      <c r="O2246" s="148"/>
      <c r="P2246" s="148"/>
      <c r="Q2246" s="148"/>
      <c r="R2246" s="148"/>
      <c r="S2246" s="148"/>
    </row>
    <row r="2247" spans="1:19" ht="15" customHeight="1" x14ac:dyDescent="0.3">
      <c r="A2247" s="147" t="s">
        <v>31337</v>
      </c>
      <c r="B2247" s="147"/>
      <c r="C2247" s="147" t="s">
        <v>31338</v>
      </c>
      <c r="D2247" s="147"/>
      <c r="E2247" s="147"/>
      <c r="F2247" s="147"/>
      <c r="G2247" s="147"/>
      <c r="H2247" s="147"/>
      <c r="I2247" s="147"/>
      <c r="J2247" s="147"/>
      <c r="K2247" s="147" t="s">
        <v>80</v>
      </c>
      <c r="L2247" s="147"/>
      <c r="M2247" s="147"/>
      <c r="N2247" s="148" t="s">
        <v>11953</v>
      </c>
      <c r="O2247" s="148"/>
      <c r="P2247" s="148"/>
      <c r="Q2247" s="148"/>
      <c r="R2247" s="148"/>
      <c r="S2247" s="148"/>
    </row>
    <row r="2248" spans="1:19" ht="15" customHeight="1" x14ac:dyDescent="0.3">
      <c r="A2248" s="147" t="s">
        <v>31339</v>
      </c>
      <c r="B2248" s="147"/>
      <c r="C2248" s="147" t="s">
        <v>31340</v>
      </c>
      <c r="D2248" s="147"/>
      <c r="E2248" s="147"/>
      <c r="F2248" s="147"/>
      <c r="G2248" s="147"/>
      <c r="H2248" s="147"/>
      <c r="I2248" s="147"/>
      <c r="J2248" s="147"/>
      <c r="K2248" s="147" t="s">
        <v>26910</v>
      </c>
      <c r="L2248" s="147"/>
      <c r="M2248" s="147"/>
      <c r="N2248" s="148" t="s">
        <v>26911</v>
      </c>
      <c r="O2248" s="148"/>
      <c r="P2248" s="148"/>
      <c r="Q2248" s="148"/>
      <c r="R2248" s="148"/>
      <c r="S2248" s="148"/>
    </row>
    <row r="2249" spans="1:19" ht="15" customHeight="1" x14ac:dyDescent="0.3">
      <c r="A2249" s="147" t="s">
        <v>31341</v>
      </c>
      <c r="B2249" s="147"/>
      <c r="C2249" s="147" t="s">
        <v>31342</v>
      </c>
      <c r="D2249" s="147"/>
      <c r="E2249" s="147"/>
      <c r="F2249" s="147"/>
      <c r="G2249" s="147"/>
      <c r="H2249" s="147"/>
      <c r="I2249" s="147"/>
      <c r="J2249" s="147"/>
      <c r="K2249" s="147" t="s">
        <v>64</v>
      </c>
      <c r="L2249" s="147"/>
      <c r="M2249" s="147"/>
      <c r="N2249" s="148" t="s">
        <v>18438</v>
      </c>
      <c r="O2249" s="148"/>
      <c r="P2249" s="148"/>
      <c r="Q2249" s="148"/>
      <c r="R2249" s="148"/>
      <c r="S2249" s="148"/>
    </row>
    <row r="2250" spans="1:19" ht="15" customHeight="1" x14ac:dyDescent="0.3">
      <c r="A2250" s="147" t="s">
        <v>31343</v>
      </c>
      <c r="B2250" s="147"/>
      <c r="C2250" s="147" t="s">
        <v>31344</v>
      </c>
      <c r="D2250" s="147"/>
      <c r="E2250" s="147"/>
      <c r="F2250" s="147"/>
      <c r="G2250" s="147"/>
      <c r="H2250" s="147"/>
      <c r="I2250" s="147"/>
      <c r="J2250" s="147"/>
      <c r="K2250" s="147" t="s">
        <v>146</v>
      </c>
      <c r="L2250" s="147"/>
      <c r="M2250" s="147"/>
      <c r="N2250" s="148" t="s">
        <v>2292</v>
      </c>
      <c r="O2250" s="148"/>
      <c r="P2250" s="148"/>
      <c r="Q2250" s="148"/>
      <c r="R2250" s="148"/>
      <c r="S2250" s="148"/>
    </row>
    <row r="2251" spans="1:19" ht="15" customHeight="1" x14ac:dyDescent="0.3">
      <c r="A2251" s="147" t="s">
        <v>31345</v>
      </c>
      <c r="B2251" s="147"/>
      <c r="C2251" s="147" t="s">
        <v>31346</v>
      </c>
      <c r="D2251" s="147"/>
      <c r="E2251" s="147"/>
      <c r="F2251" s="147"/>
      <c r="G2251" s="147"/>
      <c r="H2251" s="147"/>
      <c r="I2251" s="147"/>
      <c r="J2251" s="147"/>
      <c r="K2251" s="147" t="s">
        <v>146</v>
      </c>
      <c r="L2251" s="147"/>
      <c r="M2251" s="147"/>
      <c r="N2251" s="148" t="s">
        <v>27714</v>
      </c>
      <c r="O2251" s="148"/>
      <c r="P2251" s="148"/>
      <c r="Q2251" s="148"/>
      <c r="R2251" s="148"/>
      <c r="S2251" s="148"/>
    </row>
    <row r="2252" spans="1:19" ht="15" customHeight="1" x14ac:dyDescent="0.3">
      <c r="A2252" s="147" t="s">
        <v>31347</v>
      </c>
      <c r="B2252" s="147"/>
      <c r="C2252" s="147" t="s">
        <v>31348</v>
      </c>
      <c r="D2252" s="147"/>
      <c r="E2252" s="147"/>
      <c r="F2252" s="147"/>
      <c r="G2252" s="147"/>
      <c r="H2252" s="147"/>
      <c r="I2252" s="147"/>
      <c r="J2252" s="147"/>
      <c r="K2252" s="147" t="s">
        <v>146</v>
      </c>
      <c r="L2252" s="147"/>
      <c r="M2252" s="147"/>
      <c r="N2252" s="148" t="s">
        <v>5548</v>
      </c>
      <c r="O2252" s="148"/>
      <c r="P2252" s="148"/>
      <c r="Q2252" s="148"/>
      <c r="R2252" s="148"/>
      <c r="S2252" s="148"/>
    </row>
    <row r="2253" spans="1:19" ht="15" customHeight="1" x14ac:dyDescent="0.3">
      <c r="A2253" s="147" t="s">
        <v>31349</v>
      </c>
      <c r="B2253" s="147"/>
      <c r="C2253" s="147" t="s">
        <v>31350</v>
      </c>
      <c r="D2253" s="147"/>
      <c r="E2253" s="147"/>
      <c r="F2253" s="147"/>
      <c r="G2253" s="147"/>
      <c r="H2253" s="147"/>
      <c r="I2253" s="147"/>
      <c r="J2253" s="147"/>
      <c r="K2253" s="147" t="s">
        <v>80</v>
      </c>
      <c r="L2253" s="147"/>
      <c r="M2253" s="147"/>
      <c r="N2253" s="148" t="s">
        <v>7514</v>
      </c>
      <c r="O2253" s="148"/>
      <c r="P2253" s="148"/>
      <c r="Q2253" s="148"/>
      <c r="R2253" s="148"/>
      <c r="S2253" s="148"/>
    </row>
    <row r="2254" spans="1:19" ht="15" customHeight="1" x14ac:dyDescent="0.3">
      <c r="A2254" s="152" t="s">
        <v>31351</v>
      </c>
      <c r="B2254" s="152"/>
      <c r="C2254" s="152" t="s">
        <v>31352</v>
      </c>
      <c r="D2254" s="152"/>
      <c r="E2254" s="152"/>
      <c r="F2254" s="152"/>
      <c r="G2254" s="152"/>
      <c r="H2254" s="152"/>
      <c r="I2254" s="152"/>
      <c r="J2254" s="152"/>
      <c r="K2254" s="152" t="s">
        <v>146</v>
      </c>
      <c r="L2254" s="152"/>
      <c r="M2254" s="152"/>
      <c r="N2254" s="153" t="s">
        <v>13125</v>
      </c>
      <c r="O2254" s="153"/>
      <c r="P2254" s="153"/>
      <c r="Q2254" s="153"/>
      <c r="R2254" s="153"/>
      <c r="S2254" s="153"/>
    </row>
    <row r="2256" spans="1:19" ht="15" customHeight="1" x14ac:dyDescent="0.3">
      <c r="A2256" s="154" t="s">
        <v>26963</v>
      </c>
      <c r="B2256" s="154"/>
      <c r="C2256" s="154"/>
    </row>
    <row r="2257" spans="1:19" ht="15" customHeight="1" x14ac:dyDescent="0.3">
      <c r="A2257" s="154"/>
      <c r="B2257" s="154"/>
      <c r="C2257" s="154"/>
      <c r="P2257" s="155" t="s">
        <v>31353</v>
      </c>
      <c r="Q2257" s="155"/>
      <c r="R2257" s="155"/>
      <c r="S2257" s="155"/>
    </row>
    <row r="2258" spans="1:19" x14ac:dyDescent="0.3">
      <c r="P2258" s="155"/>
      <c r="Q2258" s="155"/>
      <c r="R2258" s="155"/>
      <c r="S2258" s="155"/>
    </row>
    <row r="2260" spans="1:19" ht="15.75" customHeight="1" x14ac:dyDescent="0.3">
      <c r="H2260" s="150" t="s">
        <v>26843</v>
      </c>
      <c r="I2260" s="150"/>
      <c r="J2260" s="150"/>
      <c r="K2260" s="150"/>
      <c r="L2260" s="150"/>
      <c r="M2260" s="150"/>
      <c r="N2260" s="150"/>
    </row>
    <row r="2262" spans="1:19" ht="15.75" customHeight="1" x14ac:dyDescent="0.3">
      <c r="G2262" s="150" t="s">
        <v>26844</v>
      </c>
      <c r="H2262" s="150"/>
    </row>
    <row r="2264" spans="1:19" ht="15" customHeight="1" x14ac:dyDescent="0.3">
      <c r="A2264" s="151" t="s">
        <v>26845</v>
      </c>
      <c r="B2264" s="151"/>
      <c r="C2264" s="151"/>
      <c r="D2264" s="151"/>
      <c r="J2264" s="151" t="s">
        <v>26846</v>
      </c>
      <c r="K2264" s="151"/>
      <c r="M2264" s="151" t="s">
        <v>26847</v>
      </c>
      <c r="N2264" s="151"/>
      <c r="P2264" s="151" t="s">
        <v>26848</v>
      </c>
      <c r="Q2264" s="151"/>
      <c r="R2264" s="151"/>
    </row>
    <row r="2266" spans="1:19" ht="15" customHeight="1" x14ac:dyDescent="0.3">
      <c r="A2266" s="137" t="s">
        <v>27</v>
      </c>
      <c r="C2266" s="149" t="s">
        <v>26849</v>
      </c>
      <c r="D2266" s="149"/>
      <c r="E2266" s="149"/>
      <c r="L2266" s="137" t="s">
        <v>13</v>
      </c>
      <c r="R2266" s="137" t="s">
        <v>26850</v>
      </c>
    </row>
    <row r="2268" spans="1:19" ht="15" customHeight="1" x14ac:dyDescent="0.3">
      <c r="A2268" s="147" t="s">
        <v>31354</v>
      </c>
      <c r="B2268" s="147"/>
      <c r="C2268" s="147" t="s">
        <v>31355</v>
      </c>
      <c r="D2268" s="147"/>
      <c r="E2268" s="147"/>
      <c r="F2268" s="147"/>
      <c r="G2268" s="147"/>
      <c r="H2268" s="147"/>
      <c r="I2268" s="147"/>
      <c r="J2268" s="147"/>
      <c r="K2268" s="147" t="s">
        <v>146</v>
      </c>
      <c r="L2268" s="147"/>
      <c r="M2268" s="147"/>
      <c r="N2268" s="148" t="s">
        <v>7514</v>
      </c>
      <c r="O2268" s="148"/>
      <c r="P2268" s="148"/>
      <c r="Q2268" s="148"/>
      <c r="R2268" s="148"/>
      <c r="S2268" s="148"/>
    </row>
    <row r="2269" spans="1:19" x14ac:dyDescent="0.3">
      <c r="A2269" s="147"/>
      <c r="B2269" s="147"/>
      <c r="C2269" s="147"/>
      <c r="D2269" s="147"/>
      <c r="E2269" s="147"/>
      <c r="F2269" s="147"/>
      <c r="G2269" s="147"/>
      <c r="H2269" s="147"/>
      <c r="I2269" s="147"/>
      <c r="J2269" s="147"/>
      <c r="K2269" s="147"/>
      <c r="L2269" s="147"/>
      <c r="M2269" s="147"/>
      <c r="N2269" s="148"/>
      <c r="O2269" s="148"/>
      <c r="P2269" s="148"/>
      <c r="Q2269" s="148"/>
      <c r="R2269" s="148"/>
      <c r="S2269" s="148"/>
    </row>
    <row r="2270" spans="1:19" ht="15" customHeight="1" x14ac:dyDescent="0.3">
      <c r="A2270" s="147" t="s">
        <v>31356</v>
      </c>
      <c r="B2270" s="147"/>
      <c r="C2270" s="147" t="s">
        <v>31357</v>
      </c>
      <c r="D2270" s="147"/>
      <c r="E2270" s="147"/>
      <c r="F2270" s="147"/>
      <c r="G2270" s="147"/>
      <c r="H2270" s="147"/>
      <c r="I2270" s="147"/>
      <c r="J2270" s="147"/>
      <c r="K2270" s="147" t="s">
        <v>80</v>
      </c>
      <c r="L2270" s="147"/>
      <c r="M2270" s="147"/>
      <c r="N2270" s="148" t="s">
        <v>10890</v>
      </c>
      <c r="O2270" s="148"/>
      <c r="P2270" s="148"/>
      <c r="Q2270" s="148"/>
      <c r="R2270" s="148"/>
      <c r="S2270" s="148"/>
    </row>
    <row r="2271" spans="1:19" ht="15" customHeight="1" x14ac:dyDescent="0.3">
      <c r="A2271" s="147" t="s">
        <v>31358</v>
      </c>
      <c r="B2271" s="147"/>
      <c r="C2271" s="147" t="s">
        <v>31359</v>
      </c>
      <c r="D2271" s="147"/>
      <c r="E2271" s="147"/>
      <c r="F2271" s="147"/>
      <c r="G2271" s="147"/>
      <c r="H2271" s="147"/>
      <c r="I2271" s="147"/>
      <c r="J2271" s="147"/>
      <c r="K2271" s="147" t="s">
        <v>146</v>
      </c>
      <c r="L2271" s="147"/>
      <c r="M2271" s="147"/>
      <c r="N2271" s="148" t="s">
        <v>17427</v>
      </c>
      <c r="O2271" s="148"/>
      <c r="P2271" s="148"/>
      <c r="Q2271" s="148"/>
      <c r="R2271" s="148"/>
      <c r="S2271" s="148"/>
    </row>
    <row r="2272" spans="1:19" ht="15" customHeight="1" x14ac:dyDescent="0.3">
      <c r="A2272" s="147" t="s">
        <v>31360</v>
      </c>
      <c r="B2272" s="147"/>
      <c r="C2272" s="147" t="s">
        <v>31361</v>
      </c>
      <c r="D2272" s="147"/>
      <c r="E2272" s="147"/>
      <c r="F2272" s="147"/>
      <c r="G2272" s="147"/>
      <c r="H2272" s="147"/>
      <c r="I2272" s="147"/>
      <c r="J2272" s="147"/>
      <c r="K2272" s="147" t="s">
        <v>146</v>
      </c>
      <c r="L2272" s="147"/>
      <c r="M2272" s="147"/>
      <c r="N2272" s="148" t="s">
        <v>31362</v>
      </c>
      <c r="O2272" s="148"/>
      <c r="P2272" s="148"/>
      <c r="Q2272" s="148"/>
      <c r="R2272" s="148"/>
      <c r="S2272" s="148"/>
    </row>
    <row r="2273" spans="1:19" ht="15" customHeight="1" x14ac:dyDescent="0.3">
      <c r="A2273" s="147" t="s">
        <v>31363</v>
      </c>
      <c r="B2273" s="147"/>
      <c r="C2273" s="147" t="s">
        <v>31364</v>
      </c>
      <c r="D2273" s="147"/>
      <c r="E2273" s="147"/>
      <c r="F2273" s="147"/>
      <c r="G2273" s="147"/>
      <c r="H2273" s="147"/>
      <c r="I2273" s="147"/>
      <c r="J2273" s="147"/>
      <c r="K2273" s="147" t="s">
        <v>80</v>
      </c>
      <c r="L2273" s="147"/>
      <c r="M2273" s="147"/>
      <c r="N2273" s="148" t="s">
        <v>4794</v>
      </c>
      <c r="O2273" s="148"/>
      <c r="P2273" s="148"/>
      <c r="Q2273" s="148"/>
      <c r="R2273" s="148"/>
      <c r="S2273" s="148"/>
    </row>
    <row r="2274" spans="1:19" ht="15" customHeight="1" x14ac:dyDescent="0.3">
      <c r="A2274" s="147" t="s">
        <v>31365</v>
      </c>
      <c r="B2274" s="147"/>
      <c r="C2274" s="147" t="s">
        <v>31366</v>
      </c>
      <c r="D2274" s="147"/>
      <c r="E2274" s="147"/>
      <c r="F2274" s="147"/>
      <c r="G2274" s="147"/>
      <c r="H2274" s="147"/>
      <c r="I2274" s="147"/>
      <c r="J2274" s="147"/>
      <c r="K2274" s="147" t="s">
        <v>146</v>
      </c>
      <c r="L2274" s="147"/>
      <c r="M2274" s="147"/>
      <c r="N2274" s="148" t="s">
        <v>31367</v>
      </c>
      <c r="O2274" s="148"/>
      <c r="P2274" s="148"/>
      <c r="Q2274" s="148"/>
      <c r="R2274" s="148"/>
      <c r="S2274" s="148"/>
    </row>
    <row r="2275" spans="1:19" ht="15" customHeight="1" x14ac:dyDescent="0.3">
      <c r="A2275" s="147" t="s">
        <v>31368</v>
      </c>
      <c r="B2275" s="147"/>
      <c r="C2275" s="147" t="s">
        <v>31369</v>
      </c>
      <c r="D2275" s="147"/>
      <c r="E2275" s="147"/>
      <c r="F2275" s="147"/>
      <c r="G2275" s="147"/>
      <c r="H2275" s="147"/>
      <c r="I2275" s="147"/>
      <c r="J2275" s="147"/>
      <c r="K2275" s="147" t="s">
        <v>146</v>
      </c>
      <c r="L2275" s="147"/>
      <c r="M2275" s="147"/>
      <c r="N2275" s="148" t="s">
        <v>29018</v>
      </c>
      <c r="O2275" s="148"/>
      <c r="P2275" s="148"/>
      <c r="Q2275" s="148"/>
      <c r="R2275" s="148"/>
      <c r="S2275" s="148"/>
    </row>
    <row r="2276" spans="1:19" ht="15" customHeight="1" x14ac:dyDescent="0.3">
      <c r="A2276" s="147" t="s">
        <v>31370</v>
      </c>
      <c r="B2276" s="147"/>
      <c r="C2276" s="147" t="s">
        <v>31371</v>
      </c>
      <c r="D2276" s="147"/>
      <c r="E2276" s="147"/>
      <c r="F2276" s="147"/>
      <c r="G2276" s="147"/>
      <c r="H2276" s="147"/>
      <c r="I2276" s="147"/>
      <c r="J2276" s="147"/>
      <c r="K2276" s="147" t="s">
        <v>146</v>
      </c>
      <c r="L2276" s="147"/>
      <c r="M2276" s="147"/>
      <c r="N2276" s="148" t="s">
        <v>31372</v>
      </c>
      <c r="O2276" s="148"/>
      <c r="P2276" s="148"/>
      <c r="Q2276" s="148"/>
      <c r="R2276" s="148"/>
      <c r="S2276" s="148"/>
    </row>
    <row r="2277" spans="1:19" ht="15" customHeight="1" x14ac:dyDescent="0.3">
      <c r="A2277" s="147" t="s">
        <v>31373</v>
      </c>
      <c r="B2277" s="147"/>
      <c r="C2277" s="147" t="s">
        <v>31374</v>
      </c>
      <c r="D2277" s="147"/>
      <c r="E2277" s="147"/>
      <c r="F2277" s="147"/>
      <c r="G2277" s="147"/>
      <c r="H2277" s="147"/>
      <c r="I2277" s="147"/>
      <c r="J2277" s="147"/>
      <c r="K2277" s="147" t="s">
        <v>146</v>
      </c>
      <c r="L2277" s="147"/>
      <c r="M2277" s="147"/>
      <c r="N2277" s="148" t="s">
        <v>5848</v>
      </c>
      <c r="O2277" s="148"/>
      <c r="P2277" s="148"/>
      <c r="Q2277" s="148"/>
      <c r="R2277" s="148"/>
      <c r="S2277" s="148"/>
    </row>
    <row r="2278" spans="1:19" ht="15" customHeight="1" x14ac:dyDescent="0.3">
      <c r="A2278" s="147" t="s">
        <v>31375</v>
      </c>
      <c r="B2278" s="147"/>
      <c r="C2278" s="147" t="s">
        <v>31376</v>
      </c>
      <c r="D2278" s="147"/>
      <c r="E2278" s="147"/>
      <c r="F2278" s="147"/>
      <c r="G2278" s="147"/>
      <c r="H2278" s="147"/>
      <c r="I2278" s="147"/>
      <c r="J2278" s="147"/>
      <c r="K2278" s="147" t="s">
        <v>146</v>
      </c>
      <c r="L2278" s="147"/>
      <c r="M2278" s="147"/>
      <c r="N2278" s="148" t="s">
        <v>4794</v>
      </c>
      <c r="O2278" s="148"/>
      <c r="P2278" s="148"/>
      <c r="Q2278" s="148"/>
      <c r="R2278" s="148"/>
      <c r="S2278" s="148"/>
    </row>
    <row r="2279" spans="1:19" ht="15" customHeight="1" x14ac:dyDescent="0.3">
      <c r="A2279" s="147" t="s">
        <v>31377</v>
      </c>
      <c r="B2279" s="147"/>
      <c r="C2279" s="147" t="s">
        <v>31378</v>
      </c>
      <c r="D2279" s="147"/>
      <c r="E2279" s="147"/>
      <c r="F2279" s="147"/>
      <c r="G2279" s="147"/>
      <c r="H2279" s="147"/>
      <c r="I2279" s="147"/>
      <c r="J2279" s="147"/>
      <c r="K2279" s="147" t="s">
        <v>146</v>
      </c>
      <c r="L2279" s="147"/>
      <c r="M2279" s="147"/>
      <c r="N2279" s="148" t="s">
        <v>12285</v>
      </c>
      <c r="O2279" s="148"/>
      <c r="P2279" s="148"/>
      <c r="Q2279" s="148"/>
      <c r="R2279" s="148"/>
      <c r="S2279" s="148"/>
    </row>
    <row r="2280" spans="1:19" ht="15" customHeight="1" x14ac:dyDescent="0.3">
      <c r="A2280" s="147" t="s">
        <v>31379</v>
      </c>
      <c r="B2280" s="147"/>
      <c r="C2280" s="147" t="s">
        <v>31380</v>
      </c>
      <c r="D2280" s="147"/>
      <c r="E2280" s="147"/>
      <c r="F2280" s="147"/>
      <c r="G2280" s="147"/>
      <c r="H2280" s="147"/>
      <c r="I2280" s="147"/>
      <c r="J2280" s="147"/>
      <c r="K2280" s="147" t="s">
        <v>146</v>
      </c>
      <c r="L2280" s="147"/>
      <c r="M2280" s="147"/>
      <c r="N2280" s="148" t="s">
        <v>31381</v>
      </c>
      <c r="O2280" s="148"/>
      <c r="P2280" s="148"/>
      <c r="Q2280" s="148"/>
      <c r="R2280" s="148"/>
      <c r="S2280" s="148"/>
    </row>
    <row r="2281" spans="1:19" ht="15" customHeight="1" x14ac:dyDescent="0.3">
      <c r="A2281" s="147" t="s">
        <v>31382</v>
      </c>
      <c r="B2281" s="147"/>
      <c r="C2281" s="147" t="s">
        <v>31383</v>
      </c>
      <c r="D2281" s="147"/>
      <c r="E2281" s="147"/>
      <c r="F2281" s="147"/>
      <c r="G2281" s="147"/>
      <c r="H2281" s="147"/>
      <c r="I2281" s="147"/>
      <c r="J2281" s="147"/>
      <c r="K2281" s="147" t="s">
        <v>146</v>
      </c>
      <c r="L2281" s="147"/>
      <c r="M2281" s="147"/>
      <c r="N2281" s="148" t="s">
        <v>31384</v>
      </c>
      <c r="O2281" s="148"/>
      <c r="P2281" s="148"/>
      <c r="Q2281" s="148"/>
      <c r="R2281" s="148"/>
      <c r="S2281" s="148"/>
    </row>
    <row r="2282" spans="1:19" ht="15" customHeight="1" x14ac:dyDescent="0.3">
      <c r="A2282" s="147" t="s">
        <v>31385</v>
      </c>
      <c r="B2282" s="147"/>
      <c r="C2282" s="147" t="s">
        <v>31386</v>
      </c>
      <c r="D2282" s="147"/>
      <c r="E2282" s="147"/>
      <c r="F2282" s="147"/>
      <c r="G2282" s="147"/>
      <c r="H2282" s="147"/>
      <c r="I2282" s="147"/>
      <c r="J2282" s="147"/>
      <c r="K2282" s="147" t="s">
        <v>146</v>
      </c>
      <c r="L2282" s="147"/>
      <c r="M2282" s="147"/>
      <c r="N2282" s="148" t="s">
        <v>17441</v>
      </c>
      <c r="O2282" s="148"/>
      <c r="P2282" s="148"/>
      <c r="Q2282" s="148"/>
      <c r="R2282" s="148"/>
      <c r="S2282" s="148"/>
    </row>
    <row r="2283" spans="1:19" ht="15" customHeight="1" x14ac:dyDescent="0.3">
      <c r="A2283" s="147" t="s">
        <v>31387</v>
      </c>
      <c r="B2283" s="147"/>
      <c r="C2283" s="147" t="s">
        <v>31388</v>
      </c>
      <c r="D2283" s="147"/>
      <c r="E2283" s="147"/>
      <c r="F2283" s="147"/>
      <c r="G2283" s="147"/>
      <c r="H2283" s="147"/>
      <c r="I2283" s="147"/>
      <c r="J2283" s="147"/>
      <c r="K2283" s="147" t="s">
        <v>146</v>
      </c>
      <c r="L2283" s="147"/>
      <c r="M2283" s="147"/>
      <c r="N2283" s="148" t="s">
        <v>31389</v>
      </c>
      <c r="O2283" s="148"/>
      <c r="P2283" s="148"/>
      <c r="Q2283" s="148"/>
      <c r="R2283" s="148"/>
      <c r="S2283" s="148"/>
    </row>
    <row r="2284" spans="1:19" ht="15" customHeight="1" x14ac:dyDescent="0.3">
      <c r="A2284" s="147" t="s">
        <v>31390</v>
      </c>
      <c r="B2284" s="147"/>
      <c r="C2284" s="147" t="s">
        <v>31391</v>
      </c>
      <c r="D2284" s="147"/>
      <c r="E2284" s="147"/>
      <c r="F2284" s="147"/>
      <c r="G2284" s="147"/>
      <c r="H2284" s="147"/>
      <c r="I2284" s="147"/>
      <c r="J2284" s="147"/>
      <c r="K2284" s="147" t="s">
        <v>146</v>
      </c>
      <c r="L2284" s="147"/>
      <c r="M2284" s="147"/>
      <c r="N2284" s="148" t="s">
        <v>30041</v>
      </c>
      <c r="O2284" s="148"/>
      <c r="P2284" s="148"/>
      <c r="Q2284" s="148"/>
      <c r="R2284" s="148"/>
      <c r="S2284" s="148"/>
    </row>
    <row r="2285" spans="1:19" ht="15" customHeight="1" x14ac:dyDescent="0.3">
      <c r="A2285" s="147" t="s">
        <v>31392</v>
      </c>
      <c r="B2285" s="147"/>
      <c r="C2285" s="147" t="s">
        <v>31393</v>
      </c>
      <c r="D2285" s="147"/>
      <c r="E2285" s="147"/>
      <c r="F2285" s="147"/>
      <c r="G2285" s="147"/>
      <c r="H2285" s="147"/>
      <c r="I2285" s="147"/>
      <c r="J2285" s="147"/>
      <c r="K2285" s="147" t="s">
        <v>146</v>
      </c>
      <c r="L2285" s="147"/>
      <c r="M2285" s="147"/>
      <c r="N2285" s="148" t="s">
        <v>17427</v>
      </c>
      <c r="O2285" s="148"/>
      <c r="P2285" s="148"/>
      <c r="Q2285" s="148"/>
      <c r="R2285" s="148"/>
      <c r="S2285" s="148"/>
    </row>
    <row r="2286" spans="1:19" ht="15" customHeight="1" x14ac:dyDescent="0.3">
      <c r="A2286" s="147" t="s">
        <v>31394</v>
      </c>
      <c r="B2286" s="147"/>
      <c r="C2286" s="147" t="s">
        <v>31395</v>
      </c>
      <c r="D2286" s="147"/>
      <c r="E2286" s="147"/>
      <c r="F2286" s="147"/>
      <c r="G2286" s="147"/>
      <c r="H2286" s="147"/>
      <c r="I2286" s="147"/>
      <c r="J2286" s="147"/>
      <c r="K2286" s="147" t="s">
        <v>146</v>
      </c>
      <c r="L2286" s="147"/>
      <c r="M2286" s="147"/>
      <c r="N2286" s="148" t="s">
        <v>16899</v>
      </c>
      <c r="O2286" s="148"/>
      <c r="P2286" s="148"/>
      <c r="Q2286" s="148"/>
      <c r="R2286" s="148"/>
      <c r="S2286" s="148"/>
    </row>
    <row r="2287" spans="1:19" ht="15" customHeight="1" x14ac:dyDescent="0.3">
      <c r="A2287" s="147" t="s">
        <v>31396</v>
      </c>
      <c r="B2287" s="147"/>
      <c r="C2287" s="147" t="s">
        <v>31397</v>
      </c>
      <c r="D2287" s="147"/>
      <c r="E2287" s="147"/>
      <c r="F2287" s="147"/>
      <c r="G2287" s="147"/>
      <c r="H2287" s="147"/>
      <c r="I2287" s="147"/>
      <c r="J2287" s="147"/>
      <c r="K2287" s="147" t="s">
        <v>146</v>
      </c>
      <c r="L2287" s="147"/>
      <c r="M2287" s="147"/>
      <c r="N2287" s="148" t="s">
        <v>30041</v>
      </c>
      <c r="O2287" s="148"/>
      <c r="P2287" s="148"/>
      <c r="Q2287" s="148"/>
      <c r="R2287" s="148"/>
      <c r="S2287" s="148"/>
    </row>
    <row r="2288" spans="1:19" ht="15" customHeight="1" x14ac:dyDescent="0.3">
      <c r="A2288" s="147" t="s">
        <v>31398</v>
      </c>
      <c r="B2288" s="147"/>
      <c r="C2288" s="147" t="s">
        <v>31399</v>
      </c>
      <c r="D2288" s="147"/>
      <c r="E2288" s="147"/>
      <c r="F2288" s="147"/>
      <c r="G2288" s="147"/>
      <c r="H2288" s="147"/>
      <c r="I2288" s="147"/>
      <c r="J2288" s="147"/>
      <c r="K2288" s="147" t="s">
        <v>146</v>
      </c>
      <c r="L2288" s="147"/>
      <c r="M2288" s="147"/>
      <c r="N2288" s="148" t="s">
        <v>14254</v>
      </c>
      <c r="O2288" s="148"/>
      <c r="P2288" s="148"/>
      <c r="Q2288" s="148"/>
      <c r="R2288" s="148"/>
      <c r="S2288" s="148"/>
    </row>
    <row r="2289" spans="1:19" ht="15" customHeight="1" x14ac:dyDescent="0.3">
      <c r="A2289" s="147" t="s">
        <v>31400</v>
      </c>
      <c r="B2289" s="147"/>
      <c r="C2289" s="147" t="s">
        <v>31401</v>
      </c>
      <c r="D2289" s="147"/>
      <c r="E2289" s="147"/>
      <c r="F2289" s="147"/>
      <c r="G2289" s="147"/>
      <c r="H2289" s="147"/>
      <c r="I2289" s="147"/>
      <c r="J2289" s="147"/>
      <c r="K2289" s="147" t="s">
        <v>146</v>
      </c>
      <c r="L2289" s="147"/>
      <c r="M2289" s="147"/>
      <c r="N2289" s="148" t="s">
        <v>16533</v>
      </c>
      <c r="O2289" s="148"/>
      <c r="P2289" s="148"/>
      <c r="Q2289" s="148"/>
      <c r="R2289" s="148"/>
      <c r="S2289" s="148"/>
    </row>
    <row r="2290" spans="1:19" ht="15" customHeight="1" x14ac:dyDescent="0.3">
      <c r="A2290" s="147" t="s">
        <v>31402</v>
      </c>
      <c r="B2290" s="147"/>
      <c r="C2290" s="147" t="s">
        <v>31403</v>
      </c>
      <c r="D2290" s="147"/>
      <c r="E2290" s="147"/>
      <c r="F2290" s="147"/>
      <c r="G2290" s="147"/>
      <c r="H2290" s="147"/>
      <c r="I2290" s="147"/>
      <c r="J2290" s="147"/>
      <c r="K2290" s="147" t="s">
        <v>146</v>
      </c>
      <c r="L2290" s="147"/>
      <c r="M2290" s="147"/>
      <c r="N2290" s="148" t="s">
        <v>31404</v>
      </c>
      <c r="O2290" s="148"/>
      <c r="P2290" s="148"/>
      <c r="Q2290" s="148"/>
      <c r="R2290" s="148"/>
      <c r="S2290" s="148"/>
    </row>
    <row r="2291" spans="1:19" ht="15" customHeight="1" x14ac:dyDescent="0.3">
      <c r="A2291" s="147" t="s">
        <v>31405</v>
      </c>
      <c r="B2291" s="147"/>
      <c r="C2291" s="147" t="s">
        <v>31406</v>
      </c>
      <c r="D2291" s="147"/>
      <c r="E2291" s="147"/>
      <c r="F2291" s="147"/>
      <c r="G2291" s="147"/>
      <c r="H2291" s="147"/>
      <c r="I2291" s="147"/>
      <c r="J2291" s="147"/>
      <c r="K2291" s="147" t="s">
        <v>26910</v>
      </c>
      <c r="L2291" s="147"/>
      <c r="M2291" s="147"/>
      <c r="N2291" s="148" t="s">
        <v>26911</v>
      </c>
      <c r="O2291" s="148"/>
      <c r="P2291" s="148"/>
      <c r="Q2291" s="148"/>
      <c r="R2291" s="148"/>
      <c r="S2291" s="148"/>
    </row>
    <row r="2292" spans="1:19" ht="15" customHeight="1" x14ac:dyDescent="0.3">
      <c r="A2292" s="147" t="s">
        <v>31407</v>
      </c>
      <c r="B2292" s="147"/>
      <c r="C2292" s="147" t="s">
        <v>31408</v>
      </c>
      <c r="D2292" s="147"/>
      <c r="E2292" s="147"/>
      <c r="F2292" s="147"/>
      <c r="G2292" s="147"/>
      <c r="H2292" s="147"/>
      <c r="I2292" s="147"/>
      <c r="J2292" s="147"/>
      <c r="K2292" s="147" t="s">
        <v>146</v>
      </c>
      <c r="L2292" s="147"/>
      <c r="M2292" s="147"/>
      <c r="N2292" s="148" t="s">
        <v>30072</v>
      </c>
      <c r="O2292" s="148"/>
      <c r="P2292" s="148"/>
      <c r="Q2292" s="148"/>
      <c r="R2292" s="148"/>
      <c r="S2292" s="148"/>
    </row>
    <row r="2293" spans="1:19" ht="15" customHeight="1" x14ac:dyDescent="0.3">
      <c r="A2293" s="147" t="s">
        <v>31409</v>
      </c>
      <c r="B2293" s="147"/>
      <c r="C2293" s="147" t="s">
        <v>31410</v>
      </c>
      <c r="D2293" s="147"/>
      <c r="E2293" s="147"/>
      <c r="F2293" s="147"/>
      <c r="G2293" s="147"/>
      <c r="H2293" s="147"/>
      <c r="I2293" s="147"/>
      <c r="J2293" s="147"/>
      <c r="K2293" s="147" t="s">
        <v>146</v>
      </c>
      <c r="L2293" s="147"/>
      <c r="M2293" s="147"/>
      <c r="N2293" s="148" t="s">
        <v>17441</v>
      </c>
      <c r="O2293" s="148"/>
      <c r="P2293" s="148"/>
      <c r="Q2293" s="148"/>
      <c r="R2293" s="148"/>
      <c r="S2293" s="148"/>
    </row>
    <row r="2294" spans="1:19" ht="15" customHeight="1" x14ac:dyDescent="0.3">
      <c r="A2294" s="147" t="s">
        <v>31411</v>
      </c>
      <c r="B2294" s="147"/>
      <c r="C2294" s="147" t="s">
        <v>31412</v>
      </c>
      <c r="D2294" s="147"/>
      <c r="E2294" s="147"/>
      <c r="F2294" s="147"/>
      <c r="G2294" s="147"/>
      <c r="H2294" s="147"/>
      <c r="I2294" s="147"/>
      <c r="J2294" s="147"/>
      <c r="K2294" s="147" t="s">
        <v>146</v>
      </c>
      <c r="L2294" s="147"/>
      <c r="M2294" s="147"/>
      <c r="N2294" s="148" t="s">
        <v>5848</v>
      </c>
      <c r="O2294" s="148"/>
      <c r="P2294" s="148"/>
      <c r="Q2294" s="148"/>
      <c r="R2294" s="148"/>
      <c r="S2294" s="148"/>
    </row>
    <row r="2295" spans="1:19" ht="15" customHeight="1" x14ac:dyDescent="0.3">
      <c r="A2295" s="147" t="s">
        <v>31413</v>
      </c>
      <c r="B2295" s="147"/>
      <c r="C2295" s="147" t="s">
        <v>31414</v>
      </c>
      <c r="D2295" s="147"/>
      <c r="E2295" s="147"/>
      <c r="F2295" s="147"/>
      <c r="G2295" s="147"/>
      <c r="H2295" s="147"/>
      <c r="I2295" s="147"/>
      <c r="J2295" s="147"/>
      <c r="K2295" s="147" t="s">
        <v>146</v>
      </c>
      <c r="L2295" s="147"/>
      <c r="M2295" s="147"/>
      <c r="N2295" s="148" t="s">
        <v>7514</v>
      </c>
      <c r="O2295" s="148"/>
      <c r="P2295" s="148"/>
      <c r="Q2295" s="148"/>
      <c r="R2295" s="148"/>
      <c r="S2295" s="148"/>
    </row>
    <row r="2296" spans="1:19" ht="15" customHeight="1" x14ac:dyDescent="0.3">
      <c r="A2296" s="147" t="s">
        <v>31415</v>
      </c>
      <c r="B2296" s="147"/>
      <c r="C2296" s="147" t="s">
        <v>31416</v>
      </c>
      <c r="D2296" s="147"/>
      <c r="E2296" s="147"/>
      <c r="F2296" s="147"/>
      <c r="G2296" s="147"/>
      <c r="H2296" s="147"/>
      <c r="I2296" s="147"/>
      <c r="J2296" s="147"/>
      <c r="K2296" s="147" t="s">
        <v>146</v>
      </c>
      <c r="L2296" s="147"/>
      <c r="M2296" s="147"/>
      <c r="N2296" s="148" t="s">
        <v>31389</v>
      </c>
      <c r="O2296" s="148"/>
      <c r="P2296" s="148"/>
      <c r="Q2296" s="148"/>
      <c r="R2296" s="148"/>
      <c r="S2296" s="148"/>
    </row>
    <row r="2297" spans="1:19" ht="15" customHeight="1" x14ac:dyDescent="0.3">
      <c r="A2297" s="147" t="s">
        <v>31417</v>
      </c>
      <c r="B2297" s="147"/>
      <c r="C2297" s="147" t="s">
        <v>31418</v>
      </c>
      <c r="D2297" s="147"/>
      <c r="E2297" s="147"/>
      <c r="F2297" s="147"/>
      <c r="G2297" s="147"/>
      <c r="H2297" s="147"/>
      <c r="I2297" s="147"/>
      <c r="J2297" s="147"/>
      <c r="K2297" s="147" t="s">
        <v>80</v>
      </c>
      <c r="L2297" s="147"/>
      <c r="M2297" s="147"/>
      <c r="N2297" s="148" t="s">
        <v>7514</v>
      </c>
      <c r="O2297" s="148"/>
      <c r="P2297" s="148"/>
      <c r="Q2297" s="148"/>
      <c r="R2297" s="148"/>
      <c r="S2297" s="148"/>
    </row>
    <row r="2298" spans="1:19" ht="15" customHeight="1" x14ac:dyDescent="0.3">
      <c r="A2298" s="147" t="s">
        <v>31419</v>
      </c>
      <c r="B2298" s="147"/>
      <c r="C2298" s="147" t="s">
        <v>31420</v>
      </c>
      <c r="D2298" s="147"/>
      <c r="E2298" s="147"/>
      <c r="F2298" s="147"/>
      <c r="G2298" s="147"/>
      <c r="H2298" s="147"/>
      <c r="I2298" s="147"/>
      <c r="J2298" s="147"/>
      <c r="K2298" s="147" t="s">
        <v>80</v>
      </c>
      <c r="L2298" s="147"/>
      <c r="M2298" s="147"/>
      <c r="N2298" s="148" t="s">
        <v>5848</v>
      </c>
      <c r="O2298" s="148"/>
      <c r="P2298" s="148"/>
      <c r="Q2298" s="148"/>
      <c r="R2298" s="148"/>
      <c r="S2298" s="148"/>
    </row>
    <row r="2299" spans="1:19" ht="15" customHeight="1" x14ac:dyDescent="0.3">
      <c r="A2299" s="147" t="s">
        <v>31421</v>
      </c>
      <c r="B2299" s="147"/>
      <c r="C2299" s="147" t="s">
        <v>31422</v>
      </c>
      <c r="D2299" s="147"/>
      <c r="E2299" s="147"/>
      <c r="F2299" s="147"/>
      <c r="G2299" s="147"/>
      <c r="H2299" s="147"/>
      <c r="I2299" s="147"/>
      <c r="J2299" s="147"/>
      <c r="K2299" s="147" t="s">
        <v>80</v>
      </c>
      <c r="L2299" s="147"/>
      <c r="M2299" s="147"/>
      <c r="N2299" s="148" t="s">
        <v>2227</v>
      </c>
      <c r="O2299" s="148"/>
      <c r="P2299" s="148"/>
      <c r="Q2299" s="148"/>
      <c r="R2299" s="148"/>
      <c r="S2299" s="148"/>
    </row>
    <row r="2300" spans="1:19" ht="15" customHeight="1" x14ac:dyDescent="0.3">
      <c r="A2300" s="147" t="s">
        <v>31423</v>
      </c>
      <c r="B2300" s="147"/>
      <c r="C2300" s="147" t="s">
        <v>31424</v>
      </c>
      <c r="D2300" s="147"/>
      <c r="E2300" s="147"/>
      <c r="F2300" s="147"/>
      <c r="G2300" s="147"/>
      <c r="H2300" s="147"/>
      <c r="I2300" s="147"/>
      <c r="J2300" s="147"/>
      <c r="K2300" s="147" t="s">
        <v>80</v>
      </c>
      <c r="L2300" s="147"/>
      <c r="M2300" s="147"/>
      <c r="N2300" s="148" t="s">
        <v>7514</v>
      </c>
      <c r="O2300" s="148"/>
      <c r="P2300" s="148"/>
      <c r="Q2300" s="148"/>
      <c r="R2300" s="148"/>
      <c r="S2300" s="148"/>
    </row>
    <row r="2301" spans="1:19" ht="15" customHeight="1" x14ac:dyDescent="0.3">
      <c r="A2301" s="147" t="s">
        <v>31425</v>
      </c>
      <c r="B2301" s="147"/>
      <c r="C2301" s="147" t="s">
        <v>31426</v>
      </c>
      <c r="D2301" s="147"/>
      <c r="E2301" s="147"/>
      <c r="F2301" s="147"/>
      <c r="G2301" s="147"/>
      <c r="H2301" s="147"/>
      <c r="I2301" s="147"/>
      <c r="J2301" s="147"/>
      <c r="K2301" s="147" t="s">
        <v>146</v>
      </c>
      <c r="L2301" s="147"/>
      <c r="M2301" s="147"/>
      <c r="N2301" s="148" t="s">
        <v>5848</v>
      </c>
      <c r="O2301" s="148"/>
      <c r="P2301" s="148"/>
      <c r="Q2301" s="148"/>
      <c r="R2301" s="148"/>
      <c r="S2301" s="148"/>
    </row>
    <row r="2302" spans="1:19" ht="15" customHeight="1" x14ac:dyDescent="0.3">
      <c r="A2302" s="147" t="s">
        <v>31427</v>
      </c>
      <c r="B2302" s="147"/>
      <c r="C2302" s="147" t="s">
        <v>31428</v>
      </c>
      <c r="D2302" s="147"/>
      <c r="E2302" s="147"/>
      <c r="F2302" s="147"/>
      <c r="G2302" s="147"/>
      <c r="H2302" s="147"/>
      <c r="I2302" s="147"/>
      <c r="J2302" s="147"/>
      <c r="K2302" s="147" t="s">
        <v>146</v>
      </c>
      <c r="L2302" s="147"/>
      <c r="M2302" s="147"/>
      <c r="N2302" s="148" t="s">
        <v>28646</v>
      </c>
      <c r="O2302" s="148"/>
      <c r="P2302" s="148"/>
      <c r="Q2302" s="148"/>
      <c r="R2302" s="148"/>
      <c r="S2302" s="148"/>
    </row>
    <row r="2303" spans="1:19" ht="15" customHeight="1" x14ac:dyDescent="0.3">
      <c r="A2303" s="147" t="s">
        <v>31429</v>
      </c>
      <c r="B2303" s="147"/>
      <c r="C2303" s="147" t="s">
        <v>31430</v>
      </c>
      <c r="D2303" s="147"/>
      <c r="E2303" s="147"/>
      <c r="F2303" s="147"/>
      <c r="G2303" s="147"/>
      <c r="H2303" s="147"/>
      <c r="I2303" s="147"/>
      <c r="J2303" s="147"/>
      <c r="K2303" s="147" t="s">
        <v>80</v>
      </c>
      <c r="L2303" s="147"/>
      <c r="M2303" s="147"/>
      <c r="N2303" s="148" t="s">
        <v>2225</v>
      </c>
      <c r="O2303" s="148"/>
      <c r="P2303" s="148"/>
      <c r="Q2303" s="148"/>
      <c r="R2303" s="148"/>
      <c r="S2303" s="148"/>
    </row>
    <row r="2304" spans="1:19" ht="15" customHeight="1" x14ac:dyDescent="0.3">
      <c r="A2304" s="147" t="s">
        <v>31431</v>
      </c>
      <c r="B2304" s="147"/>
      <c r="C2304" s="147" t="s">
        <v>31432</v>
      </c>
      <c r="D2304" s="147"/>
      <c r="E2304" s="147"/>
      <c r="F2304" s="147"/>
      <c r="G2304" s="147"/>
      <c r="H2304" s="147"/>
      <c r="I2304" s="147"/>
      <c r="J2304" s="147"/>
      <c r="K2304" s="147" t="s">
        <v>80</v>
      </c>
      <c r="L2304" s="147"/>
      <c r="M2304" s="147"/>
      <c r="N2304" s="148" t="s">
        <v>18393</v>
      </c>
      <c r="O2304" s="148"/>
      <c r="P2304" s="148"/>
      <c r="Q2304" s="148"/>
      <c r="R2304" s="148"/>
      <c r="S2304" s="148"/>
    </row>
    <row r="2305" spans="1:19" ht="15" customHeight="1" x14ac:dyDescent="0.3">
      <c r="A2305" s="147" t="s">
        <v>31433</v>
      </c>
      <c r="B2305" s="147"/>
      <c r="C2305" s="147" t="s">
        <v>31434</v>
      </c>
      <c r="D2305" s="147"/>
      <c r="E2305" s="147"/>
      <c r="F2305" s="147"/>
      <c r="G2305" s="147"/>
      <c r="H2305" s="147"/>
      <c r="I2305" s="147"/>
      <c r="J2305" s="147"/>
      <c r="K2305" s="147" t="s">
        <v>80</v>
      </c>
      <c r="L2305" s="147"/>
      <c r="M2305" s="147"/>
      <c r="N2305" s="148" t="s">
        <v>13354</v>
      </c>
      <c r="O2305" s="148"/>
      <c r="P2305" s="148"/>
      <c r="Q2305" s="148"/>
      <c r="R2305" s="148"/>
      <c r="S2305" s="148"/>
    </row>
    <row r="2306" spans="1:19" ht="15" customHeight="1" x14ac:dyDescent="0.3">
      <c r="A2306" s="147" t="s">
        <v>31435</v>
      </c>
      <c r="B2306" s="147"/>
      <c r="C2306" s="147" t="s">
        <v>31436</v>
      </c>
      <c r="D2306" s="147"/>
      <c r="E2306" s="147"/>
      <c r="F2306" s="147"/>
      <c r="G2306" s="147"/>
      <c r="H2306" s="147"/>
      <c r="I2306" s="147"/>
      <c r="J2306" s="147"/>
      <c r="K2306" s="147" t="s">
        <v>80</v>
      </c>
      <c r="L2306" s="147"/>
      <c r="M2306" s="147"/>
      <c r="N2306" s="148" t="s">
        <v>29023</v>
      </c>
      <c r="O2306" s="148"/>
      <c r="P2306" s="148"/>
      <c r="Q2306" s="148"/>
      <c r="R2306" s="148"/>
      <c r="S2306" s="148"/>
    </row>
    <row r="2307" spans="1:19" ht="15" customHeight="1" x14ac:dyDescent="0.3">
      <c r="A2307" s="147" t="s">
        <v>31437</v>
      </c>
      <c r="B2307" s="147"/>
      <c r="C2307" s="147" t="s">
        <v>31438</v>
      </c>
      <c r="D2307" s="147"/>
      <c r="E2307" s="147"/>
      <c r="F2307" s="147"/>
      <c r="G2307" s="147"/>
      <c r="H2307" s="147"/>
      <c r="I2307" s="147"/>
      <c r="J2307" s="147"/>
      <c r="K2307" s="147" t="s">
        <v>146</v>
      </c>
      <c r="L2307" s="147"/>
      <c r="M2307" s="147"/>
      <c r="N2307" s="148" t="s">
        <v>10890</v>
      </c>
      <c r="O2307" s="148"/>
      <c r="P2307" s="148"/>
      <c r="Q2307" s="148"/>
      <c r="R2307" s="148"/>
      <c r="S2307" s="148"/>
    </row>
    <row r="2308" spans="1:19" ht="15" customHeight="1" x14ac:dyDescent="0.3">
      <c r="A2308" s="147" t="s">
        <v>31439</v>
      </c>
      <c r="B2308" s="147"/>
      <c r="C2308" s="147" t="s">
        <v>31440</v>
      </c>
      <c r="D2308" s="147"/>
      <c r="E2308" s="147"/>
      <c r="F2308" s="147"/>
      <c r="G2308" s="147"/>
      <c r="H2308" s="147"/>
      <c r="I2308" s="147"/>
      <c r="J2308" s="147"/>
      <c r="K2308" s="147" t="s">
        <v>146</v>
      </c>
      <c r="L2308" s="147"/>
      <c r="M2308" s="147"/>
      <c r="N2308" s="148" t="s">
        <v>5848</v>
      </c>
      <c r="O2308" s="148"/>
      <c r="P2308" s="148"/>
      <c r="Q2308" s="148"/>
      <c r="R2308" s="148"/>
      <c r="S2308" s="148"/>
    </row>
    <row r="2309" spans="1:19" ht="15" customHeight="1" x14ac:dyDescent="0.3">
      <c r="A2309" s="147" t="s">
        <v>31441</v>
      </c>
      <c r="B2309" s="147"/>
      <c r="C2309" s="147" t="s">
        <v>31442</v>
      </c>
      <c r="D2309" s="147"/>
      <c r="E2309" s="147"/>
      <c r="F2309" s="147"/>
      <c r="G2309" s="147"/>
      <c r="H2309" s="147"/>
      <c r="I2309" s="147"/>
      <c r="J2309" s="147"/>
      <c r="K2309" s="147" t="s">
        <v>1037</v>
      </c>
      <c r="L2309" s="147"/>
      <c r="M2309" s="147"/>
      <c r="N2309" s="148" t="s">
        <v>28646</v>
      </c>
      <c r="O2309" s="148"/>
      <c r="P2309" s="148"/>
      <c r="Q2309" s="148"/>
      <c r="R2309" s="148"/>
      <c r="S2309" s="148"/>
    </row>
    <row r="2310" spans="1:19" ht="15" customHeight="1" x14ac:dyDescent="0.3">
      <c r="A2310" s="147" t="s">
        <v>31443</v>
      </c>
      <c r="B2310" s="147"/>
      <c r="C2310" s="147" t="s">
        <v>31444</v>
      </c>
      <c r="D2310" s="147"/>
      <c r="E2310" s="147"/>
      <c r="F2310" s="147"/>
      <c r="G2310" s="147"/>
      <c r="H2310" s="147"/>
      <c r="I2310" s="147"/>
      <c r="J2310" s="147"/>
      <c r="K2310" s="147" t="s">
        <v>146</v>
      </c>
      <c r="L2310" s="147"/>
      <c r="M2310" s="147"/>
      <c r="N2310" s="148" t="s">
        <v>10890</v>
      </c>
      <c r="O2310" s="148"/>
      <c r="P2310" s="148"/>
      <c r="Q2310" s="148"/>
      <c r="R2310" s="148"/>
      <c r="S2310" s="148"/>
    </row>
    <row r="2311" spans="1:19" ht="15" customHeight="1" x14ac:dyDescent="0.3">
      <c r="A2311" s="147" t="s">
        <v>31445</v>
      </c>
      <c r="B2311" s="147"/>
      <c r="C2311" s="147" t="s">
        <v>31446</v>
      </c>
      <c r="D2311" s="147"/>
      <c r="E2311" s="147"/>
      <c r="F2311" s="147"/>
      <c r="G2311" s="147"/>
      <c r="H2311" s="147"/>
      <c r="I2311" s="147"/>
      <c r="J2311" s="147"/>
      <c r="K2311" s="147" t="s">
        <v>146</v>
      </c>
      <c r="L2311" s="147"/>
      <c r="M2311" s="147"/>
      <c r="N2311" s="148" t="s">
        <v>5848</v>
      </c>
      <c r="O2311" s="148"/>
      <c r="P2311" s="148"/>
      <c r="Q2311" s="148"/>
      <c r="R2311" s="148"/>
      <c r="S2311" s="148"/>
    </row>
    <row r="2312" spans="1:19" ht="15" customHeight="1" x14ac:dyDescent="0.3">
      <c r="A2312" s="147" t="s">
        <v>31447</v>
      </c>
      <c r="B2312" s="147"/>
      <c r="C2312" s="147" t="s">
        <v>31448</v>
      </c>
      <c r="D2312" s="147"/>
      <c r="E2312" s="147"/>
      <c r="F2312" s="147"/>
      <c r="G2312" s="147"/>
      <c r="H2312" s="147"/>
      <c r="I2312" s="147"/>
      <c r="J2312" s="147"/>
      <c r="K2312" s="147" t="s">
        <v>146</v>
      </c>
      <c r="L2312" s="147"/>
      <c r="M2312" s="147"/>
      <c r="N2312" s="148" t="s">
        <v>2227</v>
      </c>
      <c r="O2312" s="148"/>
      <c r="P2312" s="148"/>
      <c r="Q2312" s="148"/>
      <c r="R2312" s="148"/>
      <c r="S2312" s="148"/>
    </row>
    <row r="2313" spans="1:19" ht="15" customHeight="1" x14ac:dyDescent="0.3">
      <c r="A2313" s="147" t="s">
        <v>31449</v>
      </c>
      <c r="B2313" s="147"/>
      <c r="C2313" s="147" t="s">
        <v>31450</v>
      </c>
      <c r="D2313" s="147"/>
      <c r="E2313" s="147"/>
      <c r="F2313" s="147"/>
      <c r="G2313" s="147"/>
      <c r="H2313" s="147"/>
      <c r="I2313" s="147"/>
      <c r="J2313" s="147"/>
      <c r="K2313" s="147" t="s">
        <v>146</v>
      </c>
      <c r="L2313" s="147"/>
      <c r="M2313" s="147"/>
      <c r="N2313" s="148" t="s">
        <v>5848</v>
      </c>
      <c r="O2313" s="148"/>
      <c r="P2313" s="148"/>
      <c r="Q2313" s="148"/>
      <c r="R2313" s="148"/>
      <c r="S2313" s="148"/>
    </row>
    <row r="2314" spans="1:19" ht="15" customHeight="1" x14ac:dyDescent="0.3">
      <c r="A2314" s="147" t="s">
        <v>31451</v>
      </c>
      <c r="B2314" s="147"/>
      <c r="C2314" s="147" t="s">
        <v>31452</v>
      </c>
      <c r="D2314" s="147"/>
      <c r="E2314" s="147"/>
      <c r="F2314" s="147"/>
      <c r="G2314" s="147"/>
      <c r="H2314" s="147"/>
      <c r="I2314" s="147"/>
      <c r="J2314" s="147"/>
      <c r="K2314" s="147" t="s">
        <v>146</v>
      </c>
      <c r="L2314" s="147"/>
      <c r="M2314" s="147"/>
      <c r="N2314" s="148" t="s">
        <v>31453</v>
      </c>
      <c r="O2314" s="148"/>
      <c r="P2314" s="148"/>
      <c r="Q2314" s="148"/>
      <c r="R2314" s="148"/>
      <c r="S2314" s="148"/>
    </row>
    <row r="2315" spans="1:19" ht="15" customHeight="1" x14ac:dyDescent="0.3">
      <c r="A2315" s="147" t="s">
        <v>31454</v>
      </c>
      <c r="B2315" s="147"/>
      <c r="C2315" s="147" t="s">
        <v>31455</v>
      </c>
      <c r="D2315" s="147"/>
      <c r="E2315" s="147"/>
      <c r="F2315" s="147"/>
      <c r="G2315" s="147"/>
      <c r="H2315" s="147"/>
      <c r="I2315" s="147"/>
      <c r="J2315" s="147"/>
      <c r="K2315" s="147" t="s">
        <v>146</v>
      </c>
      <c r="L2315" s="147"/>
      <c r="M2315" s="147"/>
      <c r="N2315" s="148" t="s">
        <v>28646</v>
      </c>
      <c r="O2315" s="148"/>
      <c r="P2315" s="148"/>
      <c r="Q2315" s="148"/>
      <c r="R2315" s="148"/>
      <c r="S2315" s="148"/>
    </row>
    <row r="2316" spans="1:19" ht="15" customHeight="1" x14ac:dyDescent="0.3">
      <c r="A2316" s="152" t="s">
        <v>31456</v>
      </c>
      <c r="B2316" s="152"/>
      <c r="C2316" s="152" t="s">
        <v>31457</v>
      </c>
      <c r="D2316" s="152"/>
      <c r="E2316" s="152"/>
      <c r="F2316" s="152"/>
      <c r="G2316" s="152"/>
      <c r="H2316" s="152"/>
      <c r="I2316" s="152"/>
      <c r="J2316" s="152"/>
      <c r="K2316" s="152" t="s">
        <v>80</v>
      </c>
      <c r="L2316" s="152"/>
      <c r="M2316" s="152"/>
      <c r="N2316" s="153" t="s">
        <v>5848</v>
      </c>
      <c r="O2316" s="153"/>
      <c r="P2316" s="153"/>
      <c r="Q2316" s="153"/>
      <c r="R2316" s="153"/>
      <c r="S2316" s="153"/>
    </row>
    <row r="2318" spans="1:19" ht="15" customHeight="1" x14ac:dyDescent="0.3">
      <c r="A2318" s="154" t="s">
        <v>26963</v>
      </c>
      <c r="B2318" s="154"/>
      <c r="C2318" s="154"/>
    </row>
    <row r="2319" spans="1:19" ht="15" customHeight="1" x14ac:dyDescent="0.3">
      <c r="A2319" s="154"/>
      <c r="B2319" s="154"/>
      <c r="C2319" s="154"/>
      <c r="P2319" s="155" t="s">
        <v>31458</v>
      </c>
      <c r="Q2319" s="155"/>
      <c r="R2319" s="155"/>
      <c r="S2319" s="155"/>
    </row>
    <row r="2320" spans="1:19" x14ac:dyDescent="0.3">
      <c r="P2320" s="155"/>
      <c r="Q2320" s="155"/>
      <c r="R2320" s="155"/>
      <c r="S2320" s="155"/>
    </row>
    <row r="2322" spans="1:19" ht="15.75" customHeight="1" x14ac:dyDescent="0.3">
      <c r="H2322" s="150" t="s">
        <v>26843</v>
      </c>
      <c r="I2322" s="150"/>
      <c r="J2322" s="150"/>
      <c r="K2322" s="150"/>
      <c r="L2322" s="150"/>
      <c r="M2322" s="150"/>
      <c r="N2322" s="150"/>
    </row>
    <row r="2324" spans="1:19" ht="15.75" customHeight="1" x14ac:dyDescent="0.3">
      <c r="G2324" s="150" t="s">
        <v>26844</v>
      </c>
      <c r="H2324" s="150"/>
    </row>
    <row r="2326" spans="1:19" ht="15" customHeight="1" x14ac:dyDescent="0.3">
      <c r="A2326" s="151" t="s">
        <v>26845</v>
      </c>
      <c r="B2326" s="151"/>
      <c r="C2326" s="151"/>
      <c r="D2326" s="151"/>
      <c r="J2326" s="151" t="s">
        <v>26846</v>
      </c>
      <c r="K2326" s="151"/>
      <c r="M2326" s="151" t="s">
        <v>26847</v>
      </c>
      <c r="N2326" s="151"/>
      <c r="P2326" s="151" t="s">
        <v>26848</v>
      </c>
      <c r="Q2326" s="151"/>
      <c r="R2326" s="151"/>
    </row>
    <row r="2328" spans="1:19" ht="15" customHeight="1" x14ac:dyDescent="0.3">
      <c r="A2328" s="137" t="s">
        <v>27</v>
      </c>
      <c r="C2328" s="149" t="s">
        <v>26849</v>
      </c>
      <c r="D2328" s="149"/>
      <c r="E2328" s="149"/>
      <c r="L2328" s="137" t="s">
        <v>13</v>
      </c>
      <c r="R2328" s="137" t="s">
        <v>26850</v>
      </c>
    </row>
    <row r="2330" spans="1:19" ht="15" customHeight="1" x14ac:dyDescent="0.3">
      <c r="A2330" s="147" t="s">
        <v>31459</v>
      </c>
      <c r="B2330" s="147"/>
      <c r="C2330" s="147" t="s">
        <v>31460</v>
      </c>
      <c r="D2330" s="147"/>
      <c r="E2330" s="147"/>
      <c r="F2330" s="147"/>
      <c r="G2330" s="147"/>
      <c r="H2330" s="147"/>
      <c r="I2330" s="147"/>
      <c r="J2330" s="147"/>
      <c r="K2330" s="147" t="s">
        <v>26910</v>
      </c>
      <c r="L2330" s="147"/>
      <c r="M2330" s="147"/>
      <c r="N2330" s="148" t="s">
        <v>26911</v>
      </c>
      <c r="O2330" s="148"/>
      <c r="P2330" s="148"/>
      <c r="Q2330" s="148"/>
      <c r="R2330" s="148"/>
      <c r="S2330" s="148"/>
    </row>
    <row r="2331" spans="1:19" x14ac:dyDescent="0.3">
      <c r="A2331" s="147"/>
      <c r="B2331" s="147"/>
      <c r="C2331" s="147"/>
      <c r="D2331" s="147"/>
      <c r="E2331" s="147"/>
      <c r="F2331" s="147"/>
      <c r="G2331" s="147"/>
      <c r="H2331" s="147"/>
      <c r="I2331" s="147"/>
      <c r="J2331" s="147"/>
      <c r="K2331" s="147"/>
      <c r="L2331" s="147"/>
      <c r="M2331" s="147"/>
      <c r="N2331" s="148"/>
      <c r="O2331" s="148"/>
      <c r="P2331" s="148"/>
      <c r="Q2331" s="148"/>
      <c r="R2331" s="148"/>
      <c r="S2331" s="148"/>
    </row>
    <row r="2332" spans="1:19" ht="15" customHeight="1" x14ac:dyDescent="0.3">
      <c r="A2332" s="147" t="s">
        <v>31461</v>
      </c>
      <c r="B2332" s="147"/>
      <c r="C2332" s="147" t="s">
        <v>31462</v>
      </c>
      <c r="D2332" s="147"/>
      <c r="E2332" s="147"/>
      <c r="F2332" s="147"/>
      <c r="G2332" s="147"/>
      <c r="H2332" s="147"/>
      <c r="I2332" s="147"/>
      <c r="J2332" s="147"/>
      <c r="K2332" s="147" t="s">
        <v>146</v>
      </c>
      <c r="L2332" s="147"/>
      <c r="M2332" s="147"/>
      <c r="N2332" s="148" t="s">
        <v>27714</v>
      </c>
      <c r="O2332" s="148"/>
      <c r="P2332" s="148"/>
      <c r="Q2332" s="148"/>
      <c r="R2332" s="148"/>
      <c r="S2332" s="148"/>
    </row>
    <row r="2333" spans="1:19" ht="15" customHeight="1" x14ac:dyDescent="0.3">
      <c r="A2333" s="147" t="s">
        <v>31463</v>
      </c>
      <c r="B2333" s="147"/>
      <c r="C2333" s="147" t="s">
        <v>31464</v>
      </c>
      <c r="D2333" s="147"/>
      <c r="E2333" s="147"/>
      <c r="F2333" s="147"/>
      <c r="G2333" s="147"/>
      <c r="H2333" s="147"/>
      <c r="I2333" s="147"/>
      <c r="J2333" s="147"/>
      <c r="K2333" s="147" t="s">
        <v>146</v>
      </c>
      <c r="L2333" s="147"/>
      <c r="M2333" s="147"/>
      <c r="N2333" s="148" t="s">
        <v>29009</v>
      </c>
      <c r="O2333" s="148"/>
      <c r="P2333" s="148"/>
      <c r="Q2333" s="148"/>
      <c r="R2333" s="148"/>
      <c r="S2333" s="148"/>
    </row>
    <row r="2334" spans="1:19" ht="15" customHeight="1" x14ac:dyDescent="0.3">
      <c r="A2334" s="147" t="s">
        <v>31465</v>
      </c>
      <c r="B2334" s="147"/>
      <c r="C2334" s="147" t="s">
        <v>31466</v>
      </c>
      <c r="D2334" s="147"/>
      <c r="E2334" s="147"/>
      <c r="F2334" s="147"/>
      <c r="G2334" s="147"/>
      <c r="H2334" s="147"/>
      <c r="I2334" s="147"/>
      <c r="J2334" s="147"/>
      <c r="K2334" s="147" t="s">
        <v>146</v>
      </c>
      <c r="L2334" s="147"/>
      <c r="M2334" s="147"/>
      <c r="N2334" s="148" t="s">
        <v>28646</v>
      </c>
      <c r="O2334" s="148"/>
      <c r="P2334" s="148"/>
      <c r="Q2334" s="148"/>
      <c r="R2334" s="148"/>
      <c r="S2334" s="148"/>
    </row>
    <row r="2335" spans="1:19" ht="15" customHeight="1" x14ac:dyDescent="0.3">
      <c r="A2335" s="147" t="s">
        <v>31467</v>
      </c>
      <c r="B2335" s="147"/>
      <c r="C2335" s="147" t="s">
        <v>31468</v>
      </c>
      <c r="D2335" s="147"/>
      <c r="E2335" s="147"/>
      <c r="F2335" s="147"/>
      <c r="G2335" s="147"/>
      <c r="H2335" s="147"/>
      <c r="I2335" s="147"/>
      <c r="J2335" s="147"/>
      <c r="K2335" s="147" t="s">
        <v>146</v>
      </c>
      <c r="L2335" s="147"/>
      <c r="M2335" s="147"/>
      <c r="N2335" s="148" t="s">
        <v>30041</v>
      </c>
      <c r="O2335" s="148"/>
      <c r="P2335" s="148"/>
      <c r="Q2335" s="148"/>
      <c r="R2335" s="148"/>
      <c r="S2335" s="148"/>
    </row>
    <row r="2336" spans="1:19" ht="15" customHeight="1" x14ac:dyDescent="0.3">
      <c r="A2336" s="147" t="s">
        <v>31469</v>
      </c>
      <c r="B2336" s="147"/>
      <c r="C2336" s="147" t="s">
        <v>31470</v>
      </c>
      <c r="D2336" s="147"/>
      <c r="E2336" s="147"/>
      <c r="F2336" s="147"/>
      <c r="G2336" s="147"/>
      <c r="H2336" s="147"/>
      <c r="I2336" s="147"/>
      <c r="J2336" s="147"/>
      <c r="K2336" s="147" t="s">
        <v>146</v>
      </c>
      <c r="L2336" s="147"/>
      <c r="M2336" s="147"/>
      <c r="N2336" s="148" t="s">
        <v>2292</v>
      </c>
      <c r="O2336" s="148"/>
      <c r="P2336" s="148"/>
      <c r="Q2336" s="148"/>
      <c r="R2336" s="148"/>
      <c r="S2336" s="148"/>
    </row>
    <row r="2337" spans="1:19" ht="15" customHeight="1" x14ac:dyDescent="0.3">
      <c r="A2337" s="147" t="s">
        <v>31471</v>
      </c>
      <c r="B2337" s="147"/>
      <c r="C2337" s="147" t="s">
        <v>31472</v>
      </c>
      <c r="D2337" s="147"/>
      <c r="E2337" s="147"/>
      <c r="F2337" s="147"/>
      <c r="G2337" s="147"/>
      <c r="H2337" s="147"/>
      <c r="I2337" s="147"/>
      <c r="J2337" s="147"/>
      <c r="K2337" s="147" t="s">
        <v>146</v>
      </c>
      <c r="L2337" s="147"/>
      <c r="M2337" s="147"/>
      <c r="N2337" s="148" t="s">
        <v>2292</v>
      </c>
      <c r="O2337" s="148"/>
      <c r="P2337" s="148"/>
      <c r="Q2337" s="148"/>
      <c r="R2337" s="148"/>
      <c r="S2337" s="148"/>
    </row>
    <row r="2338" spans="1:19" ht="15" customHeight="1" x14ac:dyDescent="0.3">
      <c r="A2338" s="147" t="s">
        <v>31473</v>
      </c>
      <c r="B2338" s="147"/>
      <c r="C2338" s="147" t="s">
        <v>31474</v>
      </c>
      <c r="D2338" s="147"/>
      <c r="E2338" s="147"/>
      <c r="F2338" s="147"/>
      <c r="G2338" s="147"/>
      <c r="H2338" s="147"/>
      <c r="I2338" s="147"/>
      <c r="J2338" s="147"/>
      <c r="K2338" s="147" t="s">
        <v>146</v>
      </c>
      <c r="L2338" s="147"/>
      <c r="M2338" s="147"/>
      <c r="N2338" s="148" t="s">
        <v>10890</v>
      </c>
      <c r="O2338" s="148"/>
      <c r="P2338" s="148"/>
      <c r="Q2338" s="148"/>
      <c r="R2338" s="148"/>
      <c r="S2338" s="148"/>
    </row>
    <row r="2339" spans="1:19" ht="15" customHeight="1" x14ac:dyDescent="0.3">
      <c r="A2339" s="147" t="s">
        <v>31475</v>
      </c>
      <c r="B2339" s="147"/>
      <c r="C2339" s="147" t="s">
        <v>31476</v>
      </c>
      <c r="D2339" s="147"/>
      <c r="E2339" s="147"/>
      <c r="F2339" s="147"/>
      <c r="G2339" s="147"/>
      <c r="H2339" s="147"/>
      <c r="I2339" s="147"/>
      <c r="J2339" s="147"/>
      <c r="K2339" s="147" t="s">
        <v>146</v>
      </c>
      <c r="L2339" s="147"/>
      <c r="M2339" s="147"/>
      <c r="N2339" s="148" t="s">
        <v>28646</v>
      </c>
      <c r="O2339" s="148"/>
      <c r="P2339" s="148"/>
      <c r="Q2339" s="148"/>
      <c r="R2339" s="148"/>
      <c r="S2339" s="148"/>
    </row>
    <row r="2340" spans="1:19" ht="15" customHeight="1" x14ac:dyDescent="0.3">
      <c r="A2340" s="147" t="s">
        <v>31477</v>
      </c>
      <c r="B2340" s="147"/>
      <c r="C2340" s="147" t="s">
        <v>31478</v>
      </c>
      <c r="D2340" s="147"/>
      <c r="E2340" s="147"/>
      <c r="F2340" s="147"/>
      <c r="G2340" s="147"/>
      <c r="H2340" s="147"/>
      <c r="I2340" s="147"/>
      <c r="J2340" s="147"/>
      <c r="K2340" s="147" t="s">
        <v>146</v>
      </c>
      <c r="L2340" s="147"/>
      <c r="M2340" s="147"/>
      <c r="N2340" s="148" t="s">
        <v>30041</v>
      </c>
      <c r="O2340" s="148"/>
      <c r="P2340" s="148"/>
      <c r="Q2340" s="148"/>
      <c r="R2340" s="148"/>
      <c r="S2340" s="148"/>
    </row>
    <row r="2341" spans="1:19" ht="15" customHeight="1" x14ac:dyDescent="0.3">
      <c r="A2341" s="147" t="s">
        <v>31479</v>
      </c>
      <c r="B2341" s="147"/>
      <c r="C2341" s="147" t="s">
        <v>31480</v>
      </c>
      <c r="D2341" s="147"/>
      <c r="E2341" s="147"/>
      <c r="F2341" s="147"/>
      <c r="G2341" s="147"/>
      <c r="H2341" s="147"/>
      <c r="I2341" s="147"/>
      <c r="J2341" s="147"/>
      <c r="K2341" s="147" t="s">
        <v>146</v>
      </c>
      <c r="L2341" s="147"/>
      <c r="M2341" s="147"/>
      <c r="N2341" s="148" t="s">
        <v>28646</v>
      </c>
      <c r="O2341" s="148"/>
      <c r="P2341" s="148"/>
      <c r="Q2341" s="148"/>
      <c r="R2341" s="148"/>
      <c r="S2341" s="148"/>
    </row>
    <row r="2342" spans="1:19" ht="15" customHeight="1" x14ac:dyDescent="0.3">
      <c r="A2342" s="147" t="s">
        <v>31481</v>
      </c>
      <c r="B2342" s="147"/>
      <c r="C2342" s="147" t="s">
        <v>31482</v>
      </c>
      <c r="D2342" s="147"/>
      <c r="E2342" s="147"/>
      <c r="F2342" s="147"/>
      <c r="G2342" s="147"/>
      <c r="H2342" s="147"/>
      <c r="I2342" s="147"/>
      <c r="J2342" s="147"/>
      <c r="K2342" s="147" t="s">
        <v>146</v>
      </c>
      <c r="L2342" s="147"/>
      <c r="M2342" s="147"/>
      <c r="N2342" s="148" t="s">
        <v>30041</v>
      </c>
      <c r="O2342" s="148"/>
      <c r="P2342" s="148"/>
      <c r="Q2342" s="148"/>
      <c r="R2342" s="148"/>
      <c r="S2342" s="148"/>
    </row>
    <row r="2343" spans="1:19" ht="15" customHeight="1" x14ac:dyDescent="0.3">
      <c r="A2343" s="147" t="s">
        <v>31483</v>
      </c>
      <c r="B2343" s="147"/>
      <c r="C2343" s="147" t="s">
        <v>31484</v>
      </c>
      <c r="D2343" s="147"/>
      <c r="E2343" s="147"/>
      <c r="F2343" s="147"/>
      <c r="G2343" s="147"/>
      <c r="H2343" s="147"/>
      <c r="I2343" s="147"/>
      <c r="J2343" s="147"/>
      <c r="K2343" s="147" t="s">
        <v>146</v>
      </c>
      <c r="L2343" s="147"/>
      <c r="M2343" s="147"/>
      <c r="N2343" s="148" t="s">
        <v>5848</v>
      </c>
      <c r="O2343" s="148"/>
      <c r="P2343" s="148"/>
      <c r="Q2343" s="148"/>
      <c r="R2343" s="148"/>
      <c r="S2343" s="148"/>
    </row>
    <row r="2344" spans="1:19" ht="15" customHeight="1" x14ac:dyDescent="0.3">
      <c r="A2344" s="147" t="s">
        <v>31485</v>
      </c>
      <c r="B2344" s="147"/>
      <c r="C2344" s="147" t="s">
        <v>31486</v>
      </c>
      <c r="D2344" s="147"/>
      <c r="E2344" s="147"/>
      <c r="F2344" s="147"/>
      <c r="G2344" s="147"/>
      <c r="H2344" s="147"/>
      <c r="I2344" s="147"/>
      <c r="J2344" s="147"/>
      <c r="K2344" s="147" t="s">
        <v>146</v>
      </c>
      <c r="L2344" s="147"/>
      <c r="M2344" s="147"/>
      <c r="N2344" s="148" t="s">
        <v>30041</v>
      </c>
      <c r="O2344" s="148"/>
      <c r="P2344" s="148"/>
      <c r="Q2344" s="148"/>
      <c r="R2344" s="148"/>
      <c r="S2344" s="148"/>
    </row>
    <row r="2345" spans="1:19" ht="15" customHeight="1" x14ac:dyDescent="0.3">
      <c r="A2345" s="147" t="s">
        <v>31487</v>
      </c>
      <c r="B2345" s="147"/>
      <c r="C2345" s="147" t="s">
        <v>31488</v>
      </c>
      <c r="D2345" s="147"/>
      <c r="E2345" s="147"/>
      <c r="F2345" s="147"/>
      <c r="G2345" s="147"/>
      <c r="H2345" s="147"/>
      <c r="I2345" s="147"/>
      <c r="J2345" s="147"/>
      <c r="K2345" s="147" t="s">
        <v>146</v>
      </c>
      <c r="L2345" s="147"/>
      <c r="M2345" s="147"/>
      <c r="N2345" s="148" t="s">
        <v>17441</v>
      </c>
      <c r="O2345" s="148"/>
      <c r="P2345" s="148"/>
      <c r="Q2345" s="148"/>
      <c r="R2345" s="148"/>
      <c r="S2345" s="148"/>
    </row>
    <row r="2346" spans="1:19" ht="15" customHeight="1" x14ac:dyDescent="0.3">
      <c r="A2346" s="147" t="s">
        <v>31489</v>
      </c>
      <c r="B2346" s="147"/>
      <c r="C2346" s="147" t="s">
        <v>31490</v>
      </c>
      <c r="D2346" s="147"/>
      <c r="E2346" s="147"/>
      <c r="F2346" s="147"/>
      <c r="G2346" s="147"/>
      <c r="H2346" s="147"/>
      <c r="I2346" s="147"/>
      <c r="J2346" s="147"/>
      <c r="K2346" s="147" t="s">
        <v>146</v>
      </c>
      <c r="L2346" s="147"/>
      <c r="M2346" s="147"/>
      <c r="N2346" s="148" t="s">
        <v>31491</v>
      </c>
      <c r="O2346" s="148"/>
      <c r="P2346" s="148"/>
      <c r="Q2346" s="148"/>
      <c r="R2346" s="148"/>
      <c r="S2346" s="148"/>
    </row>
    <row r="2347" spans="1:19" ht="15" customHeight="1" x14ac:dyDescent="0.3">
      <c r="A2347" s="147" t="s">
        <v>31492</v>
      </c>
      <c r="B2347" s="147"/>
      <c r="C2347" s="147" t="s">
        <v>31493</v>
      </c>
      <c r="D2347" s="147"/>
      <c r="E2347" s="147"/>
      <c r="F2347" s="147"/>
      <c r="G2347" s="147"/>
      <c r="H2347" s="147"/>
      <c r="I2347" s="147"/>
      <c r="J2347" s="147"/>
      <c r="K2347" s="147" t="s">
        <v>26910</v>
      </c>
      <c r="L2347" s="147"/>
      <c r="M2347" s="147"/>
      <c r="N2347" s="148" t="s">
        <v>26911</v>
      </c>
      <c r="O2347" s="148"/>
      <c r="P2347" s="148"/>
      <c r="Q2347" s="148"/>
      <c r="R2347" s="148"/>
      <c r="S2347" s="148"/>
    </row>
    <row r="2348" spans="1:19" ht="15" customHeight="1" x14ac:dyDescent="0.3">
      <c r="A2348" s="147" t="s">
        <v>31494</v>
      </c>
      <c r="B2348" s="147"/>
      <c r="C2348" s="147" t="s">
        <v>31495</v>
      </c>
      <c r="D2348" s="147"/>
      <c r="E2348" s="147"/>
      <c r="F2348" s="147"/>
      <c r="G2348" s="147"/>
      <c r="H2348" s="147"/>
      <c r="I2348" s="147"/>
      <c r="J2348" s="147"/>
      <c r="K2348" s="147" t="s">
        <v>146</v>
      </c>
      <c r="L2348" s="147"/>
      <c r="M2348" s="147"/>
      <c r="N2348" s="148" t="s">
        <v>5848</v>
      </c>
      <c r="O2348" s="148"/>
      <c r="P2348" s="148"/>
      <c r="Q2348" s="148"/>
      <c r="R2348" s="148"/>
      <c r="S2348" s="148"/>
    </row>
    <row r="2349" spans="1:19" ht="15" customHeight="1" x14ac:dyDescent="0.3">
      <c r="A2349" s="147" t="s">
        <v>31496</v>
      </c>
      <c r="B2349" s="147"/>
      <c r="C2349" s="147" t="s">
        <v>31497</v>
      </c>
      <c r="D2349" s="147"/>
      <c r="E2349" s="147"/>
      <c r="F2349" s="147"/>
      <c r="G2349" s="147"/>
      <c r="H2349" s="147"/>
      <c r="I2349" s="147"/>
      <c r="J2349" s="147"/>
      <c r="K2349" s="147" t="s">
        <v>146</v>
      </c>
      <c r="L2349" s="147"/>
      <c r="M2349" s="147"/>
      <c r="N2349" s="148" t="s">
        <v>28646</v>
      </c>
      <c r="O2349" s="148"/>
      <c r="P2349" s="148"/>
      <c r="Q2349" s="148"/>
      <c r="R2349" s="148"/>
      <c r="S2349" s="148"/>
    </row>
    <row r="2350" spans="1:19" ht="15" customHeight="1" x14ac:dyDescent="0.3">
      <c r="A2350" s="147" t="s">
        <v>31498</v>
      </c>
      <c r="B2350" s="147"/>
      <c r="C2350" s="147" t="s">
        <v>31499</v>
      </c>
      <c r="D2350" s="147"/>
      <c r="E2350" s="147"/>
      <c r="F2350" s="147"/>
      <c r="G2350" s="147"/>
      <c r="H2350" s="147"/>
      <c r="I2350" s="147"/>
      <c r="J2350" s="147"/>
      <c r="K2350" s="147" t="s">
        <v>80</v>
      </c>
      <c r="L2350" s="147"/>
      <c r="M2350" s="147"/>
      <c r="N2350" s="148" t="s">
        <v>5848</v>
      </c>
      <c r="O2350" s="148"/>
      <c r="P2350" s="148"/>
      <c r="Q2350" s="148"/>
      <c r="R2350" s="148"/>
      <c r="S2350" s="148"/>
    </row>
    <row r="2351" spans="1:19" ht="15" customHeight="1" x14ac:dyDescent="0.3">
      <c r="A2351" s="147" t="s">
        <v>31500</v>
      </c>
      <c r="B2351" s="147"/>
      <c r="C2351" s="147" t="s">
        <v>31501</v>
      </c>
      <c r="D2351" s="147"/>
      <c r="E2351" s="147"/>
      <c r="F2351" s="147"/>
      <c r="G2351" s="147"/>
      <c r="H2351" s="147"/>
      <c r="I2351" s="147"/>
      <c r="J2351" s="147"/>
      <c r="K2351" s="147" t="s">
        <v>80</v>
      </c>
      <c r="L2351" s="147"/>
      <c r="M2351" s="147"/>
      <c r="N2351" s="148" t="s">
        <v>10890</v>
      </c>
      <c r="O2351" s="148"/>
      <c r="P2351" s="148"/>
      <c r="Q2351" s="148"/>
      <c r="R2351" s="148"/>
      <c r="S2351" s="148"/>
    </row>
    <row r="2352" spans="1:19" ht="15" customHeight="1" x14ac:dyDescent="0.3">
      <c r="A2352" s="147" t="s">
        <v>31502</v>
      </c>
      <c r="B2352" s="147"/>
      <c r="C2352" s="147" t="s">
        <v>31503</v>
      </c>
      <c r="D2352" s="147"/>
      <c r="E2352" s="147"/>
      <c r="F2352" s="147"/>
      <c r="G2352" s="147"/>
      <c r="H2352" s="147"/>
      <c r="I2352" s="147"/>
      <c r="J2352" s="147"/>
      <c r="K2352" s="147" t="s">
        <v>80</v>
      </c>
      <c r="L2352" s="147"/>
      <c r="M2352" s="147"/>
      <c r="N2352" s="148" t="s">
        <v>7514</v>
      </c>
      <c r="O2352" s="148"/>
      <c r="P2352" s="148"/>
      <c r="Q2352" s="148"/>
      <c r="R2352" s="148"/>
      <c r="S2352" s="148"/>
    </row>
    <row r="2353" spans="1:19" ht="15" customHeight="1" x14ac:dyDescent="0.3">
      <c r="A2353" s="147" t="s">
        <v>31504</v>
      </c>
      <c r="B2353" s="147"/>
      <c r="C2353" s="147" t="s">
        <v>31505</v>
      </c>
      <c r="D2353" s="147"/>
      <c r="E2353" s="147"/>
      <c r="F2353" s="147"/>
      <c r="G2353" s="147"/>
      <c r="H2353" s="147"/>
      <c r="I2353" s="147"/>
      <c r="J2353" s="147"/>
      <c r="K2353" s="147" t="s">
        <v>146</v>
      </c>
      <c r="L2353" s="147"/>
      <c r="M2353" s="147"/>
      <c r="N2353" s="148" t="s">
        <v>10890</v>
      </c>
      <c r="O2353" s="148"/>
      <c r="P2353" s="148"/>
      <c r="Q2353" s="148"/>
      <c r="R2353" s="148"/>
      <c r="S2353" s="148"/>
    </row>
    <row r="2354" spans="1:19" ht="15" customHeight="1" x14ac:dyDescent="0.3">
      <c r="A2354" s="147" t="s">
        <v>31506</v>
      </c>
      <c r="B2354" s="147"/>
      <c r="C2354" s="147" t="s">
        <v>31507</v>
      </c>
      <c r="D2354" s="147"/>
      <c r="E2354" s="147"/>
      <c r="F2354" s="147"/>
      <c r="G2354" s="147"/>
      <c r="H2354" s="147"/>
      <c r="I2354" s="147"/>
      <c r="J2354" s="147"/>
      <c r="K2354" s="147" t="s">
        <v>146</v>
      </c>
      <c r="L2354" s="147"/>
      <c r="M2354" s="147"/>
      <c r="N2354" s="148" t="s">
        <v>27714</v>
      </c>
      <c r="O2354" s="148"/>
      <c r="P2354" s="148"/>
      <c r="Q2354" s="148"/>
      <c r="R2354" s="148"/>
      <c r="S2354" s="148"/>
    </row>
    <row r="2355" spans="1:19" ht="15" customHeight="1" x14ac:dyDescent="0.3">
      <c r="A2355" s="147" t="s">
        <v>31508</v>
      </c>
      <c r="B2355" s="147"/>
      <c r="C2355" s="147" t="s">
        <v>31509</v>
      </c>
      <c r="D2355" s="147"/>
      <c r="E2355" s="147"/>
      <c r="F2355" s="147"/>
      <c r="G2355" s="147"/>
      <c r="H2355" s="147"/>
      <c r="I2355" s="147"/>
      <c r="J2355" s="147"/>
      <c r="K2355" s="147" t="s">
        <v>146</v>
      </c>
      <c r="L2355" s="147"/>
      <c r="M2355" s="147"/>
      <c r="N2355" s="148" t="s">
        <v>28646</v>
      </c>
      <c r="O2355" s="148"/>
      <c r="P2355" s="148"/>
      <c r="Q2355" s="148"/>
      <c r="R2355" s="148"/>
      <c r="S2355" s="148"/>
    </row>
    <row r="2356" spans="1:19" ht="15" customHeight="1" x14ac:dyDescent="0.3">
      <c r="A2356" s="147" t="s">
        <v>31510</v>
      </c>
      <c r="B2356" s="147"/>
      <c r="C2356" s="147" t="s">
        <v>31511</v>
      </c>
      <c r="D2356" s="147"/>
      <c r="E2356" s="147"/>
      <c r="F2356" s="147"/>
      <c r="G2356" s="147"/>
      <c r="H2356" s="147"/>
      <c r="I2356" s="147"/>
      <c r="J2356" s="147"/>
      <c r="K2356" s="147" t="s">
        <v>26910</v>
      </c>
      <c r="L2356" s="147"/>
      <c r="M2356" s="147"/>
      <c r="N2356" s="148" t="s">
        <v>26911</v>
      </c>
      <c r="O2356" s="148"/>
      <c r="P2356" s="148"/>
      <c r="Q2356" s="148"/>
      <c r="R2356" s="148"/>
      <c r="S2356" s="148"/>
    </row>
    <row r="2357" spans="1:19" ht="15" customHeight="1" x14ac:dyDescent="0.3">
      <c r="A2357" s="147" t="s">
        <v>31512</v>
      </c>
      <c r="B2357" s="147"/>
      <c r="C2357" s="147" t="s">
        <v>31513</v>
      </c>
      <c r="D2357" s="147"/>
      <c r="E2357" s="147"/>
      <c r="F2357" s="147"/>
      <c r="G2357" s="147"/>
      <c r="H2357" s="147"/>
      <c r="I2357" s="147"/>
      <c r="J2357" s="147"/>
      <c r="K2357" s="147" t="s">
        <v>146</v>
      </c>
      <c r="L2357" s="147"/>
      <c r="M2357" s="147"/>
      <c r="N2357" s="148" t="s">
        <v>2292</v>
      </c>
      <c r="O2357" s="148"/>
      <c r="P2357" s="148"/>
      <c r="Q2357" s="148"/>
      <c r="R2357" s="148"/>
      <c r="S2357" s="148"/>
    </row>
    <row r="2358" spans="1:19" ht="15" customHeight="1" x14ac:dyDescent="0.3">
      <c r="A2358" s="147" t="s">
        <v>31514</v>
      </c>
      <c r="B2358" s="147"/>
      <c r="C2358" s="147" t="s">
        <v>31515</v>
      </c>
      <c r="D2358" s="147"/>
      <c r="E2358" s="147"/>
      <c r="F2358" s="147"/>
      <c r="G2358" s="147"/>
      <c r="H2358" s="147"/>
      <c r="I2358" s="147"/>
      <c r="J2358" s="147"/>
      <c r="K2358" s="147" t="s">
        <v>146</v>
      </c>
      <c r="L2358" s="147"/>
      <c r="M2358" s="147"/>
      <c r="N2358" s="148" t="s">
        <v>27714</v>
      </c>
      <c r="O2358" s="148"/>
      <c r="P2358" s="148"/>
      <c r="Q2358" s="148"/>
      <c r="R2358" s="148"/>
      <c r="S2358" s="148"/>
    </row>
    <row r="2359" spans="1:19" ht="15" customHeight="1" x14ac:dyDescent="0.3">
      <c r="A2359" s="147" t="s">
        <v>31516</v>
      </c>
      <c r="B2359" s="147"/>
      <c r="C2359" s="147" t="s">
        <v>31517</v>
      </c>
      <c r="D2359" s="147"/>
      <c r="E2359" s="147"/>
      <c r="F2359" s="147"/>
      <c r="G2359" s="147"/>
      <c r="H2359" s="147"/>
      <c r="I2359" s="147"/>
      <c r="J2359" s="147"/>
      <c r="K2359" s="147" t="s">
        <v>80</v>
      </c>
      <c r="L2359" s="147"/>
      <c r="M2359" s="147"/>
      <c r="N2359" s="148" t="s">
        <v>7514</v>
      </c>
      <c r="O2359" s="148"/>
      <c r="P2359" s="148"/>
      <c r="Q2359" s="148"/>
      <c r="R2359" s="148"/>
      <c r="S2359" s="148"/>
    </row>
    <row r="2360" spans="1:19" ht="15" customHeight="1" x14ac:dyDescent="0.3">
      <c r="A2360" s="147" t="s">
        <v>31518</v>
      </c>
      <c r="B2360" s="147"/>
      <c r="C2360" s="147" t="s">
        <v>31519</v>
      </c>
      <c r="D2360" s="147"/>
      <c r="E2360" s="147"/>
      <c r="F2360" s="147"/>
      <c r="G2360" s="147"/>
      <c r="H2360" s="147"/>
      <c r="I2360" s="147"/>
      <c r="J2360" s="147"/>
      <c r="K2360" s="147" t="s">
        <v>146</v>
      </c>
      <c r="L2360" s="147"/>
      <c r="M2360" s="147"/>
      <c r="N2360" s="148" t="s">
        <v>13125</v>
      </c>
      <c r="O2360" s="148"/>
      <c r="P2360" s="148"/>
      <c r="Q2360" s="148"/>
      <c r="R2360" s="148"/>
      <c r="S2360" s="148"/>
    </row>
    <row r="2361" spans="1:19" ht="15" customHeight="1" x14ac:dyDescent="0.3">
      <c r="A2361" s="147" t="s">
        <v>31520</v>
      </c>
      <c r="B2361" s="147"/>
      <c r="C2361" s="147" t="s">
        <v>31521</v>
      </c>
      <c r="D2361" s="147"/>
      <c r="E2361" s="147"/>
      <c r="F2361" s="147"/>
      <c r="G2361" s="147"/>
      <c r="H2361" s="147"/>
      <c r="I2361" s="147"/>
      <c r="J2361" s="147"/>
      <c r="K2361" s="147" t="s">
        <v>146</v>
      </c>
      <c r="L2361" s="147"/>
      <c r="M2361" s="147"/>
      <c r="N2361" s="148" t="s">
        <v>7514</v>
      </c>
      <c r="O2361" s="148"/>
      <c r="P2361" s="148"/>
      <c r="Q2361" s="148"/>
      <c r="R2361" s="148"/>
      <c r="S2361" s="148"/>
    </row>
    <row r="2362" spans="1:19" ht="15" customHeight="1" x14ac:dyDescent="0.3">
      <c r="A2362" s="147" t="s">
        <v>31522</v>
      </c>
      <c r="B2362" s="147"/>
      <c r="C2362" s="147" t="s">
        <v>31523</v>
      </c>
      <c r="D2362" s="147"/>
      <c r="E2362" s="147"/>
      <c r="F2362" s="147"/>
      <c r="G2362" s="147"/>
      <c r="H2362" s="147"/>
      <c r="I2362" s="147"/>
      <c r="J2362" s="147"/>
      <c r="K2362" s="147" t="s">
        <v>80</v>
      </c>
      <c r="L2362" s="147"/>
      <c r="M2362" s="147"/>
      <c r="N2362" s="148" t="s">
        <v>10890</v>
      </c>
      <c r="O2362" s="148"/>
      <c r="P2362" s="148"/>
      <c r="Q2362" s="148"/>
      <c r="R2362" s="148"/>
      <c r="S2362" s="148"/>
    </row>
    <row r="2363" spans="1:19" ht="15" customHeight="1" x14ac:dyDescent="0.3">
      <c r="A2363" s="147" t="s">
        <v>31524</v>
      </c>
      <c r="B2363" s="147"/>
      <c r="C2363" s="147" t="s">
        <v>31525</v>
      </c>
      <c r="D2363" s="147"/>
      <c r="E2363" s="147"/>
      <c r="F2363" s="147"/>
      <c r="G2363" s="147"/>
      <c r="H2363" s="147"/>
      <c r="I2363" s="147"/>
      <c r="J2363" s="147"/>
      <c r="K2363" s="147" t="s">
        <v>146</v>
      </c>
      <c r="L2363" s="147"/>
      <c r="M2363" s="147"/>
      <c r="N2363" s="148" t="s">
        <v>26853</v>
      </c>
      <c r="O2363" s="148"/>
      <c r="P2363" s="148"/>
      <c r="Q2363" s="148"/>
      <c r="R2363" s="148"/>
      <c r="S2363" s="148"/>
    </row>
    <row r="2364" spans="1:19" ht="15" customHeight="1" x14ac:dyDescent="0.3">
      <c r="A2364" s="147" t="s">
        <v>31526</v>
      </c>
      <c r="B2364" s="147"/>
      <c r="C2364" s="147" t="s">
        <v>31527</v>
      </c>
      <c r="D2364" s="147"/>
      <c r="E2364" s="147"/>
      <c r="F2364" s="147"/>
      <c r="G2364" s="147"/>
      <c r="H2364" s="147"/>
      <c r="I2364" s="147"/>
      <c r="J2364" s="147"/>
      <c r="K2364" s="147" t="s">
        <v>146</v>
      </c>
      <c r="L2364" s="147"/>
      <c r="M2364" s="147"/>
      <c r="N2364" s="148" t="s">
        <v>31367</v>
      </c>
      <c r="O2364" s="148"/>
      <c r="P2364" s="148"/>
      <c r="Q2364" s="148"/>
      <c r="R2364" s="148"/>
      <c r="S2364" s="148"/>
    </row>
    <row r="2365" spans="1:19" ht="15" customHeight="1" x14ac:dyDescent="0.3">
      <c r="A2365" s="147" t="s">
        <v>31528</v>
      </c>
      <c r="B2365" s="147"/>
      <c r="C2365" s="147" t="s">
        <v>31529</v>
      </c>
      <c r="D2365" s="147"/>
      <c r="E2365" s="147"/>
      <c r="F2365" s="147"/>
      <c r="G2365" s="147"/>
      <c r="H2365" s="147"/>
      <c r="I2365" s="147"/>
      <c r="J2365" s="147"/>
      <c r="K2365" s="147" t="s">
        <v>146</v>
      </c>
      <c r="L2365" s="147"/>
      <c r="M2365" s="147"/>
      <c r="N2365" s="148" t="s">
        <v>29018</v>
      </c>
      <c r="O2365" s="148"/>
      <c r="P2365" s="148"/>
      <c r="Q2365" s="148"/>
      <c r="R2365" s="148"/>
      <c r="S2365" s="148"/>
    </row>
    <row r="2366" spans="1:19" ht="15" customHeight="1" x14ac:dyDescent="0.3">
      <c r="A2366" s="147" t="s">
        <v>31530</v>
      </c>
      <c r="B2366" s="147"/>
      <c r="C2366" s="147" t="s">
        <v>31531</v>
      </c>
      <c r="D2366" s="147"/>
      <c r="E2366" s="147"/>
      <c r="F2366" s="147"/>
      <c r="G2366" s="147"/>
      <c r="H2366" s="147"/>
      <c r="I2366" s="147"/>
      <c r="J2366" s="147"/>
      <c r="K2366" s="147" t="s">
        <v>146</v>
      </c>
      <c r="L2366" s="147"/>
      <c r="M2366" s="147"/>
      <c r="N2366" s="148" t="s">
        <v>31372</v>
      </c>
      <c r="O2366" s="148"/>
      <c r="P2366" s="148"/>
      <c r="Q2366" s="148"/>
      <c r="R2366" s="148"/>
      <c r="S2366" s="148"/>
    </row>
    <row r="2367" spans="1:19" ht="15" customHeight="1" x14ac:dyDescent="0.3">
      <c r="A2367" s="147" t="s">
        <v>31532</v>
      </c>
      <c r="B2367" s="147"/>
      <c r="C2367" s="147" t="s">
        <v>31533</v>
      </c>
      <c r="D2367" s="147"/>
      <c r="E2367" s="147"/>
      <c r="F2367" s="147"/>
      <c r="G2367" s="147"/>
      <c r="H2367" s="147"/>
      <c r="I2367" s="147"/>
      <c r="J2367" s="147"/>
      <c r="K2367" s="147" t="s">
        <v>146</v>
      </c>
      <c r="L2367" s="147"/>
      <c r="M2367" s="147"/>
      <c r="N2367" s="148" t="s">
        <v>5848</v>
      </c>
      <c r="O2367" s="148"/>
      <c r="P2367" s="148"/>
      <c r="Q2367" s="148"/>
      <c r="R2367" s="148"/>
      <c r="S2367" s="148"/>
    </row>
    <row r="2368" spans="1:19" ht="15" customHeight="1" x14ac:dyDescent="0.3">
      <c r="A2368" s="147" t="s">
        <v>31534</v>
      </c>
      <c r="B2368" s="147"/>
      <c r="C2368" s="147" t="s">
        <v>31535</v>
      </c>
      <c r="D2368" s="147"/>
      <c r="E2368" s="147"/>
      <c r="F2368" s="147"/>
      <c r="G2368" s="147"/>
      <c r="H2368" s="147"/>
      <c r="I2368" s="147"/>
      <c r="J2368" s="147"/>
      <c r="K2368" s="147" t="s">
        <v>146</v>
      </c>
      <c r="L2368" s="147"/>
      <c r="M2368" s="147"/>
      <c r="N2368" s="148" t="s">
        <v>31381</v>
      </c>
      <c r="O2368" s="148"/>
      <c r="P2368" s="148"/>
      <c r="Q2368" s="148"/>
      <c r="R2368" s="148"/>
      <c r="S2368" s="148"/>
    </row>
    <row r="2369" spans="1:19" ht="15" customHeight="1" x14ac:dyDescent="0.3">
      <c r="A2369" s="147" t="s">
        <v>31536</v>
      </c>
      <c r="B2369" s="147"/>
      <c r="C2369" s="147" t="s">
        <v>31537</v>
      </c>
      <c r="D2369" s="147"/>
      <c r="E2369" s="147"/>
      <c r="F2369" s="147"/>
      <c r="G2369" s="147"/>
      <c r="H2369" s="147"/>
      <c r="I2369" s="147"/>
      <c r="J2369" s="147"/>
      <c r="K2369" s="147" t="s">
        <v>146</v>
      </c>
      <c r="L2369" s="147"/>
      <c r="M2369" s="147"/>
      <c r="N2369" s="148" t="s">
        <v>31384</v>
      </c>
      <c r="O2369" s="148"/>
      <c r="P2369" s="148"/>
      <c r="Q2369" s="148"/>
      <c r="R2369" s="148"/>
      <c r="S2369" s="148"/>
    </row>
    <row r="2370" spans="1:19" ht="15" customHeight="1" x14ac:dyDescent="0.3">
      <c r="A2370" s="147" t="s">
        <v>31538</v>
      </c>
      <c r="B2370" s="147"/>
      <c r="C2370" s="147" t="s">
        <v>31539</v>
      </c>
      <c r="D2370" s="147"/>
      <c r="E2370" s="147"/>
      <c r="F2370" s="147"/>
      <c r="G2370" s="147"/>
      <c r="H2370" s="147"/>
      <c r="I2370" s="147"/>
      <c r="J2370" s="147"/>
      <c r="K2370" s="147" t="s">
        <v>146</v>
      </c>
      <c r="L2370" s="147"/>
      <c r="M2370" s="147"/>
      <c r="N2370" s="148" t="s">
        <v>17441</v>
      </c>
      <c r="O2370" s="148"/>
      <c r="P2370" s="148"/>
      <c r="Q2370" s="148"/>
      <c r="R2370" s="148"/>
      <c r="S2370" s="148"/>
    </row>
    <row r="2371" spans="1:19" ht="15" customHeight="1" x14ac:dyDescent="0.3">
      <c r="A2371" s="147" t="s">
        <v>31540</v>
      </c>
      <c r="B2371" s="147"/>
      <c r="C2371" s="147" t="s">
        <v>31541</v>
      </c>
      <c r="D2371" s="147"/>
      <c r="E2371" s="147"/>
      <c r="F2371" s="147"/>
      <c r="G2371" s="147"/>
      <c r="H2371" s="147"/>
      <c r="I2371" s="147"/>
      <c r="J2371" s="147"/>
      <c r="K2371" s="147" t="s">
        <v>146</v>
      </c>
      <c r="L2371" s="147"/>
      <c r="M2371" s="147"/>
      <c r="N2371" s="148" t="s">
        <v>30041</v>
      </c>
      <c r="O2371" s="148"/>
      <c r="P2371" s="148"/>
      <c r="Q2371" s="148"/>
      <c r="R2371" s="148"/>
      <c r="S2371" s="148"/>
    </row>
    <row r="2372" spans="1:19" ht="15" customHeight="1" x14ac:dyDescent="0.3">
      <c r="A2372" s="147" t="s">
        <v>31542</v>
      </c>
      <c r="B2372" s="147"/>
      <c r="C2372" s="147" t="s">
        <v>31543</v>
      </c>
      <c r="D2372" s="147"/>
      <c r="E2372" s="147"/>
      <c r="F2372" s="147"/>
      <c r="G2372" s="147"/>
      <c r="H2372" s="147"/>
      <c r="I2372" s="147"/>
      <c r="J2372" s="147"/>
      <c r="K2372" s="147" t="s">
        <v>26910</v>
      </c>
      <c r="L2372" s="147"/>
      <c r="M2372" s="147"/>
      <c r="N2372" s="148" t="s">
        <v>26911</v>
      </c>
      <c r="O2372" s="148"/>
      <c r="P2372" s="148"/>
      <c r="Q2372" s="148"/>
      <c r="R2372" s="148"/>
      <c r="S2372" s="148"/>
    </row>
    <row r="2373" spans="1:19" ht="15" customHeight="1" x14ac:dyDescent="0.3">
      <c r="A2373" s="147" t="s">
        <v>31544</v>
      </c>
      <c r="B2373" s="147"/>
      <c r="C2373" s="147" t="s">
        <v>31545</v>
      </c>
      <c r="D2373" s="147"/>
      <c r="E2373" s="147"/>
      <c r="F2373" s="147"/>
      <c r="G2373" s="147"/>
      <c r="H2373" s="147"/>
      <c r="I2373" s="147"/>
      <c r="J2373" s="147"/>
      <c r="K2373" s="147" t="s">
        <v>146</v>
      </c>
      <c r="L2373" s="147"/>
      <c r="M2373" s="147"/>
      <c r="N2373" s="148" t="s">
        <v>30072</v>
      </c>
      <c r="O2373" s="148"/>
      <c r="P2373" s="148"/>
      <c r="Q2373" s="148"/>
      <c r="R2373" s="148"/>
      <c r="S2373" s="148"/>
    </row>
    <row r="2374" spans="1:19" ht="15" customHeight="1" x14ac:dyDescent="0.3">
      <c r="A2374" s="147" t="s">
        <v>31546</v>
      </c>
      <c r="B2374" s="147"/>
      <c r="C2374" s="147" t="s">
        <v>31547</v>
      </c>
      <c r="D2374" s="147"/>
      <c r="E2374" s="147"/>
      <c r="F2374" s="147"/>
      <c r="G2374" s="147"/>
      <c r="H2374" s="147"/>
      <c r="I2374" s="147"/>
      <c r="J2374" s="147"/>
      <c r="K2374" s="147" t="s">
        <v>146</v>
      </c>
      <c r="L2374" s="147"/>
      <c r="M2374" s="147"/>
      <c r="N2374" s="148" t="s">
        <v>17441</v>
      </c>
      <c r="O2374" s="148"/>
      <c r="P2374" s="148"/>
      <c r="Q2374" s="148"/>
      <c r="R2374" s="148"/>
      <c r="S2374" s="148"/>
    </row>
    <row r="2375" spans="1:19" ht="15" customHeight="1" x14ac:dyDescent="0.3">
      <c r="A2375" s="152" t="s">
        <v>31548</v>
      </c>
      <c r="B2375" s="152"/>
      <c r="C2375" s="152" t="s">
        <v>31549</v>
      </c>
      <c r="D2375" s="152"/>
      <c r="E2375" s="152"/>
      <c r="F2375" s="152"/>
      <c r="G2375" s="152"/>
      <c r="H2375" s="152"/>
      <c r="I2375" s="152"/>
      <c r="J2375" s="152"/>
      <c r="K2375" s="152" t="s">
        <v>146</v>
      </c>
      <c r="L2375" s="152"/>
      <c r="M2375" s="152"/>
      <c r="N2375" s="153" t="s">
        <v>5848</v>
      </c>
      <c r="O2375" s="153"/>
      <c r="P2375" s="153"/>
      <c r="Q2375" s="153"/>
      <c r="R2375" s="153"/>
      <c r="S2375" s="153"/>
    </row>
    <row r="2377" spans="1:19" ht="15" customHeight="1" x14ac:dyDescent="0.3">
      <c r="A2377" s="154" t="s">
        <v>26963</v>
      </c>
      <c r="B2377" s="154"/>
      <c r="C2377" s="154"/>
    </row>
    <row r="2378" spans="1:19" ht="15" customHeight="1" x14ac:dyDescent="0.3">
      <c r="A2378" s="154"/>
      <c r="B2378" s="154"/>
      <c r="C2378" s="154"/>
      <c r="P2378" s="155" t="s">
        <v>31550</v>
      </c>
      <c r="Q2378" s="155"/>
      <c r="R2378" s="155"/>
      <c r="S2378" s="155"/>
    </row>
    <row r="2379" spans="1:19" x14ac:dyDescent="0.3">
      <c r="P2379" s="155"/>
      <c r="Q2379" s="155"/>
      <c r="R2379" s="155"/>
      <c r="S2379" s="155"/>
    </row>
    <row r="2381" spans="1:19" ht="15.75" customHeight="1" x14ac:dyDescent="0.3">
      <c r="H2381" s="150" t="s">
        <v>26843</v>
      </c>
      <c r="I2381" s="150"/>
      <c r="J2381" s="150"/>
      <c r="K2381" s="150"/>
      <c r="L2381" s="150"/>
      <c r="M2381" s="150"/>
      <c r="N2381" s="150"/>
    </row>
    <row r="2383" spans="1:19" ht="15.75" customHeight="1" x14ac:dyDescent="0.3">
      <c r="G2383" s="150" t="s">
        <v>26844</v>
      </c>
      <c r="H2383" s="150"/>
    </row>
    <row r="2385" spans="1:19" ht="15" customHeight="1" x14ac:dyDescent="0.3">
      <c r="A2385" s="151" t="s">
        <v>26845</v>
      </c>
      <c r="B2385" s="151"/>
      <c r="C2385" s="151"/>
      <c r="D2385" s="151"/>
      <c r="J2385" s="151" t="s">
        <v>26846</v>
      </c>
      <c r="K2385" s="151"/>
      <c r="M2385" s="151" t="s">
        <v>26847</v>
      </c>
      <c r="N2385" s="151"/>
      <c r="P2385" s="151" t="s">
        <v>26848</v>
      </c>
      <c r="Q2385" s="151"/>
      <c r="R2385" s="151"/>
    </row>
    <row r="2387" spans="1:19" ht="15" customHeight="1" x14ac:dyDescent="0.3">
      <c r="A2387" s="137" t="s">
        <v>27</v>
      </c>
      <c r="C2387" s="149" t="s">
        <v>26849</v>
      </c>
      <c r="D2387" s="149"/>
      <c r="E2387" s="149"/>
      <c r="L2387" s="137" t="s">
        <v>13</v>
      </c>
      <c r="R2387" s="137" t="s">
        <v>26850</v>
      </c>
    </row>
    <row r="2389" spans="1:19" ht="15" customHeight="1" x14ac:dyDescent="0.3">
      <c r="A2389" s="147" t="s">
        <v>31551</v>
      </c>
      <c r="B2389" s="147"/>
      <c r="C2389" s="147" t="s">
        <v>31552</v>
      </c>
      <c r="D2389" s="147"/>
      <c r="E2389" s="147"/>
      <c r="F2389" s="147"/>
      <c r="G2389" s="147"/>
      <c r="H2389" s="147"/>
      <c r="I2389" s="147"/>
      <c r="J2389" s="147"/>
      <c r="K2389" s="147" t="s">
        <v>146</v>
      </c>
      <c r="L2389" s="147"/>
      <c r="M2389" s="147"/>
      <c r="N2389" s="148" t="s">
        <v>7514</v>
      </c>
      <c r="O2389" s="148"/>
      <c r="P2389" s="148"/>
      <c r="Q2389" s="148"/>
      <c r="R2389" s="148"/>
      <c r="S2389" s="148"/>
    </row>
    <row r="2390" spans="1:19" x14ac:dyDescent="0.3">
      <c r="A2390" s="147"/>
      <c r="B2390" s="147"/>
      <c r="C2390" s="147"/>
      <c r="D2390" s="147"/>
      <c r="E2390" s="147"/>
      <c r="F2390" s="147"/>
      <c r="G2390" s="147"/>
      <c r="H2390" s="147"/>
      <c r="I2390" s="147"/>
      <c r="J2390" s="147"/>
      <c r="K2390" s="147"/>
      <c r="L2390" s="147"/>
      <c r="M2390" s="147"/>
      <c r="N2390" s="148"/>
      <c r="O2390" s="148"/>
      <c r="P2390" s="148"/>
      <c r="Q2390" s="148"/>
      <c r="R2390" s="148"/>
      <c r="S2390" s="148"/>
    </row>
    <row r="2391" spans="1:19" ht="15" customHeight="1" x14ac:dyDescent="0.3">
      <c r="A2391" s="147" t="s">
        <v>31553</v>
      </c>
      <c r="B2391" s="147"/>
      <c r="C2391" s="147" t="s">
        <v>31554</v>
      </c>
      <c r="D2391" s="147"/>
      <c r="E2391" s="147"/>
      <c r="F2391" s="147"/>
      <c r="G2391" s="147"/>
      <c r="H2391" s="147"/>
      <c r="I2391" s="147"/>
      <c r="J2391" s="147"/>
      <c r="K2391" s="147" t="s">
        <v>80</v>
      </c>
      <c r="L2391" s="147"/>
      <c r="M2391" s="147"/>
      <c r="N2391" s="148" t="s">
        <v>7514</v>
      </c>
      <c r="O2391" s="148"/>
      <c r="P2391" s="148"/>
      <c r="Q2391" s="148"/>
      <c r="R2391" s="148"/>
      <c r="S2391" s="148"/>
    </row>
    <row r="2392" spans="1:19" ht="15" customHeight="1" x14ac:dyDescent="0.3">
      <c r="A2392" s="147" t="s">
        <v>31555</v>
      </c>
      <c r="B2392" s="147"/>
      <c r="C2392" s="147" t="s">
        <v>31556</v>
      </c>
      <c r="D2392" s="147"/>
      <c r="E2392" s="147"/>
      <c r="F2392" s="147"/>
      <c r="G2392" s="147"/>
      <c r="H2392" s="147"/>
      <c r="I2392" s="147"/>
      <c r="J2392" s="147"/>
      <c r="K2392" s="147" t="s">
        <v>80</v>
      </c>
      <c r="L2392" s="147"/>
      <c r="M2392" s="147"/>
      <c r="N2392" s="148" t="s">
        <v>5848</v>
      </c>
      <c r="O2392" s="148"/>
      <c r="P2392" s="148"/>
      <c r="Q2392" s="148"/>
      <c r="R2392" s="148"/>
      <c r="S2392" s="148"/>
    </row>
    <row r="2393" spans="1:19" ht="15" customHeight="1" x14ac:dyDescent="0.3">
      <c r="A2393" s="147" t="s">
        <v>31557</v>
      </c>
      <c r="B2393" s="147"/>
      <c r="C2393" s="147" t="s">
        <v>31558</v>
      </c>
      <c r="D2393" s="147"/>
      <c r="E2393" s="147"/>
      <c r="F2393" s="147"/>
      <c r="G2393" s="147"/>
      <c r="H2393" s="147"/>
      <c r="I2393" s="147"/>
      <c r="J2393" s="147"/>
      <c r="K2393" s="147" t="s">
        <v>80</v>
      </c>
      <c r="L2393" s="147"/>
      <c r="M2393" s="147"/>
      <c r="N2393" s="148" t="s">
        <v>27714</v>
      </c>
      <c r="O2393" s="148"/>
      <c r="P2393" s="148"/>
      <c r="Q2393" s="148"/>
      <c r="R2393" s="148"/>
      <c r="S2393" s="148"/>
    </row>
    <row r="2394" spans="1:19" ht="15" customHeight="1" x14ac:dyDescent="0.3">
      <c r="A2394" s="147" t="s">
        <v>31559</v>
      </c>
      <c r="B2394" s="147"/>
      <c r="C2394" s="147" t="s">
        <v>31560</v>
      </c>
      <c r="D2394" s="147"/>
      <c r="E2394" s="147"/>
      <c r="F2394" s="147"/>
      <c r="G2394" s="147"/>
      <c r="H2394" s="147"/>
      <c r="I2394" s="147"/>
      <c r="J2394" s="147"/>
      <c r="K2394" s="147" t="s">
        <v>146</v>
      </c>
      <c r="L2394" s="147"/>
      <c r="M2394" s="147"/>
      <c r="N2394" s="148" t="s">
        <v>10890</v>
      </c>
      <c r="O2394" s="148"/>
      <c r="P2394" s="148"/>
      <c r="Q2394" s="148"/>
      <c r="R2394" s="148"/>
      <c r="S2394" s="148"/>
    </row>
    <row r="2395" spans="1:19" ht="15" customHeight="1" x14ac:dyDescent="0.3">
      <c r="A2395" s="147" t="s">
        <v>31561</v>
      </c>
      <c r="B2395" s="147"/>
      <c r="C2395" s="147" t="s">
        <v>31562</v>
      </c>
      <c r="D2395" s="147"/>
      <c r="E2395" s="147"/>
      <c r="F2395" s="147"/>
      <c r="G2395" s="147"/>
      <c r="H2395" s="147"/>
      <c r="I2395" s="147"/>
      <c r="J2395" s="147"/>
      <c r="K2395" s="147" t="s">
        <v>80</v>
      </c>
      <c r="L2395" s="147"/>
      <c r="M2395" s="147"/>
      <c r="N2395" s="148" t="s">
        <v>18393</v>
      </c>
      <c r="O2395" s="148"/>
      <c r="P2395" s="148"/>
      <c r="Q2395" s="148"/>
      <c r="R2395" s="148"/>
      <c r="S2395" s="148"/>
    </row>
    <row r="2396" spans="1:19" ht="15" customHeight="1" x14ac:dyDescent="0.3">
      <c r="A2396" s="147" t="s">
        <v>31563</v>
      </c>
      <c r="B2396" s="147"/>
      <c r="C2396" s="147" t="s">
        <v>31564</v>
      </c>
      <c r="D2396" s="147"/>
      <c r="E2396" s="147"/>
      <c r="F2396" s="147"/>
      <c r="G2396" s="147"/>
      <c r="H2396" s="147"/>
      <c r="I2396" s="147"/>
      <c r="J2396" s="147"/>
      <c r="K2396" s="147" t="s">
        <v>80</v>
      </c>
      <c r="L2396" s="147"/>
      <c r="M2396" s="147"/>
      <c r="N2396" s="148" t="s">
        <v>527</v>
      </c>
      <c r="O2396" s="148"/>
      <c r="P2396" s="148"/>
      <c r="Q2396" s="148"/>
      <c r="R2396" s="148"/>
      <c r="S2396" s="148"/>
    </row>
    <row r="2397" spans="1:19" ht="15" customHeight="1" x14ac:dyDescent="0.3">
      <c r="A2397" s="147" t="s">
        <v>31565</v>
      </c>
      <c r="B2397" s="147"/>
      <c r="C2397" s="147" t="s">
        <v>31566</v>
      </c>
      <c r="D2397" s="147"/>
      <c r="E2397" s="147"/>
      <c r="F2397" s="147"/>
      <c r="G2397" s="147"/>
      <c r="H2397" s="147"/>
      <c r="I2397" s="147"/>
      <c r="J2397" s="147"/>
      <c r="K2397" s="147" t="s">
        <v>80</v>
      </c>
      <c r="L2397" s="147"/>
      <c r="M2397" s="147"/>
      <c r="N2397" s="148" t="s">
        <v>29023</v>
      </c>
      <c r="O2397" s="148"/>
      <c r="P2397" s="148"/>
      <c r="Q2397" s="148"/>
      <c r="R2397" s="148"/>
      <c r="S2397" s="148"/>
    </row>
    <row r="2398" spans="1:19" ht="15" customHeight="1" x14ac:dyDescent="0.3">
      <c r="A2398" s="147" t="s">
        <v>31567</v>
      </c>
      <c r="B2398" s="147"/>
      <c r="C2398" s="147" t="s">
        <v>31568</v>
      </c>
      <c r="D2398" s="147"/>
      <c r="E2398" s="147"/>
      <c r="F2398" s="147"/>
      <c r="G2398" s="147"/>
      <c r="H2398" s="147"/>
      <c r="I2398" s="147"/>
      <c r="J2398" s="147"/>
      <c r="K2398" s="147" t="s">
        <v>80</v>
      </c>
      <c r="L2398" s="147"/>
      <c r="M2398" s="147"/>
      <c r="N2398" s="148" t="s">
        <v>7427</v>
      </c>
      <c r="O2398" s="148"/>
      <c r="P2398" s="148"/>
      <c r="Q2398" s="148"/>
      <c r="R2398" s="148"/>
      <c r="S2398" s="148"/>
    </row>
    <row r="2399" spans="1:19" ht="15" customHeight="1" x14ac:dyDescent="0.3">
      <c r="A2399" s="147" t="s">
        <v>31569</v>
      </c>
      <c r="B2399" s="147"/>
      <c r="C2399" s="147" t="s">
        <v>31570</v>
      </c>
      <c r="D2399" s="147"/>
      <c r="E2399" s="147"/>
      <c r="F2399" s="147"/>
      <c r="G2399" s="147"/>
      <c r="H2399" s="147"/>
      <c r="I2399" s="147"/>
      <c r="J2399" s="147"/>
      <c r="K2399" s="147" t="s">
        <v>146</v>
      </c>
      <c r="L2399" s="147"/>
      <c r="M2399" s="147"/>
      <c r="N2399" s="148" t="s">
        <v>10890</v>
      </c>
      <c r="O2399" s="148"/>
      <c r="P2399" s="148"/>
      <c r="Q2399" s="148"/>
      <c r="R2399" s="148"/>
      <c r="S2399" s="148"/>
    </row>
    <row r="2400" spans="1:19" ht="15" customHeight="1" x14ac:dyDescent="0.3">
      <c r="A2400" s="147" t="s">
        <v>31571</v>
      </c>
      <c r="B2400" s="147"/>
      <c r="C2400" s="147" t="s">
        <v>31572</v>
      </c>
      <c r="D2400" s="147"/>
      <c r="E2400" s="147"/>
      <c r="F2400" s="147"/>
      <c r="G2400" s="147"/>
      <c r="H2400" s="147"/>
      <c r="I2400" s="147"/>
      <c r="J2400" s="147"/>
      <c r="K2400" s="147" t="s">
        <v>1037</v>
      </c>
      <c r="L2400" s="147"/>
      <c r="M2400" s="147"/>
      <c r="N2400" s="148" t="s">
        <v>31389</v>
      </c>
      <c r="O2400" s="148"/>
      <c r="P2400" s="148"/>
      <c r="Q2400" s="148"/>
      <c r="R2400" s="148"/>
      <c r="S2400" s="148"/>
    </row>
    <row r="2401" spans="1:19" ht="15" customHeight="1" x14ac:dyDescent="0.3">
      <c r="A2401" s="147" t="s">
        <v>31573</v>
      </c>
      <c r="B2401" s="147"/>
      <c r="C2401" s="147" t="s">
        <v>31574</v>
      </c>
      <c r="D2401" s="147"/>
      <c r="E2401" s="147"/>
      <c r="F2401" s="147"/>
      <c r="G2401" s="147"/>
      <c r="H2401" s="147"/>
      <c r="I2401" s="147"/>
      <c r="J2401" s="147"/>
      <c r="K2401" s="147" t="s">
        <v>26910</v>
      </c>
      <c r="L2401" s="147"/>
      <c r="M2401" s="147"/>
      <c r="N2401" s="148" t="s">
        <v>26911</v>
      </c>
      <c r="O2401" s="148"/>
      <c r="P2401" s="148"/>
      <c r="Q2401" s="148"/>
      <c r="R2401" s="148"/>
      <c r="S2401" s="148"/>
    </row>
    <row r="2402" spans="1:19" ht="15" customHeight="1" x14ac:dyDescent="0.3">
      <c r="A2402" s="147" t="s">
        <v>31575</v>
      </c>
      <c r="B2402" s="147"/>
      <c r="C2402" s="147" t="s">
        <v>31576</v>
      </c>
      <c r="D2402" s="147"/>
      <c r="E2402" s="147"/>
      <c r="F2402" s="147"/>
      <c r="G2402" s="147"/>
      <c r="H2402" s="147"/>
      <c r="I2402" s="147"/>
      <c r="J2402" s="147"/>
      <c r="K2402" s="147" t="s">
        <v>146</v>
      </c>
      <c r="L2402" s="147"/>
      <c r="M2402" s="147"/>
      <c r="N2402" s="148" t="s">
        <v>30041</v>
      </c>
      <c r="O2402" s="148"/>
      <c r="P2402" s="148"/>
      <c r="Q2402" s="148"/>
      <c r="R2402" s="148"/>
      <c r="S2402" s="148"/>
    </row>
    <row r="2403" spans="1:19" ht="15" customHeight="1" x14ac:dyDescent="0.3">
      <c r="A2403" s="147" t="s">
        <v>31577</v>
      </c>
      <c r="B2403" s="147"/>
      <c r="C2403" s="147" t="s">
        <v>31578</v>
      </c>
      <c r="D2403" s="147"/>
      <c r="E2403" s="147"/>
      <c r="F2403" s="147"/>
      <c r="G2403" s="147"/>
      <c r="H2403" s="147"/>
      <c r="I2403" s="147"/>
      <c r="J2403" s="147"/>
      <c r="K2403" s="147" t="s">
        <v>146</v>
      </c>
      <c r="L2403" s="147"/>
      <c r="M2403" s="147"/>
      <c r="N2403" s="148" t="s">
        <v>527</v>
      </c>
      <c r="O2403" s="148"/>
      <c r="P2403" s="148"/>
      <c r="Q2403" s="148"/>
      <c r="R2403" s="148"/>
      <c r="S2403" s="148"/>
    </row>
    <row r="2404" spans="1:19" ht="15" customHeight="1" x14ac:dyDescent="0.3">
      <c r="A2404" s="147" t="s">
        <v>31579</v>
      </c>
      <c r="B2404" s="147"/>
      <c r="C2404" s="147" t="s">
        <v>31580</v>
      </c>
      <c r="D2404" s="147"/>
      <c r="E2404" s="147"/>
      <c r="F2404" s="147"/>
      <c r="G2404" s="147"/>
      <c r="H2404" s="147"/>
      <c r="I2404" s="147"/>
      <c r="J2404" s="147"/>
      <c r="K2404" s="147" t="s">
        <v>146</v>
      </c>
      <c r="L2404" s="147"/>
      <c r="M2404" s="147"/>
      <c r="N2404" s="148" t="s">
        <v>13378</v>
      </c>
      <c r="O2404" s="148"/>
      <c r="P2404" s="148"/>
      <c r="Q2404" s="148"/>
      <c r="R2404" s="148"/>
      <c r="S2404" s="148"/>
    </row>
    <row r="2405" spans="1:19" ht="15" customHeight="1" x14ac:dyDescent="0.3">
      <c r="A2405" s="147" t="s">
        <v>31581</v>
      </c>
      <c r="B2405" s="147"/>
      <c r="C2405" s="147" t="s">
        <v>31582</v>
      </c>
      <c r="D2405" s="147"/>
      <c r="E2405" s="147"/>
      <c r="F2405" s="147"/>
      <c r="G2405" s="147"/>
      <c r="H2405" s="147"/>
      <c r="I2405" s="147"/>
      <c r="J2405" s="147"/>
      <c r="K2405" s="147" t="s">
        <v>146</v>
      </c>
      <c r="L2405" s="147"/>
      <c r="M2405" s="147"/>
      <c r="N2405" s="148" t="s">
        <v>30041</v>
      </c>
      <c r="O2405" s="148"/>
      <c r="P2405" s="148"/>
      <c r="Q2405" s="148"/>
      <c r="R2405" s="148"/>
      <c r="S2405" s="148"/>
    </row>
    <row r="2406" spans="1:19" ht="15" customHeight="1" x14ac:dyDescent="0.3">
      <c r="A2406" s="147" t="s">
        <v>31583</v>
      </c>
      <c r="B2406" s="147"/>
      <c r="C2406" s="147" t="s">
        <v>31584</v>
      </c>
      <c r="D2406" s="147"/>
      <c r="E2406" s="147"/>
      <c r="F2406" s="147"/>
      <c r="G2406" s="147"/>
      <c r="H2406" s="147"/>
      <c r="I2406" s="147"/>
      <c r="J2406" s="147"/>
      <c r="K2406" s="147" t="s">
        <v>146</v>
      </c>
      <c r="L2406" s="147"/>
      <c r="M2406" s="147"/>
      <c r="N2406" s="148" t="s">
        <v>28646</v>
      </c>
      <c r="O2406" s="148"/>
      <c r="P2406" s="148"/>
      <c r="Q2406" s="148"/>
      <c r="R2406" s="148"/>
      <c r="S2406" s="148"/>
    </row>
    <row r="2407" spans="1:19" ht="15" customHeight="1" x14ac:dyDescent="0.3">
      <c r="A2407" s="147" t="s">
        <v>31585</v>
      </c>
      <c r="B2407" s="147"/>
      <c r="C2407" s="147" t="s">
        <v>31586</v>
      </c>
      <c r="D2407" s="147"/>
      <c r="E2407" s="147"/>
      <c r="F2407" s="147"/>
      <c r="G2407" s="147"/>
      <c r="H2407" s="147"/>
      <c r="I2407" s="147"/>
      <c r="J2407" s="147"/>
      <c r="K2407" s="147" t="s">
        <v>146</v>
      </c>
      <c r="L2407" s="147"/>
      <c r="M2407" s="147"/>
      <c r="N2407" s="148" t="s">
        <v>5848</v>
      </c>
      <c r="O2407" s="148"/>
      <c r="P2407" s="148"/>
      <c r="Q2407" s="148"/>
      <c r="R2407" s="148"/>
      <c r="S2407" s="148"/>
    </row>
    <row r="2408" spans="1:19" ht="15" customHeight="1" x14ac:dyDescent="0.3">
      <c r="A2408" s="147" t="s">
        <v>31587</v>
      </c>
      <c r="B2408" s="147"/>
      <c r="C2408" s="147" t="s">
        <v>31588</v>
      </c>
      <c r="D2408" s="147"/>
      <c r="E2408" s="147"/>
      <c r="F2408" s="147"/>
      <c r="G2408" s="147"/>
      <c r="H2408" s="147"/>
      <c r="I2408" s="147"/>
      <c r="J2408" s="147"/>
      <c r="K2408" s="147" t="s">
        <v>146</v>
      </c>
      <c r="L2408" s="147"/>
      <c r="M2408" s="147"/>
      <c r="N2408" s="148" t="s">
        <v>17441</v>
      </c>
      <c r="O2408" s="148"/>
      <c r="P2408" s="148"/>
      <c r="Q2408" s="148"/>
      <c r="R2408" s="148"/>
      <c r="S2408" s="148"/>
    </row>
    <row r="2409" spans="1:19" ht="15" customHeight="1" x14ac:dyDescent="0.3">
      <c r="A2409" s="147" t="s">
        <v>31589</v>
      </c>
      <c r="B2409" s="147"/>
      <c r="C2409" s="147" t="s">
        <v>31590</v>
      </c>
      <c r="D2409" s="147"/>
      <c r="E2409" s="147"/>
      <c r="F2409" s="147"/>
      <c r="G2409" s="147"/>
      <c r="H2409" s="147"/>
      <c r="I2409" s="147"/>
      <c r="J2409" s="147"/>
      <c r="K2409" s="147" t="s">
        <v>146</v>
      </c>
      <c r="L2409" s="147"/>
      <c r="M2409" s="147"/>
      <c r="N2409" s="148" t="s">
        <v>17441</v>
      </c>
      <c r="O2409" s="148"/>
      <c r="P2409" s="148"/>
      <c r="Q2409" s="148"/>
      <c r="R2409" s="148"/>
      <c r="S2409" s="148"/>
    </row>
    <row r="2410" spans="1:19" ht="15" customHeight="1" x14ac:dyDescent="0.3">
      <c r="A2410" s="147" t="s">
        <v>31591</v>
      </c>
      <c r="B2410" s="147"/>
      <c r="C2410" s="147" t="s">
        <v>31592</v>
      </c>
      <c r="D2410" s="147"/>
      <c r="E2410" s="147"/>
      <c r="F2410" s="147"/>
      <c r="G2410" s="147"/>
      <c r="H2410" s="147"/>
      <c r="I2410" s="147"/>
      <c r="J2410" s="147"/>
      <c r="K2410" s="147" t="s">
        <v>146</v>
      </c>
      <c r="L2410" s="147"/>
      <c r="M2410" s="147"/>
      <c r="N2410" s="148" t="s">
        <v>17441</v>
      </c>
      <c r="O2410" s="148"/>
      <c r="P2410" s="148"/>
      <c r="Q2410" s="148"/>
      <c r="R2410" s="148"/>
      <c r="S2410" s="148"/>
    </row>
    <row r="2411" spans="1:19" ht="15" customHeight="1" x14ac:dyDescent="0.3">
      <c r="A2411" s="147" t="s">
        <v>31593</v>
      </c>
      <c r="B2411" s="147"/>
      <c r="C2411" s="147" t="s">
        <v>31594</v>
      </c>
      <c r="D2411" s="147"/>
      <c r="E2411" s="147"/>
      <c r="F2411" s="147"/>
      <c r="G2411" s="147"/>
      <c r="H2411" s="147"/>
      <c r="I2411" s="147"/>
      <c r="J2411" s="147"/>
      <c r="K2411" s="147" t="s">
        <v>26910</v>
      </c>
      <c r="L2411" s="147"/>
      <c r="M2411" s="147"/>
      <c r="N2411" s="148" t="s">
        <v>26911</v>
      </c>
      <c r="O2411" s="148"/>
      <c r="P2411" s="148"/>
      <c r="Q2411" s="148"/>
      <c r="R2411" s="148"/>
      <c r="S2411" s="148"/>
    </row>
    <row r="2412" spans="1:19" ht="15" customHeight="1" x14ac:dyDescent="0.3">
      <c r="A2412" s="147" t="s">
        <v>31595</v>
      </c>
      <c r="B2412" s="147"/>
      <c r="C2412" s="147" t="s">
        <v>31596</v>
      </c>
      <c r="D2412" s="147"/>
      <c r="E2412" s="147"/>
      <c r="F2412" s="147"/>
      <c r="G2412" s="147"/>
      <c r="H2412" s="147"/>
      <c r="I2412" s="147"/>
      <c r="J2412" s="147"/>
      <c r="K2412" s="147" t="s">
        <v>146</v>
      </c>
      <c r="L2412" s="147"/>
      <c r="M2412" s="147"/>
      <c r="N2412" s="148" t="s">
        <v>5848</v>
      </c>
      <c r="O2412" s="148"/>
      <c r="P2412" s="148"/>
      <c r="Q2412" s="148"/>
      <c r="R2412" s="148"/>
      <c r="S2412" s="148"/>
    </row>
    <row r="2413" spans="1:19" ht="15" customHeight="1" x14ac:dyDescent="0.3">
      <c r="A2413" s="147" t="s">
        <v>31597</v>
      </c>
      <c r="B2413" s="147"/>
      <c r="C2413" s="147" t="s">
        <v>31598</v>
      </c>
      <c r="D2413" s="147"/>
      <c r="E2413" s="147"/>
      <c r="F2413" s="147"/>
      <c r="G2413" s="147"/>
      <c r="H2413" s="147"/>
      <c r="I2413" s="147"/>
      <c r="J2413" s="147"/>
      <c r="K2413" s="147" t="s">
        <v>146</v>
      </c>
      <c r="L2413" s="147"/>
      <c r="M2413" s="147"/>
      <c r="N2413" s="148" t="s">
        <v>28646</v>
      </c>
      <c r="O2413" s="148"/>
      <c r="P2413" s="148"/>
      <c r="Q2413" s="148"/>
      <c r="R2413" s="148"/>
      <c r="S2413" s="148"/>
    </row>
    <row r="2414" spans="1:19" ht="15" customHeight="1" x14ac:dyDescent="0.3">
      <c r="A2414" s="147" t="s">
        <v>31599</v>
      </c>
      <c r="B2414" s="147"/>
      <c r="C2414" s="147" t="s">
        <v>31600</v>
      </c>
      <c r="D2414" s="147"/>
      <c r="E2414" s="147"/>
      <c r="F2414" s="147"/>
      <c r="G2414" s="147"/>
      <c r="H2414" s="147"/>
      <c r="I2414" s="147"/>
      <c r="J2414" s="147"/>
      <c r="K2414" s="147" t="s">
        <v>80</v>
      </c>
      <c r="L2414" s="147"/>
      <c r="M2414" s="147"/>
      <c r="N2414" s="148" t="s">
        <v>5848</v>
      </c>
      <c r="O2414" s="148"/>
      <c r="P2414" s="148"/>
      <c r="Q2414" s="148"/>
      <c r="R2414" s="148"/>
      <c r="S2414" s="148"/>
    </row>
    <row r="2415" spans="1:19" ht="15" customHeight="1" x14ac:dyDescent="0.3">
      <c r="A2415" s="147" t="s">
        <v>31601</v>
      </c>
      <c r="B2415" s="147"/>
      <c r="C2415" s="147" t="s">
        <v>31602</v>
      </c>
      <c r="D2415" s="147"/>
      <c r="E2415" s="147"/>
      <c r="F2415" s="147"/>
      <c r="G2415" s="147"/>
      <c r="H2415" s="147"/>
      <c r="I2415" s="147"/>
      <c r="J2415" s="147"/>
      <c r="K2415" s="147" t="s">
        <v>80</v>
      </c>
      <c r="L2415" s="147"/>
      <c r="M2415" s="147"/>
      <c r="N2415" s="148" t="s">
        <v>10890</v>
      </c>
      <c r="O2415" s="148"/>
      <c r="P2415" s="148"/>
      <c r="Q2415" s="148"/>
      <c r="R2415" s="148"/>
      <c r="S2415" s="148"/>
    </row>
    <row r="2416" spans="1:19" ht="15" customHeight="1" x14ac:dyDescent="0.3">
      <c r="A2416" s="147" t="s">
        <v>31603</v>
      </c>
      <c r="B2416" s="147"/>
      <c r="C2416" s="147" t="s">
        <v>31604</v>
      </c>
      <c r="D2416" s="147"/>
      <c r="E2416" s="147"/>
      <c r="F2416" s="147"/>
      <c r="G2416" s="147"/>
      <c r="H2416" s="147"/>
      <c r="I2416" s="147"/>
      <c r="J2416" s="147"/>
      <c r="K2416" s="147" t="s">
        <v>80</v>
      </c>
      <c r="L2416" s="147"/>
      <c r="M2416" s="147"/>
      <c r="N2416" s="148" t="s">
        <v>7514</v>
      </c>
      <c r="O2416" s="148"/>
      <c r="P2416" s="148"/>
      <c r="Q2416" s="148"/>
      <c r="R2416" s="148"/>
      <c r="S2416" s="148"/>
    </row>
    <row r="2417" spans="1:19" ht="15" customHeight="1" x14ac:dyDescent="0.3">
      <c r="A2417" s="147" t="s">
        <v>31605</v>
      </c>
      <c r="B2417" s="147"/>
      <c r="C2417" s="147" t="s">
        <v>31606</v>
      </c>
      <c r="D2417" s="147"/>
      <c r="E2417" s="147"/>
      <c r="F2417" s="147"/>
      <c r="G2417" s="147"/>
      <c r="H2417" s="147"/>
      <c r="I2417" s="147"/>
      <c r="J2417" s="147"/>
      <c r="K2417" s="147" t="s">
        <v>146</v>
      </c>
      <c r="L2417" s="147"/>
      <c r="M2417" s="147"/>
      <c r="N2417" s="148" t="s">
        <v>10890</v>
      </c>
      <c r="O2417" s="148"/>
      <c r="P2417" s="148"/>
      <c r="Q2417" s="148"/>
      <c r="R2417" s="148"/>
      <c r="S2417" s="148"/>
    </row>
    <row r="2418" spans="1:19" ht="15" customHeight="1" x14ac:dyDescent="0.3">
      <c r="A2418" s="147" t="s">
        <v>31607</v>
      </c>
      <c r="B2418" s="147"/>
      <c r="C2418" s="147" t="s">
        <v>31608</v>
      </c>
      <c r="D2418" s="147"/>
      <c r="E2418" s="147"/>
      <c r="F2418" s="147"/>
      <c r="G2418" s="147"/>
      <c r="H2418" s="147"/>
      <c r="I2418" s="147"/>
      <c r="J2418" s="147"/>
      <c r="K2418" s="147" t="s">
        <v>146</v>
      </c>
      <c r="L2418" s="147"/>
      <c r="M2418" s="147"/>
      <c r="N2418" s="148" t="s">
        <v>27714</v>
      </c>
      <c r="O2418" s="148"/>
      <c r="P2418" s="148"/>
      <c r="Q2418" s="148"/>
      <c r="R2418" s="148"/>
      <c r="S2418" s="148"/>
    </row>
    <row r="2419" spans="1:19" ht="15" customHeight="1" x14ac:dyDescent="0.3">
      <c r="A2419" s="147" t="s">
        <v>31609</v>
      </c>
      <c r="B2419" s="147"/>
      <c r="C2419" s="147" t="s">
        <v>31610</v>
      </c>
      <c r="D2419" s="147"/>
      <c r="E2419" s="147"/>
      <c r="F2419" s="147"/>
      <c r="G2419" s="147"/>
      <c r="H2419" s="147"/>
      <c r="I2419" s="147"/>
      <c r="J2419" s="147"/>
      <c r="K2419" s="147" t="s">
        <v>26910</v>
      </c>
      <c r="L2419" s="147"/>
      <c r="M2419" s="147"/>
      <c r="N2419" s="148" t="s">
        <v>26911</v>
      </c>
      <c r="O2419" s="148"/>
      <c r="P2419" s="148"/>
      <c r="Q2419" s="148"/>
      <c r="R2419" s="148"/>
      <c r="S2419" s="148"/>
    </row>
    <row r="2420" spans="1:19" ht="15" customHeight="1" x14ac:dyDescent="0.3">
      <c r="A2420" s="147" t="s">
        <v>31611</v>
      </c>
      <c r="B2420" s="147"/>
      <c r="C2420" s="147" t="s">
        <v>31612</v>
      </c>
      <c r="D2420" s="147"/>
      <c r="E2420" s="147"/>
      <c r="F2420" s="147"/>
      <c r="G2420" s="147"/>
      <c r="H2420" s="147"/>
      <c r="I2420" s="147"/>
      <c r="J2420" s="147"/>
      <c r="K2420" s="147" t="s">
        <v>146</v>
      </c>
      <c r="L2420" s="147"/>
      <c r="M2420" s="147"/>
      <c r="N2420" s="148" t="s">
        <v>10890</v>
      </c>
      <c r="O2420" s="148"/>
      <c r="P2420" s="148"/>
      <c r="Q2420" s="148"/>
      <c r="R2420" s="148"/>
      <c r="S2420" s="148"/>
    </row>
    <row r="2421" spans="1:19" ht="15" customHeight="1" x14ac:dyDescent="0.3">
      <c r="A2421" s="147" t="s">
        <v>31613</v>
      </c>
      <c r="B2421" s="147"/>
      <c r="C2421" s="147" t="s">
        <v>31614</v>
      </c>
      <c r="D2421" s="147"/>
      <c r="E2421" s="147"/>
      <c r="F2421" s="147"/>
      <c r="G2421" s="147"/>
      <c r="H2421" s="147"/>
      <c r="I2421" s="147"/>
      <c r="J2421" s="147"/>
      <c r="K2421" s="147" t="s">
        <v>146</v>
      </c>
      <c r="L2421" s="147"/>
      <c r="M2421" s="147"/>
      <c r="N2421" s="148" t="s">
        <v>5848</v>
      </c>
      <c r="O2421" s="148"/>
      <c r="P2421" s="148"/>
      <c r="Q2421" s="148"/>
      <c r="R2421" s="148"/>
      <c r="S2421" s="148"/>
    </row>
    <row r="2422" spans="1:19" ht="15" customHeight="1" x14ac:dyDescent="0.3">
      <c r="A2422" s="147" t="s">
        <v>31615</v>
      </c>
      <c r="B2422" s="147"/>
      <c r="C2422" s="147" t="s">
        <v>31616</v>
      </c>
      <c r="D2422" s="147"/>
      <c r="E2422" s="147"/>
      <c r="F2422" s="147"/>
      <c r="G2422" s="147"/>
      <c r="H2422" s="147"/>
      <c r="I2422" s="147"/>
      <c r="J2422" s="147"/>
      <c r="K2422" s="147" t="s">
        <v>80</v>
      </c>
      <c r="L2422" s="147"/>
      <c r="M2422" s="147"/>
      <c r="N2422" s="148" t="s">
        <v>5848</v>
      </c>
      <c r="O2422" s="148"/>
      <c r="P2422" s="148"/>
      <c r="Q2422" s="148"/>
      <c r="R2422" s="148"/>
      <c r="S2422" s="148"/>
    </row>
    <row r="2423" spans="1:19" ht="15" customHeight="1" x14ac:dyDescent="0.3">
      <c r="A2423" s="147" t="s">
        <v>31617</v>
      </c>
      <c r="B2423" s="147"/>
      <c r="C2423" s="147" t="s">
        <v>31618</v>
      </c>
      <c r="D2423" s="147"/>
      <c r="E2423" s="147"/>
      <c r="F2423" s="147"/>
      <c r="G2423" s="147"/>
      <c r="H2423" s="147"/>
      <c r="I2423" s="147"/>
      <c r="J2423" s="147"/>
      <c r="K2423" s="147" t="s">
        <v>146</v>
      </c>
      <c r="L2423" s="147"/>
      <c r="M2423" s="147"/>
      <c r="N2423" s="148" t="s">
        <v>26853</v>
      </c>
      <c r="O2423" s="148"/>
      <c r="P2423" s="148"/>
      <c r="Q2423" s="148"/>
      <c r="R2423" s="148"/>
      <c r="S2423" s="148"/>
    </row>
    <row r="2424" spans="1:19" ht="15" customHeight="1" x14ac:dyDescent="0.3">
      <c r="A2424" s="147" t="s">
        <v>31619</v>
      </c>
      <c r="B2424" s="147"/>
      <c r="C2424" s="147" t="s">
        <v>31620</v>
      </c>
      <c r="D2424" s="147"/>
      <c r="E2424" s="147"/>
      <c r="F2424" s="147"/>
      <c r="G2424" s="147"/>
      <c r="H2424" s="147"/>
      <c r="I2424" s="147"/>
      <c r="J2424" s="147"/>
      <c r="K2424" s="147" t="s">
        <v>146</v>
      </c>
      <c r="L2424" s="147"/>
      <c r="M2424" s="147"/>
      <c r="N2424" s="148" t="s">
        <v>29009</v>
      </c>
      <c r="O2424" s="148"/>
      <c r="P2424" s="148"/>
      <c r="Q2424" s="148"/>
      <c r="R2424" s="148"/>
      <c r="S2424" s="148"/>
    </row>
    <row r="2425" spans="1:19" ht="15" customHeight="1" x14ac:dyDescent="0.3">
      <c r="A2425" s="147" t="s">
        <v>31621</v>
      </c>
      <c r="B2425" s="147"/>
      <c r="C2425" s="147" t="s">
        <v>31622</v>
      </c>
      <c r="D2425" s="147"/>
      <c r="E2425" s="147"/>
      <c r="F2425" s="147"/>
      <c r="G2425" s="147"/>
      <c r="H2425" s="147"/>
      <c r="I2425" s="147"/>
      <c r="J2425" s="147"/>
      <c r="K2425" s="147" t="s">
        <v>80</v>
      </c>
      <c r="L2425" s="147"/>
      <c r="M2425" s="147"/>
      <c r="N2425" s="148" t="s">
        <v>27714</v>
      </c>
      <c r="O2425" s="148"/>
      <c r="P2425" s="148"/>
      <c r="Q2425" s="148"/>
      <c r="R2425" s="148"/>
      <c r="S2425" s="148"/>
    </row>
    <row r="2426" spans="1:19" ht="15" customHeight="1" x14ac:dyDescent="0.3">
      <c r="A2426" s="147" t="s">
        <v>31623</v>
      </c>
      <c r="B2426" s="147"/>
      <c r="C2426" s="147" t="s">
        <v>31624</v>
      </c>
      <c r="D2426" s="147"/>
      <c r="E2426" s="147"/>
      <c r="F2426" s="147"/>
      <c r="G2426" s="147"/>
      <c r="H2426" s="147"/>
      <c r="I2426" s="147"/>
      <c r="J2426" s="147"/>
      <c r="K2426" s="147" t="s">
        <v>146</v>
      </c>
      <c r="L2426" s="147"/>
      <c r="M2426" s="147"/>
      <c r="N2426" s="148" t="s">
        <v>31625</v>
      </c>
      <c r="O2426" s="148"/>
      <c r="P2426" s="148"/>
      <c r="Q2426" s="148"/>
      <c r="R2426" s="148"/>
      <c r="S2426" s="148"/>
    </row>
    <row r="2427" spans="1:19" ht="15" customHeight="1" x14ac:dyDescent="0.3">
      <c r="A2427" s="147" t="s">
        <v>31626</v>
      </c>
      <c r="B2427" s="147"/>
      <c r="C2427" s="147" t="s">
        <v>31627</v>
      </c>
      <c r="D2427" s="147"/>
      <c r="E2427" s="147"/>
      <c r="F2427" s="147"/>
      <c r="G2427" s="147"/>
      <c r="H2427" s="147"/>
      <c r="I2427" s="147"/>
      <c r="J2427" s="147"/>
      <c r="K2427" s="147" t="s">
        <v>146</v>
      </c>
      <c r="L2427" s="147"/>
      <c r="M2427" s="147"/>
      <c r="N2427" s="148" t="s">
        <v>10554</v>
      </c>
      <c r="O2427" s="148"/>
      <c r="P2427" s="148"/>
      <c r="Q2427" s="148"/>
      <c r="R2427" s="148"/>
      <c r="S2427" s="148"/>
    </row>
    <row r="2428" spans="1:19" ht="15" customHeight="1" x14ac:dyDescent="0.3">
      <c r="A2428" s="147" t="s">
        <v>31628</v>
      </c>
      <c r="B2428" s="147"/>
      <c r="C2428" s="147" t="s">
        <v>31629</v>
      </c>
      <c r="D2428" s="147"/>
      <c r="E2428" s="147"/>
      <c r="F2428" s="147"/>
      <c r="G2428" s="147"/>
      <c r="H2428" s="147"/>
      <c r="I2428" s="147"/>
      <c r="J2428" s="147"/>
      <c r="K2428" s="147" t="s">
        <v>146</v>
      </c>
      <c r="L2428" s="147"/>
      <c r="M2428" s="147"/>
      <c r="N2428" s="148" t="s">
        <v>31630</v>
      </c>
      <c r="O2428" s="148"/>
      <c r="P2428" s="148"/>
      <c r="Q2428" s="148"/>
      <c r="R2428" s="148"/>
      <c r="S2428" s="148"/>
    </row>
    <row r="2429" spans="1:19" ht="15" customHeight="1" x14ac:dyDescent="0.3">
      <c r="A2429" s="147" t="s">
        <v>31631</v>
      </c>
      <c r="B2429" s="147"/>
      <c r="C2429" s="147" t="s">
        <v>31632</v>
      </c>
      <c r="D2429" s="147"/>
      <c r="E2429" s="147"/>
      <c r="F2429" s="147"/>
      <c r="G2429" s="147"/>
      <c r="H2429" s="147"/>
      <c r="I2429" s="147"/>
      <c r="J2429" s="147"/>
      <c r="K2429" s="147" t="s">
        <v>146</v>
      </c>
      <c r="L2429" s="147"/>
      <c r="M2429" s="147"/>
      <c r="N2429" s="148" t="s">
        <v>31633</v>
      </c>
      <c r="O2429" s="148"/>
      <c r="P2429" s="148"/>
      <c r="Q2429" s="148"/>
      <c r="R2429" s="148"/>
      <c r="S2429" s="148"/>
    </row>
    <row r="2430" spans="1:19" ht="15" customHeight="1" x14ac:dyDescent="0.3">
      <c r="A2430" s="147" t="s">
        <v>31634</v>
      </c>
      <c r="B2430" s="147"/>
      <c r="C2430" s="147" t="s">
        <v>31635</v>
      </c>
      <c r="D2430" s="147"/>
      <c r="E2430" s="147"/>
      <c r="F2430" s="147"/>
      <c r="G2430" s="147"/>
      <c r="H2430" s="147"/>
      <c r="I2430" s="147"/>
      <c r="J2430" s="147"/>
      <c r="K2430" s="147" t="s">
        <v>146</v>
      </c>
      <c r="L2430" s="147"/>
      <c r="M2430" s="147"/>
      <c r="N2430" s="148" t="s">
        <v>31636</v>
      </c>
      <c r="O2430" s="148"/>
      <c r="P2430" s="148"/>
      <c r="Q2430" s="148"/>
      <c r="R2430" s="148"/>
      <c r="S2430" s="148"/>
    </row>
    <row r="2431" spans="1:19" ht="15" customHeight="1" x14ac:dyDescent="0.3">
      <c r="A2431" s="152" t="s">
        <v>31637</v>
      </c>
      <c r="B2431" s="152"/>
      <c r="C2431" s="152" t="s">
        <v>31638</v>
      </c>
      <c r="D2431" s="152"/>
      <c r="E2431" s="152"/>
      <c r="F2431" s="152"/>
      <c r="G2431" s="152"/>
      <c r="H2431" s="152"/>
      <c r="I2431" s="152"/>
      <c r="J2431" s="152"/>
      <c r="K2431" s="152" t="s">
        <v>146</v>
      </c>
      <c r="L2431" s="152"/>
      <c r="M2431" s="152"/>
      <c r="N2431" s="153" t="s">
        <v>31639</v>
      </c>
      <c r="O2431" s="153"/>
      <c r="P2431" s="153"/>
      <c r="Q2431" s="153"/>
      <c r="R2431" s="153"/>
      <c r="S2431" s="153"/>
    </row>
    <row r="2433" spans="1:19" ht="15" customHeight="1" x14ac:dyDescent="0.3">
      <c r="A2433" s="154" t="s">
        <v>26963</v>
      </c>
      <c r="B2433" s="154"/>
      <c r="C2433" s="154"/>
    </row>
    <row r="2434" spans="1:19" ht="15" customHeight="1" x14ac:dyDescent="0.3">
      <c r="A2434" s="154"/>
      <c r="B2434" s="154"/>
      <c r="C2434" s="154"/>
      <c r="P2434" s="155" t="s">
        <v>31640</v>
      </c>
      <c r="Q2434" s="155"/>
      <c r="R2434" s="155"/>
      <c r="S2434" s="155"/>
    </row>
    <row r="2435" spans="1:19" x14ac:dyDescent="0.3">
      <c r="P2435" s="155"/>
      <c r="Q2435" s="155"/>
      <c r="R2435" s="155"/>
      <c r="S2435" s="155"/>
    </row>
    <row r="2437" spans="1:19" ht="15.75" customHeight="1" x14ac:dyDescent="0.3">
      <c r="H2437" s="150" t="s">
        <v>26843</v>
      </c>
      <c r="I2437" s="150"/>
      <c r="J2437" s="150"/>
      <c r="K2437" s="150"/>
      <c r="L2437" s="150"/>
      <c r="M2437" s="150"/>
      <c r="N2437" s="150"/>
    </row>
    <row r="2439" spans="1:19" ht="15.75" customHeight="1" x14ac:dyDescent="0.3">
      <c r="G2439" s="150" t="s">
        <v>26844</v>
      </c>
      <c r="H2439" s="150"/>
    </row>
    <row r="2441" spans="1:19" ht="15" customHeight="1" x14ac:dyDescent="0.3">
      <c r="A2441" s="151" t="s">
        <v>26845</v>
      </c>
      <c r="B2441" s="151"/>
      <c r="C2441" s="151"/>
      <c r="D2441" s="151"/>
      <c r="J2441" s="151" t="s">
        <v>26846</v>
      </c>
      <c r="K2441" s="151"/>
      <c r="M2441" s="151" t="s">
        <v>26847</v>
      </c>
      <c r="N2441" s="151"/>
      <c r="P2441" s="151" t="s">
        <v>26848</v>
      </c>
      <c r="Q2441" s="151"/>
      <c r="R2441" s="151"/>
    </row>
    <row r="2443" spans="1:19" ht="15" customHeight="1" x14ac:dyDescent="0.3">
      <c r="A2443" s="137" t="s">
        <v>27</v>
      </c>
      <c r="C2443" s="149" t="s">
        <v>26849</v>
      </c>
      <c r="D2443" s="149"/>
      <c r="E2443" s="149"/>
      <c r="L2443" s="137" t="s">
        <v>13</v>
      </c>
      <c r="R2443" s="137" t="s">
        <v>26850</v>
      </c>
    </row>
    <row r="2445" spans="1:19" ht="15" customHeight="1" x14ac:dyDescent="0.3">
      <c r="A2445" s="147" t="s">
        <v>31641</v>
      </c>
      <c r="B2445" s="147"/>
      <c r="C2445" s="147" t="s">
        <v>31642</v>
      </c>
      <c r="D2445" s="147"/>
      <c r="E2445" s="147"/>
      <c r="F2445" s="147"/>
      <c r="G2445" s="147"/>
      <c r="H2445" s="147"/>
      <c r="I2445" s="147"/>
      <c r="J2445" s="147"/>
      <c r="K2445" s="147" t="s">
        <v>26910</v>
      </c>
      <c r="L2445" s="147"/>
      <c r="M2445" s="147"/>
      <c r="N2445" s="148" t="s">
        <v>26911</v>
      </c>
      <c r="O2445" s="148"/>
      <c r="P2445" s="148"/>
      <c r="Q2445" s="148"/>
      <c r="R2445" s="148"/>
      <c r="S2445" s="148"/>
    </row>
    <row r="2446" spans="1:19" x14ac:dyDescent="0.3">
      <c r="A2446" s="147"/>
      <c r="B2446" s="147"/>
      <c r="C2446" s="147"/>
      <c r="D2446" s="147"/>
      <c r="E2446" s="147"/>
      <c r="F2446" s="147"/>
      <c r="G2446" s="147"/>
      <c r="H2446" s="147"/>
      <c r="I2446" s="147"/>
      <c r="J2446" s="147"/>
      <c r="K2446" s="147"/>
      <c r="L2446" s="147"/>
      <c r="M2446" s="147"/>
      <c r="N2446" s="148"/>
      <c r="O2446" s="148"/>
      <c r="P2446" s="148"/>
      <c r="Q2446" s="148"/>
      <c r="R2446" s="148"/>
      <c r="S2446" s="148"/>
    </row>
    <row r="2447" spans="1:19" ht="15" customHeight="1" x14ac:dyDescent="0.3">
      <c r="A2447" s="147" t="s">
        <v>31643</v>
      </c>
      <c r="B2447" s="147"/>
      <c r="C2447" s="147" t="s">
        <v>31644</v>
      </c>
      <c r="D2447" s="147"/>
      <c r="E2447" s="147"/>
      <c r="F2447" s="147"/>
      <c r="G2447" s="147"/>
      <c r="H2447" s="147"/>
      <c r="I2447" s="147"/>
      <c r="J2447" s="147"/>
      <c r="K2447" s="147" t="s">
        <v>146</v>
      </c>
      <c r="L2447" s="147"/>
      <c r="M2447" s="147"/>
      <c r="N2447" s="148" t="s">
        <v>27714</v>
      </c>
      <c r="O2447" s="148"/>
      <c r="P2447" s="148"/>
      <c r="Q2447" s="148"/>
      <c r="R2447" s="148"/>
      <c r="S2447" s="148"/>
    </row>
    <row r="2448" spans="1:19" ht="15" customHeight="1" x14ac:dyDescent="0.3">
      <c r="A2448" s="147" t="s">
        <v>31645</v>
      </c>
      <c r="B2448" s="147"/>
      <c r="C2448" s="147" t="s">
        <v>31646</v>
      </c>
      <c r="D2448" s="147"/>
      <c r="E2448" s="147"/>
      <c r="F2448" s="147"/>
      <c r="G2448" s="147"/>
      <c r="H2448" s="147"/>
      <c r="I2448" s="147"/>
      <c r="J2448" s="147"/>
      <c r="K2448" s="147" t="s">
        <v>146</v>
      </c>
      <c r="L2448" s="147"/>
      <c r="M2448" s="147"/>
      <c r="N2448" s="148" t="s">
        <v>31639</v>
      </c>
      <c r="O2448" s="148"/>
      <c r="P2448" s="148"/>
      <c r="Q2448" s="148"/>
      <c r="R2448" s="148"/>
      <c r="S2448" s="148"/>
    </row>
    <row r="2449" spans="1:19" ht="15" customHeight="1" x14ac:dyDescent="0.3">
      <c r="A2449" s="147" t="s">
        <v>31647</v>
      </c>
      <c r="B2449" s="147"/>
      <c r="C2449" s="147" t="s">
        <v>31648</v>
      </c>
      <c r="D2449" s="147"/>
      <c r="E2449" s="147"/>
      <c r="F2449" s="147"/>
      <c r="G2449" s="147"/>
      <c r="H2449" s="147"/>
      <c r="I2449" s="147"/>
      <c r="J2449" s="147"/>
      <c r="K2449" s="147" t="s">
        <v>146</v>
      </c>
      <c r="L2449" s="147"/>
      <c r="M2449" s="147"/>
      <c r="N2449" s="148" t="s">
        <v>31639</v>
      </c>
      <c r="O2449" s="148"/>
      <c r="P2449" s="148"/>
      <c r="Q2449" s="148"/>
      <c r="R2449" s="148"/>
      <c r="S2449" s="148"/>
    </row>
    <row r="2450" spans="1:19" ht="15" customHeight="1" x14ac:dyDescent="0.3">
      <c r="A2450" s="147" t="s">
        <v>31649</v>
      </c>
      <c r="B2450" s="147"/>
      <c r="C2450" s="147" t="s">
        <v>31650</v>
      </c>
      <c r="D2450" s="147"/>
      <c r="E2450" s="147"/>
      <c r="F2450" s="147"/>
      <c r="G2450" s="147"/>
      <c r="H2450" s="147"/>
      <c r="I2450" s="147"/>
      <c r="J2450" s="147"/>
      <c r="K2450" s="147" t="s">
        <v>80</v>
      </c>
      <c r="L2450" s="147"/>
      <c r="M2450" s="147"/>
      <c r="N2450" s="148" t="s">
        <v>5548</v>
      </c>
      <c r="O2450" s="148"/>
      <c r="P2450" s="148"/>
      <c r="Q2450" s="148"/>
      <c r="R2450" s="148"/>
      <c r="S2450" s="148"/>
    </row>
    <row r="2451" spans="1:19" ht="15" customHeight="1" x14ac:dyDescent="0.3">
      <c r="A2451" s="147" t="s">
        <v>31651</v>
      </c>
      <c r="B2451" s="147"/>
      <c r="C2451" s="147" t="s">
        <v>31652</v>
      </c>
      <c r="D2451" s="147"/>
      <c r="E2451" s="147"/>
      <c r="F2451" s="147"/>
      <c r="G2451" s="147"/>
      <c r="H2451" s="147"/>
      <c r="I2451" s="147"/>
      <c r="J2451" s="147"/>
      <c r="K2451" s="147" t="s">
        <v>80</v>
      </c>
      <c r="L2451" s="147"/>
      <c r="M2451" s="147"/>
      <c r="N2451" s="148" t="s">
        <v>29009</v>
      </c>
      <c r="O2451" s="148"/>
      <c r="P2451" s="148"/>
      <c r="Q2451" s="148"/>
      <c r="R2451" s="148"/>
      <c r="S2451" s="148"/>
    </row>
    <row r="2452" spans="1:19" ht="15" customHeight="1" x14ac:dyDescent="0.3">
      <c r="A2452" s="147" t="s">
        <v>31653</v>
      </c>
      <c r="B2452" s="147"/>
      <c r="C2452" s="147" t="s">
        <v>31654</v>
      </c>
      <c r="D2452" s="147"/>
      <c r="E2452" s="147"/>
      <c r="F2452" s="147"/>
      <c r="G2452" s="147"/>
      <c r="H2452" s="147"/>
      <c r="I2452" s="147"/>
      <c r="J2452" s="147"/>
      <c r="K2452" s="147" t="s">
        <v>146</v>
      </c>
      <c r="L2452" s="147"/>
      <c r="M2452" s="147"/>
      <c r="N2452" s="148" t="s">
        <v>5848</v>
      </c>
      <c r="O2452" s="148"/>
      <c r="P2452" s="148"/>
      <c r="Q2452" s="148"/>
      <c r="R2452" s="148"/>
      <c r="S2452" s="148"/>
    </row>
    <row r="2453" spans="1:19" ht="15" customHeight="1" x14ac:dyDescent="0.3">
      <c r="A2453" s="147" t="s">
        <v>31655</v>
      </c>
      <c r="B2453" s="147"/>
      <c r="C2453" s="147" t="s">
        <v>31656</v>
      </c>
      <c r="D2453" s="147"/>
      <c r="E2453" s="147"/>
      <c r="F2453" s="147"/>
      <c r="G2453" s="147"/>
      <c r="H2453" s="147"/>
      <c r="I2453" s="147"/>
      <c r="J2453" s="147"/>
      <c r="K2453" s="147" t="s">
        <v>80</v>
      </c>
      <c r="L2453" s="147"/>
      <c r="M2453" s="147"/>
      <c r="N2453" s="148" t="s">
        <v>5848</v>
      </c>
      <c r="O2453" s="148"/>
      <c r="P2453" s="148"/>
      <c r="Q2453" s="148"/>
      <c r="R2453" s="148"/>
      <c r="S2453" s="148"/>
    </row>
    <row r="2454" spans="1:19" ht="15" customHeight="1" x14ac:dyDescent="0.3">
      <c r="A2454" s="147" t="s">
        <v>31657</v>
      </c>
      <c r="B2454" s="147"/>
      <c r="C2454" s="147" t="s">
        <v>31658</v>
      </c>
      <c r="D2454" s="147"/>
      <c r="E2454" s="147"/>
      <c r="F2454" s="147"/>
      <c r="G2454" s="147"/>
      <c r="H2454" s="147"/>
      <c r="I2454" s="147"/>
      <c r="J2454" s="147"/>
      <c r="K2454" s="147" t="s">
        <v>146</v>
      </c>
      <c r="L2454" s="147"/>
      <c r="M2454" s="147"/>
      <c r="N2454" s="148" t="s">
        <v>7514</v>
      </c>
      <c r="O2454" s="148"/>
      <c r="P2454" s="148"/>
      <c r="Q2454" s="148"/>
      <c r="R2454" s="148"/>
      <c r="S2454" s="148"/>
    </row>
    <row r="2455" spans="1:19" ht="15" customHeight="1" x14ac:dyDescent="0.3">
      <c r="A2455" s="147" t="s">
        <v>31659</v>
      </c>
      <c r="B2455" s="147"/>
      <c r="C2455" s="147" t="s">
        <v>31660</v>
      </c>
      <c r="D2455" s="147"/>
      <c r="E2455" s="147"/>
      <c r="F2455" s="147"/>
      <c r="G2455" s="147"/>
      <c r="H2455" s="147"/>
      <c r="I2455" s="147"/>
      <c r="J2455" s="147"/>
      <c r="K2455" s="147" t="s">
        <v>80</v>
      </c>
      <c r="L2455" s="147"/>
      <c r="M2455" s="147"/>
      <c r="N2455" s="148" t="s">
        <v>18393</v>
      </c>
      <c r="O2455" s="148"/>
      <c r="P2455" s="148"/>
      <c r="Q2455" s="148"/>
      <c r="R2455" s="148"/>
      <c r="S2455" s="148"/>
    </row>
    <row r="2456" spans="1:19" ht="15" customHeight="1" x14ac:dyDescent="0.3">
      <c r="A2456" s="147" t="s">
        <v>31661</v>
      </c>
      <c r="B2456" s="147"/>
      <c r="C2456" s="147" t="s">
        <v>31662</v>
      </c>
      <c r="D2456" s="147"/>
      <c r="E2456" s="147"/>
      <c r="F2456" s="147"/>
      <c r="G2456" s="147"/>
      <c r="H2456" s="147"/>
      <c r="I2456" s="147"/>
      <c r="J2456" s="147"/>
      <c r="K2456" s="147" t="s">
        <v>80</v>
      </c>
      <c r="L2456" s="147"/>
      <c r="M2456" s="147"/>
      <c r="N2456" s="148" t="s">
        <v>527</v>
      </c>
      <c r="O2456" s="148"/>
      <c r="P2456" s="148"/>
      <c r="Q2456" s="148"/>
      <c r="R2456" s="148"/>
      <c r="S2456" s="148"/>
    </row>
    <row r="2457" spans="1:19" ht="15" customHeight="1" x14ac:dyDescent="0.3">
      <c r="A2457" s="147" t="s">
        <v>31663</v>
      </c>
      <c r="B2457" s="147"/>
      <c r="C2457" s="147" t="s">
        <v>31664</v>
      </c>
      <c r="D2457" s="147"/>
      <c r="E2457" s="147"/>
      <c r="F2457" s="147"/>
      <c r="G2457" s="147"/>
      <c r="H2457" s="147"/>
      <c r="I2457" s="147"/>
      <c r="J2457" s="147"/>
      <c r="K2457" s="147" t="s">
        <v>80</v>
      </c>
      <c r="L2457" s="147"/>
      <c r="M2457" s="147"/>
      <c r="N2457" s="148" t="s">
        <v>13354</v>
      </c>
      <c r="O2457" s="148"/>
      <c r="P2457" s="148"/>
      <c r="Q2457" s="148"/>
      <c r="R2457" s="148"/>
      <c r="S2457" s="148"/>
    </row>
    <row r="2458" spans="1:19" ht="15" customHeight="1" x14ac:dyDescent="0.3">
      <c r="A2458" s="147" t="s">
        <v>31665</v>
      </c>
      <c r="B2458" s="147"/>
      <c r="C2458" s="147" t="s">
        <v>31666</v>
      </c>
      <c r="D2458" s="147"/>
      <c r="E2458" s="147"/>
      <c r="F2458" s="147"/>
      <c r="G2458" s="147"/>
      <c r="H2458" s="147"/>
      <c r="I2458" s="147"/>
      <c r="J2458" s="147"/>
      <c r="K2458" s="147" t="s">
        <v>80</v>
      </c>
      <c r="L2458" s="147"/>
      <c r="M2458" s="147"/>
      <c r="N2458" s="148" t="s">
        <v>5548</v>
      </c>
      <c r="O2458" s="148"/>
      <c r="P2458" s="148"/>
      <c r="Q2458" s="148"/>
      <c r="R2458" s="148"/>
      <c r="S2458" s="148"/>
    </row>
    <row r="2459" spans="1:19" ht="15" customHeight="1" x14ac:dyDescent="0.3">
      <c r="A2459" s="147" t="s">
        <v>31667</v>
      </c>
      <c r="B2459" s="147"/>
      <c r="C2459" s="147" t="s">
        <v>31668</v>
      </c>
      <c r="D2459" s="147"/>
      <c r="E2459" s="147"/>
      <c r="F2459" s="147"/>
      <c r="G2459" s="147"/>
      <c r="H2459" s="147"/>
      <c r="I2459" s="147"/>
      <c r="J2459" s="147"/>
      <c r="K2459" s="147" t="s">
        <v>146</v>
      </c>
      <c r="L2459" s="147"/>
      <c r="M2459" s="147"/>
      <c r="N2459" s="148" t="s">
        <v>5548</v>
      </c>
      <c r="O2459" s="148"/>
      <c r="P2459" s="148"/>
      <c r="Q2459" s="148"/>
      <c r="R2459" s="148"/>
      <c r="S2459" s="148"/>
    </row>
    <row r="2460" spans="1:19" ht="15" customHeight="1" x14ac:dyDescent="0.3">
      <c r="A2460" s="147" t="s">
        <v>31669</v>
      </c>
      <c r="B2460" s="147"/>
      <c r="C2460" s="147" t="s">
        <v>31670</v>
      </c>
      <c r="D2460" s="147"/>
      <c r="E2460" s="147"/>
      <c r="F2460" s="147"/>
      <c r="G2460" s="147"/>
      <c r="H2460" s="147"/>
      <c r="I2460" s="147"/>
      <c r="J2460" s="147"/>
      <c r="K2460" s="147" t="s">
        <v>1037</v>
      </c>
      <c r="L2460" s="147"/>
      <c r="M2460" s="147"/>
      <c r="N2460" s="148" t="s">
        <v>31671</v>
      </c>
      <c r="O2460" s="148"/>
      <c r="P2460" s="148"/>
      <c r="Q2460" s="148"/>
      <c r="R2460" s="148"/>
      <c r="S2460" s="148"/>
    </row>
    <row r="2461" spans="1:19" ht="15" customHeight="1" x14ac:dyDescent="0.3">
      <c r="A2461" s="147" t="s">
        <v>31672</v>
      </c>
      <c r="B2461" s="147"/>
      <c r="C2461" s="147" t="s">
        <v>31673</v>
      </c>
      <c r="D2461" s="147"/>
      <c r="E2461" s="147"/>
      <c r="F2461" s="147"/>
      <c r="G2461" s="147"/>
      <c r="H2461" s="147"/>
      <c r="I2461" s="147"/>
      <c r="J2461" s="147"/>
      <c r="K2461" s="147" t="s">
        <v>146</v>
      </c>
      <c r="L2461" s="147"/>
      <c r="M2461" s="147"/>
      <c r="N2461" s="148" t="s">
        <v>7514</v>
      </c>
      <c r="O2461" s="148"/>
      <c r="P2461" s="148"/>
      <c r="Q2461" s="148"/>
      <c r="R2461" s="148"/>
      <c r="S2461" s="148"/>
    </row>
    <row r="2462" spans="1:19" ht="15" customHeight="1" x14ac:dyDescent="0.3">
      <c r="A2462" s="147" t="s">
        <v>31674</v>
      </c>
      <c r="B2462" s="147"/>
      <c r="C2462" s="147" t="s">
        <v>31675</v>
      </c>
      <c r="D2462" s="147"/>
      <c r="E2462" s="147"/>
      <c r="F2462" s="147"/>
      <c r="G2462" s="147"/>
      <c r="H2462" s="147"/>
      <c r="I2462" s="147"/>
      <c r="J2462" s="147"/>
      <c r="K2462" s="147" t="s">
        <v>26910</v>
      </c>
      <c r="L2462" s="147"/>
      <c r="M2462" s="147"/>
      <c r="N2462" s="148" t="s">
        <v>26911</v>
      </c>
      <c r="O2462" s="148"/>
      <c r="P2462" s="148"/>
      <c r="Q2462" s="148"/>
      <c r="R2462" s="148"/>
      <c r="S2462" s="148"/>
    </row>
    <row r="2463" spans="1:19" ht="15" customHeight="1" x14ac:dyDescent="0.3">
      <c r="A2463" s="147" t="s">
        <v>31676</v>
      </c>
      <c r="B2463" s="147"/>
      <c r="C2463" s="147" t="s">
        <v>31677</v>
      </c>
      <c r="D2463" s="147"/>
      <c r="E2463" s="147"/>
      <c r="F2463" s="147"/>
      <c r="G2463" s="147"/>
      <c r="H2463" s="147"/>
      <c r="I2463" s="147"/>
      <c r="J2463" s="147"/>
      <c r="K2463" s="147" t="s">
        <v>146</v>
      </c>
      <c r="L2463" s="147"/>
      <c r="M2463" s="147"/>
      <c r="N2463" s="148" t="s">
        <v>30053</v>
      </c>
      <c r="O2463" s="148"/>
      <c r="P2463" s="148"/>
      <c r="Q2463" s="148"/>
      <c r="R2463" s="148"/>
      <c r="S2463" s="148"/>
    </row>
    <row r="2464" spans="1:19" ht="15" customHeight="1" x14ac:dyDescent="0.3">
      <c r="A2464" s="147" t="s">
        <v>31678</v>
      </c>
      <c r="B2464" s="147"/>
      <c r="C2464" s="147" t="s">
        <v>31679</v>
      </c>
      <c r="D2464" s="147"/>
      <c r="E2464" s="147"/>
      <c r="F2464" s="147"/>
      <c r="G2464" s="147"/>
      <c r="H2464" s="147"/>
      <c r="I2464" s="147"/>
      <c r="J2464" s="147"/>
      <c r="K2464" s="147" t="s">
        <v>146</v>
      </c>
      <c r="L2464" s="147"/>
      <c r="M2464" s="147"/>
      <c r="N2464" s="148" t="s">
        <v>28642</v>
      </c>
      <c r="O2464" s="148"/>
      <c r="P2464" s="148"/>
      <c r="Q2464" s="148"/>
      <c r="R2464" s="148"/>
      <c r="S2464" s="148"/>
    </row>
    <row r="2465" spans="1:19" ht="15" customHeight="1" x14ac:dyDescent="0.3">
      <c r="A2465" s="147" t="s">
        <v>31680</v>
      </c>
      <c r="B2465" s="147"/>
      <c r="C2465" s="147" t="s">
        <v>31681</v>
      </c>
      <c r="D2465" s="147"/>
      <c r="E2465" s="147"/>
      <c r="F2465" s="147"/>
      <c r="G2465" s="147"/>
      <c r="H2465" s="147"/>
      <c r="I2465" s="147"/>
      <c r="J2465" s="147"/>
      <c r="K2465" s="147" t="s">
        <v>146</v>
      </c>
      <c r="L2465" s="147"/>
      <c r="M2465" s="147"/>
      <c r="N2465" s="148" t="s">
        <v>2637</v>
      </c>
      <c r="O2465" s="148"/>
      <c r="P2465" s="148"/>
      <c r="Q2465" s="148"/>
      <c r="R2465" s="148"/>
      <c r="S2465" s="148"/>
    </row>
    <row r="2466" spans="1:19" ht="15" customHeight="1" x14ac:dyDescent="0.3">
      <c r="A2466" s="147" t="s">
        <v>31682</v>
      </c>
      <c r="B2466" s="147"/>
      <c r="C2466" s="147" t="s">
        <v>31683</v>
      </c>
      <c r="D2466" s="147"/>
      <c r="E2466" s="147"/>
      <c r="F2466" s="147"/>
      <c r="G2466" s="147"/>
      <c r="H2466" s="147"/>
      <c r="I2466" s="147"/>
      <c r="J2466" s="147"/>
      <c r="K2466" s="147" t="s">
        <v>146</v>
      </c>
      <c r="L2466" s="147"/>
      <c r="M2466" s="147"/>
      <c r="N2466" s="148" t="s">
        <v>28646</v>
      </c>
      <c r="O2466" s="148"/>
      <c r="P2466" s="148"/>
      <c r="Q2466" s="148"/>
      <c r="R2466" s="148"/>
      <c r="S2466" s="148"/>
    </row>
    <row r="2467" spans="1:19" ht="15" customHeight="1" x14ac:dyDescent="0.3">
      <c r="A2467" s="147" t="s">
        <v>31684</v>
      </c>
      <c r="B2467" s="147"/>
      <c r="C2467" s="147" t="s">
        <v>31685</v>
      </c>
      <c r="D2467" s="147"/>
      <c r="E2467" s="147"/>
      <c r="F2467" s="147"/>
      <c r="G2467" s="147"/>
      <c r="H2467" s="147"/>
      <c r="I2467" s="147"/>
      <c r="J2467" s="147"/>
      <c r="K2467" s="147" t="s">
        <v>146</v>
      </c>
      <c r="L2467" s="147"/>
      <c r="M2467" s="147"/>
      <c r="N2467" s="148" t="s">
        <v>31389</v>
      </c>
      <c r="O2467" s="148"/>
      <c r="P2467" s="148"/>
      <c r="Q2467" s="148"/>
      <c r="R2467" s="148"/>
      <c r="S2467" s="148"/>
    </row>
    <row r="2468" spans="1:19" ht="15" customHeight="1" x14ac:dyDescent="0.3">
      <c r="A2468" s="147" t="s">
        <v>31686</v>
      </c>
      <c r="B2468" s="147"/>
      <c r="C2468" s="147" t="s">
        <v>31687</v>
      </c>
      <c r="D2468" s="147"/>
      <c r="E2468" s="147"/>
      <c r="F2468" s="147"/>
      <c r="G2468" s="147"/>
      <c r="H2468" s="147"/>
      <c r="I2468" s="147"/>
      <c r="J2468" s="147"/>
      <c r="K2468" s="147" t="s">
        <v>146</v>
      </c>
      <c r="L2468" s="147"/>
      <c r="M2468" s="147"/>
      <c r="N2468" s="148" t="s">
        <v>30041</v>
      </c>
      <c r="O2468" s="148"/>
      <c r="P2468" s="148"/>
      <c r="Q2468" s="148"/>
      <c r="R2468" s="148"/>
      <c r="S2468" s="148"/>
    </row>
    <row r="2469" spans="1:19" ht="15" customHeight="1" x14ac:dyDescent="0.3">
      <c r="A2469" s="147" t="s">
        <v>31688</v>
      </c>
      <c r="B2469" s="147"/>
      <c r="C2469" s="147" t="s">
        <v>31689</v>
      </c>
      <c r="D2469" s="147"/>
      <c r="E2469" s="147"/>
      <c r="F2469" s="147"/>
      <c r="G2469" s="147"/>
      <c r="H2469" s="147"/>
      <c r="I2469" s="147"/>
      <c r="J2469" s="147"/>
      <c r="K2469" s="147" t="s">
        <v>146</v>
      </c>
      <c r="L2469" s="147"/>
      <c r="M2469" s="147"/>
      <c r="N2469" s="148" t="s">
        <v>31639</v>
      </c>
      <c r="O2469" s="148"/>
      <c r="P2469" s="148"/>
      <c r="Q2469" s="148"/>
      <c r="R2469" s="148"/>
      <c r="S2469" s="148"/>
    </row>
    <row r="2470" spans="1:19" ht="15" customHeight="1" x14ac:dyDescent="0.3">
      <c r="A2470" s="147" t="s">
        <v>31690</v>
      </c>
      <c r="B2470" s="147"/>
      <c r="C2470" s="147" t="s">
        <v>31691</v>
      </c>
      <c r="D2470" s="147"/>
      <c r="E2470" s="147"/>
      <c r="F2470" s="147"/>
      <c r="G2470" s="147"/>
      <c r="H2470" s="147"/>
      <c r="I2470" s="147"/>
      <c r="J2470" s="147"/>
      <c r="K2470" s="147" t="s">
        <v>146</v>
      </c>
      <c r="L2470" s="147"/>
      <c r="M2470" s="147"/>
      <c r="N2470" s="148" t="s">
        <v>31639</v>
      </c>
      <c r="O2470" s="148"/>
      <c r="P2470" s="148"/>
      <c r="Q2470" s="148"/>
      <c r="R2470" s="148"/>
      <c r="S2470" s="148"/>
    </row>
    <row r="2471" spans="1:19" ht="15" customHeight="1" x14ac:dyDescent="0.3">
      <c r="A2471" s="147" t="s">
        <v>31692</v>
      </c>
      <c r="B2471" s="147"/>
      <c r="C2471" s="147" t="s">
        <v>31693</v>
      </c>
      <c r="D2471" s="147"/>
      <c r="E2471" s="147"/>
      <c r="F2471" s="147"/>
      <c r="G2471" s="147"/>
      <c r="H2471" s="147"/>
      <c r="I2471" s="147"/>
      <c r="J2471" s="147"/>
      <c r="K2471" s="147" t="s">
        <v>146</v>
      </c>
      <c r="L2471" s="147"/>
      <c r="M2471" s="147"/>
      <c r="N2471" s="148" t="s">
        <v>31639</v>
      </c>
      <c r="O2471" s="148"/>
      <c r="P2471" s="148"/>
      <c r="Q2471" s="148"/>
      <c r="R2471" s="148"/>
      <c r="S2471" s="148"/>
    </row>
    <row r="2472" spans="1:19" ht="15" customHeight="1" x14ac:dyDescent="0.3">
      <c r="A2472" s="147" t="s">
        <v>31694</v>
      </c>
      <c r="B2472" s="147"/>
      <c r="C2472" s="147" t="s">
        <v>31695</v>
      </c>
      <c r="D2472" s="147"/>
      <c r="E2472" s="147"/>
      <c r="F2472" s="147"/>
      <c r="G2472" s="147"/>
      <c r="H2472" s="147"/>
      <c r="I2472" s="147"/>
      <c r="J2472" s="147"/>
      <c r="K2472" s="147" t="s">
        <v>26910</v>
      </c>
      <c r="L2472" s="147"/>
      <c r="M2472" s="147"/>
      <c r="N2472" s="148" t="s">
        <v>26911</v>
      </c>
      <c r="O2472" s="148"/>
      <c r="P2472" s="148"/>
      <c r="Q2472" s="148"/>
      <c r="R2472" s="148"/>
      <c r="S2472" s="148"/>
    </row>
    <row r="2473" spans="1:19" ht="15" customHeight="1" x14ac:dyDescent="0.3">
      <c r="A2473" s="147" t="s">
        <v>31696</v>
      </c>
      <c r="B2473" s="147"/>
      <c r="C2473" s="147" t="s">
        <v>31697</v>
      </c>
      <c r="D2473" s="147"/>
      <c r="E2473" s="147"/>
      <c r="F2473" s="147"/>
      <c r="G2473" s="147"/>
      <c r="H2473" s="147"/>
      <c r="I2473" s="147"/>
      <c r="J2473" s="147"/>
      <c r="K2473" s="147" t="s">
        <v>146</v>
      </c>
      <c r="L2473" s="147"/>
      <c r="M2473" s="147"/>
      <c r="N2473" s="148" t="s">
        <v>28646</v>
      </c>
      <c r="O2473" s="148"/>
      <c r="P2473" s="148"/>
      <c r="Q2473" s="148"/>
      <c r="R2473" s="148"/>
      <c r="S2473" s="148"/>
    </row>
    <row r="2474" spans="1:19" ht="15" customHeight="1" x14ac:dyDescent="0.3">
      <c r="A2474" s="147" t="s">
        <v>31698</v>
      </c>
      <c r="B2474" s="147"/>
      <c r="C2474" s="147" t="s">
        <v>31699</v>
      </c>
      <c r="D2474" s="147"/>
      <c r="E2474" s="147"/>
      <c r="F2474" s="147"/>
      <c r="G2474" s="147"/>
      <c r="H2474" s="147"/>
      <c r="I2474" s="147"/>
      <c r="J2474" s="147"/>
      <c r="K2474" s="147" t="s">
        <v>146</v>
      </c>
      <c r="L2474" s="147"/>
      <c r="M2474" s="147"/>
      <c r="N2474" s="148" t="s">
        <v>30072</v>
      </c>
      <c r="O2474" s="148"/>
      <c r="P2474" s="148"/>
      <c r="Q2474" s="148"/>
      <c r="R2474" s="148"/>
      <c r="S2474" s="148"/>
    </row>
    <row r="2475" spans="1:19" ht="15" customHeight="1" x14ac:dyDescent="0.3">
      <c r="A2475" s="147" t="s">
        <v>31700</v>
      </c>
      <c r="B2475" s="147"/>
      <c r="C2475" s="147" t="s">
        <v>31701</v>
      </c>
      <c r="D2475" s="147"/>
      <c r="E2475" s="147"/>
      <c r="F2475" s="147"/>
      <c r="G2475" s="147"/>
      <c r="H2475" s="147"/>
      <c r="I2475" s="147"/>
      <c r="J2475" s="147"/>
      <c r="K2475" s="147" t="s">
        <v>80</v>
      </c>
      <c r="L2475" s="147"/>
      <c r="M2475" s="147"/>
      <c r="N2475" s="148" t="s">
        <v>10890</v>
      </c>
      <c r="O2475" s="148"/>
      <c r="P2475" s="148"/>
      <c r="Q2475" s="148"/>
      <c r="R2475" s="148"/>
      <c r="S2475" s="148"/>
    </row>
    <row r="2476" spans="1:19" ht="15" customHeight="1" x14ac:dyDescent="0.3">
      <c r="A2476" s="147" t="s">
        <v>31702</v>
      </c>
      <c r="B2476" s="147"/>
      <c r="C2476" s="147" t="s">
        <v>31703</v>
      </c>
      <c r="D2476" s="147"/>
      <c r="E2476" s="147"/>
      <c r="F2476" s="147"/>
      <c r="G2476" s="147"/>
      <c r="H2476" s="147"/>
      <c r="I2476" s="147"/>
      <c r="J2476" s="147"/>
      <c r="K2476" s="147" t="s">
        <v>80</v>
      </c>
      <c r="L2476" s="147"/>
      <c r="M2476" s="147"/>
      <c r="N2476" s="148" t="s">
        <v>5848</v>
      </c>
      <c r="O2476" s="148"/>
      <c r="P2476" s="148"/>
      <c r="Q2476" s="148"/>
      <c r="R2476" s="148"/>
      <c r="S2476" s="148"/>
    </row>
    <row r="2477" spans="1:19" ht="15" customHeight="1" x14ac:dyDescent="0.3">
      <c r="A2477" s="147" t="s">
        <v>31704</v>
      </c>
      <c r="B2477" s="147"/>
      <c r="C2477" s="147" t="s">
        <v>31705</v>
      </c>
      <c r="D2477" s="147"/>
      <c r="E2477" s="147"/>
      <c r="F2477" s="147"/>
      <c r="G2477" s="147"/>
      <c r="H2477" s="147"/>
      <c r="I2477" s="147"/>
      <c r="J2477" s="147"/>
      <c r="K2477" s="147" t="s">
        <v>146</v>
      </c>
      <c r="L2477" s="147"/>
      <c r="M2477" s="147"/>
      <c r="N2477" s="148" t="s">
        <v>10890</v>
      </c>
      <c r="O2477" s="148"/>
      <c r="P2477" s="148"/>
      <c r="Q2477" s="148"/>
      <c r="R2477" s="148"/>
      <c r="S2477" s="148"/>
    </row>
    <row r="2478" spans="1:19" ht="15" customHeight="1" x14ac:dyDescent="0.3">
      <c r="A2478" s="147" t="s">
        <v>31706</v>
      </c>
      <c r="B2478" s="147"/>
      <c r="C2478" s="147" t="s">
        <v>31707</v>
      </c>
      <c r="D2478" s="147"/>
      <c r="E2478" s="147"/>
      <c r="F2478" s="147"/>
      <c r="G2478" s="147"/>
      <c r="H2478" s="147"/>
      <c r="I2478" s="147"/>
      <c r="J2478" s="147"/>
      <c r="K2478" s="147" t="s">
        <v>146</v>
      </c>
      <c r="L2478" s="147"/>
      <c r="M2478" s="147"/>
      <c r="N2478" s="148" t="s">
        <v>28646</v>
      </c>
      <c r="O2478" s="148"/>
      <c r="P2478" s="148"/>
      <c r="Q2478" s="148"/>
      <c r="R2478" s="148"/>
      <c r="S2478" s="148"/>
    </row>
    <row r="2479" spans="1:19" ht="15" customHeight="1" x14ac:dyDescent="0.3">
      <c r="A2479" s="147" t="s">
        <v>31708</v>
      </c>
      <c r="B2479" s="147"/>
      <c r="C2479" s="147" t="s">
        <v>31709</v>
      </c>
      <c r="D2479" s="147"/>
      <c r="E2479" s="147"/>
      <c r="F2479" s="147"/>
      <c r="G2479" s="147"/>
      <c r="H2479" s="147"/>
      <c r="I2479" s="147"/>
      <c r="J2479" s="147"/>
      <c r="K2479" s="147" t="s">
        <v>26910</v>
      </c>
      <c r="L2479" s="147"/>
      <c r="M2479" s="147"/>
      <c r="N2479" s="148" t="s">
        <v>26911</v>
      </c>
      <c r="O2479" s="148"/>
      <c r="P2479" s="148"/>
      <c r="Q2479" s="148"/>
      <c r="R2479" s="148"/>
      <c r="S2479" s="148"/>
    </row>
    <row r="2480" spans="1:19" ht="15" customHeight="1" x14ac:dyDescent="0.3">
      <c r="A2480" s="147" t="s">
        <v>31710</v>
      </c>
      <c r="B2480" s="147"/>
      <c r="C2480" s="147" t="s">
        <v>31711</v>
      </c>
      <c r="D2480" s="147"/>
      <c r="E2480" s="147"/>
      <c r="F2480" s="147"/>
      <c r="G2480" s="147"/>
      <c r="H2480" s="147"/>
      <c r="I2480" s="147"/>
      <c r="J2480" s="147"/>
      <c r="K2480" s="147" t="s">
        <v>64</v>
      </c>
      <c r="L2480" s="147"/>
      <c r="M2480" s="147"/>
      <c r="N2480" s="148" t="s">
        <v>17004</v>
      </c>
      <c r="O2480" s="148"/>
      <c r="P2480" s="148"/>
      <c r="Q2480" s="148"/>
      <c r="R2480" s="148"/>
      <c r="S2480" s="148"/>
    </row>
    <row r="2481" spans="1:19" ht="15" customHeight="1" x14ac:dyDescent="0.3">
      <c r="A2481" s="147" t="s">
        <v>31712</v>
      </c>
      <c r="B2481" s="147"/>
      <c r="C2481" s="147" t="s">
        <v>31713</v>
      </c>
      <c r="D2481" s="147"/>
      <c r="E2481" s="147"/>
      <c r="F2481" s="147"/>
      <c r="G2481" s="147"/>
      <c r="H2481" s="147"/>
      <c r="I2481" s="147"/>
      <c r="J2481" s="147"/>
      <c r="K2481" s="147" t="s">
        <v>64</v>
      </c>
      <c r="L2481" s="147"/>
      <c r="M2481" s="147"/>
      <c r="N2481" s="148" t="s">
        <v>31714</v>
      </c>
      <c r="O2481" s="148"/>
      <c r="P2481" s="148"/>
      <c r="Q2481" s="148"/>
      <c r="R2481" s="148"/>
      <c r="S2481" s="148"/>
    </row>
    <row r="2482" spans="1:19" ht="15" customHeight="1" x14ac:dyDescent="0.3">
      <c r="A2482" s="147" t="s">
        <v>31715</v>
      </c>
      <c r="B2482" s="147"/>
      <c r="C2482" s="147" t="s">
        <v>31716</v>
      </c>
      <c r="D2482" s="147"/>
      <c r="E2482" s="147"/>
      <c r="F2482" s="147"/>
      <c r="G2482" s="147"/>
      <c r="H2482" s="147"/>
      <c r="I2482" s="147"/>
      <c r="J2482" s="147"/>
      <c r="K2482" s="147" t="s">
        <v>146</v>
      </c>
      <c r="L2482" s="147"/>
      <c r="M2482" s="147"/>
      <c r="N2482" s="148" t="s">
        <v>31717</v>
      </c>
      <c r="O2482" s="148"/>
      <c r="P2482" s="148"/>
      <c r="Q2482" s="148"/>
      <c r="R2482" s="148"/>
      <c r="S2482" s="148"/>
    </row>
    <row r="2483" spans="1:19" ht="15" customHeight="1" x14ac:dyDescent="0.3">
      <c r="A2483" s="147" t="s">
        <v>31718</v>
      </c>
      <c r="B2483" s="147"/>
      <c r="C2483" s="147" t="s">
        <v>31719</v>
      </c>
      <c r="D2483" s="147"/>
      <c r="E2483" s="147"/>
      <c r="F2483" s="147"/>
      <c r="G2483" s="147"/>
      <c r="H2483" s="147"/>
      <c r="I2483" s="147"/>
      <c r="J2483" s="147"/>
      <c r="K2483" s="147" t="s">
        <v>146</v>
      </c>
      <c r="L2483" s="147"/>
      <c r="M2483" s="147"/>
      <c r="N2483" s="148" t="s">
        <v>31720</v>
      </c>
      <c r="O2483" s="148"/>
      <c r="P2483" s="148"/>
      <c r="Q2483" s="148"/>
      <c r="R2483" s="148"/>
      <c r="S2483" s="148"/>
    </row>
    <row r="2484" spans="1:19" ht="15" customHeight="1" x14ac:dyDescent="0.3">
      <c r="A2484" s="147" t="s">
        <v>31721</v>
      </c>
      <c r="B2484" s="147"/>
      <c r="C2484" s="147" t="s">
        <v>31722</v>
      </c>
      <c r="D2484" s="147"/>
      <c r="E2484" s="147"/>
      <c r="F2484" s="147"/>
      <c r="G2484" s="147"/>
      <c r="H2484" s="147"/>
      <c r="I2484" s="147"/>
      <c r="J2484" s="147"/>
      <c r="K2484" s="147" t="s">
        <v>146</v>
      </c>
      <c r="L2484" s="147"/>
      <c r="M2484" s="147"/>
      <c r="N2484" s="148" t="s">
        <v>31723</v>
      </c>
      <c r="O2484" s="148"/>
      <c r="P2484" s="148"/>
      <c r="Q2484" s="148"/>
      <c r="R2484" s="148"/>
      <c r="S2484" s="148"/>
    </row>
    <row r="2485" spans="1:19" ht="15" customHeight="1" x14ac:dyDescent="0.3">
      <c r="A2485" s="147" t="s">
        <v>31724</v>
      </c>
      <c r="B2485" s="147"/>
      <c r="C2485" s="147" t="s">
        <v>31725</v>
      </c>
      <c r="D2485" s="147"/>
      <c r="E2485" s="147"/>
      <c r="F2485" s="147"/>
      <c r="G2485" s="147"/>
      <c r="H2485" s="147"/>
      <c r="I2485" s="147"/>
      <c r="J2485" s="147"/>
      <c r="K2485" s="147" t="s">
        <v>146</v>
      </c>
      <c r="L2485" s="147"/>
      <c r="M2485" s="147"/>
      <c r="N2485" s="148" t="s">
        <v>31726</v>
      </c>
      <c r="O2485" s="148"/>
      <c r="P2485" s="148"/>
      <c r="Q2485" s="148"/>
      <c r="R2485" s="148"/>
      <c r="S2485" s="148"/>
    </row>
    <row r="2486" spans="1:19" ht="15" customHeight="1" x14ac:dyDescent="0.3">
      <c r="A2486" s="147" t="s">
        <v>31727</v>
      </c>
      <c r="B2486" s="147"/>
      <c r="C2486" s="147" t="s">
        <v>31728</v>
      </c>
      <c r="D2486" s="147"/>
      <c r="E2486" s="147"/>
      <c r="F2486" s="147"/>
      <c r="G2486" s="147"/>
      <c r="H2486" s="147"/>
      <c r="I2486" s="147"/>
      <c r="J2486" s="147"/>
      <c r="K2486" s="147" t="s">
        <v>80</v>
      </c>
      <c r="L2486" s="147"/>
      <c r="M2486" s="147"/>
      <c r="N2486" s="148" t="s">
        <v>2038</v>
      </c>
      <c r="O2486" s="148"/>
      <c r="P2486" s="148"/>
      <c r="Q2486" s="148"/>
      <c r="R2486" s="148"/>
      <c r="S2486" s="148"/>
    </row>
    <row r="2487" spans="1:19" ht="15" customHeight="1" x14ac:dyDescent="0.3">
      <c r="A2487" s="147" t="s">
        <v>31729</v>
      </c>
      <c r="B2487" s="147"/>
      <c r="C2487" s="147" t="s">
        <v>31730</v>
      </c>
      <c r="D2487" s="147"/>
      <c r="E2487" s="147"/>
      <c r="F2487" s="147"/>
      <c r="G2487" s="147"/>
      <c r="H2487" s="147"/>
      <c r="I2487" s="147"/>
      <c r="J2487" s="147"/>
      <c r="K2487" s="147" t="s">
        <v>146</v>
      </c>
      <c r="L2487" s="147"/>
      <c r="M2487" s="147"/>
      <c r="N2487" s="148" t="s">
        <v>31731</v>
      </c>
      <c r="O2487" s="148"/>
      <c r="P2487" s="148"/>
      <c r="Q2487" s="148"/>
      <c r="R2487" s="148"/>
      <c r="S2487" s="148"/>
    </row>
    <row r="2488" spans="1:19" ht="15" customHeight="1" x14ac:dyDescent="0.3">
      <c r="A2488" s="147" t="s">
        <v>31732</v>
      </c>
      <c r="B2488" s="147"/>
      <c r="C2488" s="147" t="s">
        <v>31733</v>
      </c>
      <c r="D2488" s="147"/>
      <c r="E2488" s="147"/>
      <c r="F2488" s="147"/>
      <c r="G2488" s="147"/>
      <c r="H2488" s="147"/>
      <c r="I2488" s="147"/>
      <c r="J2488" s="147"/>
      <c r="K2488" s="147" t="s">
        <v>146</v>
      </c>
      <c r="L2488" s="147"/>
      <c r="M2488" s="147"/>
      <c r="N2488" s="148" t="s">
        <v>31734</v>
      </c>
      <c r="O2488" s="148"/>
      <c r="P2488" s="148"/>
      <c r="Q2488" s="148"/>
      <c r="R2488" s="148"/>
      <c r="S2488" s="148"/>
    </row>
    <row r="2489" spans="1:19" ht="15" customHeight="1" x14ac:dyDescent="0.3">
      <c r="A2489" s="147" t="s">
        <v>31735</v>
      </c>
      <c r="B2489" s="147"/>
      <c r="C2489" s="147" t="s">
        <v>31736</v>
      </c>
      <c r="D2489" s="147"/>
      <c r="E2489" s="147"/>
      <c r="F2489" s="147"/>
      <c r="G2489" s="147"/>
      <c r="H2489" s="147"/>
      <c r="I2489" s="147"/>
      <c r="J2489" s="147"/>
      <c r="K2489" s="147" t="s">
        <v>146</v>
      </c>
      <c r="L2489" s="147"/>
      <c r="M2489" s="147"/>
      <c r="N2489" s="148" t="s">
        <v>31737</v>
      </c>
      <c r="O2489" s="148"/>
      <c r="P2489" s="148"/>
      <c r="Q2489" s="148"/>
      <c r="R2489" s="148"/>
      <c r="S2489" s="148"/>
    </row>
    <row r="2490" spans="1:19" ht="15" customHeight="1" x14ac:dyDescent="0.3">
      <c r="A2490" s="152" t="s">
        <v>31738</v>
      </c>
      <c r="B2490" s="152"/>
      <c r="C2490" s="152" t="s">
        <v>31739</v>
      </c>
      <c r="D2490" s="152"/>
      <c r="E2490" s="152"/>
      <c r="F2490" s="152"/>
      <c r="G2490" s="152"/>
      <c r="H2490" s="152"/>
      <c r="I2490" s="152"/>
      <c r="J2490" s="152"/>
      <c r="K2490" s="152" t="s">
        <v>80</v>
      </c>
      <c r="L2490" s="152"/>
      <c r="M2490" s="152"/>
      <c r="N2490" s="153" t="s">
        <v>31740</v>
      </c>
      <c r="O2490" s="153"/>
      <c r="P2490" s="153"/>
      <c r="Q2490" s="153"/>
      <c r="R2490" s="153"/>
      <c r="S2490" s="153"/>
    </row>
    <row r="2492" spans="1:19" ht="15" customHeight="1" x14ac:dyDescent="0.3">
      <c r="A2492" s="154" t="s">
        <v>26963</v>
      </c>
      <c r="B2492" s="154"/>
      <c r="C2492" s="154"/>
    </row>
    <row r="2493" spans="1:19" ht="15" customHeight="1" x14ac:dyDescent="0.3">
      <c r="A2493" s="154"/>
      <c r="B2493" s="154"/>
      <c r="C2493" s="154"/>
      <c r="P2493" s="155" t="s">
        <v>31741</v>
      </c>
      <c r="Q2493" s="155"/>
      <c r="R2493" s="155"/>
      <c r="S2493" s="155"/>
    </row>
    <row r="2494" spans="1:19" x14ac:dyDescent="0.3">
      <c r="P2494" s="155"/>
      <c r="Q2494" s="155"/>
      <c r="R2494" s="155"/>
      <c r="S2494" s="155"/>
    </row>
    <row r="2496" spans="1:19" ht="15.75" customHeight="1" x14ac:dyDescent="0.3">
      <c r="H2496" s="150" t="s">
        <v>26843</v>
      </c>
      <c r="I2496" s="150"/>
      <c r="J2496" s="150"/>
      <c r="K2496" s="150"/>
      <c r="L2496" s="150"/>
      <c r="M2496" s="150"/>
      <c r="N2496" s="150"/>
    </row>
    <row r="2498" spans="1:19" ht="15.75" customHeight="1" x14ac:dyDescent="0.3">
      <c r="G2498" s="150" t="s">
        <v>26844</v>
      </c>
      <c r="H2498" s="150"/>
    </row>
    <row r="2500" spans="1:19" ht="15" customHeight="1" x14ac:dyDescent="0.3">
      <c r="A2500" s="151" t="s">
        <v>26845</v>
      </c>
      <c r="B2500" s="151"/>
      <c r="C2500" s="151"/>
      <c r="D2500" s="151"/>
      <c r="J2500" s="151" t="s">
        <v>26846</v>
      </c>
      <c r="K2500" s="151"/>
      <c r="M2500" s="151" t="s">
        <v>26847</v>
      </c>
      <c r="N2500" s="151"/>
      <c r="P2500" s="151" t="s">
        <v>26848</v>
      </c>
      <c r="Q2500" s="151"/>
      <c r="R2500" s="151"/>
    </row>
    <row r="2502" spans="1:19" ht="15" customHeight="1" x14ac:dyDescent="0.3">
      <c r="A2502" s="137" t="s">
        <v>27</v>
      </c>
      <c r="C2502" s="149" t="s">
        <v>26849</v>
      </c>
      <c r="D2502" s="149"/>
      <c r="E2502" s="149"/>
      <c r="L2502" s="137" t="s">
        <v>13</v>
      </c>
      <c r="R2502" s="137" t="s">
        <v>26850</v>
      </c>
    </row>
    <row r="2504" spans="1:19" ht="15" customHeight="1" x14ac:dyDescent="0.3">
      <c r="A2504" s="147" t="s">
        <v>31742</v>
      </c>
      <c r="B2504" s="147"/>
      <c r="C2504" s="147" t="s">
        <v>31743</v>
      </c>
      <c r="D2504" s="147"/>
      <c r="E2504" s="147"/>
      <c r="F2504" s="147"/>
      <c r="G2504" s="147"/>
      <c r="H2504" s="147"/>
      <c r="I2504" s="147"/>
      <c r="J2504" s="147"/>
      <c r="K2504" s="147" t="s">
        <v>80</v>
      </c>
      <c r="L2504" s="147"/>
      <c r="M2504" s="147"/>
      <c r="N2504" s="148" t="s">
        <v>31744</v>
      </c>
      <c r="O2504" s="148"/>
      <c r="P2504" s="148"/>
      <c r="Q2504" s="148"/>
      <c r="R2504" s="148"/>
      <c r="S2504" s="148"/>
    </row>
    <row r="2505" spans="1:19" x14ac:dyDescent="0.3">
      <c r="A2505" s="147"/>
      <c r="B2505" s="147"/>
      <c r="C2505" s="147"/>
      <c r="D2505" s="147"/>
      <c r="E2505" s="147"/>
      <c r="F2505" s="147"/>
      <c r="G2505" s="147"/>
      <c r="H2505" s="147"/>
      <c r="I2505" s="147"/>
      <c r="J2505" s="147"/>
      <c r="K2505" s="147"/>
      <c r="L2505" s="147"/>
      <c r="M2505" s="147"/>
      <c r="N2505" s="148"/>
      <c r="O2505" s="148"/>
      <c r="P2505" s="148"/>
      <c r="Q2505" s="148"/>
      <c r="R2505" s="148"/>
      <c r="S2505" s="148"/>
    </row>
    <row r="2506" spans="1:19" ht="15" customHeight="1" x14ac:dyDescent="0.3">
      <c r="A2506" s="147" t="s">
        <v>31745</v>
      </c>
      <c r="B2506" s="147"/>
      <c r="C2506" s="147" t="s">
        <v>31746</v>
      </c>
      <c r="D2506" s="147"/>
      <c r="E2506" s="147"/>
      <c r="F2506" s="147"/>
      <c r="G2506" s="147"/>
      <c r="H2506" s="147"/>
      <c r="I2506" s="147"/>
      <c r="J2506" s="147"/>
      <c r="K2506" s="147" t="s">
        <v>146</v>
      </c>
      <c r="L2506" s="147"/>
      <c r="M2506" s="147"/>
      <c r="N2506" s="148" t="s">
        <v>31747</v>
      </c>
      <c r="O2506" s="148"/>
      <c r="P2506" s="148"/>
      <c r="Q2506" s="148"/>
      <c r="R2506" s="148"/>
      <c r="S2506" s="148"/>
    </row>
    <row r="2507" spans="1:19" ht="15" customHeight="1" x14ac:dyDescent="0.3">
      <c r="A2507" s="147" t="s">
        <v>31748</v>
      </c>
      <c r="B2507" s="147"/>
      <c r="C2507" s="147" t="s">
        <v>31749</v>
      </c>
      <c r="D2507" s="147"/>
      <c r="E2507" s="147"/>
      <c r="F2507" s="147"/>
      <c r="G2507" s="147"/>
      <c r="H2507" s="147"/>
      <c r="I2507" s="147"/>
      <c r="J2507" s="147"/>
      <c r="K2507" s="147" t="s">
        <v>146</v>
      </c>
      <c r="L2507" s="147"/>
      <c r="M2507" s="147"/>
      <c r="N2507" s="148" t="s">
        <v>12394</v>
      </c>
      <c r="O2507" s="148"/>
      <c r="P2507" s="148"/>
      <c r="Q2507" s="148"/>
      <c r="R2507" s="148"/>
      <c r="S2507" s="148"/>
    </row>
    <row r="2508" spans="1:19" ht="15" customHeight="1" x14ac:dyDescent="0.3">
      <c r="A2508" s="147" t="s">
        <v>31750</v>
      </c>
      <c r="B2508" s="147"/>
      <c r="C2508" s="147" t="s">
        <v>31751</v>
      </c>
      <c r="D2508" s="147"/>
      <c r="E2508" s="147"/>
      <c r="F2508" s="147"/>
      <c r="G2508" s="147"/>
      <c r="H2508" s="147"/>
      <c r="I2508" s="147"/>
      <c r="J2508" s="147"/>
      <c r="K2508" s="147" t="s">
        <v>146</v>
      </c>
      <c r="L2508" s="147"/>
      <c r="M2508" s="147"/>
      <c r="N2508" s="148" t="s">
        <v>31752</v>
      </c>
      <c r="O2508" s="148"/>
      <c r="P2508" s="148"/>
      <c r="Q2508" s="148"/>
      <c r="R2508" s="148"/>
      <c r="S2508" s="148"/>
    </row>
    <row r="2509" spans="1:19" ht="15" customHeight="1" x14ac:dyDescent="0.3">
      <c r="A2509" s="147" t="s">
        <v>31753</v>
      </c>
      <c r="B2509" s="147"/>
      <c r="C2509" s="147" t="s">
        <v>31754</v>
      </c>
      <c r="D2509" s="147"/>
      <c r="E2509" s="147"/>
      <c r="F2509" s="147"/>
      <c r="G2509" s="147"/>
      <c r="H2509" s="147"/>
      <c r="I2509" s="147"/>
      <c r="J2509" s="147"/>
      <c r="K2509" s="147" t="s">
        <v>146</v>
      </c>
      <c r="L2509" s="147"/>
      <c r="M2509" s="147"/>
      <c r="N2509" s="148" t="s">
        <v>31755</v>
      </c>
      <c r="O2509" s="148"/>
      <c r="P2509" s="148"/>
      <c r="Q2509" s="148"/>
      <c r="R2509" s="148"/>
      <c r="S2509" s="148"/>
    </row>
    <row r="2510" spans="1:19" ht="15" customHeight="1" x14ac:dyDescent="0.3">
      <c r="A2510" s="147" t="s">
        <v>31756</v>
      </c>
      <c r="B2510" s="147"/>
      <c r="C2510" s="147" t="s">
        <v>31757</v>
      </c>
      <c r="D2510" s="147"/>
      <c r="E2510" s="147"/>
      <c r="F2510" s="147"/>
      <c r="G2510" s="147"/>
      <c r="H2510" s="147"/>
      <c r="I2510" s="147"/>
      <c r="J2510" s="147"/>
      <c r="K2510" s="147" t="s">
        <v>80</v>
      </c>
      <c r="L2510" s="147"/>
      <c r="M2510" s="147"/>
      <c r="N2510" s="148" t="s">
        <v>5625</v>
      </c>
      <c r="O2510" s="148"/>
      <c r="P2510" s="148"/>
      <c r="Q2510" s="148"/>
      <c r="R2510" s="148"/>
      <c r="S2510" s="148"/>
    </row>
    <row r="2511" spans="1:19" ht="15" customHeight="1" x14ac:dyDescent="0.3">
      <c r="A2511" s="147" t="s">
        <v>31758</v>
      </c>
      <c r="B2511" s="147"/>
      <c r="C2511" s="147" t="s">
        <v>31759</v>
      </c>
      <c r="D2511" s="147"/>
      <c r="E2511" s="147"/>
      <c r="F2511" s="147"/>
      <c r="G2511" s="147"/>
      <c r="H2511" s="147"/>
      <c r="I2511" s="147"/>
      <c r="J2511" s="147"/>
      <c r="K2511" s="147" t="s">
        <v>80</v>
      </c>
      <c r="L2511" s="147"/>
      <c r="M2511" s="147"/>
      <c r="N2511" s="148" t="s">
        <v>31760</v>
      </c>
      <c r="O2511" s="148"/>
      <c r="P2511" s="148"/>
      <c r="Q2511" s="148"/>
      <c r="R2511" s="148"/>
      <c r="S2511" s="148"/>
    </row>
    <row r="2512" spans="1:19" ht="15" customHeight="1" x14ac:dyDescent="0.3">
      <c r="A2512" s="147" t="s">
        <v>31761</v>
      </c>
      <c r="B2512" s="147"/>
      <c r="C2512" s="147" t="s">
        <v>31762</v>
      </c>
      <c r="D2512" s="147"/>
      <c r="E2512" s="147"/>
      <c r="F2512" s="147"/>
      <c r="G2512" s="147"/>
      <c r="H2512" s="147"/>
      <c r="I2512" s="147"/>
      <c r="J2512" s="147"/>
      <c r="K2512" s="147" t="s">
        <v>146</v>
      </c>
      <c r="L2512" s="147"/>
      <c r="M2512" s="147"/>
      <c r="N2512" s="148" t="s">
        <v>31763</v>
      </c>
      <c r="O2512" s="148"/>
      <c r="P2512" s="148"/>
      <c r="Q2512" s="148"/>
      <c r="R2512" s="148"/>
      <c r="S2512" s="148"/>
    </row>
    <row r="2513" spans="1:19" ht="15" customHeight="1" x14ac:dyDescent="0.3">
      <c r="A2513" s="147" t="s">
        <v>31764</v>
      </c>
      <c r="B2513" s="147"/>
      <c r="C2513" s="147" t="s">
        <v>31765</v>
      </c>
      <c r="D2513" s="147"/>
      <c r="E2513" s="147"/>
      <c r="F2513" s="147"/>
      <c r="G2513" s="147"/>
      <c r="H2513" s="147"/>
      <c r="I2513" s="147"/>
      <c r="J2513" s="147"/>
      <c r="K2513" s="147" t="s">
        <v>146</v>
      </c>
      <c r="L2513" s="147"/>
      <c r="M2513" s="147"/>
      <c r="N2513" s="148" t="s">
        <v>31766</v>
      </c>
      <c r="O2513" s="148"/>
      <c r="P2513" s="148"/>
      <c r="Q2513" s="148"/>
      <c r="R2513" s="148"/>
      <c r="S2513" s="148"/>
    </row>
    <row r="2514" spans="1:19" ht="15" customHeight="1" x14ac:dyDescent="0.3">
      <c r="A2514" s="147" t="s">
        <v>31767</v>
      </c>
      <c r="B2514" s="147"/>
      <c r="C2514" s="147" t="s">
        <v>31768</v>
      </c>
      <c r="D2514" s="147"/>
      <c r="E2514" s="147"/>
      <c r="F2514" s="147"/>
      <c r="G2514" s="147"/>
      <c r="H2514" s="147"/>
      <c r="I2514" s="147"/>
      <c r="J2514" s="147"/>
      <c r="K2514" s="147" t="s">
        <v>146</v>
      </c>
      <c r="L2514" s="147"/>
      <c r="M2514" s="147"/>
      <c r="N2514" s="148" t="s">
        <v>12710</v>
      </c>
      <c r="O2514" s="148"/>
      <c r="P2514" s="148"/>
      <c r="Q2514" s="148"/>
      <c r="R2514" s="148"/>
      <c r="S2514" s="148"/>
    </row>
    <row r="2515" spans="1:19" ht="15" customHeight="1" x14ac:dyDescent="0.3">
      <c r="A2515" s="147" t="s">
        <v>31769</v>
      </c>
      <c r="B2515" s="147"/>
      <c r="C2515" s="147" t="s">
        <v>31770</v>
      </c>
      <c r="D2515" s="147"/>
      <c r="E2515" s="147"/>
      <c r="F2515" s="147"/>
      <c r="G2515" s="147"/>
      <c r="H2515" s="147"/>
      <c r="I2515" s="147"/>
      <c r="J2515" s="147"/>
      <c r="K2515" s="147" t="s">
        <v>146</v>
      </c>
      <c r="L2515" s="147"/>
      <c r="M2515" s="147"/>
      <c r="N2515" s="148" t="s">
        <v>31771</v>
      </c>
      <c r="O2515" s="148"/>
      <c r="P2515" s="148"/>
      <c r="Q2515" s="148"/>
      <c r="R2515" s="148"/>
      <c r="S2515" s="148"/>
    </row>
    <row r="2516" spans="1:19" ht="15" customHeight="1" x14ac:dyDescent="0.3">
      <c r="A2516" s="147" t="s">
        <v>31772</v>
      </c>
      <c r="B2516" s="147"/>
      <c r="C2516" s="147" t="s">
        <v>31773</v>
      </c>
      <c r="D2516" s="147"/>
      <c r="E2516" s="147"/>
      <c r="F2516" s="147"/>
      <c r="G2516" s="147"/>
      <c r="H2516" s="147"/>
      <c r="I2516" s="147"/>
      <c r="J2516" s="147"/>
      <c r="K2516" s="147" t="s">
        <v>146</v>
      </c>
      <c r="L2516" s="147"/>
      <c r="M2516" s="147"/>
      <c r="N2516" s="148" t="s">
        <v>31774</v>
      </c>
      <c r="O2516" s="148"/>
      <c r="P2516" s="148"/>
      <c r="Q2516" s="148"/>
      <c r="R2516" s="148"/>
      <c r="S2516" s="148"/>
    </row>
    <row r="2517" spans="1:19" ht="15" customHeight="1" x14ac:dyDescent="0.3">
      <c r="A2517" s="147" t="s">
        <v>31775</v>
      </c>
      <c r="B2517" s="147"/>
      <c r="C2517" s="147" t="s">
        <v>31776</v>
      </c>
      <c r="D2517" s="147"/>
      <c r="E2517" s="147"/>
      <c r="F2517" s="147"/>
      <c r="G2517" s="147"/>
      <c r="H2517" s="147"/>
      <c r="I2517" s="147"/>
      <c r="J2517" s="147"/>
      <c r="K2517" s="147" t="s">
        <v>146</v>
      </c>
      <c r="L2517" s="147"/>
      <c r="M2517" s="147"/>
      <c r="N2517" s="148" t="s">
        <v>31777</v>
      </c>
      <c r="O2517" s="148"/>
      <c r="P2517" s="148"/>
      <c r="Q2517" s="148"/>
      <c r="R2517" s="148"/>
      <c r="S2517" s="148"/>
    </row>
    <row r="2518" spans="1:19" ht="15" customHeight="1" x14ac:dyDescent="0.3">
      <c r="A2518" s="147" t="s">
        <v>31778</v>
      </c>
      <c r="B2518" s="147"/>
      <c r="C2518" s="147" t="s">
        <v>31779</v>
      </c>
      <c r="D2518" s="147"/>
      <c r="E2518" s="147"/>
      <c r="F2518" s="147"/>
      <c r="G2518" s="147"/>
      <c r="H2518" s="147"/>
      <c r="I2518" s="147"/>
      <c r="J2518" s="147"/>
      <c r="K2518" s="147" t="s">
        <v>146</v>
      </c>
      <c r="L2518" s="147"/>
      <c r="M2518" s="147"/>
      <c r="N2518" s="148" t="s">
        <v>31780</v>
      </c>
      <c r="O2518" s="148"/>
      <c r="P2518" s="148"/>
      <c r="Q2518" s="148"/>
      <c r="R2518" s="148"/>
      <c r="S2518" s="148"/>
    </row>
    <row r="2519" spans="1:19" ht="15" customHeight="1" x14ac:dyDescent="0.3">
      <c r="A2519" s="147" t="s">
        <v>31781</v>
      </c>
      <c r="B2519" s="147"/>
      <c r="C2519" s="147" t="s">
        <v>31782</v>
      </c>
      <c r="D2519" s="147"/>
      <c r="E2519" s="147"/>
      <c r="F2519" s="147"/>
      <c r="G2519" s="147"/>
      <c r="H2519" s="147"/>
      <c r="I2519" s="147"/>
      <c r="J2519" s="147"/>
      <c r="K2519" s="147" t="s">
        <v>146</v>
      </c>
      <c r="L2519" s="147"/>
      <c r="M2519" s="147"/>
      <c r="N2519" s="148" t="s">
        <v>31783</v>
      </c>
      <c r="O2519" s="148"/>
      <c r="P2519" s="148"/>
      <c r="Q2519" s="148"/>
      <c r="R2519" s="148"/>
      <c r="S2519" s="148"/>
    </row>
    <row r="2520" spans="1:19" ht="15" customHeight="1" x14ac:dyDescent="0.3">
      <c r="A2520" s="147" t="s">
        <v>31784</v>
      </c>
      <c r="B2520" s="147"/>
      <c r="C2520" s="147" t="s">
        <v>31785</v>
      </c>
      <c r="D2520" s="147"/>
      <c r="E2520" s="147"/>
      <c r="F2520" s="147"/>
      <c r="G2520" s="147"/>
      <c r="H2520" s="147"/>
      <c r="I2520" s="147"/>
      <c r="J2520" s="147"/>
      <c r="K2520" s="147" t="s">
        <v>146</v>
      </c>
      <c r="L2520" s="147"/>
      <c r="M2520" s="147"/>
      <c r="N2520" s="148" t="s">
        <v>31786</v>
      </c>
      <c r="O2520" s="148"/>
      <c r="P2520" s="148"/>
      <c r="Q2520" s="148"/>
      <c r="R2520" s="148"/>
      <c r="S2520" s="148"/>
    </row>
    <row r="2521" spans="1:19" ht="15" customHeight="1" x14ac:dyDescent="0.3">
      <c r="A2521" s="147" t="s">
        <v>31787</v>
      </c>
      <c r="B2521" s="147"/>
      <c r="C2521" s="147" t="s">
        <v>31788</v>
      </c>
      <c r="D2521" s="147"/>
      <c r="E2521" s="147"/>
      <c r="F2521" s="147"/>
      <c r="G2521" s="147"/>
      <c r="H2521" s="147"/>
      <c r="I2521" s="147"/>
      <c r="J2521" s="147"/>
      <c r="K2521" s="147" t="s">
        <v>146</v>
      </c>
      <c r="L2521" s="147"/>
      <c r="M2521" s="147"/>
      <c r="N2521" s="148" t="s">
        <v>31789</v>
      </c>
      <c r="O2521" s="148"/>
      <c r="P2521" s="148"/>
      <c r="Q2521" s="148"/>
      <c r="R2521" s="148"/>
      <c r="S2521" s="148"/>
    </row>
    <row r="2522" spans="1:19" ht="15" customHeight="1" x14ac:dyDescent="0.3">
      <c r="A2522" s="147" t="s">
        <v>31790</v>
      </c>
      <c r="B2522" s="147"/>
      <c r="C2522" s="147" t="s">
        <v>31791</v>
      </c>
      <c r="D2522" s="147"/>
      <c r="E2522" s="147"/>
      <c r="F2522" s="147"/>
      <c r="G2522" s="147"/>
      <c r="H2522" s="147"/>
      <c r="I2522" s="147"/>
      <c r="J2522" s="147"/>
      <c r="K2522" s="147" t="s">
        <v>146</v>
      </c>
      <c r="L2522" s="147"/>
      <c r="M2522" s="147"/>
      <c r="N2522" s="148" t="s">
        <v>31792</v>
      </c>
      <c r="O2522" s="148"/>
      <c r="P2522" s="148"/>
      <c r="Q2522" s="148"/>
      <c r="R2522" s="148"/>
      <c r="S2522" s="148"/>
    </row>
    <row r="2523" spans="1:19" ht="15" customHeight="1" x14ac:dyDescent="0.3">
      <c r="A2523" s="147" t="s">
        <v>31793</v>
      </c>
      <c r="B2523" s="147"/>
      <c r="C2523" s="147" t="s">
        <v>31794</v>
      </c>
      <c r="D2523" s="147"/>
      <c r="E2523" s="147"/>
      <c r="F2523" s="147"/>
      <c r="G2523" s="147"/>
      <c r="H2523" s="147"/>
      <c r="I2523" s="147"/>
      <c r="J2523" s="147"/>
      <c r="K2523" s="147" t="s">
        <v>28165</v>
      </c>
      <c r="L2523" s="147"/>
      <c r="M2523" s="147"/>
      <c r="N2523" s="148" t="s">
        <v>31795</v>
      </c>
      <c r="O2523" s="148"/>
      <c r="P2523" s="148"/>
      <c r="Q2523" s="148"/>
      <c r="R2523" s="148"/>
      <c r="S2523" s="148"/>
    </row>
    <row r="2524" spans="1:19" ht="15" customHeight="1" x14ac:dyDescent="0.3">
      <c r="A2524" s="147" t="s">
        <v>31796</v>
      </c>
      <c r="B2524" s="147"/>
      <c r="C2524" s="147" t="s">
        <v>31797</v>
      </c>
      <c r="D2524" s="147"/>
      <c r="E2524" s="147"/>
      <c r="F2524" s="147"/>
      <c r="G2524" s="147"/>
      <c r="H2524" s="147"/>
      <c r="I2524" s="147"/>
      <c r="J2524" s="147"/>
      <c r="K2524" s="147" t="s">
        <v>146</v>
      </c>
      <c r="L2524" s="147"/>
      <c r="M2524" s="147"/>
      <c r="N2524" s="148" t="s">
        <v>31798</v>
      </c>
      <c r="O2524" s="148"/>
      <c r="P2524" s="148"/>
      <c r="Q2524" s="148"/>
      <c r="R2524" s="148"/>
      <c r="S2524" s="148"/>
    </row>
    <row r="2525" spans="1:19" ht="15" customHeight="1" x14ac:dyDescent="0.3">
      <c r="A2525" s="147" t="s">
        <v>31799</v>
      </c>
      <c r="B2525" s="147"/>
      <c r="C2525" s="147" t="s">
        <v>31800</v>
      </c>
      <c r="D2525" s="147"/>
      <c r="E2525" s="147"/>
      <c r="F2525" s="147"/>
      <c r="G2525" s="147"/>
      <c r="H2525" s="147"/>
      <c r="I2525" s="147"/>
      <c r="J2525" s="147"/>
      <c r="K2525" s="147" t="s">
        <v>146</v>
      </c>
      <c r="L2525" s="147"/>
      <c r="M2525" s="147"/>
      <c r="N2525" s="148" t="s">
        <v>31801</v>
      </c>
      <c r="O2525" s="148"/>
      <c r="P2525" s="148"/>
      <c r="Q2525" s="148"/>
      <c r="R2525" s="148"/>
      <c r="S2525" s="148"/>
    </row>
    <row r="2526" spans="1:19" ht="15" customHeight="1" x14ac:dyDescent="0.3">
      <c r="A2526" s="147" t="s">
        <v>31802</v>
      </c>
      <c r="B2526" s="147"/>
      <c r="C2526" s="147" t="s">
        <v>31803</v>
      </c>
      <c r="D2526" s="147"/>
      <c r="E2526" s="147"/>
      <c r="F2526" s="147"/>
      <c r="G2526" s="147"/>
      <c r="H2526" s="147"/>
      <c r="I2526" s="147"/>
      <c r="J2526" s="147"/>
      <c r="K2526" s="147" t="s">
        <v>146</v>
      </c>
      <c r="L2526" s="147"/>
      <c r="M2526" s="147"/>
      <c r="N2526" s="148" t="s">
        <v>31804</v>
      </c>
      <c r="O2526" s="148"/>
      <c r="P2526" s="148"/>
      <c r="Q2526" s="148"/>
      <c r="R2526" s="148"/>
      <c r="S2526" s="148"/>
    </row>
    <row r="2527" spans="1:19" ht="15" customHeight="1" x14ac:dyDescent="0.3">
      <c r="A2527" s="147" t="s">
        <v>31805</v>
      </c>
      <c r="B2527" s="147"/>
      <c r="C2527" s="147" t="s">
        <v>31806</v>
      </c>
      <c r="D2527" s="147"/>
      <c r="E2527" s="147"/>
      <c r="F2527" s="147"/>
      <c r="G2527" s="147"/>
      <c r="H2527" s="147"/>
      <c r="I2527" s="147"/>
      <c r="J2527" s="147"/>
      <c r="K2527" s="147" t="s">
        <v>146</v>
      </c>
      <c r="L2527" s="147"/>
      <c r="M2527" s="147"/>
      <c r="N2527" s="148" t="s">
        <v>31807</v>
      </c>
      <c r="O2527" s="148"/>
      <c r="P2527" s="148"/>
      <c r="Q2527" s="148"/>
      <c r="R2527" s="148"/>
      <c r="S2527" s="148"/>
    </row>
    <row r="2528" spans="1:19" ht="15" customHeight="1" x14ac:dyDescent="0.3">
      <c r="A2528" s="147" t="s">
        <v>31808</v>
      </c>
      <c r="B2528" s="147"/>
      <c r="C2528" s="147" t="s">
        <v>31809</v>
      </c>
      <c r="D2528" s="147"/>
      <c r="E2528" s="147"/>
      <c r="F2528" s="147"/>
      <c r="G2528" s="147"/>
      <c r="H2528" s="147"/>
      <c r="I2528" s="147"/>
      <c r="J2528" s="147"/>
      <c r="K2528" s="147" t="s">
        <v>146</v>
      </c>
      <c r="L2528" s="147"/>
      <c r="M2528" s="147"/>
      <c r="N2528" s="148" t="s">
        <v>31810</v>
      </c>
      <c r="O2528" s="148"/>
      <c r="P2528" s="148"/>
      <c r="Q2528" s="148"/>
      <c r="R2528" s="148"/>
      <c r="S2528" s="148"/>
    </row>
    <row r="2529" spans="1:19" ht="15" customHeight="1" x14ac:dyDescent="0.3">
      <c r="A2529" s="147" t="s">
        <v>31811</v>
      </c>
      <c r="B2529" s="147"/>
      <c r="C2529" s="147" t="s">
        <v>31812</v>
      </c>
      <c r="D2529" s="147"/>
      <c r="E2529" s="147"/>
      <c r="F2529" s="147"/>
      <c r="G2529" s="147"/>
      <c r="H2529" s="147"/>
      <c r="I2529" s="147"/>
      <c r="J2529" s="147"/>
      <c r="K2529" s="147" t="s">
        <v>146</v>
      </c>
      <c r="L2529" s="147"/>
      <c r="M2529" s="147"/>
      <c r="N2529" s="148" t="s">
        <v>31813</v>
      </c>
      <c r="O2529" s="148"/>
      <c r="P2529" s="148"/>
      <c r="Q2529" s="148"/>
      <c r="R2529" s="148"/>
      <c r="S2529" s="148"/>
    </row>
    <row r="2530" spans="1:19" ht="15" customHeight="1" x14ac:dyDescent="0.3">
      <c r="A2530" s="147" t="s">
        <v>31814</v>
      </c>
      <c r="B2530" s="147"/>
      <c r="C2530" s="147" t="s">
        <v>31815</v>
      </c>
      <c r="D2530" s="147"/>
      <c r="E2530" s="147"/>
      <c r="F2530" s="147"/>
      <c r="G2530" s="147"/>
      <c r="H2530" s="147"/>
      <c r="I2530" s="147"/>
      <c r="J2530" s="147"/>
      <c r="K2530" s="147" t="s">
        <v>146</v>
      </c>
      <c r="L2530" s="147"/>
      <c r="M2530" s="147"/>
      <c r="N2530" s="148" t="s">
        <v>31813</v>
      </c>
      <c r="O2530" s="148"/>
      <c r="P2530" s="148"/>
      <c r="Q2530" s="148"/>
      <c r="R2530" s="148"/>
      <c r="S2530" s="148"/>
    </row>
    <row r="2531" spans="1:19" ht="15" customHeight="1" x14ac:dyDescent="0.3">
      <c r="A2531" s="147" t="s">
        <v>31816</v>
      </c>
      <c r="B2531" s="147"/>
      <c r="C2531" s="147" t="s">
        <v>31817</v>
      </c>
      <c r="D2531" s="147"/>
      <c r="E2531" s="147"/>
      <c r="F2531" s="147"/>
      <c r="G2531" s="147"/>
      <c r="H2531" s="147"/>
      <c r="I2531" s="147"/>
      <c r="J2531" s="147"/>
      <c r="K2531" s="147" t="s">
        <v>146</v>
      </c>
      <c r="L2531" s="147"/>
      <c r="M2531" s="147"/>
      <c r="N2531" s="148" t="s">
        <v>31818</v>
      </c>
      <c r="O2531" s="148"/>
      <c r="P2531" s="148"/>
      <c r="Q2531" s="148"/>
      <c r="R2531" s="148"/>
      <c r="S2531" s="148"/>
    </row>
    <row r="2532" spans="1:19" ht="15" customHeight="1" x14ac:dyDescent="0.3">
      <c r="A2532" s="147" t="s">
        <v>31819</v>
      </c>
      <c r="B2532" s="147"/>
      <c r="C2532" s="147" t="s">
        <v>31820</v>
      </c>
      <c r="D2532" s="147"/>
      <c r="E2532" s="147"/>
      <c r="F2532" s="147"/>
      <c r="G2532" s="147"/>
      <c r="H2532" s="147"/>
      <c r="I2532" s="147"/>
      <c r="J2532" s="147"/>
      <c r="K2532" s="147" t="s">
        <v>146</v>
      </c>
      <c r="L2532" s="147"/>
      <c r="M2532" s="147"/>
      <c r="N2532" s="148" t="s">
        <v>31821</v>
      </c>
      <c r="O2532" s="148"/>
      <c r="P2532" s="148"/>
      <c r="Q2532" s="148"/>
      <c r="R2532" s="148"/>
      <c r="S2532" s="148"/>
    </row>
    <row r="2533" spans="1:19" ht="15" customHeight="1" x14ac:dyDescent="0.3">
      <c r="A2533" s="147" t="s">
        <v>31822</v>
      </c>
      <c r="B2533" s="147"/>
      <c r="C2533" s="147" t="s">
        <v>31823</v>
      </c>
      <c r="D2533" s="147"/>
      <c r="E2533" s="147"/>
      <c r="F2533" s="147"/>
      <c r="G2533" s="147"/>
      <c r="H2533" s="147"/>
      <c r="I2533" s="147"/>
      <c r="J2533" s="147"/>
      <c r="K2533" s="147" t="s">
        <v>146</v>
      </c>
      <c r="L2533" s="147"/>
      <c r="M2533" s="147"/>
      <c r="N2533" s="148" t="s">
        <v>31824</v>
      </c>
      <c r="O2533" s="148"/>
      <c r="P2533" s="148"/>
      <c r="Q2533" s="148"/>
      <c r="R2533" s="148"/>
      <c r="S2533" s="148"/>
    </row>
    <row r="2534" spans="1:19" ht="15" customHeight="1" x14ac:dyDescent="0.3">
      <c r="A2534" s="147" t="s">
        <v>31825</v>
      </c>
      <c r="B2534" s="147"/>
      <c r="C2534" s="147" t="s">
        <v>31826</v>
      </c>
      <c r="D2534" s="147"/>
      <c r="E2534" s="147"/>
      <c r="F2534" s="147"/>
      <c r="G2534" s="147"/>
      <c r="H2534" s="147"/>
      <c r="I2534" s="147"/>
      <c r="J2534" s="147"/>
      <c r="K2534" s="147" t="s">
        <v>146</v>
      </c>
      <c r="L2534" s="147"/>
      <c r="M2534" s="147"/>
      <c r="N2534" s="148" t="s">
        <v>31827</v>
      </c>
      <c r="O2534" s="148"/>
      <c r="P2534" s="148"/>
      <c r="Q2534" s="148"/>
      <c r="R2534" s="148"/>
      <c r="S2534" s="148"/>
    </row>
    <row r="2535" spans="1:19" ht="15" customHeight="1" x14ac:dyDescent="0.3">
      <c r="A2535" s="147" t="s">
        <v>31828</v>
      </c>
      <c r="B2535" s="147"/>
      <c r="C2535" s="147" t="s">
        <v>31829</v>
      </c>
      <c r="D2535" s="147"/>
      <c r="E2535" s="147"/>
      <c r="F2535" s="147"/>
      <c r="G2535" s="147"/>
      <c r="H2535" s="147"/>
      <c r="I2535" s="147"/>
      <c r="J2535" s="147"/>
      <c r="K2535" s="147" t="s">
        <v>146</v>
      </c>
      <c r="L2535" s="147"/>
      <c r="M2535" s="147"/>
      <c r="N2535" s="148" t="s">
        <v>31830</v>
      </c>
      <c r="O2535" s="148"/>
      <c r="P2535" s="148"/>
      <c r="Q2535" s="148"/>
      <c r="R2535" s="148"/>
      <c r="S2535" s="148"/>
    </row>
    <row r="2536" spans="1:19" ht="15" customHeight="1" x14ac:dyDescent="0.3">
      <c r="A2536" s="147" t="s">
        <v>31831</v>
      </c>
      <c r="B2536" s="147"/>
      <c r="C2536" s="147" t="s">
        <v>31832</v>
      </c>
      <c r="D2536" s="147"/>
      <c r="E2536" s="147"/>
      <c r="F2536" s="147"/>
      <c r="G2536" s="147"/>
      <c r="H2536" s="147"/>
      <c r="I2536" s="147"/>
      <c r="J2536" s="147"/>
      <c r="K2536" s="147" t="s">
        <v>146</v>
      </c>
      <c r="L2536" s="147"/>
      <c r="M2536" s="147"/>
      <c r="N2536" s="148" t="s">
        <v>31833</v>
      </c>
      <c r="O2536" s="148"/>
      <c r="P2536" s="148"/>
      <c r="Q2536" s="148"/>
      <c r="R2536" s="148"/>
      <c r="S2536" s="148"/>
    </row>
    <row r="2537" spans="1:19" ht="15" customHeight="1" x14ac:dyDescent="0.3">
      <c r="A2537" s="147" t="s">
        <v>31834</v>
      </c>
      <c r="B2537" s="147"/>
      <c r="C2537" s="147" t="s">
        <v>31835</v>
      </c>
      <c r="D2537" s="147"/>
      <c r="E2537" s="147"/>
      <c r="F2537" s="147"/>
      <c r="G2537" s="147"/>
      <c r="H2537" s="147"/>
      <c r="I2537" s="147"/>
      <c r="J2537" s="147"/>
      <c r="K2537" s="147" t="s">
        <v>146</v>
      </c>
      <c r="L2537" s="147"/>
      <c r="M2537" s="147"/>
      <c r="N2537" s="148" t="s">
        <v>31836</v>
      </c>
      <c r="O2537" s="148"/>
      <c r="P2537" s="148"/>
      <c r="Q2537" s="148"/>
      <c r="R2537" s="148"/>
      <c r="S2537" s="148"/>
    </row>
    <row r="2538" spans="1:19" ht="15" customHeight="1" x14ac:dyDescent="0.3">
      <c r="A2538" s="147" t="s">
        <v>31837</v>
      </c>
      <c r="B2538" s="147"/>
      <c r="C2538" s="147" t="s">
        <v>31838</v>
      </c>
      <c r="D2538" s="147"/>
      <c r="E2538" s="147"/>
      <c r="F2538" s="147"/>
      <c r="G2538" s="147"/>
      <c r="H2538" s="147"/>
      <c r="I2538" s="147"/>
      <c r="J2538" s="147"/>
      <c r="K2538" s="147" t="s">
        <v>146</v>
      </c>
      <c r="L2538" s="147"/>
      <c r="M2538" s="147"/>
      <c r="N2538" s="148" t="s">
        <v>31839</v>
      </c>
      <c r="O2538" s="148"/>
      <c r="P2538" s="148"/>
      <c r="Q2538" s="148"/>
      <c r="R2538" s="148"/>
      <c r="S2538" s="148"/>
    </row>
    <row r="2539" spans="1:19" ht="15" customHeight="1" x14ac:dyDescent="0.3">
      <c r="A2539" s="147" t="s">
        <v>31840</v>
      </c>
      <c r="B2539" s="147"/>
      <c r="C2539" s="147" t="s">
        <v>31841</v>
      </c>
      <c r="D2539" s="147"/>
      <c r="E2539" s="147"/>
      <c r="F2539" s="147"/>
      <c r="G2539" s="147"/>
      <c r="H2539" s="147"/>
      <c r="I2539" s="147"/>
      <c r="J2539" s="147"/>
      <c r="K2539" s="147" t="s">
        <v>146</v>
      </c>
      <c r="L2539" s="147"/>
      <c r="M2539" s="147"/>
      <c r="N2539" s="148" t="s">
        <v>31842</v>
      </c>
      <c r="O2539" s="148"/>
      <c r="P2539" s="148"/>
      <c r="Q2539" s="148"/>
      <c r="R2539" s="148"/>
      <c r="S2539" s="148"/>
    </row>
    <row r="2540" spans="1:19" ht="15" customHeight="1" x14ac:dyDescent="0.3">
      <c r="A2540" s="147" t="s">
        <v>31843</v>
      </c>
      <c r="B2540" s="147"/>
      <c r="C2540" s="147" t="s">
        <v>31844</v>
      </c>
      <c r="D2540" s="147"/>
      <c r="E2540" s="147"/>
      <c r="F2540" s="147"/>
      <c r="G2540" s="147"/>
      <c r="H2540" s="147"/>
      <c r="I2540" s="147"/>
      <c r="J2540" s="147"/>
      <c r="K2540" s="147" t="s">
        <v>146</v>
      </c>
      <c r="L2540" s="147"/>
      <c r="M2540" s="147"/>
      <c r="N2540" s="148" t="s">
        <v>31845</v>
      </c>
      <c r="O2540" s="148"/>
      <c r="P2540" s="148"/>
      <c r="Q2540" s="148"/>
      <c r="R2540" s="148"/>
      <c r="S2540" s="148"/>
    </row>
    <row r="2541" spans="1:19" ht="15" customHeight="1" x14ac:dyDescent="0.3">
      <c r="A2541" s="147" t="s">
        <v>31846</v>
      </c>
      <c r="B2541" s="147"/>
      <c r="C2541" s="147" t="s">
        <v>31847</v>
      </c>
      <c r="D2541" s="147"/>
      <c r="E2541" s="147"/>
      <c r="F2541" s="147"/>
      <c r="G2541" s="147"/>
      <c r="H2541" s="147"/>
      <c r="I2541" s="147"/>
      <c r="J2541" s="147"/>
      <c r="K2541" s="147" t="s">
        <v>146</v>
      </c>
      <c r="L2541" s="147"/>
      <c r="M2541" s="147"/>
      <c r="N2541" s="148" t="s">
        <v>1723</v>
      </c>
      <c r="O2541" s="148"/>
      <c r="P2541" s="148"/>
      <c r="Q2541" s="148"/>
      <c r="R2541" s="148"/>
      <c r="S2541" s="148"/>
    </row>
    <row r="2542" spans="1:19" ht="15" customHeight="1" x14ac:dyDescent="0.3">
      <c r="A2542" s="147" t="s">
        <v>31848</v>
      </c>
      <c r="B2542" s="147"/>
      <c r="C2542" s="147" t="s">
        <v>31849</v>
      </c>
      <c r="D2542" s="147"/>
      <c r="E2542" s="147"/>
      <c r="F2542" s="147"/>
      <c r="G2542" s="147"/>
      <c r="H2542" s="147"/>
      <c r="I2542" s="147"/>
      <c r="J2542" s="147"/>
      <c r="K2542" s="147" t="s">
        <v>26910</v>
      </c>
      <c r="L2542" s="147"/>
      <c r="M2542" s="147"/>
      <c r="N2542" s="148" t="s">
        <v>26911</v>
      </c>
      <c r="O2542" s="148"/>
      <c r="P2542" s="148"/>
      <c r="Q2542" s="148"/>
      <c r="R2542" s="148"/>
      <c r="S2542" s="148"/>
    </row>
    <row r="2543" spans="1:19" ht="15" customHeight="1" x14ac:dyDescent="0.3">
      <c r="A2543" s="147" t="s">
        <v>31850</v>
      </c>
      <c r="B2543" s="147"/>
      <c r="C2543" s="147" t="s">
        <v>31851</v>
      </c>
      <c r="D2543" s="147"/>
      <c r="E2543" s="147"/>
      <c r="F2543" s="147"/>
      <c r="G2543" s="147"/>
      <c r="H2543" s="147"/>
      <c r="I2543" s="147"/>
      <c r="J2543" s="147"/>
      <c r="K2543" s="147" t="s">
        <v>146</v>
      </c>
      <c r="L2543" s="147"/>
      <c r="M2543" s="147"/>
      <c r="N2543" s="148" t="s">
        <v>31852</v>
      </c>
      <c r="O2543" s="148"/>
      <c r="P2543" s="148"/>
      <c r="Q2543" s="148"/>
      <c r="R2543" s="148"/>
      <c r="S2543" s="148"/>
    </row>
    <row r="2544" spans="1:19" ht="15" customHeight="1" x14ac:dyDescent="0.3">
      <c r="A2544" s="147" t="s">
        <v>31853</v>
      </c>
      <c r="B2544" s="147"/>
      <c r="C2544" s="147" t="s">
        <v>31854</v>
      </c>
      <c r="D2544" s="147"/>
      <c r="E2544" s="147"/>
      <c r="F2544" s="147"/>
      <c r="G2544" s="147"/>
      <c r="H2544" s="147"/>
      <c r="I2544" s="147"/>
      <c r="J2544" s="147"/>
      <c r="K2544" s="147" t="s">
        <v>146</v>
      </c>
      <c r="L2544" s="147"/>
      <c r="M2544" s="147"/>
      <c r="N2544" s="148" t="s">
        <v>31855</v>
      </c>
      <c r="O2544" s="148"/>
      <c r="P2544" s="148"/>
      <c r="Q2544" s="148"/>
      <c r="R2544" s="148"/>
      <c r="S2544" s="148"/>
    </row>
    <row r="2545" spans="1:19" ht="15" customHeight="1" x14ac:dyDescent="0.3">
      <c r="A2545" s="147" t="s">
        <v>31856</v>
      </c>
      <c r="B2545" s="147"/>
      <c r="C2545" s="147" t="s">
        <v>31857</v>
      </c>
      <c r="D2545" s="147"/>
      <c r="E2545" s="147"/>
      <c r="F2545" s="147"/>
      <c r="G2545" s="147"/>
      <c r="H2545" s="147"/>
      <c r="I2545" s="147"/>
      <c r="J2545" s="147"/>
      <c r="K2545" s="147" t="s">
        <v>146</v>
      </c>
      <c r="L2545" s="147"/>
      <c r="M2545" s="147"/>
      <c r="N2545" s="148" t="s">
        <v>14734</v>
      </c>
      <c r="O2545" s="148"/>
      <c r="P2545" s="148"/>
      <c r="Q2545" s="148"/>
      <c r="R2545" s="148"/>
      <c r="S2545" s="148"/>
    </row>
    <row r="2546" spans="1:19" ht="15" customHeight="1" x14ac:dyDescent="0.3">
      <c r="A2546" s="147" t="s">
        <v>31858</v>
      </c>
      <c r="B2546" s="147"/>
      <c r="C2546" s="147" t="s">
        <v>31859</v>
      </c>
      <c r="D2546" s="147"/>
      <c r="E2546" s="147"/>
      <c r="F2546" s="147"/>
      <c r="G2546" s="147"/>
      <c r="H2546" s="147"/>
      <c r="I2546" s="147"/>
      <c r="J2546" s="147"/>
      <c r="K2546" s="147" t="s">
        <v>146</v>
      </c>
      <c r="L2546" s="147"/>
      <c r="M2546" s="147"/>
      <c r="N2546" s="148" t="s">
        <v>15544</v>
      </c>
      <c r="O2546" s="148"/>
      <c r="P2546" s="148"/>
      <c r="Q2546" s="148"/>
      <c r="R2546" s="148"/>
      <c r="S2546" s="148"/>
    </row>
    <row r="2547" spans="1:19" ht="15" customHeight="1" x14ac:dyDescent="0.3">
      <c r="A2547" s="147" t="s">
        <v>31860</v>
      </c>
      <c r="B2547" s="147"/>
      <c r="C2547" s="147" t="s">
        <v>31861</v>
      </c>
      <c r="D2547" s="147"/>
      <c r="E2547" s="147"/>
      <c r="F2547" s="147"/>
      <c r="G2547" s="147"/>
      <c r="H2547" s="147"/>
      <c r="I2547" s="147"/>
      <c r="J2547" s="147"/>
      <c r="K2547" s="147" t="s">
        <v>146</v>
      </c>
      <c r="L2547" s="147"/>
      <c r="M2547" s="147"/>
      <c r="N2547" s="148" t="s">
        <v>31862</v>
      </c>
      <c r="O2547" s="148"/>
      <c r="P2547" s="148"/>
      <c r="Q2547" s="148"/>
      <c r="R2547" s="148"/>
      <c r="S2547" s="148"/>
    </row>
    <row r="2548" spans="1:19" ht="15" customHeight="1" x14ac:dyDescent="0.3">
      <c r="A2548" s="147" t="s">
        <v>31863</v>
      </c>
      <c r="B2548" s="147"/>
      <c r="C2548" s="147" t="s">
        <v>31864</v>
      </c>
      <c r="D2548" s="147"/>
      <c r="E2548" s="147"/>
      <c r="F2548" s="147"/>
      <c r="G2548" s="147"/>
      <c r="H2548" s="147"/>
      <c r="I2548" s="147"/>
      <c r="J2548" s="147"/>
      <c r="K2548" s="147" t="s">
        <v>146</v>
      </c>
      <c r="L2548" s="147"/>
      <c r="M2548" s="147"/>
      <c r="N2548" s="148" t="s">
        <v>31865</v>
      </c>
      <c r="O2548" s="148"/>
      <c r="P2548" s="148"/>
      <c r="Q2548" s="148"/>
      <c r="R2548" s="148"/>
      <c r="S2548" s="148"/>
    </row>
    <row r="2549" spans="1:19" ht="15" customHeight="1" x14ac:dyDescent="0.3">
      <c r="A2549" s="147" t="s">
        <v>31866</v>
      </c>
      <c r="B2549" s="147"/>
      <c r="C2549" s="147" t="s">
        <v>31867</v>
      </c>
      <c r="D2549" s="147"/>
      <c r="E2549" s="147"/>
      <c r="F2549" s="147"/>
      <c r="G2549" s="147"/>
      <c r="H2549" s="147"/>
      <c r="I2549" s="147"/>
      <c r="J2549" s="147"/>
      <c r="K2549" s="147" t="s">
        <v>146</v>
      </c>
      <c r="L2549" s="147"/>
      <c r="M2549" s="147"/>
      <c r="N2549" s="148" t="s">
        <v>8983</v>
      </c>
      <c r="O2549" s="148"/>
      <c r="P2549" s="148"/>
      <c r="Q2549" s="148"/>
      <c r="R2549" s="148"/>
      <c r="S2549" s="148"/>
    </row>
    <row r="2550" spans="1:19" ht="15" customHeight="1" x14ac:dyDescent="0.3">
      <c r="A2550" s="147" t="s">
        <v>31868</v>
      </c>
      <c r="B2550" s="147"/>
      <c r="C2550" s="147" t="s">
        <v>31869</v>
      </c>
      <c r="D2550" s="147"/>
      <c r="E2550" s="147"/>
      <c r="F2550" s="147"/>
      <c r="G2550" s="147"/>
      <c r="H2550" s="147"/>
      <c r="I2550" s="147"/>
      <c r="J2550" s="147"/>
      <c r="K2550" s="147" t="s">
        <v>146</v>
      </c>
      <c r="L2550" s="147"/>
      <c r="M2550" s="147"/>
      <c r="N2550" s="148" t="s">
        <v>15945</v>
      </c>
      <c r="O2550" s="148"/>
      <c r="P2550" s="148"/>
      <c r="Q2550" s="148"/>
      <c r="R2550" s="148"/>
      <c r="S2550" s="148"/>
    </row>
    <row r="2551" spans="1:19" ht="15" customHeight="1" x14ac:dyDescent="0.3">
      <c r="A2551" s="147" t="s">
        <v>31870</v>
      </c>
      <c r="B2551" s="147"/>
      <c r="C2551" s="147" t="s">
        <v>31871</v>
      </c>
      <c r="D2551" s="147"/>
      <c r="E2551" s="147"/>
      <c r="F2551" s="147"/>
      <c r="G2551" s="147"/>
      <c r="H2551" s="147"/>
      <c r="I2551" s="147"/>
      <c r="J2551" s="147"/>
      <c r="K2551" s="147" t="s">
        <v>146</v>
      </c>
      <c r="L2551" s="147"/>
      <c r="M2551" s="147"/>
      <c r="N2551" s="148" t="s">
        <v>10745</v>
      </c>
      <c r="O2551" s="148"/>
      <c r="P2551" s="148"/>
      <c r="Q2551" s="148"/>
      <c r="R2551" s="148"/>
      <c r="S2551" s="148"/>
    </row>
    <row r="2552" spans="1:19" ht="15" customHeight="1" x14ac:dyDescent="0.3">
      <c r="A2552" s="147" t="s">
        <v>31872</v>
      </c>
      <c r="B2552" s="147"/>
      <c r="C2552" s="147" t="s">
        <v>31873</v>
      </c>
      <c r="D2552" s="147"/>
      <c r="E2552" s="147"/>
      <c r="F2552" s="147"/>
      <c r="G2552" s="147"/>
      <c r="H2552" s="147"/>
      <c r="I2552" s="147"/>
      <c r="J2552" s="147"/>
      <c r="K2552" s="147" t="s">
        <v>146</v>
      </c>
      <c r="L2552" s="147"/>
      <c r="M2552" s="147"/>
      <c r="N2552" s="148" t="s">
        <v>8015</v>
      </c>
      <c r="O2552" s="148"/>
      <c r="P2552" s="148"/>
      <c r="Q2552" s="148"/>
      <c r="R2552" s="148"/>
      <c r="S2552" s="148"/>
    </row>
    <row r="2553" spans="1:19" ht="15" customHeight="1" x14ac:dyDescent="0.3">
      <c r="A2553" s="147" t="s">
        <v>31874</v>
      </c>
      <c r="B2553" s="147"/>
      <c r="C2553" s="147" t="s">
        <v>31875</v>
      </c>
      <c r="D2553" s="147"/>
      <c r="E2553" s="147"/>
      <c r="F2553" s="147"/>
      <c r="G2553" s="147"/>
      <c r="H2553" s="147"/>
      <c r="I2553" s="147"/>
      <c r="J2553" s="147"/>
      <c r="K2553" s="147" t="s">
        <v>146</v>
      </c>
      <c r="L2553" s="147"/>
      <c r="M2553" s="147"/>
      <c r="N2553" s="148" t="s">
        <v>17964</v>
      </c>
      <c r="O2553" s="148"/>
      <c r="P2553" s="148"/>
      <c r="Q2553" s="148"/>
      <c r="R2553" s="148"/>
      <c r="S2553" s="148"/>
    </row>
    <row r="2554" spans="1:19" ht="15" customHeight="1" x14ac:dyDescent="0.3">
      <c r="A2554" s="152" t="s">
        <v>31876</v>
      </c>
      <c r="B2554" s="152"/>
      <c r="C2554" s="152" t="s">
        <v>31877</v>
      </c>
      <c r="D2554" s="152"/>
      <c r="E2554" s="152"/>
      <c r="F2554" s="152"/>
      <c r="G2554" s="152"/>
      <c r="H2554" s="152"/>
      <c r="I2554" s="152"/>
      <c r="J2554" s="152"/>
      <c r="K2554" s="152" t="s">
        <v>146</v>
      </c>
      <c r="L2554" s="152"/>
      <c r="M2554" s="152"/>
      <c r="N2554" s="153" t="s">
        <v>31878</v>
      </c>
      <c r="O2554" s="153"/>
      <c r="P2554" s="153"/>
      <c r="Q2554" s="153"/>
      <c r="R2554" s="153"/>
      <c r="S2554" s="153"/>
    </row>
    <row r="2556" spans="1:19" ht="15" customHeight="1" x14ac:dyDescent="0.3">
      <c r="A2556" s="154" t="s">
        <v>26963</v>
      </c>
      <c r="B2556" s="154"/>
      <c r="C2556" s="154"/>
    </row>
    <row r="2557" spans="1:19" ht="15" customHeight="1" x14ac:dyDescent="0.3">
      <c r="A2557" s="154"/>
      <c r="B2557" s="154"/>
      <c r="C2557" s="154"/>
      <c r="P2557" s="155" t="s">
        <v>31879</v>
      </c>
      <c r="Q2557" s="155"/>
      <c r="R2557" s="155"/>
      <c r="S2557" s="155"/>
    </row>
    <row r="2558" spans="1:19" x14ac:dyDescent="0.3">
      <c r="P2558" s="155"/>
      <c r="Q2558" s="155"/>
      <c r="R2558" s="155"/>
      <c r="S2558" s="155"/>
    </row>
    <row r="2560" spans="1:19" ht="15.75" customHeight="1" x14ac:dyDescent="0.3">
      <c r="H2560" s="150" t="s">
        <v>26843</v>
      </c>
      <c r="I2560" s="150"/>
      <c r="J2560" s="150"/>
      <c r="K2560" s="150"/>
      <c r="L2560" s="150"/>
      <c r="M2560" s="150"/>
      <c r="N2560" s="150"/>
    </row>
    <row r="2562" spans="1:19" ht="15.75" customHeight="1" x14ac:dyDescent="0.3">
      <c r="G2562" s="150" t="s">
        <v>26844</v>
      </c>
      <c r="H2562" s="150"/>
    </row>
    <row r="2564" spans="1:19" ht="15" customHeight="1" x14ac:dyDescent="0.3">
      <c r="A2564" s="151" t="s">
        <v>26845</v>
      </c>
      <c r="B2564" s="151"/>
      <c r="C2564" s="151"/>
      <c r="D2564" s="151"/>
      <c r="J2564" s="151" t="s">
        <v>26846</v>
      </c>
      <c r="K2564" s="151"/>
      <c r="M2564" s="151" t="s">
        <v>26847</v>
      </c>
      <c r="N2564" s="151"/>
      <c r="P2564" s="151" t="s">
        <v>26848</v>
      </c>
      <c r="Q2564" s="151"/>
      <c r="R2564" s="151"/>
    </row>
    <row r="2566" spans="1:19" ht="15" customHeight="1" x14ac:dyDescent="0.3">
      <c r="A2566" s="137" t="s">
        <v>27</v>
      </c>
      <c r="C2566" s="149" t="s">
        <v>26849</v>
      </c>
      <c r="D2566" s="149"/>
      <c r="E2566" s="149"/>
      <c r="L2566" s="137" t="s">
        <v>13</v>
      </c>
      <c r="R2566" s="137" t="s">
        <v>26850</v>
      </c>
    </row>
    <row r="2568" spans="1:19" ht="15" customHeight="1" x14ac:dyDescent="0.3">
      <c r="A2568" s="147" t="s">
        <v>31880</v>
      </c>
      <c r="B2568" s="147"/>
      <c r="C2568" s="147" t="s">
        <v>31881</v>
      </c>
      <c r="D2568" s="147"/>
      <c r="E2568" s="147"/>
      <c r="F2568" s="147"/>
      <c r="G2568" s="147"/>
      <c r="H2568" s="147"/>
      <c r="I2568" s="147"/>
      <c r="J2568" s="147"/>
      <c r="K2568" s="147" t="s">
        <v>146</v>
      </c>
      <c r="L2568" s="147"/>
      <c r="M2568" s="147"/>
      <c r="N2568" s="148" t="s">
        <v>1878</v>
      </c>
      <c r="O2568" s="148"/>
      <c r="P2568" s="148"/>
      <c r="Q2568" s="148"/>
      <c r="R2568" s="148"/>
      <c r="S2568" s="148"/>
    </row>
    <row r="2569" spans="1:19" x14ac:dyDescent="0.3">
      <c r="A2569" s="147"/>
      <c r="B2569" s="147"/>
      <c r="C2569" s="147"/>
      <c r="D2569" s="147"/>
      <c r="E2569" s="147"/>
      <c r="F2569" s="147"/>
      <c r="G2569" s="147"/>
      <c r="H2569" s="147"/>
      <c r="I2569" s="147"/>
      <c r="J2569" s="147"/>
      <c r="K2569" s="147"/>
      <c r="L2569" s="147"/>
      <c r="M2569" s="147"/>
      <c r="N2569" s="148"/>
      <c r="O2569" s="148"/>
      <c r="P2569" s="148"/>
      <c r="Q2569" s="148"/>
      <c r="R2569" s="148"/>
      <c r="S2569" s="148"/>
    </row>
    <row r="2570" spans="1:19" ht="15" customHeight="1" x14ac:dyDescent="0.3">
      <c r="A2570" s="147" t="s">
        <v>31882</v>
      </c>
      <c r="B2570" s="147"/>
      <c r="C2570" s="147" t="s">
        <v>31883</v>
      </c>
      <c r="D2570" s="147"/>
      <c r="E2570" s="147"/>
      <c r="F2570" s="147"/>
      <c r="G2570" s="147"/>
      <c r="H2570" s="147"/>
      <c r="I2570" s="147"/>
      <c r="J2570" s="147"/>
      <c r="K2570" s="147" t="s">
        <v>146</v>
      </c>
      <c r="L2570" s="147"/>
      <c r="M2570" s="147"/>
      <c r="N2570" s="148" t="s">
        <v>14403</v>
      </c>
      <c r="O2570" s="148"/>
      <c r="P2570" s="148"/>
      <c r="Q2570" s="148"/>
      <c r="R2570" s="148"/>
      <c r="S2570" s="148"/>
    </row>
    <row r="2571" spans="1:19" ht="15" customHeight="1" x14ac:dyDescent="0.3">
      <c r="A2571" s="147" t="s">
        <v>31884</v>
      </c>
      <c r="B2571" s="147"/>
      <c r="C2571" s="147" t="s">
        <v>31885</v>
      </c>
      <c r="D2571" s="147"/>
      <c r="E2571" s="147"/>
      <c r="F2571" s="147"/>
      <c r="G2571" s="147"/>
      <c r="H2571" s="147"/>
      <c r="I2571" s="147"/>
      <c r="J2571" s="147"/>
      <c r="K2571" s="147" t="s">
        <v>146</v>
      </c>
      <c r="L2571" s="147"/>
      <c r="M2571" s="147"/>
      <c r="N2571" s="148" t="s">
        <v>31886</v>
      </c>
      <c r="O2571" s="148"/>
      <c r="P2571" s="148"/>
      <c r="Q2571" s="148"/>
      <c r="R2571" s="148"/>
      <c r="S2571" s="148"/>
    </row>
    <row r="2572" spans="1:19" ht="15" customHeight="1" x14ac:dyDescent="0.3">
      <c r="A2572" s="147" t="s">
        <v>31887</v>
      </c>
      <c r="B2572" s="147"/>
      <c r="C2572" s="147" t="s">
        <v>31888</v>
      </c>
      <c r="D2572" s="147"/>
      <c r="E2572" s="147"/>
      <c r="F2572" s="147"/>
      <c r="G2572" s="147"/>
      <c r="H2572" s="147"/>
      <c r="I2572" s="147"/>
      <c r="J2572" s="147"/>
      <c r="K2572" s="147" t="s">
        <v>146</v>
      </c>
      <c r="L2572" s="147"/>
      <c r="M2572" s="147"/>
      <c r="N2572" s="148" t="s">
        <v>17785</v>
      </c>
      <c r="O2572" s="148"/>
      <c r="P2572" s="148"/>
      <c r="Q2572" s="148"/>
      <c r="R2572" s="148"/>
      <c r="S2572" s="148"/>
    </row>
    <row r="2573" spans="1:19" ht="15" customHeight="1" x14ac:dyDescent="0.3">
      <c r="A2573" s="147" t="s">
        <v>31889</v>
      </c>
      <c r="B2573" s="147"/>
      <c r="C2573" s="147" t="s">
        <v>31890</v>
      </c>
      <c r="D2573" s="147"/>
      <c r="E2573" s="147"/>
      <c r="F2573" s="147"/>
      <c r="G2573" s="147"/>
      <c r="H2573" s="147"/>
      <c r="I2573" s="147"/>
      <c r="J2573" s="147"/>
      <c r="K2573" s="147" t="s">
        <v>146</v>
      </c>
      <c r="L2573" s="147"/>
      <c r="M2573" s="147"/>
      <c r="N2573" s="148" t="s">
        <v>31891</v>
      </c>
      <c r="O2573" s="148"/>
      <c r="P2573" s="148"/>
      <c r="Q2573" s="148"/>
      <c r="R2573" s="148"/>
      <c r="S2573" s="148"/>
    </row>
    <row r="2574" spans="1:19" ht="15" customHeight="1" x14ac:dyDescent="0.3">
      <c r="A2574" s="147" t="s">
        <v>31892</v>
      </c>
      <c r="B2574" s="147"/>
      <c r="C2574" s="147" t="s">
        <v>31893</v>
      </c>
      <c r="D2574" s="147"/>
      <c r="E2574" s="147"/>
      <c r="F2574" s="147"/>
      <c r="G2574" s="147"/>
      <c r="H2574" s="147"/>
      <c r="I2574" s="147"/>
      <c r="J2574" s="147"/>
      <c r="K2574" s="147" t="s">
        <v>146</v>
      </c>
      <c r="L2574" s="147"/>
      <c r="M2574" s="147"/>
      <c r="N2574" s="148" t="s">
        <v>7271</v>
      </c>
      <c r="O2574" s="148"/>
      <c r="P2574" s="148"/>
      <c r="Q2574" s="148"/>
      <c r="R2574" s="148"/>
      <c r="S2574" s="148"/>
    </row>
    <row r="2575" spans="1:19" ht="15" customHeight="1" x14ac:dyDescent="0.3">
      <c r="A2575" s="147" t="s">
        <v>31894</v>
      </c>
      <c r="B2575" s="147"/>
      <c r="C2575" s="147" t="s">
        <v>31895</v>
      </c>
      <c r="D2575" s="147"/>
      <c r="E2575" s="147"/>
      <c r="F2575" s="147"/>
      <c r="G2575" s="147"/>
      <c r="H2575" s="147"/>
      <c r="I2575" s="147"/>
      <c r="J2575" s="147"/>
      <c r="K2575" s="147" t="s">
        <v>146</v>
      </c>
      <c r="L2575" s="147"/>
      <c r="M2575" s="147"/>
      <c r="N2575" s="148" t="s">
        <v>6619</v>
      </c>
      <c r="O2575" s="148"/>
      <c r="P2575" s="148"/>
      <c r="Q2575" s="148"/>
      <c r="R2575" s="148"/>
      <c r="S2575" s="148"/>
    </row>
    <row r="2576" spans="1:19" ht="15" customHeight="1" x14ac:dyDescent="0.3">
      <c r="A2576" s="147" t="s">
        <v>31896</v>
      </c>
      <c r="B2576" s="147"/>
      <c r="C2576" s="147" t="s">
        <v>31897</v>
      </c>
      <c r="D2576" s="147"/>
      <c r="E2576" s="147"/>
      <c r="F2576" s="147"/>
      <c r="G2576" s="147"/>
      <c r="H2576" s="147"/>
      <c r="I2576" s="147"/>
      <c r="J2576" s="147"/>
      <c r="K2576" s="147" t="s">
        <v>1037</v>
      </c>
      <c r="L2576" s="147"/>
      <c r="M2576" s="147"/>
      <c r="N2576" s="148" t="s">
        <v>31898</v>
      </c>
      <c r="O2576" s="148"/>
      <c r="P2576" s="148"/>
      <c r="Q2576" s="148"/>
      <c r="R2576" s="148"/>
      <c r="S2576" s="148"/>
    </row>
    <row r="2577" spans="1:19" ht="15" customHeight="1" x14ac:dyDescent="0.3">
      <c r="A2577" s="147" t="s">
        <v>31899</v>
      </c>
      <c r="B2577" s="147"/>
      <c r="C2577" s="147" t="s">
        <v>31900</v>
      </c>
      <c r="D2577" s="147"/>
      <c r="E2577" s="147"/>
      <c r="F2577" s="147"/>
      <c r="G2577" s="147"/>
      <c r="H2577" s="147"/>
      <c r="I2577" s="147"/>
      <c r="J2577" s="147"/>
      <c r="K2577" s="147" t="s">
        <v>146</v>
      </c>
      <c r="L2577" s="147"/>
      <c r="M2577" s="147"/>
      <c r="N2577" s="148" t="s">
        <v>31901</v>
      </c>
      <c r="O2577" s="148"/>
      <c r="P2577" s="148"/>
      <c r="Q2577" s="148"/>
      <c r="R2577" s="148"/>
      <c r="S2577" s="148"/>
    </row>
    <row r="2578" spans="1:19" ht="15" customHeight="1" x14ac:dyDescent="0.3">
      <c r="A2578" s="147" t="s">
        <v>31902</v>
      </c>
      <c r="B2578" s="147"/>
      <c r="C2578" s="147" t="s">
        <v>31903</v>
      </c>
      <c r="D2578" s="147"/>
      <c r="E2578" s="147"/>
      <c r="F2578" s="147"/>
      <c r="G2578" s="147"/>
      <c r="H2578" s="147"/>
      <c r="I2578" s="147"/>
      <c r="J2578" s="147"/>
      <c r="K2578" s="147" t="s">
        <v>146</v>
      </c>
      <c r="L2578" s="147"/>
      <c r="M2578" s="147"/>
      <c r="N2578" s="148" t="s">
        <v>31904</v>
      </c>
      <c r="O2578" s="148"/>
      <c r="P2578" s="148"/>
      <c r="Q2578" s="148"/>
      <c r="R2578" s="148"/>
      <c r="S2578" s="148"/>
    </row>
    <row r="2579" spans="1:19" ht="15" customHeight="1" x14ac:dyDescent="0.3">
      <c r="A2579" s="147" t="s">
        <v>31905</v>
      </c>
      <c r="B2579" s="147"/>
      <c r="C2579" s="147" t="s">
        <v>31906</v>
      </c>
      <c r="D2579" s="147"/>
      <c r="E2579" s="147"/>
      <c r="F2579" s="147"/>
      <c r="G2579" s="147"/>
      <c r="H2579" s="147"/>
      <c r="I2579" s="147"/>
      <c r="J2579" s="147"/>
      <c r="K2579" s="147" t="s">
        <v>146</v>
      </c>
      <c r="L2579" s="147"/>
      <c r="M2579" s="147"/>
      <c r="N2579" s="148" t="s">
        <v>31907</v>
      </c>
      <c r="O2579" s="148"/>
      <c r="P2579" s="148"/>
      <c r="Q2579" s="148"/>
      <c r="R2579" s="148"/>
      <c r="S2579" s="148"/>
    </row>
    <row r="2580" spans="1:19" ht="15" customHeight="1" x14ac:dyDescent="0.3">
      <c r="A2580" s="147" t="s">
        <v>31908</v>
      </c>
      <c r="B2580" s="147"/>
      <c r="C2580" s="147" t="s">
        <v>31909</v>
      </c>
      <c r="D2580" s="147"/>
      <c r="E2580" s="147"/>
      <c r="F2580" s="147"/>
      <c r="G2580" s="147"/>
      <c r="H2580" s="147"/>
      <c r="I2580" s="147"/>
      <c r="J2580" s="147"/>
      <c r="K2580" s="147" t="s">
        <v>146</v>
      </c>
      <c r="L2580" s="147"/>
      <c r="M2580" s="147"/>
      <c r="N2580" s="148" t="s">
        <v>31910</v>
      </c>
      <c r="O2580" s="148"/>
      <c r="P2580" s="148"/>
      <c r="Q2580" s="148"/>
      <c r="R2580" s="148"/>
      <c r="S2580" s="148"/>
    </row>
    <row r="2581" spans="1:19" ht="15" customHeight="1" x14ac:dyDescent="0.3">
      <c r="A2581" s="147" t="s">
        <v>31911</v>
      </c>
      <c r="B2581" s="147"/>
      <c r="C2581" s="147" t="s">
        <v>31912</v>
      </c>
      <c r="D2581" s="147"/>
      <c r="E2581" s="147"/>
      <c r="F2581" s="147"/>
      <c r="G2581" s="147"/>
      <c r="H2581" s="147"/>
      <c r="I2581" s="147"/>
      <c r="J2581" s="147"/>
      <c r="K2581" s="147" t="s">
        <v>146</v>
      </c>
      <c r="L2581" s="147"/>
      <c r="M2581" s="147"/>
      <c r="N2581" s="148" t="s">
        <v>31913</v>
      </c>
      <c r="O2581" s="148"/>
      <c r="P2581" s="148"/>
      <c r="Q2581" s="148"/>
      <c r="R2581" s="148"/>
      <c r="S2581" s="148"/>
    </row>
    <row r="2582" spans="1:19" ht="15" customHeight="1" x14ac:dyDescent="0.3">
      <c r="A2582" s="147" t="s">
        <v>31914</v>
      </c>
      <c r="B2582" s="147"/>
      <c r="C2582" s="147" t="s">
        <v>31915</v>
      </c>
      <c r="D2582" s="147"/>
      <c r="E2582" s="147"/>
      <c r="F2582" s="147"/>
      <c r="G2582" s="147"/>
      <c r="H2582" s="147"/>
      <c r="I2582" s="147"/>
      <c r="J2582" s="147"/>
      <c r="K2582" s="147" t="s">
        <v>80</v>
      </c>
      <c r="L2582" s="147"/>
      <c r="M2582" s="147"/>
      <c r="N2582" s="148" t="s">
        <v>18090</v>
      </c>
      <c r="O2582" s="148"/>
      <c r="P2582" s="148"/>
      <c r="Q2582" s="148"/>
      <c r="R2582" s="148"/>
      <c r="S2582" s="148"/>
    </row>
    <row r="2583" spans="1:19" ht="15" customHeight="1" x14ac:dyDescent="0.3">
      <c r="A2583" s="147" t="s">
        <v>31916</v>
      </c>
      <c r="B2583" s="147"/>
      <c r="C2583" s="147" t="s">
        <v>31917</v>
      </c>
      <c r="D2583" s="147"/>
      <c r="E2583" s="147"/>
      <c r="F2583" s="147"/>
      <c r="G2583" s="147"/>
      <c r="H2583" s="147"/>
      <c r="I2583" s="147"/>
      <c r="J2583" s="147"/>
      <c r="K2583" s="147" t="s">
        <v>26910</v>
      </c>
      <c r="L2583" s="147"/>
      <c r="M2583" s="147"/>
      <c r="N2583" s="148" t="s">
        <v>26911</v>
      </c>
      <c r="O2583" s="148"/>
      <c r="P2583" s="148"/>
      <c r="Q2583" s="148"/>
      <c r="R2583" s="148"/>
      <c r="S2583" s="148"/>
    </row>
    <row r="2584" spans="1:19" ht="15" customHeight="1" x14ac:dyDescent="0.3">
      <c r="A2584" s="147" t="s">
        <v>31918</v>
      </c>
      <c r="B2584" s="147"/>
      <c r="C2584" s="147" t="s">
        <v>31919</v>
      </c>
      <c r="D2584" s="147"/>
      <c r="E2584" s="147"/>
      <c r="F2584" s="147"/>
      <c r="G2584" s="147"/>
      <c r="H2584" s="147"/>
      <c r="I2584" s="147"/>
      <c r="J2584" s="147"/>
      <c r="K2584" s="147" t="s">
        <v>146</v>
      </c>
      <c r="L2584" s="147"/>
      <c r="M2584" s="147"/>
      <c r="N2584" s="148" t="s">
        <v>31920</v>
      </c>
      <c r="O2584" s="148"/>
      <c r="P2584" s="148"/>
      <c r="Q2584" s="148"/>
      <c r="R2584" s="148"/>
      <c r="S2584" s="148"/>
    </row>
    <row r="2585" spans="1:19" ht="15" customHeight="1" x14ac:dyDescent="0.3">
      <c r="A2585" s="147" t="s">
        <v>31921</v>
      </c>
      <c r="B2585" s="147"/>
      <c r="C2585" s="147" t="s">
        <v>31922</v>
      </c>
      <c r="D2585" s="147"/>
      <c r="E2585" s="147"/>
      <c r="F2585" s="147"/>
      <c r="G2585" s="147"/>
      <c r="H2585" s="147"/>
      <c r="I2585" s="147"/>
      <c r="J2585" s="147"/>
      <c r="K2585" s="147" t="s">
        <v>146</v>
      </c>
      <c r="L2585" s="147"/>
      <c r="M2585" s="147"/>
      <c r="N2585" s="148" t="s">
        <v>31923</v>
      </c>
      <c r="O2585" s="148"/>
      <c r="P2585" s="148"/>
      <c r="Q2585" s="148"/>
      <c r="R2585" s="148"/>
      <c r="S2585" s="148"/>
    </row>
    <row r="2586" spans="1:19" ht="15" customHeight="1" x14ac:dyDescent="0.3">
      <c r="A2586" s="147" t="s">
        <v>31924</v>
      </c>
      <c r="B2586" s="147"/>
      <c r="C2586" s="147" t="s">
        <v>31925</v>
      </c>
      <c r="D2586" s="147"/>
      <c r="E2586" s="147"/>
      <c r="F2586" s="147"/>
      <c r="G2586" s="147"/>
      <c r="H2586" s="147"/>
      <c r="I2586" s="147"/>
      <c r="J2586" s="147"/>
      <c r="K2586" s="147" t="s">
        <v>146</v>
      </c>
      <c r="L2586" s="147"/>
      <c r="M2586" s="147"/>
      <c r="N2586" s="148" t="s">
        <v>31926</v>
      </c>
      <c r="O2586" s="148"/>
      <c r="P2586" s="148"/>
      <c r="Q2586" s="148"/>
      <c r="R2586" s="148"/>
      <c r="S2586" s="148"/>
    </row>
    <row r="2587" spans="1:19" ht="15" customHeight="1" x14ac:dyDescent="0.3">
      <c r="A2587" s="147" t="s">
        <v>31927</v>
      </c>
      <c r="B2587" s="147"/>
      <c r="C2587" s="147" t="s">
        <v>31928</v>
      </c>
      <c r="D2587" s="147"/>
      <c r="E2587" s="147"/>
      <c r="F2587" s="147"/>
      <c r="G2587" s="147"/>
      <c r="H2587" s="147"/>
      <c r="I2587" s="147"/>
      <c r="J2587" s="147"/>
      <c r="K2587" s="147" t="s">
        <v>146</v>
      </c>
      <c r="L2587" s="147"/>
      <c r="M2587" s="147"/>
      <c r="N2587" s="148" t="s">
        <v>31929</v>
      </c>
      <c r="O2587" s="148"/>
      <c r="P2587" s="148"/>
      <c r="Q2587" s="148"/>
      <c r="R2587" s="148"/>
      <c r="S2587" s="148"/>
    </row>
    <row r="2588" spans="1:19" ht="15" customHeight="1" x14ac:dyDescent="0.3">
      <c r="A2588" s="147" t="s">
        <v>31930</v>
      </c>
      <c r="B2588" s="147"/>
      <c r="C2588" s="147" t="s">
        <v>31931</v>
      </c>
      <c r="D2588" s="147"/>
      <c r="E2588" s="147"/>
      <c r="F2588" s="147"/>
      <c r="G2588" s="147"/>
      <c r="H2588" s="147"/>
      <c r="I2588" s="147"/>
      <c r="J2588" s="147"/>
      <c r="K2588" s="147" t="s">
        <v>146</v>
      </c>
      <c r="L2588" s="147"/>
      <c r="M2588" s="147"/>
      <c r="N2588" s="148" t="s">
        <v>31932</v>
      </c>
      <c r="O2588" s="148"/>
      <c r="P2588" s="148"/>
      <c r="Q2588" s="148"/>
      <c r="R2588" s="148"/>
      <c r="S2588" s="148"/>
    </row>
    <row r="2589" spans="1:19" ht="15" customHeight="1" x14ac:dyDescent="0.3">
      <c r="A2589" s="147" t="s">
        <v>31933</v>
      </c>
      <c r="B2589" s="147"/>
      <c r="C2589" s="147" t="s">
        <v>31934</v>
      </c>
      <c r="D2589" s="147"/>
      <c r="E2589" s="147"/>
      <c r="F2589" s="147"/>
      <c r="G2589" s="147"/>
      <c r="H2589" s="147"/>
      <c r="I2589" s="147"/>
      <c r="J2589" s="147"/>
      <c r="K2589" s="147" t="s">
        <v>146</v>
      </c>
      <c r="L2589" s="147"/>
      <c r="M2589" s="147"/>
      <c r="N2589" s="148" t="s">
        <v>31935</v>
      </c>
      <c r="O2589" s="148"/>
      <c r="P2589" s="148"/>
      <c r="Q2589" s="148"/>
      <c r="R2589" s="148"/>
      <c r="S2589" s="148"/>
    </row>
    <row r="2590" spans="1:19" ht="15" customHeight="1" x14ac:dyDescent="0.3">
      <c r="A2590" s="147" t="s">
        <v>31936</v>
      </c>
      <c r="B2590" s="147"/>
      <c r="C2590" s="147" t="s">
        <v>31937</v>
      </c>
      <c r="D2590" s="147"/>
      <c r="E2590" s="147"/>
      <c r="F2590" s="147"/>
      <c r="G2590" s="147"/>
      <c r="H2590" s="147"/>
      <c r="I2590" s="147"/>
      <c r="J2590" s="147"/>
      <c r="K2590" s="147" t="s">
        <v>146</v>
      </c>
      <c r="L2590" s="147"/>
      <c r="M2590" s="147"/>
      <c r="N2590" s="148" t="s">
        <v>2939</v>
      </c>
      <c r="O2590" s="148"/>
      <c r="P2590" s="148"/>
      <c r="Q2590" s="148"/>
      <c r="R2590" s="148"/>
      <c r="S2590" s="148"/>
    </row>
    <row r="2591" spans="1:19" ht="15" customHeight="1" x14ac:dyDescent="0.3">
      <c r="A2591" s="147" t="s">
        <v>31938</v>
      </c>
      <c r="B2591" s="147"/>
      <c r="C2591" s="147" t="s">
        <v>31939</v>
      </c>
      <c r="D2591" s="147"/>
      <c r="E2591" s="147"/>
      <c r="F2591" s="147"/>
      <c r="G2591" s="147"/>
      <c r="H2591" s="147"/>
      <c r="I2591" s="147"/>
      <c r="J2591" s="147"/>
      <c r="K2591" s="147" t="s">
        <v>146</v>
      </c>
      <c r="L2591" s="147"/>
      <c r="M2591" s="147"/>
      <c r="N2591" s="148" t="s">
        <v>31940</v>
      </c>
      <c r="O2591" s="148"/>
      <c r="P2591" s="148"/>
      <c r="Q2591" s="148"/>
      <c r="R2591" s="148"/>
      <c r="S2591" s="148"/>
    </row>
    <row r="2592" spans="1:19" ht="15" customHeight="1" x14ac:dyDescent="0.3">
      <c r="A2592" s="147" t="s">
        <v>31941</v>
      </c>
      <c r="B2592" s="147"/>
      <c r="C2592" s="147" t="s">
        <v>31942</v>
      </c>
      <c r="D2592" s="147"/>
      <c r="E2592" s="147"/>
      <c r="F2592" s="147"/>
      <c r="G2592" s="147"/>
      <c r="H2592" s="147"/>
      <c r="I2592" s="147"/>
      <c r="J2592" s="147"/>
      <c r="K2592" s="147" t="s">
        <v>146</v>
      </c>
      <c r="L2592" s="147"/>
      <c r="M2592" s="147"/>
      <c r="N2592" s="148" t="s">
        <v>16694</v>
      </c>
      <c r="O2592" s="148"/>
      <c r="P2592" s="148"/>
      <c r="Q2592" s="148"/>
      <c r="R2592" s="148"/>
      <c r="S2592" s="148"/>
    </row>
    <row r="2593" spans="1:19" ht="15" customHeight="1" x14ac:dyDescent="0.3">
      <c r="A2593" s="147" t="s">
        <v>31943</v>
      </c>
      <c r="B2593" s="147"/>
      <c r="C2593" s="147" t="s">
        <v>31944</v>
      </c>
      <c r="D2593" s="147"/>
      <c r="E2593" s="147"/>
      <c r="F2593" s="147"/>
      <c r="G2593" s="147"/>
      <c r="H2593" s="147"/>
      <c r="I2593" s="147"/>
      <c r="J2593" s="147"/>
      <c r="K2593" s="147" t="s">
        <v>146</v>
      </c>
      <c r="L2593" s="147"/>
      <c r="M2593" s="147"/>
      <c r="N2593" s="148" t="s">
        <v>2744</v>
      </c>
      <c r="O2593" s="148"/>
      <c r="P2593" s="148"/>
      <c r="Q2593" s="148"/>
      <c r="R2593" s="148"/>
      <c r="S2593" s="148"/>
    </row>
    <row r="2594" spans="1:19" ht="15" customHeight="1" x14ac:dyDescent="0.3">
      <c r="A2594" s="147" t="s">
        <v>31945</v>
      </c>
      <c r="B2594" s="147"/>
      <c r="C2594" s="147" t="s">
        <v>31946</v>
      </c>
      <c r="D2594" s="147"/>
      <c r="E2594" s="147"/>
      <c r="F2594" s="147"/>
      <c r="G2594" s="147"/>
      <c r="H2594" s="147"/>
      <c r="I2594" s="147"/>
      <c r="J2594" s="147"/>
      <c r="K2594" s="147" t="s">
        <v>146</v>
      </c>
      <c r="L2594" s="147"/>
      <c r="M2594" s="147"/>
      <c r="N2594" s="148" t="s">
        <v>31947</v>
      </c>
      <c r="O2594" s="148"/>
      <c r="P2594" s="148"/>
      <c r="Q2594" s="148"/>
      <c r="R2594" s="148"/>
      <c r="S2594" s="148"/>
    </row>
    <row r="2595" spans="1:19" ht="15" customHeight="1" x14ac:dyDescent="0.3">
      <c r="A2595" s="147" t="s">
        <v>31948</v>
      </c>
      <c r="B2595" s="147"/>
      <c r="C2595" s="147" t="s">
        <v>31949</v>
      </c>
      <c r="D2595" s="147"/>
      <c r="E2595" s="147"/>
      <c r="F2595" s="147"/>
      <c r="G2595" s="147"/>
      <c r="H2595" s="147"/>
      <c r="I2595" s="147"/>
      <c r="J2595" s="147"/>
      <c r="K2595" s="147" t="s">
        <v>146</v>
      </c>
      <c r="L2595" s="147"/>
      <c r="M2595" s="147"/>
      <c r="N2595" s="148" t="s">
        <v>31950</v>
      </c>
      <c r="O2595" s="148"/>
      <c r="P2595" s="148"/>
      <c r="Q2595" s="148"/>
      <c r="R2595" s="148"/>
      <c r="S2595" s="148"/>
    </row>
    <row r="2596" spans="1:19" ht="15" customHeight="1" x14ac:dyDescent="0.3">
      <c r="A2596" s="147" t="s">
        <v>31951</v>
      </c>
      <c r="B2596" s="147"/>
      <c r="C2596" s="147" t="s">
        <v>31952</v>
      </c>
      <c r="D2596" s="147"/>
      <c r="E2596" s="147"/>
      <c r="F2596" s="147"/>
      <c r="G2596" s="147"/>
      <c r="H2596" s="147"/>
      <c r="I2596" s="147"/>
      <c r="J2596" s="147"/>
      <c r="K2596" s="147" t="s">
        <v>146</v>
      </c>
      <c r="L2596" s="147"/>
      <c r="M2596" s="147"/>
      <c r="N2596" s="148" t="s">
        <v>31953</v>
      </c>
      <c r="O2596" s="148"/>
      <c r="P2596" s="148"/>
      <c r="Q2596" s="148"/>
      <c r="R2596" s="148"/>
      <c r="S2596" s="148"/>
    </row>
    <row r="2597" spans="1:19" ht="15" customHeight="1" x14ac:dyDescent="0.3">
      <c r="A2597" s="147" t="s">
        <v>31954</v>
      </c>
      <c r="B2597" s="147"/>
      <c r="C2597" s="147" t="s">
        <v>31955</v>
      </c>
      <c r="D2597" s="147"/>
      <c r="E2597" s="147"/>
      <c r="F2597" s="147"/>
      <c r="G2597" s="147"/>
      <c r="H2597" s="147"/>
      <c r="I2597" s="147"/>
      <c r="J2597" s="147"/>
      <c r="K2597" s="147" t="s">
        <v>146</v>
      </c>
      <c r="L2597" s="147"/>
      <c r="M2597" s="147"/>
      <c r="N2597" s="148" t="s">
        <v>31956</v>
      </c>
      <c r="O2597" s="148"/>
      <c r="P2597" s="148"/>
      <c r="Q2597" s="148"/>
      <c r="R2597" s="148"/>
      <c r="S2597" s="148"/>
    </row>
    <row r="2598" spans="1:19" ht="15" customHeight="1" x14ac:dyDescent="0.3">
      <c r="A2598" s="147" t="s">
        <v>31957</v>
      </c>
      <c r="B2598" s="147"/>
      <c r="C2598" s="147" t="s">
        <v>30448</v>
      </c>
      <c r="D2598" s="147"/>
      <c r="E2598" s="147"/>
      <c r="F2598" s="147"/>
      <c r="G2598" s="147"/>
      <c r="H2598" s="147"/>
      <c r="I2598" s="147"/>
      <c r="J2598" s="147"/>
      <c r="K2598" s="147" t="s">
        <v>146</v>
      </c>
      <c r="L2598" s="147"/>
      <c r="M2598" s="147"/>
      <c r="N2598" s="148" t="s">
        <v>30449</v>
      </c>
      <c r="O2598" s="148"/>
      <c r="P2598" s="148"/>
      <c r="Q2598" s="148"/>
      <c r="R2598" s="148"/>
      <c r="S2598" s="148"/>
    </row>
    <row r="2599" spans="1:19" ht="15" customHeight="1" x14ac:dyDescent="0.3">
      <c r="A2599" s="147" t="s">
        <v>31958</v>
      </c>
      <c r="B2599" s="147"/>
      <c r="C2599" s="147" t="s">
        <v>31959</v>
      </c>
      <c r="D2599" s="147"/>
      <c r="E2599" s="147"/>
      <c r="F2599" s="147"/>
      <c r="G2599" s="147"/>
      <c r="H2599" s="147"/>
      <c r="I2599" s="147"/>
      <c r="J2599" s="147"/>
      <c r="K2599" s="147" t="s">
        <v>146</v>
      </c>
      <c r="L2599" s="147"/>
      <c r="M2599" s="147"/>
      <c r="N2599" s="148" t="s">
        <v>31960</v>
      </c>
      <c r="O2599" s="148"/>
      <c r="P2599" s="148"/>
      <c r="Q2599" s="148"/>
      <c r="R2599" s="148"/>
      <c r="S2599" s="148"/>
    </row>
    <row r="2600" spans="1:19" ht="15" customHeight="1" x14ac:dyDescent="0.3">
      <c r="A2600" s="147" t="s">
        <v>31961</v>
      </c>
      <c r="B2600" s="147"/>
      <c r="C2600" s="147" t="s">
        <v>31962</v>
      </c>
      <c r="D2600" s="147"/>
      <c r="E2600" s="147"/>
      <c r="F2600" s="147"/>
      <c r="G2600" s="147"/>
      <c r="H2600" s="147"/>
      <c r="I2600" s="147"/>
      <c r="J2600" s="147"/>
      <c r="K2600" s="147" t="s">
        <v>146</v>
      </c>
      <c r="L2600" s="147"/>
      <c r="M2600" s="147"/>
      <c r="N2600" s="148" t="s">
        <v>31963</v>
      </c>
      <c r="O2600" s="148"/>
      <c r="P2600" s="148"/>
      <c r="Q2600" s="148"/>
      <c r="R2600" s="148"/>
      <c r="S2600" s="148"/>
    </row>
    <row r="2601" spans="1:19" ht="15" customHeight="1" x14ac:dyDescent="0.3">
      <c r="A2601" s="147" t="s">
        <v>31964</v>
      </c>
      <c r="B2601" s="147"/>
      <c r="C2601" s="147" t="s">
        <v>31965</v>
      </c>
      <c r="D2601" s="147"/>
      <c r="E2601" s="147"/>
      <c r="F2601" s="147"/>
      <c r="G2601" s="147"/>
      <c r="H2601" s="147"/>
      <c r="I2601" s="147"/>
      <c r="J2601" s="147"/>
      <c r="K2601" s="147" t="s">
        <v>146</v>
      </c>
      <c r="L2601" s="147"/>
      <c r="M2601" s="147"/>
      <c r="N2601" s="148" t="s">
        <v>31966</v>
      </c>
      <c r="O2601" s="148"/>
      <c r="P2601" s="148"/>
      <c r="Q2601" s="148"/>
      <c r="R2601" s="148"/>
      <c r="S2601" s="148"/>
    </row>
    <row r="2602" spans="1:19" ht="15" customHeight="1" x14ac:dyDescent="0.3">
      <c r="A2602" s="147" t="s">
        <v>31967</v>
      </c>
      <c r="B2602" s="147"/>
      <c r="C2602" s="147" t="s">
        <v>31968</v>
      </c>
      <c r="D2602" s="147"/>
      <c r="E2602" s="147"/>
      <c r="F2602" s="147"/>
      <c r="G2602" s="147"/>
      <c r="H2602" s="147"/>
      <c r="I2602" s="147"/>
      <c r="J2602" s="147"/>
      <c r="K2602" s="147" t="s">
        <v>146</v>
      </c>
      <c r="L2602" s="147"/>
      <c r="M2602" s="147"/>
      <c r="N2602" s="148" t="s">
        <v>31969</v>
      </c>
      <c r="O2602" s="148"/>
      <c r="P2602" s="148"/>
      <c r="Q2602" s="148"/>
      <c r="R2602" s="148"/>
      <c r="S2602" s="148"/>
    </row>
    <row r="2603" spans="1:19" ht="15" customHeight="1" x14ac:dyDescent="0.3">
      <c r="A2603" s="147" t="s">
        <v>31970</v>
      </c>
      <c r="B2603" s="147"/>
      <c r="C2603" s="147" t="s">
        <v>31971</v>
      </c>
      <c r="D2603" s="147"/>
      <c r="E2603" s="147"/>
      <c r="F2603" s="147"/>
      <c r="G2603" s="147"/>
      <c r="H2603" s="147"/>
      <c r="I2603" s="147"/>
      <c r="J2603" s="147"/>
      <c r="K2603" s="147" t="s">
        <v>146</v>
      </c>
      <c r="L2603" s="147"/>
      <c r="M2603" s="147"/>
      <c r="N2603" s="148" t="s">
        <v>31972</v>
      </c>
      <c r="O2603" s="148"/>
      <c r="P2603" s="148"/>
      <c r="Q2603" s="148"/>
      <c r="R2603" s="148"/>
      <c r="S2603" s="148"/>
    </row>
    <row r="2604" spans="1:19" ht="15" customHeight="1" x14ac:dyDescent="0.3">
      <c r="A2604" s="147" t="s">
        <v>31973</v>
      </c>
      <c r="B2604" s="147"/>
      <c r="C2604" s="147" t="s">
        <v>31974</v>
      </c>
      <c r="D2604" s="147"/>
      <c r="E2604" s="147"/>
      <c r="F2604" s="147"/>
      <c r="G2604" s="147"/>
      <c r="H2604" s="147"/>
      <c r="I2604" s="147"/>
      <c r="J2604" s="147"/>
      <c r="K2604" s="147" t="s">
        <v>146</v>
      </c>
      <c r="L2604" s="147"/>
      <c r="M2604" s="147"/>
      <c r="N2604" s="148" t="s">
        <v>31243</v>
      </c>
      <c r="O2604" s="148"/>
      <c r="P2604" s="148"/>
      <c r="Q2604" s="148"/>
      <c r="R2604" s="148"/>
      <c r="S2604" s="148"/>
    </row>
    <row r="2605" spans="1:19" ht="15" customHeight="1" x14ac:dyDescent="0.3">
      <c r="A2605" s="147" t="s">
        <v>31975</v>
      </c>
      <c r="B2605" s="147"/>
      <c r="C2605" s="147" t="s">
        <v>31976</v>
      </c>
      <c r="D2605" s="147"/>
      <c r="E2605" s="147"/>
      <c r="F2605" s="147"/>
      <c r="G2605" s="147"/>
      <c r="H2605" s="147"/>
      <c r="I2605" s="147"/>
      <c r="J2605" s="147"/>
      <c r="K2605" s="147" t="s">
        <v>146</v>
      </c>
      <c r="L2605" s="147"/>
      <c r="M2605" s="147"/>
      <c r="N2605" s="148" t="s">
        <v>31977</v>
      </c>
      <c r="O2605" s="148"/>
      <c r="P2605" s="148"/>
      <c r="Q2605" s="148"/>
      <c r="R2605" s="148"/>
      <c r="S2605" s="148"/>
    </row>
    <row r="2606" spans="1:19" ht="15" customHeight="1" x14ac:dyDescent="0.3">
      <c r="A2606" s="147" t="s">
        <v>31978</v>
      </c>
      <c r="B2606" s="147"/>
      <c r="C2606" s="147" t="s">
        <v>31979</v>
      </c>
      <c r="D2606" s="147"/>
      <c r="E2606" s="147"/>
      <c r="F2606" s="147"/>
      <c r="G2606" s="147"/>
      <c r="H2606" s="147"/>
      <c r="I2606" s="147"/>
      <c r="J2606" s="147"/>
      <c r="K2606" s="147" t="s">
        <v>146</v>
      </c>
      <c r="L2606" s="147"/>
      <c r="M2606" s="147"/>
      <c r="N2606" s="148" t="s">
        <v>31980</v>
      </c>
      <c r="O2606" s="148"/>
      <c r="P2606" s="148"/>
      <c r="Q2606" s="148"/>
      <c r="R2606" s="148"/>
      <c r="S2606" s="148"/>
    </row>
    <row r="2607" spans="1:19" ht="15" customHeight="1" x14ac:dyDescent="0.3">
      <c r="A2607" s="147" t="s">
        <v>31981</v>
      </c>
      <c r="B2607" s="147"/>
      <c r="C2607" s="147" t="s">
        <v>31982</v>
      </c>
      <c r="D2607" s="147"/>
      <c r="E2607" s="147"/>
      <c r="F2607" s="147"/>
      <c r="G2607" s="147"/>
      <c r="H2607" s="147"/>
      <c r="I2607" s="147"/>
      <c r="J2607" s="147"/>
      <c r="K2607" s="147" t="s">
        <v>146</v>
      </c>
      <c r="L2607" s="147"/>
      <c r="M2607" s="147"/>
      <c r="N2607" s="148" t="s">
        <v>31983</v>
      </c>
      <c r="O2607" s="148"/>
      <c r="P2607" s="148"/>
      <c r="Q2607" s="148"/>
      <c r="R2607" s="148"/>
      <c r="S2607" s="148"/>
    </row>
    <row r="2608" spans="1:19" ht="15" customHeight="1" x14ac:dyDescent="0.3">
      <c r="A2608" s="147" t="s">
        <v>31984</v>
      </c>
      <c r="B2608" s="147"/>
      <c r="C2608" s="147" t="s">
        <v>31917</v>
      </c>
      <c r="D2608" s="147"/>
      <c r="E2608" s="147"/>
      <c r="F2608" s="147"/>
      <c r="G2608" s="147"/>
      <c r="H2608" s="147"/>
      <c r="I2608" s="147"/>
      <c r="J2608" s="147"/>
      <c r="K2608" s="147" t="s">
        <v>26910</v>
      </c>
      <c r="L2608" s="147"/>
      <c r="M2608" s="147"/>
      <c r="N2608" s="148" t="s">
        <v>26911</v>
      </c>
      <c r="O2608" s="148"/>
      <c r="P2608" s="148"/>
      <c r="Q2608" s="148"/>
      <c r="R2608" s="148"/>
      <c r="S2608" s="148"/>
    </row>
    <row r="2609" spans="1:19" ht="15" customHeight="1" x14ac:dyDescent="0.3">
      <c r="A2609" s="147" t="s">
        <v>31985</v>
      </c>
      <c r="B2609" s="147"/>
      <c r="C2609" s="147" t="s">
        <v>31986</v>
      </c>
      <c r="D2609" s="147"/>
      <c r="E2609" s="147"/>
      <c r="F2609" s="147"/>
      <c r="G2609" s="147"/>
      <c r="H2609" s="147"/>
      <c r="I2609" s="147"/>
      <c r="J2609" s="147"/>
      <c r="K2609" s="147" t="s">
        <v>146</v>
      </c>
      <c r="L2609" s="147"/>
      <c r="M2609" s="147"/>
      <c r="N2609" s="148" t="s">
        <v>17104</v>
      </c>
      <c r="O2609" s="148"/>
      <c r="P2609" s="148"/>
      <c r="Q2609" s="148"/>
      <c r="R2609" s="148"/>
      <c r="S2609" s="148"/>
    </row>
    <row r="2610" spans="1:19" ht="15" customHeight="1" x14ac:dyDescent="0.3">
      <c r="A2610" s="147" t="s">
        <v>31987</v>
      </c>
      <c r="B2610" s="147"/>
      <c r="C2610" s="147" t="s">
        <v>31988</v>
      </c>
      <c r="D2610" s="147"/>
      <c r="E2610" s="147"/>
      <c r="F2610" s="147"/>
      <c r="G2610" s="147"/>
      <c r="H2610" s="147"/>
      <c r="I2610" s="147"/>
      <c r="J2610" s="147"/>
      <c r="K2610" s="147" t="s">
        <v>146</v>
      </c>
      <c r="L2610" s="147"/>
      <c r="M2610" s="147"/>
      <c r="N2610" s="148" t="s">
        <v>31989</v>
      </c>
      <c r="O2610" s="148"/>
      <c r="P2610" s="148"/>
      <c r="Q2610" s="148"/>
      <c r="R2610" s="148"/>
      <c r="S2610" s="148"/>
    </row>
    <row r="2611" spans="1:19" ht="15" customHeight="1" x14ac:dyDescent="0.3">
      <c r="A2611" s="147" t="s">
        <v>31990</v>
      </c>
      <c r="B2611" s="147"/>
      <c r="C2611" s="147" t="s">
        <v>31991</v>
      </c>
      <c r="D2611" s="147"/>
      <c r="E2611" s="147"/>
      <c r="F2611" s="147"/>
      <c r="G2611" s="147"/>
      <c r="H2611" s="147"/>
      <c r="I2611" s="147"/>
      <c r="J2611" s="147"/>
      <c r="K2611" s="147" t="s">
        <v>146</v>
      </c>
      <c r="L2611" s="147"/>
      <c r="M2611" s="147"/>
      <c r="N2611" s="148" t="s">
        <v>31992</v>
      </c>
      <c r="O2611" s="148"/>
      <c r="P2611" s="148"/>
      <c r="Q2611" s="148"/>
      <c r="R2611" s="148"/>
      <c r="S2611" s="148"/>
    </row>
    <row r="2612" spans="1:19" ht="15" customHeight="1" x14ac:dyDescent="0.3">
      <c r="A2612" s="147" t="s">
        <v>31993</v>
      </c>
      <c r="B2612" s="147"/>
      <c r="C2612" s="147" t="s">
        <v>31994</v>
      </c>
      <c r="D2612" s="147"/>
      <c r="E2612" s="147"/>
      <c r="F2612" s="147"/>
      <c r="G2612" s="147"/>
      <c r="H2612" s="147"/>
      <c r="I2612" s="147"/>
      <c r="J2612" s="147"/>
      <c r="K2612" s="147" t="s">
        <v>146</v>
      </c>
      <c r="L2612" s="147"/>
      <c r="M2612" s="147"/>
      <c r="N2612" s="148" t="s">
        <v>31995</v>
      </c>
      <c r="O2612" s="148"/>
      <c r="P2612" s="148"/>
      <c r="Q2612" s="148"/>
      <c r="R2612" s="148"/>
      <c r="S2612" s="148"/>
    </row>
    <row r="2613" spans="1:19" ht="15" customHeight="1" x14ac:dyDescent="0.3">
      <c r="A2613" s="147" t="s">
        <v>31996</v>
      </c>
      <c r="B2613" s="147"/>
      <c r="C2613" s="147" t="s">
        <v>31997</v>
      </c>
      <c r="D2613" s="147"/>
      <c r="E2613" s="147"/>
      <c r="F2613" s="147"/>
      <c r="G2613" s="147"/>
      <c r="H2613" s="147"/>
      <c r="I2613" s="147"/>
      <c r="J2613" s="147"/>
      <c r="K2613" s="147" t="s">
        <v>146</v>
      </c>
      <c r="L2613" s="147"/>
      <c r="M2613" s="147"/>
      <c r="N2613" s="148" t="s">
        <v>31998</v>
      </c>
      <c r="O2613" s="148"/>
      <c r="P2613" s="148"/>
      <c r="Q2613" s="148"/>
      <c r="R2613" s="148"/>
      <c r="S2613" s="148"/>
    </row>
    <row r="2614" spans="1:19" ht="15" customHeight="1" x14ac:dyDescent="0.3">
      <c r="A2614" s="152" t="s">
        <v>31999</v>
      </c>
      <c r="B2614" s="152"/>
      <c r="C2614" s="152" t="s">
        <v>32000</v>
      </c>
      <c r="D2614" s="152"/>
      <c r="E2614" s="152"/>
      <c r="F2614" s="152"/>
      <c r="G2614" s="152"/>
      <c r="H2614" s="152"/>
      <c r="I2614" s="152"/>
      <c r="J2614" s="152"/>
      <c r="K2614" s="152" t="s">
        <v>146</v>
      </c>
      <c r="L2614" s="152"/>
      <c r="M2614" s="152"/>
      <c r="N2614" s="153" t="s">
        <v>14402</v>
      </c>
      <c r="O2614" s="153"/>
      <c r="P2614" s="153"/>
      <c r="Q2614" s="153"/>
      <c r="R2614" s="153"/>
      <c r="S2614" s="153"/>
    </row>
    <row r="2616" spans="1:19" ht="15" customHeight="1" x14ac:dyDescent="0.3">
      <c r="A2616" s="154" t="s">
        <v>26963</v>
      </c>
      <c r="B2616" s="154"/>
      <c r="C2616" s="154"/>
    </row>
    <row r="2617" spans="1:19" ht="15" customHeight="1" x14ac:dyDescent="0.3">
      <c r="A2617" s="154"/>
      <c r="B2617" s="154"/>
      <c r="C2617" s="154"/>
      <c r="P2617" s="155" t="s">
        <v>32001</v>
      </c>
      <c r="Q2617" s="155"/>
      <c r="R2617" s="155"/>
      <c r="S2617" s="155"/>
    </row>
    <row r="2618" spans="1:19" x14ac:dyDescent="0.3">
      <c r="P2618" s="155"/>
      <c r="Q2618" s="155"/>
      <c r="R2618" s="155"/>
      <c r="S2618" s="155"/>
    </row>
    <row r="2620" spans="1:19" ht="15.75" customHeight="1" x14ac:dyDescent="0.3">
      <c r="H2620" s="150" t="s">
        <v>26843</v>
      </c>
      <c r="I2620" s="150"/>
      <c r="J2620" s="150"/>
      <c r="K2620" s="150"/>
      <c r="L2620" s="150"/>
      <c r="M2620" s="150"/>
      <c r="N2620" s="150"/>
    </row>
    <row r="2622" spans="1:19" ht="15.75" customHeight="1" x14ac:dyDescent="0.3">
      <c r="G2622" s="150" t="s">
        <v>26844</v>
      </c>
      <c r="H2622" s="150"/>
    </row>
    <row r="2624" spans="1:19" ht="15" customHeight="1" x14ac:dyDescent="0.3">
      <c r="A2624" s="151" t="s">
        <v>26845</v>
      </c>
      <c r="B2624" s="151"/>
      <c r="C2624" s="151"/>
      <c r="D2624" s="151"/>
      <c r="J2624" s="151" t="s">
        <v>26846</v>
      </c>
      <c r="K2624" s="151"/>
      <c r="M2624" s="151" t="s">
        <v>26847</v>
      </c>
      <c r="N2624" s="151"/>
      <c r="P2624" s="151" t="s">
        <v>26848</v>
      </c>
      <c r="Q2624" s="151"/>
      <c r="R2624" s="151"/>
    </row>
    <row r="2626" spans="1:19" ht="15" customHeight="1" x14ac:dyDescent="0.3">
      <c r="A2626" s="137" t="s">
        <v>27</v>
      </c>
      <c r="C2626" s="149" t="s">
        <v>26849</v>
      </c>
      <c r="D2626" s="149"/>
      <c r="E2626" s="149"/>
      <c r="L2626" s="137" t="s">
        <v>13</v>
      </c>
      <c r="R2626" s="137" t="s">
        <v>26850</v>
      </c>
    </row>
    <row r="2628" spans="1:19" ht="15" customHeight="1" x14ac:dyDescent="0.3">
      <c r="A2628" s="147" t="s">
        <v>32002</v>
      </c>
      <c r="B2628" s="147"/>
      <c r="C2628" s="147" t="s">
        <v>32003</v>
      </c>
      <c r="D2628" s="147"/>
      <c r="E2628" s="147"/>
      <c r="F2628" s="147"/>
      <c r="G2628" s="147"/>
      <c r="H2628" s="147"/>
      <c r="I2628" s="147"/>
      <c r="J2628" s="147"/>
      <c r="K2628" s="147" t="s">
        <v>146</v>
      </c>
      <c r="L2628" s="147"/>
      <c r="M2628" s="147"/>
      <c r="N2628" s="148" t="s">
        <v>9873</v>
      </c>
      <c r="O2628" s="148"/>
      <c r="P2628" s="148"/>
      <c r="Q2628" s="148"/>
      <c r="R2628" s="148"/>
      <c r="S2628" s="148"/>
    </row>
    <row r="2629" spans="1:19" x14ac:dyDescent="0.3">
      <c r="A2629" s="147"/>
      <c r="B2629" s="147"/>
      <c r="C2629" s="147"/>
      <c r="D2629" s="147"/>
      <c r="E2629" s="147"/>
      <c r="F2629" s="147"/>
      <c r="G2629" s="147"/>
      <c r="H2629" s="147"/>
      <c r="I2629" s="147"/>
      <c r="J2629" s="147"/>
      <c r="K2629" s="147"/>
      <c r="L2629" s="147"/>
      <c r="M2629" s="147"/>
      <c r="N2629" s="148"/>
      <c r="O2629" s="148"/>
      <c r="P2629" s="148"/>
      <c r="Q2629" s="148"/>
      <c r="R2629" s="148"/>
      <c r="S2629" s="148"/>
    </row>
    <row r="2630" spans="1:19" ht="15" customHeight="1" x14ac:dyDescent="0.3">
      <c r="A2630" s="147" t="s">
        <v>32004</v>
      </c>
      <c r="B2630" s="147"/>
      <c r="C2630" s="147" t="s">
        <v>32005</v>
      </c>
      <c r="D2630" s="147"/>
      <c r="E2630" s="147"/>
      <c r="F2630" s="147"/>
      <c r="G2630" s="147"/>
      <c r="H2630" s="147"/>
      <c r="I2630" s="147"/>
      <c r="J2630" s="147"/>
      <c r="K2630" s="147" t="s">
        <v>146</v>
      </c>
      <c r="L2630" s="147"/>
      <c r="M2630" s="147"/>
      <c r="N2630" s="148" t="s">
        <v>6757</v>
      </c>
      <c r="O2630" s="148"/>
      <c r="P2630" s="148"/>
      <c r="Q2630" s="148"/>
      <c r="R2630" s="148"/>
      <c r="S2630" s="148"/>
    </row>
    <row r="2631" spans="1:19" ht="15" customHeight="1" x14ac:dyDescent="0.3">
      <c r="A2631" s="147" t="s">
        <v>32006</v>
      </c>
      <c r="B2631" s="147"/>
      <c r="C2631" s="147" t="s">
        <v>32007</v>
      </c>
      <c r="D2631" s="147"/>
      <c r="E2631" s="147"/>
      <c r="F2631" s="147"/>
      <c r="G2631" s="147"/>
      <c r="H2631" s="147"/>
      <c r="I2631" s="147"/>
      <c r="J2631" s="147"/>
      <c r="K2631" s="147" t="s">
        <v>146</v>
      </c>
      <c r="L2631" s="147"/>
      <c r="M2631" s="147"/>
      <c r="N2631" s="148" t="s">
        <v>801</v>
      </c>
      <c r="O2631" s="148"/>
      <c r="P2631" s="148"/>
      <c r="Q2631" s="148"/>
      <c r="R2631" s="148"/>
      <c r="S2631" s="148"/>
    </row>
    <row r="2632" spans="1:19" ht="15" customHeight="1" x14ac:dyDescent="0.3">
      <c r="A2632" s="147" t="s">
        <v>32008</v>
      </c>
      <c r="B2632" s="147"/>
      <c r="C2632" s="147" t="s">
        <v>32009</v>
      </c>
      <c r="D2632" s="147"/>
      <c r="E2632" s="147"/>
      <c r="F2632" s="147"/>
      <c r="G2632" s="147"/>
      <c r="H2632" s="147"/>
      <c r="I2632" s="147"/>
      <c r="J2632" s="147"/>
      <c r="K2632" s="147" t="s">
        <v>146</v>
      </c>
      <c r="L2632" s="147"/>
      <c r="M2632" s="147"/>
      <c r="N2632" s="148" t="s">
        <v>32010</v>
      </c>
      <c r="O2632" s="148"/>
      <c r="P2632" s="148"/>
      <c r="Q2632" s="148"/>
      <c r="R2632" s="148"/>
      <c r="S2632" s="148"/>
    </row>
    <row r="2633" spans="1:19" ht="15" customHeight="1" x14ac:dyDescent="0.3">
      <c r="A2633" s="147" t="s">
        <v>32011</v>
      </c>
      <c r="B2633" s="147"/>
      <c r="C2633" s="147" t="s">
        <v>32012</v>
      </c>
      <c r="D2633" s="147"/>
      <c r="E2633" s="147"/>
      <c r="F2633" s="147"/>
      <c r="G2633" s="147"/>
      <c r="H2633" s="147"/>
      <c r="I2633" s="147"/>
      <c r="J2633" s="147"/>
      <c r="K2633" s="147" t="s">
        <v>146</v>
      </c>
      <c r="L2633" s="147"/>
      <c r="M2633" s="147"/>
      <c r="N2633" s="148" t="s">
        <v>32013</v>
      </c>
      <c r="O2633" s="148"/>
      <c r="P2633" s="148"/>
      <c r="Q2633" s="148"/>
      <c r="R2633" s="148"/>
      <c r="S2633" s="148"/>
    </row>
    <row r="2634" spans="1:19" ht="15" customHeight="1" x14ac:dyDescent="0.3">
      <c r="A2634" s="147" t="s">
        <v>32014</v>
      </c>
      <c r="B2634" s="147"/>
      <c r="C2634" s="147" t="s">
        <v>32015</v>
      </c>
      <c r="D2634" s="147"/>
      <c r="E2634" s="147"/>
      <c r="F2634" s="147"/>
      <c r="G2634" s="147"/>
      <c r="H2634" s="147"/>
      <c r="I2634" s="147"/>
      <c r="J2634" s="147"/>
      <c r="K2634" s="147" t="s">
        <v>146</v>
      </c>
      <c r="L2634" s="147"/>
      <c r="M2634" s="147"/>
      <c r="N2634" s="148" t="s">
        <v>32016</v>
      </c>
      <c r="O2634" s="148"/>
      <c r="P2634" s="148"/>
      <c r="Q2634" s="148"/>
      <c r="R2634" s="148"/>
      <c r="S2634" s="148"/>
    </row>
    <row r="2635" spans="1:19" ht="15" customHeight="1" x14ac:dyDescent="0.3">
      <c r="A2635" s="147" t="s">
        <v>32017</v>
      </c>
      <c r="B2635" s="147"/>
      <c r="C2635" s="147" t="s">
        <v>32018</v>
      </c>
      <c r="D2635" s="147"/>
      <c r="E2635" s="147"/>
      <c r="F2635" s="147"/>
      <c r="G2635" s="147"/>
      <c r="H2635" s="147"/>
      <c r="I2635" s="147"/>
      <c r="J2635" s="147"/>
      <c r="K2635" s="147" t="s">
        <v>32019</v>
      </c>
      <c r="L2635" s="147"/>
      <c r="M2635" s="147"/>
      <c r="N2635" s="148" t="s">
        <v>32020</v>
      </c>
      <c r="O2635" s="148"/>
      <c r="P2635" s="148"/>
      <c r="Q2635" s="148"/>
      <c r="R2635" s="148"/>
      <c r="S2635" s="148"/>
    </row>
    <row r="2636" spans="1:19" ht="15" customHeight="1" x14ac:dyDescent="0.3">
      <c r="A2636" s="147" t="s">
        <v>32021</v>
      </c>
      <c r="B2636" s="147"/>
      <c r="C2636" s="147" t="s">
        <v>32022</v>
      </c>
      <c r="D2636" s="147"/>
      <c r="E2636" s="147"/>
      <c r="F2636" s="147"/>
      <c r="G2636" s="147"/>
      <c r="H2636" s="147"/>
      <c r="I2636" s="147"/>
      <c r="J2636" s="147"/>
      <c r="K2636" s="147" t="s">
        <v>146</v>
      </c>
      <c r="L2636" s="147"/>
      <c r="M2636" s="147"/>
      <c r="N2636" s="148" t="s">
        <v>13190</v>
      </c>
      <c r="O2636" s="148"/>
      <c r="P2636" s="148"/>
      <c r="Q2636" s="148"/>
      <c r="R2636" s="148"/>
      <c r="S2636" s="148"/>
    </row>
    <row r="2637" spans="1:19" ht="15" customHeight="1" x14ac:dyDescent="0.3">
      <c r="A2637" s="147" t="s">
        <v>32023</v>
      </c>
      <c r="B2637" s="147"/>
      <c r="C2637" s="147" t="s">
        <v>32024</v>
      </c>
      <c r="D2637" s="147"/>
      <c r="E2637" s="147"/>
      <c r="F2637" s="147"/>
      <c r="G2637" s="147"/>
      <c r="H2637" s="147"/>
      <c r="I2637" s="147"/>
      <c r="J2637" s="147"/>
      <c r="K2637" s="147" t="s">
        <v>146</v>
      </c>
      <c r="L2637" s="147"/>
      <c r="M2637" s="147"/>
      <c r="N2637" s="148" t="s">
        <v>32025</v>
      </c>
      <c r="O2637" s="148"/>
      <c r="P2637" s="148"/>
      <c r="Q2637" s="148"/>
      <c r="R2637" s="148"/>
      <c r="S2637" s="148"/>
    </row>
    <row r="2638" spans="1:19" ht="15" customHeight="1" x14ac:dyDescent="0.3">
      <c r="A2638" s="147" t="s">
        <v>32026</v>
      </c>
      <c r="B2638" s="147"/>
      <c r="C2638" s="147" t="s">
        <v>32027</v>
      </c>
      <c r="D2638" s="147"/>
      <c r="E2638" s="147"/>
      <c r="F2638" s="147"/>
      <c r="G2638" s="147"/>
      <c r="H2638" s="147"/>
      <c r="I2638" s="147"/>
      <c r="J2638" s="147"/>
      <c r="K2638" s="147" t="s">
        <v>146</v>
      </c>
      <c r="L2638" s="147"/>
      <c r="M2638" s="147"/>
      <c r="N2638" s="148" t="s">
        <v>18066</v>
      </c>
      <c r="O2638" s="148"/>
      <c r="P2638" s="148"/>
      <c r="Q2638" s="148"/>
      <c r="R2638" s="148"/>
      <c r="S2638" s="148"/>
    </row>
    <row r="2639" spans="1:19" ht="15" customHeight="1" x14ac:dyDescent="0.3">
      <c r="A2639" s="147" t="s">
        <v>32028</v>
      </c>
      <c r="B2639" s="147"/>
      <c r="C2639" s="147" t="s">
        <v>32029</v>
      </c>
      <c r="D2639" s="147"/>
      <c r="E2639" s="147"/>
      <c r="F2639" s="147"/>
      <c r="G2639" s="147"/>
      <c r="H2639" s="147"/>
      <c r="I2639" s="147"/>
      <c r="J2639" s="147"/>
      <c r="K2639" s="147" t="s">
        <v>146</v>
      </c>
      <c r="L2639" s="147"/>
      <c r="M2639" s="147"/>
      <c r="N2639" s="148" t="s">
        <v>32030</v>
      </c>
      <c r="O2639" s="148"/>
      <c r="P2639" s="148"/>
      <c r="Q2639" s="148"/>
      <c r="R2639" s="148"/>
      <c r="S2639" s="148"/>
    </row>
    <row r="2640" spans="1:19" ht="15" customHeight="1" x14ac:dyDescent="0.3">
      <c r="A2640" s="147" t="s">
        <v>32031</v>
      </c>
      <c r="B2640" s="147"/>
      <c r="C2640" s="147" t="s">
        <v>32032</v>
      </c>
      <c r="D2640" s="147"/>
      <c r="E2640" s="147"/>
      <c r="F2640" s="147"/>
      <c r="G2640" s="147"/>
      <c r="H2640" s="147"/>
      <c r="I2640" s="147"/>
      <c r="J2640" s="147"/>
      <c r="K2640" s="147" t="s">
        <v>146</v>
      </c>
      <c r="L2640" s="147"/>
      <c r="M2640" s="147"/>
      <c r="N2640" s="148" t="s">
        <v>32033</v>
      </c>
      <c r="O2640" s="148"/>
      <c r="P2640" s="148"/>
      <c r="Q2640" s="148"/>
      <c r="R2640" s="148"/>
      <c r="S2640" s="148"/>
    </row>
    <row r="2641" spans="1:19" ht="15" customHeight="1" x14ac:dyDescent="0.3">
      <c r="A2641" s="147" t="s">
        <v>32034</v>
      </c>
      <c r="B2641" s="147"/>
      <c r="C2641" s="147" t="s">
        <v>32035</v>
      </c>
      <c r="D2641" s="147"/>
      <c r="E2641" s="147"/>
      <c r="F2641" s="147"/>
      <c r="G2641" s="147"/>
      <c r="H2641" s="147"/>
      <c r="I2641" s="147"/>
      <c r="J2641" s="147"/>
      <c r="K2641" s="147" t="s">
        <v>146</v>
      </c>
      <c r="L2641" s="147"/>
      <c r="M2641" s="147"/>
      <c r="N2641" s="148" t="s">
        <v>32036</v>
      </c>
      <c r="O2641" s="148"/>
      <c r="P2641" s="148"/>
      <c r="Q2641" s="148"/>
      <c r="R2641" s="148"/>
      <c r="S2641" s="148"/>
    </row>
    <row r="2642" spans="1:19" ht="15" customHeight="1" x14ac:dyDescent="0.3">
      <c r="A2642" s="147" t="s">
        <v>32037</v>
      </c>
      <c r="B2642" s="147"/>
      <c r="C2642" s="147" t="s">
        <v>32038</v>
      </c>
      <c r="D2642" s="147"/>
      <c r="E2642" s="147"/>
      <c r="F2642" s="147"/>
      <c r="G2642" s="147"/>
      <c r="H2642" s="147"/>
      <c r="I2642" s="147"/>
      <c r="J2642" s="147"/>
      <c r="K2642" s="147" t="s">
        <v>146</v>
      </c>
      <c r="L2642" s="147"/>
      <c r="M2642" s="147"/>
      <c r="N2642" s="148" t="s">
        <v>32039</v>
      </c>
      <c r="O2642" s="148"/>
      <c r="P2642" s="148"/>
      <c r="Q2642" s="148"/>
      <c r="R2642" s="148"/>
      <c r="S2642" s="148"/>
    </row>
    <row r="2643" spans="1:19" ht="15" customHeight="1" x14ac:dyDescent="0.3">
      <c r="A2643" s="147" t="s">
        <v>32040</v>
      </c>
      <c r="B2643" s="147"/>
      <c r="C2643" s="147" t="s">
        <v>32041</v>
      </c>
      <c r="D2643" s="147"/>
      <c r="E2643" s="147"/>
      <c r="F2643" s="147"/>
      <c r="G2643" s="147"/>
      <c r="H2643" s="147"/>
      <c r="I2643" s="147"/>
      <c r="J2643" s="147"/>
      <c r="K2643" s="147" t="s">
        <v>146</v>
      </c>
      <c r="L2643" s="147"/>
      <c r="M2643" s="147"/>
      <c r="N2643" s="148" t="s">
        <v>12462</v>
      </c>
      <c r="O2643" s="148"/>
      <c r="P2643" s="148"/>
      <c r="Q2643" s="148"/>
      <c r="R2643" s="148"/>
      <c r="S2643" s="148"/>
    </row>
    <row r="2644" spans="1:19" ht="15" customHeight="1" x14ac:dyDescent="0.3">
      <c r="A2644" s="147" t="s">
        <v>32042</v>
      </c>
      <c r="B2644" s="147"/>
      <c r="C2644" s="147" t="s">
        <v>32043</v>
      </c>
      <c r="D2644" s="147"/>
      <c r="E2644" s="147"/>
      <c r="F2644" s="147"/>
      <c r="G2644" s="147"/>
      <c r="H2644" s="147"/>
      <c r="I2644" s="147"/>
      <c r="J2644" s="147"/>
      <c r="K2644" s="147" t="s">
        <v>146</v>
      </c>
      <c r="L2644" s="147"/>
      <c r="M2644" s="147"/>
      <c r="N2644" s="148" t="s">
        <v>32044</v>
      </c>
      <c r="O2644" s="148"/>
      <c r="P2644" s="148"/>
      <c r="Q2644" s="148"/>
      <c r="R2644" s="148"/>
      <c r="S2644" s="148"/>
    </row>
    <row r="2645" spans="1:19" ht="15" customHeight="1" x14ac:dyDescent="0.3">
      <c r="A2645" s="147" t="s">
        <v>32045</v>
      </c>
      <c r="B2645" s="147"/>
      <c r="C2645" s="147" t="s">
        <v>32046</v>
      </c>
      <c r="D2645" s="147"/>
      <c r="E2645" s="147"/>
      <c r="F2645" s="147"/>
      <c r="G2645" s="147"/>
      <c r="H2645" s="147"/>
      <c r="I2645" s="147"/>
      <c r="J2645" s="147"/>
      <c r="K2645" s="147" t="s">
        <v>146</v>
      </c>
      <c r="L2645" s="147"/>
      <c r="M2645" s="147"/>
      <c r="N2645" s="148" t="s">
        <v>17673</v>
      </c>
      <c r="O2645" s="148"/>
      <c r="P2645" s="148"/>
      <c r="Q2645" s="148"/>
      <c r="R2645" s="148"/>
      <c r="S2645" s="148"/>
    </row>
    <row r="2646" spans="1:19" ht="15" customHeight="1" x14ac:dyDescent="0.3">
      <c r="A2646" s="147" t="s">
        <v>32047</v>
      </c>
      <c r="B2646" s="147"/>
      <c r="C2646" s="147" t="s">
        <v>32048</v>
      </c>
      <c r="D2646" s="147"/>
      <c r="E2646" s="147"/>
      <c r="F2646" s="147"/>
      <c r="G2646" s="147"/>
      <c r="H2646" s="147"/>
      <c r="I2646" s="147"/>
      <c r="J2646" s="147"/>
      <c r="K2646" s="147" t="s">
        <v>146</v>
      </c>
      <c r="L2646" s="147"/>
      <c r="M2646" s="147"/>
      <c r="N2646" s="148" t="s">
        <v>6238</v>
      </c>
      <c r="O2646" s="148"/>
      <c r="P2646" s="148"/>
      <c r="Q2646" s="148"/>
      <c r="R2646" s="148"/>
      <c r="S2646" s="148"/>
    </row>
    <row r="2647" spans="1:19" ht="15" customHeight="1" x14ac:dyDescent="0.3">
      <c r="A2647" s="147" t="s">
        <v>32049</v>
      </c>
      <c r="B2647" s="147"/>
      <c r="C2647" s="147" t="s">
        <v>32050</v>
      </c>
      <c r="D2647" s="147"/>
      <c r="E2647" s="147"/>
      <c r="F2647" s="147"/>
      <c r="G2647" s="147"/>
      <c r="H2647" s="147"/>
      <c r="I2647" s="147"/>
      <c r="J2647" s="147"/>
      <c r="K2647" s="147" t="s">
        <v>146</v>
      </c>
      <c r="L2647" s="147"/>
      <c r="M2647" s="147"/>
      <c r="N2647" s="148" t="s">
        <v>32051</v>
      </c>
      <c r="O2647" s="148"/>
      <c r="P2647" s="148"/>
      <c r="Q2647" s="148"/>
      <c r="R2647" s="148"/>
      <c r="S2647" s="148"/>
    </row>
    <row r="2648" spans="1:19" ht="15" customHeight="1" x14ac:dyDescent="0.3">
      <c r="A2648" s="147" t="s">
        <v>32052</v>
      </c>
      <c r="B2648" s="147"/>
      <c r="C2648" s="147" t="s">
        <v>32053</v>
      </c>
      <c r="D2648" s="147"/>
      <c r="E2648" s="147"/>
      <c r="F2648" s="147"/>
      <c r="G2648" s="147"/>
      <c r="H2648" s="147"/>
      <c r="I2648" s="147"/>
      <c r="J2648" s="147"/>
      <c r="K2648" s="147" t="s">
        <v>146</v>
      </c>
      <c r="L2648" s="147"/>
      <c r="M2648" s="147"/>
      <c r="N2648" s="148" t="s">
        <v>9804</v>
      </c>
      <c r="O2648" s="148"/>
      <c r="P2648" s="148"/>
      <c r="Q2648" s="148"/>
      <c r="R2648" s="148"/>
      <c r="S2648" s="148"/>
    </row>
    <row r="2649" spans="1:19" ht="15" customHeight="1" x14ac:dyDescent="0.3">
      <c r="A2649" s="147" t="s">
        <v>32054</v>
      </c>
      <c r="B2649" s="147"/>
      <c r="C2649" s="147" t="s">
        <v>32055</v>
      </c>
      <c r="D2649" s="147"/>
      <c r="E2649" s="147"/>
      <c r="F2649" s="147"/>
      <c r="G2649" s="147"/>
      <c r="H2649" s="147"/>
      <c r="I2649" s="147"/>
      <c r="J2649" s="147"/>
      <c r="K2649" s="147" t="s">
        <v>146</v>
      </c>
      <c r="L2649" s="147"/>
      <c r="M2649" s="147"/>
      <c r="N2649" s="148" t="s">
        <v>32056</v>
      </c>
      <c r="O2649" s="148"/>
      <c r="P2649" s="148"/>
      <c r="Q2649" s="148"/>
      <c r="R2649" s="148"/>
      <c r="S2649" s="148"/>
    </row>
    <row r="2650" spans="1:19" ht="15" customHeight="1" x14ac:dyDescent="0.3">
      <c r="A2650" s="147" t="s">
        <v>32057</v>
      </c>
      <c r="B2650" s="147"/>
      <c r="C2650" s="147" t="s">
        <v>32058</v>
      </c>
      <c r="D2650" s="147"/>
      <c r="E2650" s="147"/>
      <c r="F2650" s="147"/>
      <c r="G2650" s="147"/>
      <c r="H2650" s="147"/>
      <c r="I2650" s="147"/>
      <c r="J2650" s="147"/>
      <c r="K2650" s="147" t="s">
        <v>146</v>
      </c>
      <c r="L2650" s="147"/>
      <c r="M2650" s="147"/>
      <c r="N2650" s="148" t="s">
        <v>32059</v>
      </c>
      <c r="O2650" s="148"/>
      <c r="P2650" s="148"/>
      <c r="Q2650" s="148"/>
      <c r="R2650" s="148"/>
      <c r="S2650" s="148"/>
    </row>
    <row r="2651" spans="1:19" ht="15" customHeight="1" x14ac:dyDescent="0.3">
      <c r="A2651" s="147" t="s">
        <v>32060</v>
      </c>
      <c r="B2651" s="147"/>
      <c r="C2651" s="147" t="s">
        <v>32061</v>
      </c>
      <c r="D2651" s="147"/>
      <c r="E2651" s="147"/>
      <c r="F2651" s="147"/>
      <c r="G2651" s="147"/>
      <c r="H2651" s="147"/>
      <c r="I2651" s="147"/>
      <c r="J2651" s="147"/>
      <c r="K2651" s="147" t="s">
        <v>146</v>
      </c>
      <c r="L2651" s="147"/>
      <c r="M2651" s="147"/>
      <c r="N2651" s="148" t="s">
        <v>32062</v>
      </c>
      <c r="O2651" s="148"/>
      <c r="P2651" s="148"/>
      <c r="Q2651" s="148"/>
      <c r="R2651" s="148"/>
      <c r="S2651" s="148"/>
    </row>
    <row r="2652" spans="1:19" ht="15" customHeight="1" x14ac:dyDescent="0.3">
      <c r="A2652" s="147" t="s">
        <v>32063</v>
      </c>
      <c r="B2652" s="147"/>
      <c r="C2652" s="147" t="s">
        <v>32064</v>
      </c>
      <c r="D2652" s="147"/>
      <c r="E2652" s="147"/>
      <c r="F2652" s="147"/>
      <c r="G2652" s="147"/>
      <c r="H2652" s="147"/>
      <c r="I2652" s="147"/>
      <c r="J2652" s="147"/>
      <c r="K2652" s="147" t="s">
        <v>146</v>
      </c>
      <c r="L2652" s="147"/>
      <c r="M2652" s="147"/>
      <c r="N2652" s="148" t="s">
        <v>32065</v>
      </c>
      <c r="O2652" s="148"/>
      <c r="P2652" s="148"/>
      <c r="Q2652" s="148"/>
      <c r="R2652" s="148"/>
      <c r="S2652" s="148"/>
    </row>
    <row r="2653" spans="1:19" ht="15" customHeight="1" x14ac:dyDescent="0.3">
      <c r="A2653" s="147" t="s">
        <v>32066</v>
      </c>
      <c r="B2653" s="147"/>
      <c r="C2653" s="147" t="s">
        <v>32067</v>
      </c>
      <c r="D2653" s="147"/>
      <c r="E2653" s="147"/>
      <c r="F2653" s="147"/>
      <c r="G2653" s="147"/>
      <c r="H2653" s="147"/>
      <c r="I2653" s="147"/>
      <c r="J2653" s="147"/>
      <c r="K2653" s="147" t="s">
        <v>80</v>
      </c>
      <c r="L2653" s="147"/>
      <c r="M2653" s="147"/>
      <c r="N2653" s="148" t="s">
        <v>32068</v>
      </c>
      <c r="O2653" s="148"/>
      <c r="P2653" s="148"/>
      <c r="Q2653" s="148"/>
      <c r="R2653" s="148"/>
      <c r="S2653" s="148"/>
    </row>
    <row r="2654" spans="1:19" ht="15" customHeight="1" x14ac:dyDescent="0.3">
      <c r="A2654" s="147" t="s">
        <v>32069</v>
      </c>
      <c r="B2654" s="147"/>
      <c r="C2654" s="147" t="s">
        <v>32070</v>
      </c>
      <c r="D2654" s="147"/>
      <c r="E2654" s="147"/>
      <c r="F2654" s="147"/>
      <c r="G2654" s="147"/>
      <c r="H2654" s="147"/>
      <c r="I2654" s="147"/>
      <c r="J2654" s="147"/>
      <c r="K2654" s="147" t="s">
        <v>146</v>
      </c>
      <c r="L2654" s="147"/>
      <c r="M2654" s="147"/>
      <c r="N2654" s="148" t="s">
        <v>12247</v>
      </c>
      <c r="O2654" s="148"/>
      <c r="P2654" s="148"/>
      <c r="Q2654" s="148"/>
      <c r="R2654" s="148"/>
      <c r="S2654" s="148"/>
    </row>
    <row r="2655" spans="1:19" ht="15" customHeight="1" x14ac:dyDescent="0.3">
      <c r="A2655" s="147" t="s">
        <v>32071</v>
      </c>
      <c r="B2655" s="147"/>
      <c r="C2655" s="147" t="s">
        <v>32072</v>
      </c>
      <c r="D2655" s="147"/>
      <c r="E2655" s="147"/>
      <c r="F2655" s="147"/>
      <c r="G2655" s="147"/>
      <c r="H2655" s="147"/>
      <c r="I2655" s="147"/>
      <c r="J2655" s="147"/>
      <c r="K2655" s="147" t="s">
        <v>146</v>
      </c>
      <c r="L2655" s="147"/>
      <c r="M2655" s="147"/>
      <c r="N2655" s="148" t="s">
        <v>17416</v>
      </c>
      <c r="O2655" s="148"/>
      <c r="P2655" s="148"/>
      <c r="Q2655" s="148"/>
      <c r="R2655" s="148"/>
      <c r="S2655" s="148"/>
    </row>
    <row r="2656" spans="1:19" ht="15" customHeight="1" x14ac:dyDescent="0.3">
      <c r="A2656" s="147" t="s">
        <v>32073</v>
      </c>
      <c r="B2656" s="147"/>
      <c r="C2656" s="147" t="s">
        <v>32074</v>
      </c>
      <c r="D2656" s="147"/>
      <c r="E2656" s="147"/>
      <c r="F2656" s="147"/>
      <c r="G2656" s="147"/>
      <c r="H2656" s="147"/>
      <c r="I2656" s="147"/>
      <c r="J2656" s="147"/>
      <c r="K2656" s="147" t="s">
        <v>146</v>
      </c>
      <c r="L2656" s="147"/>
      <c r="M2656" s="147"/>
      <c r="N2656" s="148" t="s">
        <v>32075</v>
      </c>
      <c r="O2656" s="148"/>
      <c r="P2656" s="148"/>
      <c r="Q2656" s="148"/>
      <c r="R2656" s="148"/>
      <c r="S2656" s="148"/>
    </row>
    <row r="2657" spans="1:19" ht="15" customHeight="1" x14ac:dyDescent="0.3">
      <c r="A2657" s="147" t="s">
        <v>32076</v>
      </c>
      <c r="B2657" s="147"/>
      <c r="C2657" s="147" t="s">
        <v>32077</v>
      </c>
      <c r="D2657" s="147"/>
      <c r="E2657" s="147"/>
      <c r="F2657" s="147"/>
      <c r="G2657" s="147"/>
      <c r="H2657" s="147"/>
      <c r="I2657" s="147"/>
      <c r="J2657" s="147"/>
      <c r="K2657" s="147" t="s">
        <v>146</v>
      </c>
      <c r="L2657" s="147"/>
      <c r="M2657" s="147"/>
      <c r="N2657" s="148" t="s">
        <v>32078</v>
      </c>
      <c r="O2657" s="148"/>
      <c r="P2657" s="148"/>
      <c r="Q2657" s="148"/>
      <c r="R2657" s="148"/>
      <c r="S2657" s="148"/>
    </row>
    <row r="2658" spans="1:19" ht="15" customHeight="1" x14ac:dyDescent="0.3">
      <c r="A2658" s="147" t="s">
        <v>32079</v>
      </c>
      <c r="B2658" s="147"/>
      <c r="C2658" s="147" t="s">
        <v>32080</v>
      </c>
      <c r="D2658" s="147"/>
      <c r="E2658" s="147"/>
      <c r="F2658" s="147"/>
      <c r="G2658" s="147"/>
      <c r="H2658" s="147"/>
      <c r="I2658" s="147"/>
      <c r="J2658" s="147"/>
      <c r="K2658" s="147" t="s">
        <v>146</v>
      </c>
      <c r="L2658" s="147"/>
      <c r="M2658" s="147"/>
      <c r="N2658" s="148" t="s">
        <v>32081</v>
      </c>
      <c r="O2658" s="148"/>
      <c r="P2658" s="148"/>
      <c r="Q2658" s="148"/>
      <c r="R2658" s="148"/>
      <c r="S2658" s="148"/>
    </row>
    <row r="2659" spans="1:19" ht="15" customHeight="1" x14ac:dyDescent="0.3">
      <c r="A2659" s="147" t="s">
        <v>32082</v>
      </c>
      <c r="B2659" s="147"/>
      <c r="C2659" s="147" t="s">
        <v>32083</v>
      </c>
      <c r="D2659" s="147"/>
      <c r="E2659" s="147"/>
      <c r="F2659" s="147"/>
      <c r="G2659" s="147"/>
      <c r="H2659" s="147"/>
      <c r="I2659" s="147"/>
      <c r="J2659" s="147"/>
      <c r="K2659" s="147" t="s">
        <v>146</v>
      </c>
      <c r="L2659" s="147"/>
      <c r="M2659" s="147"/>
      <c r="N2659" s="148" t="s">
        <v>32084</v>
      </c>
      <c r="O2659" s="148"/>
      <c r="P2659" s="148"/>
      <c r="Q2659" s="148"/>
      <c r="R2659" s="148"/>
      <c r="S2659" s="148"/>
    </row>
    <row r="2660" spans="1:19" ht="15" customHeight="1" x14ac:dyDescent="0.3">
      <c r="A2660" s="147" t="s">
        <v>32085</v>
      </c>
      <c r="B2660" s="147"/>
      <c r="C2660" s="147" t="s">
        <v>32086</v>
      </c>
      <c r="D2660" s="147"/>
      <c r="E2660" s="147"/>
      <c r="F2660" s="147"/>
      <c r="G2660" s="147"/>
      <c r="H2660" s="147"/>
      <c r="I2660" s="147"/>
      <c r="J2660" s="147"/>
      <c r="K2660" s="147" t="s">
        <v>146</v>
      </c>
      <c r="L2660" s="147"/>
      <c r="M2660" s="147"/>
      <c r="N2660" s="148" t="s">
        <v>32087</v>
      </c>
      <c r="O2660" s="148"/>
      <c r="P2660" s="148"/>
      <c r="Q2660" s="148"/>
      <c r="R2660" s="148"/>
      <c r="S2660" s="148"/>
    </row>
    <row r="2661" spans="1:19" ht="15" customHeight="1" x14ac:dyDescent="0.3">
      <c r="A2661" s="147" t="s">
        <v>32088</v>
      </c>
      <c r="B2661" s="147"/>
      <c r="C2661" s="147" t="s">
        <v>32089</v>
      </c>
      <c r="D2661" s="147"/>
      <c r="E2661" s="147"/>
      <c r="F2661" s="147"/>
      <c r="G2661" s="147"/>
      <c r="H2661" s="147"/>
      <c r="I2661" s="147"/>
      <c r="J2661" s="147"/>
      <c r="K2661" s="147" t="s">
        <v>146</v>
      </c>
      <c r="L2661" s="147"/>
      <c r="M2661" s="147"/>
      <c r="N2661" s="148" t="s">
        <v>32090</v>
      </c>
      <c r="O2661" s="148"/>
      <c r="P2661" s="148"/>
      <c r="Q2661" s="148"/>
      <c r="R2661" s="148"/>
      <c r="S2661" s="148"/>
    </row>
    <row r="2662" spans="1:19" ht="15" customHeight="1" x14ac:dyDescent="0.3">
      <c r="A2662" s="147" t="s">
        <v>32091</v>
      </c>
      <c r="B2662" s="147"/>
      <c r="C2662" s="147" t="s">
        <v>32092</v>
      </c>
      <c r="D2662" s="147"/>
      <c r="E2662" s="147"/>
      <c r="F2662" s="147"/>
      <c r="G2662" s="147"/>
      <c r="H2662" s="147"/>
      <c r="I2662" s="147"/>
      <c r="J2662" s="147"/>
      <c r="K2662" s="147" t="s">
        <v>146</v>
      </c>
      <c r="L2662" s="147"/>
      <c r="M2662" s="147"/>
      <c r="N2662" s="148" t="s">
        <v>32093</v>
      </c>
      <c r="O2662" s="148"/>
      <c r="P2662" s="148"/>
      <c r="Q2662" s="148"/>
      <c r="R2662" s="148"/>
      <c r="S2662" s="148"/>
    </row>
    <row r="2663" spans="1:19" ht="15" customHeight="1" x14ac:dyDescent="0.3">
      <c r="A2663" s="147" t="s">
        <v>32094</v>
      </c>
      <c r="B2663" s="147"/>
      <c r="C2663" s="147" t="s">
        <v>32095</v>
      </c>
      <c r="D2663" s="147"/>
      <c r="E2663" s="147"/>
      <c r="F2663" s="147"/>
      <c r="G2663" s="147"/>
      <c r="H2663" s="147"/>
      <c r="I2663" s="147"/>
      <c r="J2663" s="147"/>
      <c r="K2663" s="147" t="s">
        <v>146</v>
      </c>
      <c r="L2663" s="147"/>
      <c r="M2663" s="147"/>
      <c r="N2663" s="148" t="s">
        <v>1460</v>
      </c>
      <c r="O2663" s="148"/>
      <c r="P2663" s="148"/>
      <c r="Q2663" s="148"/>
      <c r="R2663" s="148"/>
      <c r="S2663" s="148"/>
    </row>
    <row r="2664" spans="1:19" ht="15" customHeight="1" x14ac:dyDescent="0.3">
      <c r="A2664" s="147" t="s">
        <v>32096</v>
      </c>
      <c r="B2664" s="147"/>
      <c r="C2664" s="147" t="s">
        <v>32097</v>
      </c>
      <c r="D2664" s="147"/>
      <c r="E2664" s="147"/>
      <c r="F2664" s="147"/>
      <c r="G2664" s="147"/>
      <c r="H2664" s="147"/>
      <c r="I2664" s="147"/>
      <c r="J2664" s="147"/>
      <c r="K2664" s="147" t="s">
        <v>146</v>
      </c>
      <c r="L2664" s="147"/>
      <c r="M2664" s="147"/>
      <c r="N2664" s="148" t="s">
        <v>27579</v>
      </c>
      <c r="O2664" s="148"/>
      <c r="P2664" s="148"/>
      <c r="Q2664" s="148"/>
      <c r="R2664" s="148"/>
      <c r="S2664" s="148"/>
    </row>
    <row r="2665" spans="1:19" ht="15" customHeight="1" x14ac:dyDescent="0.3">
      <c r="A2665" s="152" t="s">
        <v>32098</v>
      </c>
      <c r="B2665" s="152"/>
      <c r="C2665" s="152" t="s">
        <v>32099</v>
      </c>
      <c r="D2665" s="152"/>
      <c r="E2665" s="152"/>
      <c r="F2665" s="152"/>
      <c r="G2665" s="152"/>
      <c r="H2665" s="152"/>
      <c r="I2665" s="152"/>
      <c r="J2665" s="152"/>
      <c r="K2665" s="152" t="s">
        <v>26910</v>
      </c>
      <c r="L2665" s="152"/>
      <c r="M2665" s="152"/>
      <c r="N2665" s="153" t="s">
        <v>26911</v>
      </c>
      <c r="O2665" s="153"/>
      <c r="P2665" s="153"/>
      <c r="Q2665" s="153"/>
      <c r="R2665" s="153"/>
      <c r="S2665" s="153"/>
    </row>
    <row r="2667" spans="1:19" ht="15" customHeight="1" x14ac:dyDescent="0.3">
      <c r="A2667" s="154" t="s">
        <v>26963</v>
      </c>
      <c r="B2667" s="154"/>
      <c r="C2667" s="154"/>
    </row>
    <row r="2668" spans="1:19" ht="15" customHeight="1" x14ac:dyDescent="0.3">
      <c r="A2668" s="154"/>
      <c r="B2668" s="154"/>
      <c r="C2668" s="154"/>
      <c r="P2668" s="155" t="s">
        <v>32100</v>
      </c>
      <c r="Q2668" s="155"/>
      <c r="R2668" s="155"/>
      <c r="S2668" s="155"/>
    </row>
    <row r="2669" spans="1:19" x14ac:dyDescent="0.3">
      <c r="P2669" s="155"/>
      <c r="Q2669" s="155"/>
      <c r="R2669" s="155"/>
      <c r="S2669" s="155"/>
    </row>
    <row r="2671" spans="1:19" ht="15.75" customHeight="1" x14ac:dyDescent="0.3">
      <c r="H2671" s="150" t="s">
        <v>26843</v>
      </c>
      <c r="I2671" s="150"/>
      <c r="J2671" s="150"/>
      <c r="K2671" s="150"/>
      <c r="L2671" s="150"/>
      <c r="M2671" s="150"/>
      <c r="N2671" s="150"/>
    </row>
    <row r="2673" spans="1:19" ht="15.75" customHeight="1" x14ac:dyDescent="0.3">
      <c r="G2673" s="150" t="s">
        <v>26844</v>
      </c>
      <c r="H2673" s="150"/>
    </row>
    <row r="2675" spans="1:19" ht="15" customHeight="1" x14ac:dyDescent="0.3">
      <c r="A2675" s="151" t="s">
        <v>26845</v>
      </c>
      <c r="B2675" s="151"/>
      <c r="C2675" s="151"/>
      <c r="D2675" s="151"/>
      <c r="J2675" s="151" t="s">
        <v>26846</v>
      </c>
      <c r="K2675" s="151"/>
      <c r="M2675" s="151" t="s">
        <v>26847</v>
      </c>
      <c r="N2675" s="151"/>
      <c r="P2675" s="151" t="s">
        <v>26848</v>
      </c>
      <c r="Q2675" s="151"/>
      <c r="R2675" s="151"/>
    </row>
    <row r="2677" spans="1:19" ht="15" customHeight="1" x14ac:dyDescent="0.3">
      <c r="A2677" s="137" t="s">
        <v>27</v>
      </c>
      <c r="C2677" s="149" t="s">
        <v>26849</v>
      </c>
      <c r="D2677" s="149"/>
      <c r="E2677" s="149"/>
      <c r="L2677" s="137" t="s">
        <v>13</v>
      </c>
      <c r="R2677" s="137" t="s">
        <v>26850</v>
      </c>
    </row>
    <row r="2679" spans="1:19" ht="15" customHeight="1" x14ac:dyDescent="0.3">
      <c r="A2679" s="147" t="s">
        <v>32101</v>
      </c>
      <c r="B2679" s="147"/>
      <c r="C2679" s="147" t="s">
        <v>32102</v>
      </c>
      <c r="D2679" s="147"/>
      <c r="E2679" s="147"/>
      <c r="F2679" s="147"/>
      <c r="G2679" s="147"/>
      <c r="H2679" s="147"/>
      <c r="I2679" s="147"/>
      <c r="J2679" s="147"/>
      <c r="K2679" s="147" t="s">
        <v>146</v>
      </c>
      <c r="L2679" s="147"/>
      <c r="M2679" s="147"/>
      <c r="N2679" s="148" t="s">
        <v>32103</v>
      </c>
      <c r="O2679" s="148"/>
      <c r="P2679" s="148"/>
      <c r="Q2679" s="148"/>
      <c r="R2679" s="148"/>
      <c r="S2679" s="148"/>
    </row>
    <row r="2680" spans="1:19" x14ac:dyDescent="0.3">
      <c r="A2680" s="147"/>
      <c r="B2680" s="147"/>
      <c r="C2680" s="147"/>
      <c r="D2680" s="147"/>
      <c r="E2680" s="147"/>
      <c r="F2680" s="147"/>
      <c r="G2680" s="147"/>
      <c r="H2680" s="147"/>
      <c r="I2680" s="147"/>
      <c r="J2680" s="147"/>
      <c r="K2680" s="147"/>
      <c r="L2680" s="147"/>
      <c r="M2680" s="147"/>
      <c r="N2680" s="148"/>
      <c r="O2680" s="148"/>
      <c r="P2680" s="148"/>
      <c r="Q2680" s="148"/>
      <c r="R2680" s="148"/>
      <c r="S2680" s="148"/>
    </row>
    <row r="2681" spans="1:19" ht="15" customHeight="1" x14ac:dyDescent="0.3">
      <c r="A2681" s="147" t="s">
        <v>32104</v>
      </c>
      <c r="B2681" s="147"/>
      <c r="C2681" s="147" t="s">
        <v>32105</v>
      </c>
      <c r="D2681" s="147"/>
      <c r="E2681" s="147"/>
      <c r="F2681" s="147"/>
      <c r="G2681" s="147"/>
      <c r="H2681" s="147"/>
      <c r="I2681" s="147"/>
      <c r="J2681" s="147"/>
      <c r="K2681" s="147" t="s">
        <v>146</v>
      </c>
      <c r="L2681" s="147"/>
      <c r="M2681" s="147"/>
      <c r="N2681" s="148" t="s">
        <v>32106</v>
      </c>
      <c r="O2681" s="148"/>
      <c r="P2681" s="148"/>
      <c r="Q2681" s="148"/>
      <c r="R2681" s="148"/>
      <c r="S2681" s="148"/>
    </row>
    <row r="2682" spans="1:19" ht="15" customHeight="1" x14ac:dyDescent="0.3">
      <c r="A2682" s="147" t="s">
        <v>32107</v>
      </c>
      <c r="B2682" s="147"/>
      <c r="C2682" s="147" t="s">
        <v>32108</v>
      </c>
      <c r="D2682" s="147"/>
      <c r="E2682" s="147"/>
      <c r="F2682" s="147"/>
      <c r="G2682" s="147"/>
      <c r="H2682" s="147"/>
      <c r="I2682" s="147"/>
      <c r="J2682" s="147"/>
      <c r="K2682" s="147" t="s">
        <v>146</v>
      </c>
      <c r="L2682" s="147"/>
      <c r="M2682" s="147"/>
      <c r="N2682" s="148" t="s">
        <v>32109</v>
      </c>
      <c r="O2682" s="148"/>
      <c r="P2682" s="148"/>
      <c r="Q2682" s="148"/>
      <c r="R2682" s="148"/>
      <c r="S2682" s="148"/>
    </row>
    <row r="2683" spans="1:19" ht="15" customHeight="1" x14ac:dyDescent="0.3">
      <c r="A2683" s="147" t="s">
        <v>32110</v>
      </c>
      <c r="B2683" s="147"/>
      <c r="C2683" s="147" t="s">
        <v>32111</v>
      </c>
      <c r="D2683" s="147"/>
      <c r="E2683" s="147"/>
      <c r="F2683" s="147"/>
      <c r="G2683" s="147"/>
      <c r="H2683" s="147"/>
      <c r="I2683" s="147"/>
      <c r="J2683" s="147"/>
      <c r="K2683" s="147" t="s">
        <v>146</v>
      </c>
      <c r="L2683" s="147"/>
      <c r="M2683" s="147"/>
      <c r="N2683" s="148" t="s">
        <v>651</v>
      </c>
      <c r="O2683" s="148"/>
      <c r="P2683" s="148"/>
      <c r="Q2683" s="148"/>
      <c r="R2683" s="148"/>
      <c r="S2683" s="148"/>
    </row>
    <row r="2684" spans="1:19" ht="15" customHeight="1" x14ac:dyDescent="0.3">
      <c r="A2684" s="147" t="s">
        <v>32112</v>
      </c>
      <c r="B2684" s="147"/>
      <c r="C2684" s="147" t="s">
        <v>32113</v>
      </c>
      <c r="D2684" s="147"/>
      <c r="E2684" s="147"/>
      <c r="F2684" s="147"/>
      <c r="G2684" s="147"/>
      <c r="H2684" s="147"/>
      <c r="I2684" s="147"/>
      <c r="J2684" s="147"/>
      <c r="K2684" s="147" t="s">
        <v>146</v>
      </c>
      <c r="L2684" s="147"/>
      <c r="M2684" s="147"/>
      <c r="N2684" s="148" t="s">
        <v>32114</v>
      </c>
      <c r="O2684" s="148"/>
      <c r="P2684" s="148"/>
      <c r="Q2684" s="148"/>
      <c r="R2684" s="148"/>
      <c r="S2684" s="148"/>
    </row>
    <row r="2685" spans="1:19" ht="15" customHeight="1" x14ac:dyDescent="0.3">
      <c r="A2685" s="147" t="s">
        <v>32115</v>
      </c>
      <c r="B2685" s="147"/>
      <c r="C2685" s="147" t="s">
        <v>32116</v>
      </c>
      <c r="D2685" s="147"/>
      <c r="E2685" s="147"/>
      <c r="F2685" s="147"/>
      <c r="G2685" s="147"/>
      <c r="H2685" s="147"/>
      <c r="I2685" s="147"/>
      <c r="J2685" s="147"/>
      <c r="K2685" s="147" t="s">
        <v>146</v>
      </c>
      <c r="L2685" s="147"/>
      <c r="M2685" s="147"/>
      <c r="N2685" s="148" t="s">
        <v>32117</v>
      </c>
      <c r="O2685" s="148"/>
      <c r="P2685" s="148"/>
      <c r="Q2685" s="148"/>
      <c r="R2685" s="148"/>
      <c r="S2685" s="148"/>
    </row>
    <row r="2686" spans="1:19" ht="15" customHeight="1" x14ac:dyDescent="0.3">
      <c r="A2686" s="147" t="s">
        <v>32118</v>
      </c>
      <c r="B2686" s="147"/>
      <c r="C2686" s="147" t="s">
        <v>32119</v>
      </c>
      <c r="D2686" s="147"/>
      <c r="E2686" s="147"/>
      <c r="F2686" s="147"/>
      <c r="G2686" s="147"/>
      <c r="H2686" s="147"/>
      <c r="I2686" s="147"/>
      <c r="J2686" s="147"/>
      <c r="K2686" s="147" t="s">
        <v>146</v>
      </c>
      <c r="L2686" s="147"/>
      <c r="M2686" s="147"/>
      <c r="N2686" s="148" t="s">
        <v>32120</v>
      </c>
      <c r="O2686" s="148"/>
      <c r="P2686" s="148"/>
      <c r="Q2686" s="148"/>
      <c r="R2686" s="148"/>
      <c r="S2686" s="148"/>
    </row>
    <row r="2687" spans="1:19" ht="15" customHeight="1" x14ac:dyDescent="0.3">
      <c r="A2687" s="147" t="s">
        <v>32121</v>
      </c>
      <c r="B2687" s="147"/>
      <c r="C2687" s="147" t="s">
        <v>32122</v>
      </c>
      <c r="D2687" s="147"/>
      <c r="E2687" s="147"/>
      <c r="F2687" s="147"/>
      <c r="G2687" s="147"/>
      <c r="H2687" s="147"/>
      <c r="I2687" s="147"/>
      <c r="J2687" s="147"/>
      <c r="K2687" s="147" t="s">
        <v>146</v>
      </c>
      <c r="L2687" s="147"/>
      <c r="M2687" s="147"/>
      <c r="N2687" s="148" t="s">
        <v>27090</v>
      </c>
      <c r="O2687" s="148"/>
      <c r="P2687" s="148"/>
      <c r="Q2687" s="148"/>
      <c r="R2687" s="148"/>
      <c r="S2687" s="148"/>
    </row>
    <row r="2688" spans="1:19" ht="15" customHeight="1" x14ac:dyDescent="0.3">
      <c r="A2688" s="147" t="s">
        <v>32123</v>
      </c>
      <c r="B2688" s="147"/>
      <c r="C2688" s="147" t="s">
        <v>32124</v>
      </c>
      <c r="D2688" s="147"/>
      <c r="E2688" s="147"/>
      <c r="F2688" s="147"/>
      <c r="G2688" s="147"/>
      <c r="H2688" s="147"/>
      <c r="I2688" s="147"/>
      <c r="J2688" s="147"/>
      <c r="K2688" s="147" t="s">
        <v>146</v>
      </c>
      <c r="L2688" s="147"/>
      <c r="M2688" s="147"/>
      <c r="N2688" s="148" t="s">
        <v>32125</v>
      </c>
      <c r="O2688" s="148"/>
      <c r="P2688" s="148"/>
      <c r="Q2688" s="148"/>
      <c r="R2688" s="148"/>
      <c r="S2688" s="148"/>
    </row>
    <row r="2689" spans="1:19" ht="15" customHeight="1" x14ac:dyDescent="0.3">
      <c r="A2689" s="147" t="s">
        <v>32126</v>
      </c>
      <c r="B2689" s="147"/>
      <c r="C2689" s="147" t="s">
        <v>32127</v>
      </c>
      <c r="D2689" s="147"/>
      <c r="E2689" s="147"/>
      <c r="F2689" s="147"/>
      <c r="G2689" s="147"/>
      <c r="H2689" s="147"/>
      <c r="I2689" s="147"/>
      <c r="J2689" s="147"/>
      <c r="K2689" s="147" t="s">
        <v>146</v>
      </c>
      <c r="L2689" s="147"/>
      <c r="M2689" s="147"/>
      <c r="N2689" s="148" t="s">
        <v>32128</v>
      </c>
      <c r="O2689" s="148"/>
      <c r="P2689" s="148"/>
      <c r="Q2689" s="148"/>
      <c r="R2689" s="148"/>
      <c r="S2689" s="148"/>
    </row>
    <row r="2690" spans="1:19" ht="15" customHeight="1" x14ac:dyDescent="0.3">
      <c r="A2690" s="147" t="s">
        <v>32129</v>
      </c>
      <c r="B2690" s="147"/>
      <c r="C2690" s="147" t="s">
        <v>32130</v>
      </c>
      <c r="D2690" s="147"/>
      <c r="E2690" s="147"/>
      <c r="F2690" s="147"/>
      <c r="G2690" s="147"/>
      <c r="H2690" s="147"/>
      <c r="I2690" s="147"/>
      <c r="J2690" s="147"/>
      <c r="K2690" s="147" t="s">
        <v>146</v>
      </c>
      <c r="L2690" s="147"/>
      <c r="M2690" s="147"/>
      <c r="N2690" s="148" t="s">
        <v>17822</v>
      </c>
      <c r="O2690" s="148"/>
      <c r="P2690" s="148"/>
      <c r="Q2690" s="148"/>
      <c r="R2690" s="148"/>
      <c r="S2690" s="148"/>
    </row>
    <row r="2691" spans="1:19" ht="15" customHeight="1" x14ac:dyDescent="0.3">
      <c r="A2691" s="147" t="s">
        <v>32131</v>
      </c>
      <c r="B2691" s="147"/>
      <c r="C2691" s="147" t="s">
        <v>32132</v>
      </c>
      <c r="D2691" s="147"/>
      <c r="E2691" s="147"/>
      <c r="F2691" s="147"/>
      <c r="G2691" s="147"/>
      <c r="H2691" s="147"/>
      <c r="I2691" s="147"/>
      <c r="J2691" s="147"/>
      <c r="K2691" s="147" t="s">
        <v>146</v>
      </c>
      <c r="L2691" s="147"/>
      <c r="M2691" s="147"/>
      <c r="N2691" s="148" t="s">
        <v>32133</v>
      </c>
      <c r="O2691" s="148"/>
      <c r="P2691" s="148"/>
      <c r="Q2691" s="148"/>
      <c r="R2691" s="148"/>
      <c r="S2691" s="148"/>
    </row>
    <row r="2692" spans="1:19" ht="15" customHeight="1" x14ac:dyDescent="0.3">
      <c r="A2692" s="147" t="s">
        <v>32134</v>
      </c>
      <c r="B2692" s="147"/>
      <c r="C2692" s="147" t="s">
        <v>32135</v>
      </c>
      <c r="D2692" s="147"/>
      <c r="E2692" s="147"/>
      <c r="F2692" s="147"/>
      <c r="G2692" s="147"/>
      <c r="H2692" s="147"/>
      <c r="I2692" s="147"/>
      <c r="J2692" s="147"/>
      <c r="K2692" s="147" t="s">
        <v>146</v>
      </c>
      <c r="L2692" s="147"/>
      <c r="M2692" s="147"/>
      <c r="N2692" s="148" t="s">
        <v>17606</v>
      </c>
      <c r="O2692" s="148"/>
      <c r="P2692" s="148"/>
      <c r="Q2692" s="148"/>
      <c r="R2692" s="148"/>
      <c r="S2692" s="148"/>
    </row>
    <row r="2693" spans="1:19" ht="15" customHeight="1" x14ac:dyDescent="0.3">
      <c r="A2693" s="147" t="s">
        <v>32136</v>
      </c>
      <c r="B2693" s="147"/>
      <c r="C2693" s="147" t="s">
        <v>32137</v>
      </c>
      <c r="D2693" s="147"/>
      <c r="E2693" s="147"/>
      <c r="F2693" s="147"/>
      <c r="G2693" s="147"/>
      <c r="H2693" s="147"/>
      <c r="I2693" s="147"/>
      <c r="J2693" s="147"/>
      <c r="K2693" s="147" t="s">
        <v>146</v>
      </c>
      <c r="L2693" s="147"/>
      <c r="M2693" s="147"/>
      <c r="N2693" s="148" t="s">
        <v>32138</v>
      </c>
      <c r="O2693" s="148"/>
      <c r="P2693" s="148"/>
      <c r="Q2693" s="148"/>
      <c r="R2693" s="148"/>
      <c r="S2693" s="148"/>
    </row>
    <row r="2694" spans="1:19" ht="15" customHeight="1" x14ac:dyDescent="0.3">
      <c r="A2694" s="147" t="s">
        <v>32139</v>
      </c>
      <c r="B2694" s="147"/>
      <c r="C2694" s="147" t="s">
        <v>32140</v>
      </c>
      <c r="D2694" s="147"/>
      <c r="E2694" s="147"/>
      <c r="F2694" s="147"/>
      <c r="G2694" s="147"/>
      <c r="H2694" s="147"/>
      <c r="I2694" s="147"/>
      <c r="J2694" s="147"/>
      <c r="K2694" s="147" t="s">
        <v>146</v>
      </c>
      <c r="L2694" s="147"/>
      <c r="M2694" s="147"/>
      <c r="N2694" s="148" t="s">
        <v>32141</v>
      </c>
      <c r="O2694" s="148"/>
      <c r="P2694" s="148"/>
      <c r="Q2694" s="148"/>
      <c r="R2694" s="148"/>
      <c r="S2694" s="148"/>
    </row>
    <row r="2695" spans="1:19" ht="15" customHeight="1" x14ac:dyDescent="0.3">
      <c r="A2695" s="147" t="s">
        <v>32142</v>
      </c>
      <c r="B2695" s="147"/>
      <c r="C2695" s="147" t="s">
        <v>32143</v>
      </c>
      <c r="D2695" s="147"/>
      <c r="E2695" s="147"/>
      <c r="F2695" s="147"/>
      <c r="G2695" s="147"/>
      <c r="H2695" s="147"/>
      <c r="I2695" s="147"/>
      <c r="J2695" s="147"/>
      <c r="K2695" s="147" t="s">
        <v>146</v>
      </c>
      <c r="L2695" s="147"/>
      <c r="M2695" s="147"/>
      <c r="N2695" s="148" t="s">
        <v>32144</v>
      </c>
      <c r="O2695" s="148"/>
      <c r="P2695" s="148"/>
      <c r="Q2695" s="148"/>
      <c r="R2695" s="148"/>
      <c r="S2695" s="148"/>
    </row>
    <row r="2696" spans="1:19" ht="15" customHeight="1" x14ac:dyDescent="0.3">
      <c r="A2696" s="147" t="s">
        <v>32145</v>
      </c>
      <c r="B2696" s="147"/>
      <c r="C2696" s="147" t="s">
        <v>32146</v>
      </c>
      <c r="D2696" s="147"/>
      <c r="E2696" s="147"/>
      <c r="F2696" s="147"/>
      <c r="G2696" s="147"/>
      <c r="H2696" s="147"/>
      <c r="I2696" s="147"/>
      <c r="J2696" s="147"/>
      <c r="K2696" s="147" t="s">
        <v>146</v>
      </c>
      <c r="L2696" s="147"/>
      <c r="M2696" s="147"/>
      <c r="N2696" s="148" t="s">
        <v>130</v>
      </c>
      <c r="O2696" s="148"/>
      <c r="P2696" s="148"/>
      <c r="Q2696" s="148"/>
      <c r="R2696" s="148"/>
      <c r="S2696" s="148"/>
    </row>
    <row r="2697" spans="1:19" ht="15" customHeight="1" x14ac:dyDescent="0.3">
      <c r="A2697" s="147" t="s">
        <v>32147</v>
      </c>
      <c r="B2697" s="147"/>
      <c r="C2697" s="147" t="s">
        <v>32148</v>
      </c>
      <c r="D2697" s="147"/>
      <c r="E2697" s="147"/>
      <c r="F2697" s="147"/>
      <c r="G2697" s="147"/>
      <c r="H2697" s="147"/>
      <c r="I2697" s="147"/>
      <c r="J2697" s="147"/>
      <c r="K2697" s="147" t="s">
        <v>146</v>
      </c>
      <c r="L2697" s="147"/>
      <c r="M2697" s="147"/>
      <c r="N2697" s="148" t="s">
        <v>32149</v>
      </c>
      <c r="O2697" s="148"/>
      <c r="P2697" s="148"/>
      <c r="Q2697" s="148"/>
      <c r="R2697" s="148"/>
      <c r="S2697" s="148"/>
    </row>
    <row r="2698" spans="1:19" ht="15" customHeight="1" x14ac:dyDescent="0.3">
      <c r="A2698" s="147" t="s">
        <v>32150</v>
      </c>
      <c r="B2698" s="147"/>
      <c r="C2698" s="147" t="s">
        <v>32151</v>
      </c>
      <c r="D2698" s="147"/>
      <c r="E2698" s="147"/>
      <c r="F2698" s="147"/>
      <c r="G2698" s="147"/>
      <c r="H2698" s="147"/>
      <c r="I2698" s="147"/>
      <c r="J2698" s="147"/>
      <c r="K2698" s="147" t="s">
        <v>146</v>
      </c>
      <c r="L2698" s="147"/>
      <c r="M2698" s="147"/>
      <c r="N2698" s="148" t="s">
        <v>32152</v>
      </c>
      <c r="O2698" s="148"/>
      <c r="P2698" s="148"/>
      <c r="Q2698" s="148"/>
      <c r="R2698" s="148"/>
      <c r="S2698" s="148"/>
    </row>
    <row r="2699" spans="1:19" ht="15" customHeight="1" x14ac:dyDescent="0.3">
      <c r="A2699" s="147" t="s">
        <v>32153</v>
      </c>
      <c r="B2699" s="147"/>
      <c r="C2699" s="147" t="s">
        <v>32154</v>
      </c>
      <c r="D2699" s="147"/>
      <c r="E2699" s="147"/>
      <c r="F2699" s="147"/>
      <c r="G2699" s="147"/>
      <c r="H2699" s="147"/>
      <c r="I2699" s="147"/>
      <c r="J2699" s="147"/>
      <c r="K2699" s="147" t="s">
        <v>146</v>
      </c>
      <c r="L2699" s="147"/>
      <c r="M2699" s="147"/>
      <c r="N2699" s="148" t="s">
        <v>32155</v>
      </c>
      <c r="O2699" s="148"/>
      <c r="P2699" s="148"/>
      <c r="Q2699" s="148"/>
      <c r="R2699" s="148"/>
      <c r="S2699" s="148"/>
    </row>
    <row r="2700" spans="1:19" ht="15" customHeight="1" x14ac:dyDescent="0.3">
      <c r="A2700" s="147" t="s">
        <v>32156</v>
      </c>
      <c r="B2700" s="147"/>
      <c r="C2700" s="147" t="s">
        <v>32157</v>
      </c>
      <c r="D2700" s="147"/>
      <c r="E2700" s="147"/>
      <c r="F2700" s="147"/>
      <c r="G2700" s="147"/>
      <c r="H2700" s="147"/>
      <c r="I2700" s="147"/>
      <c r="J2700" s="147"/>
      <c r="K2700" s="147" t="s">
        <v>146</v>
      </c>
      <c r="L2700" s="147"/>
      <c r="M2700" s="147"/>
      <c r="N2700" s="148" t="s">
        <v>32158</v>
      </c>
      <c r="O2700" s="148"/>
      <c r="P2700" s="148"/>
      <c r="Q2700" s="148"/>
      <c r="R2700" s="148"/>
      <c r="S2700" s="148"/>
    </row>
    <row r="2701" spans="1:19" ht="15" customHeight="1" x14ac:dyDescent="0.3">
      <c r="A2701" s="147" t="s">
        <v>32159</v>
      </c>
      <c r="B2701" s="147"/>
      <c r="C2701" s="147" t="s">
        <v>32160</v>
      </c>
      <c r="D2701" s="147"/>
      <c r="E2701" s="147"/>
      <c r="F2701" s="147"/>
      <c r="G2701" s="147"/>
      <c r="H2701" s="147"/>
      <c r="I2701" s="147"/>
      <c r="J2701" s="147"/>
      <c r="K2701" s="147" t="s">
        <v>146</v>
      </c>
      <c r="L2701" s="147"/>
      <c r="M2701" s="147"/>
      <c r="N2701" s="148" t="s">
        <v>32161</v>
      </c>
      <c r="O2701" s="148"/>
      <c r="P2701" s="148"/>
      <c r="Q2701" s="148"/>
      <c r="R2701" s="148"/>
      <c r="S2701" s="148"/>
    </row>
    <row r="2702" spans="1:19" ht="15" customHeight="1" x14ac:dyDescent="0.3">
      <c r="A2702" s="147" t="s">
        <v>32162</v>
      </c>
      <c r="B2702" s="147"/>
      <c r="C2702" s="147" t="s">
        <v>32163</v>
      </c>
      <c r="D2702" s="147"/>
      <c r="E2702" s="147"/>
      <c r="F2702" s="147"/>
      <c r="G2702" s="147"/>
      <c r="H2702" s="147"/>
      <c r="I2702" s="147"/>
      <c r="J2702" s="147"/>
      <c r="K2702" s="147" t="s">
        <v>146</v>
      </c>
      <c r="L2702" s="147"/>
      <c r="M2702" s="147"/>
      <c r="N2702" s="148" t="s">
        <v>32164</v>
      </c>
      <c r="O2702" s="148"/>
      <c r="P2702" s="148"/>
      <c r="Q2702" s="148"/>
      <c r="R2702" s="148"/>
      <c r="S2702" s="148"/>
    </row>
    <row r="2703" spans="1:19" ht="15" customHeight="1" x14ac:dyDescent="0.3">
      <c r="A2703" s="147" t="s">
        <v>32165</v>
      </c>
      <c r="B2703" s="147"/>
      <c r="C2703" s="147" t="s">
        <v>32166</v>
      </c>
      <c r="D2703" s="147"/>
      <c r="E2703" s="147"/>
      <c r="F2703" s="147"/>
      <c r="G2703" s="147"/>
      <c r="H2703" s="147"/>
      <c r="I2703" s="147"/>
      <c r="J2703" s="147"/>
      <c r="K2703" s="147" t="s">
        <v>146</v>
      </c>
      <c r="L2703" s="147"/>
      <c r="M2703" s="147"/>
      <c r="N2703" s="148" t="s">
        <v>32167</v>
      </c>
      <c r="O2703" s="148"/>
      <c r="P2703" s="148"/>
      <c r="Q2703" s="148"/>
      <c r="R2703" s="148"/>
      <c r="S2703" s="148"/>
    </row>
    <row r="2704" spans="1:19" ht="15" customHeight="1" x14ac:dyDescent="0.3">
      <c r="A2704" s="147" t="s">
        <v>32168</v>
      </c>
      <c r="B2704" s="147"/>
      <c r="C2704" s="147" t="s">
        <v>32169</v>
      </c>
      <c r="D2704" s="147"/>
      <c r="E2704" s="147"/>
      <c r="F2704" s="147"/>
      <c r="G2704" s="147"/>
      <c r="H2704" s="147"/>
      <c r="I2704" s="147"/>
      <c r="J2704" s="147"/>
      <c r="K2704" s="147" t="s">
        <v>146</v>
      </c>
      <c r="L2704" s="147"/>
      <c r="M2704" s="147"/>
      <c r="N2704" s="148" t="s">
        <v>32170</v>
      </c>
      <c r="O2704" s="148"/>
      <c r="P2704" s="148"/>
      <c r="Q2704" s="148"/>
      <c r="R2704" s="148"/>
      <c r="S2704" s="148"/>
    </row>
    <row r="2705" spans="1:19" ht="15" customHeight="1" x14ac:dyDescent="0.3">
      <c r="A2705" s="147" t="s">
        <v>32171</v>
      </c>
      <c r="B2705" s="147"/>
      <c r="C2705" s="147" t="s">
        <v>32172</v>
      </c>
      <c r="D2705" s="147"/>
      <c r="E2705" s="147"/>
      <c r="F2705" s="147"/>
      <c r="G2705" s="147"/>
      <c r="H2705" s="147"/>
      <c r="I2705" s="147"/>
      <c r="J2705" s="147"/>
      <c r="K2705" s="147" t="s">
        <v>146</v>
      </c>
      <c r="L2705" s="147"/>
      <c r="M2705" s="147"/>
      <c r="N2705" s="148" t="s">
        <v>32173</v>
      </c>
      <c r="O2705" s="148"/>
      <c r="P2705" s="148"/>
      <c r="Q2705" s="148"/>
      <c r="R2705" s="148"/>
      <c r="S2705" s="148"/>
    </row>
    <row r="2706" spans="1:19" ht="15" customHeight="1" x14ac:dyDescent="0.3">
      <c r="A2706" s="147" t="s">
        <v>32174</v>
      </c>
      <c r="B2706" s="147"/>
      <c r="C2706" s="147" t="s">
        <v>32175</v>
      </c>
      <c r="D2706" s="147"/>
      <c r="E2706" s="147"/>
      <c r="F2706" s="147"/>
      <c r="G2706" s="147"/>
      <c r="H2706" s="147"/>
      <c r="I2706" s="147"/>
      <c r="J2706" s="147"/>
      <c r="K2706" s="147" t="s">
        <v>146</v>
      </c>
      <c r="L2706" s="147"/>
      <c r="M2706" s="147"/>
      <c r="N2706" s="148" t="s">
        <v>32176</v>
      </c>
      <c r="O2706" s="148"/>
      <c r="P2706" s="148"/>
      <c r="Q2706" s="148"/>
      <c r="R2706" s="148"/>
      <c r="S2706" s="148"/>
    </row>
    <row r="2707" spans="1:19" ht="15" customHeight="1" x14ac:dyDescent="0.3">
      <c r="A2707" s="147" t="s">
        <v>32177</v>
      </c>
      <c r="B2707" s="147"/>
      <c r="C2707" s="147" t="s">
        <v>32178</v>
      </c>
      <c r="D2707" s="147"/>
      <c r="E2707" s="147"/>
      <c r="F2707" s="147"/>
      <c r="G2707" s="147"/>
      <c r="H2707" s="147"/>
      <c r="I2707" s="147"/>
      <c r="J2707" s="147"/>
      <c r="K2707" s="147" t="s">
        <v>146</v>
      </c>
      <c r="L2707" s="147"/>
      <c r="M2707" s="147"/>
      <c r="N2707" s="148" t="s">
        <v>32179</v>
      </c>
      <c r="O2707" s="148"/>
      <c r="P2707" s="148"/>
      <c r="Q2707" s="148"/>
      <c r="R2707" s="148"/>
      <c r="S2707" s="148"/>
    </row>
    <row r="2708" spans="1:19" ht="15" customHeight="1" x14ac:dyDescent="0.3">
      <c r="A2708" s="147" t="s">
        <v>32180</v>
      </c>
      <c r="B2708" s="147"/>
      <c r="C2708" s="147" t="s">
        <v>32181</v>
      </c>
      <c r="D2708" s="147"/>
      <c r="E2708" s="147"/>
      <c r="F2708" s="147"/>
      <c r="G2708" s="147"/>
      <c r="H2708" s="147"/>
      <c r="I2708" s="147"/>
      <c r="J2708" s="147"/>
      <c r="K2708" s="147" t="s">
        <v>146</v>
      </c>
      <c r="L2708" s="147"/>
      <c r="M2708" s="147"/>
      <c r="N2708" s="148" t="s">
        <v>32182</v>
      </c>
      <c r="O2708" s="148"/>
      <c r="P2708" s="148"/>
      <c r="Q2708" s="148"/>
      <c r="R2708" s="148"/>
      <c r="S2708" s="148"/>
    </row>
    <row r="2709" spans="1:19" ht="15" customHeight="1" x14ac:dyDescent="0.3">
      <c r="A2709" s="147" t="s">
        <v>32183</v>
      </c>
      <c r="B2709" s="147"/>
      <c r="C2709" s="147" t="s">
        <v>32184</v>
      </c>
      <c r="D2709" s="147"/>
      <c r="E2709" s="147"/>
      <c r="F2709" s="147"/>
      <c r="G2709" s="147"/>
      <c r="H2709" s="147"/>
      <c r="I2709" s="147"/>
      <c r="J2709" s="147"/>
      <c r="K2709" s="147" t="s">
        <v>146</v>
      </c>
      <c r="L2709" s="147"/>
      <c r="M2709" s="147"/>
      <c r="N2709" s="148" t="s">
        <v>32185</v>
      </c>
      <c r="O2709" s="148"/>
      <c r="P2709" s="148"/>
      <c r="Q2709" s="148"/>
      <c r="R2709" s="148"/>
      <c r="S2709" s="148"/>
    </row>
    <row r="2710" spans="1:19" ht="15" customHeight="1" x14ac:dyDescent="0.3">
      <c r="A2710" s="147" t="s">
        <v>32186</v>
      </c>
      <c r="B2710" s="147"/>
      <c r="C2710" s="147" t="s">
        <v>32187</v>
      </c>
      <c r="D2710" s="147"/>
      <c r="E2710" s="147"/>
      <c r="F2710" s="147"/>
      <c r="G2710" s="147"/>
      <c r="H2710" s="147"/>
      <c r="I2710" s="147"/>
      <c r="J2710" s="147"/>
      <c r="K2710" s="147" t="s">
        <v>146</v>
      </c>
      <c r="L2710" s="147"/>
      <c r="M2710" s="147"/>
      <c r="N2710" s="148" t="s">
        <v>32188</v>
      </c>
      <c r="O2710" s="148"/>
      <c r="P2710" s="148"/>
      <c r="Q2710" s="148"/>
      <c r="R2710" s="148"/>
      <c r="S2710" s="148"/>
    </row>
    <row r="2711" spans="1:19" ht="15" customHeight="1" x14ac:dyDescent="0.3">
      <c r="A2711" s="147" t="s">
        <v>32189</v>
      </c>
      <c r="B2711" s="147"/>
      <c r="C2711" s="147" t="s">
        <v>32190</v>
      </c>
      <c r="D2711" s="147"/>
      <c r="E2711" s="147"/>
      <c r="F2711" s="147"/>
      <c r="G2711" s="147"/>
      <c r="H2711" s="147"/>
      <c r="I2711" s="147"/>
      <c r="J2711" s="147"/>
      <c r="K2711" s="147" t="s">
        <v>146</v>
      </c>
      <c r="L2711" s="147"/>
      <c r="M2711" s="147"/>
      <c r="N2711" s="148" t="s">
        <v>32191</v>
      </c>
      <c r="O2711" s="148"/>
      <c r="P2711" s="148"/>
      <c r="Q2711" s="148"/>
      <c r="R2711" s="148"/>
      <c r="S2711" s="148"/>
    </row>
    <row r="2712" spans="1:19" ht="15" customHeight="1" x14ac:dyDescent="0.3">
      <c r="A2712" s="147" t="s">
        <v>32192</v>
      </c>
      <c r="B2712" s="147"/>
      <c r="C2712" s="147" t="s">
        <v>32193</v>
      </c>
      <c r="D2712" s="147"/>
      <c r="E2712" s="147"/>
      <c r="F2712" s="147"/>
      <c r="G2712" s="147"/>
      <c r="H2712" s="147"/>
      <c r="I2712" s="147"/>
      <c r="J2712" s="147"/>
      <c r="K2712" s="147" t="s">
        <v>146</v>
      </c>
      <c r="L2712" s="147"/>
      <c r="M2712" s="147"/>
      <c r="N2712" s="148" t="s">
        <v>32194</v>
      </c>
      <c r="O2712" s="148"/>
      <c r="P2712" s="148"/>
      <c r="Q2712" s="148"/>
      <c r="R2712" s="148"/>
      <c r="S2712" s="148"/>
    </row>
    <row r="2713" spans="1:19" ht="15" customHeight="1" x14ac:dyDescent="0.3">
      <c r="A2713" s="147" t="s">
        <v>32195</v>
      </c>
      <c r="B2713" s="147"/>
      <c r="C2713" s="147" t="s">
        <v>32196</v>
      </c>
      <c r="D2713" s="147"/>
      <c r="E2713" s="147"/>
      <c r="F2713" s="147"/>
      <c r="G2713" s="147"/>
      <c r="H2713" s="147"/>
      <c r="I2713" s="147"/>
      <c r="J2713" s="147"/>
      <c r="K2713" s="147" t="s">
        <v>146</v>
      </c>
      <c r="L2713" s="147"/>
      <c r="M2713" s="147"/>
      <c r="N2713" s="148" t="s">
        <v>32197</v>
      </c>
      <c r="O2713" s="148"/>
      <c r="P2713" s="148"/>
      <c r="Q2713" s="148"/>
      <c r="R2713" s="148"/>
      <c r="S2713" s="148"/>
    </row>
    <row r="2714" spans="1:19" ht="15" customHeight="1" x14ac:dyDescent="0.3">
      <c r="A2714" s="147" t="s">
        <v>32198</v>
      </c>
      <c r="B2714" s="147"/>
      <c r="C2714" s="147" t="s">
        <v>32199</v>
      </c>
      <c r="D2714" s="147"/>
      <c r="E2714" s="147"/>
      <c r="F2714" s="147"/>
      <c r="G2714" s="147"/>
      <c r="H2714" s="147"/>
      <c r="I2714" s="147"/>
      <c r="J2714" s="147"/>
      <c r="K2714" s="147" t="s">
        <v>146</v>
      </c>
      <c r="L2714" s="147"/>
      <c r="M2714" s="147"/>
      <c r="N2714" s="148" t="s">
        <v>32200</v>
      </c>
      <c r="O2714" s="148"/>
      <c r="P2714" s="148"/>
      <c r="Q2714" s="148"/>
      <c r="R2714" s="148"/>
      <c r="S2714" s="148"/>
    </row>
    <row r="2715" spans="1:19" ht="15" customHeight="1" x14ac:dyDescent="0.3">
      <c r="A2715" s="147" t="s">
        <v>32201</v>
      </c>
      <c r="B2715" s="147"/>
      <c r="C2715" s="147" t="s">
        <v>32202</v>
      </c>
      <c r="D2715" s="147"/>
      <c r="E2715" s="147"/>
      <c r="F2715" s="147"/>
      <c r="G2715" s="147"/>
      <c r="H2715" s="147"/>
      <c r="I2715" s="147"/>
      <c r="J2715" s="147"/>
      <c r="K2715" s="147" t="s">
        <v>146</v>
      </c>
      <c r="L2715" s="147"/>
      <c r="M2715" s="147"/>
      <c r="N2715" s="148" t="s">
        <v>32203</v>
      </c>
      <c r="O2715" s="148"/>
      <c r="P2715" s="148"/>
      <c r="Q2715" s="148"/>
      <c r="R2715" s="148"/>
      <c r="S2715" s="148"/>
    </row>
    <row r="2716" spans="1:19" ht="15" customHeight="1" x14ac:dyDescent="0.3">
      <c r="A2716" s="147" t="s">
        <v>32204</v>
      </c>
      <c r="B2716" s="147"/>
      <c r="C2716" s="147" t="s">
        <v>32205</v>
      </c>
      <c r="D2716" s="147"/>
      <c r="E2716" s="147"/>
      <c r="F2716" s="147"/>
      <c r="G2716" s="147"/>
      <c r="H2716" s="147"/>
      <c r="I2716" s="147"/>
      <c r="J2716" s="147"/>
      <c r="K2716" s="147" t="s">
        <v>146</v>
      </c>
      <c r="L2716" s="147"/>
      <c r="M2716" s="147"/>
      <c r="N2716" s="148" t="s">
        <v>32206</v>
      </c>
      <c r="O2716" s="148"/>
      <c r="P2716" s="148"/>
      <c r="Q2716" s="148"/>
      <c r="R2716" s="148"/>
      <c r="S2716" s="148"/>
    </row>
    <row r="2717" spans="1:19" ht="15" customHeight="1" x14ac:dyDescent="0.3">
      <c r="A2717" s="147" t="s">
        <v>32207</v>
      </c>
      <c r="B2717" s="147"/>
      <c r="C2717" s="147" t="s">
        <v>32208</v>
      </c>
      <c r="D2717" s="147"/>
      <c r="E2717" s="147"/>
      <c r="F2717" s="147"/>
      <c r="G2717" s="147"/>
      <c r="H2717" s="147"/>
      <c r="I2717" s="147"/>
      <c r="J2717" s="147"/>
      <c r="K2717" s="147" t="s">
        <v>146</v>
      </c>
      <c r="L2717" s="147"/>
      <c r="M2717" s="147"/>
      <c r="N2717" s="148" t="s">
        <v>32209</v>
      </c>
      <c r="O2717" s="148"/>
      <c r="P2717" s="148"/>
      <c r="Q2717" s="148"/>
      <c r="R2717" s="148"/>
      <c r="S2717" s="148"/>
    </row>
    <row r="2718" spans="1:19" ht="15" customHeight="1" x14ac:dyDescent="0.3">
      <c r="A2718" s="147" t="s">
        <v>32210</v>
      </c>
      <c r="B2718" s="147"/>
      <c r="C2718" s="147" t="s">
        <v>32211</v>
      </c>
      <c r="D2718" s="147"/>
      <c r="E2718" s="147"/>
      <c r="F2718" s="147"/>
      <c r="G2718" s="147"/>
      <c r="H2718" s="147"/>
      <c r="I2718" s="147"/>
      <c r="J2718" s="147"/>
      <c r="K2718" s="147" t="s">
        <v>146</v>
      </c>
      <c r="L2718" s="147"/>
      <c r="M2718" s="147"/>
      <c r="N2718" s="148" t="s">
        <v>32212</v>
      </c>
      <c r="O2718" s="148"/>
      <c r="P2718" s="148"/>
      <c r="Q2718" s="148"/>
      <c r="R2718" s="148"/>
      <c r="S2718" s="148"/>
    </row>
    <row r="2719" spans="1:19" ht="15" customHeight="1" x14ac:dyDescent="0.3">
      <c r="A2719" s="147" t="s">
        <v>32213</v>
      </c>
      <c r="B2719" s="147"/>
      <c r="C2719" s="147" t="s">
        <v>32214</v>
      </c>
      <c r="D2719" s="147"/>
      <c r="E2719" s="147"/>
      <c r="F2719" s="147"/>
      <c r="G2719" s="147"/>
      <c r="H2719" s="147"/>
      <c r="I2719" s="147"/>
      <c r="J2719" s="147"/>
      <c r="K2719" s="147" t="s">
        <v>146</v>
      </c>
      <c r="L2719" s="147"/>
      <c r="M2719" s="147"/>
      <c r="N2719" s="148" t="s">
        <v>32215</v>
      </c>
      <c r="O2719" s="148"/>
      <c r="P2719" s="148"/>
      <c r="Q2719" s="148"/>
      <c r="R2719" s="148"/>
      <c r="S2719" s="148"/>
    </row>
    <row r="2720" spans="1:19" ht="15" customHeight="1" x14ac:dyDescent="0.3">
      <c r="A2720" s="152" t="s">
        <v>32216</v>
      </c>
      <c r="B2720" s="152"/>
      <c r="C2720" s="152" t="s">
        <v>32217</v>
      </c>
      <c r="D2720" s="152"/>
      <c r="E2720" s="152"/>
      <c r="F2720" s="152"/>
      <c r="G2720" s="152"/>
      <c r="H2720" s="152"/>
      <c r="I2720" s="152"/>
      <c r="J2720" s="152"/>
      <c r="K2720" s="152" t="s">
        <v>146</v>
      </c>
      <c r="L2720" s="152"/>
      <c r="M2720" s="152"/>
      <c r="N2720" s="153" t="s">
        <v>32218</v>
      </c>
      <c r="O2720" s="153"/>
      <c r="P2720" s="153"/>
      <c r="Q2720" s="153"/>
      <c r="R2720" s="153"/>
      <c r="S2720" s="153"/>
    </row>
    <row r="2722" spans="1:19" ht="15" customHeight="1" x14ac:dyDescent="0.3">
      <c r="A2722" s="154" t="s">
        <v>26963</v>
      </c>
      <c r="B2722" s="154"/>
      <c r="C2722" s="154"/>
    </row>
    <row r="2723" spans="1:19" ht="15" customHeight="1" x14ac:dyDescent="0.3">
      <c r="A2723" s="154"/>
      <c r="B2723" s="154"/>
      <c r="C2723" s="154"/>
      <c r="P2723" s="155" t="s">
        <v>32219</v>
      </c>
      <c r="Q2723" s="155"/>
      <c r="R2723" s="155"/>
      <c r="S2723" s="155"/>
    </row>
    <row r="2724" spans="1:19" x14ac:dyDescent="0.3">
      <c r="P2724" s="155"/>
      <c r="Q2724" s="155"/>
      <c r="R2724" s="155"/>
      <c r="S2724" s="155"/>
    </row>
    <row r="2726" spans="1:19" ht="15.75" customHeight="1" x14ac:dyDescent="0.3">
      <c r="H2726" s="150" t="s">
        <v>26843</v>
      </c>
      <c r="I2726" s="150"/>
      <c r="J2726" s="150"/>
      <c r="K2726" s="150"/>
      <c r="L2726" s="150"/>
      <c r="M2726" s="150"/>
      <c r="N2726" s="150"/>
    </row>
    <row r="2728" spans="1:19" ht="15.75" customHeight="1" x14ac:dyDescent="0.3">
      <c r="G2728" s="150" t="s">
        <v>26844</v>
      </c>
      <c r="H2728" s="150"/>
    </row>
    <row r="2730" spans="1:19" ht="15" customHeight="1" x14ac:dyDescent="0.3">
      <c r="A2730" s="151" t="s">
        <v>26845</v>
      </c>
      <c r="B2730" s="151"/>
      <c r="C2730" s="151"/>
      <c r="D2730" s="151"/>
      <c r="J2730" s="151" t="s">
        <v>26846</v>
      </c>
      <c r="K2730" s="151"/>
      <c r="M2730" s="151" t="s">
        <v>26847</v>
      </c>
      <c r="N2730" s="151"/>
      <c r="P2730" s="151" t="s">
        <v>26848</v>
      </c>
      <c r="Q2730" s="151"/>
      <c r="R2730" s="151"/>
    </row>
    <row r="2732" spans="1:19" ht="15" customHeight="1" x14ac:dyDescent="0.3">
      <c r="A2732" s="137" t="s">
        <v>27</v>
      </c>
      <c r="C2732" s="149" t="s">
        <v>26849</v>
      </c>
      <c r="D2732" s="149"/>
      <c r="E2732" s="149"/>
      <c r="L2732" s="137" t="s">
        <v>13</v>
      </c>
      <c r="R2732" s="137" t="s">
        <v>26850</v>
      </c>
    </row>
    <row r="2734" spans="1:19" ht="15" customHeight="1" x14ac:dyDescent="0.3">
      <c r="A2734" s="147" t="s">
        <v>32220</v>
      </c>
      <c r="B2734" s="147"/>
      <c r="C2734" s="147" t="s">
        <v>32221</v>
      </c>
      <c r="D2734" s="147"/>
      <c r="E2734" s="147"/>
      <c r="F2734" s="147"/>
      <c r="G2734" s="147"/>
      <c r="H2734" s="147"/>
      <c r="I2734" s="147"/>
      <c r="J2734" s="147"/>
      <c r="K2734" s="147" t="s">
        <v>146</v>
      </c>
      <c r="L2734" s="147"/>
      <c r="M2734" s="147"/>
      <c r="N2734" s="148" t="s">
        <v>32222</v>
      </c>
      <c r="O2734" s="148"/>
      <c r="P2734" s="148"/>
      <c r="Q2734" s="148"/>
      <c r="R2734" s="148"/>
      <c r="S2734" s="148"/>
    </row>
    <row r="2735" spans="1:19" x14ac:dyDescent="0.3">
      <c r="A2735" s="147"/>
      <c r="B2735" s="147"/>
      <c r="C2735" s="147"/>
      <c r="D2735" s="147"/>
      <c r="E2735" s="147"/>
      <c r="F2735" s="147"/>
      <c r="G2735" s="147"/>
      <c r="H2735" s="147"/>
      <c r="I2735" s="147"/>
      <c r="J2735" s="147"/>
      <c r="K2735" s="147"/>
      <c r="L2735" s="147"/>
      <c r="M2735" s="147"/>
      <c r="N2735" s="148"/>
      <c r="O2735" s="148"/>
      <c r="P2735" s="148"/>
      <c r="Q2735" s="148"/>
      <c r="R2735" s="148"/>
      <c r="S2735" s="148"/>
    </row>
    <row r="2736" spans="1:19" ht="15" customHeight="1" x14ac:dyDescent="0.3">
      <c r="A2736" s="147" t="s">
        <v>32223</v>
      </c>
      <c r="B2736" s="147"/>
      <c r="C2736" s="147" t="s">
        <v>32224</v>
      </c>
      <c r="D2736" s="147"/>
      <c r="E2736" s="147"/>
      <c r="F2736" s="147"/>
      <c r="G2736" s="147"/>
      <c r="H2736" s="147"/>
      <c r="I2736" s="147"/>
      <c r="J2736" s="147"/>
      <c r="K2736" s="147" t="s">
        <v>146</v>
      </c>
      <c r="L2736" s="147"/>
      <c r="M2736" s="147"/>
      <c r="N2736" s="148" t="s">
        <v>32225</v>
      </c>
      <c r="O2736" s="148"/>
      <c r="P2736" s="148"/>
      <c r="Q2736" s="148"/>
      <c r="R2736" s="148"/>
      <c r="S2736" s="148"/>
    </row>
    <row r="2737" spans="1:19" ht="15" customHeight="1" x14ac:dyDescent="0.3">
      <c r="A2737" s="147" t="s">
        <v>32226</v>
      </c>
      <c r="B2737" s="147"/>
      <c r="C2737" s="147" t="s">
        <v>32227</v>
      </c>
      <c r="D2737" s="147"/>
      <c r="E2737" s="147"/>
      <c r="F2737" s="147"/>
      <c r="G2737" s="147"/>
      <c r="H2737" s="147"/>
      <c r="I2737" s="147"/>
      <c r="J2737" s="147"/>
      <c r="K2737" s="147" t="s">
        <v>146</v>
      </c>
      <c r="L2737" s="147"/>
      <c r="M2737" s="147"/>
      <c r="N2737" s="148" t="s">
        <v>32228</v>
      </c>
      <c r="O2737" s="148"/>
      <c r="P2737" s="148"/>
      <c r="Q2737" s="148"/>
      <c r="R2737" s="148"/>
      <c r="S2737" s="148"/>
    </row>
    <row r="2738" spans="1:19" ht="15" customHeight="1" x14ac:dyDescent="0.3">
      <c r="A2738" s="147" t="s">
        <v>32229</v>
      </c>
      <c r="B2738" s="147"/>
      <c r="C2738" s="147" t="s">
        <v>32230</v>
      </c>
      <c r="D2738" s="147"/>
      <c r="E2738" s="147"/>
      <c r="F2738" s="147"/>
      <c r="G2738" s="147"/>
      <c r="H2738" s="147"/>
      <c r="I2738" s="147"/>
      <c r="J2738" s="147"/>
      <c r="K2738" s="147" t="s">
        <v>146</v>
      </c>
      <c r="L2738" s="147"/>
      <c r="M2738" s="147"/>
      <c r="N2738" s="148" t="s">
        <v>17636</v>
      </c>
      <c r="O2738" s="148"/>
      <c r="P2738" s="148"/>
      <c r="Q2738" s="148"/>
      <c r="R2738" s="148"/>
      <c r="S2738" s="148"/>
    </row>
    <row r="2739" spans="1:19" ht="15" customHeight="1" x14ac:dyDescent="0.3">
      <c r="A2739" s="147" t="s">
        <v>32231</v>
      </c>
      <c r="B2739" s="147"/>
      <c r="C2739" s="147" t="s">
        <v>32232</v>
      </c>
      <c r="D2739" s="147"/>
      <c r="E2739" s="147"/>
      <c r="F2739" s="147"/>
      <c r="G2739" s="147"/>
      <c r="H2739" s="147"/>
      <c r="I2739" s="147"/>
      <c r="J2739" s="147"/>
      <c r="K2739" s="147" t="s">
        <v>146</v>
      </c>
      <c r="L2739" s="147"/>
      <c r="M2739" s="147"/>
      <c r="N2739" s="148" t="s">
        <v>9560</v>
      </c>
      <c r="O2739" s="148"/>
      <c r="P2739" s="148"/>
      <c r="Q2739" s="148"/>
      <c r="R2739" s="148"/>
      <c r="S2739" s="148"/>
    </row>
    <row r="2740" spans="1:19" ht="15" customHeight="1" x14ac:dyDescent="0.3">
      <c r="A2740" s="147" t="s">
        <v>32233</v>
      </c>
      <c r="B2740" s="147"/>
      <c r="C2740" s="147" t="s">
        <v>32234</v>
      </c>
      <c r="D2740" s="147"/>
      <c r="E2740" s="147"/>
      <c r="F2740" s="147"/>
      <c r="G2740" s="147"/>
      <c r="H2740" s="147"/>
      <c r="I2740" s="147"/>
      <c r="J2740" s="147"/>
      <c r="K2740" s="147" t="s">
        <v>146</v>
      </c>
      <c r="L2740" s="147"/>
      <c r="M2740" s="147"/>
      <c r="N2740" s="148" t="s">
        <v>32235</v>
      </c>
      <c r="O2740" s="148"/>
      <c r="P2740" s="148"/>
      <c r="Q2740" s="148"/>
      <c r="R2740" s="148"/>
      <c r="S2740" s="148"/>
    </row>
    <row r="2741" spans="1:19" ht="15" customHeight="1" x14ac:dyDescent="0.3">
      <c r="A2741" s="147" t="s">
        <v>32236</v>
      </c>
      <c r="B2741" s="147"/>
      <c r="C2741" s="147" t="s">
        <v>32237</v>
      </c>
      <c r="D2741" s="147"/>
      <c r="E2741" s="147"/>
      <c r="F2741" s="147"/>
      <c r="G2741" s="147"/>
      <c r="H2741" s="147"/>
      <c r="I2741" s="147"/>
      <c r="J2741" s="147"/>
      <c r="K2741" s="147" t="s">
        <v>146</v>
      </c>
      <c r="L2741" s="147"/>
      <c r="M2741" s="147"/>
      <c r="N2741" s="148" t="s">
        <v>14029</v>
      </c>
      <c r="O2741" s="148"/>
      <c r="P2741" s="148"/>
      <c r="Q2741" s="148"/>
      <c r="R2741" s="148"/>
      <c r="S2741" s="148"/>
    </row>
    <row r="2742" spans="1:19" ht="15" customHeight="1" x14ac:dyDescent="0.3">
      <c r="A2742" s="147" t="s">
        <v>32238</v>
      </c>
      <c r="B2742" s="147"/>
      <c r="C2742" s="147" t="s">
        <v>32099</v>
      </c>
      <c r="D2742" s="147"/>
      <c r="E2742" s="147"/>
      <c r="F2742" s="147"/>
      <c r="G2742" s="147"/>
      <c r="H2742" s="147"/>
      <c r="I2742" s="147"/>
      <c r="J2742" s="147"/>
      <c r="K2742" s="147" t="s">
        <v>26910</v>
      </c>
      <c r="L2742" s="147"/>
      <c r="M2742" s="147"/>
      <c r="N2742" s="148" t="s">
        <v>26911</v>
      </c>
      <c r="O2742" s="148"/>
      <c r="P2742" s="148"/>
      <c r="Q2742" s="148"/>
      <c r="R2742" s="148"/>
      <c r="S2742" s="148"/>
    </row>
    <row r="2743" spans="1:19" ht="15" customHeight="1" x14ac:dyDescent="0.3">
      <c r="A2743" s="147" t="s">
        <v>32239</v>
      </c>
      <c r="B2743" s="147"/>
      <c r="C2743" s="147" t="s">
        <v>32240</v>
      </c>
      <c r="D2743" s="147"/>
      <c r="E2743" s="147"/>
      <c r="F2743" s="147"/>
      <c r="G2743" s="147"/>
      <c r="H2743" s="147"/>
      <c r="I2743" s="147"/>
      <c r="J2743" s="147"/>
      <c r="K2743" s="147" t="s">
        <v>146</v>
      </c>
      <c r="L2743" s="147"/>
      <c r="M2743" s="147"/>
      <c r="N2743" s="148" t="s">
        <v>32241</v>
      </c>
      <c r="O2743" s="148"/>
      <c r="P2743" s="148"/>
      <c r="Q2743" s="148"/>
      <c r="R2743" s="148"/>
      <c r="S2743" s="148"/>
    </row>
    <row r="2744" spans="1:19" ht="15" customHeight="1" x14ac:dyDescent="0.3">
      <c r="A2744" s="147" t="s">
        <v>32242</v>
      </c>
      <c r="B2744" s="147"/>
      <c r="C2744" s="147" t="s">
        <v>32243</v>
      </c>
      <c r="D2744" s="147"/>
      <c r="E2744" s="147"/>
      <c r="F2744" s="147"/>
      <c r="G2744" s="147"/>
      <c r="H2744" s="147"/>
      <c r="I2744" s="147"/>
      <c r="J2744" s="147"/>
      <c r="K2744" s="147" t="s">
        <v>146</v>
      </c>
      <c r="L2744" s="147"/>
      <c r="M2744" s="147"/>
      <c r="N2744" s="148" t="s">
        <v>17830</v>
      </c>
      <c r="O2744" s="148"/>
      <c r="P2744" s="148"/>
      <c r="Q2744" s="148"/>
      <c r="R2744" s="148"/>
      <c r="S2744" s="148"/>
    </row>
    <row r="2745" spans="1:19" ht="15" customHeight="1" x14ac:dyDescent="0.3">
      <c r="A2745" s="147" t="s">
        <v>32244</v>
      </c>
      <c r="B2745" s="147"/>
      <c r="C2745" s="147" t="s">
        <v>32245</v>
      </c>
      <c r="D2745" s="147"/>
      <c r="E2745" s="147"/>
      <c r="F2745" s="147"/>
      <c r="G2745" s="147"/>
      <c r="H2745" s="147"/>
      <c r="I2745" s="147"/>
      <c r="J2745" s="147"/>
      <c r="K2745" s="147" t="s">
        <v>146</v>
      </c>
      <c r="L2745" s="147"/>
      <c r="M2745" s="147"/>
      <c r="N2745" s="148" t="s">
        <v>17830</v>
      </c>
      <c r="O2745" s="148"/>
      <c r="P2745" s="148"/>
      <c r="Q2745" s="148"/>
      <c r="R2745" s="148"/>
      <c r="S2745" s="148"/>
    </row>
    <row r="2746" spans="1:19" ht="15" customHeight="1" x14ac:dyDescent="0.3">
      <c r="A2746" s="147" t="s">
        <v>32246</v>
      </c>
      <c r="B2746" s="147"/>
      <c r="C2746" s="147" t="s">
        <v>32247</v>
      </c>
      <c r="D2746" s="147"/>
      <c r="E2746" s="147"/>
      <c r="F2746" s="147"/>
      <c r="G2746" s="147"/>
      <c r="H2746" s="147"/>
      <c r="I2746" s="147"/>
      <c r="J2746" s="147"/>
      <c r="K2746" s="147" t="s">
        <v>146</v>
      </c>
      <c r="L2746" s="147"/>
      <c r="M2746" s="147"/>
      <c r="N2746" s="148" t="s">
        <v>32248</v>
      </c>
      <c r="O2746" s="148"/>
      <c r="P2746" s="148"/>
      <c r="Q2746" s="148"/>
      <c r="R2746" s="148"/>
      <c r="S2746" s="148"/>
    </row>
    <row r="2747" spans="1:19" ht="15" customHeight="1" x14ac:dyDescent="0.3">
      <c r="A2747" s="147" t="s">
        <v>32249</v>
      </c>
      <c r="B2747" s="147"/>
      <c r="C2747" s="147" t="s">
        <v>32250</v>
      </c>
      <c r="D2747" s="147"/>
      <c r="E2747" s="147"/>
      <c r="F2747" s="147"/>
      <c r="G2747" s="147"/>
      <c r="H2747" s="147"/>
      <c r="I2747" s="147"/>
      <c r="J2747" s="147"/>
      <c r="K2747" s="147" t="s">
        <v>146</v>
      </c>
      <c r="L2747" s="147"/>
      <c r="M2747" s="147"/>
      <c r="N2747" s="148" t="s">
        <v>32251</v>
      </c>
      <c r="O2747" s="148"/>
      <c r="P2747" s="148"/>
      <c r="Q2747" s="148"/>
      <c r="R2747" s="148"/>
      <c r="S2747" s="148"/>
    </row>
    <row r="2748" spans="1:19" ht="15" customHeight="1" x14ac:dyDescent="0.3">
      <c r="A2748" s="147" t="s">
        <v>32252</v>
      </c>
      <c r="B2748" s="147"/>
      <c r="C2748" s="147" t="s">
        <v>32253</v>
      </c>
      <c r="D2748" s="147"/>
      <c r="E2748" s="147"/>
      <c r="F2748" s="147"/>
      <c r="G2748" s="147"/>
      <c r="H2748" s="147"/>
      <c r="I2748" s="147"/>
      <c r="J2748" s="147"/>
      <c r="K2748" s="147" t="s">
        <v>146</v>
      </c>
      <c r="L2748" s="147"/>
      <c r="M2748" s="147"/>
      <c r="N2748" s="148" t="s">
        <v>32254</v>
      </c>
      <c r="O2748" s="148"/>
      <c r="P2748" s="148"/>
      <c r="Q2748" s="148"/>
      <c r="R2748" s="148"/>
      <c r="S2748" s="148"/>
    </row>
    <row r="2749" spans="1:19" ht="15" customHeight="1" x14ac:dyDescent="0.3">
      <c r="A2749" s="147" t="s">
        <v>32255</v>
      </c>
      <c r="B2749" s="147"/>
      <c r="C2749" s="147" t="s">
        <v>32256</v>
      </c>
      <c r="D2749" s="147"/>
      <c r="E2749" s="147"/>
      <c r="F2749" s="147"/>
      <c r="G2749" s="147"/>
      <c r="H2749" s="147"/>
      <c r="I2749" s="147"/>
      <c r="J2749" s="147"/>
      <c r="K2749" s="147" t="s">
        <v>146</v>
      </c>
      <c r="L2749" s="147"/>
      <c r="M2749" s="147"/>
      <c r="N2749" s="148" t="s">
        <v>32257</v>
      </c>
      <c r="O2749" s="148"/>
      <c r="P2749" s="148"/>
      <c r="Q2749" s="148"/>
      <c r="R2749" s="148"/>
      <c r="S2749" s="148"/>
    </row>
    <row r="2750" spans="1:19" ht="15" customHeight="1" x14ac:dyDescent="0.3">
      <c r="A2750" s="147" t="s">
        <v>32258</v>
      </c>
      <c r="B2750" s="147"/>
      <c r="C2750" s="147" t="s">
        <v>32259</v>
      </c>
      <c r="D2750" s="147"/>
      <c r="E2750" s="147"/>
      <c r="F2750" s="147"/>
      <c r="G2750" s="147"/>
      <c r="H2750" s="147"/>
      <c r="I2750" s="147"/>
      <c r="J2750" s="147"/>
      <c r="K2750" s="147" t="s">
        <v>26910</v>
      </c>
      <c r="L2750" s="147"/>
      <c r="M2750" s="147"/>
      <c r="N2750" s="148" t="s">
        <v>26911</v>
      </c>
      <c r="O2750" s="148"/>
      <c r="P2750" s="148"/>
      <c r="Q2750" s="148"/>
      <c r="R2750" s="148"/>
      <c r="S2750" s="148"/>
    </row>
    <row r="2751" spans="1:19" ht="15" customHeight="1" x14ac:dyDescent="0.3">
      <c r="A2751" s="147" t="s">
        <v>19919</v>
      </c>
      <c r="B2751" s="147"/>
      <c r="C2751" s="147" t="s">
        <v>32260</v>
      </c>
      <c r="D2751" s="147"/>
      <c r="E2751" s="147"/>
      <c r="F2751" s="147"/>
      <c r="G2751" s="147"/>
      <c r="H2751" s="147"/>
      <c r="I2751" s="147"/>
      <c r="J2751" s="147"/>
      <c r="K2751" s="147" t="s">
        <v>1037</v>
      </c>
      <c r="L2751" s="147"/>
      <c r="M2751" s="147"/>
      <c r="N2751" s="148" t="s">
        <v>32261</v>
      </c>
      <c r="O2751" s="148"/>
      <c r="P2751" s="148"/>
      <c r="Q2751" s="148"/>
      <c r="R2751" s="148"/>
      <c r="S2751" s="148"/>
    </row>
    <row r="2752" spans="1:19" ht="15" customHeight="1" x14ac:dyDescent="0.3">
      <c r="A2752" s="147" t="s">
        <v>32262</v>
      </c>
      <c r="B2752" s="147"/>
      <c r="C2752" s="147" t="s">
        <v>32263</v>
      </c>
      <c r="D2752" s="147"/>
      <c r="E2752" s="147"/>
      <c r="F2752" s="147"/>
      <c r="G2752" s="147"/>
      <c r="H2752" s="147"/>
      <c r="I2752" s="147"/>
      <c r="J2752" s="147"/>
      <c r="K2752" s="147" t="s">
        <v>1037</v>
      </c>
      <c r="L2752" s="147"/>
      <c r="M2752" s="147"/>
      <c r="N2752" s="148" t="s">
        <v>32264</v>
      </c>
      <c r="O2752" s="148"/>
      <c r="P2752" s="148"/>
      <c r="Q2752" s="148"/>
      <c r="R2752" s="148"/>
      <c r="S2752" s="148"/>
    </row>
    <row r="2753" spans="1:19" ht="15" customHeight="1" x14ac:dyDescent="0.3">
      <c r="A2753" s="147" t="s">
        <v>32265</v>
      </c>
      <c r="B2753" s="147"/>
      <c r="C2753" s="147" t="s">
        <v>32266</v>
      </c>
      <c r="D2753" s="147"/>
      <c r="E2753" s="147"/>
      <c r="F2753" s="147"/>
      <c r="G2753" s="147"/>
      <c r="H2753" s="147"/>
      <c r="I2753" s="147"/>
      <c r="J2753" s="147"/>
      <c r="K2753" s="147" t="s">
        <v>1037</v>
      </c>
      <c r="L2753" s="147"/>
      <c r="M2753" s="147"/>
      <c r="N2753" s="148" t="s">
        <v>32267</v>
      </c>
      <c r="O2753" s="148"/>
      <c r="P2753" s="148"/>
      <c r="Q2753" s="148"/>
      <c r="R2753" s="148"/>
      <c r="S2753" s="148"/>
    </row>
    <row r="2754" spans="1:19" ht="15" customHeight="1" x14ac:dyDescent="0.3">
      <c r="A2754" s="147" t="s">
        <v>32268</v>
      </c>
      <c r="B2754" s="147"/>
      <c r="C2754" s="147" t="s">
        <v>32269</v>
      </c>
      <c r="D2754" s="147"/>
      <c r="E2754" s="147"/>
      <c r="F2754" s="147"/>
      <c r="G2754" s="147"/>
      <c r="H2754" s="147"/>
      <c r="I2754" s="147"/>
      <c r="J2754" s="147"/>
      <c r="K2754" s="147" t="s">
        <v>1037</v>
      </c>
      <c r="L2754" s="147"/>
      <c r="M2754" s="147"/>
      <c r="N2754" s="148" t="s">
        <v>32270</v>
      </c>
      <c r="O2754" s="148"/>
      <c r="P2754" s="148"/>
      <c r="Q2754" s="148"/>
      <c r="R2754" s="148"/>
      <c r="S2754" s="148"/>
    </row>
    <row r="2755" spans="1:19" ht="15" customHeight="1" x14ac:dyDescent="0.3">
      <c r="A2755" s="147" t="s">
        <v>32271</v>
      </c>
      <c r="B2755" s="147"/>
      <c r="C2755" s="147" t="s">
        <v>32272</v>
      </c>
      <c r="D2755" s="147"/>
      <c r="E2755" s="147"/>
      <c r="F2755" s="147"/>
      <c r="G2755" s="147"/>
      <c r="H2755" s="147"/>
      <c r="I2755" s="147"/>
      <c r="J2755" s="147"/>
      <c r="K2755" s="147" t="s">
        <v>1037</v>
      </c>
      <c r="L2755" s="147"/>
      <c r="M2755" s="147"/>
      <c r="N2755" s="148" t="s">
        <v>17853</v>
      </c>
      <c r="O2755" s="148"/>
      <c r="P2755" s="148"/>
      <c r="Q2755" s="148"/>
      <c r="R2755" s="148"/>
      <c r="S2755" s="148"/>
    </row>
    <row r="2756" spans="1:19" ht="15" customHeight="1" x14ac:dyDescent="0.3">
      <c r="A2756" s="147" t="s">
        <v>32273</v>
      </c>
      <c r="B2756" s="147"/>
      <c r="C2756" s="147" t="s">
        <v>32274</v>
      </c>
      <c r="D2756" s="147"/>
      <c r="E2756" s="147"/>
      <c r="F2756" s="147"/>
      <c r="G2756" s="147"/>
      <c r="H2756" s="147"/>
      <c r="I2756" s="147"/>
      <c r="J2756" s="147"/>
      <c r="K2756" s="147" t="s">
        <v>1037</v>
      </c>
      <c r="L2756" s="147"/>
      <c r="M2756" s="147"/>
      <c r="N2756" s="148" t="s">
        <v>16848</v>
      </c>
      <c r="O2756" s="148"/>
      <c r="P2756" s="148"/>
      <c r="Q2756" s="148"/>
      <c r="R2756" s="148"/>
      <c r="S2756" s="148"/>
    </row>
    <row r="2757" spans="1:19" ht="15" customHeight="1" x14ac:dyDescent="0.3">
      <c r="A2757" s="147" t="s">
        <v>32275</v>
      </c>
      <c r="B2757" s="147"/>
      <c r="C2757" s="147" t="s">
        <v>32276</v>
      </c>
      <c r="D2757" s="147"/>
      <c r="E2757" s="147"/>
      <c r="F2757" s="147"/>
      <c r="G2757" s="147"/>
      <c r="H2757" s="147"/>
      <c r="I2757" s="147"/>
      <c r="J2757" s="147"/>
      <c r="K2757" s="147" t="s">
        <v>1037</v>
      </c>
      <c r="L2757" s="147"/>
      <c r="M2757" s="147"/>
      <c r="N2757" s="148" t="s">
        <v>16774</v>
      </c>
      <c r="O2757" s="148"/>
      <c r="P2757" s="148"/>
      <c r="Q2757" s="148"/>
      <c r="R2757" s="148"/>
      <c r="S2757" s="148"/>
    </row>
    <row r="2758" spans="1:19" ht="15" customHeight="1" x14ac:dyDescent="0.3">
      <c r="A2758" s="147" t="s">
        <v>19923</v>
      </c>
      <c r="B2758" s="147"/>
      <c r="C2758" s="147" t="s">
        <v>32277</v>
      </c>
      <c r="D2758" s="147"/>
      <c r="E2758" s="147"/>
      <c r="F2758" s="147"/>
      <c r="G2758" s="147"/>
      <c r="H2758" s="147"/>
      <c r="I2758" s="147"/>
      <c r="J2758" s="147"/>
      <c r="K2758" s="147" t="s">
        <v>1037</v>
      </c>
      <c r="L2758" s="147"/>
      <c r="M2758" s="147"/>
      <c r="N2758" s="148" t="s">
        <v>16646</v>
      </c>
      <c r="O2758" s="148"/>
      <c r="P2758" s="148"/>
      <c r="Q2758" s="148"/>
      <c r="R2758" s="148"/>
      <c r="S2758" s="148"/>
    </row>
    <row r="2759" spans="1:19" ht="15" customHeight="1" x14ac:dyDescent="0.3">
      <c r="A2759" s="147" t="s">
        <v>32278</v>
      </c>
      <c r="B2759" s="147"/>
      <c r="C2759" s="147" t="s">
        <v>32279</v>
      </c>
      <c r="D2759" s="147"/>
      <c r="E2759" s="147"/>
      <c r="F2759" s="147"/>
      <c r="G2759" s="147"/>
      <c r="H2759" s="147"/>
      <c r="I2759" s="147"/>
      <c r="J2759" s="147"/>
      <c r="K2759" s="147" t="s">
        <v>1037</v>
      </c>
      <c r="L2759" s="147"/>
      <c r="M2759" s="147"/>
      <c r="N2759" s="148" t="s">
        <v>8788</v>
      </c>
      <c r="O2759" s="148"/>
      <c r="P2759" s="148"/>
      <c r="Q2759" s="148"/>
      <c r="R2759" s="148"/>
      <c r="S2759" s="148"/>
    </row>
    <row r="2760" spans="1:19" ht="15" customHeight="1" x14ac:dyDescent="0.3">
      <c r="A2760" s="147" t="s">
        <v>32280</v>
      </c>
      <c r="B2760" s="147"/>
      <c r="C2760" s="147" t="s">
        <v>32281</v>
      </c>
      <c r="D2760" s="147"/>
      <c r="E2760" s="147"/>
      <c r="F2760" s="147"/>
      <c r="G2760" s="147"/>
      <c r="H2760" s="147"/>
      <c r="I2760" s="147"/>
      <c r="J2760" s="147"/>
      <c r="K2760" s="147" t="s">
        <v>1037</v>
      </c>
      <c r="L2760" s="147"/>
      <c r="M2760" s="147"/>
      <c r="N2760" s="148" t="s">
        <v>32282</v>
      </c>
      <c r="O2760" s="148"/>
      <c r="P2760" s="148"/>
      <c r="Q2760" s="148"/>
      <c r="R2760" s="148"/>
      <c r="S2760" s="148"/>
    </row>
    <row r="2761" spans="1:19" ht="15" customHeight="1" x14ac:dyDescent="0.3">
      <c r="A2761" s="147" t="s">
        <v>32283</v>
      </c>
      <c r="B2761" s="147"/>
      <c r="C2761" s="147" t="s">
        <v>32284</v>
      </c>
      <c r="D2761" s="147"/>
      <c r="E2761" s="147"/>
      <c r="F2761" s="147"/>
      <c r="G2761" s="147"/>
      <c r="H2761" s="147"/>
      <c r="I2761" s="147"/>
      <c r="J2761" s="147"/>
      <c r="K2761" s="147" t="s">
        <v>1037</v>
      </c>
      <c r="L2761" s="147"/>
      <c r="M2761" s="147"/>
      <c r="N2761" s="148" t="s">
        <v>32285</v>
      </c>
      <c r="O2761" s="148"/>
      <c r="P2761" s="148"/>
      <c r="Q2761" s="148"/>
      <c r="R2761" s="148"/>
      <c r="S2761" s="148"/>
    </row>
    <row r="2762" spans="1:19" ht="15" customHeight="1" x14ac:dyDescent="0.3">
      <c r="A2762" s="147" t="s">
        <v>32286</v>
      </c>
      <c r="B2762" s="147"/>
      <c r="C2762" s="147" t="s">
        <v>32287</v>
      </c>
      <c r="D2762" s="147"/>
      <c r="E2762" s="147"/>
      <c r="F2762" s="147"/>
      <c r="G2762" s="147"/>
      <c r="H2762" s="147"/>
      <c r="I2762" s="147"/>
      <c r="J2762" s="147"/>
      <c r="K2762" s="147" t="s">
        <v>1037</v>
      </c>
      <c r="L2762" s="147"/>
      <c r="M2762" s="147"/>
      <c r="N2762" s="148" t="s">
        <v>32288</v>
      </c>
      <c r="O2762" s="148"/>
      <c r="P2762" s="148"/>
      <c r="Q2762" s="148"/>
      <c r="R2762" s="148"/>
      <c r="S2762" s="148"/>
    </row>
    <row r="2763" spans="1:19" ht="15" customHeight="1" x14ac:dyDescent="0.3">
      <c r="A2763" s="147" t="s">
        <v>32289</v>
      </c>
      <c r="B2763" s="147"/>
      <c r="C2763" s="147" t="s">
        <v>32290</v>
      </c>
      <c r="D2763" s="147"/>
      <c r="E2763" s="147"/>
      <c r="F2763" s="147"/>
      <c r="G2763" s="147"/>
      <c r="H2763" s="147"/>
      <c r="I2763" s="147"/>
      <c r="J2763" s="147"/>
      <c r="K2763" s="147" t="s">
        <v>1037</v>
      </c>
      <c r="L2763" s="147"/>
      <c r="M2763" s="147"/>
      <c r="N2763" s="148" t="s">
        <v>30861</v>
      </c>
      <c r="O2763" s="148"/>
      <c r="P2763" s="148"/>
      <c r="Q2763" s="148"/>
      <c r="R2763" s="148"/>
      <c r="S2763" s="148"/>
    </row>
    <row r="2764" spans="1:19" ht="15" customHeight="1" x14ac:dyDescent="0.3">
      <c r="A2764" s="147" t="s">
        <v>32291</v>
      </c>
      <c r="B2764" s="147"/>
      <c r="C2764" s="147" t="s">
        <v>32292</v>
      </c>
      <c r="D2764" s="147"/>
      <c r="E2764" s="147"/>
      <c r="F2764" s="147"/>
      <c r="G2764" s="147"/>
      <c r="H2764" s="147"/>
      <c r="I2764" s="147"/>
      <c r="J2764" s="147"/>
      <c r="K2764" s="147" t="s">
        <v>1037</v>
      </c>
      <c r="L2764" s="147"/>
      <c r="M2764" s="147"/>
      <c r="N2764" s="148" t="s">
        <v>32293</v>
      </c>
      <c r="O2764" s="148"/>
      <c r="P2764" s="148"/>
      <c r="Q2764" s="148"/>
      <c r="R2764" s="148"/>
      <c r="S2764" s="148"/>
    </row>
    <row r="2765" spans="1:19" ht="15" customHeight="1" x14ac:dyDescent="0.3">
      <c r="A2765" s="147" t="s">
        <v>32294</v>
      </c>
      <c r="B2765" s="147"/>
      <c r="C2765" s="147" t="s">
        <v>32295</v>
      </c>
      <c r="D2765" s="147"/>
      <c r="E2765" s="147"/>
      <c r="F2765" s="147"/>
      <c r="G2765" s="147"/>
      <c r="H2765" s="147"/>
      <c r="I2765" s="147"/>
      <c r="J2765" s="147"/>
      <c r="K2765" s="147" t="s">
        <v>1037</v>
      </c>
      <c r="L2765" s="147"/>
      <c r="M2765" s="147"/>
      <c r="N2765" s="148" t="s">
        <v>32296</v>
      </c>
      <c r="O2765" s="148"/>
      <c r="P2765" s="148"/>
      <c r="Q2765" s="148"/>
      <c r="R2765" s="148"/>
      <c r="S2765" s="148"/>
    </row>
    <row r="2766" spans="1:19" ht="15" customHeight="1" x14ac:dyDescent="0.3">
      <c r="A2766" s="147" t="s">
        <v>32297</v>
      </c>
      <c r="B2766" s="147"/>
      <c r="C2766" s="147" t="s">
        <v>32298</v>
      </c>
      <c r="D2766" s="147"/>
      <c r="E2766" s="147"/>
      <c r="F2766" s="147"/>
      <c r="G2766" s="147"/>
      <c r="H2766" s="147"/>
      <c r="I2766" s="147"/>
      <c r="J2766" s="147"/>
      <c r="K2766" s="147" t="s">
        <v>1037</v>
      </c>
      <c r="L2766" s="147"/>
      <c r="M2766" s="147"/>
      <c r="N2766" s="148" t="s">
        <v>32299</v>
      </c>
      <c r="O2766" s="148"/>
      <c r="P2766" s="148"/>
      <c r="Q2766" s="148"/>
      <c r="R2766" s="148"/>
      <c r="S2766" s="148"/>
    </row>
    <row r="2767" spans="1:19" ht="15" customHeight="1" x14ac:dyDescent="0.3">
      <c r="A2767" s="147" t="s">
        <v>32300</v>
      </c>
      <c r="B2767" s="147"/>
      <c r="C2767" s="147" t="s">
        <v>32301</v>
      </c>
      <c r="D2767" s="147"/>
      <c r="E2767" s="147"/>
      <c r="F2767" s="147"/>
      <c r="G2767" s="147"/>
      <c r="H2767" s="147"/>
      <c r="I2767" s="147"/>
      <c r="J2767" s="147"/>
      <c r="K2767" s="147" t="s">
        <v>1037</v>
      </c>
      <c r="L2767" s="147"/>
      <c r="M2767" s="147"/>
      <c r="N2767" s="148" t="s">
        <v>14764</v>
      </c>
      <c r="O2767" s="148"/>
      <c r="P2767" s="148"/>
      <c r="Q2767" s="148"/>
      <c r="R2767" s="148"/>
      <c r="S2767" s="148"/>
    </row>
    <row r="2768" spans="1:19" ht="15" customHeight="1" x14ac:dyDescent="0.3">
      <c r="A2768" s="147" t="s">
        <v>32302</v>
      </c>
      <c r="B2768" s="147"/>
      <c r="C2768" s="147" t="s">
        <v>32303</v>
      </c>
      <c r="D2768" s="147"/>
      <c r="E2768" s="147"/>
      <c r="F2768" s="147"/>
      <c r="G2768" s="147"/>
      <c r="H2768" s="147"/>
      <c r="I2768" s="147"/>
      <c r="J2768" s="147"/>
      <c r="K2768" s="147" t="s">
        <v>26910</v>
      </c>
      <c r="L2768" s="147"/>
      <c r="M2768" s="147"/>
      <c r="N2768" s="148" t="s">
        <v>26911</v>
      </c>
      <c r="O2768" s="148"/>
      <c r="P2768" s="148"/>
      <c r="Q2768" s="148"/>
      <c r="R2768" s="148"/>
      <c r="S2768" s="148"/>
    </row>
    <row r="2769" spans="1:19" ht="15" customHeight="1" x14ac:dyDescent="0.3">
      <c r="A2769" s="147" t="s">
        <v>32304</v>
      </c>
      <c r="B2769" s="147"/>
      <c r="C2769" s="147" t="s">
        <v>32305</v>
      </c>
      <c r="D2769" s="147"/>
      <c r="E2769" s="147"/>
      <c r="F2769" s="147"/>
      <c r="G2769" s="147"/>
      <c r="H2769" s="147"/>
      <c r="I2769" s="147"/>
      <c r="J2769" s="147"/>
      <c r="K2769" s="147" t="s">
        <v>1037</v>
      </c>
      <c r="L2769" s="147"/>
      <c r="M2769" s="147"/>
      <c r="N2769" s="148" t="s">
        <v>13047</v>
      </c>
      <c r="O2769" s="148"/>
      <c r="P2769" s="148"/>
      <c r="Q2769" s="148"/>
      <c r="R2769" s="148"/>
      <c r="S2769" s="148"/>
    </row>
    <row r="2770" spans="1:19" ht="15" customHeight="1" x14ac:dyDescent="0.3">
      <c r="A2770" s="147" t="s">
        <v>32306</v>
      </c>
      <c r="B2770" s="147"/>
      <c r="C2770" s="147" t="s">
        <v>32307</v>
      </c>
      <c r="D2770" s="147"/>
      <c r="E2770" s="147"/>
      <c r="F2770" s="147"/>
      <c r="G2770" s="147"/>
      <c r="H2770" s="147"/>
      <c r="I2770" s="147"/>
      <c r="J2770" s="147"/>
      <c r="K2770" s="147" t="s">
        <v>1037</v>
      </c>
      <c r="L2770" s="147"/>
      <c r="M2770" s="147"/>
      <c r="N2770" s="148" t="s">
        <v>32308</v>
      </c>
      <c r="O2770" s="148"/>
      <c r="P2770" s="148"/>
      <c r="Q2770" s="148"/>
      <c r="R2770" s="148"/>
      <c r="S2770" s="148"/>
    </row>
    <row r="2771" spans="1:19" ht="15" customHeight="1" x14ac:dyDescent="0.3">
      <c r="A2771" s="147" t="s">
        <v>32309</v>
      </c>
      <c r="B2771" s="147"/>
      <c r="C2771" s="147" t="s">
        <v>32310</v>
      </c>
      <c r="D2771" s="147"/>
      <c r="E2771" s="147"/>
      <c r="F2771" s="147"/>
      <c r="G2771" s="147"/>
      <c r="H2771" s="147"/>
      <c r="I2771" s="147"/>
      <c r="J2771" s="147"/>
      <c r="K2771" s="147" t="s">
        <v>1037</v>
      </c>
      <c r="L2771" s="147"/>
      <c r="M2771" s="147"/>
      <c r="N2771" s="148" t="s">
        <v>18468</v>
      </c>
      <c r="O2771" s="148"/>
      <c r="P2771" s="148"/>
      <c r="Q2771" s="148"/>
      <c r="R2771" s="148"/>
      <c r="S2771" s="148"/>
    </row>
    <row r="2772" spans="1:19" ht="15" customHeight="1" x14ac:dyDescent="0.3">
      <c r="A2772" s="147" t="s">
        <v>32311</v>
      </c>
      <c r="B2772" s="147"/>
      <c r="C2772" s="147" t="s">
        <v>32312</v>
      </c>
      <c r="D2772" s="147"/>
      <c r="E2772" s="147"/>
      <c r="F2772" s="147"/>
      <c r="G2772" s="147"/>
      <c r="H2772" s="147"/>
      <c r="I2772" s="147"/>
      <c r="J2772" s="147"/>
      <c r="K2772" s="147" t="s">
        <v>1037</v>
      </c>
      <c r="L2772" s="147"/>
      <c r="M2772" s="147"/>
      <c r="N2772" s="148" t="s">
        <v>18468</v>
      </c>
      <c r="O2772" s="148"/>
      <c r="P2772" s="148"/>
      <c r="Q2772" s="148"/>
      <c r="R2772" s="148"/>
      <c r="S2772" s="148"/>
    </row>
    <row r="2773" spans="1:19" ht="15" customHeight="1" x14ac:dyDescent="0.3">
      <c r="A2773" s="147" t="s">
        <v>32313</v>
      </c>
      <c r="B2773" s="147"/>
      <c r="C2773" s="147" t="s">
        <v>27041</v>
      </c>
      <c r="D2773" s="147"/>
      <c r="E2773" s="147"/>
      <c r="F2773" s="147"/>
      <c r="G2773" s="147"/>
      <c r="H2773" s="147"/>
      <c r="I2773" s="147"/>
      <c r="J2773" s="147"/>
      <c r="K2773" s="147" t="s">
        <v>26910</v>
      </c>
      <c r="L2773" s="147"/>
      <c r="M2773" s="147"/>
      <c r="N2773" s="148" t="s">
        <v>26911</v>
      </c>
      <c r="O2773" s="148"/>
      <c r="P2773" s="148"/>
      <c r="Q2773" s="148"/>
      <c r="R2773" s="148"/>
      <c r="S2773" s="148"/>
    </row>
    <row r="2774" spans="1:19" ht="15" customHeight="1" x14ac:dyDescent="0.3">
      <c r="A2774" s="147" t="s">
        <v>32314</v>
      </c>
      <c r="B2774" s="147"/>
      <c r="C2774" s="147" t="s">
        <v>32315</v>
      </c>
      <c r="D2774" s="147"/>
      <c r="E2774" s="147"/>
      <c r="F2774" s="147"/>
      <c r="G2774" s="147"/>
      <c r="H2774" s="147"/>
      <c r="I2774" s="147"/>
      <c r="J2774" s="147"/>
      <c r="K2774" s="147" t="s">
        <v>1037</v>
      </c>
      <c r="L2774" s="147"/>
      <c r="M2774" s="147"/>
      <c r="N2774" s="148" t="s">
        <v>4578</v>
      </c>
      <c r="O2774" s="148"/>
      <c r="P2774" s="148"/>
      <c r="Q2774" s="148"/>
      <c r="R2774" s="148"/>
      <c r="S2774" s="148"/>
    </row>
    <row r="2775" spans="1:19" ht="15" customHeight="1" x14ac:dyDescent="0.3">
      <c r="A2775" s="147" t="s">
        <v>32316</v>
      </c>
      <c r="B2775" s="147"/>
      <c r="C2775" s="147" t="s">
        <v>32317</v>
      </c>
      <c r="D2775" s="147"/>
      <c r="E2775" s="147"/>
      <c r="F2775" s="147"/>
      <c r="G2775" s="147"/>
      <c r="H2775" s="147"/>
      <c r="I2775" s="147"/>
      <c r="J2775" s="147"/>
      <c r="K2775" s="147" t="s">
        <v>1037</v>
      </c>
      <c r="L2775" s="147"/>
      <c r="M2775" s="147"/>
      <c r="N2775" s="148" t="s">
        <v>2292</v>
      </c>
      <c r="O2775" s="148"/>
      <c r="P2775" s="148"/>
      <c r="Q2775" s="148"/>
      <c r="R2775" s="148"/>
      <c r="S2775" s="148"/>
    </row>
    <row r="2776" spans="1:19" ht="15" customHeight="1" x14ac:dyDescent="0.3">
      <c r="A2776" s="147" t="s">
        <v>32318</v>
      </c>
      <c r="B2776" s="147"/>
      <c r="C2776" s="147" t="s">
        <v>32319</v>
      </c>
      <c r="D2776" s="147"/>
      <c r="E2776" s="147"/>
      <c r="F2776" s="147"/>
      <c r="G2776" s="147"/>
      <c r="H2776" s="147"/>
      <c r="I2776" s="147"/>
      <c r="J2776" s="147"/>
      <c r="K2776" s="147" t="s">
        <v>1037</v>
      </c>
      <c r="L2776" s="147"/>
      <c r="M2776" s="147"/>
      <c r="N2776" s="148" t="s">
        <v>4578</v>
      </c>
      <c r="O2776" s="148"/>
      <c r="P2776" s="148"/>
      <c r="Q2776" s="148"/>
      <c r="R2776" s="148"/>
      <c r="S2776" s="148"/>
    </row>
    <row r="2777" spans="1:19" ht="15" customHeight="1" x14ac:dyDescent="0.3">
      <c r="A2777" s="147" t="s">
        <v>32320</v>
      </c>
      <c r="B2777" s="147"/>
      <c r="C2777" s="147" t="s">
        <v>27043</v>
      </c>
      <c r="D2777" s="147"/>
      <c r="E2777" s="147"/>
      <c r="F2777" s="147"/>
      <c r="G2777" s="147"/>
      <c r="H2777" s="147"/>
      <c r="I2777" s="147"/>
      <c r="J2777" s="147"/>
      <c r="K2777" s="147" t="s">
        <v>26910</v>
      </c>
      <c r="L2777" s="147"/>
      <c r="M2777" s="147"/>
      <c r="N2777" s="148" t="s">
        <v>26911</v>
      </c>
      <c r="O2777" s="148"/>
      <c r="P2777" s="148"/>
      <c r="Q2777" s="148"/>
      <c r="R2777" s="148"/>
      <c r="S2777" s="148"/>
    </row>
    <row r="2778" spans="1:19" ht="15" customHeight="1" x14ac:dyDescent="0.3">
      <c r="A2778" s="147" t="s">
        <v>32321</v>
      </c>
      <c r="B2778" s="147"/>
      <c r="C2778" s="147" t="s">
        <v>32322</v>
      </c>
      <c r="D2778" s="147"/>
      <c r="E2778" s="147"/>
      <c r="F2778" s="147"/>
      <c r="G2778" s="147"/>
      <c r="H2778" s="147"/>
      <c r="I2778" s="147"/>
      <c r="J2778" s="147"/>
      <c r="K2778" s="147" t="s">
        <v>1037</v>
      </c>
      <c r="L2778" s="147"/>
      <c r="M2778" s="147"/>
      <c r="N2778" s="148" t="s">
        <v>32323</v>
      </c>
      <c r="O2778" s="148"/>
      <c r="P2778" s="148"/>
      <c r="Q2778" s="148"/>
      <c r="R2778" s="148"/>
      <c r="S2778" s="148"/>
    </row>
    <row r="2779" spans="1:19" ht="15" customHeight="1" x14ac:dyDescent="0.3">
      <c r="A2779" s="147" t="s">
        <v>32324</v>
      </c>
      <c r="B2779" s="147"/>
      <c r="C2779" s="147" t="s">
        <v>32325</v>
      </c>
      <c r="D2779" s="147"/>
      <c r="E2779" s="147"/>
      <c r="F2779" s="147"/>
      <c r="G2779" s="147"/>
      <c r="H2779" s="147"/>
      <c r="I2779" s="147"/>
      <c r="J2779" s="147"/>
      <c r="K2779" s="147" t="s">
        <v>1037</v>
      </c>
      <c r="L2779" s="147"/>
      <c r="M2779" s="147"/>
      <c r="N2779" s="148" t="s">
        <v>2292</v>
      </c>
      <c r="O2779" s="148"/>
      <c r="P2779" s="148"/>
      <c r="Q2779" s="148"/>
      <c r="R2779" s="148"/>
      <c r="S2779" s="148"/>
    </row>
    <row r="2780" spans="1:19" ht="15" customHeight="1" x14ac:dyDescent="0.3">
      <c r="A2780" s="152" t="s">
        <v>32326</v>
      </c>
      <c r="B2780" s="152"/>
      <c r="C2780" s="152" t="s">
        <v>32327</v>
      </c>
      <c r="D2780" s="152"/>
      <c r="E2780" s="152"/>
      <c r="F2780" s="152"/>
      <c r="G2780" s="152"/>
      <c r="H2780" s="152"/>
      <c r="I2780" s="152"/>
      <c r="J2780" s="152"/>
      <c r="K2780" s="152" t="s">
        <v>1037</v>
      </c>
      <c r="L2780" s="152"/>
      <c r="M2780" s="152"/>
      <c r="N2780" s="153" t="s">
        <v>4578</v>
      </c>
      <c r="O2780" s="153"/>
      <c r="P2780" s="153"/>
      <c r="Q2780" s="153"/>
      <c r="R2780" s="153"/>
      <c r="S2780" s="153"/>
    </row>
    <row r="2782" spans="1:19" ht="15" customHeight="1" x14ac:dyDescent="0.3">
      <c r="A2782" s="154" t="s">
        <v>26963</v>
      </c>
      <c r="B2782" s="154"/>
      <c r="C2782" s="154"/>
    </row>
    <row r="2783" spans="1:19" ht="15" customHeight="1" x14ac:dyDescent="0.3">
      <c r="A2783" s="154"/>
      <c r="B2783" s="154"/>
      <c r="C2783" s="154"/>
      <c r="P2783" s="155" t="s">
        <v>32328</v>
      </c>
      <c r="Q2783" s="155"/>
      <c r="R2783" s="155"/>
      <c r="S2783" s="155"/>
    </row>
    <row r="2784" spans="1:19" x14ac:dyDescent="0.3">
      <c r="P2784" s="155"/>
      <c r="Q2784" s="155"/>
      <c r="R2784" s="155"/>
      <c r="S2784" s="155"/>
    </row>
    <row r="2786" spans="1:19" ht="15.75" customHeight="1" x14ac:dyDescent="0.3">
      <c r="H2786" s="150" t="s">
        <v>26843</v>
      </c>
      <c r="I2786" s="150"/>
      <c r="J2786" s="150"/>
      <c r="K2786" s="150"/>
      <c r="L2786" s="150"/>
      <c r="M2786" s="150"/>
      <c r="N2786" s="150"/>
    </row>
    <row r="2788" spans="1:19" ht="15.75" customHeight="1" x14ac:dyDescent="0.3">
      <c r="G2788" s="150" t="s">
        <v>26844</v>
      </c>
      <c r="H2788" s="150"/>
    </row>
    <row r="2790" spans="1:19" ht="15" customHeight="1" x14ac:dyDescent="0.3">
      <c r="A2790" s="151" t="s">
        <v>26845</v>
      </c>
      <c r="B2790" s="151"/>
      <c r="C2790" s="151"/>
      <c r="D2790" s="151"/>
      <c r="J2790" s="151" t="s">
        <v>26846</v>
      </c>
      <c r="K2790" s="151"/>
      <c r="M2790" s="151" t="s">
        <v>26847</v>
      </c>
      <c r="N2790" s="151"/>
      <c r="P2790" s="151" t="s">
        <v>26848</v>
      </c>
      <c r="Q2790" s="151"/>
      <c r="R2790" s="151"/>
    </row>
    <row r="2792" spans="1:19" ht="15" customHeight="1" x14ac:dyDescent="0.3">
      <c r="A2792" s="137" t="s">
        <v>27</v>
      </c>
      <c r="C2792" s="149" t="s">
        <v>26849</v>
      </c>
      <c r="D2792" s="149"/>
      <c r="E2792" s="149"/>
      <c r="L2792" s="137" t="s">
        <v>13</v>
      </c>
      <c r="R2792" s="137" t="s">
        <v>26850</v>
      </c>
    </row>
    <row r="2794" spans="1:19" ht="15" customHeight="1" x14ac:dyDescent="0.3">
      <c r="A2794" s="147" t="s">
        <v>32329</v>
      </c>
      <c r="B2794" s="147"/>
      <c r="C2794" s="147" t="s">
        <v>32330</v>
      </c>
      <c r="D2794" s="147"/>
      <c r="E2794" s="147"/>
      <c r="F2794" s="147"/>
      <c r="G2794" s="147"/>
      <c r="H2794" s="147"/>
      <c r="I2794" s="147"/>
      <c r="J2794" s="147"/>
      <c r="K2794" s="147" t="s">
        <v>26910</v>
      </c>
      <c r="L2794" s="147"/>
      <c r="M2794" s="147"/>
      <c r="N2794" s="148" t="s">
        <v>26911</v>
      </c>
      <c r="O2794" s="148"/>
      <c r="P2794" s="148"/>
      <c r="Q2794" s="148"/>
      <c r="R2794" s="148"/>
      <c r="S2794" s="148"/>
    </row>
    <row r="2795" spans="1:19" x14ac:dyDescent="0.3">
      <c r="A2795" s="147"/>
      <c r="B2795" s="147"/>
      <c r="C2795" s="147"/>
      <c r="D2795" s="147"/>
      <c r="E2795" s="147"/>
      <c r="F2795" s="147"/>
      <c r="G2795" s="147"/>
      <c r="H2795" s="147"/>
      <c r="I2795" s="147"/>
      <c r="J2795" s="147"/>
      <c r="K2795" s="147"/>
      <c r="L2795" s="147"/>
      <c r="M2795" s="147"/>
      <c r="N2795" s="148"/>
      <c r="O2795" s="148"/>
      <c r="P2795" s="148"/>
      <c r="Q2795" s="148"/>
      <c r="R2795" s="148"/>
      <c r="S2795" s="148"/>
    </row>
    <row r="2796" spans="1:19" ht="15" customHeight="1" x14ac:dyDescent="0.3">
      <c r="A2796" s="147" t="s">
        <v>32331</v>
      </c>
      <c r="B2796" s="147"/>
      <c r="C2796" s="147" t="s">
        <v>32332</v>
      </c>
      <c r="D2796" s="147"/>
      <c r="E2796" s="147"/>
      <c r="F2796" s="147"/>
      <c r="G2796" s="147"/>
      <c r="H2796" s="147"/>
      <c r="I2796" s="147"/>
      <c r="J2796" s="147"/>
      <c r="K2796" s="147" t="s">
        <v>1037</v>
      </c>
      <c r="L2796" s="147"/>
      <c r="M2796" s="147"/>
      <c r="N2796" s="148" t="s">
        <v>32333</v>
      </c>
      <c r="O2796" s="148"/>
      <c r="P2796" s="148"/>
      <c r="Q2796" s="148"/>
      <c r="R2796" s="148"/>
      <c r="S2796" s="148"/>
    </row>
    <row r="2797" spans="1:19" ht="15" customHeight="1" x14ac:dyDescent="0.3">
      <c r="A2797" s="147" t="s">
        <v>32334</v>
      </c>
      <c r="B2797" s="147"/>
      <c r="C2797" s="147" t="s">
        <v>32335</v>
      </c>
      <c r="D2797" s="147"/>
      <c r="E2797" s="147"/>
      <c r="F2797" s="147"/>
      <c r="G2797" s="147"/>
      <c r="H2797" s="147"/>
      <c r="I2797" s="147"/>
      <c r="J2797" s="147"/>
      <c r="K2797" s="147" t="s">
        <v>80</v>
      </c>
      <c r="L2797" s="147"/>
      <c r="M2797" s="147"/>
      <c r="N2797" s="148" t="s">
        <v>32336</v>
      </c>
      <c r="O2797" s="148"/>
      <c r="P2797" s="148"/>
      <c r="Q2797" s="148"/>
      <c r="R2797" s="148"/>
      <c r="S2797" s="148"/>
    </row>
    <row r="2798" spans="1:19" ht="15" customHeight="1" x14ac:dyDescent="0.3">
      <c r="A2798" s="147" t="s">
        <v>32337</v>
      </c>
      <c r="B2798" s="147"/>
      <c r="C2798" s="147" t="s">
        <v>32338</v>
      </c>
      <c r="D2798" s="147"/>
      <c r="E2798" s="147"/>
      <c r="F2798" s="147"/>
      <c r="G2798" s="147"/>
      <c r="H2798" s="147"/>
      <c r="I2798" s="147"/>
      <c r="J2798" s="147"/>
      <c r="K2798" s="147" t="s">
        <v>1037</v>
      </c>
      <c r="L2798" s="147"/>
      <c r="M2798" s="147"/>
      <c r="N2798" s="148" t="s">
        <v>9121</v>
      </c>
      <c r="O2798" s="148"/>
      <c r="P2798" s="148"/>
      <c r="Q2798" s="148"/>
      <c r="R2798" s="148"/>
      <c r="S2798" s="148"/>
    </row>
    <row r="2799" spans="1:19" ht="15" customHeight="1" x14ac:dyDescent="0.3">
      <c r="A2799" s="147" t="s">
        <v>32339</v>
      </c>
      <c r="B2799" s="147"/>
      <c r="C2799" s="147" t="s">
        <v>32340</v>
      </c>
      <c r="D2799" s="147"/>
      <c r="E2799" s="147"/>
      <c r="F2799" s="147"/>
      <c r="G2799" s="147"/>
      <c r="H2799" s="147"/>
      <c r="I2799" s="147"/>
      <c r="J2799" s="147"/>
      <c r="K2799" s="147" t="s">
        <v>1037</v>
      </c>
      <c r="L2799" s="147"/>
      <c r="M2799" s="147"/>
      <c r="N2799" s="148" t="s">
        <v>7427</v>
      </c>
      <c r="O2799" s="148"/>
      <c r="P2799" s="148"/>
      <c r="Q2799" s="148"/>
      <c r="R2799" s="148"/>
      <c r="S2799" s="148"/>
    </row>
    <row r="2800" spans="1:19" ht="15" customHeight="1" x14ac:dyDescent="0.3">
      <c r="A2800" s="147" t="s">
        <v>32341</v>
      </c>
      <c r="B2800" s="147"/>
      <c r="C2800" s="147" t="s">
        <v>32342</v>
      </c>
      <c r="D2800" s="147"/>
      <c r="E2800" s="147"/>
      <c r="F2800" s="147"/>
      <c r="G2800" s="147"/>
      <c r="H2800" s="147"/>
      <c r="I2800" s="147"/>
      <c r="J2800" s="147"/>
      <c r="K2800" s="147" t="s">
        <v>1037</v>
      </c>
      <c r="L2800" s="147"/>
      <c r="M2800" s="147"/>
      <c r="N2800" s="148" t="s">
        <v>32343</v>
      </c>
      <c r="O2800" s="148"/>
      <c r="P2800" s="148"/>
      <c r="Q2800" s="148"/>
      <c r="R2800" s="148"/>
      <c r="S2800" s="148"/>
    </row>
    <row r="2801" spans="1:19" ht="15" customHeight="1" x14ac:dyDescent="0.3">
      <c r="A2801" s="147" t="s">
        <v>32344</v>
      </c>
      <c r="B2801" s="147"/>
      <c r="C2801" s="147" t="s">
        <v>32345</v>
      </c>
      <c r="D2801" s="147"/>
      <c r="E2801" s="147"/>
      <c r="F2801" s="147"/>
      <c r="G2801" s="147"/>
      <c r="H2801" s="147"/>
      <c r="I2801" s="147"/>
      <c r="J2801" s="147"/>
      <c r="K2801" s="147" t="s">
        <v>26910</v>
      </c>
      <c r="L2801" s="147"/>
      <c r="M2801" s="147"/>
      <c r="N2801" s="148" t="s">
        <v>26911</v>
      </c>
      <c r="O2801" s="148"/>
      <c r="P2801" s="148"/>
      <c r="Q2801" s="148"/>
      <c r="R2801" s="148"/>
      <c r="S2801" s="148"/>
    </row>
    <row r="2802" spans="1:19" ht="15" customHeight="1" x14ac:dyDescent="0.3">
      <c r="A2802" s="147" t="s">
        <v>32346</v>
      </c>
      <c r="B2802" s="147"/>
      <c r="C2802" s="147" t="s">
        <v>32347</v>
      </c>
      <c r="D2802" s="147"/>
      <c r="E2802" s="147"/>
      <c r="F2802" s="147"/>
      <c r="G2802" s="147"/>
      <c r="H2802" s="147"/>
      <c r="I2802" s="147"/>
      <c r="J2802" s="147"/>
      <c r="K2802" s="147" t="s">
        <v>1037</v>
      </c>
      <c r="L2802" s="147"/>
      <c r="M2802" s="147"/>
      <c r="N2802" s="148" t="s">
        <v>32348</v>
      </c>
      <c r="O2802" s="148"/>
      <c r="P2802" s="148"/>
      <c r="Q2802" s="148"/>
      <c r="R2802" s="148"/>
      <c r="S2802" s="148"/>
    </row>
    <row r="2803" spans="1:19" ht="15" customHeight="1" x14ac:dyDescent="0.3">
      <c r="A2803" s="147" t="s">
        <v>32349</v>
      </c>
      <c r="B2803" s="147"/>
      <c r="C2803" s="147" t="s">
        <v>32350</v>
      </c>
      <c r="D2803" s="147"/>
      <c r="E2803" s="147"/>
      <c r="F2803" s="147"/>
      <c r="G2803" s="147"/>
      <c r="H2803" s="147"/>
      <c r="I2803" s="147"/>
      <c r="J2803" s="147"/>
      <c r="K2803" s="147" t="s">
        <v>1037</v>
      </c>
      <c r="L2803" s="147"/>
      <c r="M2803" s="147"/>
      <c r="N2803" s="148" t="s">
        <v>8082</v>
      </c>
      <c r="O2803" s="148"/>
      <c r="P2803" s="148"/>
      <c r="Q2803" s="148"/>
      <c r="R2803" s="148"/>
      <c r="S2803" s="148"/>
    </row>
    <row r="2804" spans="1:19" ht="15" customHeight="1" x14ac:dyDescent="0.3">
      <c r="A2804" s="147" t="s">
        <v>32351</v>
      </c>
      <c r="B2804" s="147"/>
      <c r="C2804" s="147" t="s">
        <v>27272</v>
      </c>
      <c r="D2804" s="147"/>
      <c r="E2804" s="147"/>
      <c r="F2804" s="147"/>
      <c r="G2804" s="147"/>
      <c r="H2804" s="147"/>
      <c r="I2804" s="147"/>
      <c r="J2804" s="147"/>
      <c r="K2804" s="147" t="s">
        <v>1037</v>
      </c>
      <c r="L2804" s="147"/>
      <c r="M2804" s="147"/>
      <c r="N2804" s="148" t="s">
        <v>17904</v>
      </c>
      <c r="O2804" s="148"/>
      <c r="P2804" s="148"/>
      <c r="Q2804" s="148"/>
      <c r="R2804" s="148"/>
      <c r="S2804" s="148"/>
    </row>
    <row r="2805" spans="1:19" ht="15" customHeight="1" x14ac:dyDescent="0.3">
      <c r="A2805" s="147" t="s">
        <v>32352</v>
      </c>
      <c r="B2805" s="147"/>
      <c r="C2805" s="147" t="s">
        <v>32353</v>
      </c>
      <c r="D2805" s="147"/>
      <c r="E2805" s="147"/>
      <c r="F2805" s="147"/>
      <c r="G2805" s="147"/>
      <c r="H2805" s="147"/>
      <c r="I2805" s="147"/>
      <c r="J2805" s="147"/>
      <c r="K2805" s="147" t="s">
        <v>1037</v>
      </c>
      <c r="L2805" s="147"/>
      <c r="M2805" s="147"/>
      <c r="N2805" s="148" t="s">
        <v>6700</v>
      </c>
      <c r="O2805" s="148"/>
      <c r="P2805" s="148"/>
      <c r="Q2805" s="148"/>
      <c r="R2805" s="148"/>
      <c r="S2805" s="148"/>
    </row>
    <row r="2806" spans="1:19" ht="15" customHeight="1" x14ac:dyDescent="0.3">
      <c r="A2806" s="147" t="s">
        <v>32354</v>
      </c>
      <c r="B2806" s="147"/>
      <c r="C2806" s="147" t="s">
        <v>27274</v>
      </c>
      <c r="D2806" s="147"/>
      <c r="E2806" s="147"/>
      <c r="F2806" s="147"/>
      <c r="G2806" s="147"/>
      <c r="H2806" s="147"/>
      <c r="I2806" s="147"/>
      <c r="J2806" s="147"/>
      <c r="K2806" s="147" t="s">
        <v>26910</v>
      </c>
      <c r="L2806" s="147"/>
      <c r="M2806" s="147"/>
      <c r="N2806" s="148" t="s">
        <v>26911</v>
      </c>
      <c r="O2806" s="148"/>
      <c r="P2806" s="148"/>
      <c r="Q2806" s="148"/>
      <c r="R2806" s="148"/>
      <c r="S2806" s="148"/>
    </row>
    <row r="2807" spans="1:19" ht="15" customHeight="1" x14ac:dyDescent="0.3">
      <c r="A2807" s="147" t="s">
        <v>32355</v>
      </c>
      <c r="B2807" s="147"/>
      <c r="C2807" s="147" t="s">
        <v>32356</v>
      </c>
      <c r="D2807" s="147"/>
      <c r="E2807" s="147"/>
      <c r="F2807" s="147"/>
      <c r="G2807" s="147"/>
      <c r="H2807" s="147"/>
      <c r="I2807" s="147"/>
      <c r="J2807" s="147"/>
      <c r="K2807" s="147" t="s">
        <v>1037</v>
      </c>
      <c r="L2807" s="147"/>
      <c r="M2807" s="147"/>
      <c r="N2807" s="148" t="s">
        <v>32357</v>
      </c>
      <c r="O2807" s="148"/>
      <c r="P2807" s="148"/>
      <c r="Q2807" s="148"/>
      <c r="R2807" s="148"/>
      <c r="S2807" s="148"/>
    </row>
    <row r="2808" spans="1:19" ht="15" customHeight="1" x14ac:dyDescent="0.3">
      <c r="A2808" s="147" t="s">
        <v>32358</v>
      </c>
      <c r="B2808" s="147"/>
      <c r="C2808" s="147" t="s">
        <v>32359</v>
      </c>
      <c r="D2808" s="147"/>
      <c r="E2808" s="147"/>
      <c r="F2808" s="147"/>
      <c r="G2808" s="147"/>
      <c r="H2808" s="147"/>
      <c r="I2808" s="147"/>
      <c r="J2808" s="147"/>
      <c r="K2808" s="147" t="s">
        <v>1037</v>
      </c>
      <c r="L2808" s="147"/>
      <c r="M2808" s="147"/>
      <c r="N2808" s="148" t="s">
        <v>32360</v>
      </c>
      <c r="O2808" s="148"/>
      <c r="P2808" s="148"/>
      <c r="Q2808" s="148"/>
      <c r="R2808" s="148"/>
      <c r="S2808" s="148"/>
    </row>
    <row r="2809" spans="1:19" ht="15" customHeight="1" x14ac:dyDescent="0.3">
      <c r="A2809" s="147" t="s">
        <v>32361</v>
      </c>
      <c r="B2809" s="147"/>
      <c r="C2809" s="147" t="s">
        <v>32362</v>
      </c>
      <c r="D2809" s="147"/>
      <c r="E2809" s="147"/>
      <c r="F2809" s="147"/>
      <c r="G2809" s="147"/>
      <c r="H2809" s="147"/>
      <c r="I2809" s="147"/>
      <c r="J2809" s="147"/>
      <c r="K2809" s="147" t="s">
        <v>1037</v>
      </c>
      <c r="L2809" s="147"/>
      <c r="M2809" s="147"/>
      <c r="N2809" s="148" t="s">
        <v>32363</v>
      </c>
      <c r="O2809" s="148"/>
      <c r="P2809" s="148"/>
      <c r="Q2809" s="148"/>
      <c r="R2809" s="148"/>
      <c r="S2809" s="148"/>
    </row>
    <row r="2810" spans="1:19" ht="15" customHeight="1" x14ac:dyDescent="0.3">
      <c r="A2810" s="147" t="s">
        <v>32364</v>
      </c>
      <c r="B2810" s="147"/>
      <c r="C2810" s="147" t="s">
        <v>32365</v>
      </c>
      <c r="D2810" s="147"/>
      <c r="E2810" s="147"/>
      <c r="F2810" s="147"/>
      <c r="G2810" s="147"/>
      <c r="H2810" s="147"/>
      <c r="I2810" s="147"/>
      <c r="J2810" s="147"/>
      <c r="K2810" s="147" t="s">
        <v>1037</v>
      </c>
      <c r="L2810" s="147"/>
      <c r="M2810" s="147"/>
      <c r="N2810" s="148" t="s">
        <v>32366</v>
      </c>
      <c r="O2810" s="148"/>
      <c r="P2810" s="148"/>
      <c r="Q2810" s="148"/>
      <c r="R2810" s="148"/>
      <c r="S2810" s="148"/>
    </row>
    <row r="2811" spans="1:19" ht="15" customHeight="1" x14ac:dyDescent="0.3">
      <c r="A2811" s="147" t="s">
        <v>32367</v>
      </c>
      <c r="B2811" s="147"/>
      <c r="C2811" s="147" t="s">
        <v>32368</v>
      </c>
      <c r="D2811" s="147"/>
      <c r="E2811" s="147"/>
      <c r="F2811" s="147"/>
      <c r="G2811" s="147"/>
      <c r="H2811" s="147"/>
      <c r="I2811" s="147"/>
      <c r="J2811" s="147"/>
      <c r="K2811" s="147" t="s">
        <v>1037</v>
      </c>
      <c r="L2811" s="147"/>
      <c r="M2811" s="147"/>
      <c r="N2811" s="148" t="s">
        <v>29131</v>
      </c>
      <c r="O2811" s="148"/>
      <c r="P2811" s="148"/>
      <c r="Q2811" s="148"/>
      <c r="R2811" s="148"/>
      <c r="S2811" s="148"/>
    </row>
    <row r="2812" spans="1:19" ht="15" customHeight="1" x14ac:dyDescent="0.3">
      <c r="A2812" s="147" t="s">
        <v>32369</v>
      </c>
      <c r="B2812" s="147"/>
      <c r="C2812" s="147" t="s">
        <v>32370</v>
      </c>
      <c r="D2812" s="147"/>
      <c r="E2812" s="147"/>
      <c r="F2812" s="147"/>
      <c r="G2812" s="147"/>
      <c r="H2812" s="147"/>
      <c r="I2812" s="147"/>
      <c r="J2812" s="147"/>
      <c r="K2812" s="147" t="s">
        <v>1037</v>
      </c>
      <c r="L2812" s="147"/>
      <c r="M2812" s="147"/>
      <c r="N2812" s="148" t="s">
        <v>32371</v>
      </c>
      <c r="O2812" s="148"/>
      <c r="P2812" s="148"/>
      <c r="Q2812" s="148"/>
      <c r="R2812" s="148"/>
      <c r="S2812" s="148"/>
    </row>
    <row r="2813" spans="1:19" ht="15" customHeight="1" x14ac:dyDescent="0.3">
      <c r="A2813" s="147" t="s">
        <v>32372</v>
      </c>
      <c r="B2813" s="147"/>
      <c r="C2813" s="147" t="s">
        <v>32373</v>
      </c>
      <c r="D2813" s="147"/>
      <c r="E2813" s="147"/>
      <c r="F2813" s="147"/>
      <c r="G2813" s="147"/>
      <c r="H2813" s="147"/>
      <c r="I2813" s="147"/>
      <c r="J2813" s="147"/>
      <c r="K2813" s="147" t="s">
        <v>1037</v>
      </c>
      <c r="L2813" s="147"/>
      <c r="M2813" s="147"/>
      <c r="N2813" s="148" t="s">
        <v>8584</v>
      </c>
      <c r="O2813" s="148"/>
      <c r="P2813" s="148"/>
      <c r="Q2813" s="148"/>
      <c r="R2813" s="148"/>
      <c r="S2813" s="148"/>
    </row>
    <row r="2814" spans="1:19" ht="15" customHeight="1" x14ac:dyDescent="0.3">
      <c r="A2814" s="147" t="s">
        <v>19967</v>
      </c>
      <c r="B2814" s="147"/>
      <c r="C2814" s="147" t="s">
        <v>32374</v>
      </c>
      <c r="D2814" s="147"/>
      <c r="E2814" s="147"/>
      <c r="F2814" s="147"/>
      <c r="G2814" s="147"/>
      <c r="H2814" s="147"/>
      <c r="I2814" s="147"/>
      <c r="J2814" s="147"/>
      <c r="K2814" s="147" t="s">
        <v>1037</v>
      </c>
      <c r="L2814" s="147"/>
      <c r="M2814" s="147"/>
      <c r="N2814" s="148" t="s">
        <v>32375</v>
      </c>
      <c r="O2814" s="148"/>
      <c r="P2814" s="148"/>
      <c r="Q2814" s="148"/>
      <c r="R2814" s="148"/>
      <c r="S2814" s="148"/>
    </row>
    <row r="2815" spans="1:19" ht="15" customHeight="1" x14ac:dyDescent="0.3">
      <c r="A2815" s="147" t="s">
        <v>32376</v>
      </c>
      <c r="B2815" s="147"/>
      <c r="C2815" s="147" t="s">
        <v>32274</v>
      </c>
      <c r="D2815" s="147"/>
      <c r="E2815" s="147"/>
      <c r="F2815" s="147"/>
      <c r="G2815" s="147"/>
      <c r="H2815" s="147"/>
      <c r="I2815" s="147"/>
      <c r="J2815" s="147"/>
      <c r="K2815" s="147" t="s">
        <v>1037</v>
      </c>
      <c r="L2815" s="147"/>
      <c r="M2815" s="147"/>
      <c r="N2815" s="148" t="s">
        <v>16848</v>
      </c>
      <c r="O2815" s="148"/>
      <c r="P2815" s="148"/>
      <c r="Q2815" s="148"/>
      <c r="R2815" s="148"/>
      <c r="S2815" s="148"/>
    </row>
    <row r="2816" spans="1:19" ht="15" customHeight="1" x14ac:dyDescent="0.3">
      <c r="A2816" s="147" t="s">
        <v>32377</v>
      </c>
      <c r="B2816" s="147"/>
      <c r="C2816" s="147" t="s">
        <v>32378</v>
      </c>
      <c r="D2816" s="147"/>
      <c r="E2816" s="147"/>
      <c r="F2816" s="147"/>
      <c r="G2816" s="147"/>
      <c r="H2816" s="147"/>
      <c r="I2816" s="147"/>
      <c r="J2816" s="147"/>
      <c r="K2816" s="147" t="s">
        <v>1074</v>
      </c>
      <c r="L2816" s="147"/>
      <c r="M2816" s="147"/>
      <c r="N2816" s="148" t="s">
        <v>32379</v>
      </c>
      <c r="O2816" s="148"/>
      <c r="P2816" s="148"/>
      <c r="Q2816" s="148"/>
      <c r="R2816" s="148"/>
      <c r="S2816" s="148"/>
    </row>
    <row r="2817" spans="1:19" ht="15" customHeight="1" x14ac:dyDescent="0.3">
      <c r="A2817" s="147" t="s">
        <v>32380</v>
      </c>
      <c r="B2817" s="147"/>
      <c r="C2817" s="147" t="s">
        <v>32381</v>
      </c>
      <c r="D2817" s="147"/>
      <c r="E2817" s="147"/>
      <c r="F2817" s="147"/>
      <c r="G2817" s="147"/>
      <c r="H2817" s="147"/>
      <c r="I2817" s="147"/>
      <c r="J2817" s="147"/>
      <c r="K2817" s="147" t="s">
        <v>1074</v>
      </c>
      <c r="L2817" s="147"/>
      <c r="M2817" s="147"/>
      <c r="N2817" s="148" t="s">
        <v>32382</v>
      </c>
      <c r="O2817" s="148"/>
      <c r="P2817" s="148"/>
      <c r="Q2817" s="148"/>
      <c r="R2817" s="148"/>
      <c r="S2817" s="148"/>
    </row>
    <row r="2818" spans="1:19" ht="15" customHeight="1" x14ac:dyDescent="0.3">
      <c r="A2818" s="147" t="s">
        <v>32383</v>
      </c>
      <c r="B2818" s="147"/>
      <c r="C2818" s="147" t="s">
        <v>32384</v>
      </c>
      <c r="D2818" s="147"/>
      <c r="E2818" s="147"/>
      <c r="F2818" s="147"/>
      <c r="G2818" s="147"/>
      <c r="H2818" s="147"/>
      <c r="I2818" s="147"/>
      <c r="J2818" s="147"/>
      <c r="K2818" s="147" t="s">
        <v>1037</v>
      </c>
      <c r="L2818" s="147"/>
      <c r="M2818" s="147"/>
      <c r="N2818" s="148" t="s">
        <v>32385</v>
      </c>
      <c r="O2818" s="148"/>
      <c r="P2818" s="148"/>
      <c r="Q2818" s="148"/>
      <c r="R2818" s="148"/>
      <c r="S2818" s="148"/>
    </row>
    <row r="2819" spans="1:19" ht="15" customHeight="1" x14ac:dyDescent="0.3">
      <c r="A2819" s="147" t="s">
        <v>32386</v>
      </c>
      <c r="B2819" s="147"/>
      <c r="C2819" s="147" t="s">
        <v>32387</v>
      </c>
      <c r="D2819" s="147"/>
      <c r="E2819" s="147"/>
      <c r="F2819" s="147"/>
      <c r="G2819" s="147"/>
      <c r="H2819" s="147"/>
      <c r="I2819" s="147"/>
      <c r="J2819" s="147"/>
      <c r="K2819" s="147" t="s">
        <v>1037</v>
      </c>
      <c r="L2819" s="147"/>
      <c r="M2819" s="147"/>
      <c r="N2819" s="148" t="s">
        <v>14587</v>
      </c>
      <c r="O2819" s="148"/>
      <c r="P2819" s="148"/>
      <c r="Q2819" s="148"/>
      <c r="R2819" s="148"/>
      <c r="S2819" s="148"/>
    </row>
    <row r="2820" spans="1:19" ht="15" customHeight="1" x14ac:dyDescent="0.3">
      <c r="A2820" s="147" t="s">
        <v>32388</v>
      </c>
      <c r="B2820" s="147"/>
      <c r="C2820" s="147" t="s">
        <v>32389</v>
      </c>
      <c r="D2820" s="147"/>
      <c r="E2820" s="147"/>
      <c r="F2820" s="147"/>
      <c r="G2820" s="147"/>
      <c r="H2820" s="147"/>
      <c r="I2820" s="147"/>
      <c r="J2820" s="147"/>
      <c r="K2820" s="147" t="s">
        <v>1037</v>
      </c>
      <c r="L2820" s="147"/>
      <c r="M2820" s="147"/>
      <c r="N2820" s="148" t="s">
        <v>9701</v>
      </c>
      <c r="O2820" s="148"/>
      <c r="P2820" s="148"/>
      <c r="Q2820" s="148"/>
      <c r="R2820" s="148"/>
      <c r="S2820" s="148"/>
    </row>
    <row r="2821" spans="1:19" ht="15" customHeight="1" x14ac:dyDescent="0.3">
      <c r="A2821" s="147" t="s">
        <v>32390</v>
      </c>
      <c r="B2821" s="147"/>
      <c r="C2821" s="147" t="s">
        <v>27274</v>
      </c>
      <c r="D2821" s="147"/>
      <c r="E2821" s="147"/>
      <c r="F2821" s="147"/>
      <c r="G2821" s="147"/>
      <c r="H2821" s="147"/>
      <c r="I2821" s="147"/>
      <c r="J2821" s="147"/>
      <c r="K2821" s="147" t="s">
        <v>26910</v>
      </c>
      <c r="L2821" s="147"/>
      <c r="M2821" s="147"/>
      <c r="N2821" s="148" t="s">
        <v>26911</v>
      </c>
      <c r="O2821" s="148"/>
      <c r="P2821" s="148"/>
      <c r="Q2821" s="148"/>
      <c r="R2821" s="148"/>
      <c r="S2821" s="148"/>
    </row>
    <row r="2822" spans="1:19" ht="15" customHeight="1" x14ac:dyDescent="0.3">
      <c r="A2822" s="147" t="s">
        <v>32391</v>
      </c>
      <c r="B2822" s="147"/>
      <c r="C2822" s="147" t="s">
        <v>32392</v>
      </c>
      <c r="D2822" s="147"/>
      <c r="E2822" s="147"/>
      <c r="F2822" s="147"/>
      <c r="G2822" s="147"/>
      <c r="H2822" s="147"/>
      <c r="I2822" s="147"/>
      <c r="J2822" s="147"/>
      <c r="K2822" s="147" t="s">
        <v>1037</v>
      </c>
      <c r="L2822" s="147"/>
      <c r="M2822" s="147"/>
      <c r="N2822" s="148" t="s">
        <v>32348</v>
      </c>
      <c r="O2822" s="148"/>
      <c r="P2822" s="148"/>
      <c r="Q2822" s="148"/>
      <c r="R2822" s="148"/>
      <c r="S2822" s="148"/>
    </row>
    <row r="2823" spans="1:19" ht="15" customHeight="1" x14ac:dyDescent="0.3">
      <c r="A2823" s="147" t="s">
        <v>32393</v>
      </c>
      <c r="B2823" s="147"/>
      <c r="C2823" s="147" t="s">
        <v>32394</v>
      </c>
      <c r="D2823" s="147"/>
      <c r="E2823" s="147"/>
      <c r="F2823" s="147"/>
      <c r="G2823" s="147"/>
      <c r="H2823" s="147"/>
      <c r="I2823" s="147"/>
      <c r="J2823" s="147"/>
      <c r="K2823" s="147" t="s">
        <v>1037</v>
      </c>
      <c r="L2823" s="147"/>
      <c r="M2823" s="147"/>
      <c r="N2823" s="148" t="s">
        <v>8082</v>
      </c>
      <c r="O2823" s="148"/>
      <c r="P2823" s="148"/>
      <c r="Q2823" s="148"/>
      <c r="R2823" s="148"/>
      <c r="S2823" s="148"/>
    </row>
    <row r="2824" spans="1:19" ht="15" customHeight="1" x14ac:dyDescent="0.3">
      <c r="A2824" s="147" t="s">
        <v>32395</v>
      </c>
      <c r="B2824" s="147"/>
      <c r="C2824" s="147" t="s">
        <v>32396</v>
      </c>
      <c r="D2824" s="147"/>
      <c r="E2824" s="147"/>
      <c r="F2824" s="147"/>
      <c r="G2824" s="147"/>
      <c r="H2824" s="147"/>
      <c r="I2824" s="147"/>
      <c r="J2824" s="147"/>
      <c r="K2824" s="147" t="s">
        <v>1037</v>
      </c>
      <c r="L2824" s="147"/>
      <c r="M2824" s="147"/>
      <c r="N2824" s="148" t="s">
        <v>17904</v>
      </c>
      <c r="O2824" s="148"/>
      <c r="P2824" s="148"/>
      <c r="Q2824" s="148"/>
      <c r="R2824" s="148"/>
      <c r="S2824" s="148"/>
    </row>
    <row r="2825" spans="1:19" ht="15" customHeight="1" x14ac:dyDescent="0.3">
      <c r="A2825" s="147" t="s">
        <v>32397</v>
      </c>
      <c r="B2825" s="147"/>
      <c r="C2825" s="147" t="s">
        <v>32398</v>
      </c>
      <c r="D2825" s="147"/>
      <c r="E2825" s="147"/>
      <c r="F2825" s="147"/>
      <c r="G2825" s="147"/>
      <c r="H2825" s="147"/>
      <c r="I2825" s="147"/>
      <c r="J2825" s="147"/>
      <c r="K2825" s="147" t="s">
        <v>1037</v>
      </c>
      <c r="L2825" s="147"/>
      <c r="M2825" s="147"/>
      <c r="N2825" s="148" t="s">
        <v>28005</v>
      </c>
      <c r="O2825" s="148"/>
      <c r="P2825" s="148"/>
      <c r="Q2825" s="148"/>
      <c r="R2825" s="148"/>
      <c r="S2825" s="148"/>
    </row>
    <row r="2826" spans="1:19" ht="15" customHeight="1" x14ac:dyDescent="0.3">
      <c r="A2826" s="147" t="s">
        <v>32399</v>
      </c>
      <c r="B2826" s="147"/>
      <c r="C2826" s="147" t="s">
        <v>32400</v>
      </c>
      <c r="D2826" s="147"/>
      <c r="E2826" s="147"/>
      <c r="F2826" s="147"/>
      <c r="G2826" s="147"/>
      <c r="H2826" s="147"/>
      <c r="I2826" s="147"/>
      <c r="J2826" s="147"/>
      <c r="K2826" s="147" t="s">
        <v>1037</v>
      </c>
      <c r="L2826" s="147"/>
      <c r="M2826" s="147"/>
      <c r="N2826" s="148" t="s">
        <v>32401</v>
      </c>
      <c r="O2826" s="148"/>
      <c r="P2826" s="148"/>
      <c r="Q2826" s="148"/>
      <c r="R2826" s="148"/>
      <c r="S2826" s="148"/>
    </row>
    <row r="2827" spans="1:19" ht="15" customHeight="1" x14ac:dyDescent="0.3">
      <c r="A2827" s="147" t="s">
        <v>32402</v>
      </c>
      <c r="B2827" s="147"/>
      <c r="C2827" s="147" t="s">
        <v>32403</v>
      </c>
      <c r="D2827" s="147"/>
      <c r="E2827" s="147"/>
      <c r="F2827" s="147"/>
      <c r="G2827" s="147"/>
      <c r="H2827" s="147"/>
      <c r="I2827" s="147"/>
      <c r="J2827" s="147"/>
      <c r="K2827" s="147" t="s">
        <v>1037</v>
      </c>
      <c r="L2827" s="147"/>
      <c r="M2827" s="147"/>
      <c r="N2827" s="148" t="s">
        <v>5854</v>
      </c>
      <c r="O2827" s="148"/>
      <c r="P2827" s="148"/>
      <c r="Q2827" s="148"/>
      <c r="R2827" s="148"/>
      <c r="S2827" s="148"/>
    </row>
    <row r="2828" spans="1:19" ht="15" customHeight="1" x14ac:dyDescent="0.3">
      <c r="A2828" s="147" t="s">
        <v>32404</v>
      </c>
      <c r="B2828" s="147"/>
      <c r="C2828" s="147" t="s">
        <v>27274</v>
      </c>
      <c r="D2828" s="147"/>
      <c r="E2828" s="147"/>
      <c r="F2828" s="147"/>
      <c r="G2828" s="147"/>
      <c r="H2828" s="147"/>
      <c r="I2828" s="147"/>
      <c r="J2828" s="147"/>
      <c r="K2828" s="147" t="s">
        <v>26910</v>
      </c>
      <c r="L2828" s="147"/>
      <c r="M2828" s="147"/>
      <c r="N2828" s="148" t="s">
        <v>26911</v>
      </c>
      <c r="O2828" s="148"/>
      <c r="P2828" s="148"/>
      <c r="Q2828" s="148"/>
      <c r="R2828" s="148"/>
      <c r="S2828" s="148"/>
    </row>
    <row r="2829" spans="1:19" ht="15" customHeight="1" x14ac:dyDescent="0.3">
      <c r="A2829" s="147" t="s">
        <v>32405</v>
      </c>
      <c r="B2829" s="147"/>
      <c r="C2829" s="147" t="s">
        <v>32406</v>
      </c>
      <c r="D2829" s="147"/>
      <c r="E2829" s="147"/>
      <c r="F2829" s="147"/>
      <c r="G2829" s="147"/>
      <c r="H2829" s="147"/>
      <c r="I2829" s="147"/>
      <c r="J2829" s="147"/>
      <c r="K2829" s="147" t="s">
        <v>80</v>
      </c>
      <c r="L2829" s="147"/>
      <c r="M2829" s="147"/>
      <c r="N2829" s="148" t="s">
        <v>32407</v>
      </c>
      <c r="O2829" s="148"/>
      <c r="P2829" s="148"/>
      <c r="Q2829" s="148"/>
      <c r="R2829" s="148"/>
      <c r="S2829" s="148"/>
    </row>
    <row r="2830" spans="1:19" ht="15" customHeight="1" x14ac:dyDescent="0.3">
      <c r="A2830" s="147" t="s">
        <v>32408</v>
      </c>
      <c r="B2830" s="147"/>
      <c r="C2830" s="147" t="s">
        <v>32409</v>
      </c>
      <c r="D2830" s="147"/>
      <c r="E2830" s="147"/>
      <c r="F2830" s="147"/>
      <c r="G2830" s="147"/>
      <c r="H2830" s="147"/>
      <c r="I2830" s="147"/>
      <c r="J2830" s="147"/>
      <c r="K2830" s="147" t="s">
        <v>80</v>
      </c>
      <c r="L2830" s="147"/>
      <c r="M2830" s="147"/>
      <c r="N2830" s="148" t="s">
        <v>32410</v>
      </c>
      <c r="O2830" s="148"/>
      <c r="P2830" s="148"/>
      <c r="Q2830" s="148"/>
      <c r="R2830" s="148"/>
      <c r="S2830" s="148"/>
    </row>
    <row r="2831" spans="1:19" ht="15" customHeight="1" x14ac:dyDescent="0.3">
      <c r="A2831" s="147" t="s">
        <v>32411</v>
      </c>
      <c r="B2831" s="147"/>
      <c r="C2831" s="147" t="s">
        <v>32412</v>
      </c>
      <c r="D2831" s="147"/>
      <c r="E2831" s="147"/>
      <c r="F2831" s="147"/>
      <c r="G2831" s="147"/>
      <c r="H2831" s="147"/>
      <c r="I2831" s="147"/>
      <c r="J2831" s="147"/>
      <c r="K2831" s="147" t="s">
        <v>32413</v>
      </c>
      <c r="L2831" s="147"/>
      <c r="M2831" s="147"/>
      <c r="N2831" s="148" t="s">
        <v>1787</v>
      </c>
      <c r="O2831" s="148"/>
      <c r="P2831" s="148"/>
      <c r="Q2831" s="148"/>
      <c r="R2831" s="148"/>
      <c r="S2831" s="148"/>
    </row>
    <row r="2832" spans="1:19" ht="15" customHeight="1" x14ac:dyDescent="0.3">
      <c r="A2832" s="147" t="s">
        <v>32414</v>
      </c>
      <c r="B2832" s="147"/>
      <c r="C2832" s="147" t="s">
        <v>32415</v>
      </c>
      <c r="D2832" s="147"/>
      <c r="E2832" s="147"/>
      <c r="F2832" s="147"/>
      <c r="G2832" s="147"/>
      <c r="H2832" s="147"/>
      <c r="I2832" s="147"/>
      <c r="J2832" s="147"/>
      <c r="K2832" s="147" t="s">
        <v>80</v>
      </c>
      <c r="L2832" s="147"/>
      <c r="M2832" s="147"/>
      <c r="N2832" s="148" t="s">
        <v>5138</v>
      </c>
      <c r="O2832" s="148"/>
      <c r="P2832" s="148"/>
      <c r="Q2832" s="148"/>
      <c r="R2832" s="148"/>
      <c r="S2832" s="148"/>
    </row>
    <row r="2833" spans="1:19" ht="15" customHeight="1" x14ac:dyDescent="0.3">
      <c r="A2833" s="147" t="s">
        <v>32416</v>
      </c>
      <c r="B2833" s="147"/>
      <c r="C2833" s="147" t="s">
        <v>32417</v>
      </c>
      <c r="D2833" s="147"/>
      <c r="E2833" s="147"/>
      <c r="F2833" s="147"/>
      <c r="G2833" s="147"/>
      <c r="H2833" s="147"/>
      <c r="I2833" s="147"/>
      <c r="J2833" s="147"/>
      <c r="K2833" s="147" t="s">
        <v>80</v>
      </c>
      <c r="L2833" s="147"/>
      <c r="M2833" s="147"/>
      <c r="N2833" s="148" t="s">
        <v>122</v>
      </c>
      <c r="O2833" s="148"/>
      <c r="P2833" s="148"/>
      <c r="Q2833" s="148"/>
      <c r="R2833" s="148"/>
      <c r="S2833" s="148"/>
    </row>
    <row r="2834" spans="1:19" ht="15" customHeight="1" x14ac:dyDescent="0.3">
      <c r="A2834" s="147" t="s">
        <v>32418</v>
      </c>
      <c r="B2834" s="147"/>
      <c r="C2834" s="147" t="s">
        <v>32419</v>
      </c>
      <c r="D2834" s="147"/>
      <c r="E2834" s="147"/>
      <c r="F2834" s="147"/>
      <c r="G2834" s="147"/>
      <c r="H2834" s="147"/>
      <c r="I2834" s="147"/>
      <c r="J2834" s="147"/>
      <c r="K2834" s="147" t="s">
        <v>80</v>
      </c>
      <c r="L2834" s="147"/>
      <c r="M2834" s="147"/>
      <c r="N2834" s="148" t="s">
        <v>32420</v>
      </c>
      <c r="O2834" s="148"/>
      <c r="P2834" s="148"/>
      <c r="Q2834" s="148"/>
      <c r="R2834" s="148"/>
      <c r="S2834" s="148"/>
    </row>
    <row r="2835" spans="1:19" ht="15" customHeight="1" x14ac:dyDescent="0.3">
      <c r="A2835" s="147" t="s">
        <v>32421</v>
      </c>
      <c r="B2835" s="147"/>
      <c r="C2835" s="147" t="s">
        <v>32422</v>
      </c>
      <c r="D2835" s="147"/>
      <c r="E2835" s="147"/>
      <c r="F2835" s="147"/>
      <c r="G2835" s="147"/>
      <c r="H2835" s="147"/>
      <c r="I2835" s="147"/>
      <c r="J2835" s="147"/>
      <c r="K2835" s="147" t="s">
        <v>80</v>
      </c>
      <c r="L2835" s="147"/>
      <c r="M2835" s="147"/>
      <c r="N2835" s="148" t="s">
        <v>32423</v>
      </c>
      <c r="O2835" s="148"/>
      <c r="P2835" s="148"/>
      <c r="Q2835" s="148"/>
      <c r="R2835" s="148"/>
      <c r="S2835" s="148"/>
    </row>
    <row r="2836" spans="1:19" ht="15" customHeight="1" x14ac:dyDescent="0.3">
      <c r="A2836" s="152" t="s">
        <v>32424</v>
      </c>
      <c r="B2836" s="152"/>
      <c r="C2836" s="152" t="s">
        <v>32425</v>
      </c>
      <c r="D2836" s="152"/>
      <c r="E2836" s="152"/>
      <c r="F2836" s="152"/>
      <c r="G2836" s="152"/>
      <c r="H2836" s="152"/>
      <c r="I2836" s="152"/>
      <c r="J2836" s="152"/>
      <c r="K2836" s="152" t="s">
        <v>80</v>
      </c>
      <c r="L2836" s="152"/>
      <c r="M2836" s="152"/>
      <c r="N2836" s="153" t="s">
        <v>32426</v>
      </c>
      <c r="O2836" s="153"/>
      <c r="P2836" s="153"/>
      <c r="Q2836" s="153"/>
      <c r="R2836" s="153"/>
      <c r="S2836" s="153"/>
    </row>
    <row r="2838" spans="1:19" ht="15" customHeight="1" x14ac:dyDescent="0.3">
      <c r="A2838" s="154" t="s">
        <v>26963</v>
      </c>
      <c r="B2838" s="154"/>
      <c r="C2838" s="154"/>
    </row>
    <row r="2839" spans="1:19" ht="15" customHeight="1" x14ac:dyDescent="0.3">
      <c r="A2839" s="154"/>
      <c r="B2839" s="154"/>
      <c r="C2839" s="154"/>
      <c r="P2839" s="155" t="s">
        <v>32427</v>
      </c>
      <c r="Q2839" s="155"/>
      <c r="R2839" s="155"/>
      <c r="S2839" s="155"/>
    </row>
    <row r="2840" spans="1:19" x14ac:dyDescent="0.3">
      <c r="P2840" s="155"/>
      <c r="Q2840" s="155"/>
      <c r="R2840" s="155"/>
      <c r="S2840" s="155"/>
    </row>
    <row r="2842" spans="1:19" ht="15.75" customHeight="1" x14ac:dyDescent="0.3">
      <c r="H2842" s="150" t="s">
        <v>26843</v>
      </c>
      <c r="I2842" s="150"/>
      <c r="J2842" s="150"/>
      <c r="K2842" s="150"/>
      <c r="L2842" s="150"/>
      <c r="M2842" s="150"/>
      <c r="N2842" s="150"/>
    </row>
    <row r="2844" spans="1:19" ht="15.75" customHeight="1" x14ac:dyDescent="0.3">
      <c r="G2844" s="150" t="s">
        <v>26844</v>
      </c>
      <c r="H2844" s="150"/>
    </row>
    <row r="2846" spans="1:19" ht="15" customHeight="1" x14ac:dyDescent="0.3">
      <c r="A2846" s="151" t="s">
        <v>26845</v>
      </c>
      <c r="B2846" s="151"/>
      <c r="C2846" s="151"/>
      <c r="D2846" s="151"/>
      <c r="J2846" s="151" t="s">
        <v>26846</v>
      </c>
      <c r="K2846" s="151"/>
      <c r="M2846" s="151" t="s">
        <v>26847</v>
      </c>
      <c r="N2846" s="151"/>
      <c r="P2846" s="151" t="s">
        <v>26848</v>
      </c>
      <c r="Q2846" s="151"/>
      <c r="R2846" s="151"/>
    </row>
    <row r="2848" spans="1:19" ht="15" customHeight="1" x14ac:dyDescent="0.3">
      <c r="A2848" s="137" t="s">
        <v>27</v>
      </c>
      <c r="C2848" s="149" t="s">
        <v>26849</v>
      </c>
      <c r="D2848" s="149"/>
      <c r="E2848" s="149"/>
      <c r="L2848" s="137" t="s">
        <v>13</v>
      </c>
      <c r="R2848" s="137" t="s">
        <v>26850</v>
      </c>
    </row>
    <row r="2850" spans="1:19" ht="15" customHeight="1" x14ac:dyDescent="0.3">
      <c r="A2850" s="147" t="s">
        <v>32428</v>
      </c>
      <c r="B2850" s="147"/>
      <c r="C2850" s="147" t="s">
        <v>32429</v>
      </c>
      <c r="D2850" s="147"/>
      <c r="E2850" s="147"/>
      <c r="F2850" s="147"/>
      <c r="G2850" s="147"/>
      <c r="H2850" s="147"/>
      <c r="I2850" s="147"/>
      <c r="J2850" s="147"/>
      <c r="K2850" s="147" t="s">
        <v>80</v>
      </c>
      <c r="L2850" s="147"/>
      <c r="M2850" s="147"/>
      <c r="N2850" s="148" t="s">
        <v>8766</v>
      </c>
      <c r="O2850" s="148"/>
      <c r="P2850" s="148"/>
      <c r="Q2850" s="148"/>
      <c r="R2850" s="148"/>
      <c r="S2850" s="148"/>
    </row>
    <row r="2851" spans="1:19" x14ac:dyDescent="0.3">
      <c r="A2851" s="147"/>
      <c r="B2851" s="147"/>
      <c r="C2851" s="147"/>
      <c r="D2851" s="147"/>
      <c r="E2851" s="147"/>
      <c r="F2851" s="147"/>
      <c r="G2851" s="147"/>
      <c r="H2851" s="147"/>
      <c r="I2851" s="147"/>
      <c r="J2851" s="147"/>
      <c r="K2851" s="147"/>
      <c r="L2851" s="147"/>
      <c r="M2851" s="147"/>
      <c r="N2851" s="148"/>
      <c r="O2851" s="148"/>
      <c r="P2851" s="148"/>
      <c r="Q2851" s="148"/>
      <c r="R2851" s="148"/>
      <c r="S2851" s="148"/>
    </row>
    <row r="2852" spans="1:19" ht="15" customHeight="1" x14ac:dyDescent="0.3">
      <c r="A2852" s="147" t="s">
        <v>32430</v>
      </c>
      <c r="B2852" s="147"/>
      <c r="C2852" s="147" t="s">
        <v>32431</v>
      </c>
      <c r="D2852" s="147"/>
      <c r="E2852" s="147"/>
      <c r="F2852" s="147"/>
      <c r="G2852" s="147"/>
      <c r="H2852" s="147"/>
      <c r="I2852" s="147"/>
      <c r="J2852" s="147"/>
      <c r="K2852" s="147" t="s">
        <v>26910</v>
      </c>
      <c r="L2852" s="147"/>
      <c r="M2852" s="147"/>
      <c r="N2852" s="148" t="s">
        <v>26911</v>
      </c>
      <c r="O2852" s="148"/>
      <c r="P2852" s="148"/>
      <c r="Q2852" s="148"/>
      <c r="R2852" s="148"/>
      <c r="S2852" s="148"/>
    </row>
    <row r="2853" spans="1:19" ht="15" customHeight="1" x14ac:dyDescent="0.3">
      <c r="A2853" s="147" t="s">
        <v>32432</v>
      </c>
      <c r="B2853" s="147"/>
      <c r="C2853" s="147" t="s">
        <v>32433</v>
      </c>
      <c r="D2853" s="147"/>
      <c r="E2853" s="147"/>
      <c r="F2853" s="147"/>
      <c r="G2853" s="147"/>
      <c r="H2853" s="147"/>
      <c r="I2853" s="147"/>
      <c r="J2853" s="147"/>
      <c r="K2853" s="147" t="s">
        <v>1037</v>
      </c>
      <c r="L2853" s="147"/>
      <c r="M2853" s="147"/>
      <c r="N2853" s="148" t="s">
        <v>16533</v>
      </c>
      <c r="O2853" s="148"/>
      <c r="P2853" s="148"/>
      <c r="Q2853" s="148"/>
      <c r="R2853" s="148"/>
      <c r="S2853" s="148"/>
    </row>
    <row r="2854" spans="1:19" ht="15" customHeight="1" x14ac:dyDescent="0.3">
      <c r="A2854" s="147" t="s">
        <v>32434</v>
      </c>
      <c r="B2854" s="147"/>
      <c r="C2854" s="147" t="s">
        <v>32435</v>
      </c>
      <c r="D2854" s="147"/>
      <c r="E2854" s="147"/>
      <c r="F2854" s="147"/>
      <c r="G2854" s="147"/>
      <c r="H2854" s="147"/>
      <c r="I2854" s="147"/>
      <c r="J2854" s="147"/>
      <c r="K2854" s="147" t="s">
        <v>1037</v>
      </c>
      <c r="L2854" s="147"/>
      <c r="M2854" s="147"/>
      <c r="N2854" s="148" t="s">
        <v>10702</v>
      </c>
      <c r="O2854" s="148"/>
      <c r="P2854" s="148"/>
      <c r="Q2854" s="148"/>
      <c r="R2854" s="148"/>
      <c r="S2854" s="148"/>
    </row>
    <row r="2855" spans="1:19" ht="15" customHeight="1" x14ac:dyDescent="0.3">
      <c r="A2855" s="147" t="s">
        <v>32436</v>
      </c>
      <c r="B2855" s="147"/>
      <c r="C2855" s="147" t="s">
        <v>32437</v>
      </c>
      <c r="D2855" s="147"/>
      <c r="E2855" s="147"/>
      <c r="F2855" s="147"/>
      <c r="G2855" s="147"/>
      <c r="H2855" s="147"/>
      <c r="I2855" s="147"/>
      <c r="J2855" s="147"/>
      <c r="K2855" s="147" t="s">
        <v>1037</v>
      </c>
      <c r="L2855" s="147"/>
      <c r="M2855" s="147"/>
      <c r="N2855" s="148" t="s">
        <v>13125</v>
      </c>
      <c r="O2855" s="148"/>
      <c r="P2855" s="148"/>
      <c r="Q2855" s="148"/>
      <c r="R2855" s="148"/>
      <c r="S2855" s="148"/>
    </row>
    <row r="2856" spans="1:19" ht="15" customHeight="1" x14ac:dyDescent="0.3">
      <c r="A2856" s="147" t="s">
        <v>32438</v>
      </c>
      <c r="B2856" s="147"/>
      <c r="C2856" s="147" t="s">
        <v>32439</v>
      </c>
      <c r="D2856" s="147"/>
      <c r="E2856" s="147"/>
      <c r="F2856" s="147"/>
      <c r="G2856" s="147"/>
      <c r="H2856" s="147"/>
      <c r="I2856" s="147"/>
      <c r="J2856" s="147"/>
      <c r="K2856" s="147" t="s">
        <v>1037</v>
      </c>
      <c r="L2856" s="147"/>
      <c r="M2856" s="147"/>
      <c r="N2856" s="148" t="s">
        <v>1933</v>
      </c>
      <c r="O2856" s="148"/>
      <c r="P2856" s="148"/>
      <c r="Q2856" s="148"/>
      <c r="R2856" s="148"/>
      <c r="S2856" s="148"/>
    </row>
    <row r="2857" spans="1:19" ht="15" customHeight="1" x14ac:dyDescent="0.3">
      <c r="A2857" s="147" t="s">
        <v>32440</v>
      </c>
      <c r="B2857" s="147"/>
      <c r="C2857" s="147" t="s">
        <v>32441</v>
      </c>
      <c r="D2857" s="147"/>
      <c r="E2857" s="147"/>
      <c r="F2857" s="147"/>
      <c r="G2857" s="147"/>
      <c r="H2857" s="147"/>
      <c r="I2857" s="147"/>
      <c r="J2857" s="147"/>
      <c r="K2857" s="147" t="s">
        <v>1037</v>
      </c>
      <c r="L2857" s="147"/>
      <c r="M2857" s="147"/>
      <c r="N2857" s="148" t="s">
        <v>16533</v>
      </c>
      <c r="O2857" s="148"/>
      <c r="P2857" s="148"/>
      <c r="Q2857" s="148"/>
      <c r="R2857" s="148"/>
      <c r="S2857" s="148"/>
    </row>
    <row r="2858" spans="1:19" ht="15" customHeight="1" x14ac:dyDescent="0.3">
      <c r="A2858" s="147" t="s">
        <v>32442</v>
      </c>
      <c r="B2858" s="147"/>
      <c r="C2858" s="147" t="s">
        <v>32443</v>
      </c>
      <c r="D2858" s="147"/>
      <c r="E2858" s="147"/>
      <c r="F2858" s="147"/>
      <c r="G2858" s="147"/>
      <c r="H2858" s="147"/>
      <c r="I2858" s="147"/>
      <c r="J2858" s="147"/>
      <c r="K2858" s="147" t="s">
        <v>80</v>
      </c>
      <c r="L2858" s="147"/>
      <c r="M2858" s="147"/>
      <c r="N2858" s="148" t="s">
        <v>26853</v>
      </c>
      <c r="O2858" s="148"/>
      <c r="P2858" s="148"/>
      <c r="Q2858" s="148"/>
      <c r="R2858" s="148"/>
      <c r="S2858" s="148"/>
    </row>
    <row r="2859" spans="1:19" ht="15" customHeight="1" x14ac:dyDescent="0.3">
      <c r="A2859" s="147" t="s">
        <v>32444</v>
      </c>
      <c r="B2859" s="147"/>
      <c r="C2859" s="147" t="s">
        <v>27041</v>
      </c>
      <c r="D2859" s="147"/>
      <c r="E2859" s="147"/>
      <c r="F2859" s="147"/>
      <c r="G2859" s="147"/>
      <c r="H2859" s="147"/>
      <c r="I2859" s="147"/>
      <c r="J2859" s="147"/>
      <c r="K2859" s="147" t="s">
        <v>26910</v>
      </c>
      <c r="L2859" s="147"/>
      <c r="M2859" s="147"/>
      <c r="N2859" s="148" t="s">
        <v>26911</v>
      </c>
      <c r="O2859" s="148"/>
      <c r="P2859" s="148"/>
      <c r="Q2859" s="148"/>
      <c r="R2859" s="148"/>
      <c r="S2859" s="148"/>
    </row>
    <row r="2860" spans="1:19" ht="15" customHeight="1" x14ac:dyDescent="0.3">
      <c r="A2860" s="147" t="s">
        <v>32445</v>
      </c>
      <c r="B2860" s="147"/>
      <c r="C2860" s="147" t="s">
        <v>32446</v>
      </c>
      <c r="D2860" s="147"/>
      <c r="E2860" s="147"/>
      <c r="F2860" s="147"/>
      <c r="G2860" s="147"/>
      <c r="H2860" s="147"/>
      <c r="I2860" s="147"/>
      <c r="J2860" s="147"/>
      <c r="K2860" s="147" t="s">
        <v>1037</v>
      </c>
      <c r="L2860" s="147"/>
      <c r="M2860" s="147"/>
      <c r="N2860" s="148" t="s">
        <v>17525</v>
      </c>
      <c r="O2860" s="148"/>
      <c r="P2860" s="148"/>
      <c r="Q2860" s="148"/>
      <c r="R2860" s="148"/>
      <c r="S2860" s="148"/>
    </row>
    <row r="2861" spans="1:19" ht="15" customHeight="1" x14ac:dyDescent="0.3">
      <c r="A2861" s="147" t="s">
        <v>32447</v>
      </c>
      <c r="B2861" s="147"/>
      <c r="C2861" s="147" t="s">
        <v>32448</v>
      </c>
      <c r="D2861" s="147"/>
      <c r="E2861" s="147"/>
      <c r="F2861" s="147"/>
      <c r="G2861" s="147"/>
      <c r="H2861" s="147"/>
      <c r="I2861" s="147"/>
      <c r="J2861" s="147"/>
      <c r="K2861" s="147" t="s">
        <v>1037</v>
      </c>
      <c r="L2861" s="147"/>
      <c r="M2861" s="147"/>
      <c r="N2861" s="148" t="s">
        <v>13125</v>
      </c>
      <c r="O2861" s="148"/>
      <c r="P2861" s="148"/>
      <c r="Q2861" s="148"/>
      <c r="R2861" s="148"/>
      <c r="S2861" s="148"/>
    </row>
    <row r="2862" spans="1:19" ht="15" customHeight="1" x14ac:dyDescent="0.3">
      <c r="A2862" s="147" t="s">
        <v>32449</v>
      </c>
      <c r="B2862" s="147"/>
      <c r="C2862" s="147" t="s">
        <v>27043</v>
      </c>
      <c r="D2862" s="147"/>
      <c r="E2862" s="147"/>
      <c r="F2862" s="147"/>
      <c r="G2862" s="147"/>
      <c r="H2862" s="147"/>
      <c r="I2862" s="147"/>
      <c r="J2862" s="147"/>
      <c r="K2862" s="147" t="s">
        <v>26910</v>
      </c>
      <c r="L2862" s="147"/>
      <c r="M2862" s="147"/>
      <c r="N2862" s="148" t="s">
        <v>26911</v>
      </c>
      <c r="O2862" s="148"/>
      <c r="P2862" s="148"/>
      <c r="Q2862" s="148"/>
      <c r="R2862" s="148"/>
      <c r="S2862" s="148"/>
    </row>
    <row r="2863" spans="1:19" ht="15" customHeight="1" x14ac:dyDescent="0.3">
      <c r="A2863" s="147" t="s">
        <v>32450</v>
      </c>
      <c r="B2863" s="147"/>
      <c r="C2863" s="147" t="s">
        <v>32451</v>
      </c>
      <c r="D2863" s="147"/>
      <c r="E2863" s="147"/>
      <c r="F2863" s="147"/>
      <c r="G2863" s="147"/>
      <c r="H2863" s="147"/>
      <c r="I2863" s="147"/>
      <c r="J2863" s="147"/>
      <c r="K2863" s="147" t="s">
        <v>1074</v>
      </c>
      <c r="L2863" s="147"/>
      <c r="M2863" s="147"/>
      <c r="N2863" s="148" t="s">
        <v>15441</v>
      </c>
      <c r="O2863" s="148"/>
      <c r="P2863" s="148"/>
      <c r="Q2863" s="148"/>
      <c r="R2863" s="148"/>
      <c r="S2863" s="148"/>
    </row>
    <row r="2864" spans="1:19" ht="15" customHeight="1" x14ac:dyDescent="0.3">
      <c r="A2864" s="147" t="s">
        <v>32452</v>
      </c>
      <c r="B2864" s="147"/>
      <c r="C2864" s="147" t="s">
        <v>32453</v>
      </c>
      <c r="D2864" s="147"/>
      <c r="E2864" s="147"/>
      <c r="F2864" s="147"/>
      <c r="G2864" s="147"/>
      <c r="H2864" s="147"/>
      <c r="I2864" s="147"/>
      <c r="J2864" s="147"/>
      <c r="K2864" s="147" t="s">
        <v>26910</v>
      </c>
      <c r="L2864" s="147"/>
      <c r="M2864" s="147"/>
      <c r="N2864" s="148" t="s">
        <v>26911</v>
      </c>
      <c r="O2864" s="148"/>
      <c r="P2864" s="148"/>
      <c r="Q2864" s="148"/>
      <c r="R2864" s="148"/>
      <c r="S2864" s="148"/>
    </row>
    <row r="2865" spans="1:19" ht="15" customHeight="1" x14ac:dyDescent="0.3">
      <c r="A2865" s="147" t="s">
        <v>32454</v>
      </c>
      <c r="B2865" s="147"/>
      <c r="C2865" s="147" t="s">
        <v>32455</v>
      </c>
      <c r="D2865" s="147"/>
      <c r="E2865" s="147"/>
      <c r="F2865" s="147"/>
      <c r="G2865" s="147"/>
      <c r="H2865" s="147"/>
      <c r="I2865" s="147"/>
      <c r="J2865" s="147"/>
      <c r="K2865" s="147" t="s">
        <v>26910</v>
      </c>
      <c r="L2865" s="147"/>
      <c r="M2865" s="147"/>
      <c r="N2865" s="148" t="s">
        <v>26911</v>
      </c>
      <c r="O2865" s="148"/>
      <c r="P2865" s="148"/>
      <c r="Q2865" s="148"/>
      <c r="R2865" s="148"/>
      <c r="S2865" s="148"/>
    </row>
    <row r="2866" spans="1:19" ht="15" customHeight="1" x14ac:dyDescent="0.3">
      <c r="A2866" s="147" t="s">
        <v>32456</v>
      </c>
      <c r="B2866" s="147"/>
      <c r="C2866" s="147" t="s">
        <v>12191</v>
      </c>
      <c r="D2866" s="147"/>
      <c r="E2866" s="147"/>
      <c r="F2866" s="147"/>
      <c r="G2866" s="147"/>
      <c r="H2866" s="147"/>
      <c r="I2866" s="147"/>
      <c r="J2866" s="147"/>
      <c r="K2866" s="147" t="s">
        <v>1037</v>
      </c>
      <c r="L2866" s="147"/>
      <c r="M2866" s="147"/>
      <c r="N2866" s="148" t="s">
        <v>32457</v>
      </c>
      <c r="O2866" s="148"/>
      <c r="P2866" s="148"/>
      <c r="Q2866" s="148"/>
      <c r="R2866" s="148"/>
      <c r="S2866" s="148"/>
    </row>
    <row r="2867" spans="1:19" ht="15" customHeight="1" x14ac:dyDescent="0.3">
      <c r="A2867" s="147" t="s">
        <v>32458</v>
      </c>
      <c r="B2867" s="147"/>
      <c r="C2867" s="147" t="s">
        <v>32459</v>
      </c>
      <c r="D2867" s="147"/>
      <c r="E2867" s="147"/>
      <c r="F2867" s="147"/>
      <c r="G2867" s="147"/>
      <c r="H2867" s="147"/>
      <c r="I2867" s="147"/>
      <c r="J2867" s="147"/>
      <c r="K2867" s="147" t="s">
        <v>1037</v>
      </c>
      <c r="L2867" s="147"/>
      <c r="M2867" s="147"/>
      <c r="N2867" s="148" t="s">
        <v>32460</v>
      </c>
      <c r="O2867" s="148"/>
      <c r="P2867" s="148"/>
      <c r="Q2867" s="148"/>
      <c r="R2867" s="148"/>
      <c r="S2867" s="148"/>
    </row>
    <row r="2868" spans="1:19" ht="15" customHeight="1" x14ac:dyDescent="0.3">
      <c r="A2868" s="147" t="s">
        <v>32461</v>
      </c>
      <c r="B2868" s="147"/>
      <c r="C2868" s="147" t="s">
        <v>32462</v>
      </c>
      <c r="D2868" s="147"/>
      <c r="E2868" s="147"/>
      <c r="F2868" s="147"/>
      <c r="G2868" s="147"/>
      <c r="H2868" s="147"/>
      <c r="I2868" s="147"/>
      <c r="J2868" s="147"/>
      <c r="K2868" s="147" t="s">
        <v>26910</v>
      </c>
      <c r="L2868" s="147"/>
      <c r="M2868" s="147"/>
      <c r="N2868" s="148" t="s">
        <v>26911</v>
      </c>
      <c r="O2868" s="148"/>
      <c r="P2868" s="148"/>
      <c r="Q2868" s="148"/>
      <c r="R2868" s="148"/>
      <c r="S2868" s="148"/>
    </row>
    <row r="2869" spans="1:19" ht="15" customHeight="1" x14ac:dyDescent="0.3">
      <c r="A2869" s="147" t="s">
        <v>32463</v>
      </c>
      <c r="B2869" s="147"/>
      <c r="C2869" s="147" t="s">
        <v>12191</v>
      </c>
      <c r="D2869" s="147"/>
      <c r="E2869" s="147"/>
      <c r="F2869" s="147"/>
      <c r="G2869" s="147"/>
      <c r="H2869" s="147"/>
      <c r="I2869" s="147"/>
      <c r="J2869" s="147"/>
      <c r="K2869" s="147" t="s">
        <v>1037</v>
      </c>
      <c r="L2869" s="147"/>
      <c r="M2869" s="147"/>
      <c r="N2869" s="148" t="s">
        <v>7478</v>
      </c>
      <c r="O2869" s="148"/>
      <c r="P2869" s="148"/>
      <c r="Q2869" s="148"/>
      <c r="R2869" s="148"/>
      <c r="S2869" s="148"/>
    </row>
    <row r="2870" spans="1:19" ht="15" customHeight="1" x14ac:dyDescent="0.3">
      <c r="A2870" s="147" t="s">
        <v>32464</v>
      </c>
      <c r="B2870" s="147"/>
      <c r="C2870" s="147" t="s">
        <v>32465</v>
      </c>
      <c r="D2870" s="147"/>
      <c r="E2870" s="147"/>
      <c r="F2870" s="147"/>
      <c r="G2870" s="147"/>
      <c r="H2870" s="147"/>
      <c r="I2870" s="147"/>
      <c r="J2870" s="147"/>
      <c r="K2870" s="147" t="s">
        <v>1037</v>
      </c>
      <c r="L2870" s="147"/>
      <c r="M2870" s="147"/>
      <c r="N2870" s="148" t="s">
        <v>8859</v>
      </c>
      <c r="O2870" s="148"/>
      <c r="P2870" s="148"/>
      <c r="Q2870" s="148"/>
      <c r="R2870" s="148"/>
      <c r="S2870" s="148"/>
    </row>
    <row r="2871" spans="1:19" ht="15" customHeight="1" x14ac:dyDescent="0.3">
      <c r="A2871" s="147" t="s">
        <v>32466</v>
      </c>
      <c r="B2871" s="147"/>
      <c r="C2871" s="147" t="s">
        <v>12231</v>
      </c>
      <c r="D2871" s="147"/>
      <c r="E2871" s="147"/>
      <c r="F2871" s="147"/>
      <c r="G2871" s="147"/>
      <c r="H2871" s="147"/>
      <c r="I2871" s="147"/>
      <c r="J2871" s="147"/>
      <c r="K2871" s="147" t="s">
        <v>1037</v>
      </c>
      <c r="L2871" s="147"/>
      <c r="M2871" s="147"/>
      <c r="N2871" s="148" t="s">
        <v>1849</v>
      </c>
      <c r="O2871" s="148"/>
      <c r="P2871" s="148"/>
      <c r="Q2871" s="148"/>
      <c r="R2871" s="148"/>
      <c r="S2871" s="148"/>
    </row>
    <row r="2872" spans="1:19" ht="15" customHeight="1" x14ac:dyDescent="0.3">
      <c r="A2872" s="147" t="s">
        <v>32467</v>
      </c>
      <c r="B2872" s="147"/>
      <c r="C2872" s="147" t="s">
        <v>32459</v>
      </c>
      <c r="D2872" s="147"/>
      <c r="E2872" s="147"/>
      <c r="F2872" s="147"/>
      <c r="G2872" s="147"/>
      <c r="H2872" s="147"/>
      <c r="I2872" s="147"/>
      <c r="J2872" s="147"/>
      <c r="K2872" s="147" t="s">
        <v>1037</v>
      </c>
      <c r="L2872" s="147"/>
      <c r="M2872" s="147"/>
      <c r="N2872" s="148" t="s">
        <v>18626</v>
      </c>
      <c r="O2872" s="148"/>
      <c r="P2872" s="148"/>
      <c r="Q2872" s="148"/>
      <c r="R2872" s="148"/>
      <c r="S2872" s="148"/>
    </row>
    <row r="2873" spans="1:19" ht="15" customHeight="1" x14ac:dyDescent="0.3">
      <c r="A2873" s="147" t="s">
        <v>32468</v>
      </c>
      <c r="B2873" s="147"/>
      <c r="C2873" s="147" t="s">
        <v>32469</v>
      </c>
      <c r="D2873" s="147"/>
      <c r="E2873" s="147"/>
      <c r="F2873" s="147"/>
      <c r="G2873" s="147"/>
      <c r="H2873" s="147"/>
      <c r="I2873" s="147"/>
      <c r="J2873" s="147"/>
      <c r="K2873" s="147" t="s">
        <v>1037</v>
      </c>
      <c r="L2873" s="147"/>
      <c r="M2873" s="147"/>
      <c r="N2873" s="148" t="s">
        <v>29404</v>
      </c>
      <c r="O2873" s="148"/>
      <c r="P2873" s="148"/>
      <c r="Q2873" s="148"/>
      <c r="R2873" s="148"/>
      <c r="S2873" s="148"/>
    </row>
    <row r="2874" spans="1:19" ht="15" customHeight="1" x14ac:dyDescent="0.3">
      <c r="A2874" s="147" t="s">
        <v>32470</v>
      </c>
      <c r="B2874" s="147"/>
      <c r="C2874" s="147" t="s">
        <v>32471</v>
      </c>
      <c r="D2874" s="147"/>
      <c r="E2874" s="147"/>
      <c r="F2874" s="147"/>
      <c r="G2874" s="147"/>
      <c r="H2874" s="147"/>
      <c r="I2874" s="147"/>
      <c r="J2874" s="147"/>
      <c r="K2874" s="147" t="s">
        <v>1037</v>
      </c>
      <c r="L2874" s="147"/>
      <c r="M2874" s="147"/>
      <c r="N2874" s="148" t="s">
        <v>32472</v>
      </c>
      <c r="O2874" s="148"/>
      <c r="P2874" s="148"/>
      <c r="Q2874" s="148"/>
      <c r="R2874" s="148"/>
      <c r="S2874" s="148"/>
    </row>
    <row r="2875" spans="1:19" ht="15" customHeight="1" x14ac:dyDescent="0.3">
      <c r="A2875" s="147" t="s">
        <v>32473</v>
      </c>
      <c r="B2875" s="147"/>
      <c r="C2875" s="147" t="s">
        <v>32474</v>
      </c>
      <c r="D2875" s="147"/>
      <c r="E2875" s="147"/>
      <c r="F2875" s="147"/>
      <c r="G2875" s="147"/>
      <c r="H2875" s="147"/>
      <c r="I2875" s="147"/>
      <c r="J2875" s="147"/>
      <c r="K2875" s="147" t="s">
        <v>1037</v>
      </c>
      <c r="L2875" s="147"/>
      <c r="M2875" s="147"/>
      <c r="N2875" s="148" t="s">
        <v>32475</v>
      </c>
      <c r="O2875" s="148"/>
      <c r="P2875" s="148"/>
      <c r="Q2875" s="148"/>
      <c r="R2875" s="148"/>
      <c r="S2875" s="148"/>
    </row>
    <row r="2876" spans="1:19" ht="15" customHeight="1" x14ac:dyDescent="0.3">
      <c r="A2876" s="147" t="s">
        <v>32476</v>
      </c>
      <c r="B2876" s="147"/>
      <c r="C2876" s="147" t="s">
        <v>32477</v>
      </c>
      <c r="D2876" s="147"/>
      <c r="E2876" s="147"/>
      <c r="F2876" s="147"/>
      <c r="G2876" s="147"/>
      <c r="H2876" s="147"/>
      <c r="I2876" s="147"/>
      <c r="J2876" s="147"/>
      <c r="K2876" s="147" t="s">
        <v>1037</v>
      </c>
      <c r="L2876" s="147"/>
      <c r="M2876" s="147"/>
      <c r="N2876" s="148" t="s">
        <v>32478</v>
      </c>
      <c r="O2876" s="148"/>
      <c r="P2876" s="148"/>
      <c r="Q2876" s="148"/>
      <c r="R2876" s="148"/>
      <c r="S2876" s="148"/>
    </row>
    <row r="2877" spans="1:19" ht="15" customHeight="1" x14ac:dyDescent="0.3">
      <c r="A2877" s="147" t="s">
        <v>32479</v>
      </c>
      <c r="B2877" s="147"/>
      <c r="C2877" s="147" t="s">
        <v>32480</v>
      </c>
      <c r="D2877" s="147"/>
      <c r="E2877" s="147"/>
      <c r="F2877" s="147"/>
      <c r="G2877" s="147"/>
      <c r="H2877" s="147"/>
      <c r="I2877" s="147"/>
      <c r="J2877" s="147"/>
      <c r="K2877" s="147" t="s">
        <v>1037</v>
      </c>
      <c r="L2877" s="147"/>
      <c r="M2877" s="147"/>
      <c r="N2877" s="148" t="s">
        <v>32481</v>
      </c>
      <c r="O2877" s="148"/>
      <c r="P2877" s="148"/>
      <c r="Q2877" s="148"/>
      <c r="R2877" s="148"/>
      <c r="S2877" s="148"/>
    </row>
    <row r="2878" spans="1:19" ht="15" customHeight="1" x14ac:dyDescent="0.3">
      <c r="A2878" s="147" t="s">
        <v>32482</v>
      </c>
      <c r="B2878" s="147"/>
      <c r="C2878" s="147" t="s">
        <v>32483</v>
      </c>
      <c r="D2878" s="147"/>
      <c r="E2878" s="147"/>
      <c r="F2878" s="147"/>
      <c r="G2878" s="147"/>
      <c r="H2878" s="147"/>
      <c r="I2878" s="147"/>
      <c r="J2878" s="147"/>
      <c r="K2878" s="147" t="s">
        <v>1037</v>
      </c>
      <c r="L2878" s="147"/>
      <c r="M2878" s="147"/>
      <c r="N2878" s="148" t="s">
        <v>11097</v>
      </c>
      <c r="O2878" s="148"/>
      <c r="P2878" s="148"/>
      <c r="Q2878" s="148"/>
      <c r="R2878" s="148"/>
      <c r="S2878" s="148"/>
    </row>
    <row r="2879" spans="1:19" ht="15" customHeight="1" x14ac:dyDescent="0.3">
      <c r="A2879" s="147" t="s">
        <v>32484</v>
      </c>
      <c r="B2879" s="147"/>
      <c r="C2879" s="147" t="s">
        <v>32485</v>
      </c>
      <c r="D2879" s="147"/>
      <c r="E2879" s="147"/>
      <c r="F2879" s="147"/>
      <c r="G2879" s="147"/>
      <c r="H2879" s="147"/>
      <c r="I2879" s="147"/>
      <c r="J2879" s="147"/>
      <c r="K2879" s="147" t="s">
        <v>1037</v>
      </c>
      <c r="L2879" s="147"/>
      <c r="M2879" s="147"/>
      <c r="N2879" s="148" t="s">
        <v>32486</v>
      </c>
      <c r="O2879" s="148"/>
      <c r="P2879" s="148"/>
      <c r="Q2879" s="148"/>
      <c r="R2879" s="148"/>
      <c r="S2879" s="148"/>
    </row>
    <row r="2880" spans="1:19" ht="15" customHeight="1" x14ac:dyDescent="0.3">
      <c r="A2880" s="147" t="s">
        <v>32487</v>
      </c>
      <c r="B2880" s="147"/>
      <c r="C2880" s="147" t="s">
        <v>32488</v>
      </c>
      <c r="D2880" s="147"/>
      <c r="E2880" s="147"/>
      <c r="F2880" s="147"/>
      <c r="G2880" s="147"/>
      <c r="H2880" s="147"/>
      <c r="I2880" s="147"/>
      <c r="J2880" s="147"/>
      <c r="K2880" s="147" t="s">
        <v>1037</v>
      </c>
      <c r="L2880" s="147"/>
      <c r="M2880" s="147"/>
      <c r="N2880" s="148" t="s">
        <v>32489</v>
      </c>
      <c r="O2880" s="148"/>
      <c r="P2880" s="148"/>
      <c r="Q2880" s="148"/>
      <c r="R2880" s="148"/>
      <c r="S2880" s="148"/>
    </row>
    <row r="2881" spans="1:19" ht="15" customHeight="1" x14ac:dyDescent="0.3">
      <c r="A2881" s="147" t="s">
        <v>32490</v>
      </c>
      <c r="B2881" s="147"/>
      <c r="C2881" s="147" t="s">
        <v>32491</v>
      </c>
      <c r="D2881" s="147"/>
      <c r="E2881" s="147"/>
      <c r="F2881" s="147"/>
      <c r="G2881" s="147"/>
      <c r="H2881" s="147"/>
      <c r="I2881" s="147"/>
      <c r="J2881" s="147"/>
      <c r="K2881" s="147" t="s">
        <v>1037</v>
      </c>
      <c r="L2881" s="147"/>
      <c r="M2881" s="147"/>
      <c r="N2881" s="148" t="s">
        <v>32492</v>
      </c>
      <c r="O2881" s="148"/>
      <c r="P2881" s="148"/>
      <c r="Q2881" s="148"/>
      <c r="R2881" s="148"/>
      <c r="S2881" s="148"/>
    </row>
    <row r="2882" spans="1:19" ht="15" customHeight="1" x14ac:dyDescent="0.3">
      <c r="A2882" s="147" t="s">
        <v>32493</v>
      </c>
      <c r="B2882" s="147"/>
      <c r="C2882" s="147" t="s">
        <v>32494</v>
      </c>
      <c r="D2882" s="147"/>
      <c r="E2882" s="147"/>
      <c r="F2882" s="147"/>
      <c r="G2882" s="147"/>
      <c r="H2882" s="147"/>
      <c r="I2882" s="147"/>
      <c r="J2882" s="147"/>
      <c r="K2882" s="147" t="s">
        <v>80</v>
      </c>
      <c r="L2882" s="147"/>
      <c r="M2882" s="147"/>
      <c r="N2882" s="148" t="s">
        <v>7492</v>
      </c>
      <c r="O2882" s="148"/>
      <c r="P2882" s="148"/>
      <c r="Q2882" s="148"/>
      <c r="R2882" s="148"/>
      <c r="S2882" s="148"/>
    </row>
    <row r="2883" spans="1:19" ht="15" customHeight="1" x14ac:dyDescent="0.3">
      <c r="A2883" s="147" t="s">
        <v>32495</v>
      </c>
      <c r="B2883" s="147"/>
      <c r="C2883" s="147" t="s">
        <v>32496</v>
      </c>
      <c r="D2883" s="147"/>
      <c r="E2883" s="147"/>
      <c r="F2883" s="147"/>
      <c r="G2883" s="147"/>
      <c r="H2883" s="147"/>
      <c r="I2883" s="147"/>
      <c r="J2883" s="147"/>
      <c r="K2883" s="147" t="s">
        <v>80</v>
      </c>
      <c r="L2883" s="147"/>
      <c r="M2883" s="147"/>
      <c r="N2883" s="148" t="s">
        <v>18179</v>
      </c>
      <c r="O2883" s="148"/>
      <c r="P2883" s="148"/>
      <c r="Q2883" s="148"/>
      <c r="R2883" s="148"/>
      <c r="S2883" s="148"/>
    </row>
    <row r="2884" spans="1:19" ht="15" customHeight="1" x14ac:dyDescent="0.3">
      <c r="A2884" s="147" t="s">
        <v>32497</v>
      </c>
      <c r="B2884" s="147"/>
      <c r="C2884" s="147" t="s">
        <v>32498</v>
      </c>
      <c r="D2884" s="147"/>
      <c r="E2884" s="147"/>
      <c r="F2884" s="147"/>
      <c r="G2884" s="147"/>
      <c r="H2884" s="147"/>
      <c r="I2884" s="147"/>
      <c r="J2884" s="147"/>
      <c r="K2884" s="147" t="s">
        <v>1037</v>
      </c>
      <c r="L2884" s="147"/>
      <c r="M2884" s="147"/>
      <c r="N2884" s="148" t="s">
        <v>16935</v>
      </c>
      <c r="O2884" s="148"/>
      <c r="P2884" s="148"/>
      <c r="Q2884" s="148"/>
      <c r="R2884" s="148"/>
      <c r="S2884" s="148"/>
    </row>
    <row r="2885" spans="1:19" ht="15" customHeight="1" x14ac:dyDescent="0.3">
      <c r="A2885" s="147" t="s">
        <v>32499</v>
      </c>
      <c r="B2885" s="147"/>
      <c r="C2885" s="147" t="s">
        <v>32500</v>
      </c>
      <c r="D2885" s="147"/>
      <c r="E2885" s="147"/>
      <c r="F2885" s="147"/>
      <c r="G2885" s="147"/>
      <c r="H2885" s="147"/>
      <c r="I2885" s="147"/>
      <c r="J2885" s="147"/>
      <c r="K2885" s="147" t="s">
        <v>1037</v>
      </c>
      <c r="L2885" s="147"/>
      <c r="M2885" s="147"/>
      <c r="N2885" s="148" t="s">
        <v>8839</v>
      </c>
      <c r="O2885" s="148"/>
      <c r="P2885" s="148"/>
      <c r="Q2885" s="148"/>
      <c r="R2885" s="148"/>
      <c r="S2885" s="148"/>
    </row>
    <row r="2886" spans="1:19" ht="15" customHeight="1" x14ac:dyDescent="0.3">
      <c r="A2886" s="147" t="s">
        <v>32501</v>
      </c>
      <c r="B2886" s="147"/>
      <c r="C2886" s="147" t="s">
        <v>32502</v>
      </c>
      <c r="D2886" s="147"/>
      <c r="E2886" s="147"/>
      <c r="F2886" s="147"/>
      <c r="G2886" s="147"/>
      <c r="H2886" s="147"/>
      <c r="I2886" s="147"/>
      <c r="J2886" s="147"/>
      <c r="K2886" s="147" t="s">
        <v>80</v>
      </c>
      <c r="L2886" s="147"/>
      <c r="M2886" s="147"/>
      <c r="N2886" s="148" t="s">
        <v>32503</v>
      </c>
      <c r="O2886" s="148"/>
      <c r="P2886" s="148"/>
      <c r="Q2886" s="148"/>
      <c r="R2886" s="148"/>
      <c r="S2886" s="148"/>
    </row>
    <row r="2887" spans="1:19" ht="15" customHeight="1" x14ac:dyDescent="0.3">
      <c r="A2887" s="147" t="s">
        <v>32504</v>
      </c>
      <c r="B2887" s="147"/>
      <c r="C2887" s="147" t="s">
        <v>32505</v>
      </c>
      <c r="D2887" s="147"/>
      <c r="E2887" s="147"/>
      <c r="F2887" s="147"/>
      <c r="G2887" s="147"/>
      <c r="H2887" s="147"/>
      <c r="I2887" s="147"/>
      <c r="J2887" s="147"/>
      <c r="K2887" s="147" t="s">
        <v>26910</v>
      </c>
      <c r="L2887" s="147"/>
      <c r="M2887" s="147"/>
      <c r="N2887" s="148" t="s">
        <v>26911</v>
      </c>
      <c r="O2887" s="148"/>
      <c r="P2887" s="148"/>
      <c r="Q2887" s="148"/>
      <c r="R2887" s="148"/>
      <c r="S2887" s="148"/>
    </row>
    <row r="2888" spans="1:19" ht="15" customHeight="1" x14ac:dyDescent="0.3">
      <c r="A2888" s="147" t="s">
        <v>32506</v>
      </c>
      <c r="B2888" s="147"/>
      <c r="C2888" s="147" t="s">
        <v>12191</v>
      </c>
      <c r="D2888" s="147"/>
      <c r="E2888" s="147"/>
      <c r="F2888" s="147"/>
      <c r="G2888" s="147"/>
      <c r="H2888" s="147"/>
      <c r="I2888" s="147"/>
      <c r="J2888" s="147"/>
      <c r="K2888" s="147" t="s">
        <v>1037</v>
      </c>
      <c r="L2888" s="147"/>
      <c r="M2888" s="147"/>
      <c r="N2888" s="148" t="s">
        <v>7478</v>
      </c>
      <c r="O2888" s="148"/>
      <c r="P2888" s="148"/>
      <c r="Q2888" s="148"/>
      <c r="R2888" s="148"/>
      <c r="S2888" s="148"/>
    </row>
    <row r="2889" spans="1:19" ht="15" customHeight="1" x14ac:dyDescent="0.3">
      <c r="A2889" s="147" t="s">
        <v>32507</v>
      </c>
      <c r="B2889" s="147"/>
      <c r="C2889" s="147" t="s">
        <v>12231</v>
      </c>
      <c r="D2889" s="147"/>
      <c r="E2889" s="147"/>
      <c r="F2889" s="147"/>
      <c r="G2889" s="147"/>
      <c r="H2889" s="147"/>
      <c r="I2889" s="147"/>
      <c r="J2889" s="147"/>
      <c r="K2889" s="147" t="s">
        <v>1037</v>
      </c>
      <c r="L2889" s="147"/>
      <c r="M2889" s="147"/>
      <c r="N2889" s="148" t="s">
        <v>1849</v>
      </c>
      <c r="O2889" s="148"/>
      <c r="P2889" s="148"/>
      <c r="Q2889" s="148"/>
      <c r="R2889" s="148"/>
      <c r="S2889" s="148"/>
    </row>
    <row r="2890" spans="1:19" ht="15" customHeight="1" x14ac:dyDescent="0.3">
      <c r="A2890" s="147" t="s">
        <v>32508</v>
      </c>
      <c r="B2890" s="147"/>
      <c r="C2890" s="147" t="s">
        <v>32459</v>
      </c>
      <c r="D2890" s="147"/>
      <c r="E2890" s="147"/>
      <c r="F2890" s="147"/>
      <c r="G2890" s="147"/>
      <c r="H2890" s="147"/>
      <c r="I2890" s="147"/>
      <c r="J2890" s="147"/>
      <c r="K2890" s="147" t="s">
        <v>1037</v>
      </c>
      <c r="L2890" s="147"/>
      <c r="M2890" s="147"/>
      <c r="N2890" s="148" t="s">
        <v>32460</v>
      </c>
      <c r="O2890" s="148"/>
      <c r="P2890" s="148"/>
      <c r="Q2890" s="148"/>
      <c r="R2890" s="148"/>
      <c r="S2890" s="148"/>
    </row>
    <row r="2891" spans="1:19" ht="15" customHeight="1" x14ac:dyDescent="0.3">
      <c r="A2891" s="147" t="s">
        <v>32509</v>
      </c>
      <c r="B2891" s="147"/>
      <c r="C2891" s="147" t="s">
        <v>32469</v>
      </c>
      <c r="D2891" s="147"/>
      <c r="E2891" s="147"/>
      <c r="F2891" s="147"/>
      <c r="G2891" s="147"/>
      <c r="H2891" s="147"/>
      <c r="I2891" s="147"/>
      <c r="J2891" s="147"/>
      <c r="K2891" s="147" t="s">
        <v>1037</v>
      </c>
      <c r="L2891" s="147"/>
      <c r="M2891" s="147"/>
      <c r="N2891" s="148" t="s">
        <v>29404</v>
      </c>
      <c r="O2891" s="148"/>
      <c r="P2891" s="148"/>
      <c r="Q2891" s="148"/>
      <c r="R2891" s="148"/>
      <c r="S2891" s="148"/>
    </row>
    <row r="2892" spans="1:19" ht="15" customHeight="1" x14ac:dyDescent="0.3">
      <c r="A2892" s="147" t="s">
        <v>32510</v>
      </c>
      <c r="B2892" s="147"/>
      <c r="C2892" s="147" t="s">
        <v>32511</v>
      </c>
      <c r="D2892" s="147"/>
      <c r="E2892" s="147"/>
      <c r="F2892" s="147"/>
      <c r="G2892" s="147"/>
      <c r="H2892" s="147"/>
      <c r="I2892" s="147"/>
      <c r="J2892" s="147"/>
      <c r="K2892" s="147" t="s">
        <v>1037</v>
      </c>
      <c r="L2892" s="147"/>
      <c r="M2892" s="147"/>
      <c r="N2892" s="148" t="s">
        <v>217</v>
      </c>
      <c r="O2892" s="148"/>
      <c r="P2892" s="148"/>
      <c r="Q2892" s="148"/>
      <c r="R2892" s="148"/>
      <c r="S2892" s="148"/>
    </row>
    <row r="2893" spans="1:19" ht="15" customHeight="1" x14ac:dyDescent="0.3">
      <c r="A2893" s="147" t="s">
        <v>32512</v>
      </c>
      <c r="B2893" s="147"/>
      <c r="C2893" s="147" t="s">
        <v>32513</v>
      </c>
      <c r="D2893" s="147"/>
      <c r="E2893" s="147"/>
      <c r="F2893" s="147"/>
      <c r="G2893" s="147"/>
      <c r="H2893" s="147"/>
      <c r="I2893" s="147"/>
      <c r="J2893" s="147"/>
      <c r="K2893" s="147" t="s">
        <v>1037</v>
      </c>
      <c r="L2893" s="147"/>
      <c r="M2893" s="147"/>
      <c r="N2893" s="148" t="s">
        <v>16935</v>
      </c>
      <c r="O2893" s="148"/>
      <c r="P2893" s="148"/>
      <c r="Q2893" s="148"/>
      <c r="R2893" s="148"/>
      <c r="S2893" s="148"/>
    </row>
    <row r="2894" spans="1:19" ht="15" customHeight="1" x14ac:dyDescent="0.3">
      <c r="A2894" s="147" t="s">
        <v>32514</v>
      </c>
      <c r="B2894" s="147"/>
      <c r="C2894" s="147" t="s">
        <v>32515</v>
      </c>
      <c r="D2894" s="147"/>
      <c r="E2894" s="147"/>
      <c r="F2894" s="147"/>
      <c r="G2894" s="147"/>
      <c r="H2894" s="147"/>
      <c r="I2894" s="147"/>
      <c r="J2894" s="147"/>
      <c r="K2894" s="147" t="s">
        <v>1037</v>
      </c>
      <c r="L2894" s="147"/>
      <c r="M2894" s="147"/>
      <c r="N2894" s="148" t="s">
        <v>8839</v>
      </c>
      <c r="O2894" s="148"/>
      <c r="P2894" s="148"/>
      <c r="Q2894" s="148"/>
      <c r="R2894" s="148"/>
      <c r="S2894" s="148"/>
    </row>
    <row r="2895" spans="1:19" ht="15" customHeight="1" x14ac:dyDescent="0.3">
      <c r="A2895" s="147" t="s">
        <v>32516</v>
      </c>
      <c r="B2895" s="147"/>
      <c r="C2895" s="147" t="s">
        <v>32474</v>
      </c>
      <c r="D2895" s="147"/>
      <c r="E2895" s="147"/>
      <c r="F2895" s="147"/>
      <c r="G2895" s="147"/>
      <c r="H2895" s="147"/>
      <c r="I2895" s="147"/>
      <c r="J2895" s="147"/>
      <c r="K2895" s="147" t="s">
        <v>1037</v>
      </c>
      <c r="L2895" s="147"/>
      <c r="M2895" s="147"/>
      <c r="N2895" s="148" t="s">
        <v>32475</v>
      </c>
      <c r="O2895" s="148"/>
      <c r="P2895" s="148"/>
      <c r="Q2895" s="148"/>
      <c r="R2895" s="148"/>
      <c r="S2895" s="148"/>
    </row>
    <row r="2896" spans="1:19" ht="15" customHeight="1" x14ac:dyDescent="0.3">
      <c r="A2896" s="147" t="s">
        <v>32517</v>
      </c>
      <c r="B2896" s="147"/>
      <c r="C2896" s="147" t="s">
        <v>32477</v>
      </c>
      <c r="D2896" s="147"/>
      <c r="E2896" s="147"/>
      <c r="F2896" s="147"/>
      <c r="G2896" s="147"/>
      <c r="H2896" s="147"/>
      <c r="I2896" s="147"/>
      <c r="J2896" s="147"/>
      <c r="K2896" s="147" t="s">
        <v>1037</v>
      </c>
      <c r="L2896" s="147"/>
      <c r="M2896" s="147"/>
      <c r="N2896" s="148" t="s">
        <v>32478</v>
      </c>
      <c r="O2896" s="148"/>
      <c r="P2896" s="148"/>
      <c r="Q2896" s="148"/>
      <c r="R2896" s="148"/>
      <c r="S2896" s="148"/>
    </row>
    <row r="2897" spans="1:19" ht="15" customHeight="1" x14ac:dyDescent="0.3">
      <c r="A2897" s="147" t="s">
        <v>32518</v>
      </c>
      <c r="B2897" s="147"/>
      <c r="C2897" s="147" t="s">
        <v>32519</v>
      </c>
      <c r="D2897" s="147"/>
      <c r="E2897" s="147"/>
      <c r="F2897" s="147"/>
      <c r="G2897" s="147"/>
      <c r="H2897" s="147"/>
      <c r="I2897" s="147"/>
      <c r="J2897" s="147"/>
      <c r="K2897" s="147" t="s">
        <v>1037</v>
      </c>
      <c r="L2897" s="147"/>
      <c r="M2897" s="147"/>
      <c r="N2897" s="148" t="s">
        <v>32520</v>
      </c>
      <c r="O2897" s="148"/>
      <c r="P2897" s="148"/>
      <c r="Q2897" s="148"/>
      <c r="R2897" s="148"/>
      <c r="S2897" s="148"/>
    </row>
    <row r="2898" spans="1:19" ht="15" customHeight="1" x14ac:dyDescent="0.3">
      <c r="A2898" s="152" t="s">
        <v>32521</v>
      </c>
      <c r="B2898" s="152"/>
      <c r="C2898" s="152" t="s">
        <v>32522</v>
      </c>
      <c r="D2898" s="152"/>
      <c r="E2898" s="152"/>
      <c r="F2898" s="152"/>
      <c r="G2898" s="152"/>
      <c r="H2898" s="152"/>
      <c r="I2898" s="152"/>
      <c r="J2898" s="152"/>
      <c r="K2898" s="152" t="s">
        <v>1037</v>
      </c>
      <c r="L2898" s="152"/>
      <c r="M2898" s="152"/>
      <c r="N2898" s="153" t="s">
        <v>32523</v>
      </c>
      <c r="O2898" s="153"/>
      <c r="P2898" s="153"/>
      <c r="Q2898" s="153"/>
      <c r="R2898" s="153"/>
      <c r="S2898" s="153"/>
    </row>
    <row r="2900" spans="1:19" ht="15" customHeight="1" x14ac:dyDescent="0.3">
      <c r="A2900" s="154" t="s">
        <v>26963</v>
      </c>
      <c r="B2900" s="154"/>
      <c r="C2900" s="154"/>
    </row>
    <row r="2901" spans="1:19" ht="15" customHeight="1" x14ac:dyDescent="0.3">
      <c r="A2901" s="154"/>
      <c r="B2901" s="154"/>
      <c r="C2901" s="154"/>
      <c r="P2901" s="155" t="s">
        <v>32524</v>
      </c>
      <c r="Q2901" s="155"/>
      <c r="R2901" s="155"/>
      <c r="S2901" s="155"/>
    </row>
    <row r="2902" spans="1:19" x14ac:dyDescent="0.3">
      <c r="P2902" s="155"/>
      <c r="Q2902" s="155"/>
      <c r="R2902" s="155"/>
      <c r="S2902" s="155"/>
    </row>
    <row r="2904" spans="1:19" ht="15.75" customHeight="1" x14ac:dyDescent="0.3">
      <c r="H2904" s="150" t="s">
        <v>26843</v>
      </c>
      <c r="I2904" s="150"/>
      <c r="J2904" s="150"/>
      <c r="K2904" s="150"/>
      <c r="L2904" s="150"/>
      <c r="M2904" s="150"/>
      <c r="N2904" s="150"/>
    </row>
    <row r="2906" spans="1:19" ht="15.75" customHeight="1" x14ac:dyDescent="0.3">
      <c r="G2906" s="150" t="s">
        <v>26844</v>
      </c>
      <c r="H2906" s="150"/>
    </row>
    <row r="2908" spans="1:19" ht="15" customHeight="1" x14ac:dyDescent="0.3">
      <c r="A2908" s="151" t="s">
        <v>26845</v>
      </c>
      <c r="B2908" s="151"/>
      <c r="C2908" s="151"/>
      <c r="D2908" s="151"/>
      <c r="J2908" s="151" t="s">
        <v>26846</v>
      </c>
      <c r="K2908" s="151"/>
      <c r="M2908" s="151" t="s">
        <v>26847</v>
      </c>
      <c r="N2908" s="151"/>
      <c r="P2908" s="151" t="s">
        <v>26848</v>
      </c>
      <c r="Q2908" s="151"/>
      <c r="R2908" s="151"/>
    </row>
    <row r="2910" spans="1:19" ht="15" customHeight="1" x14ac:dyDescent="0.3">
      <c r="A2910" s="137" t="s">
        <v>27</v>
      </c>
      <c r="C2910" s="149" t="s">
        <v>26849</v>
      </c>
      <c r="D2910" s="149"/>
      <c r="E2910" s="149"/>
      <c r="L2910" s="137" t="s">
        <v>13</v>
      </c>
      <c r="R2910" s="137" t="s">
        <v>26850</v>
      </c>
    </row>
    <row r="2912" spans="1:19" ht="15" customHeight="1" x14ac:dyDescent="0.3">
      <c r="A2912" s="147" t="s">
        <v>32525</v>
      </c>
      <c r="B2912" s="147"/>
      <c r="C2912" s="147" t="s">
        <v>32526</v>
      </c>
      <c r="D2912" s="147"/>
      <c r="E2912" s="147"/>
      <c r="F2912" s="147"/>
      <c r="G2912" s="147"/>
      <c r="H2912" s="147"/>
      <c r="I2912" s="147"/>
      <c r="J2912" s="147"/>
      <c r="K2912" s="147" t="s">
        <v>1037</v>
      </c>
      <c r="L2912" s="147"/>
      <c r="M2912" s="147"/>
      <c r="N2912" s="148" t="s">
        <v>32527</v>
      </c>
      <c r="O2912" s="148"/>
      <c r="P2912" s="148"/>
      <c r="Q2912" s="148"/>
      <c r="R2912" s="148"/>
      <c r="S2912" s="148"/>
    </row>
    <row r="2913" spans="1:19" x14ac:dyDescent="0.3">
      <c r="A2913" s="147"/>
      <c r="B2913" s="147"/>
      <c r="C2913" s="147"/>
      <c r="D2913" s="147"/>
      <c r="E2913" s="147"/>
      <c r="F2913" s="147"/>
      <c r="G2913" s="147"/>
      <c r="H2913" s="147"/>
      <c r="I2913" s="147"/>
      <c r="J2913" s="147"/>
      <c r="K2913" s="147"/>
      <c r="L2913" s="147"/>
      <c r="M2913" s="147"/>
      <c r="N2913" s="148"/>
      <c r="O2913" s="148"/>
      <c r="P2913" s="148"/>
      <c r="Q2913" s="148"/>
      <c r="R2913" s="148"/>
      <c r="S2913" s="148"/>
    </row>
    <row r="2914" spans="1:19" ht="15" customHeight="1" x14ac:dyDescent="0.3">
      <c r="A2914" s="147" t="s">
        <v>32528</v>
      </c>
      <c r="B2914" s="147"/>
      <c r="C2914" s="147" t="s">
        <v>32529</v>
      </c>
      <c r="D2914" s="147"/>
      <c r="E2914" s="147"/>
      <c r="F2914" s="147"/>
      <c r="G2914" s="147"/>
      <c r="H2914" s="147"/>
      <c r="I2914" s="147"/>
      <c r="J2914" s="147"/>
      <c r="K2914" s="147" t="s">
        <v>1037</v>
      </c>
      <c r="L2914" s="147"/>
      <c r="M2914" s="147"/>
      <c r="N2914" s="148" t="s">
        <v>32530</v>
      </c>
      <c r="O2914" s="148"/>
      <c r="P2914" s="148"/>
      <c r="Q2914" s="148"/>
      <c r="R2914" s="148"/>
      <c r="S2914" s="148"/>
    </row>
    <row r="2915" spans="1:19" ht="15" customHeight="1" x14ac:dyDescent="0.3">
      <c r="A2915" s="147" t="s">
        <v>32531</v>
      </c>
      <c r="B2915" s="147"/>
      <c r="C2915" s="147" t="s">
        <v>32532</v>
      </c>
      <c r="D2915" s="147"/>
      <c r="E2915" s="147"/>
      <c r="F2915" s="147"/>
      <c r="G2915" s="147"/>
      <c r="H2915" s="147"/>
      <c r="I2915" s="147"/>
      <c r="J2915" s="147"/>
      <c r="K2915" s="147" t="s">
        <v>1037</v>
      </c>
      <c r="L2915" s="147"/>
      <c r="M2915" s="147"/>
      <c r="N2915" s="148" t="s">
        <v>32533</v>
      </c>
      <c r="O2915" s="148"/>
      <c r="P2915" s="148"/>
      <c r="Q2915" s="148"/>
      <c r="R2915" s="148"/>
      <c r="S2915" s="148"/>
    </row>
    <row r="2916" spans="1:19" ht="15" customHeight="1" x14ac:dyDescent="0.3">
      <c r="A2916" s="147" t="s">
        <v>32534</v>
      </c>
      <c r="B2916" s="147"/>
      <c r="C2916" s="147" t="s">
        <v>32535</v>
      </c>
      <c r="D2916" s="147"/>
      <c r="E2916" s="147"/>
      <c r="F2916" s="147"/>
      <c r="G2916" s="147"/>
      <c r="H2916" s="147"/>
      <c r="I2916" s="147"/>
      <c r="J2916" s="147"/>
      <c r="K2916" s="147" t="s">
        <v>1037</v>
      </c>
      <c r="L2916" s="147"/>
      <c r="M2916" s="147"/>
      <c r="N2916" s="148" t="s">
        <v>32536</v>
      </c>
      <c r="O2916" s="148"/>
      <c r="P2916" s="148"/>
      <c r="Q2916" s="148"/>
      <c r="R2916" s="148"/>
      <c r="S2916" s="148"/>
    </row>
    <row r="2917" spans="1:19" ht="15" customHeight="1" x14ac:dyDescent="0.3">
      <c r="A2917" s="147" t="s">
        <v>32537</v>
      </c>
      <c r="B2917" s="147"/>
      <c r="C2917" s="147" t="s">
        <v>32480</v>
      </c>
      <c r="D2917" s="147"/>
      <c r="E2917" s="147"/>
      <c r="F2917" s="147"/>
      <c r="G2917" s="147"/>
      <c r="H2917" s="147"/>
      <c r="I2917" s="147"/>
      <c r="J2917" s="147"/>
      <c r="K2917" s="147" t="s">
        <v>1037</v>
      </c>
      <c r="L2917" s="147"/>
      <c r="M2917" s="147"/>
      <c r="N2917" s="148" t="s">
        <v>4532</v>
      </c>
      <c r="O2917" s="148"/>
      <c r="P2917" s="148"/>
      <c r="Q2917" s="148"/>
      <c r="R2917" s="148"/>
      <c r="S2917" s="148"/>
    </row>
    <row r="2918" spans="1:19" ht="15" customHeight="1" x14ac:dyDescent="0.3">
      <c r="A2918" s="147" t="s">
        <v>32538</v>
      </c>
      <c r="B2918" s="147"/>
      <c r="C2918" s="147" t="s">
        <v>32483</v>
      </c>
      <c r="D2918" s="147"/>
      <c r="E2918" s="147"/>
      <c r="F2918" s="147"/>
      <c r="G2918" s="147"/>
      <c r="H2918" s="147"/>
      <c r="I2918" s="147"/>
      <c r="J2918" s="147"/>
      <c r="K2918" s="147" t="s">
        <v>1037</v>
      </c>
      <c r="L2918" s="147"/>
      <c r="M2918" s="147"/>
      <c r="N2918" s="148" t="s">
        <v>32539</v>
      </c>
      <c r="O2918" s="148"/>
      <c r="P2918" s="148"/>
      <c r="Q2918" s="148"/>
      <c r="R2918" s="148"/>
      <c r="S2918" s="148"/>
    </row>
    <row r="2919" spans="1:19" ht="15" customHeight="1" x14ac:dyDescent="0.3">
      <c r="A2919" s="147" t="s">
        <v>32540</v>
      </c>
      <c r="B2919" s="147"/>
      <c r="C2919" s="147" t="s">
        <v>32485</v>
      </c>
      <c r="D2919" s="147"/>
      <c r="E2919" s="147"/>
      <c r="F2919" s="147"/>
      <c r="G2919" s="147"/>
      <c r="H2919" s="147"/>
      <c r="I2919" s="147"/>
      <c r="J2919" s="147"/>
      <c r="K2919" s="147" t="s">
        <v>1037</v>
      </c>
      <c r="L2919" s="147"/>
      <c r="M2919" s="147"/>
      <c r="N2919" s="148" t="s">
        <v>32541</v>
      </c>
      <c r="O2919" s="148"/>
      <c r="P2919" s="148"/>
      <c r="Q2919" s="148"/>
      <c r="R2919" s="148"/>
      <c r="S2919" s="148"/>
    </row>
    <row r="2920" spans="1:19" ht="15" customHeight="1" x14ac:dyDescent="0.3">
      <c r="A2920" s="147" t="s">
        <v>32542</v>
      </c>
      <c r="B2920" s="147"/>
      <c r="C2920" s="147" t="s">
        <v>32543</v>
      </c>
      <c r="D2920" s="147"/>
      <c r="E2920" s="147"/>
      <c r="F2920" s="147"/>
      <c r="G2920" s="147"/>
      <c r="H2920" s="147"/>
      <c r="I2920" s="147"/>
      <c r="J2920" s="147"/>
      <c r="K2920" s="147" t="s">
        <v>26910</v>
      </c>
      <c r="L2920" s="147"/>
      <c r="M2920" s="147"/>
      <c r="N2920" s="148" t="s">
        <v>26911</v>
      </c>
      <c r="O2920" s="148"/>
      <c r="P2920" s="148"/>
      <c r="Q2920" s="148"/>
      <c r="R2920" s="148"/>
      <c r="S2920" s="148"/>
    </row>
    <row r="2921" spans="1:19" ht="15" customHeight="1" x14ac:dyDescent="0.3">
      <c r="A2921" s="147" t="s">
        <v>32544</v>
      </c>
      <c r="B2921" s="147"/>
      <c r="C2921" s="147" t="s">
        <v>32545</v>
      </c>
      <c r="D2921" s="147"/>
      <c r="E2921" s="147"/>
      <c r="F2921" s="147"/>
      <c r="G2921" s="147"/>
      <c r="H2921" s="147"/>
      <c r="I2921" s="147"/>
      <c r="J2921" s="147"/>
      <c r="K2921" s="147" t="s">
        <v>1037</v>
      </c>
      <c r="L2921" s="147"/>
      <c r="M2921" s="147"/>
      <c r="N2921" s="148" t="s">
        <v>32546</v>
      </c>
      <c r="O2921" s="148"/>
      <c r="P2921" s="148"/>
      <c r="Q2921" s="148"/>
      <c r="R2921" s="148"/>
      <c r="S2921" s="148"/>
    </row>
    <row r="2922" spans="1:19" ht="15" customHeight="1" x14ac:dyDescent="0.3">
      <c r="A2922" s="147" t="s">
        <v>32547</v>
      </c>
      <c r="B2922" s="147"/>
      <c r="C2922" s="147" t="s">
        <v>32548</v>
      </c>
      <c r="D2922" s="147"/>
      <c r="E2922" s="147"/>
      <c r="F2922" s="147"/>
      <c r="G2922" s="147"/>
      <c r="H2922" s="147"/>
      <c r="I2922" s="147"/>
      <c r="J2922" s="147"/>
      <c r="K2922" s="147" t="s">
        <v>1037</v>
      </c>
      <c r="L2922" s="147"/>
      <c r="M2922" s="147"/>
      <c r="N2922" s="148" t="s">
        <v>15902</v>
      </c>
      <c r="O2922" s="148"/>
      <c r="P2922" s="148"/>
      <c r="Q2922" s="148"/>
      <c r="R2922" s="148"/>
      <c r="S2922" s="148"/>
    </row>
    <row r="2923" spans="1:19" ht="15" customHeight="1" x14ac:dyDescent="0.3">
      <c r="A2923" s="147" t="s">
        <v>32549</v>
      </c>
      <c r="B2923" s="147"/>
      <c r="C2923" s="147" t="s">
        <v>32550</v>
      </c>
      <c r="D2923" s="147"/>
      <c r="E2923" s="147"/>
      <c r="F2923" s="147"/>
      <c r="G2923" s="147"/>
      <c r="H2923" s="147"/>
      <c r="I2923" s="147"/>
      <c r="J2923" s="147"/>
      <c r="K2923" s="147" t="s">
        <v>1037</v>
      </c>
      <c r="L2923" s="147"/>
      <c r="M2923" s="147"/>
      <c r="N2923" s="148" t="s">
        <v>2457</v>
      </c>
      <c r="O2923" s="148"/>
      <c r="P2923" s="148"/>
      <c r="Q2923" s="148"/>
      <c r="R2923" s="148"/>
      <c r="S2923" s="148"/>
    </row>
    <row r="2924" spans="1:19" ht="15" customHeight="1" x14ac:dyDescent="0.3">
      <c r="A2924" s="147" t="s">
        <v>32551</v>
      </c>
      <c r="B2924" s="147"/>
      <c r="C2924" s="147" t="s">
        <v>27041</v>
      </c>
      <c r="D2924" s="147"/>
      <c r="E2924" s="147"/>
      <c r="F2924" s="147"/>
      <c r="G2924" s="147"/>
      <c r="H2924" s="147"/>
      <c r="I2924" s="147"/>
      <c r="J2924" s="147"/>
      <c r="K2924" s="147" t="s">
        <v>26910</v>
      </c>
      <c r="L2924" s="147"/>
      <c r="M2924" s="147"/>
      <c r="N2924" s="148" t="s">
        <v>26911</v>
      </c>
      <c r="O2924" s="148"/>
      <c r="P2924" s="148"/>
      <c r="Q2924" s="148"/>
      <c r="R2924" s="148"/>
      <c r="S2924" s="148"/>
    </row>
    <row r="2925" spans="1:19" ht="15" customHeight="1" x14ac:dyDescent="0.3">
      <c r="A2925" s="147" t="s">
        <v>32552</v>
      </c>
      <c r="B2925" s="147"/>
      <c r="C2925" s="147" t="s">
        <v>32553</v>
      </c>
      <c r="D2925" s="147"/>
      <c r="E2925" s="147"/>
      <c r="F2925" s="147"/>
      <c r="G2925" s="147"/>
      <c r="H2925" s="147"/>
      <c r="I2925" s="147"/>
      <c r="J2925" s="147"/>
      <c r="K2925" s="147" t="s">
        <v>1037</v>
      </c>
      <c r="L2925" s="147"/>
      <c r="M2925" s="147"/>
      <c r="N2925" s="148" t="s">
        <v>32554</v>
      </c>
      <c r="O2925" s="148"/>
      <c r="P2925" s="148"/>
      <c r="Q2925" s="148"/>
      <c r="R2925" s="148"/>
      <c r="S2925" s="148"/>
    </row>
    <row r="2926" spans="1:19" ht="15" customHeight="1" x14ac:dyDescent="0.3">
      <c r="A2926" s="147" t="s">
        <v>32555</v>
      </c>
      <c r="B2926" s="147"/>
      <c r="C2926" s="147" t="s">
        <v>27043</v>
      </c>
      <c r="D2926" s="147"/>
      <c r="E2926" s="147"/>
      <c r="F2926" s="147"/>
      <c r="G2926" s="147"/>
      <c r="H2926" s="147"/>
      <c r="I2926" s="147"/>
      <c r="J2926" s="147"/>
      <c r="K2926" s="147" t="s">
        <v>26910</v>
      </c>
      <c r="L2926" s="147"/>
      <c r="M2926" s="147"/>
      <c r="N2926" s="148" t="s">
        <v>26911</v>
      </c>
      <c r="O2926" s="148"/>
      <c r="P2926" s="148"/>
      <c r="Q2926" s="148"/>
      <c r="R2926" s="148"/>
      <c r="S2926" s="148"/>
    </row>
    <row r="2927" spans="1:19" ht="15" customHeight="1" x14ac:dyDescent="0.3">
      <c r="A2927" s="147" t="s">
        <v>32556</v>
      </c>
      <c r="B2927" s="147"/>
      <c r="C2927" s="147" t="s">
        <v>32557</v>
      </c>
      <c r="D2927" s="147"/>
      <c r="E2927" s="147"/>
      <c r="F2927" s="147"/>
      <c r="G2927" s="147"/>
      <c r="H2927" s="147"/>
      <c r="I2927" s="147"/>
      <c r="J2927" s="147"/>
      <c r="K2927" s="147" t="s">
        <v>1037</v>
      </c>
      <c r="L2927" s="147"/>
      <c r="M2927" s="147"/>
      <c r="N2927" s="148" t="s">
        <v>32558</v>
      </c>
      <c r="O2927" s="148"/>
      <c r="P2927" s="148"/>
      <c r="Q2927" s="148"/>
      <c r="R2927" s="148"/>
      <c r="S2927" s="148"/>
    </row>
    <row r="2928" spans="1:19" ht="15" customHeight="1" x14ac:dyDescent="0.3">
      <c r="A2928" s="147" t="s">
        <v>32559</v>
      </c>
      <c r="B2928" s="147"/>
      <c r="C2928" s="147" t="s">
        <v>32560</v>
      </c>
      <c r="D2928" s="147"/>
      <c r="E2928" s="147"/>
      <c r="F2928" s="147"/>
      <c r="G2928" s="147"/>
      <c r="H2928" s="147"/>
      <c r="I2928" s="147"/>
      <c r="J2928" s="147"/>
      <c r="K2928" s="147" t="s">
        <v>26910</v>
      </c>
      <c r="L2928" s="147"/>
      <c r="M2928" s="147"/>
      <c r="N2928" s="148" t="s">
        <v>26911</v>
      </c>
      <c r="O2928" s="148"/>
      <c r="P2928" s="148"/>
      <c r="Q2928" s="148"/>
      <c r="R2928" s="148"/>
      <c r="S2928" s="148"/>
    </row>
    <row r="2929" spans="1:19" ht="15" customHeight="1" x14ac:dyDescent="0.3">
      <c r="A2929" s="147" t="s">
        <v>32561</v>
      </c>
      <c r="B2929" s="147"/>
      <c r="C2929" s="147" t="s">
        <v>32562</v>
      </c>
      <c r="D2929" s="147"/>
      <c r="E2929" s="147"/>
      <c r="F2929" s="147"/>
      <c r="G2929" s="147"/>
      <c r="H2929" s="147"/>
      <c r="I2929" s="147"/>
      <c r="J2929" s="147"/>
      <c r="K2929" s="147" t="s">
        <v>1037</v>
      </c>
      <c r="L2929" s="147"/>
      <c r="M2929" s="147"/>
      <c r="N2929" s="148" t="s">
        <v>8831</v>
      </c>
      <c r="O2929" s="148"/>
      <c r="P2929" s="148"/>
      <c r="Q2929" s="148"/>
      <c r="R2929" s="148"/>
      <c r="S2929" s="148"/>
    </row>
    <row r="2930" spans="1:19" ht="15" customHeight="1" x14ac:dyDescent="0.3">
      <c r="A2930" s="147" t="s">
        <v>32563</v>
      </c>
      <c r="B2930" s="147"/>
      <c r="C2930" s="147" t="s">
        <v>32564</v>
      </c>
      <c r="D2930" s="147"/>
      <c r="E2930" s="147"/>
      <c r="F2930" s="147"/>
      <c r="G2930" s="147"/>
      <c r="H2930" s="147"/>
      <c r="I2930" s="147"/>
      <c r="J2930" s="147"/>
      <c r="K2930" s="147" t="s">
        <v>80</v>
      </c>
      <c r="L2930" s="147"/>
      <c r="M2930" s="147"/>
      <c r="N2930" s="148" t="s">
        <v>5830</v>
      </c>
      <c r="O2930" s="148"/>
      <c r="P2930" s="148"/>
      <c r="Q2930" s="148"/>
      <c r="R2930" s="148"/>
      <c r="S2930" s="148"/>
    </row>
    <row r="2931" spans="1:19" ht="15" customHeight="1" x14ac:dyDescent="0.3">
      <c r="A2931" s="147" t="s">
        <v>32565</v>
      </c>
      <c r="B2931" s="147"/>
      <c r="C2931" s="147" t="s">
        <v>32566</v>
      </c>
      <c r="D2931" s="147"/>
      <c r="E2931" s="147"/>
      <c r="F2931" s="147"/>
      <c r="G2931" s="147"/>
      <c r="H2931" s="147"/>
      <c r="I2931" s="147"/>
      <c r="J2931" s="147"/>
      <c r="K2931" s="147" t="s">
        <v>80</v>
      </c>
      <c r="L2931" s="147"/>
      <c r="M2931" s="147"/>
      <c r="N2931" s="148" t="s">
        <v>16939</v>
      </c>
      <c r="O2931" s="148"/>
      <c r="P2931" s="148"/>
      <c r="Q2931" s="148"/>
      <c r="R2931" s="148"/>
      <c r="S2931" s="148"/>
    </row>
    <row r="2932" spans="1:19" ht="15" customHeight="1" x14ac:dyDescent="0.3">
      <c r="A2932" s="147" t="s">
        <v>32567</v>
      </c>
      <c r="B2932" s="147"/>
      <c r="C2932" s="147" t="s">
        <v>32425</v>
      </c>
      <c r="D2932" s="147"/>
      <c r="E2932" s="147"/>
      <c r="F2932" s="147"/>
      <c r="G2932" s="147"/>
      <c r="H2932" s="147"/>
      <c r="I2932" s="147"/>
      <c r="J2932" s="147"/>
      <c r="K2932" s="147" t="s">
        <v>80</v>
      </c>
      <c r="L2932" s="147"/>
      <c r="M2932" s="147"/>
      <c r="N2932" s="148" t="s">
        <v>16805</v>
      </c>
      <c r="O2932" s="148"/>
      <c r="P2932" s="148"/>
      <c r="Q2932" s="148"/>
      <c r="R2932" s="148"/>
      <c r="S2932" s="148"/>
    </row>
    <row r="2933" spans="1:19" ht="15" customHeight="1" x14ac:dyDescent="0.3">
      <c r="A2933" s="147" t="s">
        <v>32568</v>
      </c>
      <c r="B2933" s="147"/>
      <c r="C2933" s="147" t="s">
        <v>32569</v>
      </c>
      <c r="D2933" s="147"/>
      <c r="E2933" s="147"/>
      <c r="F2933" s="147"/>
      <c r="G2933" s="147"/>
      <c r="H2933" s="147"/>
      <c r="I2933" s="147"/>
      <c r="J2933" s="147"/>
      <c r="K2933" s="147" t="s">
        <v>26910</v>
      </c>
      <c r="L2933" s="147"/>
      <c r="M2933" s="147"/>
      <c r="N2933" s="148" t="s">
        <v>26911</v>
      </c>
      <c r="O2933" s="148"/>
      <c r="P2933" s="148"/>
      <c r="Q2933" s="148"/>
      <c r="R2933" s="148"/>
      <c r="S2933" s="148"/>
    </row>
    <row r="2934" spans="1:19" ht="15" customHeight="1" x14ac:dyDescent="0.3">
      <c r="A2934" s="147" t="s">
        <v>32570</v>
      </c>
      <c r="B2934" s="147"/>
      <c r="C2934" s="147" t="s">
        <v>32571</v>
      </c>
      <c r="D2934" s="147"/>
      <c r="E2934" s="147"/>
      <c r="F2934" s="147"/>
      <c r="G2934" s="147"/>
      <c r="H2934" s="147"/>
      <c r="I2934" s="147"/>
      <c r="J2934" s="147"/>
      <c r="K2934" s="147" t="s">
        <v>1037</v>
      </c>
      <c r="L2934" s="147"/>
      <c r="M2934" s="147"/>
      <c r="N2934" s="148" t="s">
        <v>32572</v>
      </c>
      <c r="O2934" s="148"/>
      <c r="P2934" s="148"/>
      <c r="Q2934" s="148"/>
      <c r="R2934" s="148"/>
      <c r="S2934" s="148"/>
    </row>
    <row r="2935" spans="1:19" ht="15" customHeight="1" x14ac:dyDescent="0.3">
      <c r="A2935" s="147" t="s">
        <v>32573</v>
      </c>
      <c r="B2935" s="147"/>
      <c r="C2935" s="147" t="s">
        <v>26955</v>
      </c>
      <c r="D2935" s="147"/>
      <c r="E2935" s="147"/>
      <c r="F2935" s="147"/>
      <c r="G2935" s="147"/>
      <c r="H2935" s="147"/>
      <c r="I2935" s="147"/>
      <c r="J2935" s="147"/>
      <c r="K2935" s="147" t="s">
        <v>1037</v>
      </c>
      <c r="L2935" s="147"/>
      <c r="M2935" s="147"/>
      <c r="N2935" s="148" t="s">
        <v>7522</v>
      </c>
      <c r="O2935" s="148"/>
      <c r="P2935" s="148"/>
      <c r="Q2935" s="148"/>
      <c r="R2935" s="148"/>
      <c r="S2935" s="148"/>
    </row>
    <row r="2936" spans="1:19" ht="15" customHeight="1" x14ac:dyDescent="0.3">
      <c r="A2936" s="147" t="s">
        <v>32574</v>
      </c>
      <c r="B2936" s="147"/>
      <c r="C2936" s="147" t="s">
        <v>32575</v>
      </c>
      <c r="D2936" s="147"/>
      <c r="E2936" s="147"/>
      <c r="F2936" s="147"/>
      <c r="G2936" s="147"/>
      <c r="H2936" s="147"/>
      <c r="I2936" s="147"/>
      <c r="J2936" s="147"/>
      <c r="K2936" s="147" t="s">
        <v>1074</v>
      </c>
      <c r="L2936" s="147"/>
      <c r="M2936" s="147"/>
      <c r="N2936" s="148" t="s">
        <v>27454</v>
      </c>
      <c r="O2936" s="148"/>
      <c r="P2936" s="148"/>
      <c r="Q2936" s="148"/>
      <c r="R2936" s="148"/>
      <c r="S2936" s="148"/>
    </row>
    <row r="2937" spans="1:19" ht="15" customHeight="1" x14ac:dyDescent="0.3">
      <c r="A2937" s="147" t="s">
        <v>32576</v>
      </c>
      <c r="B2937" s="147"/>
      <c r="C2937" s="147" t="s">
        <v>32577</v>
      </c>
      <c r="D2937" s="147"/>
      <c r="E2937" s="147"/>
      <c r="F2937" s="147"/>
      <c r="G2937" s="147"/>
      <c r="H2937" s="147"/>
      <c r="I2937" s="147"/>
      <c r="J2937" s="147"/>
      <c r="K2937" s="147" t="s">
        <v>1074</v>
      </c>
      <c r="L2937" s="147"/>
      <c r="M2937" s="147"/>
      <c r="N2937" s="148" t="s">
        <v>32578</v>
      </c>
      <c r="O2937" s="148"/>
      <c r="P2937" s="148"/>
      <c r="Q2937" s="148"/>
      <c r="R2937" s="148"/>
      <c r="S2937" s="148"/>
    </row>
    <row r="2938" spans="1:19" ht="15" customHeight="1" x14ac:dyDescent="0.3">
      <c r="A2938" s="147" t="s">
        <v>32579</v>
      </c>
      <c r="B2938" s="147"/>
      <c r="C2938" s="147" t="s">
        <v>32580</v>
      </c>
      <c r="D2938" s="147"/>
      <c r="E2938" s="147"/>
      <c r="F2938" s="147"/>
      <c r="G2938" s="147"/>
      <c r="H2938" s="147"/>
      <c r="I2938" s="147"/>
      <c r="J2938" s="147"/>
      <c r="K2938" s="147" t="s">
        <v>1037</v>
      </c>
      <c r="L2938" s="147"/>
      <c r="M2938" s="147"/>
      <c r="N2938" s="148" t="s">
        <v>14587</v>
      </c>
      <c r="O2938" s="148"/>
      <c r="P2938" s="148"/>
      <c r="Q2938" s="148"/>
      <c r="R2938" s="148"/>
      <c r="S2938" s="148"/>
    </row>
    <row r="2939" spans="1:19" ht="15" customHeight="1" x14ac:dyDescent="0.3">
      <c r="A2939" s="147" t="s">
        <v>32581</v>
      </c>
      <c r="B2939" s="147"/>
      <c r="C2939" s="147" t="s">
        <v>32582</v>
      </c>
      <c r="D2939" s="147"/>
      <c r="E2939" s="147"/>
      <c r="F2939" s="147"/>
      <c r="G2939" s="147"/>
      <c r="H2939" s="147"/>
      <c r="I2939" s="147"/>
      <c r="J2939" s="147"/>
      <c r="K2939" s="147" t="s">
        <v>1037</v>
      </c>
      <c r="L2939" s="147"/>
      <c r="M2939" s="147"/>
      <c r="N2939" s="148" t="s">
        <v>32583</v>
      </c>
      <c r="O2939" s="148"/>
      <c r="P2939" s="148"/>
      <c r="Q2939" s="148"/>
      <c r="R2939" s="148"/>
      <c r="S2939" s="148"/>
    </row>
    <row r="2940" spans="1:19" ht="15" customHeight="1" x14ac:dyDescent="0.3">
      <c r="A2940" s="147" t="s">
        <v>32584</v>
      </c>
      <c r="B2940" s="147"/>
      <c r="C2940" s="147" t="s">
        <v>32585</v>
      </c>
      <c r="D2940" s="147"/>
      <c r="E2940" s="147"/>
      <c r="F2940" s="147"/>
      <c r="G2940" s="147"/>
      <c r="H2940" s="147"/>
      <c r="I2940" s="147"/>
      <c r="J2940" s="147"/>
      <c r="K2940" s="147" t="s">
        <v>26910</v>
      </c>
      <c r="L2940" s="147"/>
      <c r="M2940" s="147"/>
      <c r="N2940" s="148" t="s">
        <v>26911</v>
      </c>
      <c r="O2940" s="148"/>
      <c r="P2940" s="148"/>
      <c r="Q2940" s="148"/>
      <c r="R2940" s="148"/>
      <c r="S2940" s="148"/>
    </row>
    <row r="2941" spans="1:19" ht="15" customHeight="1" x14ac:dyDescent="0.3">
      <c r="A2941" s="147" t="s">
        <v>32586</v>
      </c>
      <c r="B2941" s="147"/>
      <c r="C2941" s="147" t="s">
        <v>32587</v>
      </c>
      <c r="D2941" s="147"/>
      <c r="E2941" s="147"/>
      <c r="F2941" s="147"/>
      <c r="G2941" s="147"/>
      <c r="H2941" s="147"/>
      <c r="I2941" s="147"/>
      <c r="J2941" s="147"/>
      <c r="K2941" s="147" t="s">
        <v>1037</v>
      </c>
      <c r="L2941" s="147"/>
      <c r="M2941" s="147"/>
      <c r="N2941" s="148" t="s">
        <v>32588</v>
      </c>
      <c r="O2941" s="148"/>
      <c r="P2941" s="148"/>
      <c r="Q2941" s="148"/>
      <c r="R2941" s="148"/>
      <c r="S2941" s="148"/>
    </row>
    <row r="2942" spans="1:19" ht="15" customHeight="1" x14ac:dyDescent="0.3">
      <c r="A2942" s="147" t="s">
        <v>32589</v>
      </c>
      <c r="B2942" s="147"/>
      <c r="C2942" s="147" t="s">
        <v>32590</v>
      </c>
      <c r="D2942" s="147"/>
      <c r="E2942" s="147"/>
      <c r="F2942" s="147"/>
      <c r="G2942" s="147"/>
      <c r="H2942" s="147"/>
      <c r="I2942" s="147"/>
      <c r="J2942" s="147"/>
      <c r="K2942" s="147" t="s">
        <v>1037</v>
      </c>
      <c r="L2942" s="147"/>
      <c r="M2942" s="147"/>
      <c r="N2942" s="148" t="s">
        <v>181</v>
      </c>
      <c r="O2942" s="148"/>
      <c r="P2942" s="148"/>
      <c r="Q2942" s="148"/>
      <c r="R2942" s="148"/>
      <c r="S2942" s="148"/>
    </row>
    <row r="2943" spans="1:19" ht="15" customHeight="1" x14ac:dyDescent="0.3">
      <c r="A2943" s="147" t="s">
        <v>32591</v>
      </c>
      <c r="B2943" s="147"/>
      <c r="C2943" s="147" t="s">
        <v>32592</v>
      </c>
      <c r="D2943" s="147"/>
      <c r="E2943" s="147"/>
      <c r="F2943" s="147"/>
      <c r="G2943" s="147"/>
      <c r="H2943" s="147"/>
      <c r="I2943" s="147"/>
      <c r="J2943" s="147"/>
      <c r="K2943" s="147" t="s">
        <v>1037</v>
      </c>
      <c r="L2943" s="147"/>
      <c r="M2943" s="147"/>
      <c r="N2943" s="148" t="s">
        <v>8298</v>
      </c>
      <c r="O2943" s="148"/>
      <c r="P2943" s="148"/>
      <c r="Q2943" s="148"/>
      <c r="R2943" s="148"/>
      <c r="S2943" s="148"/>
    </row>
    <row r="2944" spans="1:19" ht="15" customHeight="1" x14ac:dyDescent="0.3">
      <c r="A2944" s="147" t="s">
        <v>32593</v>
      </c>
      <c r="B2944" s="147"/>
      <c r="C2944" s="147" t="s">
        <v>32594</v>
      </c>
      <c r="D2944" s="147"/>
      <c r="E2944" s="147"/>
      <c r="F2944" s="147"/>
      <c r="G2944" s="147"/>
      <c r="H2944" s="147"/>
      <c r="I2944" s="147"/>
      <c r="J2944" s="147"/>
      <c r="K2944" s="147" t="s">
        <v>1037</v>
      </c>
      <c r="L2944" s="147"/>
      <c r="M2944" s="147"/>
      <c r="N2944" s="148" t="s">
        <v>32595</v>
      </c>
      <c r="O2944" s="148"/>
      <c r="P2944" s="148"/>
      <c r="Q2944" s="148"/>
      <c r="R2944" s="148"/>
      <c r="S2944" s="148"/>
    </row>
    <row r="2945" spans="1:19" ht="15" customHeight="1" x14ac:dyDescent="0.3">
      <c r="A2945" s="147" t="s">
        <v>32596</v>
      </c>
      <c r="B2945" s="147"/>
      <c r="C2945" s="147" t="s">
        <v>32597</v>
      </c>
      <c r="D2945" s="147"/>
      <c r="E2945" s="147"/>
      <c r="F2945" s="147"/>
      <c r="G2945" s="147"/>
      <c r="H2945" s="147"/>
      <c r="I2945" s="147"/>
      <c r="J2945" s="147"/>
      <c r="K2945" s="147" t="s">
        <v>1037</v>
      </c>
      <c r="L2945" s="147"/>
      <c r="M2945" s="147"/>
      <c r="N2945" s="148" t="s">
        <v>32598</v>
      </c>
      <c r="O2945" s="148"/>
      <c r="P2945" s="148"/>
      <c r="Q2945" s="148"/>
      <c r="R2945" s="148"/>
      <c r="S2945" s="148"/>
    </row>
    <row r="2946" spans="1:19" ht="15" customHeight="1" x14ac:dyDescent="0.3">
      <c r="A2946" s="147" t="s">
        <v>32599</v>
      </c>
      <c r="B2946" s="147"/>
      <c r="C2946" s="147" t="s">
        <v>32600</v>
      </c>
      <c r="D2946" s="147"/>
      <c r="E2946" s="147"/>
      <c r="F2946" s="147"/>
      <c r="G2946" s="147"/>
      <c r="H2946" s="147"/>
      <c r="I2946" s="147"/>
      <c r="J2946" s="147"/>
      <c r="K2946" s="147" t="s">
        <v>1037</v>
      </c>
      <c r="L2946" s="147"/>
      <c r="M2946" s="147"/>
      <c r="N2946" s="148" t="s">
        <v>17099</v>
      </c>
      <c r="O2946" s="148"/>
      <c r="P2946" s="148"/>
      <c r="Q2946" s="148"/>
      <c r="R2946" s="148"/>
      <c r="S2946" s="148"/>
    </row>
    <row r="2947" spans="1:19" ht="15" customHeight="1" x14ac:dyDescent="0.3">
      <c r="A2947" s="147" t="s">
        <v>32601</v>
      </c>
      <c r="B2947" s="147"/>
      <c r="C2947" s="147" t="s">
        <v>32602</v>
      </c>
      <c r="D2947" s="147"/>
      <c r="E2947" s="147"/>
      <c r="F2947" s="147"/>
      <c r="G2947" s="147"/>
      <c r="H2947" s="147"/>
      <c r="I2947" s="147"/>
      <c r="J2947" s="147"/>
      <c r="K2947" s="147" t="s">
        <v>1037</v>
      </c>
      <c r="L2947" s="147"/>
      <c r="M2947" s="147"/>
      <c r="N2947" s="148" t="s">
        <v>17099</v>
      </c>
      <c r="O2947" s="148"/>
      <c r="P2947" s="148"/>
      <c r="Q2947" s="148"/>
      <c r="R2947" s="148"/>
      <c r="S2947" s="148"/>
    </row>
    <row r="2948" spans="1:19" ht="15" customHeight="1" x14ac:dyDescent="0.3">
      <c r="A2948" s="147" t="s">
        <v>32603</v>
      </c>
      <c r="B2948" s="147"/>
      <c r="C2948" s="147" t="s">
        <v>32604</v>
      </c>
      <c r="D2948" s="147"/>
      <c r="E2948" s="147"/>
      <c r="F2948" s="147"/>
      <c r="G2948" s="147"/>
      <c r="H2948" s="147"/>
      <c r="I2948" s="147"/>
      <c r="J2948" s="147"/>
      <c r="K2948" s="147" t="s">
        <v>1037</v>
      </c>
      <c r="L2948" s="147"/>
      <c r="M2948" s="147"/>
      <c r="N2948" s="148" t="s">
        <v>32605</v>
      </c>
      <c r="O2948" s="148"/>
      <c r="P2948" s="148"/>
      <c r="Q2948" s="148"/>
      <c r="R2948" s="148"/>
      <c r="S2948" s="148"/>
    </row>
    <row r="2949" spans="1:19" ht="15" customHeight="1" x14ac:dyDescent="0.3">
      <c r="A2949" s="147" t="s">
        <v>32606</v>
      </c>
      <c r="B2949" s="147"/>
      <c r="C2949" s="147" t="s">
        <v>32607</v>
      </c>
      <c r="D2949" s="147"/>
      <c r="E2949" s="147"/>
      <c r="F2949" s="147"/>
      <c r="G2949" s="147"/>
      <c r="H2949" s="147"/>
      <c r="I2949" s="147"/>
      <c r="J2949" s="147"/>
      <c r="K2949" s="147" t="s">
        <v>1037</v>
      </c>
      <c r="L2949" s="147"/>
      <c r="M2949" s="147"/>
      <c r="N2949" s="148" t="s">
        <v>713</v>
      </c>
      <c r="O2949" s="148"/>
      <c r="P2949" s="148"/>
      <c r="Q2949" s="148"/>
      <c r="R2949" s="148"/>
      <c r="S2949" s="148"/>
    </row>
    <row r="2950" spans="1:19" ht="15" customHeight="1" x14ac:dyDescent="0.3">
      <c r="A2950" s="147" t="s">
        <v>32608</v>
      </c>
      <c r="B2950" s="147"/>
      <c r="C2950" s="147" t="s">
        <v>32609</v>
      </c>
      <c r="D2950" s="147"/>
      <c r="E2950" s="147"/>
      <c r="F2950" s="147"/>
      <c r="G2950" s="147"/>
      <c r="H2950" s="147"/>
      <c r="I2950" s="147"/>
      <c r="J2950" s="147"/>
      <c r="K2950" s="147" t="s">
        <v>1037</v>
      </c>
      <c r="L2950" s="147"/>
      <c r="M2950" s="147"/>
      <c r="N2950" s="148" t="s">
        <v>16500</v>
      </c>
      <c r="O2950" s="148"/>
      <c r="P2950" s="148"/>
      <c r="Q2950" s="148"/>
      <c r="R2950" s="148"/>
      <c r="S2950" s="148"/>
    </row>
    <row r="2951" spans="1:19" ht="15" customHeight="1" x14ac:dyDescent="0.3">
      <c r="A2951" s="147" t="s">
        <v>32610</v>
      </c>
      <c r="B2951" s="147"/>
      <c r="C2951" s="147" t="s">
        <v>32611</v>
      </c>
      <c r="D2951" s="147"/>
      <c r="E2951" s="147"/>
      <c r="F2951" s="147"/>
      <c r="G2951" s="147"/>
      <c r="H2951" s="147"/>
      <c r="I2951" s="147"/>
      <c r="J2951" s="147"/>
      <c r="K2951" s="147" t="s">
        <v>1037</v>
      </c>
      <c r="L2951" s="147"/>
      <c r="M2951" s="147"/>
      <c r="N2951" s="148" t="s">
        <v>32612</v>
      </c>
      <c r="O2951" s="148"/>
      <c r="P2951" s="148"/>
      <c r="Q2951" s="148"/>
      <c r="R2951" s="148"/>
      <c r="S2951" s="148"/>
    </row>
    <row r="2952" spans="1:19" ht="15" customHeight="1" x14ac:dyDescent="0.3">
      <c r="A2952" s="147" t="s">
        <v>32613</v>
      </c>
      <c r="B2952" s="147"/>
      <c r="C2952" s="147" t="s">
        <v>32614</v>
      </c>
      <c r="D2952" s="147"/>
      <c r="E2952" s="147"/>
      <c r="F2952" s="147"/>
      <c r="G2952" s="147"/>
      <c r="H2952" s="147"/>
      <c r="I2952" s="147"/>
      <c r="J2952" s="147"/>
      <c r="K2952" s="147" t="s">
        <v>1037</v>
      </c>
      <c r="L2952" s="147"/>
      <c r="M2952" s="147"/>
      <c r="N2952" s="148" t="s">
        <v>32615</v>
      </c>
      <c r="O2952" s="148"/>
      <c r="P2952" s="148"/>
      <c r="Q2952" s="148"/>
      <c r="R2952" s="148"/>
      <c r="S2952" s="148"/>
    </row>
    <row r="2953" spans="1:19" ht="15" customHeight="1" x14ac:dyDescent="0.3">
      <c r="A2953" s="147" t="s">
        <v>32616</v>
      </c>
      <c r="B2953" s="147"/>
      <c r="C2953" s="147" t="s">
        <v>32617</v>
      </c>
      <c r="D2953" s="147"/>
      <c r="E2953" s="147"/>
      <c r="F2953" s="147"/>
      <c r="G2953" s="147"/>
      <c r="H2953" s="147"/>
      <c r="I2953" s="147"/>
      <c r="J2953" s="147"/>
      <c r="K2953" s="147" t="s">
        <v>1037</v>
      </c>
      <c r="L2953" s="147"/>
      <c r="M2953" s="147"/>
      <c r="N2953" s="148" t="s">
        <v>32618</v>
      </c>
      <c r="O2953" s="148"/>
      <c r="P2953" s="148"/>
      <c r="Q2953" s="148"/>
      <c r="R2953" s="148"/>
      <c r="S2953" s="148"/>
    </row>
    <row r="2954" spans="1:19" ht="15" customHeight="1" x14ac:dyDescent="0.3">
      <c r="A2954" s="147" t="s">
        <v>32619</v>
      </c>
      <c r="B2954" s="147"/>
      <c r="C2954" s="147" t="s">
        <v>32620</v>
      </c>
      <c r="D2954" s="147"/>
      <c r="E2954" s="147"/>
      <c r="F2954" s="147"/>
      <c r="G2954" s="147"/>
      <c r="H2954" s="147"/>
      <c r="I2954" s="147"/>
      <c r="J2954" s="147"/>
      <c r="K2954" s="147" t="s">
        <v>1037</v>
      </c>
      <c r="L2954" s="147"/>
      <c r="M2954" s="147"/>
      <c r="N2954" s="148" t="s">
        <v>32621</v>
      </c>
      <c r="O2954" s="148"/>
      <c r="P2954" s="148"/>
      <c r="Q2954" s="148"/>
      <c r="R2954" s="148"/>
      <c r="S2954" s="148"/>
    </row>
    <row r="2955" spans="1:19" ht="15" customHeight="1" x14ac:dyDescent="0.3">
      <c r="A2955" s="147" t="s">
        <v>32622</v>
      </c>
      <c r="B2955" s="147"/>
      <c r="C2955" s="147" t="s">
        <v>32623</v>
      </c>
      <c r="D2955" s="147"/>
      <c r="E2955" s="147"/>
      <c r="F2955" s="147"/>
      <c r="G2955" s="147"/>
      <c r="H2955" s="147"/>
      <c r="I2955" s="147"/>
      <c r="J2955" s="147"/>
      <c r="K2955" s="147" t="s">
        <v>1037</v>
      </c>
      <c r="L2955" s="147"/>
      <c r="M2955" s="147"/>
      <c r="N2955" s="148" t="s">
        <v>4869</v>
      </c>
      <c r="O2955" s="148"/>
      <c r="P2955" s="148"/>
      <c r="Q2955" s="148"/>
      <c r="R2955" s="148"/>
      <c r="S2955" s="148"/>
    </row>
    <row r="2956" spans="1:19" ht="15" customHeight="1" x14ac:dyDescent="0.3">
      <c r="A2956" s="147" t="s">
        <v>32624</v>
      </c>
      <c r="B2956" s="147"/>
      <c r="C2956" s="147" t="s">
        <v>32625</v>
      </c>
      <c r="D2956" s="147"/>
      <c r="E2956" s="147"/>
      <c r="F2956" s="147"/>
      <c r="G2956" s="147"/>
      <c r="H2956" s="147"/>
      <c r="I2956" s="147"/>
      <c r="J2956" s="147"/>
      <c r="K2956" s="147" t="s">
        <v>1037</v>
      </c>
      <c r="L2956" s="147"/>
      <c r="M2956" s="147"/>
      <c r="N2956" s="148" t="s">
        <v>32626</v>
      </c>
      <c r="O2956" s="148"/>
      <c r="P2956" s="148"/>
      <c r="Q2956" s="148"/>
      <c r="R2956" s="148"/>
      <c r="S2956" s="148"/>
    </row>
    <row r="2957" spans="1:19" ht="15" customHeight="1" x14ac:dyDescent="0.3">
      <c r="A2957" s="147" t="s">
        <v>32627</v>
      </c>
      <c r="B2957" s="147"/>
      <c r="C2957" s="147" t="s">
        <v>32628</v>
      </c>
      <c r="D2957" s="147"/>
      <c r="E2957" s="147"/>
      <c r="F2957" s="147"/>
      <c r="G2957" s="147"/>
      <c r="H2957" s="147"/>
      <c r="I2957" s="147"/>
      <c r="J2957" s="147"/>
      <c r="K2957" s="147" t="s">
        <v>1037</v>
      </c>
      <c r="L2957" s="147"/>
      <c r="M2957" s="147"/>
      <c r="N2957" s="148" t="s">
        <v>32629</v>
      </c>
      <c r="O2957" s="148"/>
      <c r="P2957" s="148"/>
      <c r="Q2957" s="148"/>
      <c r="R2957" s="148"/>
      <c r="S2957" s="148"/>
    </row>
    <row r="2958" spans="1:19" ht="15" customHeight="1" x14ac:dyDescent="0.3">
      <c r="A2958" s="147" t="s">
        <v>32630</v>
      </c>
      <c r="B2958" s="147"/>
      <c r="C2958" s="147" t="s">
        <v>32631</v>
      </c>
      <c r="D2958" s="147"/>
      <c r="E2958" s="147"/>
      <c r="F2958" s="147"/>
      <c r="G2958" s="147"/>
      <c r="H2958" s="147"/>
      <c r="I2958" s="147"/>
      <c r="J2958" s="147"/>
      <c r="K2958" s="147" t="s">
        <v>80</v>
      </c>
      <c r="L2958" s="147"/>
      <c r="M2958" s="147"/>
      <c r="N2958" s="148" t="s">
        <v>8949</v>
      </c>
      <c r="O2958" s="148"/>
      <c r="P2958" s="148"/>
      <c r="Q2958" s="148"/>
      <c r="R2958" s="148"/>
      <c r="S2958" s="148"/>
    </row>
    <row r="2959" spans="1:19" ht="15" customHeight="1" x14ac:dyDescent="0.3">
      <c r="A2959" s="147" t="s">
        <v>32632</v>
      </c>
      <c r="B2959" s="147"/>
      <c r="C2959" s="147" t="s">
        <v>32633</v>
      </c>
      <c r="D2959" s="147"/>
      <c r="E2959" s="147"/>
      <c r="F2959" s="147"/>
      <c r="G2959" s="147"/>
      <c r="H2959" s="147"/>
      <c r="I2959" s="147"/>
      <c r="J2959" s="147"/>
      <c r="K2959" s="147" t="s">
        <v>1037</v>
      </c>
      <c r="L2959" s="147"/>
      <c r="M2959" s="147"/>
      <c r="N2959" s="148" t="s">
        <v>32634</v>
      </c>
      <c r="O2959" s="148"/>
      <c r="P2959" s="148"/>
      <c r="Q2959" s="148"/>
      <c r="R2959" s="148"/>
      <c r="S2959" s="148"/>
    </row>
    <row r="2960" spans="1:19" ht="15" customHeight="1" x14ac:dyDescent="0.3">
      <c r="A2960" s="147" t="s">
        <v>32635</v>
      </c>
      <c r="B2960" s="147"/>
      <c r="C2960" s="147" t="s">
        <v>32636</v>
      </c>
      <c r="D2960" s="147"/>
      <c r="E2960" s="147"/>
      <c r="F2960" s="147"/>
      <c r="G2960" s="147"/>
      <c r="H2960" s="147"/>
      <c r="I2960" s="147"/>
      <c r="J2960" s="147"/>
      <c r="K2960" s="147" t="s">
        <v>1037</v>
      </c>
      <c r="L2960" s="147"/>
      <c r="M2960" s="147"/>
      <c r="N2960" s="148" t="s">
        <v>32013</v>
      </c>
      <c r="O2960" s="148"/>
      <c r="P2960" s="148"/>
      <c r="Q2960" s="148"/>
      <c r="R2960" s="148"/>
      <c r="S2960" s="148"/>
    </row>
    <row r="2961" spans="1:19" ht="15" customHeight="1" x14ac:dyDescent="0.3">
      <c r="A2961" s="152" t="s">
        <v>32637</v>
      </c>
      <c r="B2961" s="152"/>
      <c r="C2961" s="152" t="s">
        <v>32638</v>
      </c>
      <c r="D2961" s="152"/>
      <c r="E2961" s="152"/>
      <c r="F2961" s="152"/>
      <c r="G2961" s="152"/>
      <c r="H2961" s="152"/>
      <c r="I2961" s="152"/>
      <c r="J2961" s="152"/>
      <c r="K2961" s="152" t="s">
        <v>1037</v>
      </c>
      <c r="L2961" s="152"/>
      <c r="M2961" s="152"/>
      <c r="N2961" s="153" t="s">
        <v>32639</v>
      </c>
      <c r="O2961" s="153"/>
      <c r="P2961" s="153"/>
      <c r="Q2961" s="153"/>
      <c r="R2961" s="153"/>
      <c r="S2961" s="153"/>
    </row>
    <row r="2963" spans="1:19" ht="15" customHeight="1" x14ac:dyDescent="0.3">
      <c r="A2963" s="154" t="s">
        <v>26963</v>
      </c>
      <c r="B2963" s="154"/>
      <c r="C2963" s="154"/>
    </row>
    <row r="2964" spans="1:19" ht="15" customHeight="1" x14ac:dyDescent="0.3">
      <c r="A2964" s="154"/>
      <c r="B2964" s="154"/>
      <c r="C2964" s="154"/>
      <c r="P2964" s="155" t="s">
        <v>32640</v>
      </c>
      <c r="Q2964" s="155"/>
      <c r="R2964" s="155"/>
      <c r="S2964" s="155"/>
    </row>
    <row r="2965" spans="1:19" x14ac:dyDescent="0.3">
      <c r="P2965" s="155"/>
      <c r="Q2965" s="155"/>
      <c r="R2965" s="155"/>
      <c r="S2965" s="155"/>
    </row>
    <row r="2967" spans="1:19" ht="15.75" customHeight="1" x14ac:dyDescent="0.3">
      <c r="H2967" s="150" t="s">
        <v>26843</v>
      </c>
      <c r="I2967" s="150"/>
      <c r="J2967" s="150"/>
      <c r="K2967" s="150"/>
      <c r="L2967" s="150"/>
      <c r="M2967" s="150"/>
      <c r="N2967" s="150"/>
    </row>
    <row r="2969" spans="1:19" ht="15.75" customHeight="1" x14ac:dyDescent="0.3">
      <c r="G2969" s="150" t="s">
        <v>26844</v>
      </c>
      <c r="H2969" s="150"/>
    </row>
    <row r="2971" spans="1:19" ht="15" customHeight="1" x14ac:dyDescent="0.3">
      <c r="A2971" s="151" t="s">
        <v>26845</v>
      </c>
      <c r="B2971" s="151"/>
      <c r="C2971" s="151"/>
      <c r="D2971" s="151"/>
      <c r="J2971" s="151" t="s">
        <v>26846</v>
      </c>
      <c r="K2971" s="151"/>
      <c r="M2971" s="151" t="s">
        <v>26847</v>
      </c>
      <c r="N2971" s="151"/>
      <c r="P2971" s="151" t="s">
        <v>26848</v>
      </c>
      <c r="Q2971" s="151"/>
      <c r="R2971" s="151"/>
    </row>
    <row r="2973" spans="1:19" ht="15" customHeight="1" x14ac:dyDescent="0.3">
      <c r="A2973" s="137" t="s">
        <v>27</v>
      </c>
      <c r="C2973" s="149" t="s">
        <v>26849</v>
      </c>
      <c r="D2973" s="149"/>
      <c r="E2973" s="149"/>
      <c r="L2973" s="137" t="s">
        <v>13</v>
      </c>
      <c r="R2973" s="137" t="s">
        <v>26850</v>
      </c>
    </row>
    <row r="2975" spans="1:19" ht="15" customHeight="1" x14ac:dyDescent="0.3">
      <c r="A2975" s="147" t="s">
        <v>32641</v>
      </c>
      <c r="B2975" s="147"/>
      <c r="C2975" s="147" t="s">
        <v>32642</v>
      </c>
      <c r="D2975" s="147"/>
      <c r="E2975" s="147"/>
      <c r="F2975" s="147"/>
      <c r="G2975" s="147"/>
      <c r="H2975" s="147"/>
      <c r="I2975" s="147"/>
      <c r="J2975" s="147"/>
      <c r="K2975" s="147" t="s">
        <v>1037</v>
      </c>
      <c r="L2975" s="147"/>
      <c r="M2975" s="147"/>
      <c r="N2975" s="148" t="s">
        <v>32643</v>
      </c>
      <c r="O2975" s="148"/>
      <c r="P2975" s="148"/>
      <c r="Q2975" s="148"/>
      <c r="R2975" s="148"/>
      <c r="S2975" s="148"/>
    </row>
    <row r="2976" spans="1:19" x14ac:dyDescent="0.3">
      <c r="A2976" s="147"/>
      <c r="B2976" s="147"/>
      <c r="C2976" s="147"/>
      <c r="D2976" s="147"/>
      <c r="E2976" s="147"/>
      <c r="F2976" s="147"/>
      <c r="G2976" s="147"/>
      <c r="H2976" s="147"/>
      <c r="I2976" s="147"/>
      <c r="J2976" s="147"/>
      <c r="K2976" s="147"/>
      <c r="L2976" s="147"/>
      <c r="M2976" s="147"/>
      <c r="N2976" s="148"/>
      <c r="O2976" s="148"/>
      <c r="P2976" s="148"/>
      <c r="Q2976" s="148"/>
      <c r="R2976" s="148"/>
      <c r="S2976" s="148"/>
    </row>
    <row r="2977" spans="1:19" ht="15" customHeight="1" x14ac:dyDescent="0.3">
      <c r="A2977" s="147" t="s">
        <v>32644</v>
      </c>
      <c r="B2977" s="147"/>
      <c r="C2977" s="147" t="s">
        <v>32645</v>
      </c>
      <c r="D2977" s="147"/>
      <c r="E2977" s="147"/>
      <c r="F2977" s="147"/>
      <c r="G2977" s="147"/>
      <c r="H2977" s="147"/>
      <c r="I2977" s="147"/>
      <c r="J2977" s="147"/>
      <c r="K2977" s="147" t="s">
        <v>1037</v>
      </c>
      <c r="L2977" s="147"/>
      <c r="M2977" s="147"/>
      <c r="N2977" s="148" t="s">
        <v>32646</v>
      </c>
      <c r="O2977" s="148"/>
      <c r="P2977" s="148"/>
      <c r="Q2977" s="148"/>
      <c r="R2977" s="148"/>
      <c r="S2977" s="148"/>
    </row>
    <row r="2978" spans="1:19" ht="15" customHeight="1" x14ac:dyDescent="0.3">
      <c r="A2978" s="147" t="s">
        <v>32647</v>
      </c>
      <c r="B2978" s="147"/>
      <c r="C2978" s="147" t="s">
        <v>27215</v>
      </c>
      <c r="D2978" s="147"/>
      <c r="E2978" s="147"/>
      <c r="F2978" s="147"/>
      <c r="G2978" s="147"/>
      <c r="H2978" s="147"/>
      <c r="I2978" s="147"/>
      <c r="J2978" s="147"/>
      <c r="K2978" s="147" t="s">
        <v>3131</v>
      </c>
      <c r="L2978" s="147"/>
      <c r="M2978" s="147"/>
      <c r="N2978" s="148" t="s">
        <v>4522</v>
      </c>
      <c r="O2978" s="148"/>
      <c r="P2978" s="148"/>
      <c r="Q2978" s="148"/>
      <c r="R2978" s="148"/>
      <c r="S2978" s="148"/>
    </row>
    <row r="2979" spans="1:19" ht="15" customHeight="1" x14ac:dyDescent="0.3">
      <c r="A2979" s="147" t="s">
        <v>32648</v>
      </c>
      <c r="B2979" s="147"/>
      <c r="C2979" s="147" t="s">
        <v>32649</v>
      </c>
      <c r="D2979" s="147"/>
      <c r="E2979" s="147"/>
      <c r="F2979" s="147"/>
      <c r="G2979" s="147"/>
      <c r="H2979" s="147"/>
      <c r="I2979" s="147"/>
      <c r="J2979" s="147"/>
      <c r="K2979" s="147" t="s">
        <v>1037</v>
      </c>
      <c r="L2979" s="147"/>
      <c r="M2979" s="147"/>
      <c r="N2979" s="148" t="s">
        <v>32650</v>
      </c>
      <c r="O2979" s="148"/>
      <c r="P2979" s="148"/>
      <c r="Q2979" s="148"/>
      <c r="R2979" s="148"/>
      <c r="S2979" s="148"/>
    </row>
    <row r="2980" spans="1:19" ht="15" customHeight="1" x14ac:dyDescent="0.3">
      <c r="A2980" s="147" t="s">
        <v>32651</v>
      </c>
      <c r="B2980" s="147"/>
      <c r="C2980" s="147" t="s">
        <v>32652</v>
      </c>
      <c r="D2980" s="147"/>
      <c r="E2980" s="147"/>
      <c r="F2980" s="147"/>
      <c r="G2980" s="147"/>
      <c r="H2980" s="147"/>
      <c r="I2980" s="147"/>
      <c r="J2980" s="147"/>
      <c r="K2980" s="147" t="s">
        <v>1037</v>
      </c>
      <c r="L2980" s="147"/>
      <c r="M2980" s="147"/>
      <c r="N2980" s="148" t="s">
        <v>32653</v>
      </c>
      <c r="O2980" s="148"/>
      <c r="P2980" s="148"/>
      <c r="Q2980" s="148"/>
      <c r="R2980" s="148"/>
      <c r="S2980" s="148"/>
    </row>
    <row r="2981" spans="1:19" ht="15" customHeight="1" x14ac:dyDescent="0.3">
      <c r="A2981" s="147" t="s">
        <v>32654</v>
      </c>
      <c r="B2981" s="147"/>
      <c r="C2981" s="147" t="s">
        <v>32655</v>
      </c>
      <c r="D2981" s="147"/>
      <c r="E2981" s="147"/>
      <c r="F2981" s="147"/>
      <c r="G2981" s="147"/>
      <c r="H2981" s="147"/>
      <c r="I2981" s="147"/>
      <c r="J2981" s="147"/>
      <c r="K2981" s="147" t="s">
        <v>1037</v>
      </c>
      <c r="L2981" s="147"/>
      <c r="M2981" s="147"/>
      <c r="N2981" s="148" t="s">
        <v>32656</v>
      </c>
      <c r="O2981" s="148"/>
      <c r="P2981" s="148"/>
      <c r="Q2981" s="148"/>
      <c r="R2981" s="148"/>
      <c r="S2981" s="148"/>
    </row>
    <row r="2982" spans="1:19" ht="15" customHeight="1" x14ac:dyDescent="0.3">
      <c r="A2982" s="147" t="s">
        <v>32657</v>
      </c>
      <c r="B2982" s="147"/>
      <c r="C2982" s="147" t="s">
        <v>32658</v>
      </c>
      <c r="D2982" s="147"/>
      <c r="E2982" s="147"/>
      <c r="F2982" s="147"/>
      <c r="G2982" s="147"/>
      <c r="H2982" s="147"/>
      <c r="I2982" s="147"/>
      <c r="J2982" s="147"/>
      <c r="K2982" s="147" t="s">
        <v>1037</v>
      </c>
      <c r="L2982" s="147"/>
      <c r="M2982" s="147"/>
      <c r="N2982" s="148" t="s">
        <v>32659</v>
      </c>
      <c r="O2982" s="148"/>
      <c r="P2982" s="148"/>
      <c r="Q2982" s="148"/>
      <c r="R2982" s="148"/>
      <c r="S2982" s="148"/>
    </row>
    <row r="2983" spans="1:19" ht="15" customHeight="1" x14ac:dyDescent="0.3">
      <c r="A2983" s="147" t="s">
        <v>32660</v>
      </c>
      <c r="B2983" s="147"/>
      <c r="C2983" s="147" t="s">
        <v>32661</v>
      </c>
      <c r="D2983" s="147"/>
      <c r="E2983" s="147"/>
      <c r="F2983" s="147"/>
      <c r="G2983" s="147"/>
      <c r="H2983" s="147"/>
      <c r="I2983" s="147"/>
      <c r="J2983" s="147"/>
      <c r="K2983" s="147" t="s">
        <v>1037</v>
      </c>
      <c r="L2983" s="147"/>
      <c r="M2983" s="147"/>
      <c r="N2983" s="148" t="s">
        <v>17144</v>
      </c>
      <c r="O2983" s="148"/>
      <c r="P2983" s="148"/>
      <c r="Q2983" s="148"/>
      <c r="R2983" s="148"/>
      <c r="S2983" s="148"/>
    </row>
    <row r="2984" spans="1:19" ht="15" customHeight="1" x14ac:dyDescent="0.3">
      <c r="A2984" s="147" t="s">
        <v>32662</v>
      </c>
      <c r="B2984" s="147"/>
      <c r="C2984" s="147" t="s">
        <v>32663</v>
      </c>
      <c r="D2984" s="147"/>
      <c r="E2984" s="147"/>
      <c r="F2984" s="147"/>
      <c r="G2984" s="147"/>
      <c r="H2984" s="147"/>
      <c r="I2984" s="147"/>
      <c r="J2984" s="147"/>
      <c r="K2984" s="147" t="s">
        <v>1037</v>
      </c>
      <c r="L2984" s="147"/>
      <c r="M2984" s="147"/>
      <c r="N2984" s="148" t="s">
        <v>4869</v>
      </c>
      <c r="O2984" s="148"/>
      <c r="P2984" s="148"/>
      <c r="Q2984" s="148"/>
      <c r="R2984" s="148"/>
      <c r="S2984" s="148"/>
    </row>
    <row r="2985" spans="1:19" ht="15" customHeight="1" x14ac:dyDescent="0.3">
      <c r="A2985" s="147" t="s">
        <v>32664</v>
      </c>
      <c r="B2985" s="147"/>
      <c r="C2985" s="147" t="s">
        <v>32665</v>
      </c>
      <c r="D2985" s="147"/>
      <c r="E2985" s="147"/>
      <c r="F2985" s="147"/>
      <c r="G2985" s="147"/>
      <c r="H2985" s="147"/>
      <c r="I2985" s="147"/>
      <c r="J2985" s="147"/>
      <c r="K2985" s="147" t="s">
        <v>1037</v>
      </c>
      <c r="L2985" s="147"/>
      <c r="M2985" s="147"/>
      <c r="N2985" s="148" t="s">
        <v>32626</v>
      </c>
      <c r="O2985" s="148"/>
      <c r="P2985" s="148"/>
      <c r="Q2985" s="148"/>
      <c r="R2985" s="148"/>
      <c r="S2985" s="148"/>
    </row>
    <row r="2986" spans="1:19" ht="15" customHeight="1" x14ac:dyDescent="0.3">
      <c r="A2986" s="147" t="s">
        <v>32666</v>
      </c>
      <c r="B2986" s="147"/>
      <c r="C2986" s="147" t="s">
        <v>32667</v>
      </c>
      <c r="D2986" s="147"/>
      <c r="E2986" s="147"/>
      <c r="F2986" s="147"/>
      <c r="G2986" s="147"/>
      <c r="H2986" s="147"/>
      <c r="I2986" s="147"/>
      <c r="J2986" s="147"/>
      <c r="K2986" s="147" t="s">
        <v>19026</v>
      </c>
      <c r="L2986" s="147"/>
      <c r="M2986" s="147"/>
      <c r="N2986" s="148" t="s">
        <v>10709</v>
      </c>
      <c r="O2986" s="148"/>
      <c r="P2986" s="148"/>
      <c r="Q2986" s="148"/>
      <c r="R2986" s="148"/>
      <c r="S2986" s="148"/>
    </row>
    <row r="2987" spans="1:19" ht="15" customHeight="1" x14ac:dyDescent="0.3">
      <c r="A2987" s="147" t="s">
        <v>32668</v>
      </c>
      <c r="B2987" s="147"/>
      <c r="C2987" s="147" t="s">
        <v>32669</v>
      </c>
      <c r="D2987" s="147"/>
      <c r="E2987" s="147"/>
      <c r="F2987" s="147"/>
      <c r="G2987" s="147"/>
      <c r="H2987" s="147"/>
      <c r="I2987" s="147"/>
      <c r="J2987" s="147"/>
      <c r="K2987" s="147" t="s">
        <v>19026</v>
      </c>
      <c r="L2987" s="147"/>
      <c r="M2987" s="147"/>
      <c r="N2987" s="148" t="s">
        <v>6708</v>
      </c>
      <c r="O2987" s="148"/>
      <c r="P2987" s="148"/>
      <c r="Q2987" s="148"/>
      <c r="R2987" s="148"/>
      <c r="S2987" s="148"/>
    </row>
    <row r="2988" spans="1:19" ht="15" customHeight="1" x14ac:dyDescent="0.3">
      <c r="A2988" s="147" t="s">
        <v>32670</v>
      </c>
      <c r="B2988" s="147"/>
      <c r="C2988" s="147" t="s">
        <v>32671</v>
      </c>
      <c r="D2988" s="147"/>
      <c r="E2988" s="147"/>
      <c r="F2988" s="147"/>
      <c r="G2988" s="147"/>
      <c r="H2988" s="147"/>
      <c r="I2988" s="147"/>
      <c r="J2988" s="147"/>
      <c r="K2988" s="147" t="s">
        <v>1037</v>
      </c>
      <c r="L2988" s="147"/>
      <c r="M2988" s="147"/>
      <c r="N2988" s="148" t="s">
        <v>32672</v>
      </c>
      <c r="O2988" s="148"/>
      <c r="P2988" s="148"/>
      <c r="Q2988" s="148"/>
      <c r="R2988" s="148"/>
      <c r="S2988" s="148"/>
    </row>
    <row r="2989" spans="1:19" ht="15" customHeight="1" x14ac:dyDescent="0.3">
      <c r="A2989" s="147" t="s">
        <v>32673</v>
      </c>
      <c r="B2989" s="147"/>
      <c r="C2989" s="147" t="s">
        <v>32674</v>
      </c>
      <c r="D2989" s="147"/>
      <c r="E2989" s="147"/>
      <c r="F2989" s="147"/>
      <c r="G2989" s="147"/>
      <c r="H2989" s="147"/>
      <c r="I2989" s="147"/>
      <c r="J2989" s="147"/>
      <c r="K2989" s="147" t="s">
        <v>1037</v>
      </c>
      <c r="L2989" s="147"/>
      <c r="M2989" s="147"/>
      <c r="N2989" s="148" t="s">
        <v>32675</v>
      </c>
      <c r="O2989" s="148"/>
      <c r="P2989" s="148"/>
      <c r="Q2989" s="148"/>
      <c r="R2989" s="148"/>
      <c r="S2989" s="148"/>
    </row>
    <row r="2990" spans="1:19" ht="15" customHeight="1" x14ac:dyDescent="0.3">
      <c r="A2990" s="147" t="s">
        <v>32676</v>
      </c>
      <c r="B2990" s="147"/>
      <c r="C2990" s="147" t="s">
        <v>32677</v>
      </c>
      <c r="D2990" s="147"/>
      <c r="E2990" s="147"/>
      <c r="F2990" s="147"/>
      <c r="G2990" s="147"/>
      <c r="H2990" s="147"/>
      <c r="I2990" s="147"/>
      <c r="J2990" s="147"/>
      <c r="K2990" s="147" t="s">
        <v>1037</v>
      </c>
      <c r="L2990" s="147"/>
      <c r="M2990" s="147"/>
      <c r="N2990" s="148" t="s">
        <v>14590</v>
      </c>
      <c r="O2990" s="148"/>
      <c r="P2990" s="148"/>
      <c r="Q2990" s="148"/>
      <c r="R2990" s="148"/>
      <c r="S2990" s="148"/>
    </row>
    <row r="2991" spans="1:19" ht="15" customHeight="1" x14ac:dyDescent="0.3">
      <c r="A2991" s="147" t="s">
        <v>32678</v>
      </c>
      <c r="B2991" s="147"/>
      <c r="C2991" s="147" t="s">
        <v>32679</v>
      </c>
      <c r="D2991" s="147"/>
      <c r="E2991" s="147"/>
      <c r="F2991" s="147"/>
      <c r="G2991" s="147"/>
      <c r="H2991" s="147"/>
      <c r="I2991" s="147"/>
      <c r="J2991" s="147"/>
      <c r="K2991" s="147" t="s">
        <v>1037</v>
      </c>
      <c r="L2991" s="147"/>
      <c r="M2991" s="147"/>
      <c r="N2991" s="148" t="s">
        <v>14590</v>
      </c>
      <c r="O2991" s="148"/>
      <c r="P2991" s="148"/>
      <c r="Q2991" s="148"/>
      <c r="R2991" s="148"/>
      <c r="S2991" s="148"/>
    </row>
    <row r="2992" spans="1:19" ht="15" customHeight="1" x14ac:dyDescent="0.3">
      <c r="A2992" s="147" t="s">
        <v>32680</v>
      </c>
      <c r="B2992" s="147"/>
      <c r="C2992" s="147" t="s">
        <v>32681</v>
      </c>
      <c r="D2992" s="147"/>
      <c r="E2992" s="147"/>
      <c r="F2992" s="147"/>
      <c r="G2992" s="147"/>
      <c r="H2992" s="147"/>
      <c r="I2992" s="147"/>
      <c r="J2992" s="147"/>
      <c r="K2992" s="147" t="s">
        <v>1037</v>
      </c>
      <c r="L2992" s="147"/>
      <c r="M2992" s="147"/>
      <c r="N2992" s="148" t="s">
        <v>8233</v>
      </c>
      <c r="O2992" s="148"/>
      <c r="P2992" s="148"/>
      <c r="Q2992" s="148"/>
      <c r="R2992" s="148"/>
      <c r="S2992" s="148"/>
    </row>
    <row r="2993" spans="1:19" ht="15" customHeight="1" x14ac:dyDescent="0.3">
      <c r="A2993" s="147" t="s">
        <v>32682</v>
      </c>
      <c r="B2993" s="147"/>
      <c r="C2993" s="147" t="s">
        <v>32683</v>
      </c>
      <c r="D2993" s="147"/>
      <c r="E2993" s="147"/>
      <c r="F2993" s="147"/>
      <c r="G2993" s="147"/>
      <c r="H2993" s="147"/>
      <c r="I2993" s="147"/>
      <c r="J2993" s="147"/>
      <c r="K2993" s="147" t="s">
        <v>1037</v>
      </c>
      <c r="L2993" s="147"/>
      <c r="M2993" s="147"/>
      <c r="N2993" s="148" t="s">
        <v>32684</v>
      </c>
      <c r="O2993" s="148"/>
      <c r="P2993" s="148"/>
      <c r="Q2993" s="148"/>
      <c r="R2993" s="148"/>
      <c r="S2993" s="148"/>
    </row>
    <row r="2994" spans="1:19" ht="15" customHeight="1" x14ac:dyDescent="0.3">
      <c r="A2994" s="147" t="s">
        <v>32685</v>
      </c>
      <c r="B2994" s="147"/>
      <c r="C2994" s="147" t="s">
        <v>32686</v>
      </c>
      <c r="D2994" s="147"/>
      <c r="E2994" s="147"/>
      <c r="F2994" s="147"/>
      <c r="G2994" s="147"/>
      <c r="H2994" s="147"/>
      <c r="I2994" s="147"/>
      <c r="J2994" s="147"/>
      <c r="K2994" s="147" t="s">
        <v>1037</v>
      </c>
      <c r="L2994" s="147"/>
      <c r="M2994" s="147"/>
      <c r="N2994" s="148" t="s">
        <v>32687</v>
      </c>
      <c r="O2994" s="148"/>
      <c r="P2994" s="148"/>
      <c r="Q2994" s="148"/>
      <c r="R2994" s="148"/>
      <c r="S2994" s="148"/>
    </row>
    <row r="2995" spans="1:19" ht="15" customHeight="1" x14ac:dyDescent="0.3">
      <c r="A2995" s="147" t="s">
        <v>32688</v>
      </c>
      <c r="B2995" s="147"/>
      <c r="C2995" s="147" t="s">
        <v>32689</v>
      </c>
      <c r="D2995" s="147"/>
      <c r="E2995" s="147"/>
      <c r="F2995" s="147"/>
      <c r="G2995" s="147"/>
      <c r="H2995" s="147"/>
      <c r="I2995" s="147"/>
      <c r="J2995" s="147"/>
      <c r="K2995" s="147" t="s">
        <v>1037</v>
      </c>
      <c r="L2995" s="147"/>
      <c r="M2995" s="147"/>
      <c r="N2995" s="148" t="s">
        <v>32690</v>
      </c>
      <c r="O2995" s="148"/>
      <c r="P2995" s="148"/>
      <c r="Q2995" s="148"/>
      <c r="R2995" s="148"/>
      <c r="S2995" s="148"/>
    </row>
    <row r="2996" spans="1:19" ht="15" customHeight="1" x14ac:dyDescent="0.3">
      <c r="A2996" s="147" t="s">
        <v>32691</v>
      </c>
      <c r="B2996" s="147"/>
      <c r="C2996" s="147" t="s">
        <v>32692</v>
      </c>
      <c r="D2996" s="147"/>
      <c r="E2996" s="147"/>
      <c r="F2996" s="147"/>
      <c r="G2996" s="147"/>
      <c r="H2996" s="147"/>
      <c r="I2996" s="147"/>
      <c r="J2996" s="147"/>
      <c r="K2996" s="147" t="s">
        <v>1037</v>
      </c>
      <c r="L2996" s="147"/>
      <c r="M2996" s="147"/>
      <c r="N2996" s="148" t="s">
        <v>32693</v>
      </c>
      <c r="O2996" s="148"/>
      <c r="P2996" s="148"/>
      <c r="Q2996" s="148"/>
      <c r="R2996" s="148"/>
      <c r="S2996" s="148"/>
    </row>
    <row r="2997" spans="1:19" ht="15" customHeight="1" x14ac:dyDescent="0.3">
      <c r="A2997" s="147" t="s">
        <v>32694</v>
      </c>
      <c r="B2997" s="147"/>
      <c r="C2997" s="147" t="s">
        <v>32695</v>
      </c>
      <c r="D2997" s="147"/>
      <c r="E2997" s="147"/>
      <c r="F2997" s="147"/>
      <c r="G2997" s="147"/>
      <c r="H2997" s="147"/>
      <c r="I2997" s="147"/>
      <c r="J2997" s="147"/>
      <c r="K2997" s="147" t="s">
        <v>1037</v>
      </c>
      <c r="L2997" s="147"/>
      <c r="M2997" s="147"/>
      <c r="N2997" s="148" t="s">
        <v>4682</v>
      </c>
      <c r="O2997" s="148"/>
      <c r="P2997" s="148"/>
      <c r="Q2997" s="148"/>
      <c r="R2997" s="148"/>
      <c r="S2997" s="148"/>
    </row>
    <row r="2998" spans="1:19" ht="15" customHeight="1" x14ac:dyDescent="0.3">
      <c r="A2998" s="147" t="s">
        <v>32696</v>
      </c>
      <c r="B2998" s="147"/>
      <c r="C2998" s="147" t="s">
        <v>32697</v>
      </c>
      <c r="D2998" s="147"/>
      <c r="E2998" s="147"/>
      <c r="F2998" s="147"/>
      <c r="G2998" s="147"/>
      <c r="H2998" s="147"/>
      <c r="I2998" s="147"/>
      <c r="J2998" s="147"/>
      <c r="K2998" s="147" t="s">
        <v>1037</v>
      </c>
      <c r="L2998" s="147"/>
      <c r="M2998" s="147"/>
      <c r="N2998" s="148" t="s">
        <v>32698</v>
      </c>
      <c r="O2998" s="148"/>
      <c r="P2998" s="148"/>
      <c r="Q2998" s="148"/>
      <c r="R2998" s="148"/>
      <c r="S2998" s="148"/>
    </row>
    <row r="2999" spans="1:19" ht="15" customHeight="1" x14ac:dyDescent="0.3">
      <c r="A2999" s="147" t="s">
        <v>32699</v>
      </c>
      <c r="B2999" s="147"/>
      <c r="C2999" s="147" t="s">
        <v>32700</v>
      </c>
      <c r="D2999" s="147"/>
      <c r="E2999" s="147"/>
      <c r="F2999" s="147"/>
      <c r="G2999" s="147"/>
      <c r="H2999" s="147"/>
      <c r="I2999" s="147"/>
      <c r="J2999" s="147"/>
      <c r="K2999" s="147" t="s">
        <v>1037</v>
      </c>
      <c r="L2999" s="147"/>
      <c r="M2999" s="147"/>
      <c r="N2999" s="148" t="s">
        <v>32701</v>
      </c>
      <c r="O2999" s="148"/>
      <c r="P2999" s="148"/>
      <c r="Q2999" s="148"/>
      <c r="R2999" s="148"/>
      <c r="S2999" s="148"/>
    </row>
    <row r="3000" spans="1:19" ht="15" customHeight="1" x14ac:dyDescent="0.3">
      <c r="A3000" s="147" t="s">
        <v>32702</v>
      </c>
      <c r="B3000" s="147"/>
      <c r="C3000" s="147" t="s">
        <v>32703</v>
      </c>
      <c r="D3000" s="147"/>
      <c r="E3000" s="147"/>
      <c r="F3000" s="147"/>
      <c r="G3000" s="147"/>
      <c r="H3000" s="147"/>
      <c r="I3000" s="147"/>
      <c r="J3000" s="147"/>
      <c r="K3000" s="147" t="s">
        <v>1037</v>
      </c>
      <c r="L3000" s="147"/>
      <c r="M3000" s="147"/>
      <c r="N3000" s="148" t="s">
        <v>32704</v>
      </c>
      <c r="O3000" s="148"/>
      <c r="P3000" s="148"/>
      <c r="Q3000" s="148"/>
      <c r="R3000" s="148"/>
      <c r="S3000" s="148"/>
    </row>
    <row r="3001" spans="1:19" ht="15" customHeight="1" x14ac:dyDescent="0.3">
      <c r="A3001" s="147" t="s">
        <v>32705</v>
      </c>
      <c r="B3001" s="147"/>
      <c r="C3001" s="147" t="s">
        <v>32706</v>
      </c>
      <c r="D3001" s="147"/>
      <c r="E3001" s="147"/>
      <c r="F3001" s="147"/>
      <c r="G3001" s="147"/>
      <c r="H3001" s="147"/>
      <c r="I3001" s="147"/>
      <c r="J3001" s="147"/>
      <c r="K3001" s="147" t="s">
        <v>1037</v>
      </c>
      <c r="L3001" s="147"/>
      <c r="M3001" s="147"/>
      <c r="N3001" s="148" t="s">
        <v>8790</v>
      </c>
      <c r="O3001" s="148"/>
      <c r="P3001" s="148"/>
      <c r="Q3001" s="148"/>
      <c r="R3001" s="148"/>
      <c r="S3001" s="148"/>
    </row>
    <row r="3002" spans="1:19" ht="15" customHeight="1" x14ac:dyDescent="0.3">
      <c r="A3002" s="147" t="s">
        <v>32707</v>
      </c>
      <c r="B3002" s="147"/>
      <c r="C3002" s="147" t="s">
        <v>32708</v>
      </c>
      <c r="D3002" s="147"/>
      <c r="E3002" s="147"/>
      <c r="F3002" s="147"/>
      <c r="G3002" s="147"/>
      <c r="H3002" s="147"/>
      <c r="I3002" s="147"/>
      <c r="J3002" s="147"/>
      <c r="K3002" s="147" t="s">
        <v>1037</v>
      </c>
      <c r="L3002" s="147"/>
      <c r="M3002" s="147"/>
      <c r="N3002" s="148" t="s">
        <v>32709</v>
      </c>
      <c r="O3002" s="148"/>
      <c r="P3002" s="148"/>
      <c r="Q3002" s="148"/>
      <c r="R3002" s="148"/>
      <c r="S3002" s="148"/>
    </row>
    <row r="3003" spans="1:19" ht="15" customHeight="1" x14ac:dyDescent="0.3">
      <c r="A3003" s="147" t="s">
        <v>32710</v>
      </c>
      <c r="B3003" s="147"/>
      <c r="C3003" s="147" t="s">
        <v>32711</v>
      </c>
      <c r="D3003" s="147"/>
      <c r="E3003" s="147"/>
      <c r="F3003" s="147"/>
      <c r="G3003" s="147"/>
      <c r="H3003" s="147"/>
      <c r="I3003" s="147"/>
      <c r="J3003" s="147"/>
      <c r="K3003" s="147" t="s">
        <v>1037</v>
      </c>
      <c r="L3003" s="147"/>
      <c r="M3003" s="147"/>
      <c r="N3003" s="148" t="s">
        <v>32712</v>
      </c>
      <c r="O3003" s="148"/>
      <c r="P3003" s="148"/>
      <c r="Q3003" s="148"/>
      <c r="R3003" s="148"/>
      <c r="S3003" s="148"/>
    </row>
    <row r="3004" spans="1:19" ht="15" customHeight="1" x14ac:dyDescent="0.3">
      <c r="A3004" s="147" t="s">
        <v>32713</v>
      </c>
      <c r="B3004" s="147"/>
      <c r="C3004" s="147" t="s">
        <v>32714</v>
      </c>
      <c r="D3004" s="147"/>
      <c r="E3004" s="147"/>
      <c r="F3004" s="147"/>
      <c r="G3004" s="147"/>
      <c r="H3004" s="147"/>
      <c r="I3004" s="147"/>
      <c r="J3004" s="147"/>
      <c r="K3004" s="147" t="s">
        <v>1037</v>
      </c>
      <c r="L3004" s="147"/>
      <c r="M3004" s="147"/>
      <c r="N3004" s="148" t="s">
        <v>15540</v>
      </c>
      <c r="O3004" s="148"/>
      <c r="P3004" s="148"/>
      <c r="Q3004" s="148"/>
      <c r="R3004" s="148"/>
      <c r="S3004" s="148"/>
    </row>
    <row r="3005" spans="1:19" ht="15" customHeight="1" x14ac:dyDescent="0.3">
      <c r="A3005" s="147" t="s">
        <v>32715</v>
      </c>
      <c r="B3005" s="147"/>
      <c r="C3005" s="147" t="s">
        <v>32716</v>
      </c>
      <c r="D3005" s="147"/>
      <c r="E3005" s="147"/>
      <c r="F3005" s="147"/>
      <c r="G3005" s="147"/>
      <c r="H3005" s="147"/>
      <c r="I3005" s="147"/>
      <c r="J3005" s="147"/>
      <c r="K3005" s="147" t="s">
        <v>1037</v>
      </c>
      <c r="L3005" s="147"/>
      <c r="M3005" s="147"/>
      <c r="N3005" s="148" t="s">
        <v>4682</v>
      </c>
      <c r="O3005" s="148"/>
      <c r="P3005" s="148"/>
      <c r="Q3005" s="148"/>
      <c r="R3005" s="148"/>
      <c r="S3005" s="148"/>
    </row>
    <row r="3006" spans="1:19" ht="15" customHeight="1" x14ac:dyDescent="0.3">
      <c r="A3006" s="147" t="s">
        <v>32717</v>
      </c>
      <c r="B3006" s="147"/>
      <c r="C3006" s="147" t="s">
        <v>27220</v>
      </c>
      <c r="D3006" s="147"/>
      <c r="E3006" s="147"/>
      <c r="F3006" s="147"/>
      <c r="G3006" s="147"/>
      <c r="H3006" s="147"/>
      <c r="I3006" s="147"/>
      <c r="J3006" s="147"/>
      <c r="K3006" s="147" t="s">
        <v>1037</v>
      </c>
      <c r="L3006" s="147"/>
      <c r="M3006" s="147"/>
      <c r="N3006" s="148" t="s">
        <v>27221</v>
      </c>
      <c r="O3006" s="148"/>
      <c r="P3006" s="148"/>
      <c r="Q3006" s="148"/>
      <c r="R3006" s="148"/>
      <c r="S3006" s="148"/>
    </row>
    <row r="3007" spans="1:19" ht="15" customHeight="1" x14ac:dyDescent="0.3">
      <c r="A3007" s="147" t="s">
        <v>32718</v>
      </c>
      <c r="B3007" s="147"/>
      <c r="C3007" s="147" t="s">
        <v>32719</v>
      </c>
      <c r="D3007" s="147"/>
      <c r="E3007" s="147"/>
      <c r="F3007" s="147"/>
      <c r="G3007" s="147"/>
      <c r="H3007" s="147"/>
      <c r="I3007" s="147"/>
      <c r="J3007" s="147"/>
      <c r="K3007" s="147" t="s">
        <v>26910</v>
      </c>
      <c r="L3007" s="147"/>
      <c r="M3007" s="147"/>
      <c r="N3007" s="148" t="s">
        <v>26911</v>
      </c>
      <c r="O3007" s="148"/>
      <c r="P3007" s="148"/>
      <c r="Q3007" s="148"/>
      <c r="R3007" s="148"/>
      <c r="S3007" s="148"/>
    </row>
    <row r="3008" spans="1:19" ht="15" customHeight="1" x14ac:dyDescent="0.3">
      <c r="A3008" s="147" t="s">
        <v>32720</v>
      </c>
      <c r="B3008" s="147"/>
      <c r="C3008" s="147" t="s">
        <v>32721</v>
      </c>
      <c r="D3008" s="147"/>
      <c r="E3008" s="147"/>
      <c r="F3008" s="147"/>
      <c r="G3008" s="147"/>
      <c r="H3008" s="147"/>
      <c r="I3008" s="147"/>
      <c r="J3008" s="147"/>
      <c r="K3008" s="147" t="s">
        <v>1037</v>
      </c>
      <c r="L3008" s="147"/>
      <c r="M3008" s="147"/>
      <c r="N3008" s="148" t="s">
        <v>32722</v>
      </c>
      <c r="O3008" s="148"/>
      <c r="P3008" s="148"/>
      <c r="Q3008" s="148"/>
      <c r="R3008" s="148"/>
      <c r="S3008" s="148"/>
    </row>
    <row r="3009" spans="1:19" ht="15" customHeight="1" x14ac:dyDescent="0.3">
      <c r="A3009" s="147" t="s">
        <v>32723</v>
      </c>
      <c r="B3009" s="147"/>
      <c r="C3009" s="147" t="s">
        <v>32724</v>
      </c>
      <c r="D3009" s="147"/>
      <c r="E3009" s="147"/>
      <c r="F3009" s="147"/>
      <c r="G3009" s="147"/>
      <c r="H3009" s="147"/>
      <c r="I3009" s="147"/>
      <c r="J3009" s="147"/>
      <c r="K3009" s="147" t="s">
        <v>1037</v>
      </c>
      <c r="L3009" s="147"/>
      <c r="M3009" s="147"/>
      <c r="N3009" s="148" t="s">
        <v>6933</v>
      </c>
      <c r="O3009" s="148"/>
      <c r="P3009" s="148"/>
      <c r="Q3009" s="148"/>
      <c r="R3009" s="148"/>
      <c r="S3009" s="148"/>
    </row>
    <row r="3010" spans="1:19" ht="15" customHeight="1" x14ac:dyDescent="0.3">
      <c r="A3010" s="147" t="s">
        <v>32725</v>
      </c>
      <c r="B3010" s="147"/>
      <c r="C3010" s="147" t="s">
        <v>32726</v>
      </c>
      <c r="D3010" s="147"/>
      <c r="E3010" s="147"/>
      <c r="F3010" s="147"/>
      <c r="G3010" s="147"/>
      <c r="H3010" s="147"/>
      <c r="I3010" s="147"/>
      <c r="J3010" s="147"/>
      <c r="K3010" s="147" t="s">
        <v>80</v>
      </c>
      <c r="L3010" s="147"/>
      <c r="M3010" s="147"/>
      <c r="N3010" s="148" t="s">
        <v>32727</v>
      </c>
      <c r="O3010" s="148"/>
      <c r="P3010" s="148"/>
      <c r="Q3010" s="148"/>
      <c r="R3010" s="148"/>
      <c r="S3010" s="148"/>
    </row>
    <row r="3011" spans="1:19" ht="15" customHeight="1" x14ac:dyDescent="0.3">
      <c r="A3011" s="152" t="s">
        <v>32728</v>
      </c>
      <c r="B3011" s="152"/>
      <c r="C3011" s="152" t="s">
        <v>32729</v>
      </c>
      <c r="D3011" s="152"/>
      <c r="E3011" s="152"/>
      <c r="F3011" s="152"/>
      <c r="G3011" s="152"/>
      <c r="H3011" s="152"/>
      <c r="I3011" s="152"/>
      <c r="J3011" s="152"/>
      <c r="K3011" s="152" t="s">
        <v>1037</v>
      </c>
      <c r="L3011" s="152"/>
      <c r="M3011" s="152"/>
      <c r="N3011" s="153" t="s">
        <v>32730</v>
      </c>
      <c r="O3011" s="153"/>
      <c r="P3011" s="153"/>
      <c r="Q3011" s="153"/>
      <c r="R3011" s="153"/>
      <c r="S3011" s="153"/>
    </row>
    <row r="3013" spans="1:19" ht="15" customHeight="1" x14ac:dyDescent="0.3">
      <c r="A3013" s="154" t="s">
        <v>26963</v>
      </c>
      <c r="B3013" s="154"/>
      <c r="C3013" s="154"/>
    </row>
    <row r="3014" spans="1:19" ht="15" customHeight="1" x14ac:dyDescent="0.3">
      <c r="A3014" s="154"/>
      <c r="B3014" s="154"/>
      <c r="C3014" s="154"/>
      <c r="P3014" s="155" t="s">
        <v>32731</v>
      </c>
      <c r="Q3014" s="155"/>
      <c r="R3014" s="155"/>
      <c r="S3014" s="155"/>
    </row>
    <row r="3015" spans="1:19" x14ac:dyDescent="0.3">
      <c r="P3015" s="155"/>
      <c r="Q3015" s="155"/>
      <c r="R3015" s="155"/>
      <c r="S3015" s="155"/>
    </row>
    <row r="3017" spans="1:19" ht="15.75" customHeight="1" x14ac:dyDescent="0.3">
      <c r="H3017" s="150" t="s">
        <v>26843</v>
      </c>
      <c r="I3017" s="150"/>
      <c r="J3017" s="150"/>
      <c r="K3017" s="150"/>
      <c r="L3017" s="150"/>
      <c r="M3017" s="150"/>
      <c r="N3017" s="150"/>
    </row>
    <row r="3019" spans="1:19" ht="15.75" customHeight="1" x14ac:dyDescent="0.3">
      <c r="G3019" s="150" t="s">
        <v>26844</v>
      </c>
      <c r="H3019" s="150"/>
    </row>
    <row r="3021" spans="1:19" ht="15" customHeight="1" x14ac:dyDescent="0.3">
      <c r="A3021" s="151" t="s">
        <v>26845</v>
      </c>
      <c r="B3021" s="151"/>
      <c r="C3021" s="151"/>
      <c r="D3021" s="151"/>
      <c r="J3021" s="151" t="s">
        <v>26846</v>
      </c>
      <c r="K3021" s="151"/>
      <c r="M3021" s="151" t="s">
        <v>26847</v>
      </c>
      <c r="N3021" s="151"/>
      <c r="P3021" s="151" t="s">
        <v>26848</v>
      </c>
      <c r="Q3021" s="151"/>
      <c r="R3021" s="151"/>
    </row>
    <row r="3023" spans="1:19" ht="15" customHeight="1" x14ac:dyDescent="0.3">
      <c r="A3023" s="137" t="s">
        <v>27</v>
      </c>
      <c r="C3023" s="149" t="s">
        <v>26849</v>
      </c>
      <c r="D3023" s="149"/>
      <c r="E3023" s="149"/>
      <c r="L3023" s="137" t="s">
        <v>13</v>
      </c>
      <c r="R3023" s="137" t="s">
        <v>26850</v>
      </c>
    </row>
    <row r="3025" spans="1:19" ht="15" customHeight="1" x14ac:dyDescent="0.3">
      <c r="A3025" s="147" t="s">
        <v>32732</v>
      </c>
      <c r="B3025" s="147"/>
      <c r="C3025" s="147" t="s">
        <v>32733</v>
      </c>
      <c r="D3025" s="147"/>
      <c r="E3025" s="147"/>
      <c r="F3025" s="147"/>
      <c r="G3025" s="147"/>
      <c r="H3025" s="147"/>
      <c r="I3025" s="147"/>
      <c r="J3025" s="147"/>
      <c r="K3025" s="147" t="s">
        <v>32734</v>
      </c>
      <c r="L3025" s="147"/>
      <c r="M3025" s="147"/>
      <c r="N3025" s="148" t="s">
        <v>6275</v>
      </c>
      <c r="O3025" s="148"/>
      <c r="P3025" s="148"/>
      <c r="Q3025" s="148"/>
      <c r="R3025" s="148"/>
      <c r="S3025" s="148"/>
    </row>
    <row r="3026" spans="1:19" x14ac:dyDescent="0.3">
      <c r="A3026" s="147"/>
      <c r="B3026" s="147"/>
      <c r="C3026" s="147"/>
      <c r="D3026" s="147"/>
      <c r="E3026" s="147"/>
      <c r="F3026" s="147"/>
      <c r="G3026" s="147"/>
      <c r="H3026" s="147"/>
      <c r="I3026" s="147"/>
      <c r="J3026" s="147"/>
      <c r="K3026" s="147"/>
      <c r="L3026" s="147"/>
      <c r="M3026" s="147"/>
      <c r="N3026" s="148"/>
      <c r="O3026" s="148"/>
      <c r="P3026" s="148"/>
      <c r="Q3026" s="148"/>
      <c r="R3026" s="148"/>
      <c r="S3026" s="148"/>
    </row>
    <row r="3027" spans="1:19" ht="15" customHeight="1" x14ac:dyDescent="0.3">
      <c r="A3027" s="147" t="s">
        <v>32735</v>
      </c>
      <c r="B3027" s="147"/>
      <c r="C3027" s="147" t="s">
        <v>32736</v>
      </c>
      <c r="D3027" s="147"/>
      <c r="E3027" s="147"/>
      <c r="F3027" s="147"/>
      <c r="G3027" s="147"/>
      <c r="H3027" s="147"/>
      <c r="I3027" s="147"/>
      <c r="J3027" s="147"/>
      <c r="K3027" s="147" t="s">
        <v>1037</v>
      </c>
      <c r="L3027" s="147"/>
      <c r="M3027" s="147"/>
      <c r="N3027" s="148" t="s">
        <v>11514</v>
      </c>
      <c r="O3027" s="148"/>
      <c r="P3027" s="148"/>
      <c r="Q3027" s="148"/>
      <c r="R3027" s="148"/>
      <c r="S3027" s="148"/>
    </row>
    <row r="3028" spans="1:19" ht="15" customHeight="1" x14ac:dyDescent="0.3">
      <c r="A3028" s="147" t="s">
        <v>32737</v>
      </c>
      <c r="B3028" s="147"/>
      <c r="C3028" s="147" t="s">
        <v>32719</v>
      </c>
      <c r="D3028" s="147"/>
      <c r="E3028" s="147"/>
      <c r="F3028" s="147"/>
      <c r="G3028" s="147"/>
      <c r="H3028" s="147"/>
      <c r="I3028" s="147"/>
      <c r="J3028" s="147"/>
      <c r="K3028" s="147" t="s">
        <v>26910</v>
      </c>
      <c r="L3028" s="147"/>
      <c r="M3028" s="147"/>
      <c r="N3028" s="148" t="s">
        <v>26911</v>
      </c>
      <c r="O3028" s="148"/>
      <c r="P3028" s="148"/>
      <c r="Q3028" s="148"/>
      <c r="R3028" s="148"/>
      <c r="S3028" s="148"/>
    </row>
    <row r="3029" spans="1:19" ht="15" customHeight="1" x14ac:dyDescent="0.3">
      <c r="A3029" s="147" t="s">
        <v>32738</v>
      </c>
      <c r="B3029" s="147"/>
      <c r="C3029" s="147" t="s">
        <v>32739</v>
      </c>
      <c r="D3029" s="147"/>
      <c r="E3029" s="147"/>
      <c r="F3029" s="147"/>
      <c r="G3029" s="147"/>
      <c r="H3029" s="147"/>
      <c r="I3029" s="147"/>
      <c r="J3029" s="147"/>
      <c r="K3029" s="147" t="s">
        <v>80</v>
      </c>
      <c r="L3029" s="147"/>
      <c r="M3029" s="147"/>
      <c r="N3029" s="148" t="s">
        <v>7286</v>
      </c>
      <c r="O3029" s="148"/>
      <c r="P3029" s="148"/>
      <c r="Q3029" s="148"/>
      <c r="R3029" s="148"/>
      <c r="S3029" s="148"/>
    </row>
    <row r="3030" spans="1:19" ht="15" customHeight="1" x14ac:dyDescent="0.3">
      <c r="A3030" s="147" t="s">
        <v>32740</v>
      </c>
      <c r="B3030" s="147"/>
      <c r="C3030" s="147" t="s">
        <v>32741</v>
      </c>
      <c r="D3030" s="147"/>
      <c r="E3030" s="147"/>
      <c r="F3030" s="147"/>
      <c r="G3030" s="147"/>
      <c r="H3030" s="147"/>
      <c r="I3030" s="147"/>
      <c r="J3030" s="147"/>
      <c r="K3030" s="147" t="s">
        <v>80</v>
      </c>
      <c r="L3030" s="147"/>
      <c r="M3030" s="147"/>
      <c r="N3030" s="148" t="s">
        <v>16393</v>
      </c>
      <c r="O3030" s="148"/>
      <c r="P3030" s="148"/>
      <c r="Q3030" s="148"/>
      <c r="R3030" s="148"/>
      <c r="S3030" s="148"/>
    </row>
    <row r="3031" spans="1:19" ht="15" customHeight="1" x14ac:dyDescent="0.3">
      <c r="A3031" s="147" t="s">
        <v>32742</v>
      </c>
      <c r="B3031" s="147"/>
      <c r="C3031" s="147" t="s">
        <v>32743</v>
      </c>
      <c r="D3031" s="147"/>
      <c r="E3031" s="147"/>
      <c r="F3031" s="147"/>
      <c r="G3031" s="147"/>
      <c r="H3031" s="147"/>
      <c r="I3031" s="147"/>
      <c r="J3031" s="147"/>
      <c r="K3031" s="147" t="s">
        <v>80</v>
      </c>
      <c r="L3031" s="147"/>
      <c r="M3031" s="147"/>
      <c r="N3031" s="148" t="s">
        <v>32744</v>
      </c>
      <c r="O3031" s="148"/>
      <c r="P3031" s="148"/>
      <c r="Q3031" s="148"/>
      <c r="R3031" s="148"/>
      <c r="S3031" s="148"/>
    </row>
    <row r="3032" spans="1:19" ht="15" customHeight="1" x14ac:dyDescent="0.3">
      <c r="A3032" s="147" t="s">
        <v>32745</v>
      </c>
      <c r="B3032" s="147"/>
      <c r="C3032" s="147" t="s">
        <v>32746</v>
      </c>
      <c r="D3032" s="147"/>
      <c r="E3032" s="147"/>
      <c r="F3032" s="147"/>
      <c r="G3032" s="147"/>
      <c r="H3032" s="147"/>
      <c r="I3032" s="147"/>
      <c r="J3032" s="147"/>
      <c r="K3032" s="147" t="s">
        <v>80</v>
      </c>
      <c r="L3032" s="147"/>
      <c r="M3032" s="147"/>
      <c r="N3032" s="148" t="s">
        <v>32747</v>
      </c>
      <c r="O3032" s="148"/>
      <c r="P3032" s="148"/>
      <c r="Q3032" s="148"/>
      <c r="R3032" s="148"/>
      <c r="S3032" s="148"/>
    </row>
    <row r="3033" spans="1:19" ht="15" customHeight="1" x14ac:dyDescent="0.3">
      <c r="A3033" s="147" t="s">
        <v>32748</v>
      </c>
      <c r="B3033" s="147"/>
      <c r="C3033" s="147" t="s">
        <v>32749</v>
      </c>
      <c r="D3033" s="147"/>
      <c r="E3033" s="147"/>
      <c r="F3033" s="147"/>
      <c r="G3033" s="147"/>
      <c r="H3033" s="147"/>
      <c r="I3033" s="147"/>
      <c r="J3033" s="147"/>
      <c r="K3033" s="147" t="s">
        <v>80</v>
      </c>
      <c r="L3033" s="147"/>
      <c r="M3033" s="147"/>
      <c r="N3033" s="148" t="s">
        <v>32750</v>
      </c>
      <c r="O3033" s="148"/>
      <c r="P3033" s="148"/>
      <c r="Q3033" s="148"/>
      <c r="R3033" s="148"/>
      <c r="S3033" s="148"/>
    </row>
    <row r="3034" spans="1:19" ht="15" customHeight="1" x14ac:dyDescent="0.3">
      <c r="A3034" s="147" t="s">
        <v>32751</v>
      </c>
      <c r="B3034" s="147"/>
      <c r="C3034" s="147" t="s">
        <v>32752</v>
      </c>
      <c r="D3034" s="147"/>
      <c r="E3034" s="147"/>
      <c r="F3034" s="147"/>
      <c r="G3034" s="147"/>
      <c r="H3034" s="147"/>
      <c r="I3034" s="147"/>
      <c r="J3034" s="147"/>
      <c r="K3034" s="147" t="s">
        <v>80</v>
      </c>
      <c r="L3034" s="147"/>
      <c r="M3034" s="147"/>
      <c r="N3034" s="148" t="s">
        <v>32753</v>
      </c>
      <c r="O3034" s="148"/>
      <c r="P3034" s="148"/>
      <c r="Q3034" s="148"/>
      <c r="R3034" s="148"/>
      <c r="S3034" s="148"/>
    </row>
    <row r="3035" spans="1:19" ht="15" customHeight="1" x14ac:dyDescent="0.3">
      <c r="A3035" s="147" t="s">
        <v>32754</v>
      </c>
      <c r="B3035" s="147"/>
      <c r="C3035" s="147" t="s">
        <v>32755</v>
      </c>
      <c r="D3035" s="147"/>
      <c r="E3035" s="147"/>
      <c r="F3035" s="147"/>
      <c r="G3035" s="147"/>
      <c r="H3035" s="147"/>
      <c r="I3035" s="147"/>
      <c r="J3035" s="147"/>
      <c r="K3035" s="147" t="s">
        <v>26910</v>
      </c>
      <c r="L3035" s="147"/>
      <c r="M3035" s="147"/>
      <c r="N3035" s="148" t="s">
        <v>26911</v>
      </c>
      <c r="O3035" s="148"/>
      <c r="P3035" s="148"/>
      <c r="Q3035" s="148"/>
      <c r="R3035" s="148"/>
      <c r="S3035" s="148"/>
    </row>
    <row r="3036" spans="1:19" ht="15" customHeight="1" x14ac:dyDescent="0.3">
      <c r="A3036" s="147" t="s">
        <v>32756</v>
      </c>
      <c r="B3036" s="147"/>
      <c r="C3036" s="147" t="s">
        <v>32757</v>
      </c>
      <c r="D3036" s="147"/>
      <c r="E3036" s="147"/>
      <c r="F3036" s="147"/>
      <c r="G3036" s="147"/>
      <c r="H3036" s="147"/>
      <c r="I3036" s="147"/>
      <c r="J3036" s="147"/>
      <c r="K3036" s="147" t="s">
        <v>80</v>
      </c>
      <c r="L3036" s="147"/>
      <c r="M3036" s="147"/>
      <c r="N3036" s="148" t="s">
        <v>16520</v>
      </c>
      <c r="O3036" s="148"/>
      <c r="P3036" s="148"/>
      <c r="Q3036" s="148"/>
      <c r="R3036" s="148"/>
      <c r="S3036" s="148"/>
    </row>
    <row r="3037" spans="1:19" ht="15" customHeight="1" x14ac:dyDescent="0.3">
      <c r="A3037" s="147" t="s">
        <v>32758</v>
      </c>
      <c r="B3037" s="147"/>
      <c r="C3037" s="147" t="s">
        <v>32759</v>
      </c>
      <c r="D3037" s="147"/>
      <c r="E3037" s="147"/>
      <c r="F3037" s="147"/>
      <c r="G3037" s="147"/>
      <c r="H3037" s="147"/>
      <c r="I3037" s="147"/>
      <c r="J3037" s="147"/>
      <c r="K3037" s="147" t="s">
        <v>80</v>
      </c>
      <c r="L3037" s="147"/>
      <c r="M3037" s="147"/>
      <c r="N3037" s="148" t="s">
        <v>16258</v>
      </c>
      <c r="O3037" s="148"/>
      <c r="P3037" s="148"/>
      <c r="Q3037" s="148"/>
      <c r="R3037" s="148"/>
      <c r="S3037" s="148"/>
    </row>
    <row r="3038" spans="1:19" ht="15" customHeight="1" x14ac:dyDescent="0.3">
      <c r="A3038" s="147" t="s">
        <v>32760</v>
      </c>
      <c r="B3038" s="147"/>
      <c r="C3038" s="147" t="s">
        <v>32761</v>
      </c>
      <c r="D3038" s="147"/>
      <c r="E3038" s="147"/>
      <c r="F3038" s="147"/>
      <c r="G3038" s="147"/>
      <c r="H3038" s="147"/>
      <c r="I3038" s="147"/>
      <c r="J3038" s="147"/>
      <c r="K3038" s="147" t="s">
        <v>80</v>
      </c>
      <c r="L3038" s="147"/>
      <c r="M3038" s="147"/>
      <c r="N3038" s="148" t="s">
        <v>16848</v>
      </c>
      <c r="O3038" s="148"/>
      <c r="P3038" s="148"/>
      <c r="Q3038" s="148"/>
      <c r="R3038" s="148"/>
      <c r="S3038" s="148"/>
    </row>
    <row r="3039" spans="1:19" ht="15" customHeight="1" x14ac:dyDescent="0.3">
      <c r="A3039" s="147" t="s">
        <v>32762</v>
      </c>
      <c r="B3039" s="147"/>
      <c r="C3039" s="147" t="s">
        <v>32763</v>
      </c>
      <c r="D3039" s="147"/>
      <c r="E3039" s="147"/>
      <c r="F3039" s="147"/>
      <c r="G3039" s="147"/>
      <c r="H3039" s="147"/>
      <c r="I3039" s="147"/>
      <c r="J3039" s="147"/>
      <c r="K3039" s="147" t="s">
        <v>80</v>
      </c>
      <c r="L3039" s="147"/>
      <c r="M3039" s="147"/>
      <c r="N3039" s="148" t="s">
        <v>11124</v>
      </c>
      <c r="O3039" s="148"/>
      <c r="P3039" s="148"/>
      <c r="Q3039" s="148"/>
      <c r="R3039" s="148"/>
      <c r="S3039" s="148"/>
    </row>
    <row r="3040" spans="1:19" ht="15" customHeight="1" x14ac:dyDescent="0.3">
      <c r="A3040" s="147" t="s">
        <v>32764</v>
      </c>
      <c r="B3040" s="147"/>
      <c r="C3040" s="147" t="s">
        <v>32765</v>
      </c>
      <c r="D3040" s="147"/>
      <c r="E3040" s="147"/>
      <c r="F3040" s="147"/>
      <c r="G3040" s="147"/>
      <c r="H3040" s="147"/>
      <c r="I3040" s="147"/>
      <c r="J3040" s="147"/>
      <c r="K3040" s="147" t="s">
        <v>80</v>
      </c>
      <c r="L3040" s="147"/>
      <c r="M3040" s="147"/>
      <c r="N3040" s="148" t="s">
        <v>9003</v>
      </c>
      <c r="O3040" s="148"/>
      <c r="P3040" s="148"/>
      <c r="Q3040" s="148"/>
      <c r="R3040" s="148"/>
      <c r="S3040" s="148"/>
    </row>
    <row r="3041" spans="1:19" ht="15" customHeight="1" x14ac:dyDescent="0.3">
      <c r="A3041" s="147" t="s">
        <v>32766</v>
      </c>
      <c r="B3041" s="147"/>
      <c r="C3041" s="147" t="s">
        <v>32767</v>
      </c>
      <c r="D3041" s="147"/>
      <c r="E3041" s="147"/>
      <c r="F3041" s="147"/>
      <c r="G3041" s="147"/>
      <c r="H3041" s="147"/>
      <c r="I3041" s="147"/>
      <c r="J3041" s="147"/>
      <c r="K3041" s="147" t="s">
        <v>80</v>
      </c>
      <c r="L3041" s="147"/>
      <c r="M3041" s="147"/>
      <c r="N3041" s="148" t="s">
        <v>32768</v>
      </c>
      <c r="O3041" s="148"/>
      <c r="P3041" s="148"/>
      <c r="Q3041" s="148"/>
      <c r="R3041" s="148"/>
      <c r="S3041" s="148"/>
    </row>
    <row r="3042" spans="1:19" ht="15" customHeight="1" x14ac:dyDescent="0.3">
      <c r="A3042" s="147" t="s">
        <v>32769</v>
      </c>
      <c r="B3042" s="147"/>
      <c r="C3042" s="147" t="s">
        <v>32770</v>
      </c>
      <c r="D3042" s="147"/>
      <c r="E3042" s="147"/>
      <c r="F3042" s="147"/>
      <c r="G3042" s="147"/>
      <c r="H3042" s="147"/>
      <c r="I3042" s="147"/>
      <c r="J3042" s="147"/>
      <c r="K3042" s="147" t="s">
        <v>80</v>
      </c>
      <c r="L3042" s="147"/>
      <c r="M3042" s="147"/>
      <c r="N3042" s="148" t="s">
        <v>32771</v>
      </c>
      <c r="O3042" s="148"/>
      <c r="P3042" s="148"/>
      <c r="Q3042" s="148"/>
      <c r="R3042" s="148"/>
      <c r="S3042" s="148"/>
    </row>
    <row r="3043" spans="1:19" ht="15" customHeight="1" x14ac:dyDescent="0.3">
      <c r="A3043" s="147" t="s">
        <v>32772</v>
      </c>
      <c r="B3043" s="147"/>
      <c r="C3043" s="147" t="s">
        <v>32773</v>
      </c>
      <c r="D3043" s="147"/>
      <c r="E3043" s="147"/>
      <c r="F3043" s="147"/>
      <c r="G3043" s="147"/>
      <c r="H3043" s="147"/>
      <c r="I3043" s="147"/>
      <c r="J3043" s="147"/>
      <c r="K3043" s="147" t="s">
        <v>80</v>
      </c>
      <c r="L3043" s="147"/>
      <c r="M3043" s="147"/>
      <c r="N3043" s="148" t="s">
        <v>32774</v>
      </c>
      <c r="O3043" s="148"/>
      <c r="P3043" s="148"/>
      <c r="Q3043" s="148"/>
      <c r="R3043" s="148"/>
      <c r="S3043" s="148"/>
    </row>
    <row r="3044" spans="1:19" ht="15" customHeight="1" x14ac:dyDescent="0.3">
      <c r="A3044" s="147" t="s">
        <v>32775</v>
      </c>
      <c r="B3044" s="147"/>
      <c r="C3044" s="147" t="s">
        <v>32776</v>
      </c>
      <c r="D3044" s="147"/>
      <c r="E3044" s="147"/>
      <c r="F3044" s="147"/>
      <c r="G3044" s="147"/>
      <c r="H3044" s="147"/>
      <c r="I3044" s="147"/>
      <c r="J3044" s="147"/>
      <c r="K3044" s="147" t="s">
        <v>80</v>
      </c>
      <c r="L3044" s="147"/>
      <c r="M3044" s="147"/>
      <c r="N3044" s="148" t="s">
        <v>32777</v>
      </c>
      <c r="O3044" s="148"/>
      <c r="P3044" s="148"/>
      <c r="Q3044" s="148"/>
      <c r="R3044" s="148"/>
      <c r="S3044" s="148"/>
    </row>
    <row r="3045" spans="1:19" ht="15" customHeight="1" x14ac:dyDescent="0.3">
      <c r="A3045" s="147" t="s">
        <v>32778</v>
      </c>
      <c r="B3045" s="147"/>
      <c r="C3045" s="147" t="s">
        <v>32779</v>
      </c>
      <c r="D3045" s="147"/>
      <c r="E3045" s="147"/>
      <c r="F3045" s="147"/>
      <c r="G3045" s="147"/>
      <c r="H3045" s="147"/>
      <c r="I3045" s="147"/>
      <c r="J3045" s="147"/>
      <c r="K3045" s="147" t="s">
        <v>80</v>
      </c>
      <c r="L3045" s="147"/>
      <c r="M3045" s="147"/>
      <c r="N3045" s="148" t="s">
        <v>6980</v>
      </c>
      <c r="O3045" s="148"/>
      <c r="P3045" s="148"/>
      <c r="Q3045" s="148"/>
      <c r="R3045" s="148"/>
      <c r="S3045" s="148"/>
    </row>
    <row r="3046" spans="1:19" ht="15" customHeight="1" x14ac:dyDescent="0.3">
      <c r="A3046" s="147" t="s">
        <v>32780</v>
      </c>
      <c r="B3046" s="147"/>
      <c r="C3046" s="147" t="s">
        <v>32781</v>
      </c>
      <c r="D3046" s="147"/>
      <c r="E3046" s="147"/>
      <c r="F3046" s="147"/>
      <c r="G3046" s="147"/>
      <c r="H3046" s="147"/>
      <c r="I3046" s="147"/>
      <c r="J3046" s="147"/>
      <c r="K3046" s="147" t="s">
        <v>80</v>
      </c>
      <c r="L3046" s="147"/>
      <c r="M3046" s="147"/>
      <c r="N3046" s="148" t="s">
        <v>32782</v>
      </c>
      <c r="O3046" s="148"/>
      <c r="P3046" s="148"/>
      <c r="Q3046" s="148"/>
      <c r="R3046" s="148"/>
      <c r="S3046" s="148"/>
    </row>
    <row r="3047" spans="1:19" ht="15" customHeight="1" x14ac:dyDescent="0.3">
      <c r="A3047" s="147" t="s">
        <v>32783</v>
      </c>
      <c r="B3047" s="147"/>
      <c r="C3047" s="147" t="s">
        <v>32784</v>
      </c>
      <c r="D3047" s="147"/>
      <c r="E3047" s="147"/>
      <c r="F3047" s="147"/>
      <c r="G3047" s="147"/>
      <c r="H3047" s="147"/>
      <c r="I3047" s="147"/>
      <c r="J3047" s="147"/>
      <c r="K3047" s="147" t="s">
        <v>80</v>
      </c>
      <c r="L3047" s="147"/>
      <c r="M3047" s="147"/>
      <c r="N3047" s="148" t="s">
        <v>3399</v>
      </c>
      <c r="O3047" s="148"/>
      <c r="P3047" s="148"/>
      <c r="Q3047" s="148"/>
      <c r="R3047" s="148"/>
      <c r="S3047" s="148"/>
    </row>
    <row r="3048" spans="1:19" ht="15" customHeight="1" x14ac:dyDescent="0.3">
      <c r="A3048" s="147" t="s">
        <v>32785</v>
      </c>
      <c r="B3048" s="147"/>
      <c r="C3048" s="147" t="s">
        <v>32786</v>
      </c>
      <c r="D3048" s="147"/>
      <c r="E3048" s="147"/>
      <c r="F3048" s="147"/>
      <c r="G3048" s="147"/>
      <c r="H3048" s="147"/>
      <c r="I3048" s="147"/>
      <c r="J3048" s="147"/>
      <c r="K3048" s="147" t="s">
        <v>80</v>
      </c>
      <c r="L3048" s="147"/>
      <c r="M3048" s="147"/>
      <c r="N3048" s="148" t="s">
        <v>32787</v>
      </c>
      <c r="O3048" s="148"/>
      <c r="P3048" s="148"/>
      <c r="Q3048" s="148"/>
      <c r="R3048" s="148"/>
      <c r="S3048" s="148"/>
    </row>
    <row r="3049" spans="1:19" ht="15" customHeight="1" x14ac:dyDescent="0.3">
      <c r="A3049" s="147" t="s">
        <v>32788</v>
      </c>
      <c r="B3049" s="147"/>
      <c r="C3049" s="147" t="s">
        <v>32789</v>
      </c>
      <c r="D3049" s="147"/>
      <c r="E3049" s="147"/>
      <c r="F3049" s="147"/>
      <c r="G3049" s="147"/>
      <c r="H3049" s="147"/>
      <c r="I3049" s="147"/>
      <c r="J3049" s="147"/>
      <c r="K3049" s="147" t="s">
        <v>80</v>
      </c>
      <c r="L3049" s="147"/>
      <c r="M3049" s="147"/>
      <c r="N3049" s="148" t="s">
        <v>32790</v>
      </c>
      <c r="O3049" s="148"/>
      <c r="P3049" s="148"/>
      <c r="Q3049" s="148"/>
      <c r="R3049" s="148"/>
      <c r="S3049" s="148"/>
    </row>
    <row r="3050" spans="1:19" ht="15" customHeight="1" x14ac:dyDescent="0.3">
      <c r="A3050" s="147" t="s">
        <v>32791</v>
      </c>
      <c r="B3050" s="147"/>
      <c r="C3050" s="147" t="s">
        <v>32792</v>
      </c>
      <c r="D3050" s="147"/>
      <c r="E3050" s="147"/>
      <c r="F3050" s="147"/>
      <c r="G3050" s="147"/>
      <c r="H3050" s="147"/>
      <c r="I3050" s="147"/>
      <c r="J3050" s="147"/>
      <c r="K3050" s="147" t="s">
        <v>80</v>
      </c>
      <c r="L3050" s="147"/>
      <c r="M3050" s="147"/>
      <c r="N3050" s="148" t="s">
        <v>32793</v>
      </c>
      <c r="O3050" s="148"/>
      <c r="P3050" s="148"/>
      <c r="Q3050" s="148"/>
      <c r="R3050" s="148"/>
      <c r="S3050" s="148"/>
    </row>
    <row r="3051" spans="1:19" ht="15" customHeight="1" x14ac:dyDescent="0.3">
      <c r="A3051" s="147" t="s">
        <v>32794</v>
      </c>
      <c r="B3051" s="147"/>
      <c r="C3051" s="147" t="s">
        <v>32795</v>
      </c>
      <c r="D3051" s="147"/>
      <c r="E3051" s="147"/>
      <c r="F3051" s="147"/>
      <c r="G3051" s="147"/>
      <c r="H3051" s="147"/>
      <c r="I3051" s="147"/>
      <c r="J3051" s="147"/>
      <c r="K3051" s="147" t="s">
        <v>80</v>
      </c>
      <c r="L3051" s="147"/>
      <c r="M3051" s="147"/>
      <c r="N3051" s="148" t="s">
        <v>32796</v>
      </c>
      <c r="O3051" s="148"/>
      <c r="P3051" s="148"/>
      <c r="Q3051" s="148"/>
      <c r="R3051" s="148"/>
      <c r="S3051" s="148"/>
    </row>
    <row r="3052" spans="1:19" ht="15" customHeight="1" x14ac:dyDescent="0.3">
      <c r="A3052" s="147" t="s">
        <v>32797</v>
      </c>
      <c r="B3052" s="147"/>
      <c r="C3052" s="147" t="s">
        <v>32798</v>
      </c>
      <c r="D3052" s="147"/>
      <c r="E3052" s="147"/>
      <c r="F3052" s="147"/>
      <c r="G3052" s="147"/>
      <c r="H3052" s="147"/>
      <c r="I3052" s="147"/>
      <c r="J3052" s="147"/>
      <c r="K3052" s="147" t="s">
        <v>80</v>
      </c>
      <c r="L3052" s="147"/>
      <c r="M3052" s="147"/>
      <c r="N3052" s="148" t="s">
        <v>12510</v>
      </c>
      <c r="O3052" s="148"/>
      <c r="P3052" s="148"/>
      <c r="Q3052" s="148"/>
      <c r="R3052" s="148"/>
      <c r="S3052" s="148"/>
    </row>
    <row r="3053" spans="1:19" ht="15" customHeight="1" x14ac:dyDescent="0.3">
      <c r="A3053" s="147" t="s">
        <v>32799</v>
      </c>
      <c r="B3053" s="147"/>
      <c r="C3053" s="147" t="s">
        <v>32800</v>
      </c>
      <c r="D3053" s="147"/>
      <c r="E3053" s="147"/>
      <c r="F3053" s="147"/>
      <c r="G3053" s="147"/>
      <c r="H3053" s="147"/>
      <c r="I3053" s="147"/>
      <c r="J3053" s="147"/>
      <c r="K3053" s="147" t="s">
        <v>80</v>
      </c>
      <c r="L3053" s="147"/>
      <c r="M3053" s="147"/>
      <c r="N3053" s="148" t="s">
        <v>32801</v>
      </c>
      <c r="O3053" s="148"/>
      <c r="P3053" s="148"/>
      <c r="Q3053" s="148"/>
      <c r="R3053" s="148"/>
      <c r="S3053" s="148"/>
    </row>
    <row r="3054" spans="1:19" ht="15" customHeight="1" x14ac:dyDescent="0.3">
      <c r="A3054" s="147" t="s">
        <v>32802</v>
      </c>
      <c r="B3054" s="147"/>
      <c r="C3054" s="147" t="s">
        <v>32803</v>
      </c>
      <c r="D3054" s="147"/>
      <c r="E3054" s="147"/>
      <c r="F3054" s="147"/>
      <c r="G3054" s="147"/>
      <c r="H3054" s="147"/>
      <c r="I3054" s="147"/>
      <c r="J3054" s="147"/>
      <c r="K3054" s="147" t="s">
        <v>80</v>
      </c>
      <c r="L3054" s="147"/>
      <c r="M3054" s="147"/>
      <c r="N3054" s="148" t="s">
        <v>32804</v>
      </c>
      <c r="O3054" s="148"/>
      <c r="P3054" s="148"/>
      <c r="Q3054" s="148"/>
      <c r="R3054" s="148"/>
      <c r="S3054" s="148"/>
    </row>
    <row r="3055" spans="1:19" ht="15" customHeight="1" x14ac:dyDescent="0.3">
      <c r="A3055" s="147" t="s">
        <v>32805</v>
      </c>
      <c r="B3055" s="147"/>
      <c r="C3055" s="147" t="s">
        <v>32806</v>
      </c>
      <c r="D3055" s="147"/>
      <c r="E3055" s="147"/>
      <c r="F3055" s="147"/>
      <c r="G3055" s="147"/>
      <c r="H3055" s="147"/>
      <c r="I3055" s="147"/>
      <c r="J3055" s="147"/>
      <c r="K3055" s="147" t="s">
        <v>80</v>
      </c>
      <c r="L3055" s="147"/>
      <c r="M3055" s="147"/>
      <c r="N3055" s="148" t="s">
        <v>32807</v>
      </c>
      <c r="O3055" s="148"/>
      <c r="P3055" s="148"/>
      <c r="Q3055" s="148"/>
      <c r="R3055" s="148"/>
      <c r="S3055" s="148"/>
    </row>
    <row r="3056" spans="1:19" ht="15" customHeight="1" x14ac:dyDescent="0.3">
      <c r="A3056" s="147" t="s">
        <v>32808</v>
      </c>
      <c r="B3056" s="147"/>
      <c r="C3056" s="147" t="s">
        <v>32809</v>
      </c>
      <c r="D3056" s="147"/>
      <c r="E3056" s="147"/>
      <c r="F3056" s="147"/>
      <c r="G3056" s="147"/>
      <c r="H3056" s="147"/>
      <c r="I3056" s="147"/>
      <c r="J3056" s="147"/>
      <c r="K3056" s="147" t="s">
        <v>26910</v>
      </c>
      <c r="L3056" s="147"/>
      <c r="M3056" s="147"/>
      <c r="N3056" s="148" t="s">
        <v>26911</v>
      </c>
      <c r="O3056" s="148"/>
      <c r="P3056" s="148"/>
      <c r="Q3056" s="148"/>
      <c r="R3056" s="148"/>
      <c r="S3056" s="148"/>
    </row>
    <row r="3057" spans="1:19" ht="15" customHeight="1" x14ac:dyDescent="0.3">
      <c r="A3057" s="147" t="s">
        <v>32810</v>
      </c>
      <c r="B3057" s="147"/>
      <c r="C3057" s="147" t="s">
        <v>32811</v>
      </c>
      <c r="D3057" s="147"/>
      <c r="E3057" s="147"/>
      <c r="F3057" s="147"/>
      <c r="G3057" s="147"/>
      <c r="H3057" s="147"/>
      <c r="I3057" s="147"/>
      <c r="J3057" s="147"/>
      <c r="K3057" s="147" t="s">
        <v>80</v>
      </c>
      <c r="L3057" s="147"/>
      <c r="M3057" s="147"/>
      <c r="N3057" s="148" t="s">
        <v>10723</v>
      </c>
      <c r="O3057" s="148"/>
      <c r="P3057" s="148"/>
      <c r="Q3057" s="148"/>
      <c r="R3057" s="148"/>
      <c r="S3057" s="148"/>
    </row>
    <row r="3058" spans="1:19" ht="15" customHeight="1" x14ac:dyDescent="0.3">
      <c r="A3058" s="147" t="s">
        <v>32812</v>
      </c>
      <c r="B3058" s="147"/>
      <c r="C3058" s="147" t="s">
        <v>32813</v>
      </c>
      <c r="D3058" s="147"/>
      <c r="E3058" s="147"/>
      <c r="F3058" s="147"/>
      <c r="G3058" s="147"/>
      <c r="H3058" s="147"/>
      <c r="I3058" s="147"/>
      <c r="J3058" s="147"/>
      <c r="K3058" s="147" t="s">
        <v>80</v>
      </c>
      <c r="L3058" s="147"/>
      <c r="M3058" s="147"/>
      <c r="N3058" s="148" t="s">
        <v>7914</v>
      </c>
      <c r="O3058" s="148"/>
      <c r="P3058" s="148"/>
      <c r="Q3058" s="148"/>
      <c r="R3058" s="148"/>
      <c r="S3058" s="148"/>
    </row>
    <row r="3059" spans="1:19" ht="15" customHeight="1" x14ac:dyDescent="0.3">
      <c r="A3059" s="147" t="s">
        <v>32814</v>
      </c>
      <c r="B3059" s="147"/>
      <c r="C3059" s="147" t="s">
        <v>32815</v>
      </c>
      <c r="D3059" s="147"/>
      <c r="E3059" s="147"/>
      <c r="F3059" s="147"/>
      <c r="G3059" s="147"/>
      <c r="H3059" s="147"/>
      <c r="I3059" s="147"/>
      <c r="J3059" s="147"/>
      <c r="K3059" s="147" t="s">
        <v>80</v>
      </c>
      <c r="L3059" s="147"/>
      <c r="M3059" s="147"/>
      <c r="N3059" s="148" t="s">
        <v>32816</v>
      </c>
      <c r="O3059" s="148"/>
      <c r="P3059" s="148"/>
      <c r="Q3059" s="148"/>
      <c r="R3059" s="148"/>
      <c r="S3059" s="148"/>
    </row>
    <row r="3060" spans="1:19" ht="15" customHeight="1" x14ac:dyDescent="0.3">
      <c r="A3060" s="147" t="s">
        <v>32817</v>
      </c>
      <c r="B3060" s="147"/>
      <c r="C3060" s="147" t="s">
        <v>32818</v>
      </c>
      <c r="D3060" s="147"/>
      <c r="E3060" s="147"/>
      <c r="F3060" s="147"/>
      <c r="G3060" s="147"/>
      <c r="H3060" s="147"/>
      <c r="I3060" s="147"/>
      <c r="J3060" s="147"/>
      <c r="K3060" s="147" t="s">
        <v>80</v>
      </c>
      <c r="L3060" s="147"/>
      <c r="M3060" s="147"/>
      <c r="N3060" s="148" t="s">
        <v>32819</v>
      </c>
      <c r="O3060" s="148"/>
      <c r="P3060" s="148"/>
      <c r="Q3060" s="148"/>
      <c r="R3060" s="148"/>
      <c r="S3060" s="148"/>
    </row>
    <row r="3061" spans="1:19" ht="15" customHeight="1" x14ac:dyDescent="0.3">
      <c r="A3061" s="147" t="s">
        <v>32820</v>
      </c>
      <c r="B3061" s="147"/>
      <c r="C3061" s="147" t="s">
        <v>32821</v>
      </c>
      <c r="D3061" s="147"/>
      <c r="E3061" s="147"/>
      <c r="F3061" s="147"/>
      <c r="G3061" s="147"/>
      <c r="H3061" s="147"/>
      <c r="I3061" s="147"/>
      <c r="J3061" s="147"/>
      <c r="K3061" s="147" t="s">
        <v>80</v>
      </c>
      <c r="L3061" s="147"/>
      <c r="M3061" s="147"/>
      <c r="N3061" s="148" t="s">
        <v>32822</v>
      </c>
      <c r="O3061" s="148"/>
      <c r="P3061" s="148"/>
      <c r="Q3061" s="148"/>
      <c r="R3061" s="148"/>
      <c r="S3061" s="148"/>
    </row>
    <row r="3062" spans="1:19" ht="15" customHeight="1" x14ac:dyDescent="0.3">
      <c r="A3062" s="147" t="s">
        <v>32823</v>
      </c>
      <c r="B3062" s="147"/>
      <c r="C3062" s="147" t="s">
        <v>32824</v>
      </c>
      <c r="D3062" s="147"/>
      <c r="E3062" s="147"/>
      <c r="F3062" s="147"/>
      <c r="G3062" s="147"/>
      <c r="H3062" s="147"/>
      <c r="I3062" s="147"/>
      <c r="J3062" s="147"/>
      <c r="K3062" s="147" t="s">
        <v>80</v>
      </c>
      <c r="L3062" s="147"/>
      <c r="M3062" s="147"/>
      <c r="N3062" s="148" t="s">
        <v>17749</v>
      </c>
      <c r="O3062" s="148"/>
      <c r="P3062" s="148"/>
      <c r="Q3062" s="148"/>
      <c r="R3062" s="148"/>
      <c r="S3062" s="148"/>
    </row>
    <row r="3063" spans="1:19" ht="15" customHeight="1" x14ac:dyDescent="0.3">
      <c r="A3063" s="147" t="s">
        <v>32825</v>
      </c>
      <c r="B3063" s="147"/>
      <c r="C3063" s="147" t="s">
        <v>32826</v>
      </c>
      <c r="D3063" s="147"/>
      <c r="E3063" s="147"/>
      <c r="F3063" s="147"/>
      <c r="G3063" s="147"/>
      <c r="H3063" s="147"/>
      <c r="I3063" s="147"/>
      <c r="J3063" s="147"/>
      <c r="K3063" s="147" t="s">
        <v>80</v>
      </c>
      <c r="L3063" s="147"/>
      <c r="M3063" s="147"/>
      <c r="N3063" s="148" t="s">
        <v>32827</v>
      </c>
      <c r="O3063" s="148"/>
      <c r="P3063" s="148"/>
      <c r="Q3063" s="148"/>
      <c r="R3063" s="148"/>
      <c r="S3063" s="148"/>
    </row>
    <row r="3064" spans="1:19" ht="15" customHeight="1" x14ac:dyDescent="0.3">
      <c r="A3064" s="147" t="s">
        <v>32828</v>
      </c>
      <c r="B3064" s="147"/>
      <c r="C3064" s="147" t="s">
        <v>32829</v>
      </c>
      <c r="D3064" s="147"/>
      <c r="E3064" s="147"/>
      <c r="F3064" s="147"/>
      <c r="G3064" s="147"/>
      <c r="H3064" s="147"/>
      <c r="I3064" s="147"/>
      <c r="J3064" s="147"/>
      <c r="K3064" s="147" t="s">
        <v>80</v>
      </c>
      <c r="L3064" s="147"/>
      <c r="M3064" s="147"/>
      <c r="N3064" s="148" t="s">
        <v>32830</v>
      </c>
      <c r="O3064" s="148"/>
      <c r="P3064" s="148"/>
      <c r="Q3064" s="148"/>
      <c r="R3064" s="148"/>
      <c r="S3064" s="148"/>
    </row>
    <row r="3065" spans="1:19" ht="15" customHeight="1" x14ac:dyDescent="0.3">
      <c r="A3065" s="147" t="s">
        <v>32831</v>
      </c>
      <c r="B3065" s="147"/>
      <c r="C3065" s="147" t="s">
        <v>32832</v>
      </c>
      <c r="D3065" s="147"/>
      <c r="E3065" s="147"/>
      <c r="F3065" s="147"/>
      <c r="G3065" s="147"/>
      <c r="H3065" s="147"/>
      <c r="I3065" s="147"/>
      <c r="J3065" s="147"/>
      <c r="K3065" s="147" t="s">
        <v>80</v>
      </c>
      <c r="L3065" s="147"/>
      <c r="M3065" s="147"/>
      <c r="N3065" s="148" t="s">
        <v>32833</v>
      </c>
      <c r="O3065" s="148"/>
      <c r="P3065" s="148"/>
      <c r="Q3065" s="148"/>
      <c r="R3065" s="148"/>
      <c r="S3065" s="148"/>
    </row>
    <row r="3066" spans="1:19" ht="15" customHeight="1" x14ac:dyDescent="0.3">
      <c r="A3066" s="147" t="s">
        <v>32834</v>
      </c>
      <c r="B3066" s="147"/>
      <c r="C3066" s="147" t="s">
        <v>32835</v>
      </c>
      <c r="D3066" s="147"/>
      <c r="E3066" s="147"/>
      <c r="F3066" s="147"/>
      <c r="G3066" s="147"/>
      <c r="H3066" s="147"/>
      <c r="I3066" s="147"/>
      <c r="J3066" s="147"/>
      <c r="K3066" s="147" t="s">
        <v>80</v>
      </c>
      <c r="L3066" s="147"/>
      <c r="M3066" s="147"/>
      <c r="N3066" s="148" t="s">
        <v>32836</v>
      </c>
      <c r="O3066" s="148"/>
      <c r="P3066" s="148"/>
      <c r="Q3066" s="148"/>
      <c r="R3066" s="148"/>
      <c r="S3066" s="148"/>
    </row>
    <row r="3067" spans="1:19" ht="15" customHeight="1" x14ac:dyDescent="0.3">
      <c r="A3067" s="147" t="s">
        <v>32837</v>
      </c>
      <c r="B3067" s="147"/>
      <c r="C3067" s="147" t="s">
        <v>32838</v>
      </c>
      <c r="D3067" s="147"/>
      <c r="E3067" s="147"/>
      <c r="F3067" s="147"/>
      <c r="G3067" s="147"/>
      <c r="H3067" s="147"/>
      <c r="I3067" s="147"/>
      <c r="J3067" s="147"/>
      <c r="K3067" s="147" t="s">
        <v>80</v>
      </c>
      <c r="L3067" s="147"/>
      <c r="M3067" s="147"/>
      <c r="N3067" s="148" t="s">
        <v>32839</v>
      </c>
      <c r="O3067" s="148"/>
      <c r="P3067" s="148"/>
      <c r="Q3067" s="148"/>
      <c r="R3067" s="148"/>
      <c r="S3067" s="148"/>
    </row>
    <row r="3068" spans="1:19" ht="15" customHeight="1" x14ac:dyDescent="0.3">
      <c r="A3068" s="147" t="s">
        <v>32840</v>
      </c>
      <c r="B3068" s="147"/>
      <c r="C3068" s="147" t="s">
        <v>32841</v>
      </c>
      <c r="D3068" s="147"/>
      <c r="E3068" s="147"/>
      <c r="F3068" s="147"/>
      <c r="G3068" s="147"/>
      <c r="H3068" s="147"/>
      <c r="I3068" s="147"/>
      <c r="J3068" s="147"/>
      <c r="K3068" s="147" t="s">
        <v>80</v>
      </c>
      <c r="L3068" s="147"/>
      <c r="M3068" s="147"/>
      <c r="N3068" s="148" t="s">
        <v>32842</v>
      </c>
      <c r="O3068" s="148"/>
      <c r="P3068" s="148"/>
      <c r="Q3068" s="148"/>
      <c r="R3068" s="148"/>
      <c r="S3068" s="148"/>
    </row>
    <row r="3069" spans="1:19" ht="15" customHeight="1" x14ac:dyDescent="0.3">
      <c r="A3069" s="147" t="s">
        <v>32843</v>
      </c>
      <c r="B3069" s="147"/>
      <c r="C3069" s="147" t="s">
        <v>32844</v>
      </c>
      <c r="D3069" s="147"/>
      <c r="E3069" s="147"/>
      <c r="F3069" s="147"/>
      <c r="G3069" s="147"/>
      <c r="H3069" s="147"/>
      <c r="I3069" s="147"/>
      <c r="J3069" s="147"/>
      <c r="K3069" s="147" t="s">
        <v>26910</v>
      </c>
      <c r="L3069" s="147"/>
      <c r="M3069" s="147"/>
      <c r="N3069" s="148" t="s">
        <v>26911</v>
      </c>
      <c r="O3069" s="148"/>
      <c r="P3069" s="148"/>
      <c r="Q3069" s="148"/>
      <c r="R3069" s="148"/>
      <c r="S3069" s="148"/>
    </row>
    <row r="3070" spans="1:19" ht="15" customHeight="1" x14ac:dyDescent="0.3">
      <c r="A3070" s="147" t="s">
        <v>32845</v>
      </c>
      <c r="B3070" s="147"/>
      <c r="C3070" s="147" t="s">
        <v>32846</v>
      </c>
      <c r="D3070" s="147"/>
      <c r="E3070" s="147"/>
      <c r="F3070" s="147"/>
      <c r="G3070" s="147"/>
      <c r="H3070" s="147"/>
      <c r="I3070" s="147"/>
      <c r="J3070" s="147"/>
      <c r="K3070" s="147" t="s">
        <v>80</v>
      </c>
      <c r="L3070" s="147"/>
      <c r="M3070" s="147"/>
      <c r="N3070" s="148" t="s">
        <v>32847</v>
      </c>
      <c r="O3070" s="148"/>
      <c r="P3070" s="148"/>
      <c r="Q3070" s="148"/>
      <c r="R3070" s="148"/>
      <c r="S3070" s="148"/>
    </row>
    <row r="3071" spans="1:19" ht="15" customHeight="1" x14ac:dyDescent="0.3">
      <c r="A3071" s="152" t="s">
        <v>32848</v>
      </c>
      <c r="B3071" s="152"/>
      <c r="C3071" s="152" t="s">
        <v>32849</v>
      </c>
      <c r="D3071" s="152"/>
      <c r="E3071" s="152"/>
      <c r="F3071" s="152"/>
      <c r="G3071" s="152"/>
      <c r="H3071" s="152"/>
      <c r="I3071" s="152"/>
      <c r="J3071" s="152"/>
      <c r="K3071" s="152" t="s">
        <v>26910</v>
      </c>
      <c r="L3071" s="152"/>
      <c r="M3071" s="152"/>
      <c r="N3071" s="153" t="s">
        <v>26911</v>
      </c>
      <c r="O3071" s="153"/>
      <c r="P3071" s="153"/>
      <c r="Q3071" s="153"/>
      <c r="R3071" s="153"/>
      <c r="S3071" s="153"/>
    </row>
    <row r="3073" spans="1:19" ht="15" customHeight="1" x14ac:dyDescent="0.3">
      <c r="A3073" s="154" t="s">
        <v>26963</v>
      </c>
      <c r="B3073" s="154"/>
      <c r="C3073" s="154"/>
    </row>
    <row r="3074" spans="1:19" ht="15" customHeight="1" x14ac:dyDescent="0.3">
      <c r="A3074" s="154"/>
      <c r="B3074" s="154"/>
      <c r="C3074" s="154"/>
      <c r="P3074" s="155" t="s">
        <v>32850</v>
      </c>
      <c r="Q3074" s="155"/>
      <c r="R3074" s="155"/>
      <c r="S3074" s="155"/>
    </row>
    <row r="3075" spans="1:19" x14ac:dyDescent="0.3">
      <c r="P3075" s="155"/>
      <c r="Q3075" s="155"/>
      <c r="R3075" s="155"/>
      <c r="S3075" s="155"/>
    </row>
    <row r="3077" spans="1:19" ht="15.75" customHeight="1" x14ac:dyDescent="0.3">
      <c r="H3077" s="150" t="s">
        <v>26843</v>
      </c>
      <c r="I3077" s="150"/>
      <c r="J3077" s="150"/>
      <c r="K3077" s="150"/>
      <c r="L3077" s="150"/>
      <c r="M3077" s="150"/>
      <c r="N3077" s="150"/>
    </row>
    <row r="3079" spans="1:19" ht="15.75" customHeight="1" x14ac:dyDescent="0.3">
      <c r="G3079" s="150" t="s">
        <v>26844</v>
      </c>
      <c r="H3079" s="150"/>
    </row>
    <row r="3081" spans="1:19" ht="15" customHeight="1" x14ac:dyDescent="0.3">
      <c r="A3081" s="151" t="s">
        <v>26845</v>
      </c>
      <c r="B3081" s="151"/>
      <c r="C3081" s="151"/>
      <c r="D3081" s="151"/>
      <c r="J3081" s="151" t="s">
        <v>26846</v>
      </c>
      <c r="K3081" s="151"/>
      <c r="M3081" s="151" t="s">
        <v>26847</v>
      </c>
      <c r="N3081" s="151"/>
      <c r="P3081" s="151" t="s">
        <v>26848</v>
      </c>
      <c r="Q3081" s="151"/>
      <c r="R3081" s="151"/>
    </row>
    <row r="3083" spans="1:19" ht="15" customHeight="1" x14ac:dyDescent="0.3">
      <c r="A3083" s="137" t="s">
        <v>27</v>
      </c>
      <c r="C3083" s="149" t="s">
        <v>26849</v>
      </c>
      <c r="D3083" s="149"/>
      <c r="E3083" s="149"/>
      <c r="L3083" s="137" t="s">
        <v>13</v>
      </c>
      <c r="R3083" s="137" t="s">
        <v>26850</v>
      </c>
    </row>
    <row r="3085" spans="1:19" ht="15" customHeight="1" x14ac:dyDescent="0.3">
      <c r="A3085" s="147" t="s">
        <v>32851</v>
      </c>
      <c r="B3085" s="147"/>
      <c r="C3085" s="147" t="s">
        <v>32852</v>
      </c>
      <c r="D3085" s="147"/>
      <c r="E3085" s="147"/>
      <c r="F3085" s="147"/>
      <c r="G3085" s="147"/>
      <c r="H3085" s="147"/>
      <c r="I3085" s="147"/>
      <c r="J3085" s="147"/>
      <c r="K3085" s="147" t="s">
        <v>1074</v>
      </c>
      <c r="L3085" s="147"/>
      <c r="M3085" s="147"/>
      <c r="N3085" s="148" t="s">
        <v>27280</v>
      </c>
      <c r="O3085" s="148"/>
      <c r="P3085" s="148"/>
      <c r="Q3085" s="148"/>
      <c r="R3085" s="148"/>
      <c r="S3085" s="148"/>
    </row>
    <row r="3086" spans="1:19" x14ac:dyDescent="0.3">
      <c r="A3086" s="147"/>
      <c r="B3086" s="147"/>
      <c r="C3086" s="147"/>
      <c r="D3086" s="147"/>
      <c r="E3086" s="147"/>
      <c r="F3086" s="147"/>
      <c r="G3086" s="147"/>
      <c r="H3086" s="147"/>
      <c r="I3086" s="147"/>
      <c r="J3086" s="147"/>
      <c r="K3086" s="147"/>
      <c r="L3086" s="147"/>
      <c r="M3086" s="147"/>
      <c r="N3086" s="148"/>
      <c r="O3086" s="148"/>
      <c r="P3086" s="148"/>
      <c r="Q3086" s="148"/>
      <c r="R3086" s="148"/>
      <c r="S3086" s="148"/>
    </row>
    <row r="3087" spans="1:19" ht="15" customHeight="1" x14ac:dyDescent="0.3">
      <c r="A3087" s="147" t="s">
        <v>32853</v>
      </c>
      <c r="B3087" s="147"/>
      <c r="C3087" s="147" t="s">
        <v>32854</v>
      </c>
      <c r="D3087" s="147"/>
      <c r="E3087" s="147"/>
      <c r="F3087" s="147"/>
      <c r="G3087" s="147"/>
      <c r="H3087" s="147"/>
      <c r="I3087" s="147"/>
      <c r="J3087" s="147"/>
      <c r="K3087" s="147" t="s">
        <v>1037</v>
      </c>
      <c r="L3087" s="147"/>
      <c r="M3087" s="147"/>
      <c r="N3087" s="148" t="s">
        <v>18146</v>
      </c>
      <c r="O3087" s="148"/>
      <c r="P3087" s="148"/>
      <c r="Q3087" s="148"/>
      <c r="R3087" s="148"/>
      <c r="S3087" s="148"/>
    </row>
    <row r="3088" spans="1:19" ht="15" customHeight="1" x14ac:dyDescent="0.3">
      <c r="A3088" s="147" t="s">
        <v>32855</v>
      </c>
      <c r="B3088" s="147"/>
      <c r="C3088" s="147" t="s">
        <v>32856</v>
      </c>
      <c r="D3088" s="147"/>
      <c r="E3088" s="147"/>
      <c r="F3088" s="147"/>
      <c r="G3088" s="147"/>
      <c r="H3088" s="147"/>
      <c r="I3088" s="147"/>
      <c r="J3088" s="147"/>
      <c r="K3088" s="147" t="s">
        <v>1037</v>
      </c>
      <c r="L3088" s="147"/>
      <c r="M3088" s="147"/>
      <c r="N3088" s="148" t="s">
        <v>32857</v>
      </c>
      <c r="O3088" s="148"/>
      <c r="P3088" s="148"/>
      <c r="Q3088" s="148"/>
      <c r="R3088" s="148"/>
      <c r="S3088" s="148"/>
    </row>
    <row r="3089" spans="1:19" ht="15" customHeight="1" x14ac:dyDescent="0.3">
      <c r="A3089" s="147" t="s">
        <v>32858</v>
      </c>
      <c r="B3089" s="147"/>
      <c r="C3089" s="147" t="s">
        <v>32859</v>
      </c>
      <c r="D3089" s="147"/>
      <c r="E3089" s="147"/>
      <c r="F3089" s="147"/>
      <c r="G3089" s="147"/>
      <c r="H3089" s="147"/>
      <c r="I3089" s="147"/>
      <c r="J3089" s="147"/>
      <c r="K3089" s="147" t="s">
        <v>1037</v>
      </c>
      <c r="L3089" s="147"/>
      <c r="M3089" s="147"/>
      <c r="N3089" s="148" t="s">
        <v>10760</v>
      </c>
      <c r="O3089" s="148"/>
      <c r="P3089" s="148"/>
      <c r="Q3089" s="148"/>
      <c r="R3089" s="148"/>
      <c r="S3089" s="148"/>
    </row>
    <row r="3090" spans="1:19" ht="15" customHeight="1" x14ac:dyDescent="0.3">
      <c r="A3090" s="147" t="s">
        <v>32860</v>
      </c>
      <c r="B3090" s="147"/>
      <c r="C3090" s="147" t="s">
        <v>32861</v>
      </c>
      <c r="D3090" s="147"/>
      <c r="E3090" s="147"/>
      <c r="F3090" s="147"/>
      <c r="G3090" s="147"/>
      <c r="H3090" s="147"/>
      <c r="I3090" s="147"/>
      <c r="J3090" s="147"/>
      <c r="K3090" s="147" t="s">
        <v>1037</v>
      </c>
      <c r="L3090" s="147"/>
      <c r="M3090" s="147"/>
      <c r="N3090" s="148" t="s">
        <v>7444</v>
      </c>
      <c r="O3090" s="148"/>
      <c r="P3090" s="148"/>
      <c r="Q3090" s="148"/>
      <c r="R3090" s="148"/>
      <c r="S3090" s="148"/>
    </row>
    <row r="3091" spans="1:19" ht="15" customHeight="1" x14ac:dyDescent="0.3">
      <c r="A3091" s="147" t="s">
        <v>32862</v>
      </c>
      <c r="B3091" s="147"/>
      <c r="C3091" s="147" t="s">
        <v>32863</v>
      </c>
      <c r="D3091" s="147"/>
      <c r="E3091" s="147"/>
      <c r="F3091" s="147"/>
      <c r="G3091" s="147"/>
      <c r="H3091" s="147"/>
      <c r="I3091" s="147"/>
      <c r="J3091" s="147"/>
      <c r="K3091" s="147" t="s">
        <v>1037</v>
      </c>
      <c r="L3091" s="147"/>
      <c r="M3091" s="147"/>
      <c r="N3091" s="148" t="s">
        <v>11013</v>
      </c>
      <c r="O3091" s="148"/>
      <c r="P3091" s="148"/>
      <c r="Q3091" s="148"/>
      <c r="R3091" s="148"/>
      <c r="S3091" s="148"/>
    </row>
    <row r="3092" spans="1:19" ht="15" customHeight="1" x14ac:dyDescent="0.3">
      <c r="A3092" s="147" t="s">
        <v>32864</v>
      </c>
      <c r="B3092" s="147"/>
      <c r="C3092" s="147" t="s">
        <v>32865</v>
      </c>
      <c r="D3092" s="147"/>
      <c r="E3092" s="147"/>
      <c r="F3092" s="147"/>
      <c r="G3092" s="147"/>
      <c r="H3092" s="147"/>
      <c r="I3092" s="147"/>
      <c r="J3092" s="147"/>
      <c r="K3092" s="147" t="s">
        <v>1037</v>
      </c>
      <c r="L3092" s="147"/>
      <c r="M3092" s="147"/>
      <c r="N3092" s="148" t="s">
        <v>16533</v>
      </c>
      <c r="O3092" s="148"/>
      <c r="P3092" s="148"/>
      <c r="Q3092" s="148"/>
      <c r="R3092" s="148"/>
      <c r="S3092" s="148"/>
    </row>
    <row r="3093" spans="1:19" ht="15" customHeight="1" x14ac:dyDescent="0.3">
      <c r="A3093" s="147" t="s">
        <v>32866</v>
      </c>
      <c r="B3093" s="147"/>
      <c r="C3093" s="147" t="s">
        <v>32867</v>
      </c>
      <c r="D3093" s="147"/>
      <c r="E3093" s="147"/>
      <c r="F3093" s="147"/>
      <c r="G3093" s="147"/>
      <c r="H3093" s="147"/>
      <c r="I3093" s="147"/>
      <c r="J3093" s="147"/>
      <c r="K3093" s="147" t="s">
        <v>80</v>
      </c>
      <c r="L3093" s="147"/>
      <c r="M3093" s="147"/>
      <c r="N3093" s="148" t="s">
        <v>32868</v>
      </c>
      <c r="O3093" s="148"/>
      <c r="P3093" s="148"/>
      <c r="Q3093" s="148"/>
      <c r="R3093" s="148"/>
      <c r="S3093" s="148"/>
    </row>
    <row r="3094" spans="1:19" ht="15" customHeight="1" x14ac:dyDescent="0.3">
      <c r="A3094" s="147" t="s">
        <v>32869</v>
      </c>
      <c r="B3094" s="147"/>
      <c r="C3094" s="147" t="s">
        <v>32870</v>
      </c>
      <c r="D3094" s="147"/>
      <c r="E3094" s="147"/>
      <c r="F3094" s="147"/>
      <c r="G3094" s="147"/>
      <c r="H3094" s="147"/>
      <c r="I3094" s="147"/>
      <c r="J3094" s="147"/>
      <c r="K3094" s="147" t="s">
        <v>80</v>
      </c>
      <c r="L3094" s="147"/>
      <c r="M3094" s="147"/>
      <c r="N3094" s="148" t="s">
        <v>13378</v>
      </c>
      <c r="O3094" s="148"/>
      <c r="P3094" s="148"/>
      <c r="Q3094" s="148"/>
      <c r="R3094" s="148"/>
      <c r="S3094" s="148"/>
    </row>
    <row r="3095" spans="1:19" ht="15" customHeight="1" x14ac:dyDescent="0.3">
      <c r="A3095" s="147" t="s">
        <v>32871</v>
      </c>
      <c r="B3095" s="147"/>
      <c r="C3095" s="147" t="s">
        <v>32872</v>
      </c>
      <c r="D3095" s="147"/>
      <c r="E3095" s="147"/>
      <c r="F3095" s="147"/>
      <c r="G3095" s="147"/>
      <c r="H3095" s="147"/>
      <c r="I3095" s="147"/>
      <c r="J3095" s="147"/>
      <c r="K3095" s="147" t="s">
        <v>80</v>
      </c>
      <c r="L3095" s="147"/>
      <c r="M3095" s="147"/>
      <c r="N3095" s="148" t="s">
        <v>32868</v>
      </c>
      <c r="O3095" s="148"/>
      <c r="P3095" s="148"/>
      <c r="Q3095" s="148"/>
      <c r="R3095" s="148"/>
      <c r="S3095" s="148"/>
    </row>
    <row r="3096" spans="1:19" ht="15" customHeight="1" x14ac:dyDescent="0.3">
      <c r="A3096" s="147" t="s">
        <v>32873</v>
      </c>
      <c r="B3096" s="147"/>
      <c r="C3096" s="147" t="s">
        <v>32874</v>
      </c>
      <c r="D3096" s="147"/>
      <c r="E3096" s="147"/>
      <c r="F3096" s="147"/>
      <c r="G3096" s="147"/>
      <c r="H3096" s="147"/>
      <c r="I3096" s="147"/>
      <c r="J3096" s="147"/>
      <c r="K3096" s="147" t="s">
        <v>80</v>
      </c>
      <c r="L3096" s="147"/>
      <c r="M3096" s="147"/>
      <c r="N3096" s="148" t="s">
        <v>32868</v>
      </c>
      <c r="O3096" s="148"/>
      <c r="P3096" s="148"/>
      <c r="Q3096" s="148"/>
      <c r="R3096" s="148"/>
      <c r="S3096" s="148"/>
    </row>
    <row r="3097" spans="1:19" ht="15" customHeight="1" x14ac:dyDescent="0.3">
      <c r="A3097" s="147" t="s">
        <v>32875</v>
      </c>
      <c r="B3097" s="147"/>
      <c r="C3097" s="147" t="s">
        <v>27041</v>
      </c>
      <c r="D3097" s="147"/>
      <c r="E3097" s="147"/>
      <c r="F3097" s="147"/>
      <c r="G3097" s="147"/>
      <c r="H3097" s="147"/>
      <c r="I3097" s="147"/>
      <c r="J3097" s="147"/>
      <c r="K3097" s="147" t="s">
        <v>26910</v>
      </c>
      <c r="L3097" s="147"/>
      <c r="M3097" s="147"/>
      <c r="N3097" s="148" t="s">
        <v>26911</v>
      </c>
      <c r="O3097" s="148"/>
      <c r="P3097" s="148"/>
      <c r="Q3097" s="148"/>
      <c r="R3097" s="148"/>
      <c r="S3097" s="148"/>
    </row>
    <row r="3098" spans="1:19" ht="15" customHeight="1" x14ac:dyDescent="0.3">
      <c r="A3098" s="147" t="s">
        <v>32876</v>
      </c>
      <c r="B3098" s="147"/>
      <c r="C3098" s="147" t="s">
        <v>32877</v>
      </c>
      <c r="D3098" s="147"/>
      <c r="E3098" s="147"/>
      <c r="F3098" s="147"/>
      <c r="G3098" s="147"/>
      <c r="H3098" s="147"/>
      <c r="I3098" s="147"/>
      <c r="J3098" s="147"/>
      <c r="K3098" s="147" t="s">
        <v>1037</v>
      </c>
      <c r="L3098" s="147"/>
      <c r="M3098" s="147"/>
      <c r="N3098" s="148" t="s">
        <v>527</v>
      </c>
      <c r="O3098" s="148"/>
      <c r="P3098" s="148"/>
      <c r="Q3098" s="148"/>
      <c r="R3098" s="148"/>
      <c r="S3098" s="148"/>
    </row>
    <row r="3099" spans="1:19" ht="15" customHeight="1" x14ac:dyDescent="0.3">
      <c r="A3099" s="147" t="s">
        <v>32878</v>
      </c>
      <c r="B3099" s="147"/>
      <c r="C3099" s="147" t="s">
        <v>32879</v>
      </c>
      <c r="D3099" s="147"/>
      <c r="E3099" s="147"/>
      <c r="F3099" s="147"/>
      <c r="G3099" s="147"/>
      <c r="H3099" s="147"/>
      <c r="I3099" s="147"/>
      <c r="J3099" s="147"/>
      <c r="K3099" s="147" t="s">
        <v>1037</v>
      </c>
      <c r="L3099" s="147"/>
      <c r="M3099" s="147"/>
      <c r="N3099" s="148" t="s">
        <v>9818</v>
      </c>
      <c r="O3099" s="148"/>
      <c r="P3099" s="148"/>
      <c r="Q3099" s="148"/>
      <c r="R3099" s="148"/>
      <c r="S3099" s="148"/>
    </row>
    <row r="3100" spans="1:19" ht="15" customHeight="1" x14ac:dyDescent="0.3">
      <c r="A3100" s="147" t="s">
        <v>32880</v>
      </c>
      <c r="B3100" s="147"/>
      <c r="C3100" s="147" t="s">
        <v>32881</v>
      </c>
      <c r="D3100" s="147"/>
      <c r="E3100" s="147"/>
      <c r="F3100" s="147"/>
      <c r="G3100" s="147"/>
      <c r="H3100" s="147"/>
      <c r="I3100" s="147"/>
      <c r="J3100" s="147"/>
      <c r="K3100" s="147" t="s">
        <v>1037</v>
      </c>
      <c r="L3100" s="147"/>
      <c r="M3100" s="147"/>
      <c r="N3100" s="148" t="s">
        <v>17472</v>
      </c>
      <c r="O3100" s="148"/>
      <c r="P3100" s="148"/>
      <c r="Q3100" s="148"/>
      <c r="R3100" s="148"/>
      <c r="S3100" s="148"/>
    </row>
    <row r="3101" spans="1:19" ht="15" customHeight="1" x14ac:dyDescent="0.3">
      <c r="A3101" s="147" t="s">
        <v>32882</v>
      </c>
      <c r="B3101" s="147"/>
      <c r="C3101" s="147" t="s">
        <v>32883</v>
      </c>
      <c r="D3101" s="147"/>
      <c r="E3101" s="147"/>
      <c r="F3101" s="147"/>
      <c r="G3101" s="147"/>
      <c r="H3101" s="147"/>
      <c r="I3101" s="147"/>
      <c r="J3101" s="147"/>
      <c r="K3101" s="147" t="s">
        <v>1037</v>
      </c>
      <c r="L3101" s="147"/>
      <c r="M3101" s="147"/>
      <c r="N3101" s="148" t="s">
        <v>10702</v>
      </c>
      <c r="O3101" s="148"/>
      <c r="P3101" s="148"/>
      <c r="Q3101" s="148"/>
      <c r="R3101" s="148"/>
      <c r="S3101" s="148"/>
    </row>
    <row r="3102" spans="1:19" ht="15" customHeight="1" x14ac:dyDescent="0.3">
      <c r="A3102" s="147" t="s">
        <v>32884</v>
      </c>
      <c r="B3102" s="147"/>
      <c r="C3102" s="147" t="s">
        <v>32885</v>
      </c>
      <c r="D3102" s="147"/>
      <c r="E3102" s="147"/>
      <c r="F3102" s="147"/>
      <c r="G3102" s="147"/>
      <c r="H3102" s="147"/>
      <c r="I3102" s="147"/>
      <c r="J3102" s="147"/>
      <c r="K3102" s="147" t="s">
        <v>1037</v>
      </c>
      <c r="L3102" s="147"/>
      <c r="M3102" s="147"/>
      <c r="N3102" s="148" t="s">
        <v>29009</v>
      </c>
      <c r="O3102" s="148"/>
      <c r="P3102" s="148"/>
      <c r="Q3102" s="148"/>
      <c r="R3102" s="148"/>
      <c r="S3102" s="148"/>
    </row>
    <row r="3103" spans="1:19" ht="15" customHeight="1" x14ac:dyDescent="0.3">
      <c r="A3103" s="147" t="s">
        <v>32886</v>
      </c>
      <c r="B3103" s="147"/>
      <c r="C3103" s="147" t="s">
        <v>32887</v>
      </c>
      <c r="D3103" s="147"/>
      <c r="E3103" s="147"/>
      <c r="F3103" s="147"/>
      <c r="G3103" s="147"/>
      <c r="H3103" s="147"/>
      <c r="I3103" s="147"/>
      <c r="J3103" s="147"/>
      <c r="K3103" s="147" t="s">
        <v>1037</v>
      </c>
      <c r="L3103" s="147"/>
      <c r="M3103" s="147"/>
      <c r="N3103" s="148" t="s">
        <v>5701</v>
      </c>
      <c r="O3103" s="148"/>
      <c r="P3103" s="148"/>
      <c r="Q3103" s="148"/>
      <c r="R3103" s="148"/>
      <c r="S3103" s="148"/>
    </row>
    <row r="3104" spans="1:19" ht="15" customHeight="1" x14ac:dyDescent="0.3">
      <c r="A3104" s="147" t="s">
        <v>32888</v>
      </c>
      <c r="B3104" s="147"/>
      <c r="C3104" s="147" t="s">
        <v>32889</v>
      </c>
      <c r="D3104" s="147"/>
      <c r="E3104" s="147"/>
      <c r="F3104" s="147"/>
      <c r="G3104" s="147"/>
      <c r="H3104" s="147"/>
      <c r="I3104" s="147"/>
      <c r="J3104" s="147"/>
      <c r="K3104" s="147" t="s">
        <v>1037</v>
      </c>
      <c r="L3104" s="147"/>
      <c r="M3104" s="147"/>
      <c r="N3104" s="148" t="s">
        <v>1868</v>
      </c>
      <c r="O3104" s="148"/>
      <c r="P3104" s="148"/>
      <c r="Q3104" s="148"/>
      <c r="R3104" s="148"/>
      <c r="S3104" s="148"/>
    </row>
    <row r="3105" spans="1:19" ht="15" customHeight="1" x14ac:dyDescent="0.3">
      <c r="A3105" s="147" t="s">
        <v>32890</v>
      </c>
      <c r="B3105" s="147"/>
      <c r="C3105" s="147" t="s">
        <v>32891</v>
      </c>
      <c r="D3105" s="147"/>
      <c r="E3105" s="147"/>
      <c r="F3105" s="147"/>
      <c r="G3105" s="147"/>
      <c r="H3105" s="147"/>
      <c r="I3105" s="147"/>
      <c r="J3105" s="147"/>
      <c r="K3105" s="147" t="s">
        <v>1037</v>
      </c>
      <c r="L3105" s="147"/>
      <c r="M3105" s="147"/>
      <c r="N3105" s="148" t="s">
        <v>14254</v>
      </c>
      <c r="O3105" s="148"/>
      <c r="P3105" s="148"/>
      <c r="Q3105" s="148"/>
      <c r="R3105" s="148"/>
      <c r="S3105" s="148"/>
    </row>
    <row r="3106" spans="1:19" ht="15" customHeight="1" x14ac:dyDescent="0.3">
      <c r="A3106" s="147" t="s">
        <v>32892</v>
      </c>
      <c r="B3106" s="147"/>
      <c r="C3106" s="147" t="s">
        <v>32893</v>
      </c>
      <c r="D3106" s="147"/>
      <c r="E3106" s="147"/>
      <c r="F3106" s="147"/>
      <c r="G3106" s="147"/>
      <c r="H3106" s="147"/>
      <c r="I3106" s="147"/>
      <c r="J3106" s="147"/>
      <c r="K3106" s="147" t="s">
        <v>80</v>
      </c>
      <c r="L3106" s="147"/>
      <c r="M3106" s="147"/>
      <c r="N3106" s="148" t="s">
        <v>16899</v>
      </c>
      <c r="O3106" s="148"/>
      <c r="P3106" s="148"/>
      <c r="Q3106" s="148"/>
      <c r="R3106" s="148"/>
      <c r="S3106" s="148"/>
    </row>
    <row r="3107" spans="1:19" ht="15" customHeight="1" x14ac:dyDescent="0.3">
      <c r="A3107" s="147" t="s">
        <v>32894</v>
      </c>
      <c r="B3107" s="147"/>
      <c r="C3107" s="147" t="s">
        <v>32895</v>
      </c>
      <c r="D3107" s="147"/>
      <c r="E3107" s="147"/>
      <c r="F3107" s="147"/>
      <c r="G3107" s="147"/>
      <c r="H3107" s="147"/>
      <c r="I3107" s="147"/>
      <c r="J3107" s="147"/>
      <c r="K3107" s="147" t="s">
        <v>80</v>
      </c>
      <c r="L3107" s="147"/>
      <c r="M3107" s="147"/>
      <c r="N3107" s="148" t="s">
        <v>32896</v>
      </c>
      <c r="O3107" s="148"/>
      <c r="P3107" s="148"/>
      <c r="Q3107" s="148"/>
      <c r="R3107" s="148"/>
      <c r="S3107" s="148"/>
    </row>
    <row r="3108" spans="1:19" ht="15" customHeight="1" x14ac:dyDescent="0.3">
      <c r="A3108" s="147" t="s">
        <v>32897</v>
      </c>
      <c r="B3108" s="147"/>
      <c r="C3108" s="147" t="s">
        <v>32898</v>
      </c>
      <c r="D3108" s="147"/>
      <c r="E3108" s="147"/>
      <c r="F3108" s="147"/>
      <c r="G3108" s="147"/>
      <c r="H3108" s="147"/>
      <c r="I3108" s="147"/>
      <c r="J3108" s="147"/>
      <c r="K3108" s="147" t="s">
        <v>80</v>
      </c>
      <c r="L3108" s="147"/>
      <c r="M3108" s="147"/>
      <c r="N3108" s="148" t="s">
        <v>26853</v>
      </c>
      <c r="O3108" s="148"/>
      <c r="P3108" s="148"/>
      <c r="Q3108" s="148"/>
      <c r="R3108" s="148"/>
      <c r="S3108" s="148"/>
    </row>
    <row r="3109" spans="1:19" ht="15" customHeight="1" x14ac:dyDescent="0.3">
      <c r="A3109" s="147" t="s">
        <v>32899</v>
      </c>
      <c r="B3109" s="147"/>
      <c r="C3109" s="147" t="s">
        <v>32900</v>
      </c>
      <c r="D3109" s="147"/>
      <c r="E3109" s="147"/>
      <c r="F3109" s="147"/>
      <c r="G3109" s="147"/>
      <c r="H3109" s="147"/>
      <c r="I3109" s="147"/>
      <c r="J3109" s="147"/>
      <c r="K3109" s="147" t="s">
        <v>80</v>
      </c>
      <c r="L3109" s="147"/>
      <c r="M3109" s="147"/>
      <c r="N3109" s="148" t="s">
        <v>13378</v>
      </c>
      <c r="O3109" s="148"/>
      <c r="P3109" s="148"/>
      <c r="Q3109" s="148"/>
      <c r="R3109" s="148"/>
      <c r="S3109" s="148"/>
    </row>
    <row r="3110" spans="1:19" ht="15" customHeight="1" x14ac:dyDescent="0.3">
      <c r="A3110" s="147" t="s">
        <v>32901</v>
      </c>
      <c r="B3110" s="147"/>
      <c r="C3110" s="147" t="s">
        <v>32902</v>
      </c>
      <c r="D3110" s="147"/>
      <c r="E3110" s="147"/>
      <c r="F3110" s="147"/>
      <c r="G3110" s="147"/>
      <c r="H3110" s="147"/>
      <c r="I3110" s="147"/>
      <c r="J3110" s="147"/>
      <c r="K3110" s="147" t="s">
        <v>80</v>
      </c>
      <c r="L3110" s="147"/>
      <c r="M3110" s="147"/>
      <c r="N3110" s="148" t="s">
        <v>26853</v>
      </c>
      <c r="O3110" s="148"/>
      <c r="P3110" s="148"/>
      <c r="Q3110" s="148"/>
      <c r="R3110" s="148"/>
      <c r="S3110" s="148"/>
    </row>
    <row r="3111" spans="1:19" ht="15" customHeight="1" x14ac:dyDescent="0.3">
      <c r="A3111" s="147" t="s">
        <v>32903</v>
      </c>
      <c r="B3111" s="147"/>
      <c r="C3111" s="147" t="s">
        <v>32904</v>
      </c>
      <c r="D3111" s="147"/>
      <c r="E3111" s="147"/>
      <c r="F3111" s="147"/>
      <c r="G3111" s="147"/>
      <c r="H3111" s="147"/>
      <c r="I3111" s="147"/>
      <c r="J3111" s="147"/>
      <c r="K3111" s="147" t="s">
        <v>80</v>
      </c>
      <c r="L3111" s="147"/>
      <c r="M3111" s="147"/>
      <c r="N3111" s="148" t="s">
        <v>26853</v>
      </c>
      <c r="O3111" s="148"/>
      <c r="P3111" s="148"/>
      <c r="Q3111" s="148"/>
      <c r="R3111" s="148"/>
      <c r="S3111" s="148"/>
    </row>
    <row r="3112" spans="1:19" ht="15" customHeight="1" x14ac:dyDescent="0.3">
      <c r="A3112" s="147" t="s">
        <v>32905</v>
      </c>
      <c r="B3112" s="147"/>
      <c r="C3112" s="147" t="s">
        <v>32906</v>
      </c>
      <c r="D3112" s="147"/>
      <c r="E3112" s="147"/>
      <c r="F3112" s="147"/>
      <c r="G3112" s="147"/>
      <c r="H3112" s="147"/>
      <c r="I3112" s="147"/>
      <c r="J3112" s="147"/>
      <c r="K3112" s="147" t="s">
        <v>80</v>
      </c>
      <c r="L3112" s="147"/>
      <c r="M3112" s="147"/>
      <c r="N3112" s="148" t="s">
        <v>26853</v>
      </c>
      <c r="O3112" s="148"/>
      <c r="P3112" s="148"/>
      <c r="Q3112" s="148"/>
      <c r="R3112" s="148"/>
      <c r="S3112" s="148"/>
    </row>
    <row r="3113" spans="1:19" ht="15" customHeight="1" x14ac:dyDescent="0.3">
      <c r="A3113" s="147" t="s">
        <v>32907</v>
      </c>
      <c r="B3113" s="147"/>
      <c r="C3113" s="147" t="s">
        <v>27043</v>
      </c>
      <c r="D3113" s="147"/>
      <c r="E3113" s="147"/>
      <c r="F3113" s="147"/>
      <c r="G3113" s="147"/>
      <c r="H3113" s="147"/>
      <c r="I3113" s="147"/>
      <c r="J3113" s="147"/>
      <c r="K3113" s="147" t="s">
        <v>26910</v>
      </c>
      <c r="L3113" s="147"/>
      <c r="M3113" s="147"/>
      <c r="N3113" s="148" t="s">
        <v>26911</v>
      </c>
      <c r="O3113" s="148"/>
      <c r="P3113" s="148"/>
      <c r="Q3113" s="148"/>
      <c r="R3113" s="148"/>
      <c r="S3113" s="148"/>
    </row>
    <row r="3114" spans="1:19" ht="15" customHeight="1" x14ac:dyDescent="0.3">
      <c r="A3114" s="147" t="s">
        <v>32908</v>
      </c>
      <c r="B3114" s="147"/>
      <c r="C3114" s="147" t="s">
        <v>32909</v>
      </c>
      <c r="D3114" s="147"/>
      <c r="E3114" s="147"/>
      <c r="F3114" s="147"/>
      <c r="G3114" s="147"/>
      <c r="H3114" s="147"/>
      <c r="I3114" s="147"/>
      <c r="J3114" s="147"/>
      <c r="K3114" s="147" t="s">
        <v>1037</v>
      </c>
      <c r="L3114" s="147"/>
      <c r="M3114" s="147"/>
      <c r="N3114" s="148" t="s">
        <v>1596</v>
      </c>
      <c r="O3114" s="148"/>
      <c r="P3114" s="148"/>
      <c r="Q3114" s="148"/>
      <c r="R3114" s="148"/>
      <c r="S3114" s="148"/>
    </row>
    <row r="3115" spans="1:19" ht="15" customHeight="1" x14ac:dyDescent="0.3">
      <c r="A3115" s="147" t="s">
        <v>32910</v>
      </c>
      <c r="B3115" s="147"/>
      <c r="C3115" s="147" t="s">
        <v>32911</v>
      </c>
      <c r="D3115" s="147"/>
      <c r="E3115" s="147"/>
      <c r="F3115" s="147"/>
      <c r="G3115" s="147"/>
      <c r="H3115" s="147"/>
      <c r="I3115" s="147"/>
      <c r="J3115" s="147"/>
      <c r="K3115" s="147" t="s">
        <v>1037</v>
      </c>
      <c r="L3115" s="147"/>
      <c r="M3115" s="147"/>
      <c r="N3115" s="148" t="s">
        <v>32912</v>
      </c>
      <c r="O3115" s="148"/>
      <c r="P3115" s="148"/>
      <c r="Q3115" s="148"/>
      <c r="R3115" s="148"/>
      <c r="S3115" s="148"/>
    </row>
    <row r="3116" spans="1:19" ht="15" customHeight="1" x14ac:dyDescent="0.3">
      <c r="A3116" s="147" t="s">
        <v>32913</v>
      </c>
      <c r="B3116" s="147"/>
      <c r="C3116" s="147" t="s">
        <v>32914</v>
      </c>
      <c r="D3116" s="147"/>
      <c r="E3116" s="147"/>
      <c r="F3116" s="147"/>
      <c r="G3116" s="147"/>
      <c r="H3116" s="147"/>
      <c r="I3116" s="147"/>
      <c r="J3116" s="147"/>
      <c r="K3116" s="147" t="s">
        <v>1037</v>
      </c>
      <c r="L3116" s="147"/>
      <c r="M3116" s="147"/>
      <c r="N3116" s="148" t="s">
        <v>7427</v>
      </c>
      <c r="O3116" s="148"/>
      <c r="P3116" s="148"/>
      <c r="Q3116" s="148"/>
      <c r="R3116" s="148"/>
      <c r="S3116" s="148"/>
    </row>
    <row r="3117" spans="1:19" ht="15" customHeight="1" x14ac:dyDescent="0.3">
      <c r="A3117" s="147" t="s">
        <v>32915</v>
      </c>
      <c r="B3117" s="147"/>
      <c r="C3117" s="147" t="s">
        <v>32916</v>
      </c>
      <c r="D3117" s="147"/>
      <c r="E3117" s="147"/>
      <c r="F3117" s="147"/>
      <c r="G3117" s="147"/>
      <c r="H3117" s="147"/>
      <c r="I3117" s="147"/>
      <c r="J3117" s="147"/>
      <c r="K3117" s="147" t="s">
        <v>80</v>
      </c>
      <c r="L3117" s="147"/>
      <c r="M3117" s="147"/>
      <c r="N3117" s="148" t="s">
        <v>777</v>
      </c>
      <c r="O3117" s="148"/>
      <c r="P3117" s="148"/>
      <c r="Q3117" s="148"/>
      <c r="R3117" s="148"/>
      <c r="S3117" s="148"/>
    </row>
    <row r="3118" spans="1:19" ht="15" customHeight="1" x14ac:dyDescent="0.3">
      <c r="A3118" s="147" t="s">
        <v>32917</v>
      </c>
      <c r="B3118" s="147"/>
      <c r="C3118" s="147" t="s">
        <v>32918</v>
      </c>
      <c r="D3118" s="147"/>
      <c r="E3118" s="147"/>
      <c r="F3118" s="147"/>
      <c r="G3118" s="147"/>
      <c r="H3118" s="147"/>
      <c r="I3118" s="147"/>
      <c r="J3118" s="147"/>
      <c r="K3118" s="147" t="s">
        <v>26910</v>
      </c>
      <c r="L3118" s="147"/>
      <c r="M3118" s="147"/>
      <c r="N3118" s="148" t="s">
        <v>26911</v>
      </c>
      <c r="O3118" s="148"/>
      <c r="P3118" s="148"/>
      <c r="Q3118" s="148"/>
      <c r="R3118" s="148"/>
      <c r="S3118" s="148"/>
    </row>
    <row r="3119" spans="1:19" ht="15" customHeight="1" x14ac:dyDescent="0.3">
      <c r="A3119" s="147" t="s">
        <v>32919</v>
      </c>
      <c r="B3119" s="147"/>
      <c r="C3119" s="147" t="s">
        <v>32920</v>
      </c>
      <c r="D3119" s="147"/>
      <c r="E3119" s="147"/>
      <c r="F3119" s="147"/>
      <c r="G3119" s="147"/>
      <c r="H3119" s="147"/>
      <c r="I3119" s="147"/>
      <c r="J3119" s="147"/>
      <c r="K3119" s="147" t="s">
        <v>1074</v>
      </c>
      <c r="L3119" s="147"/>
      <c r="M3119" s="147"/>
      <c r="N3119" s="148" t="s">
        <v>32921</v>
      </c>
      <c r="O3119" s="148"/>
      <c r="P3119" s="148"/>
      <c r="Q3119" s="148"/>
      <c r="R3119" s="148"/>
      <c r="S3119" s="148"/>
    </row>
    <row r="3120" spans="1:19" ht="15" customHeight="1" x14ac:dyDescent="0.3">
      <c r="A3120" s="147" t="s">
        <v>32922</v>
      </c>
      <c r="B3120" s="147"/>
      <c r="C3120" s="147" t="s">
        <v>32923</v>
      </c>
      <c r="D3120" s="147"/>
      <c r="E3120" s="147"/>
      <c r="F3120" s="147"/>
      <c r="G3120" s="147"/>
      <c r="H3120" s="147"/>
      <c r="I3120" s="147"/>
      <c r="J3120" s="147"/>
      <c r="K3120" s="147" t="s">
        <v>1037</v>
      </c>
      <c r="L3120" s="147"/>
      <c r="M3120" s="147"/>
      <c r="N3120" s="148" t="s">
        <v>5435</v>
      </c>
      <c r="O3120" s="148"/>
      <c r="P3120" s="148"/>
      <c r="Q3120" s="148"/>
      <c r="R3120" s="148"/>
      <c r="S3120" s="148"/>
    </row>
    <row r="3121" spans="1:19" ht="15" customHeight="1" x14ac:dyDescent="0.3">
      <c r="A3121" s="147" t="s">
        <v>32924</v>
      </c>
      <c r="B3121" s="147"/>
      <c r="C3121" s="147" t="s">
        <v>32741</v>
      </c>
      <c r="D3121" s="147"/>
      <c r="E3121" s="147"/>
      <c r="F3121" s="147"/>
      <c r="G3121" s="147"/>
      <c r="H3121" s="147"/>
      <c r="I3121" s="147"/>
      <c r="J3121" s="147"/>
      <c r="K3121" s="147" t="s">
        <v>80</v>
      </c>
      <c r="L3121" s="147"/>
      <c r="M3121" s="147"/>
      <c r="N3121" s="148" t="s">
        <v>16393</v>
      </c>
      <c r="O3121" s="148"/>
      <c r="P3121" s="148"/>
      <c r="Q3121" s="148"/>
      <c r="R3121" s="148"/>
      <c r="S3121" s="148"/>
    </row>
    <row r="3122" spans="1:19" ht="15" customHeight="1" x14ac:dyDescent="0.3">
      <c r="A3122" s="147" t="s">
        <v>32925</v>
      </c>
      <c r="B3122" s="147"/>
      <c r="C3122" s="147" t="s">
        <v>32926</v>
      </c>
      <c r="D3122" s="147"/>
      <c r="E3122" s="147"/>
      <c r="F3122" s="147"/>
      <c r="G3122" s="147"/>
      <c r="H3122" s="147"/>
      <c r="I3122" s="147"/>
      <c r="J3122" s="147"/>
      <c r="K3122" s="147" t="s">
        <v>1037</v>
      </c>
      <c r="L3122" s="147"/>
      <c r="M3122" s="147"/>
      <c r="N3122" s="148" t="s">
        <v>4582</v>
      </c>
      <c r="O3122" s="148"/>
      <c r="P3122" s="148"/>
      <c r="Q3122" s="148"/>
      <c r="R3122" s="148"/>
      <c r="S3122" s="148"/>
    </row>
    <row r="3123" spans="1:19" ht="15" customHeight="1" x14ac:dyDescent="0.3">
      <c r="A3123" s="147" t="s">
        <v>32927</v>
      </c>
      <c r="B3123" s="147"/>
      <c r="C3123" s="147" t="s">
        <v>32928</v>
      </c>
      <c r="D3123" s="147"/>
      <c r="E3123" s="147"/>
      <c r="F3123" s="147"/>
      <c r="G3123" s="147"/>
      <c r="H3123" s="147"/>
      <c r="I3123" s="147"/>
      <c r="J3123" s="147"/>
      <c r="K3123" s="147" t="s">
        <v>1037</v>
      </c>
      <c r="L3123" s="147"/>
      <c r="M3123" s="147"/>
      <c r="N3123" s="148" t="s">
        <v>18480</v>
      </c>
      <c r="O3123" s="148"/>
      <c r="P3123" s="148"/>
      <c r="Q3123" s="148"/>
      <c r="R3123" s="148"/>
      <c r="S3123" s="148"/>
    </row>
    <row r="3124" spans="1:19" ht="15" customHeight="1" x14ac:dyDescent="0.3">
      <c r="A3124" s="147" t="s">
        <v>32929</v>
      </c>
      <c r="B3124" s="147"/>
      <c r="C3124" s="147" t="s">
        <v>32930</v>
      </c>
      <c r="D3124" s="147"/>
      <c r="E3124" s="147"/>
      <c r="F3124" s="147"/>
      <c r="G3124" s="147"/>
      <c r="H3124" s="147"/>
      <c r="I3124" s="147"/>
      <c r="J3124" s="147"/>
      <c r="K3124" s="147" t="s">
        <v>1037</v>
      </c>
      <c r="L3124" s="147"/>
      <c r="M3124" s="147"/>
      <c r="N3124" s="148" t="s">
        <v>32931</v>
      </c>
      <c r="O3124" s="148"/>
      <c r="P3124" s="148"/>
      <c r="Q3124" s="148"/>
      <c r="R3124" s="148"/>
      <c r="S3124" s="148"/>
    </row>
    <row r="3125" spans="1:19" ht="15" customHeight="1" x14ac:dyDescent="0.3">
      <c r="A3125" s="147" t="s">
        <v>32932</v>
      </c>
      <c r="B3125" s="147"/>
      <c r="C3125" s="147" t="s">
        <v>32933</v>
      </c>
      <c r="D3125" s="147"/>
      <c r="E3125" s="147"/>
      <c r="F3125" s="147"/>
      <c r="G3125" s="147"/>
      <c r="H3125" s="147"/>
      <c r="I3125" s="147"/>
      <c r="J3125" s="147"/>
      <c r="K3125" s="147" t="s">
        <v>1037</v>
      </c>
      <c r="L3125" s="147"/>
      <c r="M3125" s="147"/>
      <c r="N3125" s="148" t="s">
        <v>527</v>
      </c>
      <c r="O3125" s="148"/>
      <c r="P3125" s="148"/>
      <c r="Q3125" s="148"/>
      <c r="R3125" s="148"/>
      <c r="S3125" s="148"/>
    </row>
    <row r="3126" spans="1:19" ht="15" customHeight="1" x14ac:dyDescent="0.3">
      <c r="A3126" s="147" t="s">
        <v>32934</v>
      </c>
      <c r="B3126" s="147"/>
      <c r="C3126" s="147" t="s">
        <v>32935</v>
      </c>
      <c r="D3126" s="147"/>
      <c r="E3126" s="147"/>
      <c r="F3126" s="147"/>
      <c r="G3126" s="147"/>
      <c r="H3126" s="147"/>
      <c r="I3126" s="147"/>
      <c r="J3126" s="147"/>
      <c r="K3126" s="147" t="s">
        <v>1037</v>
      </c>
      <c r="L3126" s="147"/>
      <c r="M3126" s="147"/>
      <c r="N3126" s="148" t="s">
        <v>15963</v>
      </c>
      <c r="O3126" s="148"/>
      <c r="P3126" s="148"/>
      <c r="Q3126" s="148"/>
      <c r="R3126" s="148"/>
      <c r="S3126" s="148"/>
    </row>
    <row r="3127" spans="1:19" ht="15" customHeight="1" x14ac:dyDescent="0.3">
      <c r="A3127" s="147" t="s">
        <v>32936</v>
      </c>
      <c r="B3127" s="147"/>
      <c r="C3127" s="147" t="s">
        <v>32937</v>
      </c>
      <c r="D3127" s="147"/>
      <c r="E3127" s="147"/>
      <c r="F3127" s="147"/>
      <c r="G3127" s="147"/>
      <c r="H3127" s="147"/>
      <c r="I3127" s="147"/>
      <c r="J3127" s="147"/>
      <c r="K3127" s="147" t="s">
        <v>1037</v>
      </c>
      <c r="L3127" s="147"/>
      <c r="M3127" s="147"/>
      <c r="N3127" s="148" t="s">
        <v>32938</v>
      </c>
      <c r="O3127" s="148"/>
      <c r="P3127" s="148"/>
      <c r="Q3127" s="148"/>
      <c r="R3127" s="148"/>
      <c r="S3127" s="148"/>
    </row>
    <row r="3128" spans="1:19" ht="15" customHeight="1" x14ac:dyDescent="0.3">
      <c r="A3128" s="147" t="s">
        <v>32939</v>
      </c>
      <c r="B3128" s="147"/>
      <c r="C3128" s="147" t="s">
        <v>32940</v>
      </c>
      <c r="D3128" s="147"/>
      <c r="E3128" s="147"/>
      <c r="F3128" s="147"/>
      <c r="G3128" s="147"/>
      <c r="H3128" s="147"/>
      <c r="I3128" s="147"/>
      <c r="J3128" s="147"/>
      <c r="K3128" s="147" t="s">
        <v>1037</v>
      </c>
      <c r="L3128" s="147"/>
      <c r="M3128" s="147"/>
      <c r="N3128" s="148" t="s">
        <v>32941</v>
      </c>
      <c r="O3128" s="148"/>
      <c r="P3128" s="148"/>
      <c r="Q3128" s="148"/>
      <c r="R3128" s="148"/>
      <c r="S3128" s="148"/>
    </row>
    <row r="3129" spans="1:19" ht="15" customHeight="1" x14ac:dyDescent="0.3">
      <c r="A3129" s="147" t="s">
        <v>32942</v>
      </c>
      <c r="B3129" s="147"/>
      <c r="C3129" s="147" t="s">
        <v>32706</v>
      </c>
      <c r="D3129" s="147"/>
      <c r="E3129" s="147"/>
      <c r="F3129" s="147"/>
      <c r="G3129" s="147"/>
      <c r="H3129" s="147"/>
      <c r="I3129" s="147"/>
      <c r="J3129" s="147"/>
      <c r="K3129" s="147" t="s">
        <v>1037</v>
      </c>
      <c r="L3129" s="147"/>
      <c r="M3129" s="147"/>
      <c r="N3129" s="148" t="s">
        <v>8790</v>
      </c>
      <c r="O3129" s="148"/>
      <c r="P3129" s="148"/>
      <c r="Q3129" s="148"/>
      <c r="R3129" s="148"/>
      <c r="S3129" s="148"/>
    </row>
    <row r="3130" spans="1:19" ht="15" customHeight="1" x14ac:dyDescent="0.3">
      <c r="A3130" s="147" t="s">
        <v>32943</v>
      </c>
      <c r="B3130" s="147"/>
      <c r="C3130" s="147" t="s">
        <v>32944</v>
      </c>
      <c r="D3130" s="147"/>
      <c r="E3130" s="147"/>
      <c r="F3130" s="147"/>
      <c r="G3130" s="147"/>
      <c r="H3130" s="147"/>
      <c r="I3130" s="147"/>
      <c r="J3130" s="147"/>
      <c r="K3130" s="147" t="s">
        <v>1037</v>
      </c>
      <c r="L3130" s="147"/>
      <c r="M3130" s="147"/>
      <c r="N3130" s="148" t="s">
        <v>32945</v>
      </c>
      <c r="O3130" s="148"/>
      <c r="P3130" s="148"/>
      <c r="Q3130" s="148"/>
      <c r="R3130" s="148"/>
      <c r="S3130" s="148"/>
    </row>
    <row r="3131" spans="1:19" ht="15" customHeight="1" x14ac:dyDescent="0.3">
      <c r="A3131" s="152" t="s">
        <v>32946</v>
      </c>
      <c r="B3131" s="152"/>
      <c r="C3131" s="152" t="s">
        <v>32947</v>
      </c>
      <c r="D3131" s="152"/>
      <c r="E3131" s="152"/>
      <c r="F3131" s="152"/>
      <c r="G3131" s="152"/>
      <c r="H3131" s="152"/>
      <c r="I3131" s="152"/>
      <c r="J3131" s="152"/>
      <c r="K3131" s="152" t="s">
        <v>1037</v>
      </c>
      <c r="L3131" s="152"/>
      <c r="M3131" s="152"/>
      <c r="N3131" s="153" t="s">
        <v>16635</v>
      </c>
      <c r="O3131" s="153"/>
      <c r="P3131" s="153"/>
      <c r="Q3131" s="153"/>
      <c r="R3131" s="153"/>
      <c r="S3131" s="153"/>
    </row>
    <row r="3133" spans="1:19" ht="15" customHeight="1" x14ac:dyDescent="0.3">
      <c r="A3133" s="154" t="s">
        <v>26963</v>
      </c>
      <c r="B3133" s="154"/>
      <c r="C3133" s="154"/>
    </row>
    <row r="3134" spans="1:19" ht="15" customHeight="1" x14ac:dyDescent="0.3">
      <c r="A3134" s="154"/>
      <c r="B3134" s="154"/>
      <c r="C3134" s="154"/>
      <c r="P3134" s="155" t="s">
        <v>32948</v>
      </c>
      <c r="Q3134" s="155"/>
      <c r="R3134" s="155"/>
      <c r="S3134" s="155"/>
    </row>
    <row r="3135" spans="1:19" x14ac:dyDescent="0.3">
      <c r="P3135" s="155"/>
      <c r="Q3135" s="155"/>
      <c r="R3135" s="155"/>
      <c r="S3135" s="155"/>
    </row>
    <row r="3137" spans="1:19" ht="15.75" customHeight="1" x14ac:dyDescent="0.3">
      <c r="H3137" s="150" t="s">
        <v>26843</v>
      </c>
      <c r="I3137" s="150"/>
      <c r="J3137" s="150"/>
      <c r="K3137" s="150"/>
      <c r="L3137" s="150"/>
      <c r="M3137" s="150"/>
      <c r="N3137" s="150"/>
    </row>
    <row r="3139" spans="1:19" ht="15.75" customHeight="1" x14ac:dyDescent="0.3">
      <c r="G3139" s="150" t="s">
        <v>26844</v>
      </c>
      <c r="H3139" s="150"/>
    </row>
    <row r="3141" spans="1:19" ht="15" customHeight="1" x14ac:dyDescent="0.3">
      <c r="A3141" s="151" t="s">
        <v>26845</v>
      </c>
      <c r="B3141" s="151"/>
      <c r="C3141" s="151"/>
      <c r="D3141" s="151"/>
      <c r="J3141" s="151" t="s">
        <v>26846</v>
      </c>
      <c r="K3141" s="151"/>
      <c r="M3141" s="151" t="s">
        <v>26847</v>
      </c>
      <c r="N3141" s="151"/>
      <c r="P3141" s="151" t="s">
        <v>26848</v>
      </c>
      <c r="Q3141" s="151"/>
      <c r="R3141" s="151"/>
    </row>
    <row r="3143" spans="1:19" ht="15" customHeight="1" x14ac:dyDescent="0.3">
      <c r="A3143" s="137" t="s">
        <v>27</v>
      </c>
      <c r="C3143" s="149" t="s">
        <v>26849</v>
      </c>
      <c r="D3143" s="149"/>
      <c r="E3143" s="149"/>
      <c r="L3143" s="137" t="s">
        <v>13</v>
      </c>
      <c r="R3143" s="137" t="s">
        <v>26850</v>
      </c>
    </row>
    <row r="3145" spans="1:19" ht="15" customHeight="1" x14ac:dyDescent="0.3">
      <c r="A3145" s="147" t="s">
        <v>32949</v>
      </c>
      <c r="B3145" s="147"/>
      <c r="C3145" s="147" t="s">
        <v>32950</v>
      </c>
      <c r="D3145" s="147"/>
      <c r="E3145" s="147"/>
      <c r="F3145" s="147"/>
      <c r="G3145" s="147"/>
      <c r="H3145" s="147"/>
      <c r="I3145" s="147"/>
      <c r="J3145" s="147"/>
      <c r="K3145" s="147" t="s">
        <v>1037</v>
      </c>
      <c r="L3145" s="147"/>
      <c r="M3145" s="147"/>
      <c r="N3145" s="148" t="s">
        <v>499</v>
      </c>
      <c r="O3145" s="148"/>
      <c r="P3145" s="148"/>
      <c r="Q3145" s="148"/>
      <c r="R3145" s="148"/>
      <c r="S3145" s="148"/>
    </row>
    <row r="3146" spans="1:19" x14ac:dyDescent="0.3">
      <c r="A3146" s="147"/>
      <c r="B3146" s="147"/>
      <c r="C3146" s="147"/>
      <c r="D3146" s="147"/>
      <c r="E3146" s="147"/>
      <c r="F3146" s="147"/>
      <c r="G3146" s="147"/>
      <c r="H3146" s="147"/>
      <c r="I3146" s="147"/>
      <c r="J3146" s="147"/>
      <c r="K3146" s="147"/>
      <c r="L3146" s="147"/>
      <c r="M3146" s="147"/>
      <c r="N3146" s="148"/>
      <c r="O3146" s="148"/>
      <c r="P3146" s="148"/>
      <c r="Q3146" s="148"/>
      <c r="R3146" s="148"/>
      <c r="S3146" s="148"/>
    </row>
    <row r="3147" spans="1:19" ht="15" customHeight="1" x14ac:dyDescent="0.3">
      <c r="A3147" s="147" t="s">
        <v>32951</v>
      </c>
      <c r="B3147" s="147"/>
      <c r="C3147" s="147" t="s">
        <v>32952</v>
      </c>
      <c r="D3147" s="147"/>
      <c r="E3147" s="147"/>
      <c r="F3147" s="147"/>
      <c r="G3147" s="147"/>
      <c r="H3147" s="147"/>
      <c r="I3147" s="147"/>
      <c r="J3147" s="147"/>
      <c r="K3147" s="147" t="s">
        <v>1037</v>
      </c>
      <c r="L3147" s="147"/>
      <c r="M3147" s="147"/>
      <c r="N3147" s="148" t="s">
        <v>32953</v>
      </c>
      <c r="O3147" s="148"/>
      <c r="P3147" s="148"/>
      <c r="Q3147" s="148"/>
      <c r="R3147" s="148"/>
      <c r="S3147" s="148"/>
    </row>
    <row r="3148" spans="1:19" ht="15" customHeight="1" x14ac:dyDescent="0.3">
      <c r="A3148" s="147" t="s">
        <v>32954</v>
      </c>
      <c r="B3148" s="147"/>
      <c r="C3148" s="147" t="s">
        <v>32955</v>
      </c>
      <c r="D3148" s="147"/>
      <c r="E3148" s="147"/>
      <c r="F3148" s="147"/>
      <c r="G3148" s="147"/>
      <c r="H3148" s="147"/>
      <c r="I3148" s="147"/>
      <c r="J3148" s="147"/>
      <c r="K3148" s="147" t="s">
        <v>1037</v>
      </c>
      <c r="L3148" s="147"/>
      <c r="M3148" s="147"/>
      <c r="N3148" s="148" t="s">
        <v>32956</v>
      </c>
      <c r="O3148" s="148"/>
      <c r="P3148" s="148"/>
      <c r="Q3148" s="148"/>
      <c r="R3148" s="148"/>
      <c r="S3148" s="148"/>
    </row>
    <row r="3149" spans="1:19" ht="15" customHeight="1" x14ac:dyDescent="0.3">
      <c r="A3149" s="147" t="s">
        <v>32957</v>
      </c>
      <c r="B3149" s="147"/>
      <c r="C3149" s="147" t="s">
        <v>32958</v>
      </c>
      <c r="D3149" s="147"/>
      <c r="E3149" s="147"/>
      <c r="F3149" s="147"/>
      <c r="G3149" s="147"/>
      <c r="H3149" s="147"/>
      <c r="I3149" s="147"/>
      <c r="J3149" s="147"/>
      <c r="K3149" s="147" t="s">
        <v>1037</v>
      </c>
      <c r="L3149" s="147"/>
      <c r="M3149" s="147"/>
      <c r="N3149" s="148" t="s">
        <v>7427</v>
      </c>
      <c r="O3149" s="148"/>
      <c r="P3149" s="148"/>
      <c r="Q3149" s="148"/>
      <c r="R3149" s="148"/>
      <c r="S3149" s="148"/>
    </row>
    <row r="3150" spans="1:19" ht="15" customHeight="1" x14ac:dyDescent="0.3">
      <c r="A3150" s="147" t="s">
        <v>32959</v>
      </c>
      <c r="B3150" s="147"/>
      <c r="C3150" s="147" t="s">
        <v>32960</v>
      </c>
      <c r="D3150" s="147"/>
      <c r="E3150" s="147"/>
      <c r="F3150" s="147"/>
      <c r="G3150" s="147"/>
      <c r="H3150" s="147"/>
      <c r="I3150" s="147"/>
      <c r="J3150" s="147"/>
      <c r="K3150" s="147" t="s">
        <v>1037</v>
      </c>
      <c r="L3150" s="147"/>
      <c r="M3150" s="147"/>
      <c r="N3150" s="148" t="s">
        <v>32961</v>
      </c>
      <c r="O3150" s="148"/>
      <c r="P3150" s="148"/>
      <c r="Q3150" s="148"/>
      <c r="R3150" s="148"/>
      <c r="S3150" s="148"/>
    </row>
    <row r="3151" spans="1:19" ht="15" customHeight="1" x14ac:dyDescent="0.3">
      <c r="A3151" s="147" t="s">
        <v>32962</v>
      </c>
      <c r="B3151" s="147"/>
      <c r="C3151" s="147" t="s">
        <v>32963</v>
      </c>
      <c r="D3151" s="147"/>
      <c r="E3151" s="147"/>
      <c r="F3151" s="147"/>
      <c r="G3151" s="147"/>
      <c r="H3151" s="147"/>
      <c r="I3151" s="147"/>
      <c r="J3151" s="147"/>
      <c r="K3151" s="147" t="s">
        <v>1037</v>
      </c>
      <c r="L3151" s="147"/>
      <c r="M3151" s="147"/>
      <c r="N3151" s="148" t="s">
        <v>32964</v>
      </c>
      <c r="O3151" s="148"/>
      <c r="P3151" s="148"/>
      <c r="Q3151" s="148"/>
      <c r="R3151" s="148"/>
      <c r="S3151" s="148"/>
    </row>
    <row r="3152" spans="1:19" ht="15" customHeight="1" x14ac:dyDescent="0.3">
      <c r="A3152" s="147" t="s">
        <v>32965</v>
      </c>
      <c r="B3152" s="147"/>
      <c r="C3152" s="147" t="s">
        <v>32966</v>
      </c>
      <c r="D3152" s="147"/>
      <c r="E3152" s="147"/>
      <c r="F3152" s="147"/>
      <c r="G3152" s="147"/>
      <c r="H3152" s="147"/>
      <c r="I3152" s="147"/>
      <c r="J3152" s="147"/>
      <c r="K3152" s="147" t="s">
        <v>1037</v>
      </c>
      <c r="L3152" s="147"/>
      <c r="M3152" s="147"/>
      <c r="N3152" s="148" t="s">
        <v>32967</v>
      </c>
      <c r="O3152" s="148"/>
      <c r="P3152" s="148"/>
      <c r="Q3152" s="148"/>
      <c r="R3152" s="148"/>
      <c r="S3152" s="148"/>
    </row>
    <row r="3153" spans="1:19" ht="15" customHeight="1" x14ac:dyDescent="0.3">
      <c r="A3153" s="147" t="s">
        <v>32968</v>
      </c>
      <c r="B3153" s="147"/>
      <c r="C3153" s="147" t="s">
        <v>32969</v>
      </c>
      <c r="D3153" s="147"/>
      <c r="E3153" s="147"/>
      <c r="F3153" s="147"/>
      <c r="G3153" s="147"/>
      <c r="H3153" s="147"/>
      <c r="I3153" s="147"/>
      <c r="J3153" s="147"/>
      <c r="K3153" s="147" t="s">
        <v>1037</v>
      </c>
      <c r="L3153" s="147"/>
      <c r="M3153" s="147"/>
      <c r="N3153" s="148" t="s">
        <v>27221</v>
      </c>
      <c r="O3153" s="148"/>
      <c r="P3153" s="148"/>
      <c r="Q3153" s="148"/>
      <c r="R3153" s="148"/>
      <c r="S3153" s="148"/>
    </row>
    <row r="3154" spans="1:19" ht="15" customHeight="1" x14ac:dyDescent="0.3">
      <c r="A3154" s="147" t="s">
        <v>32970</v>
      </c>
      <c r="B3154" s="147"/>
      <c r="C3154" s="147" t="s">
        <v>32971</v>
      </c>
      <c r="D3154" s="147"/>
      <c r="E3154" s="147"/>
      <c r="F3154" s="147"/>
      <c r="G3154" s="147"/>
      <c r="H3154" s="147"/>
      <c r="I3154" s="147"/>
      <c r="J3154" s="147"/>
      <c r="K3154" s="147" t="s">
        <v>1037</v>
      </c>
      <c r="L3154" s="147"/>
      <c r="M3154" s="147"/>
      <c r="N3154" s="148" t="s">
        <v>11777</v>
      </c>
      <c r="O3154" s="148"/>
      <c r="P3154" s="148"/>
      <c r="Q3154" s="148"/>
      <c r="R3154" s="148"/>
      <c r="S3154" s="148"/>
    </row>
    <row r="3155" spans="1:19" ht="15" customHeight="1" x14ac:dyDescent="0.3">
      <c r="A3155" s="147" t="s">
        <v>32972</v>
      </c>
      <c r="B3155" s="147"/>
      <c r="C3155" s="147" t="s">
        <v>32973</v>
      </c>
      <c r="D3155" s="147"/>
      <c r="E3155" s="147"/>
      <c r="F3155" s="147"/>
      <c r="G3155" s="147"/>
      <c r="H3155" s="147"/>
      <c r="I3155" s="147"/>
      <c r="J3155" s="147"/>
      <c r="K3155" s="147" t="s">
        <v>1037</v>
      </c>
      <c r="L3155" s="147"/>
      <c r="M3155" s="147"/>
      <c r="N3155" s="148" t="s">
        <v>32974</v>
      </c>
      <c r="O3155" s="148"/>
      <c r="P3155" s="148"/>
      <c r="Q3155" s="148"/>
      <c r="R3155" s="148"/>
      <c r="S3155" s="148"/>
    </row>
    <row r="3156" spans="1:19" ht="15" customHeight="1" x14ac:dyDescent="0.3">
      <c r="A3156" s="147" t="s">
        <v>32975</v>
      </c>
      <c r="B3156" s="147"/>
      <c r="C3156" s="147" t="s">
        <v>32976</v>
      </c>
      <c r="D3156" s="147"/>
      <c r="E3156" s="147"/>
      <c r="F3156" s="147"/>
      <c r="G3156" s="147"/>
      <c r="H3156" s="147"/>
      <c r="I3156" s="147"/>
      <c r="J3156" s="147"/>
      <c r="K3156" s="147" t="s">
        <v>1037</v>
      </c>
      <c r="L3156" s="147"/>
      <c r="M3156" s="147"/>
      <c r="N3156" s="148" t="s">
        <v>8298</v>
      </c>
      <c r="O3156" s="148"/>
      <c r="P3156" s="148"/>
      <c r="Q3156" s="148"/>
      <c r="R3156" s="148"/>
      <c r="S3156" s="148"/>
    </row>
    <row r="3157" spans="1:19" ht="15" customHeight="1" x14ac:dyDescent="0.3">
      <c r="A3157" s="147" t="s">
        <v>32977</v>
      </c>
      <c r="B3157" s="147"/>
      <c r="C3157" s="147" t="s">
        <v>32978</v>
      </c>
      <c r="D3157" s="147"/>
      <c r="E3157" s="147"/>
      <c r="F3157" s="147"/>
      <c r="G3157" s="147"/>
      <c r="H3157" s="147"/>
      <c r="I3157" s="147"/>
      <c r="J3157" s="147"/>
      <c r="K3157" s="147" t="s">
        <v>1037</v>
      </c>
      <c r="L3157" s="147"/>
      <c r="M3157" s="147"/>
      <c r="N3157" s="148" t="s">
        <v>8660</v>
      </c>
      <c r="O3157" s="148"/>
      <c r="P3157" s="148"/>
      <c r="Q3157" s="148"/>
      <c r="R3157" s="148"/>
      <c r="S3157" s="148"/>
    </row>
    <row r="3158" spans="1:19" ht="15" customHeight="1" x14ac:dyDescent="0.3">
      <c r="A3158" s="147" t="s">
        <v>32979</v>
      </c>
      <c r="B3158" s="147"/>
      <c r="C3158" s="147" t="s">
        <v>32724</v>
      </c>
      <c r="D3158" s="147"/>
      <c r="E3158" s="147"/>
      <c r="F3158" s="147"/>
      <c r="G3158" s="147"/>
      <c r="H3158" s="147"/>
      <c r="I3158" s="147"/>
      <c r="J3158" s="147"/>
      <c r="K3158" s="147" t="s">
        <v>1037</v>
      </c>
      <c r="L3158" s="147"/>
      <c r="M3158" s="147"/>
      <c r="N3158" s="148" t="s">
        <v>6933</v>
      </c>
      <c r="O3158" s="148"/>
      <c r="P3158" s="148"/>
      <c r="Q3158" s="148"/>
      <c r="R3158" s="148"/>
      <c r="S3158" s="148"/>
    </row>
    <row r="3159" spans="1:19" ht="15" customHeight="1" x14ac:dyDescent="0.3">
      <c r="A3159" s="147" t="s">
        <v>32980</v>
      </c>
      <c r="B3159" s="147"/>
      <c r="C3159" s="147" t="s">
        <v>32733</v>
      </c>
      <c r="D3159" s="147"/>
      <c r="E3159" s="147"/>
      <c r="F3159" s="147"/>
      <c r="G3159" s="147"/>
      <c r="H3159" s="147"/>
      <c r="I3159" s="147"/>
      <c r="J3159" s="147"/>
      <c r="K3159" s="147" t="s">
        <v>1037</v>
      </c>
      <c r="L3159" s="147"/>
      <c r="M3159" s="147"/>
      <c r="N3159" s="148" t="s">
        <v>6275</v>
      </c>
      <c r="O3159" s="148"/>
      <c r="P3159" s="148"/>
      <c r="Q3159" s="148"/>
      <c r="R3159" s="148"/>
      <c r="S3159" s="148"/>
    </row>
    <row r="3160" spans="1:19" ht="15" customHeight="1" x14ac:dyDescent="0.3">
      <c r="A3160" s="147" t="s">
        <v>32981</v>
      </c>
      <c r="B3160" s="147"/>
      <c r="C3160" s="147" t="s">
        <v>32982</v>
      </c>
      <c r="D3160" s="147"/>
      <c r="E3160" s="147"/>
      <c r="F3160" s="147"/>
      <c r="G3160" s="147"/>
      <c r="H3160" s="147"/>
      <c r="I3160" s="147"/>
      <c r="J3160" s="147"/>
      <c r="K3160" s="147" t="s">
        <v>80</v>
      </c>
      <c r="L3160" s="147"/>
      <c r="M3160" s="147"/>
      <c r="N3160" s="148" t="s">
        <v>32983</v>
      </c>
      <c r="O3160" s="148"/>
      <c r="P3160" s="148"/>
      <c r="Q3160" s="148"/>
      <c r="R3160" s="148"/>
      <c r="S3160" s="148"/>
    </row>
    <row r="3161" spans="1:19" ht="15" customHeight="1" x14ac:dyDescent="0.3">
      <c r="A3161" s="147" t="s">
        <v>32984</v>
      </c>
      <c r="B3161" s="147"/>
      <c r="C3161" s="147" t="s">
        <v>32985</v>
      </c>
      <c r="D3161" s="147"/>
      <c r="E3161" s="147"/>
      <c r="F3161" s="147"/>
      <c r="G3161" s="147"/>
      <c r="H3161" s="147"/>
      <c r="I3161" s="147"/>
      <c r="J3161" s="147"/>
      <c r="K3161" s="147" t="s">
        <v>80</v>
      </c>
      <c r="L3161" s="147"/>
      <c r="M3161" s="147"/>
      <c r="N3161" s="148" t="s">
        <v>32986</v>
      </c>
      <c r="O3161" s="148"/>
      <c r="P3161" s="148"/>
      <c r="Q3161" s="148"/>
      <c r="R3161" s="148"/>
      <c r="S3161" s="148"/>
    </row>
    <row r="3162" spans="1:19" ht="15" customHeight="1" x14ac:dyDescent="0.3">
      <c r="A3162" s="147" t="s">
        <v>32987</v>
      </c>
      <c r="B3162" s="147"/>
      <c r="C3162" s="147" t="s">
        <v>32988</v>
      </c>
      <c r="D3162" s="147"/>
      <c r="E3162" s="147"/>
      <c r="F3162" s="147"/>
      <c r="G3162" s="147"/>
      <c r="H3162" s="147"/>
      <c r="I3162" s="147"/>
      <c r="J3162" s="147"/>
      <c r="K3162" s="147" t="s">
        <v>80</v>
      </c>
      <c r="L3162" s="147"/>
      <c r="M3162" s="147"/>
      <c r="N3162" s="148" t="s">
        <v>2230</v>
      </c>
      <c r="O3162" s="148"/>
      <c r="P3162" s="148"/>
      <c r="Q3162" s="148"/>
      <c r="R3162" s="148"/>
      <c r="S3162" s="148"/>
    </row>
    <row r="3163" spans="1:19" ht="15" customHeight="1" x14ac:dyDescent="0.3">
      <c r="A3163" s="147" t="s">
        <v>32989</v>
      </c>
      <c r="B3163" s="147"/>
      <c r="C3163" s="147" t="s">
        <v>32990</v>
      </c>
      <c r="D3163" s="147"/>
      <c r="E3163" s="147"/>
      <c r="F3163" s="147"/>
      <c r="G3163" s="147"/>
      <c r="H3163" s="147"/>
      <c r="I3163" s="147"/>
      <c r="J3163" s="147"/>
      <c r="K3163" s="147" t="s">
        <v>80</v>
      </c>
      <c r="L3163" s="147"/>
      <c r="M3163" s="147"/>
      <c r="N3163" s="148" t="s">
        <v>32991</v>
      </c>
      <c r="O3163" s="148"/>
      <c r="P3163" s="148"/>
      <c r="Q3163" s="148"/>
      <c r="R3163" s="148"/>
      <c r="S3163" s="148"/>
    </row>
    <row r="3164" spans="1:19" ht="15" customHeight="1" x14ac:dyDescent="0.3">
      <c r="A3164" s="147" t="s">
        <v>32992</v>
      </c>
      <c r="B3164" s="147"/>
      <c r="C3164" s="147" t="s">
        <v>32993</v>
      </c>
      <c r="D3164" s="147"/>
      <c r="E3164" s="147"/>
      <c r="F3164" s="147"/>
      <c r="G3164" s="147"/>
      <c r="H3164" s="147"/>
      <c r="I3164" s="147"/>
      <c r="J3164" s="147"/>
      <c r="K3164" s="147" t="s">
        <v>80</v>
      </c>
      <c r="L3164" s="147"/>
      <c r="M3164" s="147"/>
      <c r="N3164" s="148" t="s">
        <v>32994</v>
      </c>
      <c r="O3164" s="148"/>
      <c r="P3164" s="148"/>
      <c r="Q3164" s="148"/>
      <c r="R3164" s="148"/>
      <c r="S3164" s="148"/>
    </row>
    <row r="3165" spans="1:19" ht="15" customHeight="1" x14ac:dyDescent="0.3">
      <c r="A3165" s="147" t="s">
        <v>32995</v>
      </c>
      <c r="B3165" s="147"/>
      <c r="C3165" s="147" t="s">
        <v>32996</v>
      </c>
      <c r="D3165" s="147"/>
      <c r="E3165" s="147"/>
      <c r="F3165" s="147"/>
      <c r="G3165" s="147"/>
      <c r="H3165" s="147"/>
      <c r="I3165" s="147"/>
      <c r="J3165" s="147"/>
      <c r="K3165" s="147" t="s">
        <v>80</v>
      </c>
      <c r="L3165" s="147"/>
      <c r="M3165" s="147"/>
      <c r="N3165" s="148" t="s">
        <v>32997</v>
      </c>
      <c r="O3165" s="148"/>
      <c r="P3165" s="148"/>
      <c r="Q3165" s="148"/>
      <c r="R3165" s="148"/>
      <c r="S3165" s="148"/>
    </row>
    <row r="3166" spans="1:19" ht="15" customHeight="1" x14ac:dyDescent="0.3">
      <c r="A3166" s="147" t="s">
        <v>32998</v>
      </c>
      <c r="B3166" s="147"/>
      <c r="C3166" s="147" t="s">
        <v>32999</v>
      </c>
      <c r="D3166" s="147"/>
      <c r="E3166" s="147"/>
      <c r="F3166" s="147"/>
      <c r="G3166" s="147"/>
      <c r="H3166" s="147"/>
      <c r="I3166" s="147"/>
      <c r="J3166" s="147"/>
      <c r="K3166" s="147" t="s">
        <v>80</v>
      </c>
      <c r="L3166" s="147"/>
      <c r="M3166" s="147"/>
      <c r="N3166" s="148" t="s">
        <v>33000</v>
      </c>
      <c r="O3166" s="148"/>
      <c r="P3166" s="148"/>
      <c r="Q3166" s="148"/>
      <c r="R3166" s="148"/>
      <c r="S3166" s="148"/>
    </row>
    <row r="3167" spans="1:19" ht="15" customHeight="1" x14ac:dyDescent="0.3">
      <c r="A3167" s="147" t="s">
        <v>33001</v>
      </c>
      <c r="B3167" s="147"/>
      <c r="C3167" s="147" t="s">
        <v>33002</v>
      </c>
      <c r="D3167" s="147"/>
      <c r="E3167" s="147"/>
      <c r="F3167" s="147"/>
      <c r="G3167" s="147"/>
      <c r="H3167" s="147"/>
      <c r="I3167" s="147"/>
      <c r="J3167" s="147"/>
      <c r="K3167" s="147" t="s">
        <v>80</v>
      </c>
      <c r="L3167" s="147"/>
      <c r="M3167" s="147"/>
      <c r="N3167" s="148" t="s">
        <v>33003</v>
      </c>
      <c r="O3167" s="148"/>
      <c r="P3167" s="148"/>
      <c r="Q3167" s="148"/>
      <c r="R3167" s="148"/>
      <c r="S3167" s="148"/>
    </row>
    <row r="3168" spans="1:19" ht="15" customHeight="1" x14ac:dyDescent="0.3">
      <c r="A3168" s="147" t="s">
        <v>33004</v>
      </c>
      <c r="B3168" s="147"/>
      <c r="C3168" s="147" t="s">
        <v>33005</v>
      </c>
      <c r="D3168" s="147"/>
      <c r="E3168" s="147"/>
      <c r="F3168" s="147"/>
      <c r="G3168" s="147"/>
      <c r="H3168" s="147"/>
      <c r="I3168" s="147"/>
      <c r="J3168" s="147"/>
      <c r="K3168" s="147" t="s">
        <v>80</v>
      </c>
      <c r="L3168" s="147"/>
      <c r="M3168" s="147"/>
      <c r="N3168" s="148" t="s">
        <v>2301</v>
      </c>
      <c r="O3168" s="148"/>
      <c r="P3168" s="148"/>
      <c r="Q3168" s="148"/>
      <c r="R3168" s="148"/>
      <c r="S3168" s="148"/>
    </row>
    <row r="3169" spans="1:19" ht="15" customHeight="1" x14ac:dyDescent="0.3">
      <c r="A3169" s="147" t="s">
        <v>33006</v>
      </c>
      <c r="B3169" s="147"/>
      <c r="C3169" s="147" t="s">
        <v>33007</v>
      </c>
      <c r="D3169" s="147"/>
      <c r="E3169" s="147"/>
      <c r="F3169" s="147"/>
      <c r="G3169" s="147"/>
      <c r="H3169" s="147"/>
      <c r="I3169" s="147"/>
      <c r="J3169" s="147"/>
      <c r="K3169" s="147" t="s">
        <v>1037</v>
      </c>
      <c r="L3169" s="147"/>
      <c r="M3169" s="147"/>
      <c r="N3169" s="148" t="s">
        <v>33008</v>
      </c>
      <c r="O3169" s="148"/>
      <c r="P3169" s="148"/>
      <c r="Q3169" s="148"/>
      <c r="R3169" s="148"/>
      <c r="S3169" s="148"/>
    </row>
    <row r="3170" spans="1:19" ht="15" customHeight="1" x14ac:dyDescent="0.3">
      <c r="A3170" s="147" t="s">
        <v>33009</v>
      </c>
      <c r="B3170" s="147"/>
      <c r="C3170" s="147" t="s">
        <v>33010</v>
      </c>
      <c r="D3170" s="147"/>
      <c r="E3170" s="147"/>
      <c r="F3170" s="147"/>
      <c r="G3170" s="147"/>
      <c r="H3170" s="147"/>
      <c r="I3170" s="147"/>
      <c r="J3170" s="147"/>
      <c r="K3170" s="147" t="s">
        <v>1074</v>
      </c>
      <c r="L3170" s="147"/>
      <c r="M3170" s="147"/>
      <c r="N3170" s="148" t="s">
        <v>33011</v>
      </c>
      <c r="O3170" s="148"/>
      <c r="P3170" s="148"/>
      <c r="Q3170" s="148"/>
      <c r="R3170" s="148"/>
      <c r="S3170" s="148"/>
    </row>
    <row r="3171" spans="1:19" ht="15" customHeight="1" x14ac:dyDescent="0.3">
      <c r="A3171" s="147" t="s">
        <v>33012</v>
      </c>
      <c r="B3171" s="147"/>
      <c r="C3171" s="147" t="s">
        <v>33013</v>
      </c>
      <c r="D3171" s="147"/>
      <c r="E3171" s="147"/>
      <c r="F3171" s="147"/>
      <c r="G3171" s="147"/>
      <c r="H3171" s="147"/>
      <c r="I3171" s="147"/>
      <c r="J3171" s="147"/>
      <c r="K3171" s="147" t="s">
        <v>26910</v>
      </c>
      <c r="L3171" s="147"/>
      <c r="M3171" s="147"/>
      <c r="N3171" s="148" t="s">
        <v>26911</v>
      </c>
      <c r="O3171" s="148"/>
      <c r="P3171" s="148"/>
      <c r="Q3171" s="148"/>
      <c r="R3171" s="148"/>
      <c r="S3171" s="148"/>
    </row>
    <row r="3172" spans="1:19" ht="15" customHeight="1" x14ac:dyDescent="0.3">
      <c r="A3172" s="147" t="s">
        <v>33014</v>
      </c>
      <c r="B3172" s="147"/>
      <c r="C3172" s="147" t="s">
        <v>33015</v>
      </c>
      <c r="D3172" s="147"/>
      <c r="E3172" s="147"/>
      <c r="F3172" s="147"/>
      <c r="G3172" s="147"/>
      <c r="H3172" s="147"/>
      <c r="I3172" s="147"/>
      <c r="J3172" s="147"/>
      <c r="K3172" s="147" t="s">
        <v>1037</v>
      </c>
      <c r="L3172" s="147"/>
      <c r="M3172" s="147"/>
      <c r="N3172" s="148" t="s">
        <v>33016</v>
      </c>
      <c r="O3172" s="148"/>
      <c r="P3172" s="148"/>
      <c r="Q3172" s="148"/>
      <c r="R3172" s="148"/>
      <c r="S3172" s="148"/>
    </row>
    <row r="3173" spans="1:19" ht="15" customHeight="1" x14ac:dyDescent="0.3">
      <c r="A3173" s="147" t="s">
        <v>33017</v>
      </c>
      <c r="B3173" s="147"/>
      <c r="C3173" s="147" t="s">
        <v>33018</v>
      </c>
      <c r="D3173" s="147"/>
      <c r="E3173" s="147"/>
      <c r="F3173" s="147"/>
      <c r="G3173" s="147"/>
      <c r="H3173" s="147"/>
      <c r="I3173" s="147"/>
      <c r="J3173" s="147"/>
      <c r="K3173" s="147" t="s">
        <v>1037</v>
      </c>
      <c r="L3173" s="147"/>
      <c r="M3173" s="147"/>
      <c r="N3173" s="148" t="s">
        <v>33019</v>
      </c>
      <c r="O3173" s="148"/>
      <c r="P3173" s="148"/>
      <c r="Q3173" s="148"/>
      <c r="R3173" s="148"/>
      <c r="S3173" s="148"/>
    </row>
    <row r="3174" spans="1:19" ht="15" customHeight="1" x14ac:dyDescent="0.3">
      <c r="A3174" s="147" t="s">
        <v>33020</v>
      </c>
      <c r="B3174" s="147"/>
      <c r="C3174" s="147" t="s">
        <v>33021</v>
      </c>
      <c r="D3174" s="147"/>
      <c r="E3174" s="147"/>
      <c r="F3174" s="147"/>
      <c r="G3174" s="147"/>
      <c r="H3174" s="147"/>
      <c r="I3174" s="147"/>
      <c r="J3174" s="147"/>
      <c r="K3174" s="147" t="s">
        <v>1037</v>
      </c>
      <c r="L3174" s="147"/>
      <c r="M3174" s="147"/>
      <c r="N3174" s="148" t="s">
        <v>33022</v>
      </c>
      <c r="O3174" s="148"/>
      <c r="P3174" s="148"/>
      <c r="Q3174" s="148"/>
      <c r="R3174" s="148"/>
      <c r="S3174" s="148"/>
    </row>
    <row r="3175" spans="1:19" ht="15" customHeight="1" x14ac:dyDescent="0.3">
      <c r="A3175" s="147" t="s">
        <v>33023</v>
      </c>
      <c r="B3175" s="147"/>
      <c r="C3175" s="147" t="s">
        <v>33024</v>
      </c>
      <c r="D3175" s="147"/>
      <c r="E3175" s="147"/>
      <c r="F3175" s="147"/>
      <c r="G3175" s="147"/>
      <c r="H3175" s="147"/>
      <c r="I3175" s="147"/>
      <c r="J3175" s="147"/>
      <c r="K3175" s="147" t="s">
        <v>1037</v>
      </c>
      <c r="L3175" s="147"/>
      <c r="M3175" s="147"/>
      <c r="N3175" s="148" t="s">
        <v>33025</v>
      </c>
      <c r="O3175" s="148"/>
      <c r="P3175" s="148"/>
      <c r="Q3175" s="148"/>
      <c r="R3175" s="148"/>
      <c r="S3175" s="148"/>
    </row>
    <row r="3176" spans="1:19" ht="15" customHeight="1" x14ac:dyDescent="0.3">
      <c r="A3176" s="147" t="s">
        <v>33026</v>
      </c>
      <c r="B3176" s="147"/>
      <c r="C3176" s="147" t="s">
        <v>33027</v>
      </c>
      <c r="D3176" s="147"/>
      <c r="E3176" s="147"/>
      <c r="F3176" s="147"/>
      <c r="G3176" s="147"/>
      <c r="H3176" s="147"/>
      <c r="I3176" s="147"/>
      <c r="J3176" s="147"/>
      <c r="K3176" s="147" t="s">
        <v>1037</v>
      </c>
      <c r="L3176" s="147"/>
      <c r="M3176" s="147"/>
      <c r="N3176" s="148" t="s">
        <v>33028</v>
      </c>
      <c r="O3176" s="148"/>
      <c r="P3176" s="148"/>
      <c r="Q3176" s="148"/>
      <c r="R3176" s="148"/>
      <c r="S3176" s="148"/>
    </row>
    <row r="3177" spans="1:19" ht="15" customHeight="1" x14ac:dyDescent="0.3">
      <c r="A3177" s="147" t="s">
        <v>33029</v>
      </c>
      <c r="B3177" s="147"/>
      <c r="C3177" s="147" t="s">
        <v>33030</v>
      </c>
      <c r="D3177" s="147"/>
      <c r="E3177" s="147"/>
      <c r="F3177" s="147"/>
      <c r="G3177" s="147"/>
      <c r="H3177" s="147"/>
      <c r="I3177" s="147"/>
      <c r="J3177" s="147"/>
      <c r="K3177" s="147" t="s">
        <v>1037</v>
      </c>
      <c r="L3177" s="147"/>
      <c r="M3177" s="147"/>
      <c r="N3177" s="148" t="s">
        <v>9094</v>
      </c>
      <c r="O3177" s="148"/>
      <c r="P3177" s="148"/>
      <c r="Q3177" s="148"/>
      <c r="R3177" s="148"/>
      <c r="S3177" s="148"/>
    </row>
    <row r="3178" spans="1:19" ht="15" customHeight="1" x14ac:dyDescent="0.3">
      <c r="A3178" s="147" t="s">
        <v>33031</v>
      </c>
      <c r="B3178" s="147"/>
      <c r="C3178" s="147" t="s">
        <v>33032</v>
      </c>
      <c r="D3178" s="147"/>
      <c r="E3178" s="147"/>
      <c r="F3178" s="147"/>
      <c r="G3178" s="147"/>
      <c r="H3178" s="147"/>
      <c r="I3178" s="147"/>
      <c r="J3178" s="147"/>
      <c r="K3178" s="147" t="s">
        <v>1037</v>
      </c>
      <c r="L3178" s="147"/>
      <c r="M3178" s="147"/>
      <c r="N3178" s="148" t="s">
        <v>33033</v>
      </c>
      <c r="O3178" s="148"/>
      <c r="P3178" s="148"/>
      <c r="Q3178" s="148"/>
      <c r="R3178" s="148"/>
      <c r="S3178" s="148"/>
    </row>
    <row r="3179" spans="1:19" ht="15" customHeight="1" x14ac:dyDescent="0.3">
      <c r="A3179" s="147" t="s">
        <v>20235</v>
      </c>
      <c r="B3179" s="147"/>
      <c r="C3179" s="147" t="s">
        <v>33034</v>
      </c>
      <c r="D3179" s="147"/>
      <c r="E3179" s="147"/>
      <c r="F3179" s="147"/>
      <c r="G3179" s="147"/>
      <c r="H3179" s="147"/>
      <c r="I3179" s="147"/>
      <c r="J3179" s="147"/>
      <c r="K3179" s="147" t="s">
        <v>1037</v>
      </c>
      <c r="L3179" s="147"/>
      <c r="M3179" s="147"/>
      <c r="N3179" s="148" t="s">
        <v>33035</v>
      </c>
      <c r="O3179" s="148"/>
      <c r="P3179" s="148"/>
      <c r="Q3179" s="148"/>
      <c r="R3179" s="148"/>
      <c r="S3179" s="148"/>
    </row>
    <row r="3180" spans="1:19" ht="15" customHeight="1" x14ac:dyDescent="0.3">
      <c r="A3180" s="147" t="s">
        <v>33036</v>
      </c>
      <c r="B3180" s="147"/>
      <c r="C3180" s="147" t="s">
        <v>33037</v>
      </c>
      <c r="D3180" s="147"/>
      <c r="E3180" s="147"/>
      <c r="F3180" s="147"/>
      <c r="G3180" s="147"/>
      <c r="H3180" s="147"/>
      <c r="I3180" s="147"/>
      <c r="J3180" s="147"/>
      <c r="K3180" s="147" t="s">
        <v>1037</v>
      </c>
      <c r="L3180" s="147"/>
      <c r="M3180" s="147"/>
      <c r="N3180" s="148" t="s">
        <v>33038</v>
      </c>
      <c r="O3180" s="148"/>
      <c r="P3180" s="148"/>
      <c r="Q3180" s="148"/>
      <c r="R3180" s="148"/>
      <c r="S3180" s="148"/>
    </row>
    <row r="3181" spans="1:19" ht="15" customHeight="1" x14ac:dyDescent="0.3">
      <c r="A3181" s="147" t="s">
        <v>33039</v>
      </c>
      <c r="B3181" s="147"/>
      <c r="C3181" s="147" t="s">
        <v>33040</v>
      </c>
      <c r="D3181" s="147"/>
      <c r="E3181" s="147"/>
      <c r="F3181" s="147"/>
      <c r="G3181" s="147"/>
      <c r="H3181" s="147"/>
      <c r="I3181" s="147"/>
      <c r="J3181" s="147"/>
      <c r="K3181" s="147" t="s">
        <v>1037</v>
      </c>
      <c r="L3181" s="147"/>
      <c r="M3181" s="147"/>
      <c r="N3181" s="148" t="s">
        <v>33041</v>
      </c>
      <c r="O3181" s="148"/>
      <c r="P3181" s="148"/>
      <c r="Q3181" s="148"/>
      <c r="R3181" s="148"/>
      <c r="S3181" s="148"/>
    </row>
    <row r="3182" spans="1:19" ht="15" customHeight="1" x14ac:dyDescent="0.3">
      <c r="A3182" s="147" t="s">
        <v>33042</v>
      </c>
      <c r="B3182" s="147"/>
      <c r="C3182" s="147" t="s">
        <v>33043</v>
      </c>
      <c r="D3182" s="147"/>
      <c r="E3182" s="147"/>
      <c r="F3182" s="147"/>
      <c r="G3182" s="147"/>
      <c r="H3182" s="147"/>
      <c r="I3182" s="147"/>
      <c r="J3182" s="147"/>
      <c r="K3182" s="147" t="s">
        <v>26910</v>
      </c>
      <c r="L3182" s="147"/>
      <c r="M3182" s="147"/>
      <c r="N3182" s="148" t="s">
        <v>26911</v>
      </c>
      <c r="O3182" s="148"/>
      <c r="P3182" s="148"/>
      <c r="Q3182" s="148"/>
      <c r="R3182" s="148"/>
      <c r="S3182" s="148"/>
    </row>
    <row r="3183" spans="1:19" ht="15" customHeight="1" x14ac:dyDescent="0.3">
      <c r="A3183" s="147" t="s">
        <v>33044</v>
      </c>
      <c r="B3183" s="147"/>
      <c r="C3183" s="147" t="s">
        <v>33045</v>
      </c>
      <c r="D3183" s="147"/>
      <c r="E3183" s="147"/>
      <c r="F3183" s="147"/>
      <c r="G3183" s="147"/>
      <c r="H3183" s="147"/>
      <c r="I3183" s="147"/>
      <c r="J3183" s="147"/>
      <c r="K3183" s="147" t="s">
        <v>146</v>
      </c>
      <c r="L3183" s="147"/>
      <c r="M3183" s="147"/>
      <c r="N3183" s="148" t="s">
        <v>33046</v>
      </c>
      <c r="O3183" s="148"/>
      <c r="P3183" s="148"/>
      <c r="Q3183" s="148"/>
      <c r="R3183" s="148"/>
      <c r="S3183" s="148"/>
    </row>
    <row r="3184" spans="1:19" ht="15" customHeight="1" x14ac:dyDescent="0.3">
      <c r="A3184" s="147" t="s">
        <v>33047</v>
      </c>
      <c r="B3184" s="147"/>
      <c r="C3184" s="147" t="s">
        <v>33048</v>
      </c>
      <c r="D3184" s="147"/>
      <c r="E3184" s="147"/>
      <c r="F3184" s="147"/>
      <c r="G3184" s="147"/>
      <c r="H3184" s="147"/>
      <c r="I3184" s="147"/>
      <c r="J3184" s="147"/>
      <c r="K3184" s="147" t="s">
        <v>26910</v>
      </c>
      <c r="L3184" s="147"/>
      <c r="M3184" s="147"/>
      <c r="N3184" s="148" t="s">
        <v>26911</v>
      </c>
      <c r="O3184" s="148"/>
      <c r="P3184" s="148"/>
      <c r="Q3184" s="148"/>
      <c r="R3184" s="148"/>
      <c r="S3184" s="148"/>
    </row>
    <row r="3185" spans="1:19" ht="15" customHeight="1" x14ac:dyDescent="0.3">
      <c r="A3185" s="147" t="s">
        <v>33049</v>
      </c>
      <c r="B3185" s="147"/>
      <c r="C3185" s="147" t="s">
        <v>33050</v>
      </c>
      <c r="D3185" s="147"/>
      <c r="E3185" s="147"/>
      <c r="F3185" s="147"/>
      <c r="G3185" s="147"/>
      <c r="H3185" s="147"/>
      <c r="I3185" s="147"/>
      <c r="J3185" s="147"/>
      <c r="K3185" s="147" t="s">
        <v>1037</v>
      </c>
      <c r="L3185" s="147"/>
      <c r="M3185" s="147"/>
      <c r="N3185" s="148" t="s">
        <v>16107</v>
      </c>
      <c r="O3185" s="148"/>
      <c r="P3185" s="148"/>
      <c r="Q3185" s="148"/>
      <c r="R3185" s="148"/>
      <c r="S3185" s="148"/>
    </row>
    <row r="3186" spans="1:19" ht="15" customHeight="1" x14ac:dyDescent="0.3">
      <c r="A3186" s="152" t="s">
        <v>33051</v>
      </c>
      <c r="B3186" s="152"/>
      <c r="C3186" s="152" t="s">
        <v>27043</v>
      </c>
      <c r="D3186" s="152"/>
      <c r="E3186" s="152"/>
      <c r="F3186" s="152"/>
      <c r="G3186" s="152"/>
      <c r="H3186" s="152"/>
      <c r="I3186" s="152"/>
      <c r="J3186" s="152"/>
      <c r="K3186" s="152" t="s">
        <v>26910</v>
      </c>
      <c r="L3186" s="152"/>
      <c r="M3186" s="152"/>
      <c r="N3186" s="153" t="s">
        <v>26911</v>
      </c>
      <c r="O3186" s="153"/>
      <c r="P3186" s="153"/>
      <c r="Q3186" s="153"/>
      <c r="R3186" s="153"/>
      <c r="S3186" s="153"/>
    </row>
    <row r="3188" spans="1:19" ht="15" customHeight="1" x14ac:dyDescent="0.3">
      <c r="A3188" s="154" t="s">
        <v>26963</v>
      </c>
      <c r="B3188" s="154"/>
      <c r="C3188" s="154"/>
    </row>
    <row r="3189" spans="1:19" ht="15" customHeight="1" x14ac:dyDescent="0.3">
      <c r="A3189" s="154"/>
      <c r="B3189" s="154"/>
      <c r="C3189" s="154"/>
      <c r="P3189" s="155" t="s">
        <v>33052</v>
      </c>
      <c r="Q3189" s="155"/>
      <c r="R3189" s="155"/>
      <c r="S3189" s="155"/>
    </row>
    <row r="3190" spans="1:19" x14ac:dyDescent="0.3">
      <c r="P3190" s="155"/>
      <c r="Q3190" s="155"/>
      <c r="R3190" s="155"/>
      <c r="S3190" s="155"/>
    </row>
    <row r="3192" spans="1:19" ht="15.75" customHeight="1" x14ac:dyDescent="0.3">
      <c r="H3192" s="150" t="s">
        <v>26843</v>
      </c>
      <c r="I3192" s="150"/>
      <c r="J3192" s="150"/>
      <c r="K3192" s="150"/>
      <c r="L3192" s="150"/>
      <c r="M3192" s="150"/>
      <c r="N3192" s="150"/>
    </row>
    <row r="3194" spans="1:19" ht="15.75" customHeight="1" x14ac:dyDescent="0.3">
      <c r="G3194" s="150" t="s">
        <v>26844</v>
      </c>
      <c r="H3194" s="150"/>
    </row>
    <row r="3196" spans="1:19" ht="15" customHeight="1" x14ac:dyDescent="0.3">
      <c r="A3196" s="151" t="s">
        <v>26845</v>
      </c>
      <c r="B3196" s="151"/>
      <c r="C3196" s="151"/>
      <c r="D3196" s="151"/>
      <c r="J3196" s="151" t="s">
        <v>26846</v>
      </c>
      <c r="K3196" s="151"/>
      <c r="M3196" s="151" t="s">
        <v>26847</v>
      </c>
      <c r="N3196" s="151"/>
      <c r="P3196" s="151" t="s">
        <v>26848</v>
      </c>
      <c r="Q3196" s="151"/>
      <c r="R3196" s="151"/>
    </row>
    <row r="3198" spans="1:19" ht="15" customHeight="1" x14ac:dyDescent="0.3">
      <c r="A3198" s="137" t="s">
        <v>27</v>
      </c>
      <c r="C3198" s="149" t="s">
        <v>26849</v>
      </c>
      <c r="D3198" s="149"/>
      <c r="E3198" s="149"/>
      <c r="L3198" s="137" t="s">
        <v>13</v>
      </c>
      <c r="R3198" s="137" t="s">
        <v>26850</v>
      </c>
    </row>
    <row r="3200" spans="1:19" ht="15" customHeight="1" x14ac:dyDescent="0.3">
      <c r="A3200" s="147" t="s">
        <v>33053</v>
      </c>
      <c r="B3200" s="147"/>
      <c r="C3200" s="147" t="s">
        <v>33054</v>
      </c>
      <c r="D3200" s="147"/>
      <c r="E3200" s="147"/>
      <c r="F3200" s="147"/>
      <c r="G3200" s="147"/>
      <c r="H3200" s="147"/>
      <c r="I3200" s="147"/>
      <c r="J3200" s="147"/>
      <c r="K3200" s="147" t="s">
        <v>1037</v>
      </c>
      <c r="L3200" s="147"/>
      <c r="M3200" s="147"/>
      <c r="N3200" s="148" t="s">
        <v>33055</v>
      </c>
      <c r="O3200" s="148"/>
      <c r="P3200" s="148"/>
      <c r="Q3200" s="148"/>
      <c r="R3200" s="148"/>
      <c r="S3200" s="148"/>
    </row>
    <row r="3201" spans="1:19" x14ac:dyDescent="0.3">
      <c r="A3201" s="147"/>
      <c r="B3201" s="147"/>
      <c r="C3201" s="147"/>
      <c r="D3201" s="147"/>
      <c r="E3201" s="147"/>
      <c r="F3201" s="147"/>
      <c r="G3201" s="147"/>
      <c r="H3201" s="147"/>
      <c r="I3201" s="147"/>
      <c r="J3201" s="147"/>
      <c r="K3201" s="147"/>
      <c r="L3201" s="147"/>
      <c r="M3201" s="147"/>
      <c r="N3201" s="148"/>
      <c r="O3201" s="148"/>
      <c r="P3201" s="148"/>
      <c r="Q3201" s="148"/>
      <c r="R3201" s="148"/>
      <c r="S3201" s="148"/>
    </row>
    <row r="3202" spans="1:19" ht="15" customHeight="1" x14ac:dyDescent="0.3">
      <c r="A3202" s="147" t="s">
        <v>33056</v>
      </c>
      <c r="B3202" s="147"/>
      <c r="C3202" s="147" t="s">
        <v>33057</v>
      </c>
      <c r="D3202" s="147"/>
      <c r="E3202" s="147"/>
      <c r="F3202" s="147"/>
      <c r="G3202" s="147"/>
      <c r="H3202" s="147"/>
      <c r="I3202" s="147"/>
      <c r="J3202" s="147"/>
      <c r="K3202" s="147" t="s">
        <v>26910</v>
      </c>
      <c r="L3202" s="147"/>
      <c r="M3202" s="147"/>
      <c r="N3202" s="148" t="s">
        <v>26911</v>
      </c>
      <c r="O3202" s="148"/>
      <c r="P3202" s="148"/>
      <c r="Q3202" s="148"/>
      <c r="R3202" s="148"/>
      <c r="S3202" s="148"/>
    </row>
    <row r="3203" spans="1:19" ht="15" customHeight="1" x14ac:dyDescent="0.3">
      <c r="A3203" s="147" t="s">
        <v>33058</v>
      </c>
      <c r="B3203" s="147"/>
      <c r="C3203" s="147" t="s">
        <v>33059</v>
      </c>
      <c r="D3203" s="147"/>
      <c r="E3203" s="147"/>
      <c r="F3203" s="147"/>
      <c r="G3203" s="147"/>
      <c r="H3203" s="147"/>
      <c r="I3203" s="147"/>
      <c r="J3203" s="147"/>
      <c r="K3203" s="147" t="s">
        <v>1037</v>
      </c>
      <c r="L3203" s="147"/>
      <c r="M3203" s="147"/>
      <c r="N3203" s="148" t="s">
        <v>32672</v>
      </c>
      <c r="O3203" s="148"/>
      <c r="P3203" s="148"/>
      <c r="Q3203" s="148"/>
      <c r="R3203" s="148"/>
      <c r="S3203" s="148"/>
    </row>
    <row r="3204" spans="1:19" ht="15" customHeight="1" x14ac:dyDescent="0.3">
      <c r="A3204" s="147" t="s">
        <v>33060</v>
      </c>
      <c r="B3204" s="147"/>
      <c r="C3204" s="147" t="s">
        <v>33061</v>
      </c>
      <c r="D3204" s="147"/>
      <c r="E3204" s="147"/>
      <c r="F3204" s="147"/>
      <c r="G3204" s="147"/>
      <c r="H3204" s="147"/>
      <c r="I3204" s="147"/>
      <c r="J3204" s="147"/>
      <c r="K3204" s="147" t="s">
        <v>26910</v>
      </c>
      <c r="L3204" s="147"/>
      <c r="M3204" s="147"/>
      <c r="N3204" s="148" t="s">
        <v>26911</v>
      </c>
      <c r="O3204" s="148"/>
      <c r="P3204" s="148"/>
      <c r="Q3204" s="148"/>
      <c r="R3204" s="148"/>
      <c r="S3204" s="148"/>
    </row>
    <row r="3205" spans="1:19" ht="15" customHeight="1" x14ac:dyDescent="0.3">
      <c r="A3205" s="147" t="s">
        <v>33062</v>
      </c>
      <c r="B3205" s="147"/>
      <c r="C3205" s="147" t="s">
        <v>33063</v>
      </c>
      <c r="D3205" s="147"/>
      <c r="E3205" s="147"/>
      <c r="F3205" s="147"/>
      <c r="G3205" s="147"/>
      <c r="H3205" s="147"/>
      <c r="I3205" s="147"/>
      <c r="J3205" s="147"/>
      <c r="K3205" s="147" t="s">
        <v>1037</v>
      </c>
      <c r="L3205" s="147"/>
      <c r="M3205" s="147"/>
      <c r="N3205" s="148" t="s">
        <v>1814</v>
      </c>
      <c r="O3205" s="148"/>
      <c r="P3205" s="148"/>
      <c r="Q3205" s="148"/>
      <c r="R3205" s="148"/>
      <c r="S3205" s="148"/>
    </row>
    <row r="3206" spans="1:19" ht="15" customHeight="1" x14ac:dyDescent="0.3">
      <c r="A3206" s="147" t="s">
        <v>33064</v>
      </c>
      <c r="B3206" s="147"/>
      <c r="C3206" s="147" t="s">
        <v>33065</v>
      </c>
      <c r="D3206" s="147"/>
      <c r="E3206" s="147"/>
      <c r="F3206" s="147"/>
      <c r="G3206" s="147"/>
      <c r="H3206" s="147"/>
      <c r="I3206" s="147"/>
      <c r="J3206" s="147"/>
      <c r="K3206" s="147" t="s">
        <v>1037</v>
      </c>
      <c r="L3206" s="147"/>
      <c r="M3206" s="147"/>
      <c r="N3206" s="148" t="s">
        <v>1959</v>
      </c>
      <c r="O3206" s="148"/>
      <c r="P3206" s="148"/>
      <c r="Q3206" s="148"/>
      <c r="R3206" s="148"/>
      <c r="S3206" s="148"/>
    </row>
    <row r="3207" spans="1:19" ht="15" customHeight="1" x14ac:dyDescent="0.3">
      <c r="A3207" s="147" t="s">
        <v>33066</v>
      </c>
      <c r="B3207" s="147"/>
      <c r="C3207" s="147" t="s">
        <v>33067</v>
      </c>
      <c r="D3207" s="147"/>
      <c r="E3207" s="147"/>
      <c r="F3207" s="147"/>
      <c r="G3207" s="147"/>
      <c r="H3207" s="147"/>
      <c r="I3207" s="147"/>
      <c r="J3207" s="147"/>
      <c r="K3207" s="147" t="s">
        <v>1037</v>
      </c>
      <c r="L3207" s="147"/>
      <c r="M3207" s="147"/>
      <c r="N3207" s="148" t="s">
        <v>3221</v>
      </c>
      <c r="O3207" s="148"/>
      <c r="P3207" s="148"/>
      <c r="Q3207" s="148"/>
      <c r="R3207" s="148"/>
      <c r="S3207" s="148"/>
    </row>
    <row r="3208" spans="1:19" ht="15" customHeight="1" x14ac:dyDescent="0.3">
      <c r="A3208" s="147" t="s">
        <v>33068</v>
      </c>
      <c r="B3208" s="147"/>
      <c r="C3208" s="147" t="s">
        <v>33069</v>
      </c>
      <c r="D3208" s="147"/>
      <c r="E3208" s="147"/>
      <c r="F3208" s="147"/>
      <c r="G3208" s="147"/>
      <c r="H3208" s="147"/>
      <c r="I3208" s="147"/>
      <c r="J3208" s="147"/>
      <c r="K3208" s="147" t="s">
        <v>1037</v>
      </c>
      <c r="L3208" s="147"/>
      <c r="M3208" s="147"/>
      <c r="N3208" s="148" t="s">
        <v>12153</v>
      </c>
      <c r="O3208" s="148"/>
      <c r="P3208" s="148"/>
      <c r="Q3208" s="148"/>
      <c r="R3208" s="148"/>
      <c r="S3208" s="148"/>
    </row>
    <row r="3209" spans="1:19" ht="15" customHeight="1" x14ac:dyDescent="0.3">
      <c r="A3209" s="147" t="s">
        <v>33070</v>
      </c>
      <c r="B3209" s="147"/>
      <c r="C3209" s="147" t="s">
        <v>33071</v>
      </c>
      <c r="D3209" s="147"/>
      <c r="E3209" s="147"/>
      <c r="F3209" s="147"/>
      <c r="G3209" s="147"/>
      <c r="H3209" s="147"/>
      <c r="I3209" s="147"/>
      <c r="J3209" s="147"/>
      <c r="K3209" s="147" t="s">
        <v>1037</v>
      </c>
      <c r="L3209" s="147"/>
      <c r="M3209" s="147"/>
      <c r="N3209" s="148" t="s">
        <v>11781</v>
      </c>
      <c r="O3209" s="148"/>
      <c r="P3209" s="148"/>
      <c r="Q3209" s="148"/>
      <c r="R3209" s="148"/>
      <c r="S3209" s="148"/>
    </row>
    <row r="3210" spans="1:19" ht="15" customHeight="1" x14ac:dyDescent="0.3">
      <c r="A3210" s="147" t="s">
        <v>33072</v>
      </c>
      <c r="B3210" s="147"/>
      <c r="C3210" s="147" t="s">
        <v>33073</v>
      </c>
      <c r="D3210" s="147"/>
      <c r="E3210" s="147"/>
      <c r="F3210" s="147"/>
      <c r="G3210" s="147"/>
      <c r="H3210" s="147"/>
      <c r="I3210" s="147"/>
      <c r="J3210" s="147"/>
      <c r="K3210" s="147" t="s">
        <v>1037</v>
      </c>
      <c r="L3210" s="147"/>
      <c r="M3210" s="147"/>
      <c r="N3210" s="148" t="s">
        <v>33074</v>
      </c>
      <c r="O3210" s="148"/>
      <c r="P3210" s="148"/>
      <c r="Q3210" s="148"/>
      <c r="R3210" s="148"/>
      <c r="S3210" s="148"/>
    </row>
    <row r="3211" spans="1:19" ht="15" customHeight="1" x14ac:dyDescent="0.3">
      <c r="A3211" s="147" t="s">
        <v>20391</v>
      </c>
      <c r="B3211" s="147"/>
      <c r="C3211" s="147" t="s">
        <v>33075</v>
      </c>
      <c r="D3211" s="147"/>
      <c r="E3211" s="147"/>
      <c r="F3211" s="147"/>
      <c r="G3211" s="147"/>
      <c r="H3211" s="147"/>
      <c r="I3211" s="147"/>
      <c r="J3211" s="147"/>
      <c r="K3211" s="147" t="s">
        <v>1037</v>
      </c>
      <c r="L3211" s="147"/>
      <c r="M3211" s="147"/>
      <c r="N3211" s="148" t="s">
        <v>8853</v>
      </c>
      <c r="O3211" s="148"/>
      <c r="P3211" s="148"/>
      <c r="Q3211" s="148"/>
      <c r="R3211" s="148"/>
      <c r="S3211" s="148"/>
    </row>
    <row r="3212" spans="1:19" ht="15" customHeight="1" x14ac:dyDescent="0.3">
      <c r="A3212" s="147" t="s">
        <v>33076</v>
      </c>
      <c r="B3212" s="147"/>
      <c r="C3212" s="147" t="s">
        <v>33077</v>
      </c>
      <c r="D3212" s="147"/>
      <c r="E3212" s="147"/>
      <c r="F3212" s="147"/>
      <c r="G3212" s="147"/>
      <c r="H3212" s="147"/>
      <c r="I3212" s="147"/>
      <c r="J3212" s="147"/>
      <c r="K3212" s="147" t="s">
        <v>1037</v>
      </c>
      <c r="L3212" s="147"/>
      <c r="M3212" s="147"/>
      <c r="N3212" s="148" t="s">
        <v>7767</v>
      </c>
      <c r="O3212" s="148"/>
      <c r="P3212" s="148"/>
      <c r="Q3212" s="148"/>
      <c r="R3212" s="148"/>
      <c r="S3212" s="148"/>
    </row>
    <row r="3213" spans="1:19" ht="15" customHeight="1" x14ac:dyDescent="0.3">
      <c r="A3213" s="147" t="s">
        <v>33078</v>
      </c>
      <c r="B3213" s="147"/>
      <c r="C3213" s="147" t="s">
        <v>33079</v>
      </c>
      <c r="D3213" s="147"/>
      <c r="E3213" s="147"/>
      <c r="F3213" s="147"/>
      <c r="G3213" s="147"/>
      <c r="H3213" s="147"/>
      <c r="I3213" s="147"/>
      <c r="J3213" s="147"/>
      <c r="K3213" s="147" t="s">
        <v>1037</v>
      </c>
      <c r="L3213" s="147"/>
      <c r="M3213" s="147"/>
      <c r="N3213" s="148" t="s">
        <v>9580</v>
      </c>
      <c r="O3213" s="148"/>
      <c r="P3213" s="148"/>
      <c r="Q3213" s="148"/>
      <c r="R3213" s="148"/>
      <c r="S3213" s="148"/>
    </row>
    <row r="3214" spans="1:19" ht="15" customHeight="1" x14ac:dyDescent="0.3">
      <c r="A3214" s="147" t="s">
        <v>33080</v>
      </c>
      <c r="B3214" s="147"/>
      <c r="C3214" s="147" t="s">
        <v>33081</v>
      </c>
      <c r="D3214" s="147"/>
      <c r="E3214" s="147"/>
      <c r="F3214" s="147"/>
      <c r="G3214" s="147"/>
      <c r="H3214" s="147"/>
      <c r="I3214" s="147"/>
      <c r="J3214" s="147"/>
      <c r="K3214" s="147" t="s">
        <v>1037</v>
      </c>
      <c r="L3214" s="147"/>
      <c r="M3214" s="147"/>
      <c r="N3214" s="148" t="s">
        <v>15917</v>
      </c>
      <c r="O3214" s="148"/>
      <c r="P3214" s="148"/>
      <c r="Q3214" s="148"/>
      <c r="R3214" s="148"/>
      <c r="S3214" s="148"/>
    </row>
    <row r="3215" spans="1:19" ht="15" customHeight="1" x14ac:dyDescent="0.3">
      <c r="A3215" s="147" t="s">
        <v>33082</v>
      </c>
      <c r="B3215" s="147"/>
      <c r="C3215" s="147" t="s">
        <v>33083</v>
      </c>
      <c r="D3215" s="147"/>
      <c r="E3215" s="147"/>
      <c r="F3215" s="147"/>
      <c r="G3215" s="147"/>
      <c r="H3215" s="147"/>
      <c r="I3215" s="147"/>
      <c r="J3215" s="147"/>
      <c r="K3215" s="147" t="s">
        <v>1037</v>
      </c>
      <c r="L3215" s="147"/>
      <c r="M3215" s="147"/>
      <c r="N3215" s="148" t="s">
        <v>15979</v>
      </c>
      <c r="O3215" s="148"/>
      <c r="P3215" s="148"/>
      <c r="Q3215" s="148"/>
      <c r="R3215" s="148"/>
      <c r="S3215" s="148"/>
    </row>
    <row r="3216" spans="1:19" ht="15" customHeight="1" x14ac:dyDescent="0.3">
      <c r="A3216" s="147" t="s">
        <v>33084</v>
      </c>
      <c r="B3216" s="147"/>
      <c r="C3216" s="147" t="s">
        <v>33085</v>
      </c>
      <c r="D3216" s="147"/>
      <c r="E3216" s="147"/>
      <c r="F3216" s="147"/>
      <c r="G3216" s="147"/>
      <c r="H3216" s="147"/>
      <c r="I3216" s="147"/>
      <c r="J3216" s="147"/>
      <c r="K3216" s="147" t="s">
        <v>3131</v>
      </c>
      <c r="L3216" s="147"/>
      <c r="M3216" s="147"/>
      <c r="N3216" s="148" t="s">
        <v>33086</v>
      </c>
      <c r="O3216" s="148"/>
      <c r="P3216" s="148"/>
      <c r="Q3216" s="148"/>
      <c r="R3216" s="148"/>
      <c r="S3216" s="148"/>
    </row>
    <row r="3217" spans="1:19" ht="15" customHeight="1" x14ac:dyDescent="0.3">
      <c r="A3217" s="147" t="s">
        <v>33087</v>
      </c>
      <c r="B3217" s="147"/>
      <c r="C3217" s="147" t="s">
        <v>33088</v>
      </c>
      <c r="D3217" s="147"/>
      <c r="E3217" s="147"/>
      <c r="F3217" s="147"/>
      <c r="G3217" s="147"/>
      <c r="H3217" s="147"/>
      <c r="I3217" s="147"/>
      <c r="J3217" s="147"/>
      <c r="K3217" s="147" t="s">
        <v>1037</v>
      </c>
      <c r="L3217" s="147"/>
      <c r="M3217" s="147"/>
      <c r="N3217" s="148" t="s">
        <v>7870</v>
      </c>
      <c r="O3217" s="148"/>
      <c r="P3217" s="148"/>
      <c r="Q3217" s="148"/>
      <c r="R3217" s="148"/>
      <c r="S3217" s="148"/>
    </row>
    <row r="3218" spans="1:19" ht="15" customHeight="1" x14ac:dyDescent="0.3">
      <c r="A3218" s="147" t="s">
        <v>33089</v>
      </c>
      <c r="B3218" s="147"/>
      <c r="C3218" s="147" t="s">
        <v>33090</v>
      </c>
      <c r="D3218" s="147"/>
      <c r="E3218" s="147"/>
      <c r="F3218" s="147"/>
      <c r="G3218" s="147"/>
      <c r="H3218" s="147"/>
      <c r="I3218" s="147"/>
      <c r="J3218" s="147"/>
      <c r="K3218" s="147" t="s">
        <v>1037</v>
      </c>
      <c r="L3218" s="147"/>
      <c r="M3218" s="147"/>
      <c r="N3218" s="148" t="s">
        <v>10800</v>
      </c>
      <c r="O3218" s="148"/>
      <c r="P3218" s="148"/>
      <c r="Q3218" s="148"/>
      <c r="R3218" s="148"/>
      <c r="S3218" s="148"/>
    </row>
    <row r="3219" spans="1:19" ht="15" customHeight="1" x14ac:dyDescent="0.3">
      <c r="A3219" s="147" t="s">
        <v>33091</v>
      </c>
      <c r="B3219" s="147"/>
      <c r="C3219" s="147" t="s">
        <v>33092</v>
      </c>
      <c r="D3219" s="147"/>
      <c r="E3219" s="147"/>
      <c r="F3219" s="147"/>
      <c r="G3219" s="147"/>
      <c r="H3219" s="147"/>
      <c r="I3219" s="147"/>
      <c r="J3219" s="147"/>
      <c r="K3219" s="147" t="s">
        <v>26910</v>
      </c>
      <c r="L3219" s="147"/>
      <c r="M3219" s="147"/>
      <c r="N3219" s="148" t="s">
        <v>26911</v>
      </c>
      <c r="O3219" s="148"/>
      <c r="P3219" s="148"/>
      <c r="Q3219" s="148"/>
      <c r="R3219" s="148"/>
      <c r="S3219" s="148"/>
    </row>
    <row r="3220" spans="1:19" ht="15" customHeight="1" x14ac:dyDescent="0.3">
      <c r="A3220" s="147" t="s">
        <v>33093</v>
      </c>
      <c r="B3220" s="147"/>
      <c r="C3220" s="147" t="s">
        <v>33094</v>
      </c>
      <c r="D3220" s="147"/>
      <c r="E3220" s="147"/>
      <c r="F3220" s="147"/>
      <c r="G3220" s="147"/>
      <c r="H3220" s="147"/>
      <c r="I3220" s="147"/>
      <c r="J3220" s="147"/>
      <c r="K3220" s="147" t="s">
        <v>1037</v>
      </c>
      <c r="L3220" s="147"/>
      <c r="M3220" s="147"/>
      <c r="N3220" s="148" t="s">
        <v>1602</v>
      </c>
      <c r="O3220" s="148"/>
      <c r="P3220" s="148"/>
      <c r="Q3220" s="148"/>
      <c r="R3220" s="148"/>
      <c r="S3220" s="148"/>
    </row>
    <row r="3221" spans="1:19" ht="15" customHeight="1" x14ac:dyDescent="0.3">
      <c r="A3221" s="147" t="s">
        <v>33095</v>
      </c>
      <c r="B3221" s="147"/>
      <c r="C3221" s="147" t="s">
        <v>33096</v>
      </c>
      <c r="D3221" s="147"/>
      <c r="E3221" s="147"/>
      <c r="F3221" s="147"/>
      <c r="G3221" s="147"/>
      <c r="H3221" s="147"/>
      <c r="I3221" s="147"/>
      <c r="J3221" s="147"/>
      <c r="K3221" s="147" t="s">
        <v>1037</v>
      </c>
      <c r="L3221" s="147"/>
      <c r="M3221" s="147"/>
      <c r="N3221" s="148" t="s">
        <v>4794</v>
      </c>
      <c r="O3221" s="148"/>
      <c r="P3221" s="148"/>
      <c r="Q3221" s="148"/>
      <c r="R3221" s="148"/>
      <c r="S3221" s="148"/>
    </row>
    <row r="3222" spans="1:19" ht="15" customHeight="1" x14ac:dyDescent="0.3">
      <c r="A3222" s="147" t="s">
        <v>33097</v>
      </c>
      <c r="B3222" s="147"/>
      <c r="C3222" s="147" t="s">
        <v>33098</v>
      </c>
      <c r="D3222" s="147"/>
      <c r="E3222" s="147"/>
      <c r="F3222" s="147"/>
      <c r="G3222" s="147"/>
      <c r="H3222" s="147"/>
      <c r="I3222" s="147"/>
      <c r="J3222" s="147"/>
      <c r="K3222" s="147" t="s">
        <v>1037</v>
      </c>
      <c r="L3222" s="147"/>
      <c r="M3222" s="147"/>
      <c r="N3222" s="148" t="s">
        <v>33099</v>
      </c>
      <c r="O3222" s="148"/>
      <c r="P3222" s="148"/>
      <c r="Q3222" s="148"/>
      <c r="R3222" s="148"/>
      <c r="S3222" s="148"/>
    </row>
    <row r="3223" spans="1:19" ht="15" customHeight="1" x14ac:dyDescent="0.3">
      <c r="A3223" s="147" t="s">
        <v>33100</v>
      </c>
      <c r="B3223" s="147"/>
      <c r="C3223" s="147" t="s">
        <v>33101</v>
      </c>
      <c r="D3223" s="147"/>
      <c r="E3223" s="147"/>
      <c r="F3223" s="147"/>
      <c r="G3223" s="147"/>
      <c r="H3223" s="147"/>
      <c r="I3223" s="147"/>
      <c r="J3223" s="147"/>
      <c r="K3223" s="147" t="s">
        <v>1037</v>
      </c>
      <c r="L3223" s="147"/>
      <c r="M3223" s="147"/>
      <c r="N3223" s="148" t="s">
        <v>7516</v>
      </c>
      <c r="O3223" s="148"/>
      <c r="P3223" s="148"/>
      <c r="Q3223" s="148"/>
      <c r="R3223" s="148"/>
      <c r="S3223" s="148"/>
    </row>
    <row r="3224" spans="1:19" ht="15" customHeight="1" x14ac:dyDescent="0.3">
      <c r="A3224" s="147" t="s">
        <v>33102</v>
      </c>
      <c r="B3224" s="147"/>
      <c r="C3224" s="147" t="s">
        <v>33103</v>
      </c>
      <c r="D3224" s="147"/>
      <c r="E3224" s="147"/>
      <c r="F3224" s="147"/>
      <c r="G3224" s="147"/>
      <c r="H3224" s="147"/>
      <c r="I3224" s="147"/>
      <c r="J3224" s="147"/>
      <c r="K3224" s="147" t="s">
        <v>1037</v>
      </c>
      <c r="L3224" s="147"/>
      <c r="M3224" s="147"/>
      <c r="N3224" s="148" t="s">
        <v>33104</v>
      </c>
      <c r="O3224" s="148"/>
      <c r="P3224" s="148"/>
      <c r="Q3224" s="148"/>
      <c r="R3224" s="148"/>
      <c r="S3224" s="148"/>
    </row>
    <row r="3225" spans="1:19" ht="15" customHeight="1" x14ac:dyDescent="0.3">
      <c r="A3225" s="147" t="s">
        <v>33105</v>
      </c>
      <c r="B3225" s="147"/>
      <c r="C3225" s="147" t="s">
        <v>33106</v>
      </c>
      <c r="D3225" s="147"/>
      <c r="E3225" s="147"/>
      <c r="F3225" s="147"/>
      <c r="G3225" s="147"/>
      <c r="H3225" s="147"/>
      <c r="I3225" s="147"/>
      <c r="J3225" s="147"/>
      <c r="K3225" s="147" t="s">
        <v>1037</v>
      </c>
      <c r="L3225" s="147"/>
      <c r="M3225" s="147"/>
      <c r="N3225" s="148" t="s">
        <v>4794</v>
      </c>
      <c r="O3225" s="148"/>
      <c r="P3225" s="148"/>
      <c r="Q3225" s="148"/>
      <c r="R3225" s="148"/>
      <c r="S3225" s="148"/>
    </row>
    <row r="3226" spans="1:19" ht="15" customHeight="1" x14ac:dyDescent="0.3">
      <c r="A3226" s="147" t="s">
        <v>33107</v>
      </c>
      <c r="B3226" s="147"/>
      <c r="C3226" s="147" t="s">
        <v>33108</v>
      </c>
      <c r="D3226" s="147"/>
      <c r="E3226" s="147"/>
      <c r="F3226" s="147"/>
      <c r="G3226" s="147"/>
      <c r="H3226" s="147"/>
      <c r="I3226" s="147"/>
      <c r="J3226" s="147"/>
      <c r="K3226" s="147" t="s">
        <v>1037</v>
      </c>
      <c r="L3226" s="147"/>
      <c r="M3226" s="147"/>
      <c r="N3226" s="148" t="s">
        <v>33109</v>
      </c>
      <c r="O3226" s="148"/>
      <c r="P3226" s="148"/>
      <c r="Q3226" s="148"/>
      <c r="R3226" s="148"/>
      <c r="S3226" s="148"/>
    </row>
    <row r="3227" spans="1:19" ht="15" customHeight="1" x14ac:dyDescent="0.3">
      <c r="A3227" s="147" t="s">
        <v>33110</v>
      </c>
      <c r="B3227" s="147"/>
      <c r="C3227" s="147" t="s">
        <v>33111</v>
      </c>
      <c r="D3227" s="147"/>
      <c r="E3227" s="147"/>
      <c r="F3227" s="147"/>
      <c r="G3227" s="147"/>
      <c r="H3227" s="147"/>
      <c r="I3227" s="147"/>
      <c r="J3227" s="147"/>
      <c r="K3227" s="147" t="s">
        <v>1037</v>
      </c>
      <c r="L3227" s="147"/>
      <c r="M3227" s="147"/>
      <c r="N3227" s="148" t="s">
        <v>33112</v>
      </c>
      <c r="O3227" s="148"/>
      <c r="P3227" s="148"/>
      <c r="Q3227" s="148"/>
      <c r="R3227" s="148"/>
      <c r="S3227" s="148"/>
    </row>
    <row r="3228" spans="1:19" ht="15" customHeight="1" x14ac:dyDescent="0.3">
      <c r="A3228" s="147" t="s">
        <v>33113</v>
      </c>
      <c r="B3228" s="147"/>
      <c r="C3228" s="147" t="s">
        <v>33114</v>
      </c>
      <c r="D3228" s="147"/>
      <c r="E3228" s="147"/>
      <c r="F3228" s="147"/>
      <c r="G3228" s="147"/>
      <c r="H3228" s="147"/>
      <c r="I3228" s="147"/>
      <c r="J3228" s="147"/>
      <c r="K3228" s="147" t="s">
        <v>1037</v>
      </c>
      <c r="L3228" s="147"/>
      <c r="M3228" s="147"/>
      <c r="N3228" s="148" t="s">
        <v>5769</v>
      </c>
      <c r="O3228" s="148"/>
      <c r="P3228" s="148"/>
      <c r="Q3228" s="148"/>
      <c r="R3228" s="148"/>
      <c r="S3228" s="148"/>
    </row>
    <row r="3229" spans="1:19" ht="15" customHeight="1" x14ac:dyDescent="0.3">
      <c r="A3229" s="147" t="s">
        <v>33115</v>
      </c>
      <c r="B3229" s="147"/>
      <c r="C3229" s="147" t="s">
        <v>33116</v>
      </c>
      <c r="D3229" s="147"/>
      <c r="E3229" s="147"/>
      <c r="F3229" s="147"/>
      <c r="G3229" s="147"/>
      <c r="H3229" s="147"/>
      <c r="I3229" s="147"/>
      <c r="J3229" s="147"/>
      <c r="K3229" s="147" t="s">
        <v>1037</v>
      </c>
      <c r="L3229" s="147"/>
      <c r="M3229" s="147"/>
      <c r="N3229" s="148" t="s">
        <v>17618</v>
      </c>
      <c r="O3229" s="148"/>
      <c r="P3229" s="148"/>
      <c r="Q3229" s="148"/>
      <c r="R3229" s="148"/>
      <c r="S3229" s="148"/>
    </row>
    <row r="3230" spans="1:19" ht="15" customHeight="1" x14ac:dyDescent="0.3">
      <c r="A3230" s="147" t="s">
        <v>33117</v>
      </c>
      <c r="B3230" s="147"/>
      <c r="C3230" s="147" t="s">
        <v>33118</v>
      </c>
      <c r="D3230" s="147"/>
      <c r="E3230" s="147"/>
      <c r="F3230" s="147"/>
      <c r="G3230" s="147"/>
      <c r="H3230" s="147"/>
      <c r="I3230" s="147"/>
      <c r="J3230" s="147"/>
      <c r="K3230" s="147" t="s">
        <v>1037</v>
      </c>
      <c r="L3230" s="147"/>
      <c r="M3230" s="147"/>
      <c r="N3230" s="148" t="s">
        <v>1755</v>
      </c>
      <c r="O3230" s="148"/>
      <c r="P3230" s="148"/>
      <c r="Q3230" s="148"/>
      <c r="R3230" s="148"/>
      <c r="S3230" s="148"/>
    </row>
    <row r="3231" spans="1:19" ht="15" customHeight="1" x14ac:dyDescent="0.3">
      <c r="A3231" s="147" t="s">
        <v>33119</v>
      </c>
      <c r="B3231" s="147"/>
      <c r="C3231" s="147" t="s">
        <v>33120</v>
      </c>
      <c r="D3231" s="147"/>
      <c r="E3231" s="147"/>
      <c r="F3231" s="147"/>
      <c r="G3231" s="147"/>
      <c r="H3231" s="147"/>
      <c r="I3231" s="147"/>
      <c r="J3231" s="147"/>
      <c r="K3231" s="147" t="s">
        <v>1037</v>
      </c>
      <c r="L3231" s="147"/>
      <c r="M3231" s="147"/>
      <c r="N3231" s="148" t="s">
        <v>33121</v>
      </c>
      <c r="O3231" s="148"/>
      <c r="P3231" s="148"/>
      <c r="Q3231" s="148"/>
      <c r="R3231" s="148"/>
      <c r="S3231" s="148"/>
    </row>
    <row r="3232" spans="1:19" ht="15" customHeight="1" x14ac:dyDescent="0.3">
      <c r="A3232" s="147" t="s">
        <v>33122</v>
      </c>
      <c r="B3232" s="147"/>
      <c r="C3232" s="147" t="s">
        <v>33123</v>
      </c>
      <c r="D3232" s="147"/>
      <c r="E3232" s="147"/>
      <c r="F3232" s="147"/>
      <c r="G3232" s="147"/>
      <c r="H3232" s="147"/>
      <c r="I3232" s="147"/>
      <c r="J3232" s="147"/>
      <c r="K3232" s="147" t="s">
        <v>1037</v>
      </c>
      <c r="L3232" s="147"/>
      <c r="M3232" s="147"/>
      <c r="N3232" s="148" t="s">
        <v>12626</v>
      </c>
      <c r="O3232" s="148"/>
      <c r="P3232" s="148"/>
      <c r="Q3232" s="148"/>
      <c r="R3232" s="148"/>
      <c r="S3232" s="148"/>
    </row>
    <row r="3233" spans="1:19" ht="15" customHeight="1" x14ac:dyDescent="0.3">
      <c r="A3233" s="147" t="s">
        <v>33124</v>
      </c>
      <c r="B3233" s="147"/>
      <c r="C3233" s="147" t="s">
        <v>33125</v>
      </c>
      <c r="D3233" s="147"/>
      <c r="E3233" s="147"/>
      <c r="F3233" s="147"/>
      <c r="G3233" s="147"/>
      <c r="H3233" s="147"/>
      <c r="I3233" s="147"/>
      <c r="J3233" s="147"/>
      <c r="K3233" s="147" t="s">
        <v>1037</v>
      </c>
      <c r="L3233" s="147"/>
      <c r="M3233" s="147"/>
      <c r="N3233" s="148" t="s">
        <v>637</v>
      </c>
      <c r="O3233" s="148"/>
      <c r="P3233" s="148"/>
      <c r="Q3233" s="148"/>
      <c r="R3233" s="148"/>
      <c r="S3233" s="148"/>
    </row>
    <row r="3234" spans="1:19" ht="15" customHeight="1" x14ac:dyDescent="0.3">
      <c r="A3234" s="147" t="s">
        <v>33126</v>
      </c>
      <c r="B3234" s="147"/>
      <c r="C3234" s="147" t="s">
        <v>33127</v>
      </c>
      <c r="D3234" s="147"/>
      <c r="E3234" s="147"/>
      <c r="F3234" s="147"/>
      <c r="G3234" s="147"/>
      <c r="H3234" s="147"/>
      <c r="I3234" s="147"/>
      <c r="J3234" s="147"/>
      <c r="K3234" s="147" t="s">
        <v>1037</v>
      </c>
      <c r="L3234" s="147"/>
      <c r="M3234" s="147"/>
      <c r="N3234" s="148" t="s">
        <v>33128</v>
      </c>
      <c r="O3234" s="148"/>
      <c r="P3234" s="148"/>
      <c r="Q3234" s="148"/>
      <c r="R3234" s="148"/>
      <c r="S3234" s="148"/>
    </row>
    <row r="3235" spans="1:19" ht="15" customHeight="1" x14ac:dyDescent="0.3">
      <c r="A3235" s="147" t="s">
        <v>33129</v>
      </c>
      <c r="B3235" s="147"/>
      <c r="C3235" s="147" t="s">
        <v>33130</v>
      </c>
      <c r="D3235" s="147"/>
      <c r="E3235" s="147"/>
      <c r="F3235" s="147"/>
      <c r="G3235" s="147"/>
      <c r="H3235" s="147"/>
      <c r="I3235" s="147"/>
      <c r="J3235" s="147"/>
      <c r="K3235" s="147" t="s">
        <v>1037</v>
      </c>
      <c r="L3235" s="147"/>
      <c r="M3235" s="147"/>
      <c r="N3235" s="148" t="s">
        <v>33131</v>
      </c>
      <c r="O3235" s="148"/>
      <c r="P3235" s="148"/>
      <c r="Q3235" s="148"/>
      <c r="R3235" s="148"/>
      <c r="S3235" s="148"/>
    </row>
    <row r="3236" spans="1:19" ht="15" customHeight="1" x14ac:dyDescent="0.3">
      <c r="A3236" s="147" t="s">
        <v>33132</v>
      </c>
      <c r="B3236" s="147"/>
      <c r="C3236" s="147" t="s">
        <v>33133</v>
      </c>
      <c r="D3236" s="147"/>
      <c r="E3236" s="147"/>
      <c r="F3236" s="147"/>
      <c r="G3236" s="147"/>
      <c r="H3236" s="147"/>
      <c r="I3236" s="147"/>
      <c r="J3236" s="147"/>
      <c r="K3236" s="147" t="s">
        <v>1037</v>
      </c>
      <c r="L3236" s="147"/>
      <c r="M3236" s="147"/>
      <c r="N3236" s="148" t="s">
        <v>33134</v>
      </c>
      <c r="O3236" s="148"/>
      <c r="P3236" s="148"/>
      <c r="Q3236" s="148"/>
      <c r="R3236" s="148"/>
      <c r="S3236" s="148"/>
    </row>
    <row r="3237" spans="1:19" ht="15" customHeight="1" x14ac:dyDescent="0.3">
      <c r="A3237" s="147" t="s">
        <v>33135</v>
      </c>
      <c r="B3237" s="147"/>
      <c r="C3237" s="147" t="s">
        <v>33136</v>
      </c>
      <c r="D3237" s="147"/>
      <c r="E3237" s="147"/>
      <c r="F3237" s="147"/>
      <c r="G3237" s="147"/>
      <c r="H3237" s="147"/>
      <c r="I3237" s="147"/>
      <c r="J3237" s="147"/>
      <c r="K3237" s="147" t="s">
        <v>1037</v>
      </c>
      <c r="L3237" s="147"/>
      <c r="M3237" s="147"/>
      <c r="N3237" s="148" t="s">
        <v>33137</v>
      </c>
      <c r="O3237" s="148"/>
      <c r="P3237" s="148"/>
      <c r="Q3237" s="148"/>
      <c r="R3237" s="148"/>
      <c r="S3237" s="148"/>
    </row>
    <row r="3238" spans="1:19" ht="15" customHeight="1" x14ac:dyDescent="0.3">
      <c r="A3238" s="147" t="s">
        <v>33138</v>
      </c>
      <c r="B3238" s="147"/>
      <c r="C3238" s="147" t="s">
        <v>33139</v>
      </c>
      <c r="D3238" s="147"/>
      <c r="E3238" s="147"/>
      <c r="F3238" s="147"/>
      <c r="G3238" s="147"/>
      <c r="H3238" s="147"/>
      <c r="I3238" s="147"/>
      <c r="J3238" s="147"/>
      <c r="K3238" s="147" t="s">
        <v>1037</v>
      </c>
      <c r="L3238" s="147"/>
      <c r="M3238" s="147"/>
      <c r="N3238" s="148" t="s">
        <v>33140</v>
      </c>
      <c r="O3238" s="148"/>
      <c r="P3238" s="148"/>
      <c r="Q3238" s="148"/>
      <c r="R3238" s="148"/>
      <c r="S3238" s="148"/>
    </row>
    <row r="3239" spans="1:19" ht="15" customHeight="1" x14ac:dyDescent="0.3">
      <c r="A3239" s="147" t="s">
        <v>33141</v>
      </c>
      <c r="B3239" s="147"/>
      <c r="C3239" s="147" t="s">
        <v>33142</v>
      </c>
      <c r="D3239" s="147"/>
      <c r="E3239" s="147"/>
      <c r="F3239" s="147"/>
      <c r="G3239" s="147"/>
      <c r="H3239" s="147"/>
      <c r="I3239" s="147"/>
      <c r="J3239" s="147"/>
      <c r="K3239" s="147" t="s">
        <v>1037</v>
      </c>
      <c r="L3239" s="147"/>
      <c r="M3239" s="147"/>
      <c r="N3239" s="148" t="s">
        <v>16371</v>
      </c>
      <c r="O3239" s="148"/>
      <c r="P3239" s="148"/>
      <c r="Q3239" s="148"/>
      <c r="R3239" s="148"/>
      <c r="S3239" s="148"/>
    </row>
    <row r="3240" spans="1:19" ht="15" customHeight="1" x14ac:dyDescent="0.3">
      <c r="A3240" s="147" t="s">
        <v>33143</v>
      </c>
      <c r="B3240" s="147"/>
      <c r="C3240" s="147" t="s">
        <v>33144</v>
      </c>
      <c r="D3240" s="147"/>
      <c r="E3240" s="147"/>
      <c r="F3240" s="147"/>
      <c r="G3240" s="147"/>
      <c r="H3240" s="147"/>
      <c r="I3240" s="147"/>
      <c r="J3240" s="147"/>
      <c r="K3240" s="147" t="s">
        <v>1037</v>
      </c>
      <c r="L3240" s="147"/>
      <c r="M3240" s="147"/>
      <c r="N3240" s="148" t="s">
        <v>33145</v>
      </c>
      <c r="O3240" s="148"/>
      <c r="P3240" s="148"/>
      <c r="Q3240" s="148"/>
      <c r="R3240" s="148"/>
      <c r="S3240" s="148"/>
    </row>
    <row r="3241" spans="1:19" ht="15" customHeight="1" x14ac:dyDescent="0.3">
      <c r="A3241" s="147" t="s">
        <v>33146</v>
      </c>
      <c r="B3241" s="147"/>
      <c r="C3241" s="147" t="s">
        <v>33147</v>
      </c>
      <c r="D3241" s="147"/>
      <c r="E3241" s="147"/>
      <c r="F3241" s="147"/>
      <c r="G3241" s="147"/>
      <c r="H3241" s="147"/>
      <c r="I3241" s="147"/>
      <c r="J3241" s="147"/>
      <c r="K3241" s="147" t="s">
        <v>1037</v>
      </c>
      <c r="L3241" s="147"/>
      <c r="M3241" s="147"/>
      <c r="N3241" s="148" t="s">
        <v>18546</v>
      </c>
      <c r="O3241" s="148"/>
      <c r="P3241" s="148"/>
      <c r="Q3241" s="148"/>
      <c r="R3241" s="148"/>
      <c r="S3241" s="148"/>
    </row>
    <row r="3242" spans="1:19" ht="15" customHeight="1" x14ac:dyDescent="0.3">
      <c r="A3242" s="147" t="s">
        <v>33148</v>
      </c>
      <c r="B3242" s="147"/>
      <c r="C3242" s="147" t="s">
        <v>33149</v>
      </c>
      <c r="D3242" s="147"/>
      <c r="E3242" s="147"/>
      <c r="F3242" s="147"/>
      <c r="G3242" s="147"/>
      <c r="H3242" s="147"/>
      <c r="I3242" s="147"/>
      <c r="J3242" s="147"/>
      <c r="K3242" s="147" t="s">
        <v>1037</v>
      </c>
      <c r="L3242" s="147"/>
      <c r="M3242" s="147"/>
      <c r="N3242" s="148" t="s">
        <v>16817</v>
      </c>
      <c r="O3242" s="148"/>
      <c r="P3242" s="148"/>
      <c r="Q3242" s="148"/>
      <c r="R3242" s="148"/>
      <c r="S3242" s="148"/>
    </row>
    <row r="3243" spans="1:19" ht="15" customHeight="1" x14ac:dyDescent="0.3">
      <c r="A3243" s="152" t="s">
        <v>33150</v>
      </c>
      <c r="B3243" s="152"/>
      <c r="C3243" s="152" t="s">
        <v>33151</v>
      </c>
      <c r="D3243" s="152"/>
      <c r="E3243" s="152"/>
      <c r="F3243" s="152"/>
      <c r="G3243" s="152"/>
      <c r="H3243" s="152"/>
      <c r="I3243" s="152"/>
      <c r="J3243" s="152"/>
      <c r="K3243" s="152" t="s">
        <v>26910</v>
      </c>
      <c r="L3243" s="152"/>
      <c r="M3243" s="152"/>
      <c r="N3243" s="153" t="s">
        <v>26911</v>
      </c>
      <c r="O3243" s="153"/>
      <c r="P3243" s="153"/>
      <c r="Q3243" s="153"/>
      <c r="R3243" s="153"/>
      <c r="S3243" s="153"/>
    </row>
    <row r="3245" spans="1:19" ht="15" customHeight="1" x14ac:dyDescent="0.3">
      <c r="A3245" s="154" t="s">
        <v>26963</v>
      </c>
      <c r="B3245" s="154"/>
      <c r="C3245" s="154"/>
    </row>
    <row r="3246" spans="1:19" ht="15" customHeight="1" x14ac:dyDescent="0.3">
      <c r="A3246" s="154"/>
      <c r="B3246" s="154"/>
      <c r="C3246" s="154"/>
      <c r="P3246" s="155" t="s">
        <v>33152</v>
      </c>
      <c r="Q3246" s="155"/>
      <c r="R3246" s="155"/>
      <c r="S3246" s="155"/>
    </row>
    <row r="3247" spans="1:19" x14ac:dyDescent="0.3">
      <c r="P3247" s="155"/>
      <c r="Q3247" s="155"/>
      <c r="R3247" s="155"/>
      <c r="S3247" s="155"/>
    </row>
    <row r="3249" spans="1:19" ht="15.75" customHeight="1" x14ac:dyDescent="0.3">
      <c r="H3249" s="150" t="s">
        <v>26843</v>
      </c>
      <c r="I3249" s="150"/>
      <c r="J3249" s="150"/>
      <c r="K3249" s="150"/>
      <c r="L3249" s="150"/>
      <c r="M3249" s="150"/>
      <c r="N3249" s="150"/>
    </row>
    <row r="3251" spans="1:19" ht="15.75" customHeight="1" x14ac:dyDescent="0.3">
      <c r="G3251" s="150" t="s">
        <v>26844</v>
      </c>
      <c r="H3251" s="150"/>
    </row>
    <row r="3253" spans="1:19" ht="15" customHeight="1" x14ac:dyDescent="0.3">
      <c r="A3253" s="151" t="s">
        <v>26845</v>
      </c>
      <c r="B3253" s="151"/>
      <c r="C3253" s="151"/>
      <c r="D3253" s="151"/>
      <c r="J3253" s="151" t="s">
        <v>26846</v>
      </c>
      <c r="K3253" s="151"/>
      <c r="M3253" s="151" t="s">
        <v>26847</v>
      </c>
      <c r="N3253" s="151"/>
      <c r="P3253" s="151" t="s">
        <v>26848</v>
      </c>
      <c r="Q3253" s="151"/>
      <c r="R3253" s="151"/>
    </row>
    <row r="3255" spans="1:19" ht="15" customHeight="1" x14ac:dyDescent="0.3">
      <c r="A3255" s="137" t="s">
        <v>27</v>
      </c>
      <c r="C3255" s="149" t="s">
        <v>26849</v>
      </c>
      <c r="D3255" s="149"/>
      <c r="E3255" s="149"/>
      <c r="L3255" s="137" t="s">
        <v>13</v>
      </c>
      <c r="R3255" s="137" t="s">
        <v>26850</v>
      </c>
    </row>
    <row r="3257" spans="1:19" ht="15" customHeight="1" x14ac:dyDescent="0.3">
      <c r="A3257" s="147" t="s">
        <v>33153</v>
      </c>
      <c r="B3257" s="147"/>
      <c r="C3257" s="147" t="s">
        <v>33154</v>
      </c>
      <c r="D3257" s="147"/>
      <c r="E3257" s="147"/>
      <c r="F3257" s="147"/>
      <c r="G3257" s="147"/>
      <c r="H3257" s="147"/>
      <c r="I3257" s="147"/>
      <c r="J3257" s="147"/>
      <c r="K3257" s="147" t="s">
        <v>1037</v>
      </c>
      <c r="L3257" s="147"/>
      <c r="M3257" s="147"/>
      <c r="N3257" s="148" t="s">
        <v>12254</v>
      </c>
      <c r="O3257" s="148"/>
      <c r="P3257" s="148"/>
      <c r="Q3257" s="148"/>
      <c r="R3257" s="148"/>
      <c r="S3257" s="148"/>
    </row>
    <row r="3258" spans="1:19" x14ac:dyDescent="0.3">
      <c r="A3258" s="147"/>
      <c r="B3258" s="147"/>
      <c r="C3258" s="147"/>
      <c r="D3258" s="147"/>
      <c r="E3258" s="147"/>
      <c r="F3258" s="147"/>
      <c r="G3258" s="147"/>
      <c r="H3258" s="147"/>
      <c r="I3258" s="147"/>
      <c r="J3258" s="147"/>
      <c r="K3258" s="147"/>
      <c r="L3258" s="147"/>
      <c r="M3258" s="147"/>
      <c r="N3258" s="148"/>
      <c r="O3258" s="148"/>
      <c r="P3258" s="148"/>
      <c r="Q3258" s="148"/>
      <c r="R3258" s="148"/>
      <c r="S3258" s="148"/>
    </row>
    <row r="3259" spans="1:19" ht="15" customHeight="1" x14ac:dyDescent="0.3">
      <c r="A3259" s="147" t="s">
        <v>33155</v>
      </c>
      <c r="B3259" s="147"/>
      <c r="C3259" s="147" t="s">
        <v>33156</v>
      </c>
      <c r="D3259" s="147"/>
      <c r="E3259" s="147"/>
      <c r="F3259" s="147"/>
      <c r="G3259" s="147"/>
      <c r="H3259" s="147"/>
      <c r="I3259" s="147"/>
      <c r="J3259" s="147"/>
      <c r="K3259" s="147" t="s">
        <v>1037</v>
      </c>
      <c r="L3259" s="147"/>
      <c r="M3259" s="147"/>
      <c r="N3259" s="148" t="s">
        <v>30677</v>
      </c>
      <c r="O3259" s="148"/>
      <c r="P3259" s="148"/>
      <c r="Q3259" s="148"/>
      <c r="R3259" s="148"/>
      <c r="S3259" s="148"/>
    </row>
    <row r="3260" spans="1:19" ht="15" customHeight="1" x14ac:dyDescent="0.3">
      <c r="A3260" s="147" t="s">
        <v>33157</v>
      </c>
      <c r="B3260" s="147"/>
      <c r="C3260" s="147" t="s">
        <v>33158</v>
      </c>
      <c r="D3260" s="147"/>
      <c r="E3260" s="147"/>
      <c r="F3260" s="147"/>
      <c r="G3260" s="147"/>
      <c r="H3260" s="147"/>
      <c r="I3260" s="147"/>
      <c r="J3260" s="147"/>
      <c r="K3260" s="147" t="s">
        <v>1037</v>
      </c>
      <c r="L3260" s="147"/>
      <c r="M3260" s="147"/>
      <c r="N3260" s="148" t="s">
        <v>33159</v>
      </c>
      <c r="O3260" s="148"/>
      <c r="P3260" s="148"/>
      <c r="Q3260" s="148"/>
      <c r="R3260" s="148"/>
      <c r="S3260" s="148"/>
    </row>
    <row r="3261" spans="1:19" ht="15" customHeight="1" x14ac:dyDescent="0.3">
      <c r="A3261" s="147" t="s">
        <v>33160</v>
      </c>
      <c r="B3261" s="147"/>
      <c r="C3261" s="147" t="s">
        <v>33161</v>
      </c>
      <c r="D3261" s="147"/>
      <c r="E3261" s="147"/>
      <c r="F3261" s="147"/>
      <c r="G3261" s="147"/>
      <c r="H3261" s="147"/>
      <c r="I3261" s="147"/>
      <c r="J3261" s="147"/>
      <c r="K3261" s="147" t="s">
        <v>1037</v>
      </c>
      <c r="L3261" s="147"/>
      <c r="M3261" s="147"/>
      <c r="N3261" s="148" t="s">
        <v>16479</v>
      </c>
      <c r="O3261" s="148"/>
      <c r="P3261" s="148"/>
      <c r="Q3261" s="148"/>
      <c r="R3261" s="148"/>
      <c r="S3261" s="148"/>
    </row>
    <row r="3262" spans="1:19" ht="15" customHeight="1" x14ac:dyDescent="0.3">
      <c r="A3262" s="147" t="s">
        <v>33162</v>
      </c>
      <c r="B3262" s="147"/>
      <c r="C3262" s="147" t="s">
        <v>33163</v>
      </c>
      <c r="D3262" s="147"/>
      <c r="E3262" s="147"/>
      <c r="F3262" s="147"/>
      <c r="G3262" s="147"/>
      <c r="H3262" s="147"/>
      <c r="I3262" s="147"/>
      <c r="J3262" s="147"/>
      <c r="K3262" s="147" t="s">
        <v>1037</v>
      </c>
      <c r="L3262" s="147"/>
      <c r="M3262" s="147"/>
      <c r="N3262" s="148" t="s">
        <v>343</v>
      </c>
      <c r="O3262" s="148"/>
      <c r="P3262" s="148"/>
      <c r="Q3262" s="148"/>
      <c r="R3262" s="148"/>
      <c r="S3262" s="148"/>
    </row>
    <row r="3263" spans="1:19" ht="15" customHeight="1" x14ac:dyDescent="0.3">
      <c r="A3263" s="147" t="s">
        <v>33164</v>
      </c>
      <c r="B3263" s="147"/>
      <c r="C3263" s="147" t="s">
        <v>33165</v>
      </c>
      <c r="D3263" s="147"/>
      <c r="E3263" s="147"/>
      <c r="F3263" s="147"/>
      <c r="G3263" s="147"/>
      <c r="H3263" s="147"/>
      <c r="I3263" s="147"/>
      <c r="J3263" s="147"/>
      <c r="K3263" s="147" t="s">
        <v>1037</v>
      </c>
      <c r="L3263" s="147"/>
      <c r="M3263" s="147"/>
      <c r="N3263" s="148" t="s">
        <v>7429</v>
      </c>
      <c r="O3263" s="148"/>
      <c r="P3263" s="148"/>
      <c r="Q3263" s="148"/>
      <c r="R3263" s="148"/>
      <c r="S3263" s="148"/>
    </row>
    <row r="3264" spans="1:19" ht="15" customHeight="1" x14ac:dyDescent="0.3">
      <c r="A3264" s="147" t="s">
        <v>33166</v>
      </c>
      <c r="B3264" s="147"/>
      <c r="C3264" s="147" t="s">
        <v>33167</v>
      </c>
      <c r="D3264" s="147"/>
      <c r="E3264" s="147"/>
      <c r="F3264" s="147"/>
      <c r="G3264" s="147"/>
      <c r="H3264" s="147"/>
      <c r="I3264" s="147"/>
      <c r="J3264" s="147"/>
      <c r="K3264" s="147" t="s">
        <v>1037</v>
      </c>
      <c r="L3264" s="147"/>
      <c r="M3264" s="147"/>
      <c r="N3264" s="148" t="s">
        <v>33168</v>
      </c>
      <c r="O3264" s="148"/>
      <c r="P3264" s="148"/>
      <c r="Q3264" s="148"/>
      <c r="R3264" s="148"/>
      <c r="S3264" s="148"/>
    </row>
    <row r="3265" spans="1:19" ht="15" customHeight="1" x14ac:dyDescent="0.3">
      <c r="A3265" s="147" t="s">
        <v>33169</v>
      </c>
      <c r="B3265" s="147"/>
      <c r="C3265" s="147" t="s">
        <v>33170</v>
      </c>
      <c r="D3265" s="147"/>
      <c r="E3265" s="147"/>
      <c r="F3265" s="147"/>
      <c r="G3265" s="147"/>
      <c r="H3265" s="147"/>
      <c r="I3265" s="147"/>
      <c r="J3265" s="147"/>
      <c r="K3265" s="147" t="s">
        <v>1037</v>
      </c>
      <c r="L3265" s="147"/>
      <c r="M3265" s="147"/>
      <c r="N3265" s="148" t="s">
        <v>15492</v>
      </c>
      <c r="O3265" s="148"/>
      <c r="P3265" s="148"/>
      <c r="Q3265" s="148"/>
      <c r="R3265" s="148"/>
      <c r="S3265" s="148"/>
    </row>
    <row r="3266" spans="1:19" ht="15" customHeight="1" x14ac:dyDescent="0.3">
      <c r="A3266" s="147" t="s">
        <v>33171</v>
      </c>
      <c r="B3266" s="147"/>
      <c r="C3266" s="147" t="s">
        <v>33172</v>
      </c>
      <c r="D3266" s="147"/>
      <c r="E3266" s="147"/>
      <c r="F3266" s="147"/>
      <c r="G3266" s="147"/>
      <c r="H3266" s="147"/>
      <c r="I3266" s="147"/>
      <c r="J3266" s="147"/>
      <c r="K3266" s="147" t="s">
        <v>1037</v>
      </c>
      <c r="L3266" s="147"/>
      <c r="M3266" s="147"/>
      <c r="N3266" s="148" t="s">
        <v>16371</v>
      </c>
      <c r="O3266" s="148"/>
      <c r="P3266" s="148"/>
      <c r="Q3266" s="148"/>
      <c r="R3266" s="148"/>
      <c r="S3266" s="148"/>
    </row>
    <row r="3267" spans="1:19" ht="15" customHeight="1" x14ac:dyDescent="0.3">
      <c r="A3267" s="147" t="s">
        <v>33173</v>
      </c>
      <c r="B3267" s="147"/>
      <c r="C3267" s="147" t="s">
        <v>33174</v>
      </c>
      <c r="D3267" s="147"/>
      <c r="E3267" s="147"/>
      <c r="F3267" s="147"/>
      <c r="G3267" s="147"/>
      <c r="H3267" s="147"/>
      <c r="I3267" s="147"/>
      <c r="J3267" s="147"/>
      <c r="K3267" s="147" t="s">
        <v>1037</v>
      </c>
      <c r="L3267" s="147"/>
      <c r="M3267" s="147"/>
      <c r="N3267" s="148" t="s">
        <v>33175</v>
      </c>
      <c r="O3267" s="148"/>
      <c r="P3267" s="148"/>
      <c r="Q3267" s="148"/>
      <c r="R3267" s="148"/>
      <c r="S3267" s="148"/>
    </row>
    <row r="3268" spans="1:19" ht="15" customHeight="1" x14ac:dyDescent="0.3">
      <c r="A3268" s="147" t="s">
        <v>33176</v>
      </c>
      <c r="B3268" s="147"/>
      <c r="C3268" s="147" t="s">
        <v>33177</v>
      </c>
      <c r="D3268" s="147"/>
      <c r="E3268" s="147"/>
      <c r="F3268" s="147"/>
      <c r="G3268" s="147"/>
      <c r="H3268" s="147"/>
      <c r="I3268" s="147"/>
      <c r="J3268" s="147"/>
      <c r="K3268" s="147" t="s">
        <v>1037</v>
      </c>
      <c r="L3268" s="147"/>
      <c r="M3268" s="147"/>
      <c r="N3268" s="148" t="s">
        <v>16540</v>
      </c>
      <c r="O3268" s="148"/>
      <c r="P3268" s="148"/>
      <c r="Q3268" s="148"/>
      <c r="R3268" s="148"/>
      <c r="S3268" s="148"/>
    </row>
    <row r="3269" spans="1:19" ht="15" customHeight="1" x14ac:dyDescent="0.3">
      <c r="A3269" s="147" t="s">
        <v>33178</v>
      </c>
      <c r="B3269" s="147"/>
      <c r="C3269" s="147" t="s">
        <v>33179</v>
      </c>
      <c r="D3269" s="147"/>
      <c r="E3269" s="147"/>
      <c r="F3269" s="147"/>
      <c r="G3269" s="147"/>
      <c r="H3269" s="147"/>
      <c r="I3269" s="147"/>
      <c r="J3269" s="147"/>
      <c r="K3269" s="147" t="s">
        <v>1037</v>
      </c>
      <c r="L3269" s="147"/>
      <c r="M3269" s="147"/>
      <c r="N3269" s="148" t="s">
        <v>18643</v>
      </c>
      <c r="O3269" s="148"/>
      <c r="P3269" s="148"/>
      <c r="Q3269" s="148"/>
      <c r="R3269" s="148"/>
      <c r="S3269" s="148"/>
    </row>
    <row r="3270" spans="1:19" ht="15" customHeight="1" x14ac:dyDescent="0.3">
      <c r="A3270" s="147" t="s">
        <v>33180</v>
      </c>
      <c r="B3270" s="147"/>
      <c r="C3270" s="147" t="s">
        <v>33181</v>
      </c>
      <c r="D3270" s="147"/>
      <c r="E3270" s="147"/>
      <c r="F3270" s="147"/>
      <c r="G3270" s="147"/>
      <c r="H3270" s="147"/>
      <c r="I3270" s="147"/>
      <c r="J3270" s="147"/>
      <c r="K3270" s="147" t="s">
        <v>1037</v>
      </c>
      <c r="L3270" s="147"/>
      <c r="M3270" s="147"/>
      <c r="N3270" s="148" t="s">
        <v>8877</v>
      </c>
      <c r="O3270" s="148"/>
      <c r="P3270" s="148"/>
      <c r="Q3270" s="148"/>
      <c r="R3270" s="148"/>
      <c r="S3270" s="148"/>
    </row>
    <row r="3271" spans="1:19" ht="15" customHeight="1" x14ac:dyDescent="0.3">
      <c r="A3271" s="147" t="s">
        <v>33182</v>
      </c>
      <c r="B3271" s="147"/>
      <c r="C3271" s="147" t="s">
        <v>33183</v>
      </c>
      <c r="D3271" s="147"/>
      <c r="E3271" s="147"/>
      <c r="F3271" s="147"/>
      <c r="G3271" s="147"/>
      <c r="H3271" s="147"/>
      <c r="I3271" s="147"/>
      <c r="J3271" s="147"/>
      <c r="K3271" s="147" t="s">
        <v>1037</v>
      </c>
      <c r="L3271" s="147"/>
      <c r="M3271" s="147"/>
      <c r="N3271" s="148" t="s">
        <v>16946</v>
      </c>
      <c r="O3271" s="148"/>
      <c r="P3271" s="148"/>
      <c r="Q3271" s="148"/>
      <c r="R3271" s="148"/>
      <c r="S3271" s="148"/>
    </row>
    <row r="3272" spans="1:19" ht="15" customHeight="1" x14ac:dyDescent="0.3">
      <c r="A3272" s="147" t="s">
        <v>33184</v>
      </c>
      <c r="B3272" s="147"/>
      <c r="C3272" s="147" t="s">
        <v>33185</v>
      </c>
      <c r="D3272" s="147"/>
      <c r="E3272" s="147"/>
      <c r="F3272" s="147"/>
      <c r="G3272" s="147"/>
      <c r="H3272" s="147"/>
      <c r="I3272" s="147"/>
      <c r="J3272" s="147"/>
      <c r="K3272" s="147" t="s">
        <v>1037</v>
      </c>
      <c r="L3272" s="147"/>
      <c r="M3272" s="147"/>
      <c r="N3272" s="148" t="s">
        <v>15497</v>
      </c>
      <c r="O3272" s="148"/>
      <c r="P3272" s="148"/>
      <c r="Q3272" s="148"/>
      <c r="R3272" s="148"/>
      <c r="S3272" s="148"/>
    </row>
    <row r="3273" spans="1:19" ht="15" customHeight="1" x14ac:dyDescent="0.3">
      <c r="A3273" s="147" t="s">
        <v>33186</v>
      </c>
      <c r="B3273" s="147"/>
      <c r="C3273" s="147" t="s">
        <v>33187</v>
      </c>
      <c r="D3273" s="147"/>
      <c r="E3273" s="147"/>
      <c r="F3273" s="147"/>
      <c r="G3273" s="147"/>
      <c r="H3273" s="147"/>
      <c r="I3273" s="147"/>
      <c r="J3273" s="147"/>
      <c r="K3273" s="147" t="s">
        <v>1037</v>
      </c>
      <c r="L3273" s="147"/>
      <c r="M3273" s="147"/>
      <c r="N3273" s="148" t="s">
        <v>33188</v>
      </c>
      <c r="O3273" s="148"/>
      <c r="P3273" s="148"/>
      <c r="Q3273" s="148"/>
      <c r="R3273" s="148"/>
      <c r="S3273" s="148"/>
    </row>
    <row r="3274" spans="1:19" ht="15" customHeight="1" x14ac:dyDescent="0.3">
      <c r="A3274" s="147" t="s">
        <v>33189</v>
      </c>
      <c r="B3274" s="147"/>
      <c r="C3274" s="147" t="s">
        <v>33190</v>
      </c>
      <c r="D3274" s="147"/>
      <c r="E3274" s="147"/>
      <c r="F3274" s="147"/>
      <c r="G3274" s="147"/>
      <c r="H3274" s="147"/>
      <c r="I3274" s="147"/>
      <c r="J3274" s="147"/>
      <c r="K3274" s="147" t="s">
        <v>1037</v>
      </c>
      <c r="L3274" s="147"/>
      <c r="M3274" s="147"/>
      <c r="N3274" s="148" t="s">
        <v>28699</v>
      </c>
      <c r="O3274" s="148"/>
      <c r="P3274" s="148"/>
      <c r="Q3274" s="148"/>
      <c r="R3274" s="148"/>
      <c r="S3274" s="148"/>
    </row>
    <row r="3275" spans="1:19" ht="15" customHeight="1" x14ac:dyDescent="0.3">
      <c r="A3275" s="147" t="s">
        <v>33191</v>
      </c>
      <c r="B3275" s="147"/>
      <c r="C3275" s="147" t="s">
        <v>33192</v>
      </c>
      <c r="D3275" s="147"/>
      <c r="E3275" s="147"/>
      <c r="F3275" s="147"/>
      <c r="G3275" s="147"/>
      <c r="H3275" s="147"/>
      <c r="I3275" s="147"/>
      <c r="J3275" s="147"/>
      <c r="K3275" s="147" t="s">
        <v>3131</v>
      </c>
      <c r="L3275" s="147"/>
      <c r="M3275" s="147"/>
      <c r="N3275" s="148" t="s">
        <v>33086</v>
      </c>
      <c r="O3275" s="148"/>
      <c r="P3275" s="148"/>
      <c r="Q3275" s="148"/>
      <c r="R3275" s="148"/>
      <c r="S3275" s="148"/>
    </row>
    <row r="3276" spans="1:19" ht="15" customHeight="1" x14ac:dyDescent="0.3">
      <c r="A3276" s="147" t="s">
        <v>33193</v>
      </c>
      <c r="B3276" s="147"/>
      <c r="C3276" s="147" t="s">
        <v>33194</v>
      </c>
      <c r="D3276" s="147"/>
      <c r="E3276" s="147"/>
      <c r="F3276" s="147"/>
      <c r="G3276" s="147"/>
      <c r="H3276" s="147"/>
      <c r="I3276" s="147"/>
      <c r="J3276" s="147"/>
      <c r="K3276" s="147" t="s">
        <v>1037</v>
      </c>
      <c r="L3276" s="147"/>
      <c r="M3276" s="147"/>
      <c r="N3276" s="148" t="s">
        <v>5945</v>
      </c>
      <c r="O3276" s="148"/>
      <c r="P3276" s="148"/>
      <c r="Q3276" s="148"/>
      <c r="R3276" s="148"/>
      <c r="S3276" s="148"/>
    </row>
    <row r="3277" spans="1:19" ht="15" customHeight="1" x14ac:dyDescent="0.3">
      <c r="A3277" s="147" t="s">
        <v>33195</v>
      </c>
      <c r="B3277" s="147"/>
      <c r="C3277" s="147" t="s">
        <v>33196</v>
      </c>
      <c r="D3277" s="147"/>
      <c r="E3277" s="147"/>
      <c r="F3277" s="147"/>
      <c r="G3277" s="147"/>
      <c r="H3277" s="147"/>
      <c r="I3277" s="147"/>
      <c r="J3277" s="147"/>
      <c r="K3277" s="147" t="s">
        <v>1037</v>
      </c>
      <c r="L3277" s="147"/>
      <c r="M3277" s="147"/>
      <c r="N3277" s="148" t="s">
        <v>33197</v>
      </c>
      <c r="O3277" s="148"/>
      <c r="P3277" s="148"/>
      <c r="Q3277" s="148"/>
      <c r="R3277" s="148"/>
      <c r="S3277" s="148"/>
    </row>
    <row r="3278" spans="1:19" ht="15" customHeight="1" x14ac:dyDescent="0.3">
      <c r="A3278" s="147" t="s">
        <v>33198</v>
      </c>
      <c r="B3278" s="147"/>
      <c r="C3278" s="147" t="s">
        <v>33199</v>
      </c>
      <c r="D3278" s="147"/>
      <c r="E3278" s="147"/>
      <c r="F3278" s="147"/>
      <c r="G3278" s="147"/>
      <c r="H3278" s="147"/>
      <c r="I3278" s="147"/>
      <c r="J3278" s="147"/>
      <c r="K3278" s="147" t="s">
        <v>80</v>
      </c>
      <c r="L3278" s="147"/>
      <c r="M3278" s="147"/>
      <c r="N3278" s="148" t="s">
        <v>11732</v>
      </c>
      <c r="O3278" s="148"/>
      <c r="P3278" s="148"/>
      <c r="Q3278" s="148"/>
      <c r="R3278" s="148"/>
      <c r="S3278" s="148"/>
    </row>
    <row r="3279" spans="1:19" ht="15" customHeight="1" x14ac:dyDescent="0.3">
      <c r="A3279" s="147" t="s">
        <v>33200</v>
      </c>
      <c r="B3279" s="147"/>
      <c r="C3279" s="147" t="s">
        <v>33201</v>
      </c>
      <c r="D3279" s="147"/>
      <c r="E3279" s="147"/>
      <c r="F3279" s="147"/>
      <c r="G3279" s="147"/>
      <c r="H3279" s="147"/>
      <c r="I3279" s="147"/>
      <c r="J3279" s="147"/>
      <c r="K3279" s="147" t="s">
        <v>80</v>
      </c>
      <c r="L3279" s="147"/>
      <c r="M3279" s="147"/>
      <c r="N3279" s="148" t="s">
        <v>5788</v>
      </c>
      <c r="O3279" s="148"/>
      <c r="P3279" s="148"/>
      <c r="Q3279" s="148"/>
      <c r="R3279" s="148"/>
      <c r="S3279" s="148"/>
    </row>
    <row r="3280" spans="1:19" ht="15" customHeight="1" x14ac:dyDescent="0.3">
      <c r="A3280" s="147" t="s">
        <v>33202</v>
      </c>
      <c r="B3280" s="147"/>
      <c r="C3280" s="147" t="s">
        <v>33203</v>
      </c>
      <c r="D3280" s="147"/>
      <c r="E3280" s="147"/>
      <c r="F3280" s="147"/>
      <c r="G3280" s="147"/>
      <c r="H3280" s="147"/>
      <c r="I3280" s="147"/>
      <c r="J3280" s="147"/>
      <c r="K3280" s="147" t="s">
        <v>80</v>
      </c>
      <c r="L3280" s="147"/>
      <c r="M3280" s="147"/>
      <c r="N3280" s="148" t="s">
        <v>7992</v>
      </c>
      <c r="O3280" s="148"/>
      <c r="P3280" s="148"/>
      <c r="Q3280" s="148"/>
      <c r="R3280" s="148"/>
      <c r="S3280" s="148"/>
    </row>
    <row r="3281" spans="1:19" ht="15" customHeight="1" x14ac:dyDescent="0.3">
      <c r="A3281" s="147" t="s">
        <v>33204</v>
      </c>
      <c r="B3281" s="147"/>
      <c r="C3281" s="147" t="s">
        <v>33205</v>
      </c>
      <c r="D3281" s="147"/>
      <c r="E3281" s="147"/>
      <c r="F3281" s="147"/>
      <c r="G3281" s="147"/>
      <c r="H3281" s="147"/>
      <c r="I3281" s="147"/>
      <c r="J3281" s="147"/>
      <c r="K3281" s="147" t="s">
        <v>80</v>
      </c>
      <c r="L3281" s="147"/>
      <c r="M3281" s="147"/>
      <c r="N3281" s="148" t="s">
        <v>33206</v>
      </c>
      <c r="O3281" s="148"/>
      <c r="P3281" s="148"/>
      <c r="Q3281" s="148"/>
      <c r="R3281" s="148"/>
      <c r="S3281" s="148"/>
    </row>
    <row r="3282" spans="1:19" ht="15" customHeight="1" x14ac:dyDescent="0.3">
      <c r="A3282" s="147" t="s">
        <v>33207</v>
      </c>
      <c r="B3282" s="147"/>
      <c r="C3282" s="147" t="s">
        <v>33208</v>
      </c>
      <c r="D3282" s="147"/>
      <c r="E3282" s="147"/>
      <c r="F3282" s="147"/>
      <c r="G3282" s="147"/>
      <c r="H3282" s="147"/>
      <c r="I3282" s="147"/>
      <c r="J3282" s="147"/>
      <c r="K3282" s="147" t="s">
        <v>80</v>
      </c>
      <c r="L3282" s="147"/>
      <c r="M3282" s="147"/>
      <c r="N3282" s="148" t="s">
        <v>573</v>
      </c>
      <c r="O3282" s="148"/>
      <c r="P3282" s="148"/>
      <c r="Q3282" s="148"/>
      <c r="R3282" s="148"/>
      <c r="S3282" s="148"/>
    </row>
    <row r="3283" spans="1:19" ht="15" customHeight="1" x14ac:dyDescent="0.3">
      <c r="A3283" s="147" t="s">
        <v>33209</v>
      </c>
      <c r="B3283" s="147"/>
      <c r="C3283" s="147" t="s">
        <v>33210</v>
      </c>
      <c r="D3283" s="147"/>
      <c r="E3283" s="147"/>
      <c r="F3283" s="147"/>
      <c r="G3283" s="147"/>
      <c r="H3283" s="147"/>
      <c r="I3283" s="147"/>
      <c r="J3283" s="147"/>
      <c r="K3283" s="147" t="s">
        <v>80</v>
      </c>
      <c r="L3283" s="147"/>
      <c r="M3283" s="147"/>
      <c r="N3283" s="148" t="s">
        <v>4586</v>
      </c>
      <c r="O3283" s="148"/>
      <c r="P3283" s="148"/>
      <c r="Q3283" s="148"/>
      <c r="R3283" s="148"/>
      <c r="S3283" s="148"/>
    </row>
    <row r="3284" spans="1:19" ht="15" customHeight="1" x14ac:dyDescent="0.3">
      <c r="A3284" s="147" t="s">
        <v>33211</v>
      </c>
      <c r="B3284" s="147"/>
      <c r="C3284" s="147" t="s">
        <v>33212</v>
      </c>
      <c r="D3284" s="147"/>
      <c r="E3284" s="147"/>
      <c r="F3284" s="147"/>
      <c r="G3284" s="147"/>
      <c r="H3284" s="147"/>
      <c r="I3284" s="147"/>
      <c r="J3284" s="147"/>
      <c r="K3284" s="147" t="s">
        <v>80</v>
      </c>
      <c r="L3284" s="147"/>
      <c r="M3284" s="147"/>
      <c r="N3284" s="148" t="s">
        <v>4586</v>
      </c>
      <c r="O3284" s="148"/>
      <c r="P3284" s="148"/>
      <c r="Q3284" s="148"/>
      <c r="R3284" s="148"/>
      <c r="S3284" s="148"/>
    </row>
    <row r="3285" spans="1:19" ht="15" customHeight="1" x14ac:dyDescent="0.3">
      <c r="A3285" s="147" t="s">
        <v>33213</v>
      </c>
      <c r="B3285" s="147"/>
      <c r="C3285" s="147" t="s">
        <v>33214</v>
      </c>
      <c r="D3285" s="147"/>
      <c r="E3285" s="147"/>
      <c r="F3285" s="147"/>
      <c r="G3285" s="147"/>
      <c r="H3285" s="147"/>
      <c r="I3285" s="147"/>
      <c r="J3285" s="147"/>
      <c r="K3285" s="147" t="s">
        <v>80</v>
      </c>
      <c r="L3285" s="147"/>
      <c r="M3285" s="147"/>
      <c r="N3285" s="148" t="s">
        <v>8013</v>
      </c>
      <c r="O3285" s="148"/>
      <c r="P3285" s="148"/>
      <c r="Q3285" s="148"/>
      <c r="R3285" s="148"/>
      <c r="S3285" s="148"/>
    </row>
    <row r="3286" spans="1:19" ht="15" customHeight="1" x14ac:dyDescent="0.3">
      <c r="A3286" s="147" t="s">
        <v>33215</v>
      </c>
      <c r="B3286" s="147"/>
      <c r="C3286" s="147" t="s">
        <v>33216</v>
      </c>
      <c r="D3286" s="147"/>
      <c r="E3286" s="147"/>
      <c r="F3286" s="147"/>
      <c r="G3286" s="147"/>
      <c r="H3286" s="147"/>
      <c r="I3286" s="147"/>
      <c r="J3286" s="147"/>
      <c r="K3286" s="147" t="s">
        <v>80</v>
      </c>
      <c r="L3286" s="147"/>
      <c r="M3286" s="147"/>
      <c r="N3286" s="148" t="s">
        <v>4485</v>
      </c>
      <c r="O3286" s="148"/>
      <c r="P3286" s="148"/>
      <c r="Q3286" s="148"/>
      <c r="R3286" s="148"/>
      <c r="S3286" s="148"/>
    </row>
    <row r="3287" spans="1:19" ht="15" customHeight="1" x14ac:dyDescent="0.3">
      <c r="A3287" s="147" t="s">
        <v>33217</v>
      </c>
      <c r="B3287" s="147"/>
      <c r="C3287" s="147" t="s">
        <v>33218</v>
      </c>
      <c r="D3287" s="147"/>
      <c r="E3287" s="147"/>
      <c r="F3287" s="147"/>
      <c r="G3287" s="147"/>
      <c r="H3287" s="147"/>
      <c r="I3287" s="147"/>
      <c r="J3287" s="147"/>
      <c r="K3287" s="147" t="s">
        <v>80</v>
      </c>
      <c r="L3287" s="147"/>
      <c r="M3287" s="147"/>
      <c r="N3287" s="148" t="s">
        <v>5101</v>
      </c>
      <c r="O3287" s="148"/>
      <c r="P3287" s="148"/>
      <c r="Q3287" s="148"/>
      <c r="R3287" s="148"/>
      <c r="S3287" s="148"/>
    </row>
    <row r="3288" spans="1:19" ht="15" customHeight="1" x14ac:dyDescent="0.3">
      <c r="A3288" s="147" t="s">
        <v>33219</v>
      </c>
      <c r="B3288" s="147"/>
      <c r="C3288" s="147" t="s">
        <v>33220</v>
      </c>
      <c r="D3288" s="147"/>
      <c r="E3288" s="147"/>
      <c r="F3288" s="147"/>
      <c r="G3288" s="147"/>
      <c r="H3288" s="147"/>
      <c r="I3288" s="147"/>
      <c r="J3288" s="147"/>
      <c r="K3288" s="147" t="s">
        <v>80</v>
      </c>
      <c r="L3288" s="147"/>
      <c r="M3288" s="147"/>
      <c r="N3288" s="148" t="s">
        <v>7903</v>
      </c>
      <c r="O3288" s="148"/>
      <c r="P3288" s="148"/>
      <c r="Q3288" s="148"/>
      <c r="R3288" s="148"/>
      <c r="S3288" s="148"/>
    </row>
    <row r="3289" spans="1:19" ht="15" customHeight="1" x14ac:dyDescent="0.3">
      <c r="A3289" s="147" t="s">
        <v>33221</v>
      </c>
      <c r="B3289" s="147"/>
      <c r="C3289" s="147" t="s">
        <v>33222</v>
      </c>
      <c r="D3289" s="147"/>
      <c r="E3289" s="147"/>
      <c r="F3289" s="147"/>
      <c r="G3289" s="147"/>
      <c r="H3289" s="147"/>
      <c r="I3289" s="147"/>
      <c r="J3289" s="147"/>
      <c r="K3289" s="147" t="s">
        <v>80</v>
      </c>
      <c r="L3289" s="147"/>
      <c r="M3289" s="147"/>
      <c r="N3289" s="148" t="s">
        <v>16535</v>
      </c>
      <c r="O3289" s="148"/>
      <c r="P3289" s="148"/>
      <c r="Q3289" s="148"/>
      <c r="R3289" s="148"/>
      <c r="S3289" s="148"/>
    </row>
    <row r="3290" spans="1:19" ht="15" customHeight="1" x14ac:dyDescent="0.3">
      <c r="A3290" s="147" t="s">
        <v>33223</v>
      </c>
      <c r="B3290" s="147"/>
      <c r="C3290" s="147" t="s">
        <v>33224</v>
      </c>
      <c r="D3290" s="147"/>
      <c r="E3290" s="147"/>
      <c r="F3290" s="147"/>
      <c r="G3290" s="147"/>
      <c r="H3290" s="147"/>
      <c r="I3290" s="147"/>
      <c r="J3290" s="147"/>
      <c r="K3290" s="147" t="s">
        <v>80</v>
      </c>
      <c r="L3290" s="147"/>
      <c r="M3290" s="147"/>
      <c r="N3290" s="148" t="s">
        <v>1640</v>
      </c>
      <c r="O3290" s="148"/>
      <c r="P3290" s="148"/>
      <c r="Q3290" s="148"/>
      <c r="R3290" s="148"/>
      <c r="S3290" s="148"/>
    </row>
    <row r="3291" spans="1:19" ht="15" customHeight="1" x14ac:dyDescent="0.3">
      <c r="A3291" s="147" t="s">
        <v>33225</v>
      </c>
      <c r="B3291" s="147"/>
      <c r="C3291" s="147" t="s">
        <v>33226</v>
      </c>
      <c r="D3291" s="147"/>
      <c r="E3291" s="147"/>
      <c r="F3291" s="147"/>
      <c r="G3291" s="147"/>
      <c r="H3291" s="147"/>
      <c r="I3291" s="147"/>
      <c r="J3291" s="147"/>
      <c r="K3291" s="147" t="s">
        <v>80</v>
      </c>
      <c r="L3291" s="147"/>
      <c r="M3291" s="147"/>
      <c r="N3291" s="148" t="s">
        <v>7621</v>
      </c>
      <c r="O3291" s="148"/>
      <c r="P3291" s="148"/>
      <c r="Q3291" s="148"/>
      <c r="R3291" s="148"/>
      <c r="S3291" s="148"/>
    </row>
    <row r="3292" spans="1:19" ht="15" customHeight="1" x14ac:dyDescent="0.3">
      <c r="A3292" s="147" t="s">
        <v>33227</v>
      </c>
      <c r="B3292" s="147"/>
      <c r="C3292" s="147" t="s">
        <v>33228</v>
      </c>
      <c r="D3292" s="147"/>
      <c r="E3292" s="147"/>
      <c r="F3292" s="147"/>
      <c r="G3292" s="147"/>
      <c r="H3292" s="147"/>
      <c r="I3292" s="147"/>
      <c r="J3292" s="147"/>
      <c r="K3292" s="147" t="s">
        <v>80</v>
      </c>
      <c r="L3292" s="147"/>
      <c r="M3292" s="147"/>
      <c r="N3292" s="148" t="s">
        <v>7621</v>
      </c>
      <c r="O3292" s="148"/>
      <c r="P3292" s="148"/>
      <c r="Q3292" s="148"/>
      <c r="R3292" s="148"/>
      <c r="S3292" s="148"/>
    </row>
    <row r="3293" spans="1:19" ht="15" customHeight="1" x14ac:dyDescent="0.3">
      <c r="A3293" s="147" t="s">
        <v>33229</v>
      </c>
      <c r="B3293" s="147"/>
      <c r="C3293" s="147" t="s">
        <v>33230</v>
      </c>
      <c r="D3293" s="147"/>
      <c r="E3293" s="147"/>
      <c r="F3293" s="147"/>
      <c r="G3293" s="147"/>
      <c r="H3293" s="147"/>
      <c r="I3293" s="147"/>
      <c r="J3293" s="147"/>
      <c r="K3293" s="147" t="s">
        <v>80</v>
      </c>
      <c r="L3293" s="147"/>
      <c r="M3293" s="147"/>
      <c r="N3293" s="148" t="s">
        <v>8975</v>
      </c>
      <c r="O3293" s="148"/>
      <c r="P3293" s="148"/>
      <c r="Q3293" s="148"/>
      <c r="R3293" s="148"/>
      <c r="S3293" s="148"/>
    </row>
    <row r="3294" spans="1:19" ht="15" customHeight="1" x14ac:dyDescent="0.3">
      <c r="A3294" s="147" t="s">
        <v>33231</v>
      </c>
      <c r="B3294" s="147"/>
      <c r="C3294" s="147" t="s">
        <v>33232</v>
      </c>
      <c r="D3294" s="147"/>
      <c r="E3294" s="147"/>
      <c r="F3294" s="147"/>
      <c r="G3294" s="147"/>
      <c r="H3294" s="147"/>
      <c r="I3294" s="147"/>
      <c r="J3294" s="147"/>
      <c r="K3294" s="147" t="s">
        <v>80</v>
      </c>
      <c r="L3294" s="147"/>
      <c r="M3294" s="147"/>
      <c r="N3294" s="148" t="s">
        <v>16442</v>
      </c>
      <c r="O3294" s="148"/>
      <c r="P3294" s="148"/>
      <c r="Q3294" s="148"/>
      <c r="R3294" s="148"/>
      <c r="S3294" s="148"/>
    </row>
    <row r="3295" spans="1:19" ht="15" customHeight="1" x14ac:dyDescent="0.3">
      <c r="A3295" s="147" t="s">
        <v>33233</v>
      </c>
      <c r="B3295" s="147"/>
      <c r="C3295" s="147" t="s">
        <v>33234</v>
      </c>
      <c r="D3295" s="147"/>
      <c r="E3295" s="147"/>
      <c r="F3295" s="147"/>
      <c r="G3295" s="147"/>
      <c r="H3295" s="147"/>
      <c r="I3295" s="147"/>
      <c r="J3295" s="147"/>
      <c r="K3295" s="147" t="s">
        <v>80</v>
      </c>
      <c r="L3295" s="147"/>
      <c r="M3295" s="147"/>
      <c r="N3295" s="148" t="s">
        <v>5426</v>
      </c>
      <c r="O3295" s="148"/>
      <c r="P3295" s="148"/>
      <c r="Q3295" s="148"/>
      <c r="R3295" s="148"/>
      <c r="S3295" s="148"/>
    </row>
    <row r="3296" spans="1:19" ht="15" customHeight="1" x14ac:dyDescent="0.3">
      <c r="A3296" s="147" t="s">
        <v>33235</v>
      </c>
      <c r="B3296" s="147"/>
      <c r="C3296" s="147" t="s">
        <v>33236</v>
      </c>
      <c r="D3296" s="147"/>
      <c r="E3296" s="147"/>
      <c r="F3296" s="147"/>
      <c r="G3296" s="147"/>
      <c r="H3296" s="147"/>
      <c r="I3296" s="147"/>
      <c r="J3296" s="147"/>
      <c r="K3296" s="147" t="s">
        <v>80</v>
      </c>
      <c r="L3296" s="147"/>
      <c r="M3296" s="147"/>
      <c r="N3296" s="148" t="s">
        <v>2393</v>
      </c>
      <c r="O3296" s="148"/>
      <c r="P3296" s="148"/>
      <c r="Q3296" s="148"/>
      <c r="R3296" s="148"/>
      <c r="S3296" s="148"/>
    </row>
    <row r="3297" spans="1:19" ht="15" customHeight="1" x14ac:dyDescent="0.3">
      <c r="A3297" s="147" t="s">
        <v>33237</v>
      </c>
      <c r="B3297" s="147"/>
      <c r="C3297" s="147" t="s">
        <v>33238</v>
      </c>
      <c r="D3297" s="147"/>
      <c r="E3297" s="147"/>
      <c r="F3297" s="147"/>
      <c r="G3297" s="147"/>
      <c r="H3297" s="147"/>
      <c r="I3297" s="147"/>
      <c r="J3297" s="147"/>
      <c r="K3297" s="147" t="s">
        <v>80</v>
      </c>
      <c r="L3297" s="147"/>
      <c r="M3297" s="147"/>
      <c r="N3297" s="148" t="s">
        <v>5828</v>
      </c>
      <c r="O3297" s="148"/>
      <c r="P3297" s="148"/>
      <c r="Q3297" s="148"/>
      <c r="R3297" s="148"/>
      <c r="S3297" s="148"/>
    </row>
    <row r="3298" spans="1:19" ht="15" customHeight="1" x14ac:dyDescent="0.3">
      <c r="A3298" s="147" t="s">
        <v>33239</v>
      </c>
      <c r="B3298" s="147"/>
      <c r="C3298" s="147" t="s">
        <v>33240</v>
      </c>
      <c r="D3298" s="147"/>
      <c r="E3298" s="147"/>
      <c r="F3298" s="147"/>
      <c r="G3298" s="147"/>
      <c r="H3298" s="147"/>
      <c r="I3298" s="147"/>
      <c r="J3298" s="147"/>
      <c r="K3298" s="147" t="s">
        <v>80</v>
      </c>
      <c r="L3298" s="147"/>
      <c r="M3298" s="147"/>
      <c r="N3298" s="148" t="s">
        <v>33241</v>
      </c>
      <c r="O3298" s="148"/>
      <c r="P3298" s="148"/>
      <c r="Q3298" s="148"/>
      <c r="R3298" s="148"/>
      <c r="S3298" s="148"/>
    </row>
    <row r="3299" spans="1:19" ht="15" customHeight="1" x14ac:dyDescent="0.3">
      <c r="A3299" s="147" t="s">
        <v>33242</v>
      </c>
      <c r="B3299" s="147"/>
      <c r="C3299" s="147" t="s">
        <v>33243</v>
      </c>
      <c r="D3299" s="147"/>
      <c r="E3299" s="147"/>
      <c r="F3299" s="147"/>
      <c r="G3299" s="147"/>
      <c r="H3299" s="147"/>
      <c r="I3299" s="147"/>
      <c r="J3299" s="147"/>
      <c r="K3299" s="147" t="s">
        <v>80</v>
      </c>
      <c r="L3299" s="147"/>
      <c r="M3299" s="147"/>
      <c r="N3299" s="148" t="s">
        <v>5426</v>
      </c>
      <c r="O3299" s="148"/>
      <c r="P3299" s="148"/>
      <c r="Q3299" s="148"/>
      <c r="R3299" s="148"/>
      <c r="S3299" s="148"/>
    </row>
    <row r="3300" spans="1:19" ht="15" customHeight="1" x14ac:dyDescent="0.3">
      <c r="A3300" s="147" t="s">
        <v>33244</v>
      </c>
      <c r="B3300" s="147"/>
      <c r="C3300" s="147" t="s">
        <v>33245</v>
      </c>
      <c r="D3300" s="147"/>
      <c r="E3300" s="147"/>
      <c r="F3300" s="147"/>
      <c r="G3300" s="147"/>
      <c r="H3300" s="147"/>
      <c r="I3300" s="147"/>
      <c r="J3300" s="147"/>
      <c r="K3300" s="147" t="s">
        <v>26910</v>
      </c>
      <c r="L3300" s="147"/>
      <c r="M3300" s="147"/>
      <c r="N3300" s="148" t="s">
        <v>26911</v>
      </c>
      <c r="O3300" s="148"/>
      <c r="P3300" s="148"/>
      <c r="Q3300" s="148"/>
      <c r="R3300" s="148"/>
      <c r="S3300" s="148"/>
    </row>
    <row r="3301" spans="1:19" ht="15" customHeight="1" x14ac:dyDescent="0.3">
      <c r="A3301" s="147" t="s">
        <v>33246</v>
      </c>
      <c r="B3301" s="147"/>
      <c r="C3301" s="147" t="s">
        <v>33247</v>
      </c>
      <c r="D3301" s="147"/>
      <c r="E3301" s="147"/>
      <c r="F3301" s="147"/>
      <c r="G3301" s="147"/>
      <c r="H3301" s="147"/>
      <c r="I3301" s="147"/>
      <c r="J3301" s="147"/>
      <c r="K3301" s="147" t="s">
        <v>1037</v>
      </c>
      <c r="L3301" s="147"/>
      <c r="M3301" s="147"/>
      <c r="N3301" s="148" t="s">
        <v>5074</v>
      </c>
      <c r="O3301" s="148"/>
      <c r="P3301" s="148"/>
      <c r="Q3301" s="148"/>
      <c r="R3301" s="148"/>
      <c r="S3301" s="148"/>
    </row>
    <row r="3302" spans="1:19" ht="15" customHeight="1" x14ac:dyDescent="0.3">
      <c r="A3302" s="147" t="s">
        <v>33248</v>
      </c>
      <c r="B3302" s="147"/>
      <c r="C3302" s="147" t="s">
        <v>33249</v>
      </c>
      <c r="D3302" s="147"/>
      <c r="E3302" s="147"/>
      <c r="F3302" s="147"/>
      <c r="G3302" s="147"/>
      <c r="H3302" s="147"/>
      <c r="I3302" s="147"/>
      <c r="J3302" s="147"/>
      <c r="K3302" s="147" t="s">
        <v>1037</v>
      </c>
      <c r="L3302" s="147"/>
      <c r="M3302" s="147"/>
      <c r="N3302" s="148" t="s">
        <v>33250</v>
      </c>
      <c r="O3302" s="148"/>
      <c r="P3302" s="148"/>
      <c r="Q3302" s="148"/>
      <c r="R3302" s="148"/>
      <c r="S3302" s="148"/>
    </row>
    <row r="3303" spans="1:19" ht="15" customHeight="1" x14ac:dyDescent="0.3">
      <c r="A3303" s="147" t="s">
        <v>33251</v>
      </c>
      <c r="B3303" s="147"/>
      <c r="C3303" s="147" t="s">
        <v>33120</v>
      </c>
      <c r="D3303" s="147"/>
      <c r="E3303" s="147"/>
      <c r="F3303" s="147"/>
      <c r="G3303" s="147"/>
      <c r="H3303" s="147"/>
      <c r="I3303" s="147"/>
      <c r="J3303" s="147"/>
      <c r="K3303" s="147" t="s">
        <v>1037</v>
      </c>
      <c r="L3303" s="147"/>
      <c r="M3303" s="147"/>
      <c r="N3303" s="148" t="s">
        <v>17004</v>
      </c>
      <c r="O3303" s="148"/>
      <c r="P3303" s="148"/>
      <c r="Q3303" s="148"/>
      <c r="R3303" s="148"/>
      <c r="S3303" s="148"/>
    </row>
    <row r="3304" spans="1:19" ht="15" customHeight="1" x14ac:dyDescent="0.3">
      <c r="A3304" s="152" t="s">
        <v>33252</v>
      </c>
      <c r="B3304" s="152"/>
      <c r="C3304" s="152" t="s">
        <v>33253</v>
      </c>
      <c r="D3304" s="152"/>
      <c r="E3304" s="152"/>
      <c r="F3304" s="152"/>
      <c r="G3304" s="152"/>
      <c r="H3304" s="152"/>
      <c r="I3304" s="152"/>
      <c r="J3304" s="152"/>
      <c r="K3304" s="152" t="s">
        <v>1037</v>
      </c>
      <c r="L3304" s="152"/>
      <c r="M3304" s="152"/>
      <c r="N3304" s="153" t="s">
        <v>1755</v>
      </c>
      <c r="O3304" s="153"/>
      <c r="P3304" s="153"/>
      <c r="Q3304" s="153"/>
      <c r="R3304" s="153"/>
      <c r="S3304" s="153"/>
    </row>
    <row r="3306" spans="1:19" ht="15" customHeight="1" x14ac:dyDescent="0.3">
      <c r="A3306" s="154" t="s">
        <v>26963</v>
      </c>
      <c r="B3306" s="154"/>
      <c r="C3306" s="154"/>
    </row>
    <row r="3307" spans="1:19" ht="15" customHeight="1" x14ac:dyDescent="0.3">
      <c r="A3307" s="154"/>
      <c r="B3307" s="154"/>
      <c r="C3307" s="154"/>
      <c r="P3307" s="155" t="s">
        <v>33254</v>
      </c>
      <c r="Q3307" s="155"/>
      <c r="R3307" s="155"/>
      <c r="S3307" s="155"/>
    </row>
    <row r="3308" spans="1:19" x14ac:dyDescent="0.3">
      <c r="P3308" s="155"/>
      <c r="Q3308" s="155"/>
      <c r="R3308" s="155"/>
      <c r="S3308" s="155"/>
    </row>
    <row r="3310" spans="1:19" ht="15.75" customHeight="1" x14ac:dyDescent="0.3">
      <c r="H3310" s="150" t="s">
        <v>26843</v>
      </c>
      <c r="I3310" s="150"/>
      <c r="J3310" s="150"/>
      <c r="K3310" s="150"/>
      <c r="L3310" s="150"/>
      <c r="M3310" s="150"/>
      <c r="N3310" s="150"/>
    </row>
    <row r="3312" spans="1:19" ht="15.75" customHeight="1" x14ac:dyDescent="0.3">
      <c r="G3312" s="150" t="s">
        <v>26844</v>
      </c>
      <c r="H3312" s="150"/>
    </row>
    <row r="3314" spans="1:19" ht="15" customHeight="1" x14ac:dyDescent="0.3">
      <c r="A3314" s="151" t="s">
        <v>26845</v>
      </c>
      <c r="B3314" s="151"/>
      <c r="C3314" s="151"/>
      <c r="D3314" s="151"/>
      <c r="J3314" s="151" t="s">
        <v>26846</v>
      </c>
      <c r="K3314" s="151"/>
      <c r="M3314" s="151" t="s">
        <v>26847</v>
      </c>
      <c r="N3314" s="151"/>
      <c r="P3314" s="151" t="s">
        <v>26848</v>
      </c>
      <c r="Q3314" s="151"/>
      <c r="R3314" s="151"/>
    </row>
    <row r="3316" spans="1:19" ht="15" customHeight="1" x14ac:dyDescent="0.3">
      <c r="A3316" s="137" t="s">
        <v>27</v>
      </c>
      <c r="C3316" s="149" t="s">
        <v>26849</v>
      </c>
      <c r="D3316" s="149"/>
      <c r="E3316" s="149"/>
      <c r="L3316" s="137" t="s">
        <v>13</v>
      </c>
      <c r="R3316" s="137" t="s">
        <v>26850</v>
      </c>
    </row>
    <row r="3318" spans="1:19" ht="15" customHeight="1" x14ac:dyDescent="0.3">
      <c r="A3318" s="147" t="s">
        <v>33255</v>
      </c>
      <c r="B3318" s="147"/>
      <c r="C3318" s="147" t="s">
        <v>33256</v>
      </c>
      <c r="D3318" s="147"/>
      <c r="E3318" s="147"/>
      <c r="F3318" s="147"/>
      <c r="G3318" s="147"/>
      <c r="H3318" s="147"/>
      <c r="I3318" s="147"/>
      <c r="J3318" s="147"/>
      <c r="K3318" s="147" t="s">
        <v>1037</v>
      </c>
      <c r="L3318" s="147"/>
      <c r="M3318" s="147"/>
      <c r="N3318" s="148" t="s">
        <v>33250</v>
      </c>
      <c r="O3318" s="148"/>
      <c r="P3318" s="148"/>
      <c r="Q3318" s="148"/>
      <c r="R3318" s="148"/>
      <c r="S3318" s="148"/>
    </row>
    <row r="3319" spans="1:19" x14ac:dyDescent="0.3">
      <c r="A3319" s="147"/>
      <c r="B3319" s="147"/>
      <c r="C3319" s="147"/>
      <c r="D3319" s="147"/>
      <c r="E3319" s="147"/>
      <c r="F3319" s="147"/>
      <c r="G3319" s="147"/>
      <c r="H3319" s="147"/>
      <c r="I3319" s="147"/>
      <c r="J3319" s="147"/>
      <c r="K3319" s="147"/>
      <c r="L3319" s="147"/>
      <c r="M3319" s="147"/>
      <c r="N3319" s="148"/>
      <c r="O3319" s="148"/>
      <c r="P3319" s="148"/>
      <c r="Q3319" s="148"/>
      <c r="R3319" s="148"/>
      <c r="S3319" s="148"/>
    </row>
    <row r="3320" spans="1:19" ht="15" customHeight="1" x14ac:dyDescent="0.3">
      <c r="A3320" s="147" t="s">
        <v>33257</v>
      </c>
      <c r="B3320" s="147"/>
      <c r="C3320" s="147" t="s">
        <v>33258</v>
      </c>
      <c r="D3320" s="147"/>
      <c r="E3320" s="147"/>
      <c r="F3320" s="147"/>
      <c r="G3320" s="147"/>
      <c r="H3320" s="147"/>
      <c r="I3320" s="147"/>
      <c r="J3320" s="147"/>
      <c r="K3320" s="147" t="s">
        <v>1037</v>
      </c>
      <c r="L3320" s="147"/>
      <c r="M3320" s="147"/>
      <c r="N3320" s="148" t="s">
        <v>808</v>
      </c>
      <c r="O3320" s="148"/>
      <c r="P3320" s="148"/>
      <c r="Q3320" s="148"/>
      <c r="R3320" s="148"/>
      <c r="S3320" s="148"/>
    </row>
    <row r="3321" spans="1:19" ht="15" customHeight="1" x14ac:dyDescent="0.3">
      <c r="A3321" s="147" t="s">
        <v>33259</v>
      </c>
      <c r="B3321" s="147"/>
      <c r="C3321" s="147" t="s">
        <v>33260</v>
      </c>
      <c r="D3321" s="147"/>
      <c r="E3321" s="147"/>
      <c r="F3321" s="147"/>
      <c r="G3321" s="147"/>
      <c r="H3321" s="147"/>
      <c r="I3321" s="147"/>
      <c r="J3321" s="147"/>
      <c r="K3321" s="147" t="s">
        <v>1037</v>
      </c>
      <c r="L3321" s="147"/>
      <c r="M3321" s="147"/>
      <c r="N3321" s="148" t="s">
        <v>33261</v>
      </c>
      <c r="O3321" s="148"/>
      <c r="P3321" s="148"/>
      <c r="Q3321" s="148"/>
      <c r="R3321" s="148"/>
      <c r="S3321" s="148"/>
    </row>
    <row r="3322" spans="1:19" ht="15" customHeight="1" x14ac:dyDescent="0.3">
      <c r="A3322" s="147" t="s">
        <v>33262</v>
      </c>
      <c r="B3322" s="147"/>
      <c r="C3322" s="147" t="s">
        <v>33263</v>
      </c>
      <c r="D3322" s="147"/>
      <c r="E3322" s="147"/>
      <c r="F3322" s="147"/>
      <c r="G3322" s="147"/>
      <c r="H3322" s="147"/>
      <c r="I3322" s="147"/>
      <c r="J3322" s="147"/>
      <c r="K3322" s="147" t="s">
        <v>1037</v>
      </c>
      <c r="L3322" s="147"/>
      <c r="M3322" s="147"/>
      <c r="N3322" s="148" t="s">
        <v>33264</v>
      </c>
      <c r="O3322" s="148"/>
      <c r="P3322" s="148"/>
      <c r="Q3322" s="148"/>
      <c r="R3322" s="148"/>
      <c r="S3322" s="148"/>
    </row>
    <row r="3323" spans="1:19" ht="15" customHeight="1" x14ac:dyDescent="0.3">
      <c r="A3323" s="147" t="s">
        <v>33265</v>
      </c>
      <c r="B3323" s="147"/>
      <c r="C3323" s="147" t="s">
        <v>33266</v>
      </c>
      <c r="D3323" s="147"/>
      <c r="E3323" s="147"/>
      <c r="F3323" s="147"/>
      <c r="G3323" s="147"/>
      <c r="H3323" s="147"/>
      <c r="I3323" s="147"/>
      <c r="J3323" s="147"/>
      <c r="K3323" s="147" t="s">
        <v>1037</v>
      </c>
      <c r="L3323" s="147"/>
      <c r="M3323" s="147"/>
      <c r="N3323" s="148" t="s">
        <v>33267</v>
      </c>
      <c r="O3323" s="148"/>
      <c r="P3323" s="148"/>
      <c r="Q3323" s="148"/>
      <c r="R3323" s="148"/>
      <c r="S3323" s="148"/>
    </row>
    <row r="3324" spans="1:19" ht="15" customHeight="1" x14ac:dyDescent="0.3">
      <c r="A3324" s="147" t="s">
        <v>33268</v>
      </c>
      <c r="B3324" s="147"/>
      <c r="C3324" s="147" t="s">
        <v>33269</v>
      </c>
      <c r="D3324" s="147"/>
      <c r="E3324" s="147"/>
      <c r="F3324" s="147"/>
      <c r="G3324" s="147"/>
      <c r="H3324" s="147"/>
      <c r="I3324" s="147"/>
      <c r="J3324" s="147"/>
      <c r="K3324" s="147" t="s">
        <v>1037</v>
      </c>
      <c r="L3324" s="147"/>
      <c r="M3324" s="147"/>
      <c r="N3324" s="148" t="s">
        <v>15140</v>
      </c>
      <c r="O3324" s="148"/>
      <c r="P3324" s="148"/>
      <c r="Q3324" s="148"/>
      <c r="R3324" s="148"/>
      <c r="S3324" s="148"/>
    </row>
    <row r="3325" spans="1:19" ht="15" customHeight="1" x14ac:dyDescent="0.3">
      <c r="A3325" s="147" t="s">
        <v>33270</v>
      </c>
      <c r="B3325" s="147"/>
      <c r="C3325" s="147" t="s">
        <v>33271</v>
      </c>
      <c r="D3325" s="147"/>
      <c r="E3325" s="147"/>
      <c r="F3325" s="147"/>
      <c r="G3325" s="147"/>
      <c r="H3325" s="147"/>
      <c r="I3325" s="147"/>
      <c r="J3325" s="147"/>
      <c r="K3325" s="147" t="s">
        <v>1037</v>
      </c>
      <c r="L3325" s="147"/>
      <c r="M3325" s="147"/>
      <c r="N3325" s="148" t="s">
        <v>15917</v>
      </c>
      <c r="O3325" s="148"/>
      <c r="P3325" s="148"/>
      <c r="Q3325" s="148"/>
      <c r="R3325" s="148"/>
      <c r="S3325" s="148"/>
    </row>
    <row r="3326" spans="1:19" ht="15" customHeight="1" x14ac:dyDescent="0.3">
      <c r="A3326" s="147" t="s">
        <v>33272</v>
      </c>
      <c r="B3326" s="147"/>
      <c r="C3326" s="147" t="s">
        <v>33273</v>
      </c>
      <c r="D3326" s="147"/>
      <c r="E3326" s="147"/>
      <c r="F3326" s="147"/>
      <c r="G3326" s="147"/>
      <c r="H3326" s="147"/>
      <c r="I3326" s="147"/>
      <c r="J3326" s="147"/>
      <c r="K3326" s="147" t="s">
        <v>1037</v>
      </c>
      <c r="L3326" s="147"/>
      <c r="M3326" s="147"/>
      <c r="N3326" s="148" t="s">
        <v>33274</v>
      </c>
      <c r="O3326" s="148"/>
      <c r="P3326" s="148"/>
      <c r="Q3326" s="148"/>
      <c r="R3326" s="148"/>
      <c r="S3326" s="148"/>
    </row>
    <row r="3327" spans="1:19" ht="15" customHeight="1" x14ac:dyDescent="0.3">
      <c r="A3327" s="147" t="s">
        <v>33275</v>
      </c>
      <c r="B3327" s="147"/>
      <c r="C3327" s="147" t="s">
        <v>33276</v>
      </c>
      <c r="D3327" s="147"/>
      <c r="E3327" s="147"/>
      <c r="F3327" s="147"/>
      <c r="G3327" s="147"/>
      <c r="H3327" s="147"/>
      <c r="I3327" s="147"/>
      <c r="J3327" s="147"/>
      <c r="K3327" s="147" t="s">
        <v>1037</v>
      </c>
      <c r="L3327" s="147"/>
      <c r="M3327" s="147"/>
      <c r="N3327" s="148" t="s">
        <v>15694</v>
      </c>
      <c r="O3327" s="148"/>
      <c r="P3327" s="148"/>
      <c r="Q3327" s="148"/>
      <c r="R3327" s="148"/>
      <c r="S3327" s="148"/>
    </row>
    <row r="3328" spans="1:19" ht="15" customHeight="1" x14ac:dyDescent="0.3">
      <c r="A3328" s="147" t="s">
        <v>33277</v>
      </c>
      <c r="B3328" s="147"/>
      <c r="C3328" s="147" t="s">
        <v>33127</v>
      </c>
      <c r="D3328" s="147"/>
      <c r="E3328" s="147"/>
      <c r="F3328" s="147"/>
      <c r="G3328" s="147"/>
      <c r="H3328" s="147"/>
      <c r="I3328" s="147"/>
      <c r="J3328" s="147"/>
      <c r="K3328" s="147" t="s">
        <v>1037</v>
      </c>
      <c r="L3328" s="147"/>
      <c r="M3328" s="147"/>
      <c r="N3328" s="148" t="s">
        <v>33128</v>
      </c>
      <c r="O3328" s="148"/>
      <c r="P3328" s="148"/>
      <c r="Q3328" s="148"/>
      <c r="R3328" s="148"/>
      <c r="S3328" s="148"/>
    </row>
    <row r="3329" spans="1:19" ht="15" customHeight="1" x14ac:dyDescent="0.3">
      <c r="A3329" s="147" t="s">
        <v>33278</v>
      </c>
      <c r="B3329" s="147"/>
      <c r="C3329" s="147" t="s">
        <v>33130</v>
      </c>
      <c r="D3329" s="147"/>
      <c r="E3329" s="147"/>
      <c r="F3329" s="147"/>
      <c r="G3329" s="147"/>
      <c r="H3329" s="147"/>
      <c r="I3329" s="147"/>
      <c r="J3329" s="147"/>
      <c r="K3329" s="147" t="s">
        <v>1037</v>
      </c>
      <c r="L3329" s="147"/>
      <c r="M3329" s="147"/>
      <c r="N3329" s="148" t="s">
        <v>33131</v>
      </c>
      <c r="O3329" s="148"/>
      <c r="P3329" s="148"/>
      <c r="Q3329" s="148"/>
      <c r="R3329" s="148"/>
      <c r="S3329" s="148"/>
    </row>
    <row r="3330" spans="1:19" ht="15" customHeight="1" x14ac:dyDescent="0.3">
      <c r="A3330" s="147" t="s">
        <v>33279</v>
      </c>
      <c r="B3330" s="147"/>
      <c r="C3330" s="147" t="s">
        <v>33280</v>
      </c>
      <c r="D3330" s="147"/>
      <c r="E3330" s="147"/>
      <c r="F3330" s="147"/>
      <c r="G3330" s="147"/>
      <c r="H3330" s="147"/>
      <c r="I3330" s="147"/>
      <c r="J3330" s="147"/>
      <c r="K3330" s="147" t="s">
        <v>1037</v>
      </c>
      <c r="L3330" s="147"/>
      <c r="M3330" s="147"/>
      <c r="N3330" s="148" t="s">
        <v>11781</v>
      </c>
      <c r="O3330" s="148"/>
      <c r="P3330" s="148"/>
      <c r="Q3330" s="148"/>
      <c r="R3330" s="148"/>
      <c r="S3330" s="148"/>
    </row>
    <row r="3331" spans="1:19" ht="15" customHeight="1" x14ac:dyDescent="0.3">
      <c r="A3331" s="147" t="s">
        <v>33281</v>
      </c>
      <c r="B3331" s="147"/>
      <c r="C3331" s="147" t="s">
        <v>33282</v>
      </c>
      <c r="D3331" s="147"/>
      <c r="E3331" s="147"/>
      <c r="F3331" s="147"/>
      <c r="G3331" s="147"/>
      <c r="H3331" s="147"/>
      <c r="I3331" s="147"/>
      <c r="J3331" s="147"/>
      <c r="K3331" s="147" t="s">
        <v>19026</v>
      </c>
      <c r="L3331" s="147"/>
      <c r="M3331" s="147"/>
      <c r="N3331" s="148" t="s">
        <v>7565</v>
      </c>
      <c r="O3331" s="148"/>
      <c r="P3331" s="148"/>
      <c r="Q3331" s="148"/>
      <c r="R3331" s="148"/>
      <c r="S3331" s="148"/>
    </row>
    <row r="3332" spans="1:19" ht="15" customHeight="1" x14ac:dyDescent="0.3">
      <c r="A3332" s="147" t="s">
        <v>33283</v>
      </c>
      <c r="B3332" s="147"/>
      <c r="C3332" s="147" t="s">
        <v>33284</v>
      </c>
      <c r="D3332" s="147"/>
      <c r="E3332" s="147"/>
      <c r="F3332" s="147"/>
      <c r="G3332" s="147"/>
      <c r="H3332" s="147"/>
      <c r="I3332" s="147"/>
      <c r="J3332" s="147"/>
      <c r="K3332" s="147" t="s">
        <v>146</v>
      </c>
      <c r="L3332" s="147"/>
      <c r="M3332" s="147"/>
      <c r="N3332" s="148" t="s">
        <v>33285</v>
      </c>
      <c r="O3332" s="148"/>
      <c r="P3332" s="148"/>
      <c r="Q3332" s="148"/>
      <c r="R3332" s="148"/>
      <c r="S3332" s="148"/>
    </row>
    <row r="3333" spans="1:19" ht="15" customHeight="1" x14ac:dyDescent="0.3">
      <c r="A3333" s="147" t="s">
        <v>33286</v>
      </c>
      <c r="B3333" s="147"/>
      <c r="C3333" s="147" t="s">
        <v>33287</v>
      </c>
      <c r="D3333" s="147"/>
      <c r="E3333" s="147"/>
      <c r="F3333" s="147"/>
      <c r="G3333" s="147"/>
      <c r="H3333" s="147"/>
      <c r="I3333" s="147"/>
      <c r="J3333" s="147"/>
      <c r="K3333" s="147" t="s">
        <v>80</v>
      </c>
      <c r="L3333" s="147"/>
      <c r="M3333" s="147"/>
      <c r="N3333" s="148" t="s">
        <v>33288</v>
      </c>
      <c r="O3333" s="148"/>
      <c r="P3333" s="148"/>
      <c r="Q3333" s="148"/>
      <c r="R3333" s="148"/>
      <c r="S3333" s="148"/>
    </row>
    <row r="3334" spans="1:19" ht="15" customHeight="1" x14ac:dyDescent="0.3">
      <c r="A3334" s="147" t="s">
        <v>33289</v>
      </c>
      <c r="B3334" s="147"/>
      <c r="C3334" s="147" t="s">
        <v>33149</v>
      </c>
      <c r="D3334" s="147"/>
      <c r="E3334" s="147"/>
      <c r="F3334" s="147"/>
      <c r="G3334" s="147"/>
      <c r="H3334" s="147"/>
      <c r="I3334" s="147"/>
      <c r="J3334" s="147"/>
      <c r="K3334" s="147" t="s">
        <v>1037</v>
      </c>
      <c r="L3334" s="147"/>
      <c r="M3334" s="147"/>
      <c r="N3334" s="148" t="s">
        <v>16817</v>
      </c>
      <c r="O3334" s="148"/>
      <c r="P3334" s="148"/>
      <c r="Q3334" s="148"/>
      <c r="R3334" s="148"/>
      <c r="S3334" s="148"/>
    </row>
    <row r="3335" spans="1:19" ht="15" customHeight="1" x14ac:dyDescent="0.3">
      <c r="A3335" s="147" t="s">
        <v>33290</v>
      </c>
      <c r="B3335" s="147"/>
      <c r="C3335" s="147" t="s">
        <v>33291</v>
      </c>
      <c r="D3335" s="147"/>
      <c r="E3335" s="147"/>
      <c r="F3335" s="147"/>
      <c r="G3335" s="147"/>
      <c r="H3335" s="147"/>
      <c r="I3335" s="147"/>
      <c r="J3335" s="147"/>
      <c r="K3335" s="147" t="s">
        <v>80</v>
      </c>
      <c r="L3335" s="147"/>
      <c r="M3335" s="147"/>
      <c r="N3335" s="148" t="s">
        <v>13367</v>
      </c>
      <c r="O3335" s="148"/>
      <c r="P3335" s="148"/>
      <c r="Q3335" s="148"/>
      <c r="R3335" s="148"/>
      <c r="S3335" s="148"/>
    </row>
    <row r="3336" spans="1:19" ht="15" customHeight="1" x14ac:dyDescent="0.3">
      <c r="A3336" s="147" t="s">
        <v>33292</v>
      </c>
      <c r="B3336" s="147"/>
      <c r="C3336" s="147" t="s">
        <v>33293</v>
      </c>
      <c r="D3336" s="147"/>
      <c r="E3336" s="147"/>
      <c r="F3336" s="147"/>
      <c r="G3336" s="147"/>
      <c r="H3336" s="147"/>
      <c r="I3336" s="147"/>
      <c r="J3336" s="147"/>
      <c r="K3336" s="147" t="s">
        <v>80</v>
      </c>
      <c r="L3336" s="147"/>
      <c r="M3336" s="147"/>
      <c r="N3336" s="148" t="s">
        <v>13288</v>
      </c>
      <c r="O3336" s="148"/>
      <c r="P3336" s="148"/>
      <c r="Q3336" s="148"/>
      <c r="R3336" s="148"/>
      <c r="S3336" s="148"/>
    </row>
    <row r="3337" spans="1:19" ht="15" customHeight="1" x14ac:dyDescent="0.3">
      <c r="A3337" s="147" t="s">
        <v>33294</v>
      </c>
      <c r="B3337" s="147"/>
      <c r="C3337" s="147" t="s">
        <v>33295</v>
      </c>
      <c r="D3337" s="147"/>
      <c r="E3337" s="147"/>
      <c r="F3337" s="147"/>
      <c r="G3337" s="147"/>
      <c r="H3337" s="147"/>
      <c r="I3337" s="147"/>
      <c r="J3337" s="147"/>
      <c r="K3337" s="147" t="s">
        <v>1037</v>
      </c>
      <c r="L3337" s="147"/>
      <c r="M3337" s="147"/>
      <c r="N3337" s="148" t="s">
        <v>6016</v>
      </c>
      <c r="O3337" s="148"/>
      <c r="P3337" s="148"/>
      <c r="Q3337" s="148"/>
      <c r="R3337" s="148"/>
      <c r="S3337" s="148"/>
    </row>
    <row r="3338" spans="1:19" ht="15" customHeight="1" x14ac:dyDescent="0.3">
      <c r="A3338" s="147" t="s">
        <v>33296</v>
      </c>
      <c r="B3338" s="147"/>
      <c r="C3338" s="147" t="s">
        <v>33297</v>
      </c>
      <c r="D3338" s="147"/>
      <c r="E3338" s="147"/>
      <c r="F3338" s="147"/>
      <c r="G3338" s="147"/>
      <c r="H3338" s="147"/>
      <c r="I3338" s="147"/>
      <c r="J3338" s="147"/>
      <c r="K3338" s="147" t="s">
        <v>1037</v>
      </c>
      <c r="L3338" s="147"/>
      <c r="M3338" s="147"/>
      <c r="N3338" s="148" t="s">
        <v>33298</v>
      </c>
      <c r="O3338" s="148"/>
      <c r="P3338" s="148"/>
      <c r="Q3338" s="148"/>
      <c r="R3338" s="148"/>
      <c r="S3338" s="148"/>
    </row>
    <row r="3339" spans="1:19" ht="15" customHeight="1" x14ac:dyDescent="0.3">
      <c r="A3339" s="147" t="s">
        <v>33299</v>
      </c>
      <c r="B3339" s="147"/>
      <c r="C3339" s="147" t="s">
        <v>33300</v>
      </c>
      <c r="D3339" s="147"/>
      <c r="E3339" s="147"/>
      <c r="F3339" s="147"/>
      <c r="G3339" s="147"/>
      <c r="H3339" s="147"/>
      <c r="I3339" s="147"/>
      <c r="J3339" s="147"/>
      <c r="K3339" s="147" t="s">
        <v>26910</v>
      </c>
      <c r="L3339" s="147"/>
      <c r="M3339" s="147"/>
      <c r="N3339" s="148" t="s">
        <v>26911</v>
      </c>
      <c r="O3339" s="148"/>
      <c r="P3339" s="148"/>
      <c r="Q3339" s="148"/>
      <c r="R3339" s="148"/>
      <c r="S3339" s="148"/>
    </row>
    <row r="3340" spans="1:19" ht="15" customHeight="1" x14ac:dyDescent="0.3">
      <c r="A3340" s="147" t="s">
        <v>33301</v>
      </c>
      <c r="B3340" s="147"/>
      <c r="C3340" s="147" t="s">
        <v>33302</v>
      </c>
      <c r="D3340" s="147"/>
      <c r="E3340" s="147"/>
      <c r="F3340" s="147"/>
      <c r="G3340" s="147"/>
      <c r="H3340" s="147"/>
      <c r="I3340" s="147"/>
      <c r="J3340" s="147"/>
      <c r="K3340" s="147" t="s">
        <v>1037</v>
      </c>
      <c r="L3340" s="147"/>
      <c r="M3340" s="147"/>
      <c r="N3340" s="148" t="s">
        <v>13125</v>
      </c>
      <c r="O3340" s="148"/>
      <c r="P3340" s="148"/>
      <c r="Q3340" s="148"/>
      <c r="R3340" s="148"/>
      <c r="S3340" s="148"/>
    </row>
    <row r="3341" spans="1:19" ht="15" customHeight="1" x14ac:dyDescent="0.3">
      <c r="A3341" s="147" t="s">
        <v>33303</v>
      </c>
      <c r="B3341" s="147"/>
      <c r="C3341" s="147" t="s">
        <v>33304</v>
      </c>
      <c r="D3341" s="147"/>
      <c r="E3341" s="147"/>
      <c r="F3341" s="147"/>
      <c r="G3341" s="147"/>
      <c r="H3341" s="147"/>
      <c r="I3341" s="147"/>
      <c r="J3341" s="147"/>
      <c r="K3341" s="147" t="s">
        <v>1037</v>
      </c>
      <c r="L3341" s="147"/>
      <c r="M3341" s="147"/>
      <c r="N3341" s="148" t="s">
        <v>17529</v>
      </c>
      <c r="O3341" s="148"/>
      <c r="P3341" s="148"/>
      <c r="Q3341" s="148"/>
      <c r="R3341" s="148"/>
      <c r="S3341" s="148"/>
    </row>
    <row r="3342" spans="1:19" ht="15" customHeight="1" x14ac:dyDescent="0.3">
      <c r="A3342" s="147" t="s">
        <v>33305</v>
      </c>
      <c r="B3342" s="147"/>
      <c r="C3342" s="147" t="s">
        <v>33306</v>
      </c>
      <c r="D3342" s="147"/>
      <c r="E3342" s="147"/>
      <c r="F3342" s="147"/>
      <c r="G3342" s="147"/>
      <c r="H3342" s="147"/>
      <c r="I3342" s="147"/>
      <c r="J3342" s="147"/>
      <c r="K3342" s="147" t="s">
        <v>1037</v>
      </c>
      <c r="L3342" s="147"/>
      <c r="M3342" s="147"/>
      <c r="N3342" s="148" t="s">
        <v>5793</v>
      </c>
      <c r="O3342" s="148"/>
      <c r="P3342" s="148"/>
      <c r="Q3342" s="148"/>
      <c r="R3342" s="148"/>
      <c r="S3342" s="148"/>
    </row>
    <row r="3343" spans="1:19" ht="15" customHeight="1" x14ac:dyDescent="0.3">
      <c r="A3343" s="147" t="s">
        <v>33307</v>
      </c>
      <c r="B3343" s="147"/>
      <c r="C3343" s="147" t="s">
        <v>33308</v>
      </c>
      <c r="D3343" s="147"/>
      <c r="E3343" s="147"/>
      <c r="F3343" s="147"/>
      <c r="G3343" s="147"/>
      <c r="H3343" s="147"/>
      <c r="I3343" s="147"/>
      <c r="J3343" s="147"/>
      <c r="K3343" s="147" t="s">
        <v>33309</v>
      </c>
      <c r="L3343" s="147"/>
      <c r="M3343" s="147"/>
      <c r="N3343" s="148" t="s">
        <v>15689</v>
      </c>
      <c r="O3343" s="148"/>
      <c r="P3343" s="148"/>
      <c r="Q3343" s="148"/>
      <c r="R3343" s="148"/>
      <c r="S3343" s="148"/>
    </row>
    <row r="3344" spans="1:19" ht="15" customHeight="1" x14ac:dyDescent="0.3">
      <c r="A3344" s="147" t="s">
        <v>33310</v>
      </c>
      <c r="B3344" s="147"/>
      <c r="C3344" s="147" t="s">
        <v>33311</v>
      </c>
      <c r="D3344" s="147"/>
      <c r="E3344" s="147"/>
      <c r="F3344" s="147"/>
      <c r="G3344" s="147"/>
      <c r="H3344" s="147"/>
      <c r="I3344" s="147"/>
      <c r="J3344" s="147"/>
      <c r="K3344" s="147" t="s">
        <v>80</v>
      </c>
      <c r="L3344" s="147"/>
      <c r="M3344" s="147"/>
      <c r="N3344" s="148" t="s">
        <v>2034</v>
      </c>
      <c r="O3344" s="148"/>
      <c r="P3344" s="148"/>
      <c r="Q3344" s="148"/>
      <c r="R3344" s="148"/>
      <c r="S3344" s="148"/>
    </row>
    <row r="3345" spans="1:19" ht="15" customHeight="1" x14ac:dyDescent="0.3">
      <c r="A3345" s="147" t="s">
        <v>33312</v>
      </c>
      <c r="B3345" s="147"/>
      <c r="C3345" s="147" t="s">
        <v>33313</v>
      </c>
      <c r="D3345" s="147"/>
      <c r="E3345" s="147"/>
      <c r="F3345" s="147"/>
      <c r="G3345" s="147"/>
      <c r="H3345" s="147"/>
      <c r="I3345" s="147"/>
      <c r="J3345" s="147"/>
      <c r="K3345" s="147" t="s">
        <v>1037</v>
      </c>
      <c r="L3345" s="147"/>
      <c r="M3345" s="147"/>
      <c r="N3345" s="148" t="s">
        <v>14171</v>
      </c>
      <c r="O3345" s="148"/>
      <c r="P3345" s="148"/>
      <c r="Q3345" s="148"/>
      <c r="R3345" s="148"/>
      <c r="S3345" s="148"/>
    </row>
    <row r="3346" spans="1:19" ht="15" customHeight="1" x14ac:dyDescent="0.3">
      <c r="A3346" s="147" t="s">
        <v>33314</v>
      </c>
      <c r="B3346" s="147"/>
      <c r="C3346" s="147" t="s">
        <v>33315</v>
      </c>
      <c r="D3346" s="147"/>
      <c r="E3346" s="147"/>
      <c r="F3346" s="147"/>
      <c r="G3346" s="147"/>
      <c r="H3346" s="147"/>
      <c r="I3346" s="147"/>
      <c r="J3346" s="147"/>
      <c r="K3346" s="147" t="s">
        <v>1037</v>
      </c>
      <c r="L3346" s="147"/>
      <c r="M3346" s="147"/>
      <c r="N3346" s="148" t="s">
        <v>14171</v>
      </c>
      <c r="O3346" s="148"/>
      <c r="P3346" s="148"/>
      <c r="Q3346" s="148"/>
      <c r="R3346" s="148"/>
      <c r="S3346" s="148"/>
    </row>
    <row r="3347" spans="1:19" ht="15" customHeight="1" x14ac:dyDescent="0.3">
      <c r="A3347" s="147" t="s">
        <v>33316</v>
      </c>
      <c r="B3347" s="147"/>
      <c r="C3347" s="147" t="s">
        <v>33317</v>
      </c>
      <c r="D3347" s="147"/>
      <c r="E3347" s="147"/>
      <c r="F3347" s="147"/>
      <c r="G3347" s="147"/>
      <c r="H3347" s="147"/>
      <c r="I3347" s="147"/>
      <c r="J3347" s="147"/>
      <c r="K3347" s="147" t="s">
        <v>33318</v>
      </c>
      <c r="L3347" s="147"/>
      <c r="M3347" s="147"/>
      <c r="N3347" s="148" t="s">
        <v>14171</v>
      </c>
      <c r="O3347" s="148"/>
      <c r="P3347" s="148"/>
      <c r="Q3347" s="148"/>
      <c r="R3347" s="148"/>
      <c r="S3347" s="148"/>
    </row>
    <row r="3348" spans="1:19" ht="15" customHeight="1" x14ac:dyDescent="0.3">
      <c r="A3348" s="147" t="s">
        <v>33319</v>
      </c>
      <c r="B3348" s="147"/>
      <c r="C3348" s="147" t="s">
        <v>33320</v>
      </c>
      <c r="D3348" s="147"/>
      <c r="E3348" s="147"/>
      <c r="F3348" s="147"/>
      <c r="G3348" s="147"/>
      <c r="H3348" s="147"/>
      <c r="I3348" s="147"/>
      <c r="J3348" s="147"/>
      <c r="K3348" s="147" t="s">
        <v>80</v>
      </c>
      <c r="L3348" s="147"/>
      <c r="M3348" s="147"/>
      <c r="N3348" s="148" t="s">
        <v>18460</v>
      </c>
      <c r="O3348" s="148"/>
      <c r="P3348" s="148"/>
      <c r="Q3348" s="148"/>
      <c r="R3348" s="148"/>
      <c r="S3348" s="148"/>
    </row>
    <row r="3349" spans="1:19" ht="15" customHeight="1" x14ac:dyDescent="0.3">
      <c r="A3349" s="147" t="s">
        <v>33321</v>
      </c>
      <c r="B3349" s="147"/>
      <c r="C3349" s="147" t="s">
        <v>33322</v>
      </c>
      <c r="D3349" s="147"/>
      <c r="E3349" s="147"/>
      <c r="F3349" s="147"/>
      <c r="G3349" s="147"/>
      <c r="H3349" s="147"/>
      <c r="I3349" s="147"/>
      <c r="J3349" s="147"/>
      <c r="K3349" s="147" t="s">
        <v>1037</v>
      </c>
      <c r="L3349" s="147"/>
      <c r="M3349" s="147"/>
      <c r="N3349" s="148" t="s">
        <v>16848</v>
      </c>
      <c r="O3349" s="148"/>
      <c r="P3349" s="148"/>
      <c r="Q3349" s="148"/>
      <c r="R3349" s="148"/>
      <c r="S3349" s="148"/>
    </row>
    <row r="3350" spans="1:19" ht="15" customHeight="1" x14ac:dyDescent="0.3">
      <c r="A3350" s="147" t="s">
        <v>33323</v>
      </c>
      <c r="B3350" s="147"/>
      <c r="C3350" s="147" t="s">
        <v>33324</v>
      </c>
      <c r="D3350" s="147"/>
      <c r="E3350" s="147"/>
      <c r="F3350" s="147"/>
      <c r="G3350" s="147"/>
      <c r="H3350" s="147"/>
      <c r="I3350" s="147"/>
      <c r="J3350" s="147"/>
      <c r="K3350" s="147" t="s">
        <v>26910</v>
      </c>
      <c r="L3350" s="147"/>
      <c r="M3350" s="147"/>
      <c r="N3350" s="148" t="s">
        <v>26911</v>
      </c>
      <c r="O3350" s="148"/>
      <c r="P3350" s="148"/>
      <c r="Q3350" s="148"/>
      <c r="R3350" s="148"/>
      <c r="S3350" s="148"/>
    </row>
    <row r="3351" spans="1:19" ht="15" customHeight="1" x14ac:dyDescent="0.3">
      <c r="A3351" s="147" t="s">
        <v>33325</v>
      </c>
      <c r="B3351" s="147"/>
      <c r="C3351" s="147" t="s">
        <v>33326</v>
      </c>
      <c r="D3351" s="147"/>
      <c r="E3351" s="147"/>
      <c r="F3351" s="147"/>
      <c r="G3351" s="147"/>
      <c r="H3351" s="147"/>
      <c r="I3351" s="147"/>
      <c r="J3351" s="147"/>
      <c r="K3351" s="147" t="s">
        <v>1037</v>
      </c>
      <c r="L3351" s="147"/>
      <c r="M3351" s="147"/>
      <c r="N3351" s="148" t="s">
        <v>8004</v>
      </c>
      <c r="O3351" s="148"/>
      <c r="P3351" s="148"/>
      <c r="Q3351" s="148"/>
      <c r="R3351" s="148"/>
      <c r="S3351" s="148"/>
    </row>
    <row r="3352" spans="1:19" ht="15" customHeight="1" x14ac:dyDescent="0.3">
      <c r="A3352" s="147" t="s">
        <v>33327</v>
      </c>
      <c r="B3352" s="147"/>
      <c r="C3352" s="147" t="s">
        <v>33328</v>
      </c>
      <c r="D3352" s="147"/>
      <c r="E3352" s="147"/>
      <c r="F3352" s="147"/>
      <c r="G3352" s="147"/>
      <c r="H3352" s="147"/>
      <c r="I3352" s="147"/>
      <c r="J3352" s="147"/>
      <c r="K3352" s="147" t="s">
        <v>1037</v>
      </c>
      <c r="L3352" s="147"/>
      <c r="M3352" s="147"/>
      <c r="N3352" s="148" t="s">
        <v>17531</v>
      </c>
      <c r="O3352" s="148"/>
      <c r="P3352" s="148"/>
      <c r="Q3352" s="148"/>
      <c r="R3352" s="148"/>
      <c r="S3352" s="148"/>
    </row>
    <row r="3353" spans="1:19" ht="15" customHeight="1" x14ac:dyDescent="0.3">
      <c r="A3353" s="147" t="s">
        <v>33329</v>
      </c>
      <c r="B3353" s="147"/>
      <c r="C3353" s="147" t="s">
        <v>33330</v>
      </c>
      <c r="D3353" s="147"/>
      <c r="E3353" s="147"/>
      <c r="F3353" s="147"/>
      <c r="G3353" s="147"/>
      <c r="H3353" s="147"/>
      <c r="I3353" s="147"/>
      <c r="J3353" s="147"/>
      <c r="K3353" s="147" t="s">
        <v>1037</v>
      </c>
      <c r="L3353" s="147"/>
      <c r="M3353" s="147"/>
      <c r="N3353" s="148" t="s">
        <v>5997</v>
      </c>
      <c r="O3353" s="148"/>
      <c r="P3353" s="148"/>
      <c r="Q3353" s="148"/>
      <c r="R3353" s="148"/>
      <c r="S3353" s="148"/>
    </row>
    <row r="3354" spans="1:19" ht="15" customHeight="1" x14ac:dyDescent="0.3">
      <c r="A3354" s="147" t="s">
        <v>33331</v>
      </c>
      <c r="B3354" s="147"/>
      <c r="C3354" s="147" t="s">
        <v>33332</v>
      </c>
      <c r="D3354" s="147"/>
      <c r="E3354" s="147"/>
      <c r="F3354" s="147"/>
      <c r="G3354" s="147"/>
      <c r="H3354" s="147"/>
      <c r="I3354" s="147"/>
      <c r="J3354" s="147"/>
      <c r="K3354" s="147" t="s">
        <v>1037</v>
      </c>
      <c r="L3354" s="147"/>
      <c r="M3354" s="147"/>
      <c r="N3354" s="148" t="s">
        <v>9875</v>
      </c>
      <c r="O3354" s="148"/>
      <c r="P3354" s="148"/>
      <c r="Q3354" s="148"/>
      <c r="R3354" s="148"/>
      <c r="S3354" s="148"/>
    </row>
    <row r="3355" spans="1:19" ht="15" customHeight="1" x14ac:dyDescent="0.3">
      <c r="A3355" s="147" t="s">
        <v>33333</v>
      </c>
      <c r="B3355" s="147"/>
      <c r="C3355" s="147" t="s">
        <v>33334</v>
      </c>
      <c r="D3355" s="147"/>
      <c r="E3355" s="147"/>
      <c r="F3355" s="147"/>
      <c r="G3355" s="147"/>
      <c r="H3355" s="147"/>
      <c r="I3355" s="147"/>
      <c r="J3355" s="147"/>
      <c r="K3355" s="147" t="s">
        <v>1037</v>
      </c>
      <c r="L3355" s="147"/>
      <c r="M3355" s="147"/>
      <c r="N3355" s="148" t="s">
        <v>33335</v>
      </c>
      <c r="O3355" s="148"/>
      <c r="P3355" s="148"/>
      <c r="Q3355" s="148"/>
      <c r="R3355" s="148"/>
      <c r="S3355" s="148"/>
    </row>
    <row r="3356" spans="1:19" ht="15" customHeight="1" x14ac:dyDescent="0.3">
      <c r="A3356" s="147" t="s">
        <v>33336</v>
      </c>
      <c r="B3356" s="147"/>
      <c r="C3356" s="147" t="s">
        <v>33337</v>
      </c>
      <c r="D3356" s="147"/>
      <c r="E3356" s="147"/>
      <c r="F3356" s="147"/>
      <c r="G3356" s="147"/>
      <c r="H3356" s="147"/>
      <c r="I3356" s="147"/>
      <c r="J3356" s="147"/>
      <c r="K3356" s="147" t="s">
        <v>80</v>
      </c>
      <c r="L3356" s="147"/>
      <c r="M3356" s="147"/>
      <c r="N3356" s="148" t="s">
        <v>16288</v>
      </c>
      <c r="O3356" s="148"/>
      <c r="P3356" s="148"/>
      <c r="Q3356" s="148"/>
      <c r="R3356" s="148"/>
      <c r="S3356" s="148"/>
    </row>
    <row r="3357" spans="1:19" ht="15" customHeight="1" x14ac:dyDescent="0.3">
      <c r="A3357" s="147" t="s">
        <v>33338</v>
      </c>
      <c r="B3357" s="147"/>
      <c r="C3357" s="147" t="s">
        <v>33339</v>
      </c>
      <c r="D3357" s="147"/>
      <c r="E3357" s="147"/>
      <c r="F3357" s="147"/>
      <c r="G3357" s="147"/>
      <c r="H3357" s="147"/>
      <c r="I3357" s="147"/>
      <c r="J3357" s="147"/>
      <c r="K3357" s="147" t="s">
        <v>33309</v>
      </c>
      <c r="L3357" s="147"/>
      <c r="M3357" s="147"/>
      <c r="N3357" s="148" t="s">
        <v>33340</v>
      </c>
      <c r="O3357" s="148"/>
      <c r="P3357" s="148"/>
      <c r="Q3357" s="148"/>
      <c r="R3357" s="148"/>
      <c r="S3357" s="148"/>
    </row>
    <row r="3358" spans="1:19" ht="15" customHeight="1" x14ac:dyDescent="0.3">
      <c r="A3358" s="152" t="s">
        <v>33341</v>
      </c>
      <c r="B3358" s="152"/>
      <c r="C3358" s="152" t="s">
        <v>33342</v>
      </c>
      <c r="D3358" s="152"/>
      <c r="E3358" s="152"/>
      <c r="F3358" s="152"/>
      <c r="G3358" s="152"/>
      <c r="H3358" s="152"/>
      <c r="I3358" s="152"/>
      <c r="J3358" s="152"/>
      <c r="K3358" s="152" t="s">
        <v>1037</v>
      </c>
      <c r="L3358" s="152"/>
      <c r="M3358" s="152"/>
      <c r="N3358" s="153" t="s">
        <v>1546</v>
      </c>
      <c r="O3358" s="153"/>
      <c r="P3358" s="153"/>
      <c r="Q3358" s="153"/>
      <c r="R3358" s="153"/>
      <c r="S3358" s="153"/>
    </row>
    <row r="3360" spans="1:19" ht="15" customHeight="1" x14ac:dyDescent="0.3">
      <c r="A3360" s="154" t="s">
        <v>26963</v>
      </c>
      <c r="B3360" s="154"/>
      <c r="C3360" s="154"/>
    </row>
    <row r="3361" spans="1:19" ht="15" customHeight="1" x14ac:dyDescent="0.3">
      <c r="A3361" s="154"/>
      <c r="B3361" s="154"/>
      <c r="C3361" s="154"/>
      <c r="P3361" s="155" t="s">
        <v>33343</v>
      </c>
      <c r="Q3361" s="155"/>
      <c r="R3361" s="155"/>
      <c r="S3361" s="155"/>
    </row>
    <row r="3362" spans="1:19" x14ac:dyDescent="0.3">
      <c r="P3362" s="155"/>
      <c r="Q3362" s="155"/>
      <c r="R3362" s="155"/>
      <c r="S3362" s="155"/>
    </row>
    <row r="3364" spans="1:19" ht="15.75" customHeight="1" x14ac:dyDescent="0.3">
      <c r="H3364" s="150" t="s">
        <v>26843</v>
      </c>
      <c r="I3364" s="150"/>
      <c r="J3364" s="150"/>
      <c r="K3364" s="150"/>
      <c r="L3364" s="150"/>
      <c r="M3364" s="150"/>
      <c r="N3364" s="150"/>
    </row>
    <row r="3366" spans="1:19" ht="15.75" customHeight="1" x14ac:dyDescent="0.3">
      <c r="G3366" s="150" t="s">
        <v>26844</v>
      </c>
      <c r="H3366" s="150"/>
    </row>
    <row r="3368" spans="1:19" ht="15" customHeight="1" x14ac:dyDescent="0.3">
      <c r="A3368" s="151" t="s">
        <v>26845</v>
      </c>
      <c r="B3368" s="151"/>
      <c r="C3368" s="151"/>
      <c r="D3368" s="151"/>
      <c r="J3368" s="151" t="s">
        <v>26846</v>
      </c>
      <c r="K3368" s="151"/>
      <c r="M3368" s="151" t="s">
        <v>26847</v>
      </c>
      <c r="N3368" s="151"/>
      <c r="P3368" s="151" t="s">
        <v>26848</v>
      </c>
      <c r="Q3368" s="151"/>
      <c r="R3368" s="151"/>
    </row>
    <row r="3370" spans="1:19" ht="15" customHeight="1" x14ac:dyDescent="0.3">
      <c r="A3370" s="137" t="s">
        <v>27</v>
      </c>
      <c r="C3370" s="149" t="s">
        <v>26849</v>
      </c>
      <c r="D3370" s="149"/>
      <c r="E3370" s="149"/>
      <c r="L3370" s="137" t="s">
        <v>13</v>
      </c>
      <c r="R3370" s="137" t="s">
        <v>26850</v>
      </c>
    </row>
    <row r="3372" spans="1:19" ht="15" customHeight="1" x14ac:dyDescent="0.3">
      <c r="A3372" s="147" t="s">
        <v>33344</v>
      </c>
      <c r="B3372" s="147"/>
      <c r="C3372" s="147" t="s">
        <v>33345</v>
      </c>
      <c r="D3372" s="147"/>
      <c r="E3372" s="147"/>
      <c r="F3372" s="147"/>
      <c r="G3372" s="147"/>
      <c r="H3372" s="147"/>
      <c r="I3372" s="147"/>
      <c r="J3372" s="147"/>
      <c r="K3372" s="147" t="s">
        <v>1037</v>
      </c>
      <c r="L3372" s="147"/>
      <c r="M3372" s="147"/>
      <c r="N3372" s="148" t="s">
        <v>33346</v>
      </c>
      <c r="O3372" s="148"/>
      <c r="P3372" s="148"/>
      <c r="Q3372" s="148"/>
      <c r="R3372" s="148"/>
      <c r="S3372" s="148"/>
    </row>
    <row r="3373" spans="1:19" x14ac:dyDescent="0.3">
      <c r="A3373" s="147"/>
      <c r="B3373" s="147"/>
      <c r="C3373" s="147"/>
      <c r="D3373" s="147"/>
      <c r="E3373" s="147"/>
      <c r="F3373" s="147"/>
      <c r="G3373" s="147"/>
      <c r="H3373" s="147"/>
      <c r="I3373" s="147"/>
      <c r="J3373" s="147"/>
      <c r="K3373" s="147"/>
      <c r="L3373" s="147"/>
      <c r="M3373" s="147"/>
      <c r="N3373" s="148"/>
      <c r="O3373" s="148"/>
      <c r="P3373" s="148"/>
      <c r="Q3373" s="148"/>
      <c r="R3373" s="148"/>
      <c r="S3373" s="148"/>
    </row>
    <row r="3374" spans="1:19" ht="15" customHeight="1" x14ac:dyDescent="0.3">
      <c r="A3374" s="147" t="s">
        <v>33347</v>
      </c>
      <c r="B3374" s="147"/>
      <c r="C3374" s="147" t="s">
        <v>33348</v>
      </c>
      <c r="D3374" s="147"/>
      <c r="E3374" s="147"/>
      <c r="F3374" s="147"/>
      <c r="G3374" s="147"/>
      <c r="H3374" s="147"/>
      <c r="I3374" s="147"/>
      <c r="J3374" s="147"/>
      <c r="K3374" s="147" t="s">
        <v>1037</v>
      </c>
      <c r="L3374" s="147"/>
      <c r="M3374" s="147"/>
      <c r="N3374" s="148" t="s">
        <v>33349</v>
      </c>
      <c r="O3374" s="148"/>
      <c r="P3374" s="148"/>
      <c r="Q3374" s="148"/>
      <c r="R3374" s="148"/>
      <c r="S3374" s="148"/>
    </row>
    <row r="3375" spans="1:19" ht="15" customHeight="1" x14ac:dyDescent="0.3">
      <c r="A3375" s="147" t="s">
        <v>33350</v>
      </c>
      <c r="B3375" s="147"/>
      <c r="C3375" s="147" t="s">
        <v>33351</v>
      </c>
      <c r="D3375" s="147"/>
      <c r="E3375" s="147"/>
      <c r="F3375" s="147"/>
      <c r="G3375" s="147"/>
      <c r="H3375" s="147"/>
      <c r="I3375" s="147"/>
      <c r="J3375" s="147"/>
      <c r="K3375" s="147" t="s">
        <v>1037</v>
      </c>
      <c r="L3375" s="147"/>
      <c r="M3375" s="147"/>
      <c r="N3375" s="148" t="s">
        <v>33352</v>
      </c>
      <c r="O3375" s="148"/>
      <c r="P3375" s="148"/>
      <c r="Q3375" s="148"/>
      <c r="R3375" s="148"/>
      <c r="S3375" s="148"/>
    </row>
    <row r="3376" spans="1:19" ht="15" customHeight="1" x14ac:dyDescent="0.3">
      <c r="A3376" s="147" t="s">
        <v>33353</v>
      </c>
      <c r="B3376" s="147"/>
      <c r="C3376" s="147" t="s">
        <v>33354</v>
      </c>
      <c r="D3376" s="147"/>
      <c r="E3376" s="147"/>
      <c r="F3376" s="147"/>
      <c r="G3376" s="147"/>
      <c r="H3376" s="147"/>
      <c r="I3376" s="147"/>
      <c r="J3376" s="147"/>
      <c r="K3376" s="147" t="s">
        <v>80</v>
      </c>
      <c r="L3376" s="147"/>
      <c r="M3376" s="147"/>
      <c r="N3376" s="148" t="s">
        <v>17527</v>
      </c>
      <c r="O3376" s="148"/>
      <c r="P3376" s="148"/>
      <c r="Q3376" s="148"/>
      <c r="R3376" s="148"/>
      <c r="S3376" s="148"/>
    </row>
    <row r="3377" spans="1:19" ht="15" customHeight="1" x14ac:dyDescent="0.3">
      <c r="A3377" s="147" t="s">
        <v>33355</v>
      </c>
      <c r="B3377" s="147"/>
      <c r="C3377" s="147" t="s">
        <v>33356</v>
      </c>
      <c r="D3377" s="147"/>
      <c r="E3377" s="147"/>
      <c r="F3377" s="147"/>
      <c r="G3377" s="147"/>
      <c r="H3377" s="147"/>
      <c r="I3377" s="147"/>
      <c r="J3377" s="147"/>
      <c r="K3377" s="147" t="s">
        <v>1037</v>
      </c>
      <c r="L3377" s="147"/>
      <c r="M3377" s="147"/>
      <c r="N3377" s="148" t="s">
        <v>15782</v>
      </c>
      <c r="O3377" s="148"/>
      <c r="P3377" s="148"/>
      <c r="Q3377" s="148"/>
      <c r="R3377" s="148"/>
      <c r="S3377" s="148"/>
    </row>
    <row r="3378" spans="1:19" ht="15" customHeight="1" x14ac:dyDescent="0.3">
      <c r="A3378" s="147" t="s">
        <v>33357</v>
      </c>
      <c r="B3378" s="147"/>
      <c r="C3378" s="147" t="s">
        <v>33358</v>
      </c>
      <c r="D3378" s="147"/>
      <c r="E3378" s="147"/>
      <c r="F3378" s="147"/>
      <c r="G3378" s="147"/>
      <c r="H3378" s="147"/>
      <c r="I3378" s="147"/>
      <c r="J3378" s="147"/>
      <c r="K3378" s="147" t="s">
        <v>146</v>
      </c>
      <c r="L3378" s="147"/>
      <c r="M3378" s="147"/>
      <c r="N3378" s="148" t="s">
        <v>33359</v>
      </c>
      <c r="O3378" s="148"/>
      <c r="P3378" s="148"/>
      <c r="Q3378" s="148"/>
      <c r="R3378" s="148"/>
      <c r="S3378" s="148"/>
    </row>
    <row r="3379" spans="1:19" ht="15" customHeight="1" x14ac:dyDescent="0.3">
      <c r="A3379" s="147" t="s">
        <v>33360</v>
      </c>
      <c r="B3379" s="147"/>
      <c r="C3379" s="147" t="s">
        <v>33287</v>
      </c>
      <c r="D3379" s="147"/>
      <c r="E3379" s="147"/>
      <c r="F3379" s="147"/>
      <c r="G3379" s="147"/>
      <c r="H3379" s="147"/>
      <c r="I3379" s="147"/>
      <c r="J3379" s="147"/>
      <c r="K3379" s="147" t="s">
        <v>80</v>
      </c>
      <c r="L3379" s="147"/>
      <c r="M3379" s="147"/>
      <c r="N3379" s="148" t="s">
        <v>13257</v>
      </c>
      <c r="O3379" s="148"/>
      <c r="P3379" s="148"/>
      <c r="Q3379" s="148"/>
      <c r="R3379" s="148"/>
      <c r="S3379" s="148"/>
    </row>
    <row r="3380" spans="1:19" ht="15" customHeight="1" x14ac:dyDescent="0.3">
      <c r="A3380" s="147" t="s">
        <v>33361</v>
      </c>
      <c r="B3380" s="147"/>
      <c r="C3380" s="147" t="s">
        <v>33362</v>
      </c>
      <c r="D3380" s="147"/>
      <c r="E3380" s="147"/>
      <c r="F3380" s="147"/>
      <c r="G3380" s="147"/>
      <c r="H3380" s="147"/>
      <c r="I3380" s="147"/>
      <c r="J3380" s="147"/>
      <c r="K3380" s="147" t="s">
        <v>33363</v>
      </c>
      <c r="L3380" s="147"/>
      <c r="M3380" s="147"/>
      <c r="N3380" s="148" t="s">
        <v>2296</v>
      </c>
      <c r="O3380" s="148"/>
      <c r="P3380" s="148"/>
      <c r="Q3380" s="148"/>
      <c r="R3380" s="148"/>
      <c r="S3380" s="148"/>
    </row>
    <row r="3381" spans="1:19" ht="15" customHeight="1" x14ac:dyDescent="0.3">
      <c r="A3381" s="147" t="s">
        <v>33364</v>
      </c>
      <c r="B3381" s="147"/>
      <c r="C3381" s="147" t="s">
        <v>33365</v>
      </c>
      <c r="D3381" s="147"/>
      <c r="E3381" s="147"/>
      <c r="F3381" s="147"/>
      <c r="G3381" s="147"/>
      <c r="H3381" s="147"/>
      <c r="I3381" s="147"/>
      <c r="J3381" s="147"/>
      <c r="K3381" s="147" t="s">
        <v>1037</v>
      </c>
      <c r="L3381" s="147"/>
      <c r="M3381" s="147"/>
      <c r="N3381" s="148" t="s">
        <v>205</v>
      </c>
      <c r="O3381" s="148"/>
      <c r="P3381" s="148"/>
      <c r="Q3381" s="148"/>
      <c r="R3381" s="148"/>
      <c r="S3381" s="148"/>
    </row>
    <row r="3382" spans="1:19" ht="15" customHeight="1" x14ac:dyDescent="0.3">
      <c r="A3382" s="147" t="s">
        <v>33366</v>
      </c>
      <c r="B3382" s="147"/>
      <c r="C3382" s="147" t="s">
        <v>33367</v>
      </c>
      <c r="D3382" s="147"/>
      <c r="E3382" s="147"/>
      <c r="F3382" s="147"/>
      <c r="G3382" s="147"/>
      <c r="H3382" s="147"/>
      <c r="I3382" s="147"/>
      <c r="J3382" s="147"/>
      <c r="K3382" s="147" t="s">
        <v>1037</v>
      </c>
      <c r="L3382" s="147"/>
      <c r="M3382" s="147"/>
      <c r="N3382" s="148" t="s">
        <v>13944</v>
      </c>
      <c r="O3382" s="148"/>
      <c r="P3382" s="148"/>
      <c r="Q3382" s="148"/>
      <c r="R3382" s="148"/>
      <c r="S3382" s="148"/>
    </row>
    <row r="3383" spans="1:19" ht="15" customHeight="1" x14ac:dyDescent="0.3">
      <c r="A3383" s="147" t="s">
        <v>33368</v>
      </c>
      <c r="B3383" s="147"/>
      <c r="C3383" s="147" t="s">
        <v>33369</v>
      </c>
      <c r="D3383" s="147"/>
      <c r="E3383" s="147"/>
      <c r="F3383" s="147"/>
      <c r="G3383" s="147"/>
      <c r="H3383" s="147"/>
      <c r="I3383" s="147"/>
      <c r="J3383" s="147"/>
      <c r="K3383" s="147" t="s">
        <v>1037</v>
      </c>
      <c r="L3383" s="147"/>
      <c r="M3383" s="147"/>
      <c r="N3383" s="148" t="s">
        <v>15219</v>
      </c>
      <c r="O3383" s="148"/>
      <c r="P3383" s="148"/>
      <c r="Q3383" s="148"/>
      <c r="R3383" s="148"/>
      <c r="S3383" s="148"/>
    </row>
    <row r="3384" spans="1:19" ht="15" customHeight="1" x14ac:dyDescent="0.3">
      <c r="A3384" s="147" t="s">
        <v>33370</v>
      </c>
      <c r="B3384" s="147"/>
      <c r="C3384" s="147" t="s">
        <v>33371</v>
      </c>
      <c r="D3384" s="147"/>
      <c r="E3384" s="147"/>
      <c r="F3384" s="147"/>
      <c r="G3384" s="147"/>
      <c r="H3384" s="147"/>
      <c r="I3384" s="147"/>
      <c r="J3384" s="147"/>
      <c r="K3384" s="147" t="s">
        <v>1037</v>
      </c>
      <c r="L3384" s="147"/>
      <c r="M3384" s="147"/>
      <c r="N3384" s="148" t="s">
        <v>14740</v>
      </c>
      <c r="O3384" s="148"/>
      <c r="P3384" s="148"/>
      <c r="Q3384" s="148"/>
      <c r="R3384" s="148"/>
      <c r="S3384" s="148"/>
    </row>
    <row r="3385" spans="1:19" ht="15" customHeight="1" x14ac:dyDescent="0.3">
      <c r="A3385" s="147" t="s">
        <v>33372</v>
      </c>
      <c r="B3385" s="147"/>
      <c r="C3385" s="147" t="s">
        <v>33373</v>
      </c>
      <c r="D3385" s="147"/>
      <c r="E3385" s="147"/>
      <c r="F3385" s="147"/>
      <c r="G3385" s="147"/>
      <c r="H3385" s="147"/>
      <c r="I3385" s="147"/>
      <c r="J3385" s="147"/>
      <c r="K3385" s="147" t="s">
        <v>1037</v>
      </c>
      <c r="L3385" s="147"/>
      <c r="M3385" s="147"/>
      <c r="N3385" s="148" t="s">
        <v>5411</v>
      </c>
      <c r="O3385" s="148"/>
      <c r="P3385" s="148"/>
      <c r="Q3385" s="148"/>
      <c r="R3385" s="148"/>
      <c r="S3385" s="148"/>
    </row>
    <row r="3386" spans="1:19" ht="15" customHeight="1" x14ac:dyDescent="0.3">
      <c r="A3386" s="147" t="s">
        <v>33374</v>
      </c>
      <c r="B3386" s="147"/>
      <c r="C3386" s="147" t="s">
        <v>33375</v>
      </c>
      <c r="D3386" s="147"/>
      <c r="E3386" s="147"/>
      <c r="F3386" s="147"/>
      <c r="G3386" s="147"/>
      <c r="H3386" s="147"/>
      <c r="I3386" s="147"/>
      <c r="J3386" s="147"/>
      <c r="K3386" s="147" t="s">
        <v>1037</v>
      </c>
      <c r="L3386" s="147"/>
      <c r="M3386" s="147"/>
      <c r="N3386" s="148" t="s">
        <v>7179</v>
      </c>
      <c r="O3386" s="148"/>
      <c r="P3386" s="148"/>
      <c r="Q3386" s="148"/>
      <c r="R3386" s="148"/>
      <c r="S3386" s="148"/>
    </row>
    <row r="3387" spans="1:19" ht="15" customHeight="1" x14ac:dyDescent="0.3">
      <c r="A3387" s="147" t="s">
        <v>33376</v>
      </c>
      <c r="B3387" s="147"/>
      <c r="C3387" s="147" t="s">
        <v>33377</v>
      </c>
      <c r="D3387" s="147"/>
      <c r="E3387" s="147"/>
      <c r="F3387" s="147"/>
      <c r="G3387" s="147"/>
      <c r="H3387" s="147"/>
      <c r="I3387" s="147"/>
      <c r="J3387" s="147"/>
      <c r="K3387" s="147" t="s">
        <v>1037</v>
      </c>
      <c r="L3387" s="147"/>
      <c r="M3387" s="147"/>
      <c r="N3387" s="148" t="s">
        <v>33378</v>
      </c>
      <c r="O3387" s="148"/>
      <c r="P3387" s="148"/>
      <c r="Q3387" s="148"/>
      <c r="R3387" s="148"/>
      <c r="S3387" s="148"/>
    </row>
    <row r="3388" spans="1:19" ht="15" customHeight="1" x14ac:dyDescent="0.3">
      <c r="A3388" s="147" t="s">
        <v>33379</v>
      </c>
      <c r="B3388" s="147"/>
      <c r="C3388" s="147" t="s">
        <v>33380</v>
      </c>
      <c r="D3388" s="147"/>
      <c r="E3388" s="147"/>
      <c r="F3388" s="147"/>
      <c r="G3388" s="147"/>
      <c r="H3388" s="147"/>
      <c r="I3388" s="147"/>
      <c r="J3388" s="147"/>
      <c r="K3388" s="147" t="s">
        <v>1037</v>
      </c>
      <c r="L3388" s="147"/>
      <c r="M3388" s="147"/>
      <c r="N3388" s="148" t="s">
        <v>11820</v>
      </c>
      <c r="O3388" s="148"/>
      <c r="P3388" s="148"/>
      <c r="Q3388" s="148"/>
      <c r="R3388" s="148"/>
      <c r="S3388" s="148"/>
    </row>
    <row r="3389" spans="1:19" ht="15" customHeight="1" x14ac:dyDescent="0.3">
      <c r="A3389" s="147" t="s">
        <v>33381</v>
      </c>
      <c r="B3389" s="147"/>
      <c r="C3389" s="147" t="s">
        <v>33382</v>
      </c>
      <c r="D3389" s="147"/>
      <c r="E3389" s="147"/>
      <c r="F3389" s="147"/>
      <c r="G3389" s="147"/>
      <c r="H3389" s="147"/>
      <c r="I3389" s="147"/>
      <c r="J3389" s="147"/>
      <c r="K3389" s="147" t="s">
        <v>1037</v>
      </c>
      <c r="L3389" s="147"/>
      <c r="M3389" s="147"/>
      <c r="N3389" s="148" t="s">
        <v>33383</v>
      </c>
      <c r="O3389" s="148"/>
      <c r="P3389" s="148"/>
      <c r="Q3389" s="148"/>
      <c r="R3389" s="148"/>
      <c r="S3389" s="148"/>
    </row>
    <row r="3390" spans="1:19" ht="15" customHeight="1" x14ac:dyDescent="0.3">
      <c r="A3390" s="147" t="s">
        <v>33384</v>
      </c>
      <c r="B3390" s="147"/>
      <c r="C3390" s="147" t="s">
        <v>33385</v>
      </c>
      <c r="D3390" s="147"/>
      <c r="E3390" s="147"/>
      <c r="F3390" s="147"/>
      <c r="G3390" s="147"/>
      <c r="H3390" s="147"/>
      <c r="I3390" s="147"/>
      <c r="J3390" s="147"/>
      <c r="K3390" s="147" t="s">
        <v>1037</v>
      </c>
      <c r="L3390" s="147"/>
      <c r="M3390" s="147"/>
      <c r="N3390" s="148" t="s">
        <v>33386</v>
      </c>
      <c r="O3390" s="148"/>
      <c r="P3390" s="148"/>
      <c r="Q3390" s="148"/>
      <c r="R3390" s="148"/>
      <c r="S3390" s="148"/>
    </row>
    <row r="3391" spans="1:19" ht="15" customHeight="1" x14ac:dyDescent="0.3">
      <c r="A3391" s="147" t="s">
        <v>33387</v>
      </c>
      <c r="B3391" s="147"/>
      <c r="C3391" s="147" t="s">
        <v>33388</v>
      </c>
      <c r="D3391" s="147"/>
      <c r="E3391" s="147"/>
      <c r="F3391" s="147"/>
      <c r="G3391" s="147"/>
      <c r="H3391" s="147"/>
      <c r="I3391" s="147"/>
      <c r="J3391" s="147"/>
      <c r="K3391" s="147" t="s">
        <v>1037</v>
      </c>
      <c r="L3391" s="147"/>
      <c r="M3391" s="147"/>
      <c r="N3391" s="148" t="s">
        <v>33389</v>
      </c>
      <c r="O3391" s="148"/>
      <c r="P3391" s="148"/>
      <c r="Q3391" s="148"/>
      <c r="R3391" s="148"/>
      <c r="S3391" s="148"/>
    </row>
    <row r="3392" spans="1:19" ht="15" customHeight="1" x14ac:dyDescent="0.3">
      <c r="A3392" s="147" t="s">
        <v>33390</v>
      </c>
      <c r="B3392" s="147"/>
      <c r="C3392" s="147" t="s">
        <v>33391</v>
      </c>
      <c r="D3392" s="147"/>
      <c r="E3392" s="147"/>
      <c r="F3392" s="147"/>
      <c r="G3392" s="147"/>
      <c r="H3392" s="147"/>
      <c r="I3392" s="147"/>
      <c r="J3392" s="147"/>
      <c r="K3392" s="147" t="s">
        <v>1037</v>
      </c>
      <c r="L3392" s="147"/>
      <c r="M3392" s="147"/>
      <c r="N3392" s="148" t="s">
        <v>801</v>
      </c>
      <c r="O3392" s="148"/>
      <c r="P3392" s="148"/>
      <c r="Q3392" s="148"/>
      <c r="R3392" s="148"/>
      <c r="S3392" s="148"/>
    </row>
    <row r="3393" spans="1:19" ht="15" customHeight="1" x14ac:dyDescent="0.3">
      <c r="A3393" s="147" t="s">
        <v>33392</v>
      </c>
      <c r="B3393" s="147"/>
      <c r="C3393" s="147" t="s">
        <v>33393</v>
      </c>
      <c r="D3393" s="147"/>
      <c r="E3393" s="147"/>
      <c r="F3393" s="147"/>
      <c r="G3393" s="147"/>
      <c r="H3393" s="147"/>
      <c r="I3393" s="147"/>
      <c r="J3393" s="147"/>
      <c r="K3393" s="147" t="s">
        <v>1037</v>
      </c>
      <c r="L3393" s="147"/>
      <c r="M3393" s="147"/>
      <c r="N3393" s="148" t="s">
        <v>33394</v>
      </c>
      <c r="O3393" s="148"/>
      <c r="P3393" s="148"/>
      <c r="Q3393" s="148"/>
      <c r="R3393" s="148"/>
      <c r="S3393" s="148"/>
    </row>
    <row r="3394" spans="1:19" ht="15" customHeight="1" x14ac:dyDescent="0.3">
      <c r="A3394" s="147" t="s">
        <v>33395</v>
      </c>
      <c r="B3394" s="147"/>
      <c r="C3394" s="147" t="s">
        <v>33396</v>
      </c>
      <c r="D3394" s="147"/>
      <c r="E3394" s="147"/>
      <c r="F3394" s="147"/>
      <c r="G3394" s="147"/>
      <c r="H3394" s="147"/>
      <c r="I3394" s="147"/>
      <c r="J3394" s="147"/>
      <c r="K3394" s="147" t="s">
        <v>1037</v>
      </c>
      <c r="L3394" s="147"/>
      <c r="M3394" s="147"/>
      <c r="N3394" s="148" t="s">
        <v>7889</v>
      </c>
      <c r="O3394" s="148"/>
      <c r="P3394" s="148"/>
      <c r="Q3394" s="148"/>
      <c r="R3394" s="148"/>
      <c r="S3394" s="148"/>
    </row>
    <row r="3395" spans="1:19" ht="15" customHeight="1" x14ac:dyDescent="0.3">
      <c r="A3395" s="147" t="s">
        <v>33397</v>
      </c>
      <c r="B3395" s="147"/>
      <c r="C3395" s="147" t="s">
        <v>33398</v>
      </c>
      <c r="D3395" s="147"/>
      <c r="E3395" s="147"/>
      <c r="F3395" s="147"/>
      <c r="G3395" s="147"/>
      <c r="H3395" s="147"/>
      <c r="I3395" s="147"/>
      <c r="J3395" s="147"/>
      <c r="K3395" s="147" t="s">
        <v>1037</v>
      </c>
      <c r="L3395" s="147"/>
      <c r="M3395" s="147"/>
      <c r="N3395" s="148" t="s">
        <v>33399</v>
      </c>
      <c r="O3395" s="148"/>
      <c r="P3395" s="148"/>
      <c r="Q3395" s="148"/>
      <c r="R3395" s="148"/>
      <c r="S3395" s="148"/>
    </row>
    <row r="3396" spans="1:19" ht="15" customHeight="1" x14ac:dyDescent="0.3">
      <c r="A3396" s="147" t="s">
        <v>33400</v>
      </c>
      <c r="B3396" s="147"/>
      <c r="C3396" s="147" t="s">
        <v>33401</v>
      </c>
      <c r="D3396" s="147"/>
      <c r="E3396" s="147"/>
      <c r="F3396" s="147"/>
      <c r="G3396" s="147"/>
      <c r="H3396" s="147"/>
      <c r="I3396" s="147"/>
      <c r="J3396" s="147"/>
      <c r="K3396" s="147" t="s">
        <v>3131</v>
      </c>
      <c r="L3396" s="147"/>
      <c r="M3396" s="147"/>
      <c r="N3396" s="148" t="s">
        <v>33086</v>
      </c>
      <c r="O3396" s="148"/>
      <c r="P3396" s="148"/>
      <c r="Q3396" s="148"/>
      <c r="R3396" s="148"/>
      <c r="S3396" s="148"/>
    </row>
    <row r="3397" spans="1:19" ht="15" customHeight="1" x14ac:dyDescent="0.3">
      <c r="A3397" s="147" t="s">
        <v>33402</v>
      </c>
      <c r="B3397" s="147"/>
      <c r="C3397" s="147" t="s">
        <v>33403</v>
      </c>
      <c r="D3397" s="147"/>
      <c r="E3397" s="147"/>
      <c r="F3397" s="147"/>
      <c r="G3397" s="147"/>
      <c r="H3397" s="147"/>
      <c r="I3397" s="147"/>
      <c r="J3397" s="147"/>
      <c r="K3397" s="147" t="s">
        <v>26910</v>
      </c>
      <c r="L3397" s="147"/>
      <c r="M3397" s="147"/>
      <c r="N3397" s="148" t="s">
        <v>26911</v>
      </c>
      <c r="O3397" s="148"/>
      <c r="P3397" s="148"/>
      <c r="Q3397" s="148"/>
      <c r="R3397" s="148"/>
      <c r="S3397" s="148"/>
    </row>
    <row r="3398" spans="1:19" ht="15" customHeight="1" x14ac:dyDescent="0.3">
      <c r="A3398" s="147" t="s">
        <v>33404</v>
      </c>
      <c r="B3398" s="147"/>
      <c r="C3398" s="147" t="s">
        <v>33405</v>
      </c>
      <c r="D3398" s="147"/>
      <c r="E3398" s="147"/>
      <c r="F3398" s="147"/>
      <c r="G3398" s="147"/>
      <c r="H3398" s="147"/>
      <c r="I3398" s="147"/>
      <c r="J3398" s="147"/>
      <c r="K3398" s="147" t="s">
        <v>80</v>
      </c>
      <c r="L3398" s="147"/>
      <c r="M3398" s="147"/>
      <c r="N3398" s="148" t="s">
        <v>33406</v>
      </c>
      <c r="O3398" s="148"/>
      <c r="P3398" s="148"/>
      <c r="Q3398" s="148"/>
      <c r="R3398" s="148"/>
      <c r="S3398" s="148"/>
    </row>
    <row r="3399" spans="1:19" ht="15" customHeight="1" x14ac:dyDescent="0.3">
      <c r="A3399" s="147" t="s">
        <v>33407</v>
      </c>
      <c r="B3399" s="147"/>
      <c r="C3399" s="147" t="s">
        <v>33408</v>
      </c>
      <c r="D3399" s="147"/>
      <c r="E3399" s="147"/>
      <c r="F3399" s="147"/>
      <c r="G3399" s="147"/>
      <c r="H3399" s="147"/>
      <c r="I3399" s="147"/>
      <c r="J3399" s="147"/>
      <c r="K3399" s="147" t="s">
        <v>80</v>
      </c>
      <c r="L3399" s="147"/>
      <c r="M3399" s="147"/>
      <c r="N3399" s="148" t="s">
        <v>33409</v>
      </c>
      <c r="O3399" s="148"/>
      <c r="P3399" s="148"/>
      <c r="Q3399" s="148"/>
      <c r="R3399" s="148"/>
      <c r="S3399" s="148"/>
    </row>
    <row r="3400" spans="1:19" ht="15" customHeight="1" x14ac:dyDescent="0.3">
      <c r="A3400" s="147" t="s">
        <v>33410</v>
      </c>
      <c r="B3400" s="147"/>
      <c r="C3400" s="147" t="s">
        <v>33411</v>
      </c>
      <c r="D3400" s="147"/>
      <c r="E3400" s="147"/>
      <c r="F3400" s="147"/>
      <c r="G3400" s="147"/>
      <c r="H3400" s="147"/>
      <c r="I3400" s="147"/>
      <c r="J3400" s="147"/>
      <c r="K3400" s="147" t="s">
        <v>80</v>
      </c>
      <c r="L3400" s="147"/>
      <c r="M3400" s="147"/>
      <c r="N3400" s="148" t="s">
        <v>33412</v>
      </c>
      <c r="O3400" s="148"/>
      <c r="P3400" s="148"/>
      <c r="Q3400" s="148"/>
      <c r="R3400" s="148"/>
      <c r="S3400" s="148"/>
    </row>
    <row r="3401" spans="1:19" ht="15" customHeight="1" x14ac:dyDescent="0.3">
      <c r="A3401" s="147" t="s">
        <v>33413</v>
      </c>
      <c r="B3401" s="147"/>
      <c r="C3401" s="147" t="s">
        <v>33414</v>
      </c>
      <c r="D3401" s="147"/>
      <c r="E3401" s="147"/>
      <c r="F3401" s="147"/>
      <c r="G3401" s="147"/>
      <c r="H3401" s="147"/>
      <c r="I3401" s="147"/>
      <c r="J3401" s="147"/>
      <c r="K3401" s="147" t="s">
        <v>80</v>
      </c>
      <c r="L3401" s="147"/>
      <c r="M3401" s="147"/>
      <c r="N3401" s="148" t="s">
        <v>33415</v>
      </c>
      <c r="O3401" s="148"/>
      <c r="P3401" s="148"/>
      <c r="Q3401" s="148"/>
      <c r="R3401" s="148"/>
      <c r="S3401" s="148"/>
    </row>
    <row r="3402" spans="1:19" ht="15" customHeight="1" x14ac:dyDescent="0.3">
      <c r="A3402" s="147" t="s">
        <v>33416</v>
      </c>
      <c r="B3402" s="147"/>
      <c r="C3402" s="147" t="s">
        <v>33417</v>
      </c>
      <c r="D3402" s="147"/>
      <c r="E3402" s="147"/>
      <c r="F3402" s="147"/>
      <c r="G3402" s="147"/>
      <c r="H3402" s="147"/>
      <c r="I3402" s="147"/>
      <c r="J3402" s="147"/>
      <c r="K3402" s="147" t="s">
        <v>80</v>
      </c>
      <c r="L3402" s="147"/>
      <c r="M3402" s="147"/>
      <c r="N3402" s="148" t="s">
        <v>33418</v>
      </c>
      <c r="O3402" s="148"/>
      <c r="P3402" s="148"/>
      <c r="Q3402" s="148"/>
      <c r="R3402" s="148"/>
      <c r="S3402" s="148"/>
    </row>
    <row r="3403" spans="1:19" ht="15" customHeight="1" x14ac:dyDescent="0.3">
      <c r="A3403" s="147" t="s">
        <v>33419</v>
      </c>
      <c r="B3403" s="147"/>
      <c r="C3403" s="147" t="s">
        <v>33420</v>
      </c>
      <c r="D3403" s="147"/>
      <c r="E3403" s="147"/>
      <c r="F3403" s="147"/>
      <c r="G3403" s="147"/>
      <c r="H3403" s="147"/>
      <c r="I3403" s="147"/>
      <c r="J3403" s="147"/>
      <c r="K3403" s="147" t="s">
        <v>80</v>
      </c>
      <c r="L3403" s="147"/>
      <c r="M3403" s="147"/>
      <c r="N3403" s="148" t="s">
        <v>33421</v>
      </c>
      <c r="O3403" s="148"/>
      <c r="P3403" s="148"/>
      <c r="Q3403" s="148"/>
      <c r="R3403" s="148"/>
      <c r="S3403" s="148"/>
    </row>
    <row r="3404" spans="1:19" ht="15" customHeight="1" x14ac:dyDescent="0.3">
      <c r="A3404" s="147" t="s">
        <v>33422</v>
      </c>
      <c r="B3404" s="147"/>
      <c r="C3404" s="147" t="s">
        <v>33423</v>
      </c>
      <c r="D3404" s="147"/>
      <c r="E3404" s="147"/>
      <c r="F3404" s="147"/>
      <c r="G3404" s="147"/>
      <c r="H3404" s="147"/>
      <c r="I3404" s="147"/>
      <c r="J3404" s="147"/>
      <c r="K3404" s="147" t="s">
        <v>80</v>
      </c>
      <c r="L3404" s="147"/>
      <c r="M3404" s="147"/>
      <c r="N3404" s="148" t="s">
        <v>33424</v>
      </c>
      <c r="O3404" s="148"/>
      <c r="P3404" s="148"/>
      <c r="Q3404" s="148"/>
      <c r="R3404" s="148"/>
      <c r="S3404" s="148"/>
    </row>
    <row r="3405" spans="1:19" ht="15" customHeight="1" x14ac:dyDescent="0.3">
      <c r="A3405" s="147" t="s">
        <v>33425</v>
      </c>
      <c r="B3405" s="147"/>
      <c r="C3405" s="147" t="s">
        <v>33426</v>
      </c>
      <c r="D3405" s="147"/>
      <c r="E3405" s="147"/>
      <c r="F3405" s="147"/>
      <c r="G3405" s="147"/>
      <c r="H3405" s="147"/>
      <c r="I3405" s="147"/>
      <c r="J3405" s="147"/>
      <c r="K3405" s="147" t="s">
        <v>80</v>
      </c>
      <c r="L3405" s="147"/>
      <c r="M3405" s="147"/>
      <c r="N3405" s="148" t="s">
        <v>33427</v>
      </c>
      <c r="O3405" s="148"/>
      <c r="P3405" s="148"/>
      <c r="Q3405" s="148"/>
      <c r="R3405" s="148"/>
      <c r="S3405" s="148"/>
    </row>
    <row r="3406" spans="1:19" ht="15" customHeight="1" x14ac:dyDescent="0.3">
      <c r="A3406" s="147" t="s">
        <v>33428</v>
      </c>
      <c r="B3406" s="147"/>
      <c r="C3406" s="147" t="s">
        <v>33429</v>
      </c>
      <c r="D3406" s="147"/>
      <c r="E3406" s="147"/>
      <c r="F3406" s="147"/>
      <c r="G3406" s="147"/>
      <c r="H3406" s="147"/>
      <c r="I3406" s="147"/>
      <c r="J3406" s="147"/>
      <c r="K3406" s="147" t="s">
        <v>80</v>
      </c>
      <c r="L3406" s="147"/>
      <c r="M3406" s="147"/>
      <c r="N3406" s="148" t="s">
        <v>33430</v>
      </c>
      <c r="O3406" s="148"/>
      <c r="P3406" s="148"/>
      <c r="Q3406" s="148"/>
      <c r="R3406" s="148"/>
      <c r="S3406" s="148"/>
    </row>
    <row r="3407" spans="1:19" ht="15" customHeight="1" x14ac:dyDescent="0.3">
      <c r="A3407" s="147" t="s">
        <v>33431</v>
      </c>
      <c r="B3407" s="147"/>
      <c r="C3407" s="147" t="s">
        <v>33432</v>
      </c>
      <c r="D3407" s="147"/>
      <c r="E3407" s="147"/>
      <c r="F3407" s="147"/>
      <c r="G3407" s="147"/>
      <c r="H3407" s="147"/>
      <c r="I3407" s="147"/>
      <c r="J3407" s="147"/>
      <c r="K3407" s="147" t="s">
        <v>80</v>
      </c>
      <c r="L3407" s="147"/>
      <c r="M3407" s="147"/>
      <c r="N3407" s="148" t="s">
        <v>33433</v>
      </c>
      <c r="O3407" s="148"/>
      <c r="P3407" s="148"/>
      <c r="Q3407" s="148"/>
      <c r="R3407" s="148"/>
      <c r="S3407" s="148"/>
    </row>
    <row r="3408" spans="1:19" ht="15" customHeight="1" x14ac:dyDescent="0.3">
      <c r="A3408" s="147" t="s">
        <v>33434</v>
      </c>
      <c r="B3408" s="147"/>
      <c r="C3408" s="147" t="s">
        <v>33435</v>
      </c>
      <c r="D3408" s="147"/>
      <c r="E3408" s="147"/>
      <c r="F3408" s="147"/>
      <c r="G3408" s="147"/>
      <c r="H3408" s="147"/>
      <c r="I3408" s="147"/>
      <c r="J3408" s="147"/>
      <c r="K3408" s="147" t="s">
        <v>80</v>
      </c>
      <c r="L3408" s="147"/>
      <c r="M3408" s="147"/>
      <c r="N3408" s="148" t="s">
        <v>33436</v>
      </c>
      <c r="O3408" s="148"/>
      <c r="P3408" s="148"/>
      <c r="Q3408" s="148"/>
      <c r="R3408" s="148"/>
      <c r="S3408" s="148"/>
    </row>
    <row r="3409" spans="1:19" ht="15" customHeight="1" x14ac:dyDescent="0.3">
      <c r="A3409" s="147" t="s">
        <v>33437</v>
      </c>
      <c r="B3409" s="147"/>
      <c r="C3409" s="147" t="s">
        <v>33438</v>
      </c>
      <c r="D3409" s="147"/>
      <c r="E3409" s="147"/>
      <c r="F3409" s="147"/>
      <c r="G3409" s="147"/>
      <c r="H3409" s="147"/>
      <c r="I3409" s="147"/>
      <c r="J3409" s="147"/>
      <c r="K3409" s="147" t="s">
        <v>80</v>
      </c>
      <c r="L3409" s="147"/>
      <c r="M3409" s="147"/>
      <c r="N3409" s="148" t="s">
        <v>33439</v>
      </c>
      <c r="O3409" s="148"/>
      <c r="P3409" s="148"/>
      <c r="Q3409" s="148"/>
      <c r="R3409" s="148"/>
      <c r="S3409" s="148"/>
    </row>
    <row r="3410" spans="1:19" ht="15" customHeight="1" x14ac:dyDescent="0.3">
      <c r="A3410" s="147" t="s">
        <v>33440</v>
      </c>
      <c r="B3410" s="147"/>
      <c r="C3410" s="147" t="s">
        <v>33441</v>
      </c>
      <c r="D3410" s="147"/>
      <c r="E3410" s="147"/>
      <c r="F3410" s="147"/>
      <c r="G3410" s="147"/>
      <c r="H3410" s="147"/>
      <c r="I3410" s="147"/>
      <c r="J3410" s="147"/>
      <c r="K3410" s="147" t="s">
        <v>80</v>
      </c>
      <c r="L3410" s="147"/>
      <c r="M3410" s="147"/>
      <c r="N3410" s="148" t="s">
        <v>33442</v>
      </c>
      <c r="O3410" s="148"/>
      <c r="P3410" s="148"/>
      <c r="Q3410" s="148"/>
      <c r="R3410" s="148"/>
      <c r="S3410" s="148"/>
    </row>
    <row r="3411" spans="1:19" ht="15" customHeight="1" x14ac:dyDescent="0.3">
      <c r="A3411" s="147" t="s">
        <v>33443</v>
      </c>
      <c r="B3411" s="147"/>
      <c r="C3411" s="147" t="s">
        <v>33444</v>
      </c>
      <c r="D3411" s="147"/>
      <c r="E3411" s="147"/>
      <c r="F3411" s="147"/>
      <c r="G3411" s="147"/>
      <c r="H3411" s="147"/>
      <c r="I3411" s="147"/>
      <c r="J3411" s="147"/>
      <c r="K3411" s="147" t="s">
        <v>80</v>
      </c>
      <c r="L3411" s="147"/>
      <c r="M3411" s="147"/>
      <c r="N3411" s="148" t="s">
        <v>33445</v>
      </c>
      <c r="O3411" s="148"/>
      <c r="P3411" s="148"/>
      <c r="Q3411" s="148"/>
      <c r="R3411" s="148"/>
      <c r="S3411" s="148"/>
    </row>
    <row r="3412" spans="1:19" ht="15" customHeight="1" x14ac:dyDescent="0.3">
      <c r="A3412" s="147" t="s">
        <v>33446</v>
      </c>
      <c r="B3412" s="147"/>
      <c r="C3412" s="147" t="s">
        <v>33447</v>
      </c>
      <c r="D3412" s="147"/>
      <c r="E3412" s="147"/>
      <c r="F3412" s="147"/>
      <c r="G3412" s="147"/>
      <c r="H3412" s="147"/>
      <c r="I3412" s="147"/>
      <c r="J3412" s="147"/>
      <c r="K3412" s="147" t="s">
        <v>80</v>
      </c>
      <c r="L3412" s="147"/>
      <c r="M3412" s="147"/>
      <c r="N3412" s="148" t="s">
        <v>33448</v>
      </c>
      <c r="O3412" s="148"/>
      <c r="P3412" s="148"/>
      <c r="Q3412" s="148"/>
      <c r="R3412" s="148"/>
      <c r="S3412" s="148"/>
    </row>
    <row r="3413" spans="1:19" ht="15" customHeight="1" x14ac:dyDescent="0.3">
      <c r="A3413" s="147" t="s">
        <v>33449</v>
      </c>
      <c r="B3413" s="147"/>
      <c r="C3413" s="147" t="s">
        <v>33450</v>
      </c>
      <c r="D3413" s="147"/>
      <c r="E3413" s="147"/>
      <c r="F3413" s="147"/>
      <c r="G3413" s="147"/>
      <c r="H3413" s="147"/>
      <c r="I3413" s="147"/>
      <c r="J3413" s="147"/>
      <c r="K3413" s="147" t="s">
        <v>80</v>
      </c>
      <c r="L3413" s="147"/>
      <c r="M3413" s="147"/>
      <c r="N3413" s="148" t="s">
        <v>33451</v>
      </c>
      <c r="O3413" s="148"/>
      <c r="P3413" s="148"/>
      <c r="Q3413" s="148"/>
      <c r="R3413" s="148"/>
      <c r="S3413" s="148"/>
    </row>
    <row r="3414" spans="1:19" ht="15" customHeight="1" x14ac:dyDescent="0.3">
      <c r="A3414" s="147" t="s">
        <v>33452</v>
      </c>
      <c r="B3414" s="147"/>
      <c r="C3414" s="147" t="s">
        <v>33453</v>
      </c>
      <c r="D3414" s="147"/>
      <c r="E3414" s="147"/>
      <c r="F3414" s="147"/>
      <c r="G3414" s="147"/>
      <c r="H3414" s="147"/>
      <c r="I3414" s="147"/>
      <c r="J3414" s="147"/>
      <c r="K3414" s="147" t="s">
        <v>80</v>
      </c>
      <c r="L3414" s="147"/>
      <c r="M3414" s="147"/>
      <c r="N3414" s="148" t="s">
        <v>33454</v>
      </c>
      <c r="O3414" s="148"/>
      <c r="P3414" s="148"/>
      <c r="Q3414" s="148"/>
      <c r="R3414" s="148"/>
      <c r="S3414" s="148"/>
    </row>
    <row r="3415" spans="1:19" ht="15" customHeight="1" x14ac:dyDescent="0.3">
      <c r="A3415" s="147" t="s">
        <v>33455</v>
      </c>
      <c r="B3415" s="147"/>
      <c r="C3415" s="147" t="s">
        <v>28410</v>
      </c>
      <c r="D3415" s="147"/>
      <c r="E3415" s="147"/>
      <c r="F3415" s="147"/>
      <c r="G3415" s="147"/>
      <c r="H3415" s="147"/>
      <c r="I3415" s="147"/>
      <c r="J3415" s="147"/>
      <c r="K3415" s="147" t="s">
        <v>1037</v>
      </c>
      <c r="L3415" s="147"/>
      <c r="M3415" s="147"/>
      <c r="N3415" s="148" t="s">
        <v>33456</v>
      </c>
      <c r="O3415" s="148"/>
      <c r="P3415" s="148"/>
      <c r="Q3415" s="148"/>
      <c r="R3415" s="148"/>
      <c r="S3415" s="148"/>
    </row>
    <row r="3416" spans="1:19" ht="15" customHeight="1" x14ac:dyDescent="0.3">
      <c r="A3416" s="152" t="s">
        <v>33457</v>
      </c>
      <c r="B3416" s="152"/>
      <c r="C3416" s="152" t="s">
        <v>33458</v>
      </c>
      <c r="D3416" s="152"/>
      <c r="E3416" s="152"/>
      <c r="F3416" s="152"/>
      <c r="G3416" s="152"/>
      <c r="H3416" s="152"/>
      <c r="I3416" s="152"/>
      <c r="J3416" s="152"/>
      <c r="K3416" s="152" t="s">
        <v>1037</v>
      </c>
      <c r="L3416" s="152"/>
      <c r="M3416" s="152"/>
      <c r="N3416" s="153" t="s">
        <v>33459</v>
      </c>
      <c r="O3416" s="153"/>
      <c r="P3416" s="153"/>
      <c r="Q3416" s="153"/>
      <c r="R3416" s="153"/>
      <c r="S3416" s="153"/>
    </row>
    <row r="3418" spans="1:19" ht="15" customHeight="1" x14ac:dyDescent="0.3">
      <c r="A3418" s="154" t="s">
        <v>26963</v>
      </c>
      <c r="B3418" s="154"/>
      <c r="C3418" s="154"/>
    </row>
    <row r="3419" spans="1:19" ht="15" customHeight="1" x14ac:dyDescent="0.3">
      <c r="A3419" s="154"/>
      <c r="B3419" s="154"/>
      <c r="C3419" s="154"/>
      <c r="P3419" s="155" t="s">
        <v>33460</v>
      </c>
      <c r="Q3419" s="155"/>
      <c r="R3419" s="155"/>
      <c r="S3419" s="155"/>
    </row>
    <row r="3420" spans="1:19" x14ac:dyDescent="0.3">
      <c r="P3420" s="155"/>
      <c r="Q3420" s="155"/>
      <c r="R3420" s="155"/>
      <c r="S3420" s="155"/>
    </row>
    <row r="3422" spans="1:19" ht="15.75" customHeight="1" x14ac:dyDescent="0.3">
      <c r="H3422" s="150" t="s">
        <v>26843</v>
      </c>
      <c r="I3422" s="150"/>
      <c r="J3422" s="150"/>
      <c r="K3422" s="150"/>
      <c r="L3422" s="150"/>
      <c r="M3422" s="150"/>
      <c r="N3422" s="150"/>
    </row>
    <row r="3424" spans="1:19" ht="15.75" customHeight="1" x14ac:dyDescent="0.3">
      <c r="G3424" s="150" t="s">
        <v>26844</v>
      </c>
      <c r="H3424" s="150"/>
    </row>
    <row r="3426" spans="1:19" ht="15" customHeight="1" x14ac:dyDescent="0.3">
      <c r="A3426" s="151" t="s">
        <v>26845</v>
      </c>
      <c r="B3426" s="151"/>
      <c r="C3426" s="151"/>
      <c r="D3426" s="151"/>
      <c r="J3426" s="151" t="s">
        <v>26846</v>
      </c>
      <c r="K3426" s="151"/>
      <c r="M3426" s="151" t="s">
        <v>26847</v>
      </c>
      <c r="N3426" s="151"/>
      <c r="P3426" s="151" t="s">
        <v>26848</v>
      </c>
      <c r="Q3426" s="151"/>
      <c r="R3426" s="151"/>
    </row>
    <row r="3428" spans="1:19" ht="15" customHeight="1" x14ac:dyDescent="0.3">
      <c r="A3428" s="137" t="s">
        <v>27</v>
      </c>
      <c r="C3428" s="149" t="s">
        <v>26849</v>
      </c>
      <c r="D3428" s="149"/>
      <c r="E3428" s="149"/>
      <c r="L3428" s="137" t="s">
        <v>13</v>
      </c>
      <c r="R3428" s="137" t="s">
        <v>26850</v>
      </c>
    </row>
    <row r="3430" spans="1:19" ht="15" customHeight="1" x14ac:dyDescent="0.3">
      <c r="A3430" s="147" t="s">
        <v>33461</v>
      </c>
      <c r="B3430" s="147"/>
      <c r="C3430" s="147" t="s">
        <v>33462</v>
      </c>
      <c r="D3430" s="147"/>
      <c r="E3430" s="147"/>
      <c r="F3430" s="147"/>
      <c r="G3430" s="147"/>
      <c r="H3430" s="147"/>
      <c r="I3430" s="147"/>
      <c r="J3430" s="147"/>
      <c r="K3430" s="147" t="s">
        <v>1037</v>
      </c>
      <c r="L3430" s="147"/>
      <c r="M3430" s="147"/>
      <c r="N3430" s="148" t="s">
        <v>33463</v>
      </c>
      <c r="O3430" s="148"/>
      <c r="P3430" s="148"/>
      <c r="Q3430" s="148"/>
      <c r="R3430" s="148"/>
      <c r="S3430" s="148"/>
    </row>
    <row r="3431" spans="1:19" x14ac:dyDescent="0.3">
      <c r="A3431" s="147"/>
      <c r="B3431" s="147"/>
      <c r="C3431" s="147"/>
      <c r="D3431" s="147"/>
      <c r="E3431" s="147"/>
      <c r="F3431" s="147"/>
      <c r="G3431" s="147"/>
      <c r="H3431" s="147"/>
      <c r="I3431" s="147"/>
      <c r="J3431" s="147"/>
      <c r="K3431" s="147"/>
      <c r="L3431" s="147"/>
      <c r="M3431" s="147"/>
      <c r="N3431" s="148"/>
      <c r="O3431" s="148"/>
      <c r="P3431" s="148"/>
      <c r="Q3431" s="148"/>
      <c r="R3431" s="148"/>
      <c r="S3431" s="148"/>
    </row>
    <row r="3432" spans="1:19" ht="15" customHeight="1" x14ac:dyDescent="0.3">
      <c r="A3432" s="147" t="s">
        <v>33464</v>
      </c>
      <c r="B3432" s="147"/>
      <c r="C3432" s="147" t="s">
        <v>33465</v>
      </c>
      <c r="D3432" s="147"/>
      <c r="E3432" s="147"/>
      <c r="F3432" s="147"/>
      <c r="G3432" s="147"/>
      <c r="H3432" s="147"/>
      <c r="I3432" s="147"/>
      <c r="J3432" s="147"/>
      <c r="K3432" s="147" t="s">
        <v>80</v>
      </c>
      <c r="L3432" s="147"/>
      <c r="M3432" s="147"/>
      <c r="N3432" s="148" t="s">
        <v>33466</v>
      </c>
      <c r="O3432" s="148"/>
      <c r="P3432" s="148"/>
      <c r="Q3432" s="148"/>
      <c r="R3432" s="148"/>
      <c r="S3432" s="148"/>
    </row>
    <row r="3433" spans="1:19" ht="15" customHeight="1" x14ac:dyDescent="0.3">
      <c r="A3433" s="147" t="s">
        <v>33467</v>
      </c>
      <c r="B3433" s="147"/>
      <c r="C3433" s="147" t="s">
        <v>33468</v>
      </c>
      <c r="D3433" s="147"/>
      <c r="E3433" s="147"/>
      <c r="F3433" s="147"/>
      <c r="G3433" s="147"/>
      <c r="H3433" s="147"/>
      <c r="I3433" s="147"/>
      <c r="J3433" s="147"/>
      <c r="K3433" s="147" t="s">
        <v>80</v>
      </c>
      <c r="L3433" s="147"/>
      <c r="M3433" s="147"/>
      <c r="N3433" s="148" t="s">
        <v>33469</v>
      </c>
      <c r="O3433" s="148"/>
      <c r="P3433" s="148"/>
      <c r="Q3433" s="148"/>
      <c r="R3433" s="148"/>
      <c r="S3433" s="148"/>
    </row>
    <row r="3434" spans="1:19" ht="15" customHeight="1" x14ac:dyDescent="0.3">
      <c r="A3434" s="147" t="s">
        <v>33470</v>
      </c>
      <c r="B3434" s="147"/>
      <c r="C3434" s="147" t="s">
        <v>33471</v>
      </c>
      <c r="D3434" s="147"/>
      <c r="E3434" s="147"/>
      <c r="F3434" s="147"/>
      <c r="G3434" s="147"/>
      <c r="H3434" s="147"/>
      <c r="I3434" s="147"/>
      <c r="J3434" s="147"/>
      <c r="K3434" s="147" t="s">
        <v>80</v>
      </c>
      <c r="L3434" s="147"/>
      <c r="M3434" s="147"/>
      <c r="N3434" s="148" t="s">
        <v>33472</v>
      </c>
      <c r="O3434" s="148"/>
      <c r="P3434" s="148"/>
      <c r="Q3434" s="148"/>
      <c r="R3434" s="148"/>
      <c r="S3434" s="148"/>
    </row>
    <row r="3435" spans="1:19" ht="15" customHeight="1" x14ac:dyDescent="0.3">
      <c r="A3435" s="147" t="s">
        <v>33473</v>
      </c>
      <c r="B3435" s="147"/>
      <c r="C3435" s="147" t="s">
        <v>33474</v>
      </c>
      <c r="D3435" s="147"/>
      <c r="E3435" s="147"/>
      <c r="F3435" s="147"/>
      <c r="G3435" s="147"/>
      <c r="H3435" s="147"/>
      <c r="I3435" s="147"/>
      <c r="J3435" s="147"/>
      <c r="K3435" s="147" t="s">
        <v>80</v>
      </c>
      <c r="L3435" s="147"/>
      <c r="M3435" s="147"/>
      <c r="N3435" s="148" t="s">
        <v>33475</v>
      </c>
      <c r="O3435" s="148"/>
      <c r="P3435" s="148"/>
      <c r="Q3435" s="148"/>
      <c r="R3435" s="148"/>
      <c r="S3435" s="148"/>
    </row>
    <row r="3436" spans="1:19" ht="15" customHeight="1" x14ac:dyDescent="0.3">
      <c r="A3436" s="147" t="s">
        <v>33476</v>
      </c>
      <c r="B3436" s="147"/>
      <c r="C3436" s="147" t="s">
        <v>33477</v>
      </c>
      <c r="D3436" s="147"/>
      <c r="E3436" s="147"/>
      <c r="F3436" s="147"/>
      <c r="G3436" s="147"/>
      <c r="H3436" s="147"/>
      <c r="I3436" s="147"/>
      <c r="J3436" s="147"/>
      <c r="K3436" s="147" t="s">
        <v>1037</v>
      </c>
      <c r="L3436" s="147"/>
      <c r="M3436" s="147"/>
      <c r="N3436" s="148" t="s">
        <v>33478</v>
      </c>
      <c r="O3436" s="148"/>
      <c r="P3436" s="148"/>
      <c r="Q3436" s="148"/>
      <c r="R3436" s="148"/>
      <c r="S3436" s="148"/>
    </row>
    <row r="3437" spans="1:19" ht="15" customHeight="1" x14ac:dyDescent="0.3">
      <c r="A3437" s="147" t="s">
        <v>33479</v>
      </c>
      <c r="B3437" s="147"/>
      <c r="C3437" s="147" t="s">
        <v>33480</v>
      </c>
      <c r="D3437" s="147"/>
      <c r="E3437" s="147"/>
      <c r="F3437" s="147"/>
      <c r="G3437" s="147"/>
      <c r="H3437" s="147"/>
      <c r="I3437" s="147"/>
      <c r="J3437" s="147"/>
      <c r="K3437" s="147" t="s">
        <v>80</v>
      </c>
      <c r="L3437" s="147"/>
      <c r="M3437" s="147"/>
      <c r="N3437" s="148" t="s">
        <v>33481</v>
      </c>
      <c r="O3437" s="148"/>
      <c r="P3437" s="148"/>
      <c r="Q3437" s="148"/>
      <c r="R3437" s="148"/>
      <c r="S3437" s="148"/>
    </row>
    <row r="3438" spans="1:19" ht="15" customHeight="1" x14ac:dyDescent="0.3">
      <c r="A3438" s="147" t="s">
        <v>33482</v>
      </c>
      <c r="B3438" s="147"/>
      <c r="C3438" s="147" t="s">
        <v>33483</v>
      </c>
      <c r="D3438" s="147"/>
      <c r="E3438" s="147"/>
      <c r="F3438" s="147"/>
      <c r="G3438" s="147"/>
      <c r="H3438" s="147"/>
      <c r="I3438" s="147"/>
      <c r="J3438" s="147"/>
      <c r="K3438" s="147" t="s">
        <v>80</v>
      </c>
      <c r="L3438" s="147"/>
      <c r="M3438" s="147"/>
      <c r="N3438" s="148" t="s">
        <v>2598</v>
      </c>
      <c r="O3438" s="148"/>
      <c r="P3438" s="148"/>
      <c r="Q3438" s="148"/>
      <c r="R3438" s="148"/>
      <c r="S3438" s="148"/>
    </row>
    <row r="3439" spans="1:19" ht="15" customHeight="1" x14ac:dyDescent="0.3">
      <c r="A3439" s="147" t="s">
        <v>33484</v>
      </c>
      <c r="B3439" s="147"/>
      <c r="C3439" s="147" t="s">
        <v>33485</v>
      </c>
      <c r="D3439" s="147"/>
      <c r="E3439" s="147"/>
      <c r="F3439" s="147"/>
      <c r="G3439" s="147"/>
      <c r="H3439" s="147"/>
      <c r="I3439" s="147"/>
      <c r="J3439" s="147"/>
      <c r="K3439" s="147" t="s">
        <v>80</v>
      </c>
      <c r="L3439" s="147"/>
      <c r="M3439" s="147"/>
      <c r="N3439" s="148" t="s">
        <v>33486</v>
      </c>
      <c r="O3439" s="148"/>
      <c r="P3439" s="148"/>
      <c r="Q3439" s="148"/>
      <c r="R3439" s="148"/>
      <c r="S3439" s="148"/>
    </row>
    <row r="3440" spans="1:19" ht="15" customHeight="1" x14ac:dyDescent="0.3">
      <c r="A3440" s="147" t="s">
        <v>33487</v>
      </c>
      <c r="B3440" s="147"/>
      <c r="C3440" s="147" t="s">
        <v>33488</v>
      </c>
      <c r="D3440" s="147"/>
      <c r="E3440" s="147"/>
      <c r="F3440" s="147"/>
      <c r="G3440" s="147"/>
      <c r="H3440" s="147"/>
      <c r="I3440" s="147"/>
      <c r="J3440" s="147"/>
      <c r="K3440" s="147" t="s">
        <v>80</v>
      </c>
      <c r="L3440" s="147"/>
      <c r="M3440" s="147"/>
      <c r="N3440" s="148" t="s">
        <v>33489</v>
      </c>
      <c r="O3440" s="148"/>
      <c r="P3440" s="148"/>
      <c r="Q3440" s="148"/>
      <c r="R3440" s="148"/>
      <c r="S3440" s="148"/>
    </row>
    <row r="3441" spans="1:19" ht="15" customHeight="1" x14ac:dyDescent="0.3">
      <c r="A3441" s="147" t="s">
        <v>33490</v>
      </c>
      <c r="B3441" s="147"/>
      <c r="C3441" s="147" t="s">
        <v>33491</v>
      </c>
      <c r="D3441" s="147"/>
      <c r="E3441" s="147"/>
      <c r="F3441" s="147"/>
      <c r="G3441" s="147"/>
      <c r="H3441" s="147"/>
      <c r="I3441" s="147"/>
      <c r="J3441" s="147"/>
      <c r="K3441" s="147" t="s">
        <v>1037</v>
      </c>
      <c r="L3441" s="147"/>
      <c r="M3441" s="147"/>
      <c r="N3441" s="148" t="s">
        <v>33492</v>
      </c>
      <c r="O3441" s="148"/>
      <c r="P3441" s="148"/>
      <c r="Q3441" s="148"/>
      <c r="R3441" s="148"/>
      <c r="S3441" s="148"/>
    </row>
    <row r="3442" spans="1:19" ht="15" customHeight="1" x14ac:dyDescent="0.3">
      <c r="A3442" s="147" t="s">
        <v>33493</v>
      </c>
      <c r="B3442" s="147"/>
      <c r="C3442" s="147" t="s">
        <v>33494</v>
      </c>
      <c r="D3442" s="147"/>
      <c r="E3442" s="147"/>
      <c r="F3442" s="147"/>
      <c r="G3442" s="147"/>
      <c r="H3442" s="147"/>
      <c r="I3442" s="147"/>
      <c r="J3442" s="147"/>
      <c r="K3442" s="147" t="s">
        <v>80</v>
      </c>
      <c r="L3442" s="147"/>
      <c r="M3442" s="147"/>
      <c r="N3442" s="148" t="s">
        <v>33495</v>
      </c>
      <c r="O3442" s="148"/>
      <c r="P3442" s="148"/>
      <c r="Q3442" s="148"/>
      <c r="R3442" s="148"/>
      <c r="S3442" s="148"/>
    </row>
    <row r="3443" spans="1:19" ht="15" customHeight="1" x14ac:dyDescent="0.3">
      <c r="A3443" s="147" t="s">
        <v>33496</v>
      </c>
      <c r="B3443" s="147"/>
      <c r="C3443" s="147" t="s">
        <v>33497</v>
      </c>
      <c r="D3443" s="147"/>
      <c r="E3443" s="147"/>
      <c r="F3443" s="147"/>
      <c r="G3443" s="147"/>
      <c r="H3443" s="147"/>
      <c r="I3443" s="147"/>
      <c r="J3443" s="147"/>
      <c r="K3443" s="147" t="s">
        <v>146</v>
      </c>
      <c r="L3443" s="147"/>
      <c r="M3443" s="147"/>
      <c r="N3443" s="148" t="s">
        <v>33498</v>
      </c>
      <c r="O3443" s="148"/>
      <c r="P3443" s="148"/>
      <c r="Q3443" s="148"/>
      <c r="R3443" s="148"/>
      <c r="S3443" s="148"/>
    </row>
    <row r="3444" spans="1:19" ht="15" customHeight="1" x14ac:dyDescent="0.3">
      <c r="A3444" s="147" t="s">
        <v>33499</v>
      </c>
      <c r="B3444" s="147"/>
      <c r="C3444" s="147" t="s">
        <v>33500</v>
      </c>
      <c r="D3444" s="147"/>
      <c r="E3444" s="147"/>
      <c r="F3444" s="147"/>
      <c r="G3444" s="147"/>
      <c r="H3444" s="147"/>
      <c r="I3444" s="147"/>
      <c r="J3444" s="147"/>
      <c r="K3444" s="147" t="s">
        <v>146</v>
      </c>
      <c r="L3444" s="147"/>
      <c r="M3444" s="147"/>
      <c r="N3444" s="148" t="s">
        <v>33501</v>
      </c>
      <c r="O3444" s="148"/>
      <c r="P3444" s="148"/>
      <c r="Q3444" s="148"/>
      <c r="R3444" s="148"/>
      <c r="S3444" s="148"/>
    </row>
    <row r="3445" spans="1:19" ht="15" customHeight="1" x14ac:dyDescent="0.3">
      <c r="A3445" s="147" t="s">
        <v>33502</v>
      </c>
      <c r="B3445" s="147"/>
      <c r="C3445" s="147" t="s">
        <v>33503</v>
      </c>
      <c r="D3445" s="147"/>
      <c r="E3445" s="147"/>
      <c r="F3445" s="147"/>
      <c r="G3445" s="147"/>
      <c r="H3445" s="147"/>
      <c r="I3445" s="147"/>
      <c r="J3445" s="147"/>
      <c r="K3445" s="147" t="s">
        <v>146</v>
      </c>
      <c r="L3445" s="147"/>
      <c r="M3445" s="147"/>
      <c r="N3445" s="148" t="s">
        <v>33504</v>
      </c>
      <c r="O3445" s="148"/>
      <c r="P3445" s="148"/>
      <c r="Q3445" s="148"/>
      <c r="R3445" s="148"/>
      <c r="S3445" s="148"/>
    </row>
    <row r="3446" spans="1:19" ht="15" customHeight="1" x14ac:dyDescent="0.3">
      <c r="A3446" s="147" t="s">
        <v>33505</v>
      </c>
      <c r="B3446" s="147"/>
      <c r="C3446" s="147" t="s">
        <v>33506</v>
      </c>
      <c r="D3446" s="147"/>
      <c r="E3446" s="147"/>
      <c r="F3446" s="147"/>
      <c r="G3446" s="147"/>
      <c r="H3446" s="147"/>
      <c r="I3446" s="147"/>
      <c r="J3446" s="147"/>
      <c r="K3446" s="147" t="s">
        <v>146</v>
      </c>
      <c r="L3446" s="147"/>
      <c r="M3446" s="147"/>
      <c r="N3446" s="148" t="s">
        <v>33507</v>
      </c>
      <c r="O3446" s="148"/>
      <c r="P3446" s="148"/>
      <c r="Q3446" s="148"/>
      <c r="R3446" s="148"/>
      <c r="S3446" s="148"/>
    </row>
    <row r="3447" spans="1:19" ht="15" customHeight="1" x14ac:dyDescent="0.3">
      <c r="A3447" s="147" t="s">
        <v>33508</v>
      </c>
      <c r="B3447" s="147"/>
      <c r="C3447" s="147" t="s">
        <v>33509</v>
      </c>
      <c r="D3447" s="147"/>
      <c r="E3447" s="147"/>
      <c r="F3447" s="147"/>
      <c r="G3447" s="147"/>
      <c r="H3447" s="147"/>
      <c r="I3447" s="147"/>
      <c r="J3447" s="147"/>
      <c r="K3447" s="147" t="s">
        <v>146</v>
      </c>
      <c r="L3447" s="147"/>
      <c r="M3447" s="147"/>
      <c r="N3447" s="148" t="s">
        <v>33510</v>
      </c>
      <c r="O3447" s="148"/>
      <c r="P3447" s="148"/>
      <c r="Q3447" s="148"/>
      <c r="R3447" s="148"/>
      <c r="S3447" s="148"/>
    </row>
    <row r="3448" spans="1:19" ht="15" customHeight="1" x14ac:dyDescent="0.3">
      <c r="A3448" s="147" t="s">
        <v>33511</v>
      </c>
      <c r="B3448" s="147"/>
      <c r="C3448" s="147" t="s">
        <v>33512</v>
      </c>
      <c r="D3448" s="147"/>
      <c r="E3448" s="147"/>
      <c r="F3448" s="147"/>
      <c r="G3448" s="147"/>
      <c r="H3448" s="147"/>
      <c r="I3448" s="147"/>
      <c r="J3448" s="147"/>
      <c r="K3448" s="147" t="s">
        <v>146</v>
      </c>
      <c r="L3448" s="147"/>
      <c r="M3448" s="147"/>
      <c r="N3448" s="148" t="s">
        <v>33513</v>
      </c>
      <c r="O3448" s="148"/>
      <c r="P3448" s="148"/>
      <c r="Q3448" s="148"/>
      <c r="R3448" s="148"/>
      <c r="S3448" s="148"/>
    </row>
    <row r="3449" spans="1:19" ht="15" customHeight="1" x14ac:dyDescent="0.3">
      <c r="A3449" s="147" t="s">
        <v>33514</v>
      </c>
      <c r="B3449" s="147"/>
      <c r="C3449" s="147" t="s">
        <v>33515</v>
      </c>
      <c r="D3449" s="147"/>
      <c r="E3449" s="147"/>
      <c r="F3449" s="147"/>
      <c r="G3449" s="147"/>
      <c r="H3449" s="147"/>
      <c r="I3449" s="147"/>
      <c r="J3449" s="147"/>
      <c r="K3449" s="147" t="s">
        <v>1037</v>
      </c>
      <c r="L3449" s="147"/>
      <c r="M3449" s="147"/>
      <c r="N3449" s="148" t="s">
        <v>33516</v>
      </c>
      <c r="O3449" s="148"/>
      <c r="P3449" s="148"/>
      <c r="Q3449" s="148"/>
      <c r="R3449" s="148"/>
      <c r="S3449" s="148"/>
    </row>
    <row r="3450" spans="1:19" ht="15" customHeight="1" x14ac:dyDescent="0.3">
      <c r="A3450" s="147" t="s">
        <v>33517</v>
      </c>
      <c r="B3450" s="147"/>
      <c r="C3450" s="147" t="s">
        <v>33518</v>
      </c>
      <c r="D3450" s="147"/>
      <c r="E3450" s="147"/>
      <c r="F3450" s="147"/>
      <c r="G3450" s="147"/>
      <c r="H3450" s="147"/>
      <c r="I3450" s="147"/>
      <c r="J3450" s="147"/>
      <c r="K3450" s="147" t="s">
        <v>1037</v>
      </c>
      <c r="L3450" s="147"/>
      <c r="M3450" s="147"/>
      <c r="N3450" s="148" t="s">
        <v>33519</v>
      </c>
      <c r="O3450" s="148"/>
      <c r="P3450" s="148"/>
      <c r="Q3450" s="148"/>
      <c r="R3450" s="148"/>
      <c r="S3450" s="148"/>
    </row>
    <row r="3451" spans="1:19" ht="15" customHeight="1" x14ac:dyDescent="0.3">
      <c r="A3451" s="147" t="s">
        <v>33520</v>
      </c>
      <c r="B3451" s="147"/>
      <c r="C3451" s="147" t="s">
        <v>33521</v>
      </c>
      <c r="D3451" s="147"/>
      <c r="E3451" s="147"/>
      <c r="F3451" s="147"/>
      <c r="G3451" s="147"/>
      <c r="H3451" s="147"/>
      <c r="I3451" s="147"/>
      <c r="J3451" s="147"/>
      <c r="K3451" s="147" t="s">
        <v>1037</v>
      </c>
      <c r="L3451" s="147"/>
      <c r="M3451" s="147"/>
      <c r="N3451" s="148" t="s">
        <v>33522</v>
      </c>
      <c r="O3451" s="148"/>
      <c r="P3451" s="148"/>
      <c r="Q3451" s="148"/>
      <c r="R3451" s="148"/>
      <c r="S3451" s="148"/>
    </row>
    <row r="3452" spans="1:19" ht="15" customHeight="1" x14ac:dyDescent="0.3">
      <c r="A3452" s="147" t="s">
        <v>33523</v>
      </c>
      <c r="B3452" s="147"/>
      <c r="C3452" s="147" t="s">
        <v>33524</v>
      </c>
      <c r="D3452" s="147"/>
      <c r="E3452" s="147"/>
      <c r="F3452" s="147"/>
      <c r="G3452" s="147"/>
      <c r="H3452" s="147"/>
      <c r="I3452" s="147"/>
      <c r="J3452" s="147"/>
      <c r="K3452" s="147" t="s">
        <v>146</v>
      </c>
      <c r="L3452" s="147"/>
      <c r="M3452" s="147"/>
      <c r="N3452" s="148" t="s">
        <v>33525</v>
      </c>
      <c r="O3452" s="148"/>
      <c r="P3452" s="148"/>
      <c r="Q3452" s="148"/>
      <c r="R3452" s="148"/>
      <c r="S3452" s="148"/>
    </row>
    <row r="3453" spans="1:19" ht="15" customHeight="1" x14ac:dyDescent="0.3">
      <c r="A3453" s="147" t="s">
        <v>33526</v>
      </c>
      <c r="B3453" s="147"/>
      <c r="C3453" s="147" t="s">
        <v>33527</v>
      </c>
      <c r="D3453" s="147"/>
      <c r="E3453" s="147"/>
      <c r="F3453" s="147"/>
      <c r="G3453" s="147"/>
      <c r="H3453" s="147"/>
      <c r="I3453" s="147"/>
      <c r="J3453" s="147"/>
      <c r="K3453" s="147" t="s">
        <v>146</v>
      </c>
      <c r="L3453" s="147"/>
      <c r="M3453" s="147"/>
      <c r="N3453" s="148" t="s">
        <v>33528</v>
      </c>
      <c r="O3453" s="148"/>
      <c r="P3453" s="148"/>
      <c r="Q3453" s="148"/>
      <c r="R3453" s="148"/>
      <c r="S3453" s="148"/>
    </row>
    <row r="3454" spans="1:19" ht="15" customHeight="1" x14ac:dyDescent="0.3">
      <c r="A3454" s="147" t="s">
        <v>33529</v>
      </c>
      <c r="B3454" s="147"/>
      <c r="C3454" s="147" t="s">
        <v>33530</v>
      </c>
      <c r="D3454" s="147"/>
      <c r="E3454" s="147"/>
      <c r="F3454" s="147"/>
      <c r="G3454" s="147"/>
      <c r="H3454" s="147"/>
      <c r="I3454" s="147"/>
      <c r="J3454" s="147"/>
      <c r="K3454" s="147" t="s">
        <v>146</v>
      </c>
      <c r="L3454" s="147"/>
      <c r="M3454" s="147"/>
      <c r="N3454" s="148" t="s">
        <v>33531</v>
      </c>
      <c r="O3454" s="148"/>
      <c r="P3454" s="148"/>
      <c r="Q3454" s="148"/>
      <c r="R3454" s="148"/>
      <c r="S3454" s="148"/>
    </row>
    <row r="3455" spans="1:19" ht="15" customHeight="1" x14ac:dyDescent="0.3">
      <c r="A3455" s="147" t="s">
        <v>33532</v>
      </c>
      <c r="B3455" s="147"/>
      <c r="C3455" s="147" t="s">
        <v>33533</v>
      </c>
      <c r="D3455" s="147"/>
      <c r="E3455" s="147"/>
      <c r="F3455" s="147"/>
      <c r="G3455" s="147"/>
      <c r="H3455" s="147"/>
      <c r="I3455" s="147"/>
      <c r="J3455" s="147"/>
      <c r="K3455" s="147" t="s">
        <v>146</v>
      </c>
      <c r="L3455" s="147"/>
      <c r="M3455" s="147"/>
      <c r="N3455" s="148" t="s">
        <v>33534</v>
      </c>
      <c r="O3455" s="148"/>
      <c r="P3455" s="148"/>
      <c r="Q3455" s="148"/>
      <c r="R3455" s="148"/>
      <c r="S3455" s="148"/>
    </row>
    <row r="3456" spans="1:19" ht="15" customHeight="1" x14ac:dyDescent="0.3">
      <c r="A3456" s="147" t="s">
        <v>33535</v>
      </c>
      <c r="B3456" s="147"/>
      <c r="C3456" s="147" t="s">
        <v>33536</v>
      </c>
      <c r="D3456" s="147"/>
      <c r="E3456" s="147"/>
      <c r="F3456" s="147"/>
      <c r="G3456" s="147"/>
      <c r="H3456" s="147"/>
      <c r="I3456" s="147"/>
      <c r="J3456" s="147"/>
      <c r="K3456" s="147" t="s">
        <v>26910</v>
      </c>
      <c r="L3456" s="147"/>
      <c r="M3456" s="147"/>
      <c r="N3456" s="148" t="s">
        <v>26911</v>
      </c>
      <c r="O3456" s="148"/>
      <c r="P3456" s="148"/>
      <c r="Q3456" s="148"/>
      <c r="R3456" s="148"/>
      <c r="S3456" s="148"/>
    </row>
    <row r="3457" spans="1:19" ht="15" customHeight="1" x14ac:dyDescent="0.3">
      <c r="A3457" s="147" t="s">
        <v>33537</v>
      </c>
      <c r="B3457" s="147"/>
      <c r="C3457" s="147" t="s">
        <v>33538</v>
      </c>
      <c r="D3457" s="147"/>
      <c r="E3457" s="147"/>
      <c r="F3457" s="147"/>
      <c r="G3457" s="147"/>
      <c r="H3457" s="147"/>
      <c r="I3457" s="147"/>
      <c r="J3457" s="147"/>
      <c r="K3457" s="147" t="s">
        <v>1037</v>
      </c>
      <c r="L3457" s="147"/>
      <c r="M3457" s="147"/>
      <c r="N3457" s="148" t="s">
        <v>33539</v>
      </c>
      <c r="O3457" s="148"/>
      <c r="P3457" s="148"/>
      <c r="Q3457" s="148"/>
      <c r="R3457" s="148"/>
      <c r="S3457" s="148"/>
    </row>
    <row r="3458" spans="1:19" ht="15" customHeight="1" x14ac:dyDescent="0.3">
      <c r="A3458" s="147" t="s">
        <v>33540</v>
      </c>
      <c r="B3458" s="147"/>
      <c r="C3458" s="147" t="s">
        <v>32594</v>
      </c>
      <c r="D3458" s="147"/>
      <c r="E3458" s="147"/>
      <c r="F3458" s="147"/>
      <c r="G3458" s="147"/>
      <c r="H3458" s="147"/>
      <c r="I3458" s="147"/>
      <c r="J3458" s="147"/>
      <c r="K3458" s="147" t="s">
        <v>1037</v>
      </c>
      <c r="L3458" s="147"/>
      <c r="M3458" s="147"/>
      <c r="N3458" s="148" t="s">
        <v>32595</v>
      </c>
      <c r="O3458" s="148"/>
      <c r="P3458" s="148"/>
      <c r="Q3458" s="148"/>
      <c r="R3458" s="148"/>
      <c r="S3458" s="148"/>
    </row>
    <row r="3459" spans="1:19" ht="15" customHeight="1" x14ac:dyDescent="0.3">
      <c r="A3459" s="147" t="s">
        <v>33541</v>
      </c>
      <c r="B3459" s="147"/>
      <c r="C3459" s="147" t="s">
        <v>33542</v>
      </c>
      <c r="D3459" s="147"/>
      <c r="E3459" s="147"/>
      <c r="F3459" s="147"/>
      <c r="G3459" s="147"/>
      <c r="H3459" s="147"/>
      <c r="I3459" s="147"/>
      <c r="J3459" s="147"/>
      <c r="K3459" s="147" t="s">
        <v>1037</v>
      </c>
      <c r="L3459" s="147"/>
      <c r="M3459" s="147"/>
      <c r="N3459" s="148" t="s">
        <v>14428</v>
      </c>
      <c r="O3459" s="148"/>
      <c r="P3459" s="148"/>
      <c r="Q3459" s="148"/>
      <c r="R3459" s="148"/>
      <c r="S3459" s="148"/>
    </row>
    <row r="3460" spans="1:19" ht="15" customHeight="1" x14ac:dyDescent="0.3">
      <c r="A3460" s="147" t="s">
        <v>20455</v>
      </c>
      <c r="B3460" s="147"/>
      <c r="C3460" s="147" t="s">
        <v>33543</v>
      </c>
      <c r="D3460" s="147"/>
      <c r="E3460" s="147"/>
      <c r="F3460" s="147"/>
      <c r="G3460" s="147"/>
      <c r="H3460" s="147"/>
      <c r="I3460" s="147"/>
      <c r="J3460" s="147"/>
      <c r="K3460" s="147" t="s">
        <v>1037</v>
      </c>
      <c r="L3460" s="147"/>
      <c r="M3460" s="147"/>
      <c r="N3460" s="148" t="s">
        <v>33544</v>
      </c>
      <c r="O3460" s="148"/>
      <c r="P3460" s="148"/>
      <c r="Q3460" s="148"/>
      <c r="R3460" s="148"/>
      <c r="S3460" s="148"/>
    </row>
    <row r="3461" spans="1:19" ht="15" customHeight="1" x14ac:dyDescent="0.3">
      <c r="A3461" s="147" t="s">
        <v>33545</v>
      </c>
      <c r="B3461" s="147"/>
      <c r="C3461" s="147" t="s">
        <v>33546</v>
      </c>
      <c r="D3461" s="147"/>
      <c r="E3461" s="147"/>
      <c r="F3461" s="147"/>
      <c r="G3461" s="147"/>
      <c r="H3461" s="147"/>
      <c r="I3461" s="147"/>
      <c r="J3461" s="147"/>
      <c r="K3461" s="147" t="s">
        <v>1037</v>
      </c>
      <c r="L3461" s="147"/>
      <c r="M3461" s="147"/>
      <c r="N3461" s="148" t="s">
        <v>33547</v>
      </c>
      <c r="O3461" s="148"/>
      <c r="P3461" s="148"/>
      <c r="Q3461" s="148"/>
      <c r="R3461" s="148"/>
      <c r="S3461" s="148"/>
    </row>
    <row r="3462" spans="1:19" ht="15" customHeight="1" x14ac:dyDescent="0.3">
      <c r="A3462" s="147" t="s">
        <v>33548</v>
      </c>
      <c r="B3462" s="147"/>
      <c r="C3462" s="147" t="s">
        <v>33549</v>
      </c>
      <c r="D3462" s="147"/>
      <c r="E3462" s="147"/>
      <c r="F3462" s="147"/>
      <c r="G3462" s="147"/>
      <c r="H3462" s="147"/>
      <c r="I3462" s="147"/>
      <c r="J3462" s="147"/>
      <c r="K3462" s="147" t="s">
        <v>1037</v>
      </c>
      <c r="L3462" s="147"/>
      <c r="M3462" s="147"/>
      <c r="N3462" s="148" t="s">
        <v>30627</v>
      </c>
      <c r="O3462" s="148"/>
      <c r="P3462" s="148"/>
      <c r="Q3462" s="148"/>
      <c r="R3462" s="148"/>
      <c r="S3462" s="148"/>
    </row>
    <row r="3463" spans="1:19" ht="15" customHeight="1" x14ac:dyDescent="0.3">
      <c r="A3463" s="147" t="s">
        <v>33550</v>
      </c>
      <c r="B3463" s="147"/>
      <c r="C3463" s="147" t="s">
        <v>32625</v>
      </c>
      <c r="D3463" s="147"/>
      <c r="E3463" s="147"/>
      <c r="F3463" s="147"/>
      <c r="G3463" s="147"/>
      <c r="H3463" s="147"/>
      <c r="I3463" s="147"/>
      <c r="J3463" s="147"/>
      <c r="K3463" s="147" t="s">
        <v>1037</v>
      </c>
      <c r="L3463" s="147"/>
      <c r="M3463" s="147"/>
      <c r="N3463" s="148" t="s">
        <v>32626</v>
      </c>
      <c r="O3463" s="148"/>
      <c r="P3463" s="148"/>
      <c r="Q3463" s="148"/>
      <c r="R3463" s="148"/>
      <c r="S3463" s="148"/>
    </row>
    <row r="3464" spans="1:19" ht="15" customHeight="1" x14ac:dyDescent="0.3">
      <c r="A3464" s="147" t="s">
        <v>20457</v>
      </c>
      <c r="B3464" s="147"/>
      <c r="C3464" s="147" t="s">
        <v>33551</v>
      </c>
      <c r="D3464" s="147"/>
      <c r="E3464" s="147"/>
      <c r="F3464" s="147"/>
      <c r="G3464" s="147"/>
      <c r="H3464" s="147"/>
      <c r="I3464" s="147"/>
      <c r="J3464" s="147"/>
      <c r="K3464" s="147" t="s">
        <v>1037</v>
      </c>
      <c r="L3464" s="147"/>
      <c r="M3464" s="147"/>
      <c r="N3464" s="148" t="s">
        <v>32626</v>
      </c>
      <c r="O3464" s="148"/>
      <c r="P3464" s="148"/>
      <c r="Q3464" s="148"/>
      <c r="R3464" s="148"/>
      <c r="S3464" s="148"/>
    </row>
    <row r="3465" spans="1:19" ht="15" customHeight="1" x14ac:dyDescent="0.3">
      <c r="A3465" s="147" t="s">
        <v>33552</v>
      </c>
      <c r="B3465" s="147"/>
      <c r="C3465" s="147" t="s">
        <v>33553</v>
      </c>
      <c r="D3465" s="147"/>
      <c r="E3465" s="147"/>
      <c r="F3465" s="147"/>
      <c r="G3465" s="147"/>
      <c r="H3465" s="147"/>
      <c r="I3465" s="147"/>
      <c r="J3465" s="147"/>
      <c r="K3465" s="147" t="s">
        <v>1037</v>
      </c>
      <c r="L3465" s="147"/>
      <c r="M3465" s="147"/>
      <c r="N3465" s="148" t="s">
        <v>33554</v>
      </c>
      <c r="O3465" s="148"/>
      <c r="P3465" s="148"/>
      <c r="Q3465" s="148"/>
      <c r="R3465" s="148"/>
      <c r="S3465" s="148"/>
    </row>
    <row r="3466" spans="1:19" ht="15" customHeight="1" x14ac:dyDescent="0.3">
      <c r="A3466" s="147" t="s">
        <v>33555</v>
      </c>
      <c r="B3466" s="147"/>
      <c r="C3466" s="147" t="s">
        <v>33556</v>
      </c>
      <c r="D3466" s="147"/>
      <c r="E3466" s="147"/>
      <c r="F3466" s="147"/>
      <c r="G3466" s="147"/>
      <c r="H3466" s="147"/>
      <c r="I3466" s="147"/>
      <c r="J3466" s="147"/>
      <c r="K3466" s="147" t="s">
        <v>1037</v>
      </c>
      <c r="L3466" s="147"/>
      <c r="M3466" s="147"/>
      <c r="N3466" s="148" t="s">
        <v>33557</v>
      </c>
      <c r="O3466" s="148"/>
      <c r="P3466" s="148"/>
      <c r="Q3466" s="148"/>
      <c r="R3466" s="148"/>
      <c r="S3466" s="148"/>
    </row>
    <row r="3467" spans="1:19" ht="15" customHeight="1" x14ac:dyDescent="0.3">
      <c r="A3467" s="147" t="s">
        <v>33558</v>
      </c>
      <c r="B3467" s="147"/>
      <c r="C3467" s="147" t="s">
        <v>33559</v>
      </c>
      <c r="D3467" s="147"/>
      <c r="E3467" s="147"/>
      <c r="F3467" s="147"/>
      <c r="G3467" s="147"/>
      <c r="H3467" s="147"/>
      <c r="I3467" s="147"/>
      <c r="J3467" s="147"/>
      <c r="K3467" s="147" t="s">
        <v>80</v>
      </c>
      <c r="L3467" s="147"/>
      <c r="M3467" s="147"/>
      <c r="N3467" s="148" t="s">
        <v>33560</v>
      </c>
      <c r="O3467" s="148"/>
      <c r="P3467" s="148"/>
      <c r="Q3467" s="148"/>
      <c r="R3467" s="148"/>
      <c r="S3467" s="148"/>
    </row>
    <row r="3468" spans="1:19" ht="15" customHeight="1" x14ac:dyDescent="0.3">
      <c r="A3468" s="147" t="s">
        <v>33561</v>
      </c>
      <c r="B3468" s="147"/>
      <c r="C3468" s="147" t="s">
        <v>33562</v>
      </c>
      <c r="D3468" s="147"/>
      <c r="E3468" s="147"/>
      <c r="F3468" s="147"/>
      <c r="G3468" s="147"/>
      <c r="H3468" s="147"/>
      <c r="I3468" s="147"/>
      <c r="J3468" s="147"/>
      <c r="K3468" s="147" t="s">
        <v>80</v>
      </c>
      <c r="L3468" s="147"/>
      <c r="M3468" s="147"/>
      <c r="N3468" s="148" t="s">
        <v>33563</v>
      </c>
      <c r="O3468" s="148"/>
      <c r="P3468" s="148"/>
      <c r="Q3468" s="148"/>
      <c r="R3468" s="148"/>
      <c r="S3468" s="148"/>
    </row>
    <row r="3469" spans="1:19" ht="15" customHeight="1" x14ac:dyDescent="0.3">
      <c r="A3469" s="147" t="s">
        <v>33564</v>
      </c>
      <c r="B3469" s="147"/>
      <c r="C3469" s="147" t="s">
        <v>33565</v>
      </c>
      <c r="D3469" s="147"/>
      <c r="E3469" s="147"/>
      <c r="F3469" s="147"/>
      <c r="G3469" s="147"/>
      <c r="H3469" s="147"/>
      <c r="I3469" s="147"/>
      <c r="J3469" s="147"/>
      <c r="K3469" s="147" t="s">
        <v>80</v>
      </c>
      <c r="L3469" s="147"/>
      <c r="M3469" s="147"/>
      <c r="N3469" s="148" t="s">
        <v>12456</v>
      </c>
      <c r="O3469" s="148"/>
      <c r="P3469" s="148"/>
      <c r="Q3469" s="148"/>
      <c r="R3469" s="148"/>
      <c r="S3469" s="148"/>
    </row>
    <row r="3470" spans="1:19" ht="15" customHeight="1" x14ac:dyDescent="0.3">
      <c r="A3470" s="147" t="s">
        <v>33566</v>
      </c>
      <c r="B3470" s="147"/>
      <c r="C3470" s="147" t="s">
        <v>33567</v>
      </c>
      <c r="D3470" s="147"/>
      <c r="E3470" s="147"/>
      <c r="F3470" s="147"/>
      <c r="G3470" s="147"/>
      <c r="H3470" s="147"/>
      <c r="I3470" s="147"/>
      <c r="J3470" s="147"/>
      <c r="K3470" s="147" t="s">
        <v>80</v>
      </c>
      <c r="L3470" s="147"/>
      <c r="M3470" s="147"/>
      <c r="N3470" s="148" t="s">
        <v>33568</v>
      </c>
      <c r="O3470" s="148"/>
      <c r="P3470" s="148"/>
      <c r="Q3470" s="148"/>
      <c r="R3470" s="148"/>
      <c r="S3470" s="148"/>
    </row>
    <row r="3471" spans="1:19" ht="15" customHeight="1" x14ac:dyDescent="0.3">
      <c r="A3471" s="147" t="s">
        <v>33569</v>
      </c>
      <c r="B3471" s="147"/>
      <c r="C3471" s="147" t="s">
        <v>33570</v>
      </c>
      <c r="D3471" s="147"/>
      <c r="E3471" s="147"/>
      <c r="F3471" s="147"/>
      <c r="G3471" s="147"/>
      <c r="H3471" s="147"/>
      <c r="I3471" s="147"/>
      <c r="J3471" s="147"/>
      <c r="K3471" s="147" t="s">
        <v>80</v>
      </c>
      <c r="L3471" s="147"/>
      <c r="M3471" s="147"/>
      <c r="N3471" s="148" t="s">
        <v>33571</v>
      </c>
      <c r="O3471" s="148"/>
      <c r="P3471" s="148"/>
      <c r="Q3471" s="148"/>
      <c r="R3471" s="148"/>
      <c r="S3471" s="148"/>
    </row>
    <row r="3472" spans="1:19" ht="15" customHeight="1" x14ac:dyDescent="0.3">
      <c r="A3472" s="147" t="s">
        <v>33572</v>
      </c>
      <c r="B3472" s="147"/>
      <c r="C3472" s="147" t="s">
        <v>33573</v>
      </c>
      <c r="D3472" s="147"/>
      <c r="E3472" s="147"/>
      <c r="F3472" s="147"/>
      <c r="G3472" s="147"/>
      <c r="H3472" s="147"/>
      <c r="I3472" s="147"/>
      <c r="J3472" s="147"/>
      <c r="K3472" s="147" t="s">
        <v>80</v>
      </c>
      <c r="L3472" s="147"/>
      <c r="M3472" s="147"/>
      <c r="N3472" s="148" t="s">
        <v>18157</v>
      </c>
      <c r="O3472" s="148"/>
      <c r="P3472" s="148"/>
      <c r="Q3472" s="148"/>
      <c r="R3472" s="148"/>
      <c r="S3472" s="148"/>
    </row>
    <row r="3473" spans="1:19" ht="15" customHeight="1" x14ac:dyDescent="0.3">
      <c r="A3473" s="147" t="s">
        <v>33574</v>
      </c>
      <c r="B3473" s="147"/>
      <c r="C3473" s="147" t="s">
        <v>33575</v>
      </c>
      <c r="D3473" s="147"/>
      <c r="E3473" s="147"/>
      <c r="F3473" s="147"/>
      <c r="G3473" s="147"/>
      <c r="H3473" s="147"/>
      <c r="I3473" s="147"/>
      <c r="J3473" s="147"/>
      <c r="K3473" s="147" t="s">
        <v>1037</v>
      </c>
      <c r="L3473" s="147"/>
      <c r="M3473" s="147"/>
      <c r="N3473" s="148" t="s">
        <v>996</v>
      </c>
      <c r="O3473" s="148"/>
      <c r="P3473" s="148"/>
      <c r="Q3473" s="148"/>
      <c r="R3473" s="148"/>
      <c r="S3473" s="148"/>
    </row>
    <row r="3474" spans="1:19" ht="15" customHeight="1" x14ac:dyDescent="0.3">
      <c r="A3474" s="152" t="s">
        <v>33576</v>
      </c>
      <c r="B3474" s="152"/>
      <c r="C3474" s="152" t="s">
        <v>33577</v>
      </c>
      <c r="D3474" s="152"/>
      <c r="E3474" s="152"/>
      <c r="F3474" s="152"/>
      <c r="G3474" s="152"/>
      <c r="H3474" s="152"/>
      <c r="I3474" s="152"/>
      <c r="J3474" s="152"/>
      <c r="K3474" s="152" t="s">
        <v>1037</v>
      </c>
      <c r="L3474" s="152"/>
      <c r="M3474" s="152"/>
      <c r="N3474" s="153" t="s">
        <v>33578</v>
      </c>
      <c r="O3474" s="153"/>
      <c r="P3474" s="153"/>
      <c r="Q3474" s="153"/>
      <c r="R3474" s="153"/>
      <c r="S3474" s="153"/>
    </row>
    <row r="3476" spans="1:19" ht="15" customHeight="1" x14ac:dyDescent="0.3">
      <c r="A3476" s="154" t="s">
        <v>26963</v>
      </c>
      <c r="B3476" s="154"/>
      <c r="C3476" s="154"/>
    </row>
    <row r="3477" spans="1:19" ht="15" customHeight="1" x14ac:dyDescent="0.3">
      <c r="A3477" s="154"/>
      <c r="B3477" s="154"/>
      <c r="C3477" s="154"/>
      <c r="P3477" s="155" t="s">
        <v>33579</v>
      </c>
      <c r="Q3477" s="155"/>
      <c r="R3477" s="155"/>
      <c r="S3477" s="155"/>
    </row>
    <row r="3478" spans="1:19" x14ac:dyDescent="0.3">
      <c r="P3478" s="155"/>
      <c r="Q3478" s="155"/>
      <c r="R3478" s="155"/>
      <c r="S3478" s="155"/>
    </row>
    <row r="3480" spans="1:19" ht="15.75" customHeight="1" x14ac:dyDescent="0.3">
      <c r="H3480" s="150" t="s">
        <v>26843</v>
      </c>
      <c r="I3480" s="150"/>
      <c r="J3480" s="150"/>
      <c r="K3480" s="150"/>
      <c r="L3480" s="150"/>
      <c r="M3480" s="150"/>
      <c r="N3480" s="150"/>
    </row>
    <row r="3482" spans="1:19" ht="15.75" customHeight="1" x14ac:dyDescent="0.3">
      <c r="G3482" s="150" t="s">
        <v>26844</v>
      </c>
      <c r="H3482" s="150"/>
    </row>
    <row r="3484" spans="1:19" ht="15" customHeight="1" x14ac:dyDescent="0.3">
      <c r="A3484" s="151" t="s">
        <v>26845</v>
      </c>
      <c r="B3484" s="151"/>
      <c r="C3484" s="151"/>
      <c r="D3484" s="151"/>
      <c r="J3484" s="151" t="s">
        <v>26846</v>
      </c>
      <c r="K3484" s="151"/>
      <c r="M3484" s="151" t="s">
        <v>26847</v>
      </c>
      <c r="N3484" s="151"/>
      <c r="P3484" s="151" t="s">
        <v>26848</v>
      </c>
      <c r="Q3484" s="151"/>
      <c r="R3484" s="151"/>
    </row>
    <row r="3486" spans="1:19" ht="15" customHeight="1" x14ac:dyDescent="0.3">
      <c r="A3486" s="137" t="s">
        <v>27</v>
      </c>
      <c r="C3486" s="149" t="s">
        <v>26849</v>
      </c>
      <c r="D3486" s="149"/>
      <c r="E3486" s="149"/>
      <c r="L3486" s="137" t="s">
        <v>13</v>
      </c>
      <c r="R3486" s="137" t="s">
        <v>26850</v>
      </c>
    </row>
    <row r="3488" spans="1:19" ht="15" customHeight="1" x14ac:dyDescent="0.3">
      <c r="A3488" s="147" t="s">
        <v>33580</v>
      </c>
      <c r="B3488" s="147"/>
      <c r="C3488" s="147" t="s">
        <v>33581</v>
      </c>
      <c r="D3488" s="147"/>
      <c r="E3488" s="147"/>
      <c r="F3488" s="147"/>
      <c r="G3488" s="147"/>
      <c r="H3488" s="147"/>
      <c r="I3488" s="147"/>
      <c r="J3488" s="147"/>
      <c r="K3488" s="147" t="s">
        <v>1037</v>
      </c>
      <c r="L3488" s="147"/>
      <c r="M3488" s="147"/>
      <c r="N3488" s="148" t="s">
        <v>33582</v>
      </c>
      <c r="O3488" s="148"/>
      <c r="P3488" s="148"/>
      <c r="Q3488" s="148"/>
      <c r="R3488" s="148"/>
      <c r="S3488" s="148"/>
    </row>
    <row r="3489" spans="1:19" x14ac:dyDescent="0.3">
      <c r="A3489" s="147"/>
      <c r="B3489" s="147"/>
      <c r="C3489" s="147"/>
      <c r="D3489" s="147"/>
      <c r="E3489" s="147"/>
      <c r="F3489" s="147"/>
      <c r="G3489" s="147"/>
      <c r="H3489" s="147"/>
      <c r="I3489" s="147"/>
      <c r="J3489" s="147"/>
      <c r="K3489" s="147"/>
      <c r="L3489" s="147"/>
      <c r="M3489" s="147"/>
      <c r="N3489" s="148"/>
      <c r="O3489" s="148"/>
      <c r="P3489" s="148"/>
      <c r="Q3489" s="148"/>
      <c r="R3489" s="148"/>
      <c r="S3489" s="148"/>
    </row>
    <row r="3490" spans="1:19" ht="15" customHeight="1" x14ac:dyDescent="0.3">
      <c r="A3490" s="147" t="s">
        <v>33583</v>
      </c>
      <c r="B3490" s="147"/>
      <c r="C3490" s="147" t="s">
        <v>33584</v>
      </c>
      <c r="D3490" s="147"/>
      <c r="E3490" s="147"/>
      <c r="F3490" s="147"/>
      <c r="G3490" s="147"/>
      <c r="H3490" s="147"/>
      <c r="I3490" s="147"/>
      <c r="J3490" s="147"/>
      <c r="K3490" s="147" t="s">
        <v>1037</v>
      </c>
      <c r="L3490" s="147"/>
      <c r="M3490" s="147"/>
      <c r="N3490" s="148" t="s">
        <v>33585</v>
      </c>
      <c r="O3490" s="148"/>
      <c r="P3490" s="148"/>
      <c r="Q3490" s="148"/>
      <c r="R3490" s="148"/>
      <c r="S3490" s="148"/>
    </row>
    <row r="3491" spans="1:19" ht="15" customHeight="1" x14ac:dyDescent="0.3">
      <c r="A3491" s="147" t="s">
        <v>33586</v>
      </c>
      <c r="B3491" s="147"/>
      <c r="C3491" s="147" t="s">
        <v>33587</v>
      </c>
      <c r="D3491" s="147"/>
      <c r="E3491" s="147"/>
      <c r="F3491" s="147"/>
      <c r="G3491" s="147"/>
      <c r="H3491" s="147"/>
      <c r="I3491" s="147"/>
      <c r="J3491" s="147"/>
      <c r="K3491" s="147" t="s">
        <v>1037</v>
      </c>
      <c r="L3491" s="147"/>
      <c r="M3491" s="147"/>
      <c r="N3491" s="148" t="s">
        <v>33588</v>
      </c>
      <c r="O3491" s="148"/>
      <c r="P3491" s="148"/>
      <c r="Q3491" s="148"/>
      <c r="R3491" s="148"/>
      <c r="S3491" s="148"/>
    </row>
    <row r="3492" spans="1:19" ht="15" customHeight="1" x14ac:dyDescent="0.3">
      <c r="A3492" s="147" t="s">
        <v>33589</v>
      </c>
      <c r="B3492" s="147"/>
      <c r="C3492" s="147" t="s">
        <v>33590</v>
      </c>
      <c r="D3492" s="147"/>
      <c r="E3492" s="147"/>
      <c r="F3492" s="147"/>
      <c r="G3492" s="147"/>
      <c r="H3492" s="147"/>
      <c r="I3492" s="147"/>
      <c r="J3492" s="147"/>
      <c r="K3492" s="147" t="s">
        <v>1037</v>
      </c>
      <c r="L3492" s="147"/>
      <c r="M3492" s="147"/>
      <c r="N3492" s="148" t="s">
        <v>33591</v>
      </c>
      <c r="O3492" s="148"/>
      <c r="P3492" s="148"/>
      <c r="Q3492" s="148"/>
      <c r="R3492" s="148"/>
      <c r="S3492" s="148"/>
    </row>
    <row r="3493" spans="1:19" ht="15" customHeight="1" x14ac:dyDescent="0.3">
      <c r="A3493" s="147" t="s">
        <v>33592</v>
      </c>
      <c r="B3493" s="147"/>
      <c r="C3493" s="147" t="s">
        <v>33593</v>
      </c>
      <c r="D3493" s="147"/>
      <c r="E3493" s="147"/>
      <c r="F3493" s="147"/>
      <c r="G3493" s="147"/>
      <c r="H3493" s="147"/>
      <c r="I3493" s="147"/>
      <c r="J3493" s="147"/>
      <c r="K3493" s="147" t="s">
        <v>1037</v>
      </c>
      <c r="L3493" s="147"/>
      <c r="M3493" s="147"/>
      <c r="N3493" s="148" t="s">
        <v>32615</v>
      </c>
      <c r="O3493" s="148"/>
      <c r="P3493" s="148"/>
      <c r="Q3493" s="148"/>
      <c r="R3493" s="148"/>
      <c r="S3493" s="148"/>
    </row>
    <row r="3494" spans="1:19" ht="15" customHeight="1" x14ac:dyDescent="0.3">
      <c r="A3494" s="147" t="s">
        <v>33594</v>
      </c>
      <c r="B3494" s="147"/>
      <c r="C3494" s="147" t="s">
        <v>32617</v>
      </c>
      <c r="D3494" s="147"/>
      <c r="E3494" s="147"/>
      <c r="F3494" s="147"/>
      <c r="G3494" s="147"/>
      <c r="H3494" s="147"/>
      <c r="I3494" s="147"/>
      <c r="J3494" s="147"/>
      <c r="K3494" s="147" t="s">
        <v>1037</v>
      </c>
      <c r="L3494" s="147"/>
      <c r="M3494" s="147"/>
      <c r="N3494" s="148" t="s">
        <v>32618</v>
      </c>
      <c r="O3494" s="148"/>
      <c r="P3494" s="148"/>
      <c r="Q3494" s="148"/>
      <c r="R3494" s="148"/>
      <c r="S3494" s="148"/>
    </row>
    <row r="3495" spans="1:19" ht="15" customHeight="1" x14ac:dyDescent="0.3">
      <c r="A3495" s="147" t="s">
        <v>33595</v>
      </c>
      <c r="B3495" s="147"/>
      <c r="C3495" s="147" t="s">
        <v>32620</v>
      </c>
      <c r="D3495" s="147"/>
      <c r="E3495" s="147"/>
      <c r="F3495" s="147"/>
      <c r="G3495" s="147"/>
      <c r="H3495" s="147"/>
      <c r="I3495" s="147"/>
      <c r="J3495" s="147"/>
      <c r="K3495" s="147" t="s">
        <v>1037</v>
      </c>
      <c r="L3495" s="147"/>
      <c r="M3495" s="147"/>
      <c r="N3495" s="148" t="s">
        <v>32621</v>
      </c>
      <c r="O3495" s="148"/>
      <c r="P3495" s="148"/>
      <c r="Q3495" s="148"/>
      <c r="R3495" s="148"/>
      <c r="S3495" s="148"/>
    </row>
    <row r="3496" spans="1:19" ht="15" customHeight="1" x14ac:dyDescent="0.3">
      <c r="A3496" s="147" t="s">
        <v>33596</v>
      </c>
      <c r="B3496" s="147"/>
      <c r="C3496" s="147" t="s">
        <v>33597</v>
      </c>
      <c r="D3496" s="147"/>
      <c r="E3496" s="147"/>
      <c r="F3496" s="147"/>
      <c r="G3496" s="147"/>
      <c r="H3496" s="147"/>
      <c r="I3496" s="147"/>
      <c r="J3496" s="147"/>
      <c r="K3496" s="147" t="s">
        <v>1037</v>
      </c>
      <c r="L3496" s="147"/>
      <c r="M3496" s="147"/>
      <c r="N3496" s="148" t="s">
        <v>33598</v>
      </c>
      <c r="O3496" s="148"/>
      <c r="P3496" s="148"/>
      <c r="Q3496" s="148"/>
      <c r="R3496" s="148"/>
      <c r="S3496" s="148"/>
    </row>
    <row r="3497" spans="1:19" ht="15" customHeight="1" x14ac:dyDescent="0.3">
      <c r="A3497" s="147" t="s">
        <v>33599</v>
      </c>
      <c r="B3497" s="147"/>
      <c r="C3497" s="147" t="s">
        <v>32592</v>
      </c>
      <c r="D3497" s="147"/>
      <c r="E3497" s="147"/>
      <c r="F3497" s="147"/>
      <c r="G3497" s="147"/>
      <c r="H3497" s="147"/>
      <c r="I3497" s="147"/>
      <c r="J3497" s="147"/>
      <c r="K3497" s="147" t="s">
        <v>1037</v>
      </c>
      <c r="L3497" s="147"/>
      <c r="M3497" s="147"/>
      <c r="N3497" s="148" t="s">
        <v>8298</v>
      </c>
      <c r="O3497" s="148"/>
      <c r="P3497" s="148"/>
      <c r="Q3497" s="148"/>
      <c r="R3497" s="148"/>
      <c r="S3497" s="148"/>
    </row>
    <row r="3498" spans="1:19" ht="15" customHeight="1" x14ac:dyDescent="0.3">
      <c r="A3498" s="147" t="s">
        <v>33600</v>
      </c>
      <c r="B3498" s="147"/>
      <c r="C3498" s="147" t="s">
        <v>33601</v>
      </c>
      <c r="D3498" s="147"/>
      <c r="E3498" s="147"/>
      <c r="F3498" s="147"/>
      <c r="G3498" s="147"/>
      <c r="H3498" s="147"/>
      <c r="I3498" s="147"/>
      <c r="J3498" s="147"/>
      <c r="K3498" s="147" t="s">
        <v>1037</v>
      </c>
      <c r="L3498" s="147"/>
      <c r="M3498" s="147"/>
      <c r="N3498" s="148" t="s">
        <v>33602</v>
      </c>
      <c r="O3498" s="148"/>
      <c r="P3498" s="148"/>
      <c r="Q3498" s="148"/>
      <c r="R3498" s="148"/>
      <c r="S3498" s="148"/>
    </row>
    <row r="3499" spans="1:19" ht="15" customHeight="1" x14ac:dyDescent="0.3">
      <c r="A3499" s="147" t="s">
        <v>33603</v>
      </c>
      <c r="B3499" s="147"/>
      <c r="C3499" s="147" t="s">
        <v>27215</v>
      </c>
      <c r="D3499" s="147"/>
      <c r="E3499" s="147"/>
      <c r="F3499" s="147"/>
      <c r="G3499" s="147"/>
      <c r="H3499" s="147"/>
      <c r="I3499" s="147"/>
      <c r="J3499" s="147"/>
      <c r="K3499" s="147" t="s">
        <v>3131</v>
      </c>
      <c r="L3499" s="147"/>
      <c r="M3499" s="147"/>
      <c r="N3499" s="148" t="s">
        <v>4522</v>
      </c>
      <c r="O3499" s="148"/>
      <c r="P3499" s="148"/>
      <c r="Q3499" s="148"/>
      <c r="R3499" s="148"/>
      <c r="S3499" s="148"/>
    </row>
    <row r="3500" spans="1:19" ht="15" customHeight="1" x14ac:dyDescent="0.3">
      <c r="A3500" s="147" t="s">
        <v>33604</v>
      </c>
      <c r="B3500" s="147"/>
      <c r="C3500" s="147" t="s">
        <v>33605</v>
      </c>
      <c r="D3500" s="147"/>
      <c r="E3500" s="147"/>
      <c r="F3500" s="147"/>
      <c r="G3500" s="147"/>
      <c r="H3500" s="147"/>
      <c r="I3500" s="147"/>
      <c r="J3500" s="147"/>
      <c r="K3500" s="147" t="s">
        <v>80</v>
      </c>
      <c r="L3500" s="147"/>
      <c r="M3500" s="147"/>
      <c r="N3500" s="148" t="s">
        <v>33606</v>
      </c>
      <c r="O3500" s="148"/>
      <c r="P3500" s="148"/>
      <c r="Q3500" s="148"/>
      <c r="R3500" s="148"/>
      <c r="S3500" s="148"/>
    </row>
    <row r="3501" spans="1:19" ht="15" customHeight="1" x14ac:dyDescent="0.3">
      <c r="A3501" s="147" t="s">
        <v>33607</v>
      </c>
      <c r="B3501" s="147"/>
      <c r="C3501" s="147" t="s">
        <v>33282</v>
      </c>
      <c r="D3501" s="147"/>
      <c r="E3501" s="147"/>
      <c r="F3501" s="147"/>
      <c r="G3501" s="147"/>
      <c r="H3501" s="147"/>
      <c r="I3501" s="147"/>
      <c r="J3501" s="147"/>
      <c r="K3501" s="147" t="s">
        <v>19026</v>
      </c>
      <c r="L3501" s="147"/>
      <c r="M3501" s="147"/>
      <c r="N3501" s="148" t="s">
        <v>9240</v>
      </c>
      <c r="O3501" s="148"/>
      <c r="P3501" s="148"/>
      <c r="Q3501" s="148"/>
      <c r="R3501" s="148"/>
      <c r="S3501" s="148"/>
    </row>
    <row r="3502" spans="1:19" ht="15" customHeight="1" x14ac:dyDescent="0.3">
      <c r="A3502" s="147" t="s">
        <v>33608</v>
      </c>
      <c r="B3502" s="147"/>
      <c r="C3502" s="147" t="s">
        <v>33609</v>
      </c>
      <c r="D3502" s="147"/>
      <c r="E3502" s="147"/>
      <c r="F3502" s="147"/>
      <c r="G3502" s="147"/>
      <c r="H3502" s="147"/>
      <c r="I3502" s="147"/>
      <c r="J3502" s="147"/>
      <c r="K3502" s="147" t="s">
        <v>1037</v>
      </c>
      <c r="L3502" s="147"/>
      <c r="M3502" s="147"/>
      <c r="N3502" s="148" t="s">
        <v>633</v>
      </c>
      <c r="O3502" s="148"/>
      <c r="P3502" s="148"/>
      <c r="Q3502" s="148"/>
      <c r="R3502" s="148"/>
      <c r="S3502" s="148"/>
    </row>
    <row r="3503" spans="1:19" ht="15" customHeight="1" x14ac:dyDescent="0.3">
      <c r="A3503" s="147" t="s">
        <v>33610</v>
      </c>
      <c r="B3503" s="147"/>
      <c r="C3503" s="147" t="s">
        <v>26955</v>
      </c>
      <c r="D3503" s="147"/>
      <c r="E3503" s="147"/>
      <c r="F3503" s="147"/>
      <c r="G3503" s="147"/>
      <c r="H3503" s="147"/>
      <c r="I3503" s="147"/>
      <c r="J3503" s="147"/>
      <c r="K3503" s="147" t="s">
        <v>1037</v>
      </c>
      <c r="L3503" s="147"/>
      <c r="M3503" s="147"/>
      <c r="N3503" s="148" t="s">
        <v>7522</v>
      </c>
      <c r="O3503" s="148"/>
      <c r="P3503" s="148"/>
      <c r="Q3503" s="148"/>
      <c r="R3503" s="148"/>
      <c r="S3503" s="148"/>
    </row>
    <row r="3504" spans="1:19" ht="15" customHeight="1" x14ac:dyDescent="0.3">
      <c r="A3504" s="147" t="s">
        <v>33611</v>
      </c>
      <c r="B3504" s="147"/>
      <c r="C3504" s="147" t="s">
        <v>32736</v>
      </c>
      <c r="D3504" s="147"/>
      <c r="E3504" s="147"/>
      <c r="F3504" s="147"/>
      <c r="G3504" s="147"/>
      <c r="H3504" s="147"/>
      <c r="I3504" s="147"/>
      <c r="J3504" s="147"/>
      <c r="K3504" s="147" t="s">
        <v>1037</v>
      </c>
      <c r="L3504" s="147"/>
      <c r="M3504" s="147"/>
      <c r="N3504" s="148" t="s">
        <v>30538</v>
      </c>
      <c r="O3504" s="148"/>
      <c r="P3504" s="148"/>
      <c r="Q3504" s="148"/>
      <c r="R3504" s="148"/>
      <c r="S3504" s="148"/>
    </row>
    <row r="3505" spans="1:19" ht="15" customHeight="1" x14ac:dyDescent="0.3">
      <c r="A3505" s="147" t="s">
        <v>33612</v>
      </c>
      <c r="B3505" s="147"/>
      <c r="C3505" s="147" t="s">
        <v>33613</v>
      </c>
      <c r="D3505" s="147"/>
      <c r="E3505" s="147"/>
      <c r="F3505" s="147"/>
      <c r="G3505" s="147"/>
      <c r="H3505" s="147"/>
      <c r="I3505" s="147"/>
      <c r="J3505" s="147"/>
      <c r="K3505" s="147" t="s">
        <v>1037</v>
      </c>
      <c r="L3505" s="147"/>
      <c r="M3505" s="147"/>
      <c r="N3505" s="148" t="s">
        <v>181</v>
      </c>
      <c r="O3505" s="148"/>
      <c r="P3505" s="148"/>
      <c r="Q3505" s="148"/>
      <c r="R3505" s="148"/>
      <c r="S3505" s="148"/>
    </row>
    <row r="3506" spans="1:19" ht="15" customHeight="1" x14ac:dyDescent="0.3">
      <c r="A3506" s="147" t="s">
        <v>33614</v>
      </c>
      <c r="B3506" s="147"/>
      <c r="C3506" s="147" t="s">
        <v>33615</v>
      </c>
      <c r="D3506" s="147"/>
      <c r="E3506" s="147"/>
      <c r="F3506" s="147"/>
      <c r="G3506" s="147"/>
      <c r="H3506" s="147"/>
      <c r="I3506" s="147"/>
      <c r="J3506" s="147"/>
      <c r="K3506" s="147" t="s">
        <v>1037</v>
      </c>
      <c r="L3506" s="147"/>
      <c r="M3506" s="147"/>
      <c r="N3506" s="148" t="s">
        <v>32588</v>
      </c>
      <c r="O3506" s="148"/>
      <c r="P3506" s="148"/>
      <c r="Q3506" s="148"/>
      <c r="R3506" s="148"/>
      <c r="S3506" s="148"/>
    </row>
    <row r="3507" spans="1:19" ht="15" customHeight="1" x14ac:dyDescent="0.3">
      <c r="A3507" s="147" t="s">
        <v>33616</v>
      </c>
      <c r="B3507" s="147"/>
      <c r="C3507" s="147" t="s">
        <v>33617</v>
      </c>
      <c r="D3507" s="147"/>
      <c r="E3507" s="147"/>
      <c r="F3507" s="147"/>
      <c r="G3507" s="147"/>
      <c r="H3507" s="147"/>
      <c r="I3507" s="147"/>
      <c r="J3507" s="147"/>
      <c r="K3507" s="147" t="s">
        <v>26910</v>
      </c>
      <c r="L3507" s="147"/>
      <c r="M3507" s="147"/>
      <c r="N3507" s="148" t="s">
        <v>26911</v>
      </c>
      <c r="O3507" s="148"/>
      <c r="P3507" s="148"/>
      <c r="Q3507" s="148"/>
      <c r="R3507" s="148"/>
      <c r="S3507" s="148"/>
    </row>
    <row r="3508" spans="1:19" ht="15" customHeight="1" x14ac:dyDescent="0.3">
      <c r="A3508" s="147" t="s">
        <v>33618</v>
      </c>
      <c r="B3508" s="147"/>
      <c r="C3508" s="147" t="s">
        <v>33619</v>
      </c>
      <c r="D3508" s="147"/>
      <c r="E3508" s="147"/>
      <c r="F3508" s="147"/>
      <c r="G3508" s="147"/>
      <c r="H3508" s="147"/>
      <c r="I3508" s="147"/>
      <c r="J3508" s="147"/>
      <c r="K3508" s="147" t="s">
        <v>1037</v>
      </c>
      <c r="L3508" s="147"/>
      <c r="M3508" s="147"/>
      <c r="N3508" s="148" t="s">
        <v>15672</v>
      </c>
      <c r="O3508" s="148"/>
      <c r="P3508" s="148"/>
      <c r="Q3508" s="148"/>
      <c r="R3508" s="148"/>
      <c r="S3508" s="148"/>
    </row>
    <row r="3509" spans="1:19" ht="15" customHeight="1" x14ac:dyDescent="0.3">
      <c r="A3509" s="147" t="s">
        <v>33620</v>
      </c>
      <c r="B3509" s="147"/>
      <c r="C3509" s="147" t="s">
        <v>33621</v>
      </c>
      <c r="D3509" s="147"/>
      <c r="E3509" s="147"/>
      <c r="F3509" s="147"/>
      <c r="G3509" s="147"/>
      <c r="H3509" s="147"/>
      <c r="I3509" s="147"/>
      <c r="J3509" s="147"/>
      <c r="K3509" s="147" t="s">
        <v>1037</v>
      </c>
      <c r="L3509" s="147"/>
      <c r="M3509" s="147"/>
      <c r="N3509" s="148" t="s">
        <v>33622</v>
      </c>
      <c r="O3509" s="148"/>
      <c r="P3509" s="148"/>
      <c r="Q3509" s="148"/>
      <c r="R3509" s="148"/>
      <c r="S3509" s="148"/>
    </row>
    <row r="3510" spans="1:19" ht="15" customHeight="1" x14ac:dyDescent="0.3">
      <c r="A3510" s="147" t="s">
        <v>33623</v>
      </c>
      <c r="B3510" s="147"/>
      <c r="C3510" s="147" t="s">
        <v>33624</v>
      </c>
      <c r="D3510" s="147"/>
      <c r="E3510" s="147"/>
      <c r="F3510" s="147"/>
      <c r="G3510" s="147"/>
      <c r="H3510" s="147"/>
      <c r="I3510" s="147"/>
      <c r="J3510" s="147"/>
      <c r="K3510" s="147" t="s">
        <v>1037</v>
      </c>
      <c r="L3510" s="147"/>
      <c r="M3510" s="147"/>
      <c r="N3510" s="148" t="s">
        <v>33625</v>
      </c>
      <c r="O3510" s="148"/>
      <c r="P3510" s="148"/>
      <c r="Q3510" s="148"/>
      <c r="R3510" s="148"/>
      <c r="S3510" s="148"/>
    </row>
    <row r="3511" spans="1:19" ht="15" customHeight="1" x14ac:dyDescent="0.3">
      <c r="A3511" s="147" t="s">
        <v>33626</v>
      </c>
      <c r="B3511" s="147"/>
      <c r="C3511" s="147" t="s">
        <v>33627</v>
      </c>
      <c r="D3511" s="147"/>
      <c r="E3511" s="147"/>
      <c r="F3511" s="147"/>
      <c r="G3511" s="147"/>
      <c r="H3511" s="147"/>
      <c r="I3511" s="147"/>
      <c r="J3511" s="147"/>
      <c r="K3511" s="147" t="s">
        <v>1037</v>
      </c>
      <c r="L3511" s="147"/>
      <c r="M3511" s="147"/>
      <c r="N3511" s="148" t="s">
        <v>5689</v>
      </c>
      <c r="O3511" s="148"/>
      <c r="P3511" s="148"/>
      <c r="Q3511" s="148"/>
      <c r="R3511" s="148"/>
      <c r="S3511" s="148"/>
    </row>
    <row r="3512" spans="1:19" ht="15" customHeight="1" x14ac:dyDescent="0.3">
      <c r="A3512" s="147" t="s">
        <v>33628</v>
      </c>
      <c r="B3512" s="147"/>
      <c r="C3512" s="147" t="s">
        <v>33629</v>
      </c>
      <c r="D3512" s="147"/>
      <c r="E3512" s="147"/>
      <c r="F3512" s="147"/>
      <c r="G3512" s="147"/>
      <c r="H3512" s="147"/>
      <c r="I3512" s="147"/>
      <c r="J3512" s="147"/>
      <c r="K3512" s="147" t="s">
        <v>1037</v>
      </c>
      <c r="L3512" s="147"/>
      <c r="M3512" s="147"/>
      <c r="N3512" s="148" t="s">
        <v>18462</v>
      </c>
      <c r="O3512" s="148"/>
      <c r="P3512" s="148"/>
      <c r="Q3512" s="148"/>
      <c r="R3512" s="148"/>
      <c r="S3512" s="148"/>
    </row>
    <row r="3513" spans="1:19" ht="15" customHeight="1" x14ac:dyDescent="0.3">
      <c r="A3513" s="147" t="s">
        <v>33630</v>
      </c>
      <c r="B3513" s="147"/>
      <c r="C3513" s="147" t="s">
        <v>33631</v>
      </c>
      <c r="D3513" s="147"/>
      <c r="E3513" s="147"/>
      <c r="F3513" s="147"/>
      <c r="G3513" s="147"/>
      <c r="H3513" s="147"/>
      <c r="I3513" s="147"/>
      <c r="J3513" s="147"/>
      <c r="K3513" s="147" t="s">
        <v>1037</v>
      </c>
      <c r="L3513" s="147"/>
      <c r="M3513" s="147"/>
      <c r="N3513" s="148" t="s">
        <v>15836</v>
      </c>
      <c r="O3513" s="148"/>
      <c r="P3513" s="148"/>
      <c r="Q3513" s="148"/>
      <c r="R3513" s="148"/>
      <c r="S3513" s="148"/>
    </row>
    <row r="3514" spans="1:19" ht="15" customHeight="1" x14ac:dyDescent="0.3">
      <c r="A3514" s="147" t="s">
        <v>33632</v>
      </c>
      <c r="B3514" s="147"/>
      <c r="C3514" s="147" t="s">
        <v>33633</v>
      </c>
      <c r="D3514" s="147"/>
      <c r="E3514" s="147"/>
      <c r="F3514" s="147"/>
      <c r="G3514" s="147"/>
      <c r="H3514" s="147"/>
      <c r="I3514" s="147"/>
      <c r="J3514" s="147"/>
      <c r="K3514" s="147" t="s">
        <v>1037</v>
      </c>
      <c r="L3514" s="147"/>
      <c r="M3514" s="147"/>
      <c r="N3514" s="148" t="s">
        <v>9471</v>
      </c>
      <c r="O3514" s="148"/>
      <c r="P3514" s="148"/>
      <c r="Q3514" s="148"/>
      <c r="R3514" s="148"/>
      <c r="S3514" s="148"/>
    </row>
    <row r="3515" spans="1:19" ht="15" customHeight="1" x14ac:dyDescent="0.3">
      <c r="A3515" s="147" t="s">
        <v>20473</v>
      </c>
      <c r="B3515" s="147"/>
      <c r="C3515" s="147" t="s">
        <v>33634</v>
      </c>
      <c r="D3515" s="147"/>
      <c r="E3515" s="147"/>
      <c r="F3515" s="147"/>
      <c r="G3515" s="147"/>
      <c r="H3515" s="147"/>
      <c r="I3515" s="147"/>
      <c r="J3515" s="147"/>
      <c r="K3515" s="147" t="s">
        <v>1037</v>
      </c>
      <c r="L3515" s="147"/>
      <c r="M3515" s="147"/>
      <c r="N3515" s="148" t="s">
        <v>14616</v>
      </c>
      <c r="O3515" s="148"/>
      <c r="P3515" s="148"/>
      <c r="Q3515" s="148"/>
      <c r="R3515" s="148"/>
      <c r="S3515" s="148"/>
    </row>
    <row r="3516" spans="1:19" ht="15" customHeight="1" x14ac:dyDescent="0.3">
      <c r="A3516" s="147" t="s">
        <v>33635</v>
      </c>
      <c r="B3516" s="147"/>
      <c r="C3516" s="147" t="s">
        <v>33636</v>
      </c>
      <c r="D3516" s="147"/>
      <c r="E3516" s="147"/>
      <c r="F3516" s="147"/>
      <c r="G3516" s="147"/>
      <c r="H3516" s="147"/>
      <c r="I3516" s="147"/>
      <c r="J3516" s="147"/>
      <c r="K3516" s="147" t="s">
        <v>1037</v>
      </c>
      <c r="L3516" s="147"/>
      <c r="M3516" s="147"/>
      <c r="N3516" s="148" t="s">
        <v>33637</v>
      </c>
      <c r="O3516" s="148"/>
      <c r="P3516" s="148"/>
      <c r="Q3516" s="148"/>
      <c r="R3516" s="148"/>
      <c r="S3516" s="148"/>
    </row>
    <row r="3517" spans="1:19" ht="15" customHeight="1" x14ac:dyDescent="0.3">
      <c r="A3517" s="147" t="s">
        <v>33638</v>
      </c>
      <c r="B3517" s="147"/>
      <c r="C3517" s="147" t="s">
        <v>33639</v>
      </c>
      <c r="D3517" s="147"/>
      <c r="E3517" s="147"/>
      <c r="F3517" s="147"/>
      <c r="G3517" s="147"/>
      <c r="H3517" s="147"/>
      <c r="I3517" s="147"/>
      <c r="J3517" s="147"/>
      <c r="K3517" s="147" t="s">
        <v>146</v>
      </c>
      <c r="L3517" s="147"/>
      <c r="M3517" s="147"/>
      <c r="N3517" s="148" t="s">
        <v>33640</v>
      </c>
      <c r="O3517" s="148"/>
      <c r="P3517" s="148"/>
      <c r="Q3517" s="148"/>
      <c r="R3517" s="148"/>
      <c r="S3517" s="148"/>
    </row>
    <row r="3518" spans="1:19" ht="15" customHeight="1" x14ac:dyDescent="0.3">
      <c r="A3518" s="147" t="s">
        <v>33641</v>
      </c>
      <c r="B3518" s="147"/>
      <c r="C3518" s="147" t="s">
        <v>33642</v>
      </c>
      <c r="D3518" s="147"/>
      <c r="E3518" s="147"/>
      <c r="F3518" s="147"/>
      <c r="G3518" s="147"/>
      <c r="H3518" s="147"/>
      <c r="I3518" s="147"/>
      <c r="J3518" s="147"/>
      <c r="K3518" s="147" t="s">
        <v>146</v>
      </c>
      <c r="L3518" s="147"/>
      <c r="M3518" s="147"/>
      <c r="N3518" s="148" t="s">
        <v>33643</v>
      </c>
      <c r="O3518" s="148"/>
      <c r="P3518" s="148"/>
      <c r="Q3518" s="148"/>
      <c r="R3518" s="148"/>
      <c r="S3518" s="148"/>
    </row>
    <row r="3519" spans="1:19" ht="15" customHeight="1" x14ac:dyDescent="0.3">
      <c r="A3519" s="147" t="s">
        <v>33644</v>
      </c>
      <c r="B3519" s="147"/>
      <c r="C3519" s="147" t="s">
        <v>33645</v>
      </c>
      <c r="D3519" s="147"/>
      <c r="E3519" s="147"/>
      <c r="F3519" s="147"/>
      <c r="G3519" s="147"/>
      <c r="H3519" s="147"/>
      <c r="I3519" s="147"/>
      <c r="J3519" s="147"/>
      <c r="K3519" s="147" t="s">
        <v>146</v>
      </c>
      <c r="L3519" s="147"/>
      <c r="M3519" s="147"/>
      <c r="N3519" s="148" t="s">
        <v>33646</v>
      </c>
      <c r="O3519" s="148"/>
      <c r="P3519" s="148"/>
      <c r="Q3519" s="148"/>
      <c r="R3519" s="148"/>
      <c r="S3519" s="148"/>
    </row>
    <row r="3520" spans="1:19" ht="15" customHeight="1" x14ac:dyDescent="0.3">
      <c r="A3520" s="147" t="s">
        <v>33647</v>
      </c>
      <c r="B3520" s="147"/>
      <c r="C3520" s="147" t="s">
        <v>33648</v>
      </c>
      <c r="D3520" s="147"/>
      <c r="E3520" s="147"/>
      <c r="F3520" s="147"/>
      <c r="G3520" s="147"/>
      <c r="H3520" s="147"/>
      <c r="I3520" s="147"/>
      <c r="J3520" s="147"/>
      <c r="K3520" s="147" t="s">
        <v>146</v>
      </c>
      <c r="L3520" s="147"/>
      <c r="M3520" s="147"/>
      <c r="N3520" s="148" t="s">
        <v>33649</v>
      </c>
      <c r="O3520" s="148"/>
      <c r="P3520" s="148"/>
      <c r="Q3520" s="148"/>
      <c r="R3520" s="148"/>
      <c r="S3520" s="148"/>
    </row>
    <row r="3521" spans="1:19" ht="15" customHeight="1" x14ac:dyDescent="0.3">
      <c r="A3521" s="147" t="s">
        <v>33650</v>
      </c>
      <c r="B3521" s="147"/>
      <c r="C3521" s="147" t="s">
        <v>33651</v>
      </c>
      <c r="D3521" s="147"/>
      <c r="E3521" s="147"/>
      <c r="F3521" s="147"/>
      <c r="G3521" s="147"/>
      <c r="H3521" s="147"/>
      <c r="I3521" s="147"/>
      <c r="J3521" s="147"/>
      <c r="K3521" s="147" t="s">
        <v>146</v>
      </c>
      <c r="L3521" s="147"/>
      <c r="M3521" s="147"/>
      <c r="N3521" s="148" t="s">
        <v>33652</v>
      </c>
      <c r="O3521" s="148"/>
      <c r="P3521" s="148"/>
      <c r="Q3521" s="148"/>
      <c r="R3521" s="148"/>
      <c r="S3521" s="148"/>
    </row>
    <row r="3522" spans="1:19" ht="15" customHeight="1" x14ac:dyDescent="0.3">
      <c r="A3522" s="147" t="s">
        <v>33653</v>
      </c>
      <c r="B3522" s="147"/>
      <c r="C3522" s="147" t="s">
        <v>33654</v>
      </c>
      <c r="D3522" s="147"/>
      <c r="E3522" s="147"/>
      <c r="F3522" s="147"/>
      <c r="G3522" s="147"/>
      <c r="H3522" s="147"/>
      <c r="I3522" s="147"/>
      <c r="J3522" s="147"/>
      <c r="K3522" s="147" t="s">
        <v>146</v>
      </c>
      <c r="L3522" s="147"/>
      <c r="M3522" s="147"/>
      <c r="N3522" s="148" t="s">
        <v>18159</v>
      </c>
      <c r="O3522" s="148"/>
      <c r="P3522" s="148"/>
      <c r="Q3522" s="148"/>
      <c r="R3522" s="148"/>
      <c r="S3522" s="148"/>
    </row>
    <row r="3523" spans="1:19" ht="15" customHeight="1" x14ac:dyDescent="0.3">
      <c r="A3523" s="147" t="s">
        <v>33655</v>
      </c>
      <c r="B3523" s="147"/>
      <c r="C3523" s="147" t="s">
        <v>33656</v>
      </c>
      <c r="D3523" s="147"/>
      <c r="E3523" s="147"/>
      <c r="F3523" s="147"/>
      <c r="G3523" s="147"/>
      <c r="H3523" s="147"/>
      <c r="I3523" s="147"/>
      <c r="J3523" s="147"/>
      <c r="K3523" s="147" t="s">
        <v>146</v>
      </c>
      <c r="L3523" s="147"/>
      <c r="M3523" s="147"/>
      <c r="N3523" s="148" t="s">
        <v>33657</v>
      </c>
      <c r="O3523" s="148"/>
      <c r="P3523" s="148"/>
      <c r="Q3523" s="148"/>
      <c r="R3523" s="148"/>
      <c r="S3523" s="148"/>
    </row>
    <row r="3524" spans="1:19" ht="15" customHeight="1" x14ac:dyDescent="0.3">
      <c r="A3524" s="147" t="s">
        <v>33658</v>
      </c>
      <c r="B3524" s="147"/>
      <c r="C3524" s="147" t="s">
        <v>33659</v>
      </c>
      <c r="D3524" s="147"/>
      <c r="E3524" s="147"/>
      <c r="F3524" s="147"/>
      <c r="G3524" s="147"/>
      <c r="H3524" s="147"/>
      <c r="I3524" s="147"/>
      <c r="J3524" s="147"/>
      <c r="K3524" s="147" t="s">
        <v>146</v>
      </c>
      <c r="L3524" s="147"/>
      <c r="M3524" s="147"/>
      <c r="N3524" s="148" t="s">
        <v>864</v>
      </c>
      <c r="O3524" s="148"/>
      <c r="P3524" s="148"/>
      <c r="Q3524" s="148"/>
      <c r="R3524" s="148"/>
      <c r="S3524" s="148"/>
    </row>
    <row r="3525" spans="1:19" ht="15" customHeight="1" x14ac:dyDescent="0.3">
      <c r="A3525" s="147" t="s">
        <v>33660</v>
      </c>
      <c r="B3525" s="147"/>
      <c r="C3525" s="147" t="s">
        <v>33661</v>
      </c>
      <c r="D3525" s="147"/>
      <c r="E3525" s="147"/>
      <c r="F3525" s="147"/>
      <c r="G3525" s="147"/>
      <c r="H3525" s="147"/>
      <c r="I3525" s="147"/>
      <c r="J3525" s="147"/>
      <c r="K3525" s="147" t="s">
        <v>146</v>
      </c>
      <c r="L3525" s="147"/>
      <c r="M3525" s="147"/>
      <c r="N3525" s="148" t="s">
        <v>13542</v>
      </c>
      <c r="O3525" s="148"/>
      <c r="P3525" s="148"/>
      <c r="Q3525" s="148"/>
      <c r="R3525" s="148"/>
      <c r="S3525" s="148"/>
    </row>
    <row r="3526" spans="1:19" ht="15" customHeight="1" x14ac:dyDescent="0.3">
      <c r="A3526" s="147" t="s">
        <v>33662</v>
      </c>
      <c r="B3526" s="147"/>
      <c r="C3526" s="147" t="s">
        <v>33663</v>
      </c>
      <c r="D3526" s="147"/>
      <c r="E3526" s="147"/>
      <c r="F3526" s="147"/>
      <c r="G3526" s="147"/>
      <c r="H3526" s="147"/>
      <c r="I3526" s="147"/>
      <c r="J3526" s="147"/>
      <c r="K3526" s="147" t="s">
        <v>146</v>
      </c>
      <c r="L3526" s="147"/>
      <c r="M3526" s="147"/>
      <c r="N3526" s="148" t="s">
        <v>33664</v>
      </c>
      <c r="O3526" s="148"/>
      <c r="P3526" s="148"/>
      <c r="Q3526" s="148"/>
      <c r="R3526" s="148"/>
      <c r="S3526" s="148"/>
    </row>
    <row r="3527" spans="1:19" ht="15" customHeight="1" x14ac:dyDescent="0.3">
      <c r="A3527" s="147" t="s">
        <v>33665</v>
      </c>
      <c r="B3527" s="147"/>
      <c r="C3527" s="147" t="s">
        <v>33666</v>
      </c>
      <c r="D3527" s="147"/>
      <c r="E3527" s="147"/>
      <c r="F3527" s="147"/>
      <c r="G3527" s="147"/>
      <c r="H3527" s="147"/>
      <c r="I3527" s="147"/>
      <c r="J3527" s="147"/>
      <c r="K3527" s="147" t="s">
        <v>1037</v>
      </c>
      <c r="L3527" s="147"/>
      <c r="M3527" s="147"/>
      <c r="N3527" s="148" t="s">
        <v>3188</v>
      </c>
      <c r="O3527" s="148"/>
      <c r="P3527" s="148"/>
      <c r="Q3527" s="148"/>
      <c r="R3527" s="148"/>
      <c r="S3527" s="148"/>
    </row>
    <row r="3528" spans="1:19" ht="15" customHeight="1" x14ac:dyDescent="0.3">
      <c r="A3528" s="152" t="s">
        <v>33667</v>
      </c>
      <c r="B3528" s="152"/>
      <c r="C3528" s="152" t="s">
        <v>33668</v>
      </c>
      <c r="D3528" s="152"/>
      <c r="E3528" s="152"/>
      <c r="F3528" s="152"/>
      <c r="G3528" s="152"/>
      <c r="H3528" s="152"/>
      <c r="I3528" s="152"/>
      <c r="J3528" s="152"/>
      <c r="K3528" s="152" t="s">
        <v>1037</v>
      </c>
      <c r="L3528" s="152"/>
      <c r="M3528" s="152"/>
      <c r="N3528" s="153" t="s">
        <v>33669</v>
      </c>
      <c r="O3528" s="153"/>
      <c r="P3528" s="153"/>
      <c r="Q3528" s="153"/>
      <c r="R3528" s="153"/>
      <c r="S3528" s="153"/>
    </row>
    <row r="3530" spans="1:19" ht="15" customHeight="1" x14ac:dyDescent="0.3">
      <c r="A3530" s="154" t="s">
        <v>26963</v>
      </c>
      <c r="B3530" s="154"/>
      <c r="C3530" s="154"/>
    </row>
    <row r="3531" spans="1:19" ht="15" customHeight="1" x14ac:dyDescent="0.3">
      <c r="A3531" s="154"/>
      <c r="B3531" s="154"/>
      <c r="C3531" s="154"/>
      <c r="P3531" s="155" t="s">
        <v>33670</v>
      </c>
      <c r="Q3531" s="155"/>
      <c r="R3531" s="155"/>
      <c r="S3531" s="155"/>
    </row>
    <row r="3532" spans="1:19" x14ac:dyDescent="0.3">
      <c r="P3532" s="155"/>
      <c r="Q3532" s="155"/>
      <c r="R3532" s="155"/>
      <c r="S3532" s="155"/>
    </row>
    <row r="3534" spans="1:19" ht="15.75" customHeight="1" x14ac:dyDescent="0.3">
      <c r="H3534" s="150" t="s">
        <v>26843</v>
      </c>
      <c r="I3534" s="150"/>
      <c r="J3534" s="150"/>
      <c r="K3534" s="150"/>
      <c r="L3534" s="150"/>
      <c r="M3534" s="150"/>
      <c r="N3534" s="150"/>
    </row>
    <row r="3536" spans="1:19" ht="15.75" customHeight="1" x14ac:dyDescent="0.3">
      <c r="G3536" s="150" t="s">
        <v>26844</v>
      </c>
      <c r="H3536" s="150"/>
    </row>
    <row r="3538" spans="1:19" ht="15" customHeight="1" x14ac:dyDescent="0.3">
      <c r="A3538" s="151" t="s">
        <v>26845</v>
      </c>
      <c r="B3538" s="151"/>
      <c r="C3538" s="151"/>
      <c r="D3538" s="151"/>
      <c r="J3538" s="151" t="s">
        <v>26846</v>
      </c>
      <c r="K3538" s="151"/>
      <c r="M3538" s="151" t="s">
        <v>26847</v>
      </c>
      <c r="N3538" s="151"/>
      <c r="P3538" s="151" t="s">
        <v>26848</v>
      </c>
      <c r="Q3538" s="151"/>
      <c r="R3538" s="151"/>
    </row>
    <row r="3540" spans="1:19" ht="15" customHeight="1" x14ac:dyDescent="0.3">
      <c r="A3540" s="137" t="s">
        <v>27</v>
      </c>
      <c r="C3540" s="149" t="s">
        <v>26849</v>
      </c>
      <c r="D3540" s="149"/>
      <c r="E3540" s="149"/>
      <c r="L3540" s="137" t="s">
        <v>13</v>
      </c>
      <c r="R3540" s="137" t="s">
        <v>26850</v>
      </c>
    </row>
    <row r="3542" spans="1:19" ht="15" customHeight="1" x14ac:dyDescent="0.3">
      <c r="A3542" s="147" t="s">
        <v>33671</v>
      </c>
      <c r="B3542" s="147"/>
      <c r="C3542" s="147" t="s">
        <v>33672</v>
      </c>
      <c r="D3542" s="147"/>
      <c r="E3542" s="147"/>
      <c r="F3542" s="147"/>
      <c r="G3542" s="147"/>
      <c r="H3542" s="147"/>
      <c r="I3542" s="147"/>
      <c r="J3542" s="147"/>
      <c r="K3542" s="147" t="s">
        <v>1037</v>
      </c>
      <c r="L3542" s="147"/>
      <c r="M3542" s="147"/>
      <c r="N3542" s="148" t="s">
        <v>33673</v>
      </c>
      <c r="O3542" s="148"/>
      <c r="P3542" s="148"/>
      <c r="Q3542" s="148"/>
      <c r="R3542" s="148"/>
      <c r="S3542" s="148"/>
    </row>
    <row r="3543" spans="1:19" x14ac:dyDescent="0.3">
      <c r="A3543" s="147"/>
      <c r="B3543" s="147"/>
      <c r="C3543" s="147"/>
      <c r="D3543" s="147"/>
      <c r="E3543" s="147"/>
      <c r="F3543" s="147"/>
      <c r="G3543" s="147"/>
      <c r="H3543" s="147"/>
      <c r="I3543" s="147"/>
      <c r="J3543" s="147"/>
      <c r="K3543" s="147"/>
      <c r="L3543" s="147"/>
      <c r="M3543" s="147"/>
      <c r="N3543" s="148"/>
      <c r="O3543" s="148"/>
      <c r="P3543" s="148"/>
      <c r="Q3543" s="148"/>
      <c r="R3543" s="148"/>
      <c r="S3543" s="148"/>
    </row>
    <row r="3544" spans="1:19" ht="15" customHeight="1" x14ac:dyDescent="0.3">
      <c r="A3544" s="147" t="s">
        <v>33674</v>
      </c>
      <c r="B3544" s="147"/>
      <c r="C3544" s="147" t="s">
        <v>33675</v>
      </c>
      <c r="D3544" s="147"/>
      <c r="E3544" s="147"/>
      <c r="F3544" s="147"/>
      <c r="G3544" s="147"/>
      <c r="H3544" s="147"/>
      <c r="I3544" s="147"/>
      <c r="J3544" s="147"/>
      <c r="K3544" s="147" t="s">
        <v>1037</v>
      </c>
      <c r="L3544" s="147"/>
      <c r="M3544" s="147"/>
      <c r="N3544" s="148" t="s">
        <v>33676</v>
      </c>
      <c r="O3544" s="148"/>
      <c r="P3544" s="148"/>
      <c r="Q3544" s="148"/>
      <c r="R3544" s="148"/>
      <c r="S3544" s="148"/>
    </row>
    <row r="3545" spans="1:19" ht="15" customHeight="1" x14ac:dyDescent="0.3">
      <c r="A3545" s="147" t="s">
        <v>33677</v>
      </c>
      <c r="B3545" s="147"/>
      <c r="C3545" s="147" t="s">
        <v>33678</v>
      </c>
      <c r="D3545" s="147"/>
      <c r="E3545" s="147"/>
      <c r="F3545" s="147"/>
      <c r="G3545" s="147"/>
      <c r="H3545" s="147"/>
      <c r="I3545" s="147"/>
      <c r="J3545" s="147"/>
      <c r="K3545" s="147" t="s">
        <v>1037</v>
      </c>
      <c r="L3545" s="147"/>
      <c r="M3545" s="147"/>
      <c r="N3545" s="148" t="s">
        <v>33679</v>
      </c>
      <c r="O3545" s="148"/>
      <c r="P3545" s="148"/>
      <c r="Q3545" s="148"/>
      <c r="R3545" s="148"/>
      <c r="S3545" s="148"/>
    </row>
    <row r="3546" spans="1:19" ht="15" customHeight="1" x14ac:dyDescent="0.3">
      <c r="A3546" s="147" t="s">
        <v>33680</v>
      </c>
      <c r="B3546" s="147"/>
      <c r="C3546" s="147" t="s">
        <v>33681</v>
      </c>
      <c r="D3546" s="147"/>
      <c r="E3546" s="147"/>
      <c r="F3546" s="147"/>
      <c r="G3546" s="147"/>
      <c r="H3546" s="147"/>
      <c r="I3546" s="147"/>
      <c r="J3546" s="147"/>
      <c r="K3546" s="147" t="s">
        <v>1037</v>
      </c>
      <c r="L3546" s="147"/>
      <c r="M3546" s="147"/>
      <c r="N3546" s="148" t="s">
        <v>33682</v>
      </c>
      <c r="O3546" s="148"/>
      <c r="P3546" s="148"/>
      <c r="Q3546" s="148"/>
      <c r="R3546" s="148"/>
      <c r="S3546" s="148"/>
    </row>
    <row r="3547" spans="1:19" ht="15" customHeight="1" x14ac:dyDescent="0.3">
      <c r="A3547" s="147" t="s">
        <v>33683</v>
      </c>
      <c r="B3547" s="147"/>
      <c r="C3547" s="147" t="s">
        <v>33684</v>
      </c>
      <c r="D3547" s="147"/>
      <c r="E3547" s="147"/>
      <c r="F3547" s="147"/>
      <c r="G3547" s="147"/>
      <c r="H3547" s="147"/>
      <c r="I3547" s="147"/>
      <c r="J3547" s="147"/>
      <c r="K3547" s="147" t="s">
        <v>1037</v>
      </c>
      <c r="L3547" s="147"/>
      <c r="M3547" s="147"/>
      <c r="N3547" s="148" t="s">
        <v>18203</v>
      </c>
      <c r="O3547" s="148"/>
      <c r="P3547" s="148"/>
      <c r="Q3547" s="148"/>
      <c r="R3547" s="148"/>
      <c r="S3547" s="148"/>
    </row>
    <row r="3548" spans="1:19" ht="15" customHeight="1" x14ac:dyDescent="0.3">
      <c r="A3548" s="147" t="s">
        <v>33685</v>
      </c>
      <c r="B3548" s="147"/>
      <c r="C3548" s="147" t="s">
        <v>33686</v>
      </c>
      <c r="D3548" s="147"/>
      <c r="E3548" s="147"/>
      <c r="F3548" s="147"/>
      <c r="G3548" s="147"/>
      <c r="H3548" s="147"/>
      <c r="I3548" s="147"/>
      <c r="J3548" s="147"/>
      <c r="K3548" s="147" t="s">
        <v>1037</v>
      </c>
      <c r="L3548" s="147"/>
      <c r="M3548" s="147"/>
      <c r="N3548" s="148" t="s">
        <v>33687</v>
      </c>
      <c r="O3548" s="148"/>
      <c r="P3548" s="148"/>
      <c r="Q3548" s="148"/>
      <c r="R3548" s="148"/>
      <c r="S3548" s="148"/>
    </row>
    <row r="3549" spans="1:19" ht="15" customHeight="1" x14ac:dyDescent="0.3">
      <c r="A3549" s="147" t="s">
        <v>33688</v>
      </c>
      <c r="B3549" s="147"/>
      <c r="C3549" s="147" t="s">
        <v>33689</v>
      </c>
      <c r="D3549" s="147"/>
      <c r="E3549" s="147"/>
      <c r="F3549" s="147"/>
      <c r="G3549" s="147"/>
      <c r="H3549" s="147"/>
      <c r="I3549" s="147"/>
      <c r="J3549" s="147"/>
      <c r="K3549" s="147" t="s">
        <v>26910</v>
      </c>
      <c r="L3549" s="147"/>
      <c r="M3549" s="147"/>
      <c r="N3549" s="148" t="s">
        <v>26911</v>
      </c>
      <c r="O3549" s="148"/>
      <c r="P3549" s="148"/>
      <c r="Q3549" s="148"/>
      <c r="R3549" s="148"/>
      <c r="S3549" s="148"/>
    </row>
    <row r="3550" spans="1:19" ht="15" customHeight="1" x14ac:dyDescent="0.3">
      <c r="A3550" s="147" t="s">
        <v>33690</v>
      </c>
      <c r="B3550" s="147"/>
      <c r="C3550" s="147" t="s">
        <v>33691</v>
      </c>
      <c r="D3550" s="147"/>
      <c r="E3550" s="147"/>
      <c r="F3550" s="147"/>
      <c r="G3550" s="147"/>
      <c r="H3550" s="147"/>
      <c r="I3550" s="147"/>
      <c r="J3550" s="147"/>
      <c r="K3550" s="147" t="s">
        <v>146</v>
      </c>
      <c r="L3550" s="147"/>
      <c r="M3550" s="147"/>
      <c r="N3550" s="148" t="s">
        <v>33692</v>
      </c>
      <c r="O3550" s="148"/>
      <c r="P3550" s="148"/>
      <c r="Q3550" s="148"/>
      <c r="R3550" s="148"/>
      <c r="S3550" s="148"/>
    </row>
    <row r="3551" spans="1:19" ht="15" customHeight="1" x14ac:dyDescent="0.3">
      <c r="A3551" s="147" t="s">
        <v>33693</v>
      </c>
      <c r="B3551" s="147"/>
      <c r="C3551" s="147" t="s">
        <v>33694</v>
      </c>
      <c r="D3551" s="147"/>
      <c r="E3551" s="147"/>
      <c r="F3551" s="147"/>
      <c r="G3551" s="147"/>
      <c r="H3551" s="147"/>
      <c r="I3551" s="147"/>
      <c r="J3551" s="147"/>
      <c r="K3551" s="147" t="s">
        <v>1037</v>
      </c>
      <c r="L3551" s="147"/>
      <c r="M3551" s="147"/>
      <c r="N3551" s="148" t="s">
        <v>33695</v>
      </c>
      <c r="O3551" s="148"/>
      <c r="P3551" s="148"/>
      <c r="Q3551" s="148"/>
      <c r="R3551" s="148"/>
      <c r="S3551" s="148"/>
    </row>
    <row r="3552" spans="1:19" ht="15" customHeight="1" x14ac:dyDescent="0.3">
      <c r="A3552" s="147" t="s">
        <v>33696</v>
      </c>
      <c r="B3552" s="147"/>
      <c r="C3552" s="147" t="s">
        <v>33697</v>
      </c>
      <c r="D3552" s="147"/>
      <c r="E3552" s="147"/>
      <c r="F3552" s="147"/>
      <c r="G3552" s="147"/>
      <c r="H3552" s="147"/>
      <c r="I3552" s="147"/>
      <c r="J3552" s="147"/>
      <c r="K3552" s="147" t="s">
        <v>1037</v>
      </c>
      <c r="L3552" s="147"/>
      <c r="M3552" s="147"/>
      <c r="N3552" s="148" t="s">
        <v>33698</v>
      </c>
      <c r="O3552" s="148"/>
      <c r="P3552" s="148"/>
      <c r="Q3552" s="148"/>
      <c r="R3552" s="148"/>
      <c r="S3552" s="148"/>
    </row>
    <row r="3553" spans="1:19" ht="15" customHeight="1" x14ac:dyDescent="0.3">
      <c r="A3553" s="147" t="s">
        <v>33699</v>
      </c>
      <c r="B3553" s="147"/>
      <c r="C3553" s="147" t="s">
        <v>33700</v>
      </c>
      <c r="D3553" s="147"/>
      <c r="E3553" s="147"/>
      <c r="F3553" s="147"/>
      <c r="G3553" s="147"/>
      <c r="H3553" s="147"/>
      <c r="I3553" s="147"/>
      <c r="J3553" s="147"/>
      <c r="K3553" s="147" t="s">
        <v>1037</v>
      </c>
      <c r="L3553" s="147"/>
      <c r="M3553" s="147"/>
      <c r="N3553" s="148" t="s">
        <v>33701</v>
      </c>
      <c r="O3553" s="148"/>
      <c r="P3553" s="148"/>
      <c r="Q3553" s="148"/>
      <c r="R3553" s="148"/>
      <c r="S3553" s="148"/>
    </row>
    <row r="3554" spans="1:19" ht="15" customHeight="1" x14ac:dyDescent="0.3">
      <c r="A3554" s="147" t="s">
        <v>33702</v>
      </c>
      <c r="B3554" s="147"/>
      <c r="C3554" s="147" t="s">
        <v>33703</v>
      </c>
      <c r="D3554" s="147"/>
      <c r="E3554" s="147"/>
      <c r="F3554" s="147"/>
      <c r="G3554" s="147"/>
      <c r="H3554" s="147"/>
      <c r="I3554" s="147"/>
      <c r="J3554" s="147"/>
      <c r="K3554" s="147" t="s">
        <v>1037</v>
      </c>
      <c r="L3554" s="147"/>
      <c r="M3554" s="147"/>
      <c r="N3554" s="148" t="s">
        <v>33704</v>
      </c>
      <c r="O3554" s="148"/>
      <c r="P3554" s="148"/>
      <c r="Q3554" s="148"/>
      <c r="R3554" s="148"/>
      <c r="S3554" s="148"/>
    </row>
    <row r="3555" spans="1:19" ht="15" customHeight="1" x14ac:dyDescent="0.3">
      <c r="A3555" s="147" t="s">
        <v>33705</v>
      </c>
      <c r="B3555" s="147"/>
      <c r="C3555" s="147" t="s">
        <v>33706</v>
      </c>
      <c r="D3555" s="147"/>
      <c r="E3555" s="147"/>
      <c r="F3555" s="147"/>
      <c r="G3555" s="147"/>
      <c r="H3555" s="147"/>
      <c r="I3555" s="147"/>
      <c r="J3555" s="147"/>
      <c r="K3555" s="147" t="s">
        <v>1037</v>
      </c>
      <c r="L3555" s="147"/>
      <c r="M3555" s="147"/>
      <c r="N3555" s="148" t="s">
        <v>33707</v>
      </c>
      <c r="O3555" s="148"/>
      <c r="P3555" s="148"/>
      <c r="Q3555" s="148"/>
      <c r="R3555" s="148"/>
      <c r="S3555" s="148"/>
    </row>
    <row r="3556" spans="1:19" ht="15" customHeight="1" x14ac:dyDescent="0.3">
      <c r="A3556" s="147" t="s">
        <v>33708</v>
      </c>
      <c r="B3556" s="147"/>
      <c r="C3556" s="147" t="s">
        <v>33709</v>
      </c>
      <c r="D3556" s="147"/>
      <c r="E3556" s="147"/>
      <c r="F3556" s="147"/>
      <c r="G3556" s="147"/>
      <c r="H3556" s="147"/>
      <c r="I3556" s="147"/>
      <c r="J3556" s="147"/>
      <c r="K3556" s="147" t="s">
        <v>1037</v>
      </c>
      <c r="L3556" s="147"/>
      <c r="M3556" s="147"/>
      <c r="N3556" s="148" t="s">
        <v>33710</v>
      </c>
      <c r="O3556" s="148"/>
      <c r="P3556" s="148"/>
      <c r="Q3556" s="148"/>
      <c r="R3556" s="148"/>
      <c r="S3556" s="148"/>
    </row>
    <row r="3557" spans="1:19" ht="15" customHeight="1" x14ac:dyDescent="0.3">
      <c r="A3557" s="147" t="s">
        <v>33711</v>
      </c>
      <c r="B3557" s="147"/>
      <c r="C3557" s="147" t="s">
        <v>33712</v>
      </c>
      <c r="D3557" s="147"/>
      <c r="E3557" s="147"/>
      <c r="F3557" s="147"/>
      <c r="G3557" s="147"/>
      <c r="H3557" s="147"/>
      <c r="I3557" s="147"/>
      <c r="J3557" s="147"/>
      <c r="K3557" s="147" t="s">
        <v>1037</v>
      </c>
      <c r="L3557" s="147"/>
      <c r="M3557" s="147"/>
      <c r="N3557" s="148" t="s">
        <v>33713</v>
      </c>
      <c r="O3557" s="148"/>
      <c r="P3557" s="148"/>
      <c r="Q3557" s="148"/>
      <c r="R3557" s="148"/>
      <c r="S3557" s="148"/>
    </row>
    <row r="3558" spans="1:19" ht="15" customHeight="1" x14ac:dyDescent="0.3">
      <c r="A3558" s="147" t="s">
        <v>33714</v>
      </c>
      <c r="B3558" s="147"/>
      <c r="C3558" s="147" t="s">
        <v>33715</v>
      </c>
      <c r="D3558" s="147"/>
      <c r="E3558" s="147"/>
      <c r="F3558" s="147"/>
      <c r="G3558" s="147"/>
      <c r="H3558" s="147"/>
      <c r="I3558" s="147"/>
      <c r="J3558" s="147"/>
      <c r="K3558" s="147" t="s">
        <v>1037</v>
      </c>
      <c r="L3558" s="147"/>
      <c r="M3558" s="147"/>
      <c r="N3558" s="148" t="s">
        <v>33716</v>
      </c>
      <c r="O3558" s="148"/>
      <c r="P3558" s="148"/>
      <c r="Q3558" s="148"/>
      <c r="R3558" s="148"/>
      <c r="S3558" s="148"/>
    </row>
    <row r="3559" spans="1:19" ht="15" customHeight="1" x14ac:dyDescent="0.3">
      <c r="A3559" s="147" t="s">
        <v>33717</v>
      </c>
      <c r="B3559" s="147"/>
      <c r="C3559" s="147" t="s">
        <v>33718</v>
      </c>
      <c r="D3559" s="147"/>
      <c r="E3559" s="147"/>
      <c r="F3559" s="147"/>
      <c r="G3559" s="147"/>
      <c r="H3559" s="147"/>
      <c r="I3559" s="147"/>
      <c r="J3559" s="147"/>
      <c r="K3559" s="147" t="s">
        <v>1037</v>
      </c>
      <c r="L3559" s="147"/>
      <c r="M3559" s="147"/>
      <c r="N3559" s="148" t="s">
        <v>33719</v>
      </c>
      <c r="O3559" s="148"/>
      <c r="P3559" s="148"/>
      <c r="Q3559" s="148"/>
      <c r="R3559" s="148"/>
      <c r="S3559" s="148"/>
    </row>
    <row r="3560" spans="1:19" ht="15" customHeight="1" x14ac:dyDescent="0.3">
      <c r="A3560" s="147" t="s">
        <v>33720</v>
      </c>
      <c r="B3560" s="147"/>
      <c r="C3560" s="147" t="s">
        <v>33721</v>
      </c>
      <c r="D3560" s="147"/>
      <c r="E3560" s="147"/>
      <c r="F3560" s="147"/>
      <c r="G3560" s="147"/>
      <c r="H3560" s="147"/>
      <c r="I3560" s="147"/>
      <c r="J3560" s="147"/>
      <c r="K3560" s="147" t="s">
        <v>146</v>
      </c>
      <c r="L3560" s="147"/>
      <c r="M3560" s="147"/>
      <c r="N3560" s="148" t="s">
        <v>11962</v>
      </c>
      <c r="O3560" s="148"/>
      <c r="P3560" s="148"/>
      <c r="Q3560" s="148"/>
      <c r="R3560" s="148"/>
      <c r="S3560" s="148"/>
    </row>
    <row r="3561" spans="1:19" ht="15" customHeight="1" x14ac:dyDescent="0.3">
      <c r="A3561" s="147" t="s">
        <v>33722</v>
      </c>
      <c r="B3561" s="147"/>
      <c r="C3561" s="147" t="s">
        <v>33723</v>
      </c>
      <c r="D3561" s="147"/>
      <c r="E3561" s="147"/>
      <c r="F3561" s="147"/>
      <c r="G3561" s="147"/>
      <c r="H3561" s="147"/>
      <c r="I3561" s="147"/>
      <c r="J3561" s="147"/>
      <c r="K3561" s="147" t="s">
        <v>1037</v>
      </c>
      <c r="L3561" s="147"/>
      <c r="M3561" s="147"/>
      <c r="N3561" s="148" t="s">
        <v>33724</v>
      </c>
      <c r="O3561" s="148"/>
      <c r="P3561" s="148"/>
      <c r="Q3561" s="148"/>
      <c r="R3561" s="148"/>
      <c r="S3561" s="148"/>
    </row>
    <row r="3562" spans="1:19" ht="15" customHeight="1" x14ac:dyDescent="0.3">
      <c r="A3562" s="147" t="s">
        <v>33725</v>
      </c>
      <c r="B3562" s="147"/>
      <c r="C3562" s="147" t="s">
        <v>33726</v>
      </c>
      <c r="D3562" s="147"/>
      <c r="E3562" s="147"/>
      <c r="F3562" s="147"/>
      <c r="G3562" s="147"/>
      <c r="H3562" s="147"/>
      <c r="I3562" s="147"/>
      <c r="J3562" s="147"/>
      <c r="K3562" s="147" t="s">
        <v>1037</v>
      </c>
      <c r="L3562" s="147"/>
      <c r="M3562" s="147"/>
      <c r="N3562" s="148" t="s">
        <v>33727</v>
      </c>
      <c r="O3562" s="148"/>
      <c r="P3562" s="148"/>
      <c r="Q3562" s="148"/>
      <c r="R3562" s="148"/>
      <c r="S3562" s="148"/>
    </row>
    <row r="3563" spans="1:19" ht="15" customHeight="1" x14ac:dyDescent="0.3">
      <c r="A3563" s="147" t="s">
        <v>33728</v>
      </c>
      <c r="B3563" s="147"/>
      <c r="C3563" s="147" t="s">
        <v>33729</v>
      </c>
      <c r="D3563" s="147"/>
      <c r="E3563" s="147"/>
      <c r="F3563" s="147"/>
      <c r="G3563" s="147"/>
      <c r="H3563" s="147"/>
      <c r="I3563" s="147"/>
      <c r="J3563" s="147"/>
      <c r="K3563" s="147" t="s">
        <v>1037</v>
      </c>
      <c r="L3563" s="147"/>
      <c r="M3563" s="147"/>
      <c r="N3563" s="148" t="s">
        <v>33730</v>
      </c>
      <c r="O3563" s="148"/>
      <c r="P3563" s="148"/>
      <c r="Q3563" s="148"/>
      <c r="R3563" s="148"/>
      <c r="S3563" s="148"/>
    </row>
    <row r="3564" spans="1:19" ht="15" customHeight="1" x14ac:dyDescent="0.3">
      <c r="A3564" s="147" t="s">
        <v>33731</v>
      </c>
      <c r="B3564" s="147"/>
      <c r="C3564" s="147" t="s">
        <v>33732</v>
      </c>
      <c r="D3564" s="147"/>
      <c r="E3564" s="147"/>
      <c r="F3564" s="147"/>
      <c r="G3564" s="147"/>
      <c r="H3564" s="147"/>
      <c r="I3564" s="147"/>
      <c r="J3564" s="147"/>
      <c r="K3564" s="147" t="s">
        <v>1037</v>
      </c>
      <c r="L3564" s="147"/>
      <c r="M3564" s="147"/>
      <c r="N3564" s="148" t="s">
        <v>33733</v>
      </c>
      <c r="O3564" s="148"/>
      <c r="P3564" s="148"/>
      <c r="Q3564" s="148"/>
      <c r="R3564" s="148"/>
      <c r="S3564" s="148"/>
    </row>
    <row r="3565" spans="1:19" ht="15" customHeight="1" x14ac:dyDescent="0.3">
      <c r="A3565" s="147" t="s">
        <v>33734</v>
      </c>
      <c r="B3565" s="147"/>
      <c r="C3565" s="147" t="s">
        <v>33735</v>
      </c>
      <c r="D3565" s="147"/>
      <c r="E3565" s="147"/>
      <c r="F3565" s="147"/>
      <c r="G3565" s="147"/>
      <c r="H3565" s="147"/>
      <c r="I3565" s="147"/>
      <c r="J3565" s="147"/>
      <c r="K3565" s="147" t="s">
        <v>146</v>
      </c>
      <c r="L3565" s="147"/>
      <c r="M3565" s="147"/>
      <c r="N3565" s="148" t="s">
        <v>33736</v>
      </c>
      <c r="O3565" s="148"/>
      <c r="P3565" s="148"/>
      <c r="Q3565" s="148"/>
      <c r="R3565" s="148"/>
      <c r="S3565" s="148"/>
    </row>
    <row r="3566" spans="1:19" ht="15" customHeight="1" x14ac:dyDescent="0.3">
      <c r="A3566" s="147" t="s">
        <v>33737</v>
      </c>
      <c r="B3566" s="147"/>
      <c r="C3566" s="147" t="s">
        <v>33738</v>
      </c>
      <c r="D3566" s="147"/>
      <c r="E3566" s="147"/>
      <c r="F3566" s="147"/>
      <c r="G3566" s="147"/>
      <c r="H3566" s="147"/>
      <c r="I3566" s="147"/>
      <c r="J3566" s="147"/>
      <c r="K3566" s="147" t="s">
        <v>146</v>
      </c>
      <c r="L3566" s="147"/>
      <c r="M3566" s="147"/>
      <c r="N3566" s="148" t="s">
        <v>33739</v>
      </c>
      <c r="O3566" s="148"/>
      <c r="P3566" s="148"/>
      <c r="Q3566" s="148"/>
      <c r="R3566" s="148"/>
      <c r="S3566" s="148"/>
    </row>
    <row r="3567" spans="1:19" ht="15" customHeight="1" x14ac:dyDescent="0.3">
      <c r="A3567" s="147" t="s">
        <v>33740</v>
      </c>
      <c r="B3567" s="147"/>
      <c r="C3567" s="147" t="s">
        <v>33741</v>
      </c>
      <c r="D3567" s="147"/>
      <c r="E3567" s="147"/>
      <c r="F3567" s="147"/>
      <c r="G3567" s="147"/>
      <c r="H3567" s="147"/>
      <c r="I3567" s="147"/>
      <c r="J3567" s="147"/>
      <c r="K3567" s="147" t="s">
        <v>146</v>
      </c>
      <c r="L3567" s="147"/>
      <c r="M3567" s="147"/>
      <c r="N3567" s="148" t="s">
        <v>33742</v>
      </c>
      <c r="O3567" s="148"/>
      <c r="P3567" s="148"/>
      <c r="Q3567" s="148"/>
      <c r="R3567" s="148"/>
      <c r="S3567" s="148"/>
    </row>
    <row r="3568" spans="1:19" ht="15" customHeight="1" x14ac:dyDescent="0.3">
      <c r="A3568" s="147" t="s">
        <v>33743</v>
      </c>
      <c r="B3568" s="147"/>
      <c r="C3568" s="147" t="s">
        <v>33744</v>
      </c>
      <c r="D3568" s="147"/>
      <c r="E3568" s="147"/>
      <c r="F3568" s="147"/>
      <c r="G3568" s="147"/>
      <c r="H3568" s="147"/>
      <c r="I3568" s="147"/>
      <c r="J3568" s="147"/>
      <c r="K3568" s="147" t="s">
        <v>146</v>
      </c>
      <c r="L3568" s="147"/>
      <c r="M3568" s="147"/>
      <c r="N3568" s="148" t="s">
        <v>33745</v>
      </c>
      <c r="O3568" s="148"/>
      <c r="P3568" s="148"/>
      <c r="Q3568" s="148"/>
      <c r="R3568" s="148"/>
      <c r="S3568" s="148"/>
    </row>
    <row r="3569" spans="1:19" ht="15" customHeight="1" x14ac:dyDescent="0.3">
      <c r="A3569" s="147" t="s">
        <v>33746</v>
      </c>
      <c r="B3569" s="147"/>
      <c r="C3569" s="147" t="s">
        <v>33747</v>
      </c>
      <c r="D3569" s="147"/>
      <c r="E3569" s="147"/>
      <c r="F3569" s="147"/>
      <c r="G3569" s="147"/>
      <c r="H3569" s="147"/>
      <c r="I3569" s="147"/>
      <c r="J3569" s="147"/>
      <c r="K3569" s="147" t="s">
        <v>146</v>
      </c>
      <c r="L3569" s="147"/>
      <c r="M3569" s="147"/>
      <c r="N3569" s="148" t="s">
        <v>33748</v>
      </c>
      <c r="O3569" s="148"/>
      <c r="P3569" s="148"/>
      <c r="Q3569" s="148"/>
      <c r="R3569" s="148"/>
      <c r="S3569" s="148"/>
    </row>
    <row r="3570" spans="1:19" ht="15" customHeight="1" x14ac:dyDescent="0.3">
      <c r="A3570" s="147" t="s">
        <v>33749</v>
      </c>
      <c r="B3570" s="147"/>
      <c r="C3570" s="147" t="s">
        <v>33750</v>
      </c>
      <c r="D3570" s="147"/>
      <c r="E3570" s="147"/>
      <c r="F3570" s="147"/>
      <c r="G3570" s="147"/>
      <c r="H3570" s="147"/>
      <c r="I3570" s="147"/>
      <c r="J3570" s="147"/>
      <c r="K3570" s="147" t="s">
        <v>146</v>
      </c>
      <c r="L3570" s="147"/>
      <c r="M3570" s="147"/>
      <c r="N3570" s="148" t="s">
        <v>33751</v>
      </c>
      <c r="O3570" s="148"/>
      <c r="P3570" s="148"/>
      <c r="Q3570" s="148"/>
      <c r="R3570" s="148"/>
      <c r="S3570" s="148"/>
    </row>
    <row r="3571" spans="1:19" ht="15" customHeight="1" x14ac:dyDescent="0.3">
      <c r="A3571" s="147" t="s">
        <v>33752</v>
      </c>
      <c r="B3571" s="147"/>
      <c r="C3571" s="147" t="s">
        <v>33753</v>
      </c>
      <c r="D3571" s="147"/>
      <c r="E3571" s="147"/>
      <c r="F3571" s="147"/>
      <c r="G3571" s="147"/>
      <c r="H3571" s="147"/>
      <c r="I3571" s="147"/>
      <c r="J3571" s="147"/>
      <c r="K3571" s="147" t="s">
        <v>146</v>
      </c>
      <c r="L3571" s="147"/>
      <c r="M3571" s="147"/>
      <c r="N3571" s="148" t="s">
        <v>33754</v>
      </c>
      <c r="O3571" s="148"/>
      <c r="P3571" s="148"/>
      <c r="Q3571" s="148"/>
      <c r="R3571" s="148"/>
      <c r="S3571" s="148"/>
    </row>
    <row r="3572" spans="1:19" ht="15" customHeight="1" x14ac:dyDescent="0.3">
      <c r="A3572" s="147" t="s">
        <v>33755</v>
      </c>
      <c r="B3572" s="147"/>
      <c r="C3572" s="147" t="s">
        <v>33756</v>
      </c>
      <c r="D3572" s="147"/>
      <c r="E3572" s="147"/>
      <c r="F3572" s="147"/>
      <c r="G3572" s="147"/>
      <c r="H3572" s="147"/>
      <c r="I3572" s="147"/>
      <c r="J3572" s="147"/>
      <c r="K3572" s="147" t="s">
        <v>146</v>
      </c>
      <c r="L3572" s="147"/>
      <c r="M3572" s="147"/>
      <c r="N3572" s="148" t="s">
        <v>2856</v>
      </c>
      <c r="O3572" s="148"/>
      <c r="P3572" s="148"/>
      <c r="Q3572" s="148"/>
      <c r="R3572" s="148"/>
      <c r="S3572" s="148"/>
    </row>
    <row r="3573" spans="1:19" ht="15" customHeight="1" x14ac:dyDescent="0.3">
      <c r="A3573" s="147" t="s">
        <v>33757</v>
      </c>
      <c r="B3573" s="147"/>
      <c r="C3573" s="147" t="s">
        <v>33758</v>
      </c>
      <c r="D3573" s="147"/>
      <c r="E3573" s="147"/>
      <c r="F3573" s="147"/>
      <c r="G3573" s="147"/>
      <c r="H3573" s="147"/>
      <c r="I3573" s="147"/>
      <c r="J3573" s="147"/>
      <c r="K3573" s="147" t="s">
        <v>146</v>
      </c>
      <c r="L3573" s="147"/>
      <c r="M3573" s="147"/>
      <c r="N3573" s="148" t="s">
        <v>16994</v>
      </c>
      <c r="O3573" s="148"/>
      <c r="P3573" s="148"/>
      <c r="Q3573" s="148"/>
      <c r="R3573" s="148"/>
      <c r="S3573" s="148"/>
    </row>
    <row r="3574" spans="1:19" ht="15" customHeight="1" x14ac:dyDescent="0.3">
      <c r="A3574" s="147" t="s">
        <v>33759</v>
      </c>
      <c r="B3574" s="147"/>
      <c r="C3574" s="147" t="s">
        <v>33760</v>
      </c>
      <c r="D3574" s="147"/>
      <c r="E3574" s="147"/>
      <c r="F3574" s="147"/>
      <c r="G3574" s="147"/>
      <c r="H3574" s="147"/>
      <c r="I3574" s="147"/>
      <c r="J3574" s="147"/>
      <c r="K3574" s="147" t="s">
        <v>146</v>
      </c>
      <c r="L3574" s="147"/>
      <c r="M3574" s="147"/>
      <c r="N3574" s="148" t="s">
        <v>980</v>
      </c>
      <c r="O3574" s="148"/>
      <c r="P3574" s="148"/>
      <c r="Q3574" s="148"/>
      <c r="R3574" s="148"/>
      <c r="S3574" s="148"/>
    </row>
    <row r="3575" spans="1:19" ht="15" customHeight="1" x14ac:dyDescent="0.3">
      <c r="A3575" s="147" t="s">
        <v>33761</v>
      </c>
      <c r="B3575" s="147"/>
      <c r="C3575" s="147" t="s">
        <v>33762</v>
      </c>
      <c r="D3575" s="147"/>
      <c r="E3575" s="147"/>
      <c r="F3575" s="147"/>
      <c r="G3575" s="147"/>
      <c r="H3575" s="147"/>
      <c r="I3575" s="147"/>
      <c r="J3575" s="147"/>
      <c r="K3575" s="147" t="s">
        <v>146</v>
      </c>
      <c r="L3575" s="147"/>
      <c r="M3575" s="147"/>
      <c r="N3575" s="148" t="s">
        <v>16994</v>
      </c>
      <c r="O3575" s="148"/>
      <c r="P3575" s="148"/>
      <c r="Q3575" s="148"/>
      <c r="R3575" s="148"/>
      <c r="S3575" s="148"/>
    </row>
    <row r="3576" spans="1:19" ht="15" customHeight="1" x14ac:dyDescent="0.3">
      <c r="A3576" s="147" t="s">
        <v>33763</v>
      </c>
      <c r="B3576" s="147"/>
      <c r="C3576" s="147" t="s">
        <v>33764</v>
      </c>
      <c r="D3576" s="147"/>
      <c r="E3576" s="147"/>
      <c r="F3576" s="147"/>
      <c r="G3576" s="147"/>
      <c r="H3576" s="147"/>
      <c r="I3576" s="147"/>
      <c r="J3576" s="147"/>
      <c r="K3576" s="147" t="s">
        <v>146</v>
      </c>
      <c r="L3576" s="147"/>
      <c r="M3576" s="147"/>
      <c r="N3576" s="148" t="s">
        <v>13701</v>
      </c>
      <c r="O3576" s="148"/>
      <c r="P3576" s="148"/>
      <c r="Q3576" s="148"/>
      <c r="R3576" s="148"/>
      <c r="S3576" s="148"/>
    </row>
    <row r="3577" spans="1:19" ht="15" customHeight="1" x14ac:dyDescent="0.3">
      <c r="A3577" s="147" t="s">
        <v>33765</v>
      </c>
      <c r="B3577" s="147"/>
      <c r="C3577" s="147" t="s">
        <v>33766</v>
      </c>
      <c r="D3577" s="147"/>
      <c r="E3577" s="147"/>
      <c r="F3577" s="147"/>
      <c r="G3577" s="147"/>
      <c r="H3577" s="147"/>
      <c r="I3577" s="147"/>
      <c r="J3577" s="147"/>
      <c r="K3577" s="147" t="s">
        <v>146</v>
      </c>
      <c r="L3577" s="147"/>
      <c r="M3577" s="147"/>
      <c r="N3577" s="148" t="s">
        <v>1646</v>
      </c>
      <c r="O3577" s="148"/>
      <c r="P3577" s="148"/>
      <c r="Q3577" s="148"/>
      <c r="R3577" s="148"/>
      <c r="S3577" s="148"/>
    </row>
    <row r="3578" spans="1:19" ht="15" customHeight="1" x14ac:dyDescent="0.3">
      <c r="A3578" s="147" t="s">
        <v>33767</v>
      </c>
      <c r="B3578" s="147"/>
      <c r="C3578" s="147" t="s">
        <v>33768</v>
      </c>
      <c r="D3578" s="147"/>
      <c r="E3578" s="147"/>
      <c r="F3578" s="147"/>
      <c r="G3578" s="147"/>
      <c r="H3578" s="147"/>
      <c r="I3578" s="147"/>
      <c r="J3578" s="147"/>
      <c r="K3578" s="147" t="s">
        <v>146</v>
      </c>
      <c r="L3578" s="147"/>
      <c r="M3578" s="147"/>
      <c r="N3578" s="148" t="s">
        <v>17469</v>
      </c>
      <c r="O3578" s="148"/>
      <c r="P3578" s="148"/>
      <c r="Q3578" s="148"/>
      <c r="R3578" s="148"/>
      <c r="S3578" s="148"/>
    </row>
    <row r="3579" spans="1:19" ht="15" customHeight="1" x14ac:dyDescent="0.3">
      <c r="A3579" s="147" t="s">
        <v>33769</v>
      </c>
      <c r="B3579" s="147"/>
      <c r="C3579" s="147" t="s">
        <v>33770</v>
      </c>
      <c r="D3579" s="147"/>
      <c r="E3579" s="147"/>
      <c r="F3579" s="147"/>
      <c r="G3579" s="147"/>
      <c r="H3579" s="147"/>
      <c r="I3579" s="147"/>
      <c r="J3579" s="147"/>
      <c r="K3579" s="147" t="s">
        <v>146</v>
      </c>
      <c r="L3579" s="147"/>
      <c r="M3579" s="147"/>
      <c r="N3579" s="148" t="s">
        <v>33771</v>
      </c>
      <c r="O3579" s="148"/>
      <c r="P3579" s="148"/>
      <c r="Q3579" s="148"/>
      <c r="R3579" s="148"/>
      <c r="S3579" s="148"/>
    </row>
    <row r="3580" spans="1:19" ht="15" customHeight="1" x14ac:dyDescent="0.3">
      <c r="A3580" s="147" t="s">
        <v>33772</v>
      </c>
      <c r="B3580" s="147"/>
      <c r="C3580" s="147" t="s">
        <v>33773</v>
      </c>
      <c r="D3580" s="147"/>
      <c r="E3580" s="147"/>
      <c r="F3580" s="147"/>
      <c r="G3580" s="147"/>
      <c r="H3580" s="147"/>
      <c r="I3580" s="147"/>
      <c r="J3580" s="147"/>
      <c r="K3580" s="147" t="s">
        <v>146</v>
      </c>
      <c r="L3580" s="147"/>
      <c r="M3580" s="147"/>
      <c r="N3580" s="148" t="s">
        <v>9530</v>
      </c>
      <c r="O3580" s="148"/>
      <c r="P3580" s="148"/>
      <c r="Q3580" s="148"/>
      <c r="R3580" s="148"/>
      <c r="S3580" s="148"/>
    </row>
    <row r="3581" spans="1:19" ht="15" customHeight="1" x14ac:dyDescent="0.3">
      <c r="A3581" s="147" t="s">
        <v>33774</v>
      </c>
      <c r="B3581" s="147"/>
      <c r="C3581" s="147" t="s">
        <v>33775</v>
      </c>
      <c r="D3581" s="147"/>
      <c r="E3581" s="147"/>
      <c r="F3581" s="147"/>
      <c r="G3581" s="147"/>
      <c r="H3581" s="147"/>
      <c r="I3581" s="147"/>
      <c r="J3581" s="147"/>
      <c r="K3581" s="147" t="s">
        <v>146</v>
      </c>
      <c r="L3581" s="147"/>
      <c r="M3581" s="147"/>
      <c r="N3581" s="148" t="s">
        <v>33776</v>
      </c>
      <c r="O3581" s="148"/>
      <c r="P3581" s="148"/>
      <c r="Q3581" s="148"/>
      <c r="R3581" s="148"/>
      <c r="S3581" s="148"/>
    </row>
    <row r="3582" spans="1:19" ht="15" customHeight="1" x14ac:dyDescent="0.3">
      <c r="A3582" s="147" t="s">
        <v>33777</v>
      </c>
      <c r="B3582" s="147"/>
      <c r="C3582" s="147" t="s">
        <v>33778</v>
      </c>
      <c r="D3582" s="147"/>
      <c r="E3582" s="147"/>
      <c r="F3582" s="147"/>
      <c r="G3582" s="147"/>
      <c r="H3582" s="147"/>
      <c r="I3582" s="147"/>
      <c r="J3582" s="147"/>
      <c r="K3582" s="147" t="s">
        <v>146</v>
      </c>
      <c r="L3582" s="147"/>
      <c r="M3582" s="147"/>
      <c r="N3582" s="148" t="s">
        <v>2201</v>
      </c>
      <c r="O3582" s="148"/>
      <c r="P3582" s="148"/>
      <c r="Q3582" s="148"/>
      <c r="R3582" s="148"/>
      <c r="S3582" s="148"/>
    </row>
    <row r="3583" spans="1:19" ht="15" customHeight="1" x14ac:dyDescent="0.3">
      <c r="A3583" s="147" t="s">
        <v>33779</v>
      </c>
      <c r="B3583" s="147"/>
      <c r="C3583" s="147" t="s">
        <v>33780</v>
      </c>
      <c r="D3583" s="147"/>
      <c r="E3583" s="147"/>
      <c r="F3583" s="147"/>
      <c r="G3583" s="147"/>
      <c r="H3583" s="147"/>
      <c r="I3583" s="147"/>
      <c r="J3583" s="147"/>
      <c r="K3583" s="147" t="s">
        <v>146</v>
      </c>
      <c r="L3583" s="147"/>
      <c r="M3583" s="147"/>
      <c r="N3583" s="148" t="s">
        <v>33781</v>
      </c>
      <c r="O3583" s="148"/>
      <c r="P3583" s="148"/>
      <c r="Q3583" s="148"/>
      <c r="R3583" s="148"/>
      <c r="S3583" s="148"/>
    </row>
    <row r="3584" spans="1:19" ht="15" customHeight="1" x14ac:dyDescent="0.3">
      <c r="A3584" s="147" t="s">
        <v>33782</v>
      </c>
      <c r="B3584" s="147"/>
      <c r="C3584" s="147" t="s">
        <v>33783</v>
      </c>
      <c r="D3584" s="147"/>
      <c r="E3584" s="147"/>
      <c r="F3584" s="147"/>
      <c r="G3584" s="147"/>
      <c r="H3584" s="147"/>
      <c r="I3584" s="147"/>
      <c r="J3584" s="147"/>
      <c r="K3584" s="147" t="s">
        <v>146</v>
      </c>
      <c r="L3584" s="147"/>
      <c r="M3584" s="147"/>
      <c r="N3584" s="148" t="s">
        <v>33784</v>
      </c>
      <c r="O3584" s="148"/>
      <c r="P3584" s="148"/>
      <c r="Q3584" s="148"/>
      <c r="R3584" s="148"/>
      <c r="S3584" s="148"/>
    </row>
    <row r="3585" spans="1:19" ht="15" customHeight="1" x14ac:dyDescent="0.3">
      <c r="A3585" s="147" t="s">
        <v>33785</v>
      </c>
      <c r="B3585" s="147"/>
      <c r="C3585" s="147" t="s">
        <v>33786</v>
      </c>
      <c r="D3585" s="147"/>
      <c r="E3585" s="147"/>
      <c r="F3585" s="147"/>
      <c r="G3585" s="147"/>
      <c r="H3585" s="147"/>
      <c r="I3585" s="147"/>
      <c r="J3585" s="147"/>
      <c r="K3585" s="147" t="s">
        <v>146</v>
      </c>
      <c r="L3585" s="147"/>
      <c r="M3585" s="147"/>
      <c r="N3585" s="148" t="s">
        <v>33787</v>
      </c>
      <c r="O3585" s="148"/>
      <c r="P3585" s="148"/>
      <c r="Q3585" s="148"/>
      <c r="R3585" s="148"/>
      <c r="S3585" s="148"/>
    </row>
    <row r="3586" spans="1:19" ht="15" customHeight="1" x14ac:dyDescent="0.3">
      <c r="A3586" s="147" t="s">
        <v>33788</v>
      </c>
      <c r="B3586" s="147"/>
      <c r="C3586" s="147" t="s">
        <v>33789</v>
      </c>
      <c r="D3586" s="147"/>
      <c r="E3586" s="147"/>
      <c r="F3586" s="147"/>
      <c r="G3586" s="147"/>
      <c r="H3586" s="147"/>
      <c r="I3586" s="147"/>
      <c r="J3586" s="147"/>
      <c r="K3586" s="147" t="s">
        <v>146</v>
      </c>
      <c r="L3586" s="147"/>
      <c r="M3586" s="147"/>
      <c r="N3586" s="148" t="s">
        <v>33790</v>
      </c>
      <c r="O3586" s="148"/>
      <c r="P3586" s="148"/>
      <c r="Q3586" s="148"/>
      <c r="R3586" s="148"/>
      <c r="S3586" s="148"/>
    </row>
    <row r="3587" spans="1:19" ht="15" customHeight="1" x14ac:dyDescent="0.3">
      <c r="A3587" s="147" t="s">
        <v>33791</v>
      </c>
      <c r="B3587" s="147"/>
      <c r="C3587" s="147" t="s">
        <v>33792</v>
      </c>
      <c r="D3587" s="147"/>
      <c r="E3587" s="147"/>
      <c r="F3587" s="147"/>
      <c r="G3587" s="147"/>
      <c r="H3587" s="147"/>
      <c r="I3587" s="147"/>
      <c r="J3587" s="147"/>
      <c r="K3587" s="147" t="s">
        <v>146</v>
      </c>
      <c r="L3587" s="147"/>
      <c r="M3587" s="147"/>
      <c r="N3587" s="148" t="s">
        <v>33793</v>
      </c>
      <c r="O3587" s="148"/>
      <c r="P3587" s="148"/>
      <c r="Q3587" s="148"/>
      <c r="R3587" s="148"/>
      <c r="S3587" s="148"/>
    </row>
    <row r="3588" spans="1:19" ht="15" customHeight="1" x14ac:dyDescent="0.3">
      <c r="A3588" s="147" t="s">
        <v>33794</v>
      </c>
      <c r="B3588" s="147"/>
      <c r="C3588" s="147" t="s">
        <v>33795</v>
      </c>
      <c r="D3588" s="147"/>
      <c r="E3588" s="147"/>
      <c r="F3588" s="147"/>
      <c r="G3588" s="147"/>
      <c r="H3588" s="147"/>
      <c r="I3588" s="147"/>
      <c r="J3588" s="147"/>
      <c r="K3588" s="147" t="s">
        <v>146</v>
      </c>
      <c r="L3588" s="147"/>
      <c r="M3588" s="147"/>
      <c r="N3588" s="148" t="s">
        <v>33796</v>
      </c>
      <c r="O3588" s="148"/>
      <c r="P3588" s="148"/>
      <c r="Q3588" s="148"/>
      <c r="R3588" s="148"/>
      <c r="S3588" s="148"/>
    </row>
    <row r="3589" spans="1:19" ht="15" customHeight="1" x14ac:dyDescent="0.3">
      <c r="A3589" s="147" t="s">
        <v>33797</v>
      </c>
      <c r="B3589" s="147"/>
      <c r="C3589" s="147" t="s">
        <v>33798</v>
      </c>
      <c r="D3589" s="147"/>
      <c r="E3589" s="147"/>
      <c r="F3589" s="147"/>
      <c r="G3589" s="147"/>
      <c r="H3589" s="147"/>
      <c r="I3589" s="147"/>
      <c r="J3589" s="147"/>
      <c r="K3589" s="147" t="s">
        <v>146</v>
      </c>
      <c r="L3589" s="147"/>
      <c r="M3589" s="147"/>
      <c r="N3589" s="148" t="s">
        <v>33799</v>
      </c>
      <c r="O3589" s="148"/>
      <c r="P3589" s="148"/>
      <c r="Q3589" s="148"/>
      <c r="R3589" s="148"/>
      <c r="S3589" s="148"/>
    </row>
    <row r="3590" spans="1:19" ht="15" customHeight="1" x14ac:dyDescent="0.3">
      <c r="A3590" s="147" t="s">
        <v>33800</v>
      </c>
      <c r="B3590" s="147"/>
      <c r="C3590" s="147" t="s">
        <v>33801</v>
      </c>
      <c r="D3590" s="147"/>
      <c r="E3590" s="147"/>
      <c r="F3590" s="147"/>
      <c r="G3590" s="147"/>
      <c r="H3590" s="147"/>
      <c r="I3590" s="147"/>
      <c r="J3590" s="147"/>
      <c r="K3590" s="147" t="s">
        <v>146</v>
      </c>
      <c r="L3590" s="147"/>
      <c r="M3590" s="147"/>
      <c r="N3590" s="148" t="s">
        <v>33802</v>
      </c>
      <c r="O3590" s="148"/>
      <c r="P3590" s="148"/>
      <c r="Q3590" s="148"/>
      <c r="R3590" s="148"/>
      <c r="S3590" s="148"/>
    </row>
    <row r="3591" spans="1:19" ht="15" customHeight="1" x14ac:dyDescent="0.3">
      <c r="A3591" s="147" t="s">
        <v>33803</v>
      </c>
      <c r="B3591" s="147"/>
      <c r="C3591" s="147" t="s">
        <v>33804</v>
      </c>
      <c r="D3591" s="147"/>
      <c r="E3591" s="147"/>
      <c r="F3591" s="147"/>
      <c r="G3591" s="147"/>
      <c r="H3591" s="147"/>
      <c r="I3591" s="147"/>
      <c r="J3591" s="147"/>
      <c r="K3591" s="147" t="s">
        <v>146</v>
      </c>
      <c r="L3591" s="147"/>
      <c r="M3591" s="147"/>
      <c r="N3591" s="148" t="s">
        <v>33805</v>
      </c>
      <c r="O3591" s="148"/>
      <c r="P3591" s="148"/>
      <c r="Q3591" s="148"/>
      <c r="R3591" s="148"/>
      <c r="S3591" s="148"/>
    </row>
    <row r="3592" spans="1:19" ht="15" customHeight="1" x14ac:dyDescent="0.3">
      <c r="A3592" s="147" t="s">
        <v>33806</v>
      </c>
      <c r="B3592" s="147"/>
      <c r="C3592" s="147" t="s">
        <v>33807</v>
      </c>
      <c r="D3592" s="147"/>
      <c r="E3592" s="147"/>
      <c r="F3592" s="147"/>
      <c r="G3592" s="147"/>
      <c r="H3592" s="147"/>
      <c r="I3592" s="147"/>
      <c r="J3592" s="147"/>
      <c r="K3592" s="147" t="s">
        <v>146</v>
      </c>
      <c r="L3592" s="147"/>
      <c r="M3592" s="147"/>
      <c r="N3592" s="148" t="s">
        <v>33808</v>
      </c>
      <c r="O3592" s="148"/>
      <c r="P3592" s="148"/>
      <c r="Q3592" s="148"/>
      <c r="R3592" s="148"/>
      <c r="S3592" s="148"/>
    </row>
    <row r="3593" spans="1:19" ht="15" customHeight="1" x14ac:dyDescent="0.3">
      <c r="A3593" s="152" t="s">
        <v>33809</v>
      </c>
      <c r="B3593" s="152"/>
      <c r="C3593" s="152" t="s">
        <v>33810</v>
      </c>
      <c r="D3593" s="152"/>
      <c r="E3593" s="152"/>
      <c r="F3593" s="152"/>
      <c r="G3593" s="152"/>
      <c r="H3593" s="152"/>
      <c r="I3593" s="152"/>
      <c r="J3593" s="152"/>
      <c r="K3593" s="152" t="s">
        <v>146</v>
      </c>
      <c r="L3593" s="152"/>
      <c r="M3593" s="152"/>
      <c r="N3593" s="153" t="s">
        <v>33811</v>
      </c>
      <c r="O3593" s="153"/>
      <c r="P3593" s="153"/>
      <c r="Q3593" s="153"/>
      <c r="R3593" s="153"/>
      <c r="S3593" s="153"/>
    </row>
    <row r="3595" spans="1:19" ht="15" customHeight="1" x14ac:dyDescent="0.3">
      <c r="A3595" s="154" t="s">
        <v>26963</v>
      </c>
      <c r="B3595" s="154"/>
      <c r="C3595" s="154"/>
    </row>
    <row r="3596" spans="1:19" ht="15" customHeight="1" x14ac:dyDescent="0.3">
      <c r="A3596" s="154"/>
      <c r="B3596" s="154"/>
      <c r="C3596" s="154"/>
      <c r="P3596" s="155" t="s">
        <v>33812</v>
      </c>
      <c r="Q3596" s="155"/>
      <c r="R3596" s="155"/>
      <c r="S3596" s="155"/>
    </row>
    <row r="3597" spans="1:19" x14ac:dyDescent="0.3">
      <c r="P3597" s="155"/>
      <c r="Q3597" s="155"/>
      <c r="R3597" s="155"/>
      <c r="S3597" s="155"/>
    </row>
    <row r="3599" spans="1:19" ht="15.75" customHeight="1" x14ac:dyDescent="0.3">
      <c r="H3599" s="150" t="s">
        <v>26843</v>
      </c>
      <c r="I3599" s="150"/>
      <c r="J3599" s="150"/>
      <c r="K3599" s="150"/>
      <c r="L3599" s="150"/>
      <c r="M3599" s="150"/>
      <c r="N3599" s="150"/>
    </row>
    <row r="3601" spans="1:19" ht="15.75" customHeight="1" x14ac:dyDescent="0.3">
      <c r="G3601" s="150" t="s">
        <v>26844</v>
      </c>
      <c r="H3601" s="150"/>
    </row>
    <row r="3603" spans="1:19" ht="15" customHeight="1" x14ac:dyDescent="0.3">
      <c r="A3603" s="151" t="s">
        <v>26845</v>
      </c>
      <c r="B3603" s="151"/>
      <c r="C3603" s="151"/>
      <c r="D3603" s="151"/>
      <c r="J3603" s="151" t="s">
        <v>26846</v>
      </c>
      <c r="K3603" s="151"/>
      <c r="M3603" s="151" t="s">
        <v>26847</v>
      </c>
      <c r="N3603" s="151"/>
      <c r="P3603" s="151" t="s">
        <v>26848</v>
      </c>
      <c r="Q3603" s="151"/>
      <c r="R3603" s="151"/>
    </row>
    <row r="3605" spans="1:19" ht="15" customHeight="1" x14ac:dyDescent="0.3">
      <c r="A3605" s="137" t="s">
        <v>27</v>
      </c>
      <c r="C3605" s="149" t="s">
        <v>26849</v>
      </c>
      <c r="D3605" s="149"/>
      <c r="E3605" s="149"/>
      <c r="L3605" s="137" t="s">
        <v>13</v>
      </c>
      <c r="R3605" s="137" t="s">
        <v>26850</v>
      </c>
    </row>
    <row r="3607" spans="1:19" ht="15" customHeight="1" x14ac:dyDescent="0.3">
      <c r="A3607" s="147" t="s">
        <v>33813</v>
      </c>
      <c r="B3607" s="147"/>
      <c r="C3607" s="147" t="s">
        <v>33814</v>
      </c>
      <c r="D3607" s="147"/>
      <c r="E3607" s="147"/>
      <c r="F3607" s="147"/>
      <c r="G3607" s="147"/>
      <c r="H3607" s="147"/>
      <c r="I3607" s="147"/>
      <c r="J3607" s="147"/>
      <c r="K3607" s="147" t="s">
        <v>146</v>
      </c>
      <c r="L3607" s="147"/>
      <c r="M3607" s="147"/>
      <c r="N3607" s="148" t="s">
        <v>33815</v>
      </c>
      <c r="O3607" s="148"/>
      <c r="P3607" s="148"/>
      <c r="Q3607" s="148"/>
      <c r="R3607" s="148"/>
      <c r="S3607" s="148"/>
    </row>
    <row r="3608" spans="1:19" x14ac:dyDescent="0.3">
      <c r="A3608" s="147"/>
      <c r="B3608" s="147"/>
      <c r="C3608" s="147"/>
      <c r="D3608" s="147"/>
      <c r="E3608" s="147"/>
      <c r="F3608" s="147"/>
      <c r="G3608" s="147"/>
      <c r="H3608" s="147"/>
      <c r="I3608" s="147"/>
      <c r="J3608" s="147"/>
      <c r="K3608" s="147"/>
      <c r="L3608" s="147"/>
      <c r="M3608" s="147"/>
      <c r="N3608" s="148"/>
      <c r="O3608" s="148"/>
      <c r="P3608" s="148"/>
      <c r="Q3608" s="148"/>
      <c r="R3608" s="148"/>
      <c r="S3608" s="148"/>
    </row>
    <row r="3609" spans="1:19" ht="15" customHeight="1" x14ac:dyDescent="0.3">
      <c r="A3609" s="147" t="s">
        <v>33816</v>
      </c>
      <c r="B3609" s="147"/>
      <c r="C3609" s="147" t="s">
        <v>33817</v>
      </c>
      <c r="D3609" s="147"/>
      <c r="E3609" s="147"/>
      <c r="F3609" s="147"/>
      <c r="G3609" s="147"/>
      <c r="H3609" s="147"/>
      <c r="I3609" s="147"/>
      <c r="J3609" s="147"/>
      <c r="K3609" s="147" t="s">
        <v>146</v>
      </c>
      <c r="L3609" s="147"/>
      <c r="M3609" s="147"/>
      <c r="N3609" s="148" t="s">
        <v>33818</v>
      </c>
      <c r="O3609" s="148"/>
      <c r="P3609" s="148"/>
      <c r="Q3609" s="148"/>
      <c r="R3609" s="148"/>
      <c r="S3609" s="148"/>
    </row>
    <row r="3610" spans="1:19" ht="15" customHeight="1" x14ac:dyDescent="0.3">
      <c r="A3610" s="147" t="s">
        <v>33819</v>
      </c>
      <c r="B3610" s="147"/>
      <c r="C3610" s="147" t="s">
        <v>33820</v>
      </c>
      <c r="D3610" s="147"/>
      <c r="E3610" s="147"/>
      <c r="F3610" s="147"/>
      <c r="G3610" s="147"/>
      <c r="H3610" s="147"/>
      <c r="I3610" s="147"/>
      <c r="J3610" s="147"/>
      <c r="K3610" s="147" t="s">
        <v>146</v>
      </c>
      <c r="L3610" s="147"/>
      <c r="M3610" s="147"/>
      <c r="N3610" s="148" t="s">
        <v>33821</v>
      </c>
      <c r="O3610" s="148"/>
      <c r="P3610" s="148"/>
      <c r="Q3610" s="148"/>
      <c r="R3610" s="148"/>
      <c r="S3610" s="148"/>
    </row>
    <row r="3611" spans="1:19" ht="15" customHeight="1" x14ac:dyDescent="0.3">
      <c r="A3611" s="147" t="s">
        <v>33822</v>
      </c>
      <c r="B3611" s="147"/>
      <c r="C3611" s="147" t="s">
        <v>33823</v>
      </c>
      <c r="D3611" s="147"/>
      <c r="E3611" s="147"/>
      <c r="F3611" s="147"/>
      <c r="G3611" s="147"/>
      <c r="H3611" s="147"/>
      <c r="I3611" s="147"/>
      <c r="J3611" s="147"/>
      <c r="K3611" s="147" t="s">
        <v>146</v>
      </c>
      <c r="L3611" s="147"/>
      <c r="M3611" s="147"/>
      <c r="N3611" s="148" t="s">
        <v>33824</v>
      </c>
      <c r="O3611" s="148"/>
      <c r="P3611" s="148"/>
      <c r="Q3611" s="148"/>
      <c r="R3611" s="148"/>
      <c r="S3611" s="148"/>
    </row>
    <row r="3612" spans="1:19" ht="15" customHeight="1" x14ac:dyDescent="0.3">
      <c r="A3612" s="147" t="s">
        <v>33825</v>
      </c>
      <c r="B3612" s="147"/>
      <c r="C3612" s="147" t="s">
        <v>33826</v>
      </c>
      <c r="D3612" s="147"/>
      <c r="E3612" s="147"/>
      <c r="F3612" s="147"/>
      <c r="G3612" s="147"/>
      <c r="H3612" s="147"/>
      <c r="I3612" s="147"/>
      <c r="J3612" s="147"/>
      <c r="K3612" s="147" t="s">
        <v>146</v>
      </c>
      <c r="L3612" s="147"/>
      <c r="M3612" s="147"/>
      <c r="N3612" s="148" t="s">
        <v>33827</v>
      </c>
      <c r="O3612" s="148"/>
      <c r="P3612" s="148"/>
      <c r="Q3612" s="148"/>
      <c r="R3612" s="148"/>
      <c r="S3612" s="148"/>
    </row>
    <row r="3613" spans="1:19" ht="15" customHeight="1" x14ac:dyDescent="0.3">
      <c r="A3613" s="147" t="s">
        <v>33828</v>
      </c>
      <c r="B3613" s="147"/>
      <c r="C3613" s="147" t="s">
        <v>33829</v>
      </c>
      <c r="D3613" s="147"/>
      <c r="E3613" s="147"/>
      <c r="F3613" s="147"/>
      <c r="G3613" s="147"/>
      <c r="H3613" s="147"/>
      <c r="I3613" s="147"/>
      <c r="J3613" s="147"/>
      <c r="K3613" s="147" t="s">
        <v>146</v>
      </c>
      <c r="L3613" s="147"/>
      <c r="M3613" s="147"/>
      <c r="N3613" s="148" t="s">
        <v>33830</v>
      </c>
      <c r="O3613" s="148"/>
      <c r="P3613" s="148"/>
      <c r="Q3613" s="148"/>
      <c r="R3613" s="148"/>
      <c r="S3613" s="148"/>
    </row>
    <row r="3614" spans="1:19" ht="15" customHeight="1" x14ac:dyDescent="0.3">
      <c r="A3614" s="147" t="s">
        <v>33831</v>
      </c>
      <c r="B3614" s="147"/>
      <c r="C3614" s="147" t="s">
        <v>33832</v>
      </c>
      <c r="D3614" s="147"/>
      <c r="E3614" s="147"/>
      <c r="F3614" s="147"/>
      <c r="G3614" s="147"/>
      <c r="H3614" s="147"/>
      <c r="I3614" s="147"/>
      <c r="J3614" s="147"/>
      <c r="K3614" s="147" t="s">
        <v>146</v>
      </c>
      <c r="L3614" s="147"/>
      <c r="M3614" s="147"/>
      <c r="N3614" s="148" t="s">
        <v>33833</v>
      </c>
      <c r="O3614" s="148"/>
      <c r="P3614" s="148"/>
      <c r="Q3614" s="148"/>
      <c r="R3614" s="148"/>
      <c r="S3614" s="148"/>
    </row>
    <row r="3615" spans="1:19" ht="15" customHeight="1" x14ac:dyDescent="0.3">
      <c r="A3615" s="147" t="s">
        <v>33834</v>
      </c>
      <c r="B3615" s="147"/>
      <c r="C3615" s="147" t="s">
        <v>33835</v>
      </c>
      <c r="D3615" s="147"/>
      <c r="E3615" s="147"/>
      <c r="F3615" s="147"/>
      <c r="G3615" s="147"/>
      <c r="H3615" s="147"/>
      <c r="I3615" s="147"/>
      <c r="J3615" s="147"/>
      <c r="K3615" s="147" t="s">
        <v>146</v>
      </c>
      <c r="L3615" s="147"/>
      <c r="M3615" s="147"/>
      <c r="N3615" s="148" t="s">
        <v>33836</v>
      </c>
      <c r="O3615" s="148"/>
      <c r="P3615" s="148"/>
      <c r="Q3615" s="148"/>
      <c r="R3615" s="148"/>
      <c r="S3615" s="148"/>
    </row>
    <row r="3616" spans="1:19" ht="15" customHeight="1" x14ac:dyDescent="0.3">
      <c r="A3616" s="147" t="s">
        <v>33837</v>
      </c>
      <c r="B3616" s="147"/>
      <c r="C3616" s="147" t="s">
        <v>33838</v>
      </c>
      <c r="D3616" s="147"/>
      <c r="E3616" s="147"/>
      <c r="F3616" s="147"/>
      <c r="G3616" s="147"/>
      <c r="H3616" s="147"/>
      <c r="I3616" s="147"/>
      <c r="J3616" s="147"/>
      <c r="K3616" s="147" t="s">
        <v>146</v>
      </c>
      <c r="L3616" s="147"/>
      <c r="M3616" s="147"/>
      <c r="N3616" s="148" t="s">
        <v>33839</v>
      </c>
      <c r="O3616" s="148"/>
      <c r="P3616" s="148"/>
      <c r="Q3616" s="148"/>
      <c r="R3616" s="148"/>
      <c r="S3616" s="148"/>
    </row>
    <row r="3617" spans="1:19" ht="15" customHeight="1" x14ac:dyDescent="0.3">
      <c r="A3617" s="147" t="s">
        <v>33840</v>
      </c>
      <c r="B3617" s="147"/>
      <c r="C3617" s="147" t="s">
        <v>33841</v>
      </c>
      <c r="D3617" s="147"/>
      <c r="E3617" s="147"/>
      <c r="F3617" s="147"/>
      <c r="G3617" s="147"/>
      <c r="H3617" s="147"/>
      <c r="I3617" s="147"/>
      <c r="J3617" s="147"/>
      <c r="K3617" s="147" t="s">
        <v>146</v>
      </c>
      <c r="L3617" s="147"/>
      <c r="M3617" s="147"/>
      <c r="N3617" s="148" t="s">
        <v>33842</v>
      </c>
      <c r="O3617" s="148"/>
      <c r="P3617" s="148"/>
      <c r="Q3617" s="148"/>
      <c r="R3617" s="148"/>
      <c r="S3617" s="148"/>
    </row>
    <row r="3618" spans="1:19" ht="15" customHeight="1" x14ac:dyDescent="0.3">
      <c r="A3618" s="147" t="s">
        <v>33843</v>
      </c>
      <c r="B3618" s="147"/>
      <c r="C3618" s="147" t="s">
        <v>33844</v>
      </c>
      <c r="D3618" s="147"/>
      <c r="E3618" s="147"/>
      <c r="F3618" s="147"/>
      <c r="G3618" s="147"/>
      <c r="H3618" s="147"/>
      <c r="I3618" s="147"/>
      <c r="J3618" s="147"/>
      <c r="K3618" s="147" t="s">
        <v>146</v>
      </c>
      <c r="L3618" s="147"/>
      <c r="M3618" s="147"/>
      <c r="N3618" s="148" t="s">
        <v>33845</v>
      </c>
      <c r="O3618" s="148"/>
      <c r="P3618" s="148"/>
      <c r="Q3618" s="148"/>
      <c r="R3618" s="148"/>
      <c r="S3618" s="148"/>
    </row>
    <row r="3619" spans="1:19" ht="15" customHeight="1" x14ac:dyDescent="0.3">
      <c r="A3619" s="147" t="s">
        <v>33846</v>
      </c>
      <c r="B3619" s="147"/>
      <c r="C3619" s="147" t="s">
        <v>33847</v>
      </c>
      <c r="D3619" s="147"/>
      <c r="E3619" s="147"/>
      <c r="F3619" s="147"/>
      <c r="G3619" s="147"/>
      <c r="H3619" s="147"/>
      <c r="I3619" s="147"/>
      <c r="J3619" s="147"/>
      <c r="K3619" s="147" t="s">
        <v>146</v>
      </c>
      <c r="L3619" s="147"/>
      <c r="M3619" s="147"/>
      <c r="N3619" s="148" t="s">
        <v>33848</v>
      </c>
      <c r="O3619" s="148"/>
      <c r="P3619" s="148"/>
      <c r="Q3619" s="148"/>
      <c r="R3619" s="148"/>
      <c r="S3619" s="148"/>
    </row>
    <row r="3620" spans="1:19" ht="15" customHeight="1" x14ac:dyDescent="0.3">
      <c r="A3620" s="147" t="s">
        <v>33849</v>
      </c>
      <c r="B3620" s="147"/>
      <c r="C3620" s="147" t="s">
        <v>33850</v>
      </c>
      <c r="D3620" s="147"/>
      <c r="E3620" s="147"/>
      <c r="F3620" s="147"/>
      <c r="G3620" s="147"/>
      <c r="H3620" s="147"/>
      <c r="I3620" s="147"/>
      <c r="J3620" s="147"/>
      <c r="K3620" s="147" t="s">
        <v>146</v>
      </c>
      <c r="L3620" s="147"/>
      <c r="M3620" s="147"/>
      <c r="N3620" s="148" t="s">
        <v>33851</v>
      </c>
      <c r="O3620" s="148"/>
      <c r="P3620" s="148"/>
      <c r="Q3620" s="148"/>
      <c r="R3620" s="148"/>
      <c r="S3620" s="148"/>
    </row>
    <row r="3621" spans="1:19" ht="15" customHeight="1" x14ac:dyDescent="0.3">
      <c r="A3621" s="147" t="s">
        <v>33852</v>
      </c>
      <c r="B3621" s="147"/>
      <c r="C3621" s="147" t="s">
        <v>33853</v>
      </c>
      <c r="D3621" s="147"/>
      <c r="E3621" s="147"/>
      <c r="F3621" s="147"/>
      <c r="G3621" s="147"/>
      <c r="H3621" s="147"/>
      <c r="I3621" s="147"/>
      <c r="J3621" s="147"/>
      <c r="K3621" s="147" t="s">
        <v>146</v>
      </c>
      <c r="L3621" s="147"/>
      <c r="M3621" s="147"/>
      <c r="N3621" s="148" t="s">
        <v>33854</v>
      </c>
      <c r="O3621" s="148"/>
      <c r="P3621" s="148"/>
      <c r="Q3621" s="148"/>
      <c r="R3621" s="148"/>
      <c r="S3621" s="148"/>
    </row>
    <row r="3622" spans="1:19" ht="15" customHeight="1" x14ac:dyDescent="0.3">
      <c r="A3622" s="147" t="s">
        <v>33855</v>
      </c>
      <c r="B3622" s="147"/>
      <c r="C3622" s="147" t="s">
        <v>33856</v>
      </c>
      <c r="D3622" s="147"/>
      <c r="E3622" s="147"/>
      <c r="F3622" s="147"/>
      <c r="G3622" s="147"/>
      <c r="H3622" s="147"/>
      <c r="I3622" s="147"/>
      <c r="J3622" s="147"/>
      <c r="K3622" s="147" t="s">
        <v>146</v>
      </c>
      <c r="L3622" s="147"/>
      <c r="M3622" s="147"/>
      <c r="N3622" s="148" t="s">
        <v>33857</v>
      </c>
      <c r="O3622" s="148"/>
      <c r="P3622" s="148"/>
      <c r="Q3622" s="148"/>
      <c r="R3622" s="148"/>
      <c r="S3622" s="148"/>
    </row>
    <row r="3623" spans="1:19" ht="15" customHeight="1" x14ac:dyDescent="0.3">
      <c r="A3623" s="147" t="s">
        <v>33858</v>
      </c>
      <c r="B3623" s="147"/>
      <c r="C3623" s="147" t="s">
        <v>33859</v>
      </c>
      <c r="D3623" s="147"/>
      <c r="E3623" s="147"/>
      <c r="F3623" s="147"/>
      <c r="G3623" s="147"/>
      <c r="H3623" s="147"/>
      <c r="I3623" s="147"/>
      <c r="J3623" s="147"/>
      <c r="K3623" s="147" t="s">
        <v>146</v>
      </c>
      <c r="L3623" s="147"/>
      <c r="M3623" s="147"/>
      <c r="N3623" s="148" t="s">
        <v>33860</v>
      </c>
      <c r="O3623" s="148"/>
      <c r="P3623" s="148"/>
      <c r="Q3623" s="148"/>
      <c r="R3623" s="148"/>
      <c r="S3623" s="148"/>
    </row>
    <row r="3624" spans="1:19" ht="15" customHeight="1" x14ac:dyDescent="0.3">
      <c r="A3624" s="147" t="s">
        <v>33861</v>
      </c>
      <c r="B3624" s="147"/>
      <c r="C3624" s="147" t="s">
        <v>33862</v>
      </c>
      <c r="D3624" s="147"/>
      <c r="E3624" s="147"/>
      <c r="F3624" s="147"/>
      <c r="G3624" s="147"/>
      <c r="H3624" s="147"/>
      <c r="I3624" s="147"/>
      <c r="J3624" s="147"/>
      <c r="K3624" s="147" t="s">
        <v>146</v>
      </c>
      <c r="L3624" s="147"/>
      <c r="M3624" s="147"/>
      <c r="N3624" s="148" t="s">
        <v>33863</v>
      </c>
      <c r="O3624" s="148"/>
      <c r="P3624" s="148"/>
      <c r="Q3624" s="148"/>
      <c r="R3624" s="148"/>
      <c r="S3624" s="148"/>
    </row>
    <row r="3625" spans="1:19" ht="15" customHeight="1" x14ac:dyDescent="0.3">
      <c r="A3625" s="147" t="s">
        <v>33864</v>
      </c>
      <c r="B3625" s="147"/>
      <c r="C3625" s="147" t="s">
        <v>33865</v>
      </c>
      <c r="D3625" s="147"/>
      <c r="E3625" s="147"/>
      <c r="F3625" s="147"/>
      <c r="G3625" s="147"/>
      <c r="H3625" s="147"/>
      <c r="I3625" s="147"/>
      <c r="J3625" s="147"/>
      <c r="K3625" s="147" t="s">
        <v>146</v>
      </c>
      <c r="L3625" s="147"/>
      <c r="M3625" s="147"/>
      <c r="N3625" s="148" t="s">
        <v>33866</v>
      </c>
      <c r="O3625" s="148"/>
      <c r="P3625" s="148"/>
      <c r="Q3625" s="148"/>
      <c r="R3625" s="148"/>
      <c r="S3625" s="148"/>
    </row>
    <row r="3626" spans="1:19" ht="15" customHeight="1" x14ac:dyDescent="0.3">
      <c r="A3626" s="147" t="s">
        <v>33867</v>
      </c>
      <c r="B3626" s="147"/>
      <c r="C3626" s="147" t="s">
        <v>33868</v>
      </c>
      <c r="D3626" s="147"/>
      <c r="E3626" s="147"/>
      <c r="F3626" s="147"/>
      <c r="G3626" s="147"/>
      <c r="H3626" s="147"/>
      <c r="I3626" s="147"/>
      <c r="J3626" s="147"/>
      <c r="K3626" s="147" t="s">
        <v>146</v>
      </c>
      <c r="L3626" s="147"/>
      <c r="M3626" s="147"/>
      <c r="N3626" s="148" t="s">
        <v>33869</v>
      </c>
      <c r="O3626" s="148"/>
      <c r="P3626" s="148"/>
      <c r="Q3626" s="148"/>
      <c r="R3626" s="148"/>
      <c r="S3626" s="148"/>
    </row>
    <row r="3627" spans="1:19" ht="15" customHeight="1" x14ac:dyDescent="0.3">
      <c r="A3627" s="147" t="s">
        <v>33870</v>
      </c>
      <c r="B3627" s="147"/>
      <c r="C3627" s="147" t="s">
        <v>33871</v>
      </c>
      <c r="D3627" s="147"/>
      <c r="E3627" s="147"/>
      <c r="F3627" s="147"/>
      <c r="G3627" s="147"/>
      <c r="H3627" s="147"/>
      <c r="I3627" s="147"/>
      <c r="J3627" s="147"/>
      <c r="K3627" s="147" t="s">
        <v>146</v>
      </c>
      <c r="L3627" s="147"/>
      <c r="M3627" s="147"/>
      <c r="N3627" s="148" t="s">
        <v>33872</v>
      </c>
      <c r="O3627" s="148"/>
      <c r="P3627" s="148"/>
      <c r="Q3627" s="148"/>
      <c r="R3627" s="148"/>
      <c r="S3627" s="148"/>
    </row>
    <row r="3628" spans="1:19" ht="15" customHeight="1" x14ac:dyDescent="0.3">
      <c r="A3628" s="147" t="s">
        <v>33873</v>
      </c>
      <c r="B3628" s="147"/>
      <c r="C3628" s="147" t="s">
        <v>33874</v>
      </c>
      <c r="D3628" s="147"/>
      <c r="E3628" s="147"/>
      <c r="F3628" s="147"/>
      <c r="G3628" s="147"/>
      <c r="H3628" s="147"/>
      <c r="I3628" s="147"/>
      <c r="J3628" s="147"/>
      <c r="K3628" s="147" t="s">
        <v>146</v>
      </c>
      <c r="L3628" s="147"/>
      <c r="M3628" s="147"/>
      <c r="N3628" s="148" t="s">
        <v>33875</v>
      </c>
      <c r="O3628" s="148"/>
      <c r="P3628" s="148"/>
      <c r="Q3628" s="148"/>
      <c r="R3628" s="148"/>
      <c r="S3628" s="148"/>
    </row>
    <row r="3629" spans="1:19" ht="15" customHeight="1" x14ac:dyDescent="0.3">
      <c r="A3629" s="147" t="s">
        <v>33876</v>
      </c>
      <c r="B3629" s="147"/>
      <c r="C3629" s="147" t="s">
        <v>33877</v>
      </c>
      <c r="D3629" s="147"/>
      <c r="E3629" s="147"/>
      <c r="F3629" s="147"/>
      <c r="G3629" s="147"/>
      <c r="H3629" s="147"/>
      <c r="I3629" s="147"/>
      <c r="J3629" s="147"/>
      <c r="K3629" s="147" t="s">
        <v>146</v>
      </c>
      <c r="L3629" s="147"/>
      <c r="M3629" s="147"/>
      <c r="N3629" s="148" t="s">
        <v>33878</v>
      </c>
      <c r="O3629" s="148"/>
      <c r="P3629" s="148"/>
      <c r="Q3629" s="148"/>
      <c r="R3629" s="148"/>
      <c r="S3629" s="148"/>
    </row>
    <row r="3630" spans="1:19" ht="15" customHeight="1" x14ac:dyDescent="0.3">
      <c r="A3630" s="147" t="s">
        <v>33879</v>
      </c>
      <c r="B3630" s="147"/>
      <c r="C3630" s="147" t="s">
        <v>33880</v>
      </c>
      <c r="D3630" s="147"/>
      <c r="E3630" s="147"/>
      <c r="F3630" s="147"/>
      <c r="G3630" s="147"/>
      <c r="H3630" s="147"/>
      <c r="I3630" s="147"/>
      <c r="J3630" s="147"/>
      <c r="K3630" s="147" t="s">
        <v>146</v>
      </c>
      <c r="L3630" s="147"/>
      <c r="M3630" s="147"/>
      <c r="N3630" s="148" t="s">
        <v>33878</v>
      </c>
      <c r="O3630" s="148"/>
      <c r="P3630" s="148"/>
      <c r="Q3630" s="148"/>
      <c r="R3630" s="148"/>
      <c r="S3630" s="148"/>
    </row>
    <row r="3631" spans="1:19" ht="15" customHeight="1" x14ac:dyDescent="0.3">
      <c r="A3631" s="147" t="s">
        <v>33881</v>
      </c>
      <c r="B3631" s="147"/>
      <c r="C3631" s="147" t="s">
        <v>33882</v>
      </c>
      <c r="D3631" s="147"/>
      <c r="E3631" s="147"/>
      <c r="F3631" s="147"/>
      <c r="G3631" s="147"/>
      <c r="H3631" s="147"/>
      <c r="I3631" s="147"/>
      <c r="J3631" s="147"/>
      <c r="K3631" s="147" t="s">
        <v>146</v>
      </c>
      <c r="L3631" s="147"/>
      <c r="M3631" s="147"/>
      <c r="N3631" s="148" t="s">
        <v>33883</v>
      </c>
      <c r="O3631" s="148"/>
      <c r="P3631" s="148"/>
      <c r="Q3631" s="148"/>
      <c r="R3631" s="148"/>
      <c r="S3631" s="148"/>
    </row>
    <row r="3632" spans="1:19" ht="15" customHeight="1" x14ac:dyDescent="0.3">
      <c r="A3632" s="147" t="s">
        <v>33884</v>
      </c>
      <c r="B3632" s="147"/>
      <c r="C3632" s="147" t="s">
        <v>33885</v>
      </c>
      <c r="D3632" s="147"/>
      <c r="E3632" s="147"/>
      <c r="F3632" s="147"/>
      <c r="G3632" s="147"/>
      <c r="H3632" s="147"/>
      <c r="I3632" s="147"/>
      <c r="J3632" s="147"/>
      <c r="K3632" s="147" t="s">
        <v>146</v>
      </c>
      <c r="L3632" s="147"/>
      <c r="M3632" s="147"/>
      <c r="N3632" s="148" t="s">
        <v>33886</v>
      </c>
      <c r="O3632" s="148"/>
      <c r="P3632" s="148"/>
      <c r="Q3632" s="148"/>
      <c r="R3632" s="148"/>
      <c r="S3632" s="148"/>
    </row>
    <row r="3633" spans="1:19" ht="15" customHeight="1" x14ac:dyDescent="0.3">
      <c r="A3633" s="147" t="s">
        <v>33887</v>
      </c>
      <c r="B3633" s="147"/>
      <c r="C3633" s="147" t="s">
        <v>33888</v>
      </c>
      <c r="D3633" s="147"/>
      <c r="E3633" s="147"/>
      <c r="F3633" s="147"/>
      <c r="G3633" s="147"/>
      <c r="H3633" s="147"/>
      <c r="I3633" s="147"/>
      <c r="J3633" s="147"/>
      <c r="K3633" s="147" t="s">
        <v>146</v>
      </c>
      <c r="L3633" s="147"/>
      <c r="M3633" s="147"/>
      <c r="N3633" s="148" t="s">
        <v>33889</v>
      </c>
      <c r="O3633" s="148"/>
      <c r="P3633" s="148"/>
      <c r="Q3633" s="148"/>
      <c r="R3633" s="148"/>
      <c r="S3633" s="148"/>
    </row>
    <row r="3634" spans="1:19" ht="15" customHeight="1" x14ac:dyDescent="0.3">
      <c r="A3634" s="147" t="s">
        <v>33890</v>
      </c>
      <c r="B3634" s="147"/>
      <c r="C3634" s="147" t="s">
        <v>33891</v>
      </c>
      <c r="D3634" s="147"/>
      <c r="E3634" s="147"/>
      <c r="F3634" s="147"/>
      <c r="G3634" s="147"/>
      <c r="H3634" s="147"/>
      <c r="I3634" s="147"/>
      <c r="J3634" s="147"/>
      <c r="K3634" s="147" t="s">
        <v>146</v>
      </c>
      <c r="L3634" s="147"/>
      <c r="M3634" s="147"/>
      <c r="N3634" s="148" t="s">
        <v>33892</v>
      </c>
      <c r="O3634" s="148"/>
      <c r="P3634" s="148"/>
      <c r="Q3634" s="148"/>
      <c r="R3634" s="148"/>
      <c r="S3634" s="148"/>
    </row>
    <row r="3635" spans="1:19" ht="15" customHeight="1" x14ac:dyDescent="0.3">
      <c r="A3635" s="147" t="s">
        <v>33893</v>
      </c>
      <c r="B3635" s="147"/>
      <c r="C3635" s="147" t="s">
        <v>33894</v>
      </c>
      <c r="D3635" s="147"/>
      <c r="E3635" s="147"/>
      <c r="F3635" s="147"/>
      <c r="G3635" s="147"/>
      <c r="H3635" s="147"/>
      <c r="I3635" s="147"/>
      <c r="J3635" s="147"/>
      <c r="K3635" s="147" t="s">
        <v>146</v>
      </c>
      <c r="L3635" s="147"/>
      <c r="M3635" s="147"/>
      <c r="N3635" s="148" t="s">
        <v>33895</v>
      </c>
      <c r="O3635" s="148"/>
      <c r="P3635" s="148"/>
      <c r="Q3635" s="148"/>
      <c r="R3635" s="148"/>
      <c r="S3635" s="148"/>
    </row>
    <row r="3636" spans="1:19" ht="15" customHeight="1" x14ac:dyDescent="0.3">
      <c r="A3636" s="147" t="s">
        <v>20481</v>
      </c>
      <c r="B3636" s="147"/>
      <c r="C3636" s="147" t="s">
        <v>33896</v>
      </c>
      <c r="D3636" s="147"/>
      <c r="E3636" s="147"/>
      <c r="F3636" s="147"/>
      <c r="G3636" s="147"/>
      <c r="H3636" s="147"/>
      <c r="I3636" s="147"/>
      <c r="J3636" s="147"/>
      <c r="K3636" s="147" t="s">
        <v>146</v>
      </c>
      <c r="L3636" s="147"/>
      <c r="M3636" s="147"/>
      <c r="N3636" s="148" t="s">
        <v>1247</v>
      </c>
      <c r="O3636" s="148"/>
      <c r="P3636" s="148"/>
      <c r="Q3636" s="148"/>
      <c r="R3636" s="148"/>
      <c r="S3636" s="148"/>
    </row>
    <row r="3637" spans="1:19" ht="15" customHeight="1" x14ac:dyDescent="0.3">
      <c r="A3637" s="147" t="s">
        <v>33897</v>
      </c>
      <c r="B3637" s="147"/>
      <c r="C3637" s="147" t="s">
        <v>33898</v>
      </c>
      <c r="D3637" s="147"/>
      <c r="E3637" s="147"/>
      <c r="F3637" s="147"/>
      <c r="G3637" s="147"/>
      <c r="H3637" s="147"/>
      <c r="I3637" s="147"/>
      <c r="J3637" s="147"/>
      <c r="K3637" s="147" t="s">
        <v>146</v>
      </c>
      <c r="L3637" s="147"/>
      <c r="M3637" s="147"/>
      <c r="N3637" s="148" t="s">
        <v>33899</v>
      </c>
      <c r="O3637" s="148"/>
      <c r="P3637" s="148"/>
      <c r="Q3637" s="148"/>
      <c r="R3637" s="148"/>
      <c r="S3637" s="148"/>
    </row>
    <row r="3638" spans="1:19" ht="15" customHeight="1" x14ac:dyDescent="0.3">
      <c r="A3638" s="147" t="s">
        <v>33900</v>
      </c>
      <c r="B3638" s="147"/>
      <c r="C3638" s="147" t="s">
        <v>33901</v>
      </c>
      <c r="D3638" s="147"/>
      <c r="E3638" s="147"/>
      <c r="F3638" s="147"/>
      <c r="G3638" s="147"/>
      <c r="H3638" s="147"/>
      <c r="I3638" s="147"/>
      <c r="J3638" s="147"/>
      <c r="K3638" s="147" t="s">
        <v>146</v>
      </c>
      <c r="L3638" s="147"/>
      <c r="M3638" s="147"/>
      <c r="N3638" s="148" t="s">
        <v>12456</v>
      </c>
      <c r="O3638" s="148"/>
      <c r="P3638" s="148"/>
      <c r="Q3638" s="148"/>
      <c r="R3638" s="148"/>
      <c r="S3638" s="148"/>
    </row>
    <row r="3639" spans="1:19" ht="15" customHeight="1" x14ac:dyDescent="0.3">
      <c r="A3639" s="147" t="s">
        <v>33902</v>
      </c>
      <c r="B3639" s="147"/>
      <c r="C3639" s="147" t="s">
        <v>33903</v>
      </c>
      <c r="D3639" s="147"/>
      <c r="E3639" s="147"/>
      <c r="F3639" s="147"/>
      <c r="G3639" s="147"/>
      <c r="H3639" s="147"/>
      <c r="I3639" s="147"/>
      <c r="J3639" s="147"/>
      <c r="K3639" s="147" t="s">
        <v>1037</v>
      </c>
      <c r="L3639" s="147"/>
      <c r="M3639" s="147"/>
      <c r="N3639" s="148" t="s">
        <v>33904</v>
      </c>
      <c r="O3639" s="148"/>
      <c r="P3639" s="148"/>
      <c r="Q3639" s="148"/>
      <c r="R3639" s="148"/>
      <c r="S3639" s="148"/>
    </row>
    <row r="3640" spans="1:19" ht="15" customHeight="1" x14ac:dyDescent="0.3">
      <c r="A3640" s="147" t="s">
        <v>33905</v>
      </c>
      <c r="B3640" s="147"/>
      <c r="C3640" s="147" t="s">
        <v>33906</v>
      </c>
      <c r="D3640" s="147"/>
      <c r="E3640" s="147"/>
      <c r="F3640" s="147"/>
      <c r="G3640" s="147"/>
      <c r="H3640" s="147"/>
      <c r="I3640" s="147"/>
      <c r="J3640" s="147"/>
      <c r="K3640" s="147" t="s">
        <v>146</v>
      </c>
      <c r="L3640" s="147"/>
      <c r="M3640" s="147"/>
      <c r="N3640" s="148" t="s">
        <v>11712</v>
      </c>
      <c r="O3640" s="148"/>
      <c r="P3640" s="148"/>
      <c r="Q3640" s="148"/>
      <c r="R3640" s="148"/>
      <c r="S3640" s="148"/>
    </row>
    <row r="3641" spans="1:19" ht="15" customHeight="1" x14ac:dyDescent="0.3">
      <c r="A3641" s="147" t="s">
        <v>33907</v>
      </c>
      <c r="B3641" s="147"/>
      <c r="C3641" s="147" t="s">
        <v>33908</v>
      </c>
      <c r="D3641" s="147"/>
      <c r="E3641" s="147"/>
      <c r="F3641" s="147"/>
      <c r="G3641" s="147"/>
      <c r="H3641" s="147"/>
      <c r="I3641" s="147"/>
      <c r="J3641" s="147"/>
      <c r="K3641" s="147" t="s">
        <v>1037</v>
      </c>
      <c r="L3641" s="147"/>
      <c r="M3641" s="147"/>
      <c r="N3641" s="148" t="s">
        <v>33909</v>
      </c>
      <c r="O3641" s="148"/>
      <c r="P3641" s="148"/>
      <c r="Q3641" s="148"/>
      <c r="R3641" s="148"/>
      <c r="S3641" s="148"/>
    </row>
    <row r="3642" spans="1:19" ht="15" customHeight="1" x14ac:dyDescent="0.3">
      <c r="A3642" s="147" t="s">
        <v>33910</v>
      </c>
      <c r="B3642" s="147"/>
      <c r="C3642" s="147" t="s">
        <v>33911</v>
      </c>
      <c r="D3642" s="147"/>
      <c r="E3642" s="147"/>
      <c r="F3642" s="147"/>
      <c r="G3642" s="147"/>
      <c r="H3642" s="147"/>
      <c r="I3642" s="147"/>
      <c r="J3642" s="147"/>
      <c r="K3642" s="147" t="s">
        <v>146</v>
      </c>
      <c r="L3642" s="147"/>
      <c r="M3642" s="147"/>
      <c r="N3642" s="148" t="s">
        <v>33912</v>
      </c>
      <c r="O3642" s="148"/>
      <c r="P3642" s="148"/>
      <c r="Q3642" s="148"/>
      <c r="R3642" s="148"/>
      <c r="S3642" s="148"/>
    </row>
    <row r="3643" spans="1:19" ht="15" customHeight="1" x14ac:dyDescent="0.3">
      <c r="A3643" s="147" t="s">
        <v>33913</v>
      </c>
      <c r="B3643" s="147"/>
      <c r="C3643" s="147" t="s">
        <v>33914</v>
      </c>
      <c r="D3643" s="147"/>
      <c r="E3643" s="147"/>
      <c r="F3643" s="147"/>
      <c r="G3643" s="147"/>
      <c r="H3643" s="147"/>
      <c r="I3643" s="147"/>
      <c r="J3643" s="147"/>
      <c r="K3643" s="147" t="s">
        <v>146</v>
      </c>
      <c r="L3643" s="147"/>
      <c r="M3643" s="147"/>
      <c r="N3643" s="148" t="s">
        <v>14669</v>
      </c>
      <c r="O3643" s="148"/>
      <c r="P3643" s="148"/>
      <c r="Q3643" s="148"/>
      <c r="R3643" s="148"/>
      <c r="S3643" s="148"/>
    </row>
    <row r="3644" spans="1:19" ht="15" customHeight="1" x14ac:dyDescent="0.3">
      <c r="A3644" s="147" t="s">
        <v>33915</v>
      </c>
      <c r="B3644" s="147"/>
      <c r="C3644" s="147" t="s">
        <v>33916</v>
      </c>
      <c r="D3644" s="147"/>
      <c r="E3644" s="147"/>
      <c r="F3644" s="147"/>
      <c r="G3644" s="147"/>
      <c r="H3644" s="147"/>
      <c r="I3644" s="147"/>
      <c r="J3644" s="147"/>
      <c r="K3644" s="147" t="s">
        <v>146</v>
      </c>
      <c r="L3644" s="147"/>
      <c r="M3644" s="147"/>
      <c r="N3644" s="148" t="s">
        <v>33917</v>
      </c>
      <c r="O3644" s="148"/>
      <c r="P3644" s="148"/>
      <c r="Q3644" s="148"/>
      <c r="R3644" s="148"/>
      <c r="S3644" s="148"/>
    </row>
    <row r="3645" spans="1:19" ht="15" customHeight="1" x14ac:dyDescent="0.3">
      <c r="A3645" s="147" t="s">
        <v>33918</v>
      </c>
      <c r="B3645" s="147"/>
      <c r="C3645" s="147" t="s">
        <v>33919</v>
      </c>
      <c r="D3645" s="147"/>
      <c r="E3645" s="147"/>
      <c r="F3645" s="147"/>
      <c r="G3645" s="147"/>
      <c r="H3645" s="147"/>
      <c r="I3645" s="147"/>
      <c r="J3645" s="147"/>
      <c r="K3645" s="147" t="s">
        <v>1037</v>
      </c>
      <c r="L3645" s="147"/>
      <c r="M3645" s="147"/>
      <c r="N3645" s="148" t="s">
        <v>33920</v>
      </c>
      <c r="O3645" s="148"/>
      <c r="P3645" s="148"/>
      <c r="Q3645" s="148"/>
      <c r="R3645" s="148"/>
      <c r="S3645" s="148"/>
    </row>
    <row r="3646" spans="1:19" ht="15" customHeight="1" x14ac:dyDescent="0.3">
      <c r="A3646" s="147" t="s">
        <v>20483</v>
      </c>
      <c r="B3646" s="147"/>
      <c r="C3646" s="147" t="s">
        <v>33921</v>
      </c>
      <c r="D3646" s="147"/>
      <c r="E3646" s="147"/>
      <c r="F3646" s="147"/>
      <c r="G3646" s="147"/>
      <c r="H3646" s="147"/>
      <c r="I3646" s="147"/>
      <c r="J3646" s="147"/>
      <c r="K3646" s="147" t="s">
        <v>146</v>
      </c>
      <c r="L3646" s="147"/>
      <c r="M3646" s="147"/>
      <c r="N3646" s="148" t="s">
        <v>33922</v>
      </c>
      <c r="O3646" s="148"/>
      <c r="P3646" s="148"/>
      <c r="Q3646" s="148"/>
      <c r="R3646" s="148"/>
      <c r="S3646" s="148"/>
    </row>
    <row r="3647" spans="1:19" ht="15" customHeight="1" x14ac:dyDescent="0.3">
      <c r="A3647" s="147" t="s">
        <v>33923</v>
      </c>
      <c r="B3647" s="147"/>
      <c r="C3647" s="147" t="s">
        <v>33924</v>
      </c>
      <c r="D3647" s="147"/>
      <c r="E3647" s="147"/>
      <c r="F3647" s="147"/>
      <c r="G3647" s="147"/>
      <c r="H3647" s="147"/>
      <c r="I3647" s="147"/>
      <c r="J3647" s="147"/>
      <c r="K3647" s="147" t="s">
        <v>146</v>
      </c>
      <c r="L3647" s="147"/>
      <c r="M3647" s="147"/>
      <c r="N3647" s="148" t="s">
        <v>33925</v>
      </c>
      <c r="O3647" s="148"/>
      <c r="P3647" s="148"/>
      <c r="Q3647" s="148"/>
      <c r="R3647" s="148"/>
      <c r="S3647" s="148"/>
    </row>
    <row r="3648" spans="1:19" ht="15" customHeight="1" x14ac:dyDescent="0.3">
      <c r="A3648" s="147" t="s">
        <v>33926</v>
      </c>
      <c r="B3648" s="147"/>
      <c r="C3648" s="147" t="s">
        <v>33927</v>
      </c>
      <c r="D3648" s="147"/>
      <c r="E3648" s="147"/>
      <c r="F3648" s="147"/>
      <c r="G3648" s="147"/>
      <c r="H3648" s="147"/>
      <c r="I3648" s="147"/>
      <c r="J3648" s="147"/>
      <c r="K3648" s="147" t="s">
        <v>146</v>
      </c>
      <c r="L3648" s="147"/>
      <c r="M3648" s="147"/>
      <c r="N3648" s="148" t="s">
        <v>1428</v>
      </c>
      <c r="O3648" s="148"/>
      <c r="P3648" s="148"/>
      <c r="Q3648" s="148"/>
      <c r="R3648" s="148"/>
      <c r="S3648" s="148"/>
    </row>
    <row r="3649" spans="1:19" ht="15" customHeight="1" x14ac:dyDescent="0.3">
      <c r="A3649" s="147" t="s">
        <v>33928</v>
      </c>
      <c r="B3649" s="147"/>
      <c r="C3649" s="147" t="s">
        <v>33929</v>
      </c>
      <c r="D3649" s="147"/>
      <c r="E3649" s="147"/>
      <c r="F3649" s="147"/>
      <c r="G3649" s="147"/>
      <c r="H3649" s="147"/>
      <c r="I3649" s="147"/>
      <c r="J3649" s="147"/>
      <c r="K3649" s="147" t="s">
        <v>146</v>
      </c>
      <c r="L3649" s="147"/>
      <c r="M3649" s="147"/>
      <c r="N3649" s="148" t="s">
        <v>33930</v>
      </c>
      <c r="O3649" s="148"/>
      <c r="P3649" s="148"/>
      <c r="Q3649" s="148"/>
      <c r="R3649" s="148"/>
      <c r="S3649" s="148"/>
    </row>
    <row r="3650" spans="1:19" ht="15" customHeight="1" x14ac:dyDescent="0.3">
      <c r="A3650" s="147" t="s">
        <v>33931</v>
      </c>
      <c r="B3650" s="147"/>
      <c r="C3650" s="147" t="s">
        <v>33932</v>
      </c>
      <c r="D3650" s="147"/>
      <c r="E3650" s="147"/>
      <c r="F3650" s="147"/>
      <c r="G3650" s="147"/>
      <c r="H3650" s="147"/>
      <c r="I3650" s="147"/>
      <c r="J3650" s="147"/>
      <c r="K3650" s="147" t="s">
        <v>146</v>
      </c>
      <c r="L3650" s="147"/>
      <c r="M3650" s="147"/>
      <c r="N3650" s="148" t="s">
        <v>33933</v>
      </c>
      <c r="O3650" s="148"/>
      <c r="P3650" s="148"/>
      <c r="Q3650" s="148"/>
      <c r="R3650" s="148"/>
      <c r="S3650" s="148"/>
    </row>
    <row r="3651" spans="1:19" ht="15" customHeight="1" x14ac:dyDescent="0.3">
      <c r="A3651" s="147" t="s">
        <v>33934</v>
      </c>
      <c r="B3651" s="147"/>
      <c r="C3651" s="147" t="s">
        <v>33935</v>
      </c>
      <c r="D3651" s="147"/>
      <c r="E3651" s="147"/>
      <c r="F3651" s="147"/>
      <c r="G3651" s="147"/>
      <c r="H3651" s="147"/>
      <c r="I3651" s="147"/>
      <c r="J3651" s="147"/>
      <c r="K3651" s="147" t="s">
        <v>1037</v>
      </c>
      <c r="L3651" s="147"/>
      <c r="M3651" s="147"/>
      <c r="N3651" s="148" t="s">
        <v>33936</v>
      </c>
      <c r="O3651" s="148"/>
      <c r="P3651" s="148"/>
      <c r="Q3651" s="148"/>
      <c r="R3651" s="148"/>
      <c r="S3651" s="148"/>
    </row>
    <row r="3652" spans="1:19" ht="15" customHeight="1" x14ac:dyDescent="0.3">
      <c r="A3652" s="147" t="s">
        <v>33937</v>
      </c>
      <c r="B3652" s="147"/>
      <c r="C3652" s="147" t="s">
        <v>33938</v>
      </c>
      <c r="D3652" s="147"/>
      <c r="E3652" s="147"/>
      <c r="F3652" s="147"/>
      <c r="G3652" s="147"/>
      <c r="H3652" s="147"/>
      <c r="I3652" s="147"/>
      <c r="J3652" s="147"/>
      <c r="K3652" s="147" t="s">
        <v>146</v>
      </c>
      <c r="L3652" s="147"/>
      <c r="M3652" s="147"/>
      <c r="N3652" s="148" t="s">
        <v>33939</v>
      </c>
      <c r="O3652" s="148"/>
      <c r="P3652" s="148"/>
      <c r="Q3652" s="148"/>
      <c r="R3652" s="148"/>
      <c r="S3652" s="148"/>
    </row>
    <row r="3653" spans="1:19" ht="15" customHeight="1" x14ac:dyDescent="0.3">
      <c r="A3653" s="147" t="s">
        <v>33940</v>
      </c>
      <c r="B3653" s="147"/>
      <c r="C3653" s="147" t="s">
        <v>33941</v>
      </c>
      <c r="D3653" s="147"/>
      <c r="E3653" s="147"/>
      <c r="F3653" s="147"/>
      <c r="G3653" s="147"/>
      <c r="H3653" s="147"/>
      <c r="I3653" s="147"/>
      <c r="J3653" s="147"/>
      <c r="K3653" s="147" t="s">
        <v>146</v>
      </c>
      <c r="L3653" s="147"/>
      <c r="M3653" s="147"/>
      <c r="N3653" s="148" t="s">
        <v>33942</v>
      </c>
      <c r="O3653" s="148"/>
      <c r="P3653" s="148"/>
      <c r="Q3653" s="148"/>
      <c r="R3653" s="148"/>
      <c r="S3653" s="148"/>
    </row>
    <row r="3654" spans="1:19" ht="15" customHeight="1" x14ac:dyDescent="0.3">
      <c r="A3654" s="147" t="s">
        <v>33943</v>
      </c>
      <c r="B3654" s="147"/>
      <c r="C3654" s="147" t="s">
        <v>33944</v>
      </c>
      <c r="D3654" s="147"/>
      <c r="E3654" s="147"/>
      <c r="F3654" s="147"/>
      <c r="G3654" s="147"/>
      <c r="H3654" s="147"/>
      <c r="I3654" s="147"/>
      <c r="J3654" s="147"/>
      <c r="K3654" s="147" t="s">
        <v>146</v>
      </c>
      <c r="L3654" s="147"/>
      <c r="M3654" s="147"/>
      <c r="N3654" s="148" t="s">
        <v>33945</v>
      </c>
      <c r="O3654" s="148"/>
      <c r="P3654" s="148"/>
      <c r="Q3654" s="148"/>
      <c r="R3654" s="148"/>
      <c r="S3654" s="148"/>
    </row>
    <row r="3655" spans="1:19" ht="15" customHeight="1" x14ac:dyDescent="0.3">
      <c r="A3655" s="147" t="s">
        <v>33946</v>
      </c>
      <c r="B3655" s="147"/>
      <c r="C3655" s="147" t="s">
        <v>33947</v>
      </c>
      <c r="D3655" s="147"/>
      <c r="E3655" s="147"/>
      <c r="F3655" s="147"/>
      <c r="G3655" s="147"/>
      <c r="H3655" s="147"/>
      <c r="I3655" s="147"/>
      <c r="J3655" s="147"/>
      <c r="K3655" s="147" t="s">
        <v>146</v>
      </c>
      <c r="L3655" s="147"/>
      <c r="M3655" s="147"/>
      <c r="N3655" s="148" t="s">
        <v>16409</v>
      </c>
      <c r="O3655" s="148"/>
      <c r="P3655" s="148"/>
      <c r="Q3655" s="148"/>
      <c r="R3655" s="148"/>
      <c r="S3655" s="148"/>
    </row>
    <row r="3656" spans="1:19" ht="15" customHeight="1" x14ac:dyDescent="0.3">
      <c r="A3656" s="147" t="s">
        <v>20485</v>
      </c>
      <c r="B3656" s="147"/>
      <c r="C3656" s="147" t="s">
        <v>33948</v>
      </c>
      <c r="D3656" s="147"/>
      <c r="E3656" s="147"/>
      <c r="F3656" s="147"/>
      <c r="G3656" s="147"/>
      <c r="H3656" s="147"/>
      <c r="I3656" s="147"/>
      <c r="J3656" s="147"/>
      <c r="K3656" s="147" t="s">
        <v>146</v>
      </c>
      <c r="L3656" s="147"/>
      <c r="M3656" s="147"/>
      <c r="N3656" s="148" t="s">
        <v>33949</v>
      </c>
      <c r="O3656" s="148"/>
      <c r="P3656" s="148"/>
      <c r="Q3656" s="148"/>
      <c r="R3656" s="148"/>
      <c r="S3656" s="148"/>
    </row>
    <row r="3657" spans="1:19" ht="15" customHeight="1" x14ac:dyDescent="0.3">
      <c r="A3657" s="147" t="s">
        <v>33950</v>
      </c>
      <c r="B3657" s="147"/>
      <c r="C3657" s="147" t="s">
        <v>33951</v>
      </c>
      <c r="D3657" s="147"/>
      <c r="E3657" s="147"/>
      <c r="F3657" s="147"/>
      <c r="G3657" s="147"/>
      <c r="H3657" s="147"/>
      <c r="I3657" s="147"/>
      <c r="J3657" s="147"/>
      <c r="K3657" s="147" t="s">
        <v>146</v>
      </c>
      <c r="L3657" s="147"/>
      <c r="M3657" s="147"/>
      <c r="N3657" s="148" t="s">
        <v>33952</v>
      </c>
      <c r="O3657" s="148"/>
      <c r="P3657" s="148"/>
      <c r="Q3657" s="148"/>
      <c r="R3657" s="148"/>
      <c r="S3657" s="148"/>
    </row>
    <row r="3658" spans="1:19" ht="15" customHeight="1" x14ac:dyDescent="0.3">
      <c r="A3658" s="152" t="s">
        <v>33953</v>
      </c>
      <c r="B3658" s="152"/>
      <c r="C3658" s="152" t="s">
        <v>33954</v>
      </c>
      <c r="D3658" s="152"/>
      <c r="E3658" s="152"/>
      <c r="F3658" s="152"/>
      <c r="G3658" s="152"/>
      <c r="H3658" s="152"/>
      <c r="I3658" s="152"/>
      <c r="J3658" s="152"/>
      <c r="K3658" s="152" t="s">
        <v>146</v>
      </c>
      <c r="L3658" s="152"/>
      <c r="M3658" s="152"/>
      <c r="N3658" s="153" t="s">
        <v>33955</v>
      </c>
      <c r="O3658" s="153"/>
      <c r="P3658" s="153"/>
      <c r="Q3658" s="153"/>
      <c r="R3658" s="153"/>
      <c r="S3658" s="153"/>
    </row>
    <row r="3660" spans="1:19" ht="15" customHeight="1" x14ac:dyDescent="0.3">
      <c r="A3660" s="154" t="s">
        <v>26963</v>
      </c>
      <c r="B3660" s="154"/>
      <c r="C3660" s="154"/>
    </row>
    <row r="3661" spans="1:19" ht="15" customHeight="1" x14ac:dyDescent="0.3">
      <c r="A3661" s="154"/>
      <c r="B3661" s="154"/>
      <c r="C3661" s="154"/>
      <c r="P3661" s="155" t="s">
        <v>33956</v>
      </c>
      <c r="Q3661" s="155"/>
      <c r="R3661" s="155"/>
      <c r="S3661" s="155"/>
    </row>
    <row r="3662" spans="1:19" x14ac:dyDescent="0.3">
      <c r="P3662" s="155"/>
      <c r="Q3662" s="155"/>
      <c r="R3662" s="155"/>
      <c r="S3662" s="155"/>
    </row>
    <row r="3664" spans="1:19" ht="15.75" customHeight="1" x14ac:dyDescent="0.3">
      <c r="H3664" s="150" t="s">
        <v>26843</v>
      </c>
      <c r="I3664" s="150"/>
      <c r="J3664" s="150"/>
      <c r="K3664" s="150"/>
      <c r="L3664" s="150"/>
      <c r="M3664" s="150"/>
      <c r="N3664" s="150"/>
    </row>
    <row r="3666" spans="1:19" ht="15.75" customHeight="1" x14ac:dyDescent="0.3">
      <c r="G3666" s="150" t="s">
        <v>26844</v>
      </c>
      <c r="H3666" s="150"/>
    </row>
    <row r="3668" spans="1:19" ht="15" customHeight="1" x14ac:dyDescent="0.3">
      <c r="A3668" s="151" t="s">
        <v>26845</v>
      </c>
      <c r="B3668" s="151"/>
      <c r="C3668" s="151"/>
      <c r="D3668" s="151"/>
      <c r="J3668" s="151" t="s">
        <v>26846</v>
      </c>
      <c r="K3668" s="151"/>
      <c r="M3668" s="151" t="s">
        <v>26847</v>
      </c>
      <c r="N3668" s="151"/>
      <c r="P3668" s="151" t="s">
        <v>26848</v>
      </c>
      <c r="Q3668" s="151"/>
      <c r="R3668" s="151"/>
    </row>
    <row r="3670" spans="1:19" ht="15" customHeight="1" x14ac:dyDescent="0.3">
      <c r="A3670" s="137" t="s">
        <v>27</v>
      </c>
      <c r="C3670" s="149" t="s">
        <v>26849</v>
      </c>
      <c r="D3670" s="149"/>
      <c r="E3670" s="149"/>
      <c r="L3670" s="137" t="s">
        <v>13</v>
      </c>
      <c r="R3670" s="137" t="s">
        <v>26850</v>
      </c>
    </row>
    <row r="3672" spans="1:19" ht="15" customHeight="1" x14ac:dyDescent="0.3">
      <c r="A3672" s="147" t="s">
        <v>33957</v>
      </c>
      <c r="B3672" s="147"/>
      <c r="C3672" s="147" t="s">
        <v>33958</v>
      </c>
      <c r="D3672" s="147"/>
      <c r="E3672" s="147"/>
      <c r="F3672" s="147"/>
      <c r="G3672" s="147"/>
      <c r="H3672" s="147"/>
      <c r="I3672" s="147"/>
      <c r="J3672" s="147"/>
      <c r="K3672" s="147" t="s">
        <v>146</v>
      </c>
      <c r="L3672" s="147"/>
      <c r="M3672" s="147"/>
      <c r="N3672" s="148" t="s">
        <v>33959</v>
      </c>
      <c r="O3672" s="148"/>
      <c r="P3672" s="148"/>
      <c r="Q3672" s="148"/>
      <c r="R3672" s="148"/>
      <c r="S3672" s="148"/>
    </row>
    <row r="3673" spans="1:19" x14ac:dyDescent="0.3">
      <c r="A3673" s="147"/>
      <c r="B3673" s="147"/>
      <c r="C3673" s="147"/>
      <c r="D3673" s="147"/>
      <c r="E3673" s="147"/>
      <c r="F3673" s="147"/>
      <c r="G3673" s="147"/>
      <c r="H3673" s="147"/>
      <c r="I3673" s="147"/>
      <c r="J3673" s="147"/>
      <c r="K3673" s="147"/>
      <c r="L3673" s="147"/>
      <c r="M3673" s="147"/>
      <c r="N3673" s="148"/>
      <c r="O3673" s="148"/>
      <c r="P3673" s="148"/>
      <c r="Q3673" s="148"/>
      <c r="R3673" s="148"/>
      <c r="S3673" s="148"/>
    </row>
    <row r="3674" spans="1:19" ht="15" customHeight="1" x14ac:dyDescent="0.3">
      <c r="A3674" s="147" t="s">
        <v>33960</v>
      </c>
      <c r="B3674" s="147"/>
      <c r="C3674" s="147" t="s">
        <v>33961</v>
      </c>
      <c r="D3674" s="147"/>
      <c r="E3674" s="147"/>
      <c r="F3674" s="147"/>
      <c r="G3674" s="147"/>
      <c r="H3674" s="147"/>
      <c r="I3674" s="147"/>
      <c r="J3674" s="147"/>
      <c r="K3674" s="147" t="s">
        <v>146</v>
      </c>
      <c r="L3674" s="147"/>
      <c r="M3674" s="147"/>
      <c r="N3674" s="148" t="s">
        <v>33962</v>
      </c>
      <c r="O3674" s="148"/>
      <c r="P3674" s="148"/>
      <c r="Q3674" s="148"/>
      <c r="R3674" s="148"/>
      <c r="S3674" s="148"/>
    </row>
    <row r="3675" spans="1:19" ht="15" customHeight="1" x14ac:dyDescent="0.3">
      <c r="A3675" s="147" t="s">
        <v>33963</v>
      </c>
      <c r="B3675" s="147"/>
      <c r="C3675" s="147" t="s">
        <v>33964</v>
      </c>
      <c r="D3675" s="147"/>
      <c r="E3675" s="147"/>
      <c r="F3675" s="147"/>
      <c r="G3675" s="147"/>
      <c r="H3675" s="147"/>
      <c r="I3675" s="147"/>
      <c r="J3675" s="147"/>
      <c r="K3675" s="147" t="s">
        <v>146</v>
      </c>
      <c r="L3675" s="147"/>
      <c r="M3675" s="147"/>
      <c r="N3675" s="148" t="s">
        <v>33965</v>
      </c>
      <c r="O3675" s="148"/>
      <c r="P3675" s="148"/>
      <c r="Q3675" s="148"/>
      <c r="R3675" s="148"/>
      <c r="S3675" s="148"/>
    </row>
    <row r="3676" spans="1:19" ht="15" customHeight="1" x14ac:dyDescent="0.3">
      <c r="A3676" s="147" t="s">
        <v>33966</v>
      </c>
      <c r="B3676" s="147"/>
      <c r="C3676" s="147" t="s">
        <v>33967</v>
      </c>
      <c r="D3676" s="147"/>
      <c r="E3676" s="147"/>
      <c r="F3676" s="147"/>
      <c r="G3676" s="147"/>
      <c r="H3676" s="147"/>
      <c r="I3676" s="147"/>
      <c r="J3676" s="147"/>
      <c r="K3676" s="147" t="s">
        <v>146</v>
      </c>
      <c r="L3676" s="147"/>
      <c r="M3676" s="147"/>
      <c r="N3676" s="148" t="s">
        <v>33968</v>
      </c>
      <c r="O3676" s="148"/>
      <c r="P3676" s="148"/>
      <c r="Q3676" s="148"/>
      <c r="R3676" s="148"/>
      <c r="S3676" s="148"/>
    </row>
    <row r="3677" spans="1:19" ht="15" customHeight="1" x14ac:dyDescent="0.3">
      <c r="A3677" s="147" t="s">
        <v>33969</v>
      </c>
      <c r="B3677" s="147"/>
      <c r="C3677" s="147" t="s">
        <v>33970</v>
      </c>
      <c r="D3677" s="147"/>
      <c r="E3677" s="147"/>
      <c r="F3677" s="147"/>
      <c r="G3677" s="147"/>
      <c r="H3677" s="147"/>
      <c r="I3677" s="147"/>
      <c r="J3677" s="147"/>
      <c r="K3677" s="147" t="s">
        <v>146</v>
      </c>
      <c r="L3677" s="147"/>
      <c r="M3677" s="147"/>
      <c r="N3677" s="148" t="s">
        <v>33971</v>
      </c>
      <c r="O3677" s="148"/>
      <c r="P3677" s="148"/>
      <c r="Q3677" s="148"/>
      <c r="R3677" s="148"/>
      <c r="S3677" s="148"/>
    </row>
    <row r="3678" spans="1:19" ht="15" customHeight="1" x14ac:dyDescent="0.3">
      <c r="A3678" s="147" t="s">
        <v>33972</v>
      </c>
      <c r="B3678" s="147"/>
      <c r="C3678" s="147" t="s">
        <v>33973</v>
      </c>
      <c r="D3678" s="147"/>
      <c r="E3678" s="147"/>
      <c r="F3678" s="147"/>
      <c r="G3678" s="147"/>
      <c r="H3678" s="147"/>
      <c r="I3678" s="147"/>
      <c r="J3678" s="147"/>
      <c r="K3678" s="147" t="s">
        <v>146</v>
      </c>
      <c r="L3678" s="147"/>
      <c r="M3678" s="147"/>
      <c r="N3678" s="148" t="s">
        <v>17322</v>
      </c>
      <c r="O3678" s="148"/>
      <c r="P3678" s="148"/>
      <c r="Q3678" s="148"/>
      <c r="R3678" s="148"/>
      <c r="S3678" s="148"/>
    </row>
    <row r="3679" spans="1:19" ht="15" customHeight="1" x14ac:dyDescent="0.3">
      <c r="A3679" s="147" t="s">
        <v>33974</v>
      </c>
      <c r="B3679" s="147"/>
      <c r="C3679" s="147" t="s">
        <v>33975</v>
      </c>
      <c r="D3679" s="147"/>
      <c r="E3679" s="147"/>
      <c r="F3679" s="147"/>
      <c r="G3679" s="147"/>
      <c r="H3679" s="147"/>
      <c r="I3679" s="147"/>
      <c r="J3679" s="147"/>
      <c r="K3679" s="147" t="s">
        <v>146</v>
      </c>
      <c r="L3679" s="147"/>
      <c r="M3679" s="147"/>
      <c r="N3679" s="148" t="s">
        <v>33976</v>
      </c>
      <c r="O3679" s="148"/>
      <c r="P3679" s="148"/>
      <c r="Q3679" s="148"/>
      <c r="R3679" s="148"/>
      <c r="S3679" s="148"/>
    </row>
    <row r="3680" spans="1:19" ht="15" customHeight="1" x14ac:dyDescent="0.3">
      <c r="A3680" s="147" t="s">
        <v>20493</v>
      </c>
      <c r="B3680" s="147"/>
      <c r="C3680" s="147" t="s">
        <v>33977</v>
      </c>
      <c r="D3680" s="147"/>
      <c r="E3680" s="147"/>
      <c r="F3680" s="147"/>
      <c r="G3680" s="147"/>
      <c r="H3680" s="147"/>
      <c r="I3680" s="147"/>
      <c r="J3680" s="147"/>
      <c r="K3680" s="147" t="s">
        <v>146</v>
      </c>
      <c r="L3680" s="147"/>
      <c r="M3680" s="147"/>
      <c r="N3680" s="148" t="s">
        <v>33978</v>
      </c>
      <c r="O3680" s="148"/>
      <c r="P3680" s="148"/>
      <c r="Q3680" s="148"/>
      <c r="R3680" s="148"/>
      <c r="S3680" s="148"/>
    </row>
    <row r="3681" spans="1:19" ht="15" customHeight="1" x14ac:dyDescent="0.3">
      <c r="A3681" s="147" t="s">
        <v>33979</v>
      </c>
      <c r="B3681" s="147"/>
      <c r="C3681" s="147" t="s">
        <v>33980</v>
      </c>
      <c r="D3681" s="147"/>
      <c r="E3681" s="147"/>
      <c r="F3681" s="147"/>
      <c r="G3681" s="147"/>
      <c r="H3681" s="147"/>
      <c r="I3681" s="147"/>
      <c r="J3681" s="147"/>
      <c r="K3681" s="147" t="s">
        <v>146</v>
      </c>
      <c r="L3681" s="147"/>
      <c r="M3681" s="147"/>
      <c r="N3681" s="148" t="s">
        <v>33981</v>
      </c>
      <c r="O3681" s="148"/>
      <c r="P3681" s="148"/>
      <c r="Q3681" s="148"/>
      <c r="R3681" s="148"/>
      <c r="S3681" s="148"/>
    </row>
    <row r="3682" spans="1:19" ht="15" customHeight="1" x14ac:dyDescent="0.3">
      <c r="A3682" s="147" t="s">
        <v>33982</v>
      </c>
      <c r="B3682" s="147"/>
      <c r="C3682" s="147" t="s">
        <v>33983</v>
      </c>
      <c r="D3682" s="147"/>
      <c r="E3682" s="147"/>
      <c r="F3682" s="147"/>
      <c r="G3682" s="147"/>
      <c r="H3682" s="147"/>
      <c r="I3682" s="147"/>
      <c r="J3682" s="147"/>
      <c r="K3682" s="147" t="s">
        <v>146</v>
      </c>
      <c r="L3682" s="147"/>
      <c r="M3682" s="147"/>
      <c r="N3682" s="148" t="s">
        <v>33984</v>
      </c>
      <c r="O3682" s="148"/>
      <c r="P3682" s="148"/>
      <c r="Q3682" s="148"/>
      <c r="R3682" s="148"/>
      <c r="S3682" s="148"/>
    </row>
    <row r="3683" spans="1:19" ht="15" customHeight="1" x14ac:dyDescent="0.3">
      <c r="A3683" s="147" t="s">
        <v>33985</v>
      </c>
      <c r="B3683" s="147"/>
      <c r="C3683" s="147" t="s">
        <v>33986</v>
      </c>
      <c r="D3683" s="147"/>
      <c r="E3683" s="147"/>
      <c r="F3683" s="147"/>
      <c r="G3683" s="147"/>
      <c r="H3683" s="147"/>
      <c r="I3683" s="147"/>
      <c r="J3683" s="147"/>
      <c r="K3683" s="147" t="s">
        <v>146</v>
      </c>
      <c r="L3683" s="147"/>
      <c r="M3683" s="147"/>
      <c r="N3683" s="148" t="s">
        <v>33987</v>
      </c>
      <c r="O3683" s="148"/>
      <c r="P3683" s="148"/>
      <c r="Q3683" s="148"/>
      <c r="R3683" s="148"/>
      <c r="S3683" s="148"/>
    </row>
    <row r="3684" spans="1:19" ht="15" customHeight="1" x14ac:dyDescent="0.3">
      <c r="A3684" s="147" t="s">
        <v>33988</v>
      </c>
      <c r="B3684" s="147"/>
      <c r="C3684" s="147" t="s">
        <v>33989</v>
      </c>
      <c r="D3684" s="147"/>
      <c r="E3684" s="147"/>
      <c r="F3684" s="147"/>
      <c r="G3684" s="147"/>
      <c r="H3684" s="147"/>
      <c r="I3684" s="147"/>
      <c r="J3684" s="147"/>
      <c r="K3684" s="147" t="s">
        <v>146</v>
      </c>
      <c r="L3684" s="147"/>
      <c r="M3684" s="147"/>
      <c r="N3684" s="148" t="s">
        <v>6120</v>
      </c>
      <c r="O3684" s="148"/>
      <c r="P3684" s="148"/>
      <c r="Q3684" s="148"/>
      <c r="R3684" s="148"/>
      <c r="S3684" s="148"/>
    </row>
    <row r="3685" spans="1:19" ht="15" customHeight="1" x14ac:dyDescent="0.3">
      <c r="A3685" s="147" t="s">
        <v>33990</v>
      </c>
      <c r="B3685" s="147"/>
      <c r="C3685" s="147" t="s">
        <v>33991</v>
      </c>
      <c r="D3685" s="147"/>
      <c r="E3685" s="147"/>
      <c r="F3685" s="147"/>
      <c r="G3685" s="147"/>
      <c r="H3685" s="147"/>
      <c r="I3685" s="147"/>
      <c r="J3685" s="147"/>
      <c r="K3685" s="147" t="s">
        <v>146</v>
      </c>
      <c r="L3685" s="147"/>
      <c r="M3685" s="147"/>
      <c r="N3685" s="148" t="s">
        <v>32138</v>
      </c>
      <c r="O3685" s="148"/>
      <c r="P3685" s="148"/>
      <c r="Q3685" s="148"/>
      <c r="R3685" s="148"/>
      <c r="S3685" s="148"/>
    </row>
    <row r="3686" spans="1:19" ht="15" customHeight="1" x14ac:dyDescent="0.3">
      <c r="A3686" s="147" t="s">
        <v>33992</v>
      </c>
      <c r="B3686" s="147"/>
      <c r="C3686" s="147" t="s">
        <v>33993</v>
      </c>
      <c r="D3686" s="147"/>
      <c r="E3686" s="147"/>
      <c r="F3686" s="147"/>
      <c r="G3686" s="147"/>
      <c r="H3686" s="147"/>
      <c r="I3686" s="147"/>
      <c r="J3686" s="147"/>
      <c r="K3686" s="147" t="s">
        <v>146</v>
      </c>
      <c r="L3686" s="147"/>
      <c r="M3686" s="147"/>
      <c r="N3686" s="148" t="s">
        <v>9943</v>
      </c>
      <c r="O3686" s="148"/>
      <c r="P3686" s="148"/>
      <c r="Q3686" s="148"/>
      <c r="R3686" s="148"/>
      <c r="S3686" s="148"/>
    </row>
    <row r="3687" spans="1:19" ht="15" customHeight="1" x14ac:dyDescent="0.3">
      <c r="A3687" s="147" t="s">
        <v>33994</v>
      </c>
      <c r="B3687" s="147"/>
      <c r="C3687" s="147" t="s">
        <v>33995</v>
      </c>
      <c r="D3687" s="147"/>
      <c r="E3687" s="147"/>
      <c r="F3687" s="147"/>
      <c r="G3687" s="147"/>
      <c r="H3687" s="147"/>
      <c r="I3687" s="147"/>
      <c r="J3687" s="147"/>
      <c r="K3687" s="147" t="s">
        <v>146</v>
      </c>
      <c r="L3687" s="147"/>
      <c r="M3687" s="147"/>
      <c r="N3687" s="148" t="s">
        <v>33996</v>
      </c>
      <c r="O3687" s="148"/>
      <c r="P3687" s="148"/>
      <c r="Q3687" s="148"/>
      <c r="R3687" s="148"/>
      <c r="S3687" s="148"/>
    </row>
    <row r="3688" spans="1:19" ht="15" customHeight="1" x14ac:dyDescent="0.3">
      <c r="A3688" s="147" t="s">
        <v>33997</v>
      </c>
      <c r="B3688" s="147"/>
      <c r="C3688" s="147" t="s">
        <v>33998</v>
      </c>
      <c r="D3688" s="147"/>
      <c r="E3688" s="147"/>
      <c r="F3688" s="147"/>
      <c r="G3688" s="147"/>
      <c r="H3688" s="147"/>
      <c r="I3688" s="147"/>
      <c r="J3688" s="147"/>
      <c r="K3688" s="147" t="s">
        <v>146</v>
      </c>
      <c r="L3688" s="147"/>
      <c r="M3688" s="147"/>
      <c r="N3688" s="148" t="s">
        <v>33999</v>
      </c>
      <c r="O3688" s="148"/>
      <c r="P3688" s="148"/>
      <c r="Q3688" s="148"/>
      <c r="R3688" s="148"/>
      <c r="S3688" s="148"/>
    </row>
    <row r="3689" spans="1:19" ht="15" customHeight="1" x14ac:dyDescent="0.3">
      <c r="A3689" s="147" t="s">
        <v>34000</v>
      </c>
      <c r="B3689" s="147"/>
      <c r="C3689" s="147" t="s">
        <v>34001</v>
      </c>
      <c r="D3689" s="147"/>
      <c r="E3689" s="147"/>
      <c r="F3689" s="147"/>
      <c r="G3689" s="147"/>
      <c r="H3689" s="147"/>
      <c r="I3689" s="147"/>
      <c r="J3689" s="147"/>
      <c r="K3689" s="147" t="s">
        <v>146</v>
      </c>
      <c r="L3689" s="147"/>
      <c r="M3689" s="147"/>
      <c r="N3689" s="148" t="s">
        <v>34002</v>
      </c>
      <c r="O3689" s="148"/>
      <c r="P3689" s="148"/>
      <c r="Q3689" s="148"/>
      <c r="R3689" s="148"/>
      <c r="S3689" s="148"/>
    </row>
    <row r="3690" spans="1:19" ht="15" customHeight="1" x14ac:dyDescent="0.3">
      <c r="A3690" s="147" t="s">
        <v>34003</v>
      </c>
      <c r="B3690" s="147"/>
      <c r="C3690" s="147" t="s">
        <v>34004</v>
      </c>
      <c r="D3690" s="147"/>
      <c r="E3690" s="147"/>
      <c r="F3690" s="147"/>
      <c r="G3690" s="147"/>
      <c r="H3690" s="147"/>
      <c r="I3690" s="147"/>
      <c r="J3690" s="147"/>
      <c r="K3690" s="147" t="s">
        <v>146</v>
      </c>
      <c r="L3690" s="147"/>
      <c r="M3690" s="147"/>
      <c r="N3690" s="148" t="s">
        <v>34005</v>
      </c>
      <c r="O3690" s="148"/>
      <c r="P3690" s="148"/>
      <c r="Q3690" s="148"/>
      <c r="R3690" s="148"/>
      <c r="S3690" s="148"/>
    </row>
    <row r="3691" spans="1:19" ht="15" customHeight="1" x14ac:dyDescent="0.3">
      <c r="A3691" s="147" t="s">
        <v>34006</v>
      </c>
      <c r="B3691" s="147"/>
      <c r="C3691" s="147" t="s">
        <v>34007</v>
      </c>
      <c r="D3691" s="147"/>
      <c r="E3691" s="147"/>
      <c r="F3691" s="147"/>
      <c r="G3691" s="147"/>
      <c r="H3691" s="147"/>
      <c r="I3691" s="147"/>
      <c r="J3691" s="147"/>
      <c r="K3691" s="147" t="s">
        <v>146</v>
      </c>
      <c r="L3691" s="147"/>
      <c r="M3691" s="147"/>
      <c r="N3691" s="148" t="s">
        <v>34008</v>
      </c>
      <c r="O3691" s="148"/>
      <c r="P3691" s="148"/>
      <c r="Q3691" s="148"/>
      <c r="R3691" s="148"/>
      <c r="S3691" s="148"/>
    </row>
    <row r="3692" spans="1:19" ht="15" customHeight="1" x14ac:dyDescent="0.3">
      <c r="A3692" s="147" t="s">
        <v>34009</v>
      </c>
      <c r="B3692" s="147"/>
      <c r="C3692" s="147" t="s">
        <v>34010</v>
      </c>
      <c r="D3692" s="147"/>
      <c r="E3692" s="147"/>
      <c r="F3692" s="147"/>
      <c r="G3692" s="147"/>
      <c r="H3692" s="147"/>
      <c r="I3692" s="147"/>
      <c r="J3692" s="147"/>
      <c r="K3692" s="147" t="s">
        <v>146</v>
      </c>
      <c r="L3692" s="147"/>
      <c r="M3692" s="147"/>
      <c r="N3692" s="148" t="s">
        <v>34011</v>
      </c>
      <c r="O3692" s="148"/>
      <c r="P3692" s="148"/>
      <c r="Q3692" s="148"/>
      <c r="R3692" s="148"/>
      <c r="S3692" s="148"/>
    </row>
    <row r="3693" spans="1:19" ht="15" customHeight="1" x14ac:dyDescent="0.3">
      <c r="A3693" s="147" t="s">
        <v>34012</v>
      </c>
      <c r="B3693" s="147"/>
      <c r="C3693" s="147" t="s">
        <v>34013</v>
      </c>
      <c r="D3693" s="147"/>
      <c r="E3693" s="147"/>
      <c r="F3693" s="147"/>
      <c r="G3693" s="147"/>
      <c r="H3693" s="147"/>
      <c r="I3693" s="147"/>
      <c r="J3693" s="147"/>
      <c r="K3693" s="147" t="s">
        <v>146</v>
      </c>
      <c r="L3693" s="147"/>
      <c r="M3693" s="147"/>
      <c r="N3693" s="148" t="s">
        <v>34014</v>
      </c>
      <c r="O3693" s="148"/>
      <c r="P3693" s="148"/>
      <c r="Q3693" s="148"/>
      <c r="R3693" s="148"/>
      <c r="S3693" s="148"/>
    </row>
    <row r="3694" spans="1:19" ht="15" customHeight="1" x14ac:dyDescent="0.3">
      <c r="A3694" s="147" t="s">
        <v>34015</v>
      </c>
      <c r="B3694" s="147"/>
      <c r="C3694" s="147" t="s">
        <v>34016</v>
      </c>
      <c r="D3694" s="147"/>
      <c r="E3694" s="147"/>
      <c r="F3694" s="147"/>
      <c r="G3694" s="147"/>
      <c r="H3694" s="147"/>
      <c r="I3694" s="147"/>
      <c r="J3694" s="147"/>
      <c r="K3694" s="147" t="s">
        <v>146</v>
      </c>
      <c r="L3694" s="147"/>
      <c r="M3694" s="147"/>
      <c r="N3694" s="148" t="s">
        <v>34017</v>
      </c>
      <c r="O3694" s="148"/>
      <c r="P3694" s="148"/>
      <c r="Q3694" s="148"/>
      <c r="R3694" s="148"/>
      <c r="S3694" s="148"/>
    </row>
    <row r="3695" spans="1:19" ht="15" customHeight="1" x14ac:dyDescent="0.3">
      <c r="A3695" s="147" t="s">
        <v>34018</v>
      </c>
      <c r="B3695" s="147"/>
      <c r="C3695" s="147" t="s">
        <v>34019</v>
      </c>
      <c r="D3695" s="147"/>
      <c r="E3695" s="147"/>
      <c r="F3695" s="147"/>
      <c r="G3695" s="147"/>
      <c r="H3695" s="147"/>
      <c r="I3695" s="147"/>
      <c r="J3695" s="147"/>
      <c r="K3695" s="147" t="s">
        <v>146</v>
      </c>
      <c r="L3695" s="147"/>
      <c r="M3695" s="147"/>
      <c r="N3695" s="148" t="s">
        <v>34020</v>
      </c>
      <c r="O3695" s="148"/>
      <c r="P3695" s="148"/>
      <c r="Q3695" s="148"/>
      <c r="R3695" s="148"/>
      <c r="S3695" s="148"/>
    </row>
    <row r="3696" spans="1:19" ht="15" customHeight="1" x14ac:dyDescent="0.3">
      <c r="A3696" s="147" t="s">
        <v>34021</v>
      </c>
      <c r="B3696" s="147"/>
      <c r="C3696" s="147" t="s">
        <v>34022</v>
      </c>
      <c r="D3696" s="147"/>
      <c r="E3696" s="147"/>
      <c r="F3696" s="147"/>
      <c r="G3696" s="147"/>
      <c r="H3696" s="147"/>
      <c r="I3696" s="147"/>
      <c r="J3696" s="147"/>
      <c r="K3696" s="147" t="s">
        <v>146</v>
      </c>
      <c r="L3696" s="147"/>
      <c r="M3696" s="147"/>
      <c r="N3696" s="148" t="s">
        <v>34023</v>
      </c>
      <c r="O3696" s="148"/>
      <c r="P3696" s="148"/>
      <c r="Q3696" s="148"/>
      <c r="R3696" s="148"/>
      <c r="S3696" s="148"/>
    </row>
    <row r="3697" spans="1:19" ht="15" customHeight="1" x14ac:dyDescent="0.3">
      <c r="A3697" s="147" t="s">
        <v>34024</v>
      </c>
      <c r="B3697" s="147"/>
      <c r="C3697" s="147" t="s">
        <v>34025</v>
      </c>
      <c r="D3697" s="147"/>
      <c r="E3697" s="147"/>
      <c r="F3697" s="147"/>
      <c r="G3697" s="147"/>
      <c r="H3697" s="147"/>
      <c r="I3697" s="147"/>
      <c r="J3697" s="147"/>
      <c r="K3697" s="147" t="s">
        <v>146</v>
      </c>
      <c r="L3697" s="147"/>
      <c r="M3697" s="147"/>
      <c r="N3697" s="148" t="s">
        <v>34026</v>
      </c>
      <c r="O3697" s="148"/>
      <c r="P3697" s="148"/>
      <c r="Q3697" s="148"/>
      <c r="R3697" s="148"/>
      <c r="S3697" s="148"/>
    </row>
    <row r="3698" spans="1:19" ht="15" customHeight="1" x14ac:dyDescent="0.3">
      <c r="A3698" s="147" t="s">
        <v>34027</v>
      </c>
      <c r="B3698" s="147"/>
      <c r="C3698" s="147" t="s">
        <v>34028</v>
      </c>
      <c r="D3698" s="147"/>
      <c r="E3698" s="147"/>
      <c r="F3698" s="147"/>
      <c r="G3698" s="147"/>
      <c r="H3698" s="147"/>
      <c r="I3698" s="147"/>
      <c r="J3698" s="147"/>
      <c r="K3698" s="147" t="s">
        <v>146</v>
      </c>
      <c r="L3698" s="147"/>
      <c r="M3698" s="147"/>
      <c r="N3698" s="148" t="s">
        <v>34029</v>
      </c>
      <c r="O3698" s="148"/>
      <c r="P3698" s="148"/>
      <c r="Q3698" s="148"/>
      <c r="R3698" s="148"/>
      <c r="S3698" s="148"/>
    </row>
    <row r="3699" spans="1:19" ht="15" customHeight="1" x14ac:dyDescent="0.3">
      <c r="A3699" s="147" t="s">
        <v>34030</v>
      </c>
      <c r="B3699" s="147"/>
      <c r="C3699" s="147" t="s">
        <v>34031</v>
      </c>
      <c r="D3699" s="147"/>
      <c r="E3699" s="147"/>
      <c r="F3699" s="147"/>
      <c r="G3699" s="147"/>
      <c r="H3699" s="147"/>
      <c r="I3699" s="147"/>
      <c r="J3699" s="147"/>
      <c r="K3699" s="147" t="s">
        <v>146</v>
      </c>
      <c r="L3699" s="147"/>
      <c r="M3699" s="147"/>
      <c r="N3699" s="148" t="s">
        <v>34032</v>
      </c>
      <c r="O3699" s="148"/>
      <c r="P3699" s="148"/>
      <c r="Q3699" s="148"/>
      <c r="R3699" s="148"/>
      <c r="S3699" s="148"/>
    </row>
    <row r="3700" spans="1:19" ht="15" customHeight="1" x14ac:dyDescent="0.3">
      <c r="A3700" s="147" t="s">
        <v>34033</v>
      </c>
      <c r="B3700" s="147"/>
      <c r="C3700" s="147" t="s">
        <v>34034</v>
      </c>
      <c r="D3700" s="147"/>
      <c r="E3700" s="147"/>
      <c r="F3700" s="147"/>
      <c r="G3700" s="147"/>
      <c r="H3700" s="147"/>
      <c r="I3700" s="147"/>
      <c r="J3700" s="147"/>
      <c r="K3700" s="147" t="s">
        <v>146</v>
      </c>
      <c r="L3700" s="147"/>
      <c r="M3700" s="147"/>
      <c r="N3700" s="148" t="s">
        <v>34035</v>
      </c>
      <c r="O3700" s="148"/>
      <c r="P3700" s="148"/>
      <c r="Q3700" s="148"/>
      <c r="R3700" s="148"/>
      <c r="S3700" s="148"/>
    </row>
    <row r="3701" spans="1:19" ht="15" customHeight="1" x14ac:dyDescent="0.3">
      <c r="A3701" s="147" t="s">
        <v>34036</v>
      </c>
      <c r="B3701" s="147"/>
      <c r="C3701" s="147" t="s">
        <v>34037</v>
      </c>
      <c r="D3701" s="147"/>
      <c r="E3701" s="147"/>
      <c r="F3701" s="147"/>
      <c r="G3701" s="147"/>
      <c r="H3701" s="147"/>
      <c r="I3701" s="147"/>
      <c r="J3701" s="147"/>
      <c r="K3701" s="147" t="s">
        <v>146</v>
      </c>
      <c r="L3701" s="147"/>
      <c r="M3701" s="147"/>
      <c r="N3701" s="148" t="s">
        <v>34038</v>
      </c>
      <c r="O3701" s="148"/>
      <c r="P3701" s="148"/>
      <c r="Q3701" s="148"/>
      <c r="R3701" s="148"/>
      <c r="S3701" s="148"/>
    </row>
    <row r="3702" spans="1:19" ht="15" customHeight="1" x14ac:dyDescent="0.3">
      <c r="A3702" s="147" t="s">
        <v>34039</v>
      </c>
      <c r="B3702" s="147"/>
      <c r="C3702" s="147" t="s">
        <v>34040</v>
      </c>
      <c r="D3702" s="147"/>
      <c r="E3702" s="147"/>
      <c r="F3702" s="147"/>
      <c r="G3702" s="147"/>
      <c r="H3702" s="147"/>
      <c r="I3702" s="147"/>
      <c r="J3702" s="147"/>
      <c r="K3702" s="147" t="s">
        <v>146</v>
      </c>
      <c r="L3702" s="147"/>
      <c r="M3702" s="147"/>
      <c r="N3702" s="148" t="s">
        <v>34041</v>
      </c>
      <c r="O3702" s="148"/>
      <c r="P3702" s="148"/>
      <c r="Q3702" s="148"/>
      <c r="R3702" s="148"/>
      <c r="S3702" s="148"/>
    </row>
    <row r="3703" spans="1:19" ht="15" customHeight="1" x14ac:dyDescent="0.3">
      <c r="A3703" s="147" t="s">
        <v>34042</v>
      </c>
      <c r="B3703" s="147"/>
      <c r="C3703" s="147" t="s">
        <v>34043</v>
      </c>
      <c r="D3703" s="147"/>
      <c r="E3703" s="147"/>
      <c r="F3703" s="147"/>
      <c r="G3703" s="147"/>
      <c r="H3703" s="147"/>
      <c r="I3703" s="147"/>
      <c r="J3703" s="147"/>
      <c r="K3703" s="147" t="s">
        <v>146</v>
      </c>
      <c r="L3703" s="147"/>
      <c r="M3703" s="147"/>
      <c r="N3703" s="148" t="s">
        <v>34044</v>
      </c>
      <c r="O3703" s="148"/>
      <c r="P3703" s="148"/>
      <c r="Q3703" s="148"/>
      <c r="R3703" s="148"/>
      <c r="S3703" s="148"/>
    </row>
    <row r="3704" spans="1:19" ht="15" customHeight="1" x14ac:dyDescent="0.3">
      <c r="A3704" s="147" t="s">
        <v>34045</v>
      </c>
      <c r="B3704" s="147"/>
      <c r="C3704" s="147" t="s">
        <v>34046</v>
      </c>
      <c r="D3704" s="147"/>
      <c r="E3704" s="147"/>
      <c r="F3704" s="147"/>
      <c r="G3704" s="147"/>
      <c r="H3704" s="147"/>
      <c r="I3704" s="147"/>
      <c r="J3704" s="147"/>
      <c r="K3704" s="147" t="s">
        <v>146</v>
      </c>
      <c r="L3704" s="147"/>
      <c r="M3704" s="147"/>
      <c r="N3704" s="148" t="s">
        <v>34047</v>
      </c>
      <c r="O3704" s="148"/>
      <c r="P3704" s="148"/>
      <c r="Q3704" s="148"/>
      <c r="R3704" s="148"/>
      <c r="S3704" s="148"/>
    </row>
    <row r="3705" spans="1:19" ht="15" customHeight="1" x14ac:dyDescent="0.3">
      <c r="A3705" s="147" t="s">
        <v>34048</v>
      </c>
      <c r="B3705" s="147"/>
      <c r="C3705" s="147" t="s">
        <v>34049</v>
      </c>
      <c r="D3705" s="147"/>
      <c r="E3705" s="147"/>
      <c r="F3705" s="147"/>
      <c r="G3705" s="147"/>
      <c r="H3705" s="147"/>
      <c r="I3705" s="147"/>
      <c r="J3705" s="147"/>
      <c r="K3705" s="147" t="s">
        <v>146</v>
      </c>
      <c r="L3705" s="147"/>
      <c r="M3705" s="147"/>
      <c r="N3705" s="148" t="s">
        <v>34050</v>
      </c>
      <c r="O3705" s="148"/>
      <c r="P3705" s="148"/>
      <c r="Q3705" s="148"/>
      <c r="R3705" s="148"/>
      <c r="S3705" s="148"/>
    </row>
    <row r="3706" spans="1:19" ht="15" customHeight="1" x14ac:dyDescent="0.3">
      <c r="A3706" s="147" t="s">
        <v>34051</v>
      </c>
      <c r="B3706" s="147"/>
      <c r="C3706" s="147" t="s">
        <v>34052</v>
      </c>
      <c r="D3706" s="147"/>
      <c r="E3706" s="147"/>
      <c r="F3706" s="147"/>
      <c r="G3706" s="147"/>
      <c r="H3706" s="147"/>
      <c r="I3706" s="147"/>
      <c r="J3706" s="147"/>
      <c r="K3706" s="147" t="s">
        <v>146</v>
      </c>
      <c r="L3706" s="147"/>
      <c r="M3706" s="147"/>
      <c r="N3706" s="148" t="s">
        <v>34053</v>
      </c>
      <c r="O3706" s="148"/>
      <c r="P3706" s="148"/>
      <c r="Q3706" s="148"/>
      <c r="R3706" s="148"/>
      <c r="S3706" s="148"/>
    </row>
    <row r="3707" spans="1:19" ht="15" customHeight="1" x14ac:dyDescent="0.3">
      <c r="A3707" s="147" t="s">
        <v>34054</v>
      </c>
      <c r="B3707" s="147"/>
      <c r="C3707" s="147" t="s">
        <v>34055</v>
      </c>
      <c r="D3707" s="147"/>
      <c r="E3707" s="147"/>
      <c r="F3707" s="147"/>
      <c r="G3707" s="147"/>
      <c r="H3707" s="147"/>
      <c r="I3707" s="147"/>
      <c r="J3707" s="147"/>
      <c r="K3707" s="147" t="s">
        <v>146</v>
      </c>
      <c r="L3707" s="147"/>
      <c r="M3707" s="147"/>
      <c r="N3707" s="148" t="s">
        <v>34056</v>
      </c>
      <c r="O3707" s="148"/>
      <c r="P3707" s="148"/>
      <c r="Q3707" s="148"/>
      <c r="R3707" s="148"/>
      <c r="S3707" s="148"/>
    </row>
    <row r="3708" spans="1:19" ht="15" customHeight="1" x14ac:dyDescent="0.3">
      <c r="A3708" s="147" t="s">
        <v>34057</v>
      </c>
      <c r="B3708" s="147"/>
      <c r="C3708" s="147" t="s">
        <v>34058</v>
      </c>
      <c r="D3708" s="147"/>
      <c r="E3708" s="147"/>
      <c r="F3708" s="147"/>
      <c r="G3708" s="147"/>
      <c r="H3708" s="147"/>
      <c r="I3708" s="147"/>
      <c r="J3708" s="147"/>
      <c r="K3708" s="147" t="s">
        <v>146</v>
      </c>
      <c r="L3708" s="147"/>
      <c r="M3708" s="147"/>
      <c r="N3708" s="148" t="s">
        <v>34059</v>
      </c>
      <c r="O3708" s="148"/>
      <c r="P3708" s="148"/>
      <c r="Q3708" s="148"/>
      <c r="R3708" s="148"/>
      <c r="S3708" s="148"/>
    </row>
    <row r="3709" spans="1:19" ht="15" customHeight="1" x14ac:dyDescent="0.3">
      <c r="A3709" s="147" t="s">
        <v>34060</v>
      </c>
      <c r="B3709" s="147"/>
      <c r="C3709" s="147" t="s">
        <v>34061</v>
      </c>
      <c r="D3709" s="147"/>
      <c r="E3709" s="147"/>
      <c r="F3709" s="147"/>
      <c r="G3709" s="147"/>
      <c r="H3709" s="147"/>
      <c r="I3709" s="147"/>
      <c r="J3709" s="147"/>
      <c r="K3709" s="147" t="s">
        <v>146</v>
      </c>
      <c r="L3709" s="147"/>
      <c r="M3709" s="147"/>
      <c r="N3709" s="148" t="s">
        <v>34062</v>
      </c>
      <c r="O3709" s="148"/>
      <c r="P3709" s="148"/>
      <c r="Q3709" s="148"/>
      <c r="R3709" s="148"/>
      <c r="S3709" s="148"/>
    </row>
    <row r="3710" spans="1:19" ht="15" customHeight="1" x14ac:dyDescent="0.3">
      <c r="A3710" s="147" t="s">
        <v>34063</v>
      </c>
      <c r="B3710" s="147"/>
      <c r="C3710" s="147" t="s">
        <v>34064</v>
      </c>
      <c r="D3710" s="147"/>
      <c r="E3710" s="147"/>
      <c r="F3710" s="147"/>
      <c r="G3710" s="147"/>
      <c r="H3710" s="147"/>
      <c r="I3710" s="147"/>
      <c r="J3710" s="147"/>
      <c r="K3710" s="147" t="s">
        <v>146</v>
      </c>
      <c r="L3710" s="147"/>
      <c r="M3710" s="147"/>
      <c r="N3710" s="148" t="s">
        <v>34065</v>
      </c>
      <c r="O3710" s="148"/>
      <c r="P3710" s="148"/>
      <c r="Q3710" s="148"/>
      <c r="R3710" s="148"/>
      <c r="S3710" s="148"/>
    </row>
    <row r="3711" spans="1:19" ht="15" customHeight="1" x14ac:dyDescent="0.3">
      <c r="A3711" s="147" t="s">
        <v>34066</v>
      </c>
      <c r="B3711" s="147"/>
      <c r="C3711" s="147" t="s">
        <v>34067</v>
      </c>
      <c r="D3711" s="147"/>
      <c r="E3711" s="147"/>
      <c r="F3711" s="147"/>
      <c r="G3711" s="147"/>
      <c r="H3711" s="147"/>
      <c r="I3711" s="147"/>
      <c r="J3711" s="147"/>
      <c r="K3711" s="147" t="s">
        <v>146</v>
      </c>
      <c r="L3711" s="147"/>
      <c r="M3711" s="147"/>
      <c r="N3711" s="148" t="s">
        <v>34068</v>
      </c>
      <c r="O3711" s="148"/>
      <c r="P3711" s="148"/>
      <c r="Q3711" s="148"/>
      <c r="R3711" s="148"/>
      <c r="S3711" s="148"/>
    </row>
    <row r="3712" spans="1:19" ht="15" customHeight="1" x14ac:dyDescent="0.3">
      <c r="A3712" s="147" t="s">
        <v>34069</v>
      </c>
      <c r="B3712" s="147"/>
      <c r="C3712" s="147" t="s">
        <v>34070</v>
      </c>
      <c r="D3712" s="147"/>
      <c r="E3712" s="147"/>
      <c r="F3712" s="147"/>
      <c r="G3712" s="147"/>
      <c r="H3712" s="147"/>
      <c r="I3712" s="147"/>
      <c r="J3712" s="147"/>
      <c r="K3712" s="147" t="s">
        <v>146</v>
      </c>
      <c r="L3712" s="147"/>
      <c r="M3712" s="147"/>
      <c r="N3712" s="148" t="s">
        <v>34071</v>
      </c>
      <c r="O3712" s="148"/>
      <c r="P3712" s="148"/>
      <c r="Q3712" s="148"/>
      <c r="R3712" s="148"/>
      <c r="S3712" s="148"/>
    </row>
    <row r="3713" spans="1:19" ht="15" customHeight="1" x14ac:dyDescent="0.3">
      <c r="A3713" s="147" t="s">
        <v>34072</v>
      </c>
      <c r="B3713" s="147"/>
      <c r="C3713" s="147" t="s">
        <v>34073</v>
      </c>
      <c r="D3713" s="147"/>
      <c r="E3713" s="147"/>
      <c r="F3713" s="147"/>
      <c r="G3713" s="147"/>
      <c r="H3713" s="147"/>
      <c r="I3713" s="147"/>
      <c r="J3713" s="147"/>
      <c r="K3713" s="147" t="s">
        <v>146</v>
      </c>
      <c r="L3713" s="147"/>
      <c r="M3713" s="147"/>
      <c r="N3713" s="148" t="s">
        <v>34074</v>
      </c>
      <c r="O3713" s="148"/>
      <c r="P3713" s="148"/>
      <c r="Q3713" s="148"/>
      <c r="R3713" s="148"/>
      <c r="S3713" s="148"/>
    </row>
    <row r="3714" spans="1:19" ht="15" customHeight="1" x14ac:dyDescent="0.3">
      <c r="A3714" s="147" t="s">
        <v>34075</v>
      </c>
      <c r="B3714" s="147"/>
      <c r="C3714" s="147" t="s">
        <v>34076</v>
      </c>
      <c r="D3714" s="147"/>
      <c r="E3714" s="147"/>
      <c r="F3714" s="147"/>
      <c r="G3714" s="147"/>
      <c r="H3714" s="147"/>
      <c r="I3714" s="147"/>
      <c r="J3714" s="147"/>
      <c r="K3714" s="147" t="s">
        <v>146</v>
      </c>
      <c r="L3714" s="147"/>
      <c r="M3714" s="147"/>
      <c r="N3714" s="148" t="s">
        <v>34077</v>
      </c>
      <c r="O3714" s="148"/>
      <c r="P3714" s="148"/>
      <c r="Q3714" s="148"/>
      <c r="R3714" s="148"/>
      <c r="S3714" s="148"/>
    </row>
    <row r="3715" spans="1:19" ht="15" customHeight="1" x14ac:dyDescent="0.3">
      <c r="A3715" s="147" t="s">
        <v>34078</v>
      </c>
      <c r="B3715" s="147"/>
      <c r="C3715" s="147" t="s">
        <v>34079</v>
      </c>
      <c r="D3715" s="147"/>
      <c r="E3715" s="147"/>
      <c r="F3715" s="147"/>
      <c r="G3715" s="147"/>
      <c r="H3715" s="147"/>
      <c r="I3715" s="147"/>
      <c r="J3715" s="147"/>
      <c r="K3715" s="147" t="s">
        <v>146</v>
      </c>
      <c r="L3715" s="147"/>
      <c r="M3715" s="147"/>
      <c r="N3715" s="148" t="s">
        <v>34080</v>
      </c>
      <c r="O3715" s="148"/>
      <c r="P3715" s="148"/>
      <c r="Q3715" s="148"/>
      <c r="R3715" s="148"/>
      <c r="S3715" s="148"/>
    </row>
    <row r="3716" spans="1:19" ht="15" customHeight="1" x14ac:dyDescent="0.3">
      <c r="A3716" s="147" t="s">
        <v>34081</v>
      </c>
      <c r="B3716" s="147"/>
      <c r="C3716" s="147" t="s">
        <v>34082</v>
      </c>
      <c r="D3716" s="147"/>
      <c r="E3716" s="147"/>
      <c r="F3716" s="147"/>
      <c r="G3716" s="147"/>
      <c r="H3716" s="147"/>
      <c r="I3716" s="147"/>
      <c r="J3716" s="147"/>
      <c r="K3716" s="147" t="s">
        <v>146</v>
      </c>
      <c r="L3716" s="147"/>
      <c r="M3716" s="147"/>
      <c r="N3716" s="148" t="s">
        <v>8347</v>
      </c>
      <c r="O3716" s="148"/>
      <c r="P3716" s="148"/>
      <c r="Q3716" s="148"/>
      <c r="R3716" s="148"/>
      <c r="S3716" s="148"/>
    </row>
    <row r="3717" spans="1:19" ht="15" customHeight="1" x14ac:dyDescent="0.3">
      <c r="A3717" s="147" t="s">
        <v>34083</v>
      </c>
      <c r="B3717" s="147"/>
      <c r="C3717" s="147" t="s">
        <v>34084</v>
      </c>
      <c r="D3717" s="147"/>
      <c r="E3717" s="147"/>
      <c r="F3717" s="147"/>
      <c r="G3717" s="147"/>
      <c r="H3717" s="147"/>
      <c r="I3717" s="147"/>
      <c r="J3717" s="147"/>
      <c r="K3717" s="147" t="s">
        <v>146</v>
      </c>
      <c r="L3717" s="147"/>
      <c r="M3717" s="147"/>
      <c r="N3717" s="148" t="s">
        <v>34085</v>
      </c>
      <c r="O3717" s="148"/>
      <c r="P3717" s="148"/>
      <c r="Q3717" s="148"/>
      <c r="R3717" s="148"/>
      <c r="S3717" s="148"/>
    </row>
    <row r="3718" spans="1:19" ht="15" customHeight="1" x14ac:dyDescent="0.3">
      <c r="A3718" s="152" t="s">
        <v>34086</v>
      </c>
      <c r="B3718" s="152"/>
      <c r="C3718" s="152" t="s">
        <v>34087</v>
      </c>
      <c r="D3718" s="152"/>
      <c r="E3718" s="152"/>
      <c r="F3718" s="152"/>
      <c r="G3718" s="152"/>
      <c r="H3718" s="152"/>
      <c r="I3718" s="152"/>
      <c r="J3718" s="152"/>
      <c r="K3718" s="152" t="s">
        <v>146</v>
      </c>
      <c r="L3718" s="152"/>
      <c r="M3718" s="152"/>
      <c r="N3718" s="153" t="s">
        <v>34088</v>
      </c>
      <c r="O3718" s="153"/>
      <c r="P3718" s="153"/>
      <c r="Q3718" s="153"/>
      <c r="R3718" s="153"/>
      <c r="S3718" s="153"/>
    </row>
    <row r="3720" spans="1:19" ht="15" customHeight="1" x14ac:dyDescent="0.3">
      <c r="A3720" s="154" t="s">
        <v>26963</v>
      </c>
      <c r="B3720" s="154"/>
      <c r="C3720" s="154"/>
    </row>
    <row r="3721" spans="1:19" ht="15" customHeight="1" x14ac:dyDescent="0.3">
      <c r="A3721" s="154"/>
      <c r="B3721" s="154"/>
      <c r="C3721" s="154"/>
      <c r="P3721" s="155" t="s">
        <v>34089</v>
      </c>
      <c r="Q3721" s="155"/>
      <c r="R3721" s="155"/>
      <c r="S3721" s="155"/>
    </row>
    <row r="3722" spans="1:19" x14ac:dyDescent="0.3">
      <c r="P3722" s="155"/>
      <c r="Q3722" s="155"/>
      <c r="R3722" s="155"/>
      <c r="S3722" s="155"/>
    </row>
    <row r="3724" spans="1:19" ht="15.75" customHeight="1" x14ac:dyDescent="0.3">
      <c r="H3724" s="150" t="s">
        <v>26843</v>
      </c>
      <c r="I3724" s="150"/>
      <c r="J3724" s="150"/>
      <c r="K3724" s="150"/>
      <c r="L3724" s="150"/>
      <c r="M3724" s="150"/>
      <c r="N3724" s="150"/>
    </row>
    <row r="3726" spans="1:19" ht="15.75" customHeight="1" x14ac:dyDescent="0.3">
      <c r="G3726" s="150" t="s">
        <v>26844</v>
      </c>
      <c r="H3726" s="150"/>
    </row>
    <row r="3728" spans="1:19" ht="15" customHeight="1" x14ac:dyDescent="0.3">
      <c r="A3728" s="151" t="s">
        <v>26845</v>
      </c>
      <c r="B3728" s="151"/>
      <c r="C3728" s="151"/>
      <c r="D3728" s="151"/>
      <c r="J3728" s="151" t="s">
        <v>26846</v>
      </c>
      <c r="K3728" s="151"/>
      <c r="M3728" s="151" t="s">
        <v>26847</v>
      </c>
      <c r="N3728" s="151"/>
      <c r="P3728" s="151" t="s">
        <v>26848</v>
      </c>
      <c r="Q3728" s="151"/>
      <c r="R3728" s="151"/>
    </row>
    <row r="3730" spans="1:19" ht="15" customHeight="1" x14ac:dyDescent="0.3">
      <c r="A3730" s="137" t="s">
        <v>27</v>
      </c>
      <c r="C3730" s="149" t="s">
        <v>26849</v>
      </c>
      <c r="D3730" s="149"/>
      <c r="E3730" s="149"/>
      <c r="L3730" s="137" t="s">
        <v>13</v>
      </c>
      <c r="R3730" s="137" t="s">
        <v>26850</v>
      </c>
    </row>
    <row r="3732" spans="1:19" ht="15" customHeight="1" x14ac:dyDescent="0.3">
      <c r="A3732" s="147" t="s">
        <v>34090</v>
      </c>
      <c r="B3732" s="147"/>
      <c r="C3732" s="147" t="s">
        <v>34091</v>
      </c>
      <c r="D3732" s="147"/>
      <c r="E3732" s="147"/>
      <c r="F3732" s="147"/>
      <c r="G3732" s="147"/>
      <c r="H3732" s="147"/>
      <c r="I3732" s="147"/>
      <c r="J3732" s="147"/>
      <c r="K3732" s="147" t="s">
        <v>146</v>
      </c>
      <c r="L3732" s="147"/>
      <c r="M3732" s="147"/>
      <c r="N3732" s="148" t="s">
        <v>34092</v>
      </c>
      <c r="O3732" s="148"/>
      <c r="P3732" s="148"/>
      <c r="Q3732" s="148"/>
      <c r="R3732" s="148"/>
      <c r="S3732" s="148"/>
    </row>
    <row r="3733" spans="1:19" x14ac:dyDescent="0.3">
      <c r="A3733" s="147"/>
      <c r="B3733" s="147"/>
      <c r="C3733" s="147"/>
      <c r="D3733" s="147"/>
      <c r="E3733" s="147"/>
      <c r="F3733" s="147"/>
      <c r="G3733" s="147"/>
      <c r="H3733" s="147"/>
      <c r="I3733" s="147"/>
      <c r="J3733" s="147"/>
      <c r="K3733" s="147"/>
      <c r="L3733" s="147"/>
      <c r="M3733" s="147"/>
      <c r="N3733" s="148"/>
      <c r="O3733" s="148"/>
      <c r="P3733" s="148"/>
      <c r="Q3733" s="148"/>
      <c r="R3733" s="148"/>
      <c r="S3733" s="148"/>
    </row>
    <row r="3734" spans="1:19" ht="15" customHeight="1" x14ac:dyDescent="0.3">
      <c r="A3734" s="147" t="s">
        <v>34093</v>
      </c>
      <c r="B3734" s="147"/>
      <c r="C3734" s="147" t="s">
        <v>34094</v>
      </c>
      <c r="D3734" s="147"/>
      <c r="E3734" s="147"/>
      <c r="F3734" s="147"/>
      <c r="G3734" s="147"/>
      <c r="H3734" s="147"/>
      <c r="I3734" s="147"/>
      <c r="J3734" s="147"/>
      <c r="K3734" s="147" t="s">
        <v>146</v>
      </c>
      <c r="L3734" s="147"/>
      <c r="M3734" s="147"/>
      <c r="N3734" s="148" t="s">
        <v>34095</v>
      </c>
      <c r="O3734" s="148"/>
      <c r="P3734" s="148"/>
      <c r="Q3734" s="148"/>
      <c r="R3734" s="148"/>
      <c r="S3734" s="148"/>
    </row>
    <row r="3735" spans="1:19" ht="15" customHeight="1" x14ac:dyDescent="0.3">
      <c r="A3735" s="147" t="s">
        <v>34096</v>
      </c>
      <c r="B3735" s="147"/>
      <c r="C3735" s="147" t="s">
        <v>34097</v>
      </c>
      <c r="D3735" s="147"/>
      <c r="E3735" s="147"/>
      <c r="F3735" s="147"/>
      <c r="G3735" s="147"/>
      <c r="H3735" s="147"/>
      <c r="I3735" s="147"/>
      <c r="J3735" s="147"/>
      <c r="K3735" s="147" t="s">
        <v>146</v>
      </c>
      <c r="L3735" s="147"/>
      <c r="M3735" s="147"/>
      <c r="N3735" s="148" t="s">
        <v>34098</v>
      </c>
      <c r="O3735" s="148"/>
      <c r="P3735" s="148"/>
      <c r="Q3735" s="148"/>
      <c r="R3735" s="148"/>
      <c r="S3735" s="148"/>
    </row>
    <row r="3736" spans="1:19" ht="15" customHeight="1" x14ac:dyDescent="0.3">
      <c r="A3736" s="147" t="s">
        <v>34099</v>
      </c>
      <c r="B3736" s="147"/>
      <c r="C3736" s="147" t="s">
        <v>34100</v>
      </c>
      <c r="D3736" s="147"/>
      <c r="E3736" s="147"/>
      <c r="F3736" s="147"/>
      <c r="G3736" s="147"/>
      <c r="H3736" s="147"/>
      <c r="I3736" s="147"/>
      <c r="J3736" s="147"/>
      <c r="K3736" s="147" t="s">
        <v>146</v>
      </c>
      <c r="L3736" s="147"/>
      <c r="M3736" s="147"/>
      <c r="N3736" s="148" t="s">
        <v>34101</v>
      </c>
      <c r="O3736" s="148"/>
      <c r="P3736" s="148"/>
      <c r="Q3736" s="148"/>
      <c r="R3736" s="148"/>
      <c r="S3736" s="148"/>
    </row>
    <row r="3737" spans="1:19" ht="15" customHeight="1" x14ac:dyDescent="0.3">
      <c r="A3737" s="147" t="s">
        <v>34102</v>
      </c>
      <c r="B3737" s="147"/>
      <c r="C3737" s="147" t="s">
        <v>34103</v>
      </c>
      <c r="D3737" s="147"/>
      <c r="E3737" s="147"/>
      <c r="F3737" s="147"/>
      <c r="G3737" s="147"/>
      <c r="H3737" s="147"/>
      <c r="I3737" s="147"/>
      <c r="J3737" s="147"/>
      <c r="K3737" s="147" t="s">
        <v>146</v>
      </c>
      <c r="L3737" s="147"/>
      <c r="M3737" s="147"/>
      <c r="N3737" s="148" t="s">
        <v>34104</v>
      </c>
      <c r="O3737" s="148"/>
      <c r="P3737" s="148"/>
      <c r="Q3737" s="148"/>
      <c r="R3737" s="148"/>
      <c r="S3737" s="148"/>
    </row>
    <row r="3738" spans="1:19" ht="15" customHeight="1" x14ac:dyDescent="0.3">
      <c r="A3738" s="147" t="s">
        <v>34105</v>
      </c>
      <c r="B3738" s="147"/>
      <c r="C3738" s="147" t="s">
        <v>34106</v>
      </c>
      <c r="D3738" s="147"/>
      <c r="E3738" s="147"/>
      <c r="F3738" s="147"/>
      <c r="G3738" s="147"/>
      <c r="H3738" s="147"/>
      <c r="I3738" s="147"/>
      <c r="J3738" s="147"/>
      <c r="K3738" s="147" t="s">
        <v>146</v>
      </c>
      <c r="L3738" s="147"/>
      <c r="M3738" s="147"/>
      <c r="N3738" s="148" t="s">
        <v>34107</v>
      </c>
      <c r="O3738" s="148"/>
      <c r="P3738" s="148"/>
      <c r="Q3738" s="148"/>
      <c r="R3738" s="148"/>
      <c r="S3738" s="148"/>
    </row>
    <row r="3739" spans="1:19" ht="15" customHeight="1" x14ac:dyDescent="0.3">
      <c r="A3739" s="147" t="s">
        <v>34108</v>
      </c>
      <c r="B3739" s="147"/>
      <c r="C3739" s="147" t="s">
        <v>34109</v>
      </c>
      <c r="D3739" s="147"/>
      <c r="E3739" s="147"/>
      <c r="F3739" s="147"/>
      <c r="G3739" s="147"/>
      <c r="H3739" s="147"/>
      <c r="I3739" s="147"/>
      <c r="J3739" s="147"/>
      <c r="K3739" s="147" t="s">
        <v>146</v>
      </c>
      <c r="L3739" s="147"/>
      <c r="M3739" s="147"/>
      <c r="N3739" s="148" t="s">
        <v>34110</v>
      </c>
      <c r="O3739" s="148"/>
      <c r="P3739" s="148"/>
      <c r="Q3739" s="148"/>
      <c r="R3739" s="148"/>
      <c r="S3739" s="148"/>
    </row>
    <row r="3740" spans="1:19" ht="15" customHeight="1" x14ac:dyDescent="0.3">
      <c r="A3740" s="147" t="s">
        <v>34111</v>
      </c>
      <c r="B3740" s="147"/>
      <c r="C3740" s="147" t="s">
        <v>34112</v>
      </c>
      <c r="D3740" s="147"/>
      <c r="E3740" s="147"/>
      <c r="F3740" s="147"/>
      <c r="G3740" s="147"/>
      <c r="H3740" s="147"/>
      <c r="I3740" s="147"/>
      <c r="J3740" s="147"/>
      <c r="K3740" s="147" t="s">
        <v>146</v>
      </c>
      <c r="L3740" s="147"/>
      <c r="M3740" s="147"/>
      <c r="N3740" s="148" t="s">
        <v>34113</v>
      </c>
      <c r="O3740" s="148"/>
      <c r="P3740" s="148"/>
      <c r="Q3740" s="148"/>
      <c r="R3740" s="148"/>
      <c r="S3740" s="148"/>
    </row>
    <row r="3741" spans="1:19" ht="15" customHeight="1" x14ac:dyDescent="0.3">
      <c r="A3741" s="147" t="s">
        <v>34114</v>
      </c>
      <c r="B3741" s="147"/>
      <c r="C3741" s="147" t="s">
        <v>34115</v>
      </c>
      <c r="D3741" s="147"/>
      <c r="E3741" s="147"/>
      <c r="F3741" s="147"/>
      <c r="G3741" s="147"/>
      <c r="H3741" s="147"/>
      <c r="I3741" s="147"/>
      <c r="J3741" s="147"/>
      <c r="K3741" s="147" t="s">
        <v>146</v>
      </c>
      <c r="L3741" s="147"/>
      <c r="M3741" s="147"/>
      <c r="N3741" s="148" t="s">
        <v>34116</v>
      </c>
      <c r="O3741" s="148"/>
      <c r="P3741" s="148"/>
      <c r="Q3741" s="148"/>
      <c r="R3741" s="148"/>
      <c r="S3741" s="148"/>
    </row>
    <row r="3742" spans="1:19" ht="15" customHeight="1" x14ac:dyDescent="0.3">
      <c r="A3742" s="147" t="s">
        <v>34117</v>
      </c>
      <c r="B3742" s="147"/>
      <c r="C3742" s="147" t="s">
        <v>34118</v>
      </c>
      <c r="D3742" s="147"/>
      <c r="E3742" s="147"/>
      <c r="F3742" s="147"/>
      <c r="G3742" s="147"/>
      <c r="H3742" s="147"/>
      <c r="I3742" s="147"/>
      <c r="J3742" s="147"/>
      <c r="K3742" s="147" t="s">
        <v>28165</v>
      </c>
      <c r="L3742" s="147"/>
      <c r="M3742" s="147"/>
      <c r="N3742" s="148" t="s">
        <v>28533</v>
      </c>
      <c r="O3742" s="148"/>
      <c r="P3742" s="148"/>
      <c r="Q3742" s="148"/>
      <c r="R3742" s="148"/>
      <c r="S3742" s="148"/>
    </row>
    <row r="3743" spans="1:19" ht="15" customHeight="1" x14ac:dyDescent="0.3">
      <c r="A3743" s="147" t="s">
        <v>34119</v>
      </c>
      <c r="B3743" s="147"/>
      <c r="C3743" s="147" t="s">
        <v>34120</v>
      </c>
      <c r="D3743" s="147"/>
      <c r="E3743" s="147"/>
      <c r="F3743" s="147"/>
      <c r="G3743" s="147"/>
      <c r="H3743" s="147"/>
      <c r="I3743" s="147"/>
      <c r="J3743" s="147"/>
      <c r="K3743" s="147" t="s">
        <v>146</v>
      </c>
      <c r="L3743" s="147"/>
      <c r="M3743" s="147"/>
      <c r="N3743" s="148" t="s">
        <v>34121</v>
      </c>
      <c r="O3743" s="148"/>
      <c r="P3743" s="148"/>
      <c r="Q3743" s="148"/>
      <c r="R3743" s="148"/>
      <c r="S3743" s="148"/>
    </row>
    <row r="3744" spans="1:19" ht="15" customHeight="1" x14ac:dyDescent="0.3">
      <c r="A3744" s="147" t="s">
        <v>34122</v>
      </c>
      <c r="B3744" s="147"/>
      <c r="C3744" s="147" t="s">
        <v>34123</v>
      </c>
      <c r="D3744" s="147"/>
      <c r="E3744" s="147"/>
      <c r="F3744" s="147"/>
      <c r="G3744" s="147"/>
      <c r="H3744" s="147"/>
      <c r="I3744" s="147"/>
      <c r="J3744" s="147"/>
      <c r="K3744" s="147" t="s">
        <v>146</v>
      </c>
      <c r="L3744" s="147"/>
      <c r="M3744" s="147"/>
      <c r="N3744" s="148" t="s">
        <v>34124</v>
      </c>
      <c r="O3744" s="148"/>
      <c r="P3744" s="148"/>
      <c r="Q3744" s="148"/>
      <c r="R3744" s="148"/>
      <c r="S3744" s="148"/>
    </row>
    <row r="3745" spans="1:19" ht="15" customHeight="1" x14ac:dyDescent="0.3">
      <c r="A3745" s="147" t="s">
        <v>34125</v>
      </c>
      <c r="B3745" s="147"/>
      <c r="C3745" s="147" t="s">
        <v>34126</v>
      </c>
      <c r="D3745" s="147"/>
      <c r="E3745" s="147"/>
      <c r="F3745" s="147"/>
      <c r="G3745" s="147"/>
      <c r="H3745" s="147"/>
      <c r="I3745" s="147"/>
      <c r="J3745" s="147"/>
      <c r="K3745" s="147" t="s">
        <v>1037</v>
      </c>
      <c r="L3745" s="147"/>
      <c r="M3745" s="147"/>
      <c r="N3745" s="148" t="s">
        <v>34127</v>
      </c>
      <c r="O3745" s="148"/>
      <c r="P3745" s="148"/>
      <c r="Q3745" s="148"/>
      <c r="R3745" s="148"/>
      <c r="S3745" s="148"/>
    </row>
    <row r="3746" spans="1:19" ht="15" customHeight="1" x14ac:dyDescent="0.3">
      <c r="A3746" s="147" t="s">
        <v>34128</v>
      </c>
      <c r="B3746" s="147"/>
      <c r="C3746" s="147" t="s">
        <v>34129</v>
      </c>
      <c r="D3746" s="147"/>
      <c r="E3746" s="147"/>
      <c r="F3746" s="147"/>
      <c r="G3746" s="147"/>
      <c r="H3746" s="147"/>
      <c r="I3746" s="147"/>
      <c r="J3746" s="147"/>
      <c r="K3746" s="147" t="s">
        <v>80</v>
      </c>
      <c r="L3746" s="147"/>
      <c r="M3746" s="147"/>
      <c r="N3746" s="148" t="s">
        <v>34130</v>
      </c>
      <c r="O3746" s="148"/>
      <c r="P3746" s="148"/>
      <c r="Q3746" s="148"/>
      <c r="R3746" s="148"/>
      <c r="S3746" s="148"/>
    </row>
    <row r="3747" spans="1:19" ht="15" customHeight="1" x14ac:dyDescent="0.3">
      <c r="A3747" s="147" t="s">
        <v>34131</v>
      </c>
      <c r="B3747" s="147"/>
      <c r="C3747" s="147" t="s">
        <v>34132</v>
      </c>
      <c r="D3747" s="147"/>
      <c r="E3747" s="147"/>
      <c r="F3747" s="147"/>
      <c r="G3747" s="147"/>
      <c r="H3747" s="147"/>
      <c r="I3747" s="147"/>
      <c r="J3747" s="147"/>
      <c r="K3747" s="147" t="s">
        <v>80</v>
      </c>
      <c r="L3747" s="147"/>
      <c r="M3747" s="147"/>
      <c r="N3747" s="148" t="s">
        <v>34133</v>
      </c>
      <c r="O3747" s="148"/>
      <c r="P3747" s="148"/>
      <c r="Q3747" s="148"/>
      <c r="R3747" s="148"/>
      <c r="S3747" s="148"/>
    </row>
    <row r="3748" spans="1:19" ht="15" customHeight="1" x14ac:dyDescent="0.3">
      <c r="A3748" s="147" t="s">
        <v>34134</v>
      </c>
      <c r="B3748" s="147"/>
      <c r="C3748" s="147" t="s">
        <v>34135</v>
      </c>
      <c r="D3748" s="147"/>
      <c r="E3748" s="147"/>
      <c r="F3748" s="147"/>
      <c r="G3748" s="147"/>
      <c r="H3748" s="147"/>
      <c r="I3748" s="147"/>
      <c r="J3748" s="147"/>
      <c r="K3748" s="147" t="s">
        <v>146</v>
      </c>
      <c r="L3748" s="147"/>
      <c r="M3748" s="147"/>
      <c r="N3748" s="148" t="s">
        <v>28624</v>
      </c>
      <c r="O3748" s="148"/>
      <c r="P3748" s="148"/>
      <c r="Q3748" s="148"/>
      <c r="R3748" s="148"/>
      <c r="S3748" s="148"/>
    </row>
    <row r="3749" spans="1:19" ht="15" customHeight="1" x14ac:dyDescent="0.3">
      <c r="A3749" s="147" t="s">
        <v>34136</v>
      </c>
      <c r="B3749" s="147"/>
      <c r="C3749" s="147" t="s">
        <v>34137</v>
      </c>
      <c r="D3749" s="147"/>
      <c r="E3749" s="147"/>
      <c r="F3749" s="147"/>
      <c r="G3749" s="147"/>
      <c r="H3749" s="147"/>
      <c r="I3749" s="147"/>
      <c r="J3749" s="147"/>
      <c r="K3749" s="147" t="s">
        <v>19026</v>
      </c>
      <c r="L3749" s="147"/>
      <c r="M3749" s="147"/>
      <c r="N3749" s="148" t="s">
        <v>34138</v>
      </c>
      <c r="O3749" s="148"/>
      <c r="P3749" s="148"/>
      <c r="Q3749" s="148"/>
      <c r="R3749" s="148"/>
      <c r="S3749" s="148"/>
    </row>
    <row r="3750" spans="1:19" ht="15" customHeight="1" x14ac:dyDescent="0.3">
      <c r="A3750" s="147" t="s">
        <v>34139</v>
      </c>
      <c r="B3750" s="147"/>
      <c r="C3750" s="147" t="s">
        <v>34140</v>
      </c>
      <c r="D3750" s="147"/>
      <c r="E3750" s="147"/>
      <c r="F3750" s="147"/>
      <c r="G3750" s="147"/>
      <c r="H3750" s="147"/>
      <c r="I3750" s="147"/>
      <c r="J3750" s="147"/>
      <c r="K3750" s="147" t="s">
        <v>80</v>
      </c>
      <c r="L3750" s="147"/>
      <c r="M3750" s="147"/>
      <c r="N3750" s="148" t="s">
        <v>34141</v>
      </c>
      <c r="O3750" s="148"/>
      <c r="P3750" s="148"/>
      <c r="Q3750" s="148"/>
      <c r="R3750" s="148"/>
      <c r="S3750" s="148"/>
    </row>
    <row r="3751" spans="1:19" ht="15" customHeight="1" x14ac:dyDescent="0.3">
      <c r="A3751" s="147" t="s">
        <v>34142</v>
      </c>
      <c r="B3751" s="147"/>
      <c r="C3751" s="147" t="s">
        <v>34143</v>
      </c>
      <c r="D3751" s="147"/>
      <c r="E3751" s="147"/>
      <c r="F3751" s="147"/>
      <c r="G3751" s="147"/>
      <c r="H3751" s="147"/>
      <c r="I3751" s="147"/>
      <c r="J3751" s="147"/>
      <c r="K3751" s="147" t="s">
        <v>1037</v>
      </c>
      <c r="L3751" s="147"/>
      <c r="M3751" s="147"/>
      <c r="N3751" s="148" t="s">
        <v>34144</v>
      </c>
      <c r="O3751" s="148"/>
      <c r="P3751" s="148"/>
      <c r="Q3751" s="148"/>
      <c r="R3751" s="148"/>
      <c r="S3751" s="148"/>
    </row>
    <row r="3752" spans="1:19" ht="15" customHeight="1" x14ac:dyDescent="0.3">
      <c r="A3752" s="147" t="s">
        <v>34145</v>
      </c>
      <c r="B3752" s="147"/>
      <c r="C3752" s="147" t="s">
        <v>34146</v>
      </c>
      <c r="D3752" s="147"/>
      <c r="E3752" s="147"/>
      <c r="F3752" s="147"/>
      <c r="G3752" s="147"/>
      <c r="H3752" s="147"/>
      <c r="I3752" s="147"/>
      <c r="J3752" s="147"/>
      <c r="K3752" s="147" t="s">
        <v>80</v>
      </c>
      <c r="L3752" s="147"/>
      <c r="M3752" s="147"/>
      <c r="N3752" s="148" t="s">
        <v>34147</v>
      </c>
      <c r="O3752" s="148"/>
      <c r="P3752" s="148"/>
      <c r="Q3752" s="148"/>
      <c r="R3752" s="148"/>
      <c r="S3752" s="148"/>
    </row>
    <row r="3753" spans="1:19" ht="15" customHeight="1" x14ac:dyDescent="0.3">
      <c r="A3753" s="147" t="s">
        <v>34148</v>
      </c>
      <c r="B3753" s="147"/>
      <c r="C3753" s="147" t="s">
        <v>34149</v>
      </c>
      <c r="D3753" s="147"/>
      <c r="E3753" s="147"/>
      <c r="F3753" s="147"/>
      <c r="G3753" s="147"/>
      <c r="H3753" s="147"/>
      <c r="I3753" s="147"/>
      <c r="J3753" s="147"/>
      <c r="K3753" s="147" t="s">
        <v>1037</v>
      </c>
      <c r="L3753" s="147"/>
      <c r="M3753" s="147"/>
      <c r="N3753" s="148" t="s">
        <v>34150</v>
      </c>
      <c r="O3753" s="148"/>
      <c r="P3753" s="148"/>
      <c r="Q3753" s="148"/>
      <c r="R3753" s="148"/>
      <c r="S3753" s="148"/>
    </row>
    <row r="3754" spans="1:19" ht="15" customHeight="1" x14ac:dyDescent="0.3">
      <c r="A3754" s="147" t="s">
        <v>34151</v>
      </c>
      <c r="B3754" s="147"/>
      <c r="C3754" s="147" t="s">
        <v>34152</v>
      </c>
      <c r="D3754" s="147"/>
      <c r="E3754" s="147"/>
      <c r="F3754" s="147"/>
      <c r="G3754" s="147"/>
      <c r="H3754" s="147"/>
      <c r="I3754" s="147"/>
      <c r="J3754" s="147"/>
      <c r="K3754" s="147" t="s">
        <v>1037</v>
      </c>
      <c r="L3754" s="147"/>
      <c r="M3754" s="147"/>
      <c r="N3754" s="148" t="s">
        <v>34153</v>
      </c>
      <c r="O3754" s="148"/>
      <c r="P3754" s="148"/>
      <c r="Q3754" s="148"/>
      <c r="R3754" s="148"/>
      <c r="S3754" s="148"/>
    </row>
    <row r="3755" spans="1:19" ht="15" customHeight="1" x14ac:dyDescent="0.3">
      <c r="A3755" s="147" t="s">
        <v>34154</v>
      </c>
      <c r="B3755" s="147"/>
      <c r="C3755" s="147" t="s">
        <v>34155</v>
      </c>
      <c r="D3755" s="147"/>
      <c r="E3755" s="147"/>
      <c r="F3755" s="147"/>
      <c r="G3755" s="147"/>
      <c r="H3755" s="147"/>
      <c r="I3755" s="147"/>
      <c r="J3755" s="147"/>
      <c r="K3755" s="147" t="s">
        <v>1037</v>
      </c>
      <c r="L3755" s="147"/>
      <c r="M3755" s="147"/>
      <c r="N3755" s="148" t="s">
        <v>34156</v>
      </c>
      <c r="O3755" s="148"/>
      <c r="P3755" s="148"/>
      <c r="Q3755" s="148"/>
      <c r="R3755" s="148"/>
      <c r="S3755" s="148"/>
    </row>
    <row r="3756" spans="1:19" ht="15" customHeight="1" x14ac:dyDescent="0.3">
      <c r="A3756" s="147" t="s">
        <v>34157</v>
      </c>
      <c r="B3756" s="147"/>
      <c r="C3756" s="147" t="s">
        <v>34158</v>
      </c>
      <c r="D3756" s="147"/>
      <c r="E3756" s="147"/>
      <c r="F3756" s="147"/>
      <c r="G3756" s="147"/>
      <c r="H3756" s="147"/>
      <c r="I3756" s="147"/>
      <c r="J3756" s="147"/>
      <c r="K3756" s="147" t="s">
        <v>146</v>
      </c>
      <c r="L3756" s="147"/>
      <c r="M3756" s="147"/>
      <c r="N3756" s="148" t="s">
        <v>34159</v>
      </c>
      <c r="O3756" s="148"/>
      <c r="P3756" s="148"/>
      <c r="Q3756" s="148"/>
      <c r="R3756" s="148"/>
      <c r="S3756" s="148"/>
    </row>
    <row r="3757" spans="1:19" ht="15" customHeight="1" x14ac:dyDescent="0.3">
      <c r="A3757" s="147" t="s">
        <v>34160</v>
      </c>
      <c r="B3757" s="147"/>
      <c r="C3757" s="147" t="s">
        <v>34161</v>
      </c>
      <c r="D3757" s="147"/>
      <c r="E3757" s="147"/>
      <c r="F3757" s="147"/>
      <c r="G3757" s="147"/>
      <c r="H3757" s="147"/>
      <c r="I3757" s="147"/>
      <c r="J3757" s="147"/>
      <c r="K3757" s="147" t="s">
        <v>1037</v>
      </c>
      <c r="L3757" s="147"/>
      <c r="M3757" s="147"/>
      <c r="N3757" s="148" t="s">
        <v>34162</v>
      </c>
      <c r="O3757" s="148"/>
      <c r="P3757" s="148"/>
      <c r="Q3757" s="148"/>
      <c r="R3757" s="148"/>
      <c r="S3757" s="148"/>
    </row>
    <row r="3758" spans="1:19" ht="15" customHeight="1" x14ac:dyDescent="0.3">
      <c r="A3758" s="147" t="s">
        <v>34163</v>
      </c>
      <c r="B3758" s="147"/>
      <c r="C3758" s="147" t="s">
        <v>34164</v>
      </c>
      <c r="D3758" s="147"/>
      <c r="E3758" s="147"/>
      <c r="F3758" s="147"/>
      <c r="G3758" s="147"/>
      <c r="H3758" s="147"/>
      <c r="I3758" s="147"/>
      <c r="J3758" s="147"/>
      <c r="K3758" s="147" t="s">
        <v>1037</v>
      </c>
      <c r="L3758" s="147"/>
      <c r="M3758" s="147"/>
      <c r="N3758" s="148" t="s">
        <v>34165</v>
      </c>
      <c r="O3758" s="148"/>
      <c r="P3758" s="148"/>
      <c r="Q3758" s="148"/>
      <c r="R3758" s="148"/>
      <c r="S3758" s="148"/>
    </row>
    <row r="3759" spans="1:19" ht="15" customHeight="1" x14ac:dyDescent="0.3">
      <c r="A3759" s="147" t="s">
        <v>34166</v>
      </c>
      <c r="B3759" s="147"/>
      <c r="C3759" s="147" t="s">
        <v>34167</v>
      </c>
      <c r="D3759" s="147"/>
      <c r="E3759" s="147"/>
      <c r="F3759" s="147"/>
      <c r="G3759" s="147"/>
      <c r="H3759" s="147"/>
      <c r="I3759" s="147"/>
      <c r="J3759" s="147"/>
      <c r="K3759" s="147" t="s">
        <v>1037</v>
      </c>
      <c r="L3759" s="147"/>
      <c r="M3759" s="147"/>
      <c r="N3759" s="148" t="s">
        <v>34168</v>
      </c>
      <c r="O3759" s="148"/>
      <c r="P3759" s="148"/>
      <c r="Q3759" s="148"/>
      <c r="R3759" s="148"/>
      <c r="S3759" s="148"/>
    </row>
    <row r="3760" spans="1:19" ht="15" customHeight="1" x14ac:dyDescent="0.3">
      <c r="A3760" s="147" t="s">
        <v>34169</v>
      </c>
      <c r="B3760" s="147"/>
      <c r="C3760" s="147" t="s">
        <v>34170</v>
      </c>
      <c r="D3760" s="147"/>
      <c r="E3760" s="147"/>
      <c r="F3760" s="147"/>
      <c r="G3760" s="147"/>
      <c r="H3760" s="147"/>
      <c r="I3760" s="147"/>
      <c r="J3760" s="147"/>
      <c r="K3760" s="147" t="s">
        <v>28165</v>
      </c>
      <c r="L3760" s="147"/>
      <c r="M3760" s="147"/>
      <c r="N3760" s="148" t="s">
        <v>34171</v>
      </c>
      <c r="O3760" s="148"/>
      <c r="P3760" s="148"/>
      <c r="Q3760" s="148"/>
      <c r="R3760" s="148"/>
      <c r="S3760" s="148"/>
    </row>
    <row r="3761" spans="1:19" ht="15" customHeight="1" x14ac:dyDescent="0.3">
      <c r="A3761" s="147" t="s">
        <v>34172</v>
      </c>
      <c r="B3761" s="147"/>
      <c r="C3761" s="147" t="s">
        <v>34173</v>
      </c>
      <c r="D3761" s="147"/>
      <c r="E3761" s="147"/>
      <c r="F3761" s="147"/>
      <c r="G3761" s="147"/>
      <c r="H3761" s="147"/>
      <c r="I3761" s="147"/>
      <c r="J3761" s="147"/>
      <c r="K3761" s="147" t="s">
        <v>1037</v>
      </c>
      <c r="L3761" s="147"/>
      <c r="M3761" s="147"/>
      <c r="N3761" s="148" t="s">
        <v>34174</v>
      </c>
      <c r="O3761" s="148"/>
      <c r="P3761" s="148"/>
      <c r="Q3761" s="148"/>
      <c r="R3761" s="148"/>
      <c r="S3761" s="148"/>
    </row>
    <row r="3762" spans="1:19" ht="15" customHeight="1" x14ac:dyDescent="0.3">
      <c r="A3762" s="147" t="s">
        <v>34175</v>
      </c>
      <c r="B3762" s="147"/>
      <c r="C3762" s="147" t="s">
        <v>34176</v>
      </c>
      <c r="D3762" s="147"/>
      <c r="E3762" s="147"/>
      <c r="F3762" s="147"/>
      <c r="G3762" s="147"/>
      <c r="H3762" s="147"/>
      <c r="I3762" s="147"/>
      <c r="J3762" s="147"/>
      <c r="K3762" s="147" t="s">
        <v>26910</v>
      </c>
      <c r="L3762" s="147"/>
      <c r="M3762" s="147"/>
      <c r="N3762" s="148" t="s">
        <v>26911</v>
      </c>
      <c r="O3762" s="148"/>
      <c r="P3762" s="148"/>
      <c r="Q3762" s="148"/>
      <c r="R3762" s="148"/>
      <c r="S3762" s="148"/>
    </row>
    <row r="3763" spans="1:19" ht="15" customHeight="1" x14ac:dyDescent="0.3">
      <c r="A3763" s="147" t="s">
        <v>34177</v>
      </c>
      <c r="B3763" s="147"/>
      <c r="C3763" s="147" t="s">
        <v>34178</v>
      </c>
      <c r="D3763" s="147"/>
      <c r="E3763" s="147"/>
      <c r="F3763" s="147"/>
      <c r="G3763" s="147"/>
      <c r="H3763" s="147"/>
      <c r="I3763" s="147"/>
      <c r="J3763" s="147"/>
      <c r="K3763" s="147" t="s">
        <v>80</v>
      </c>
      <c r="L3763" s="147"/>
      <c r="M3763" s="147"/>
      <c r="N3763" s="148" t="s">
        <v>34179</v>
      </c>
      <c r="O3763" s="148"/>
      <c r="P3763" s="148"/>
      <c r="Q3763" s="148"/>
      <c r="R3763" s="148"/>
      <c r="S3763" s="148"/>
    </row>
    <row r="3764" spans="1:19" ht="15" customHeight="1" x14ac:dyDescent="0.3">
      <c r="A3764" s="147" t="s">
        <v>34180</v>
      </c>
      <c r="B3764" s="147"/>
      <c r="C3764" s="147" t="s">
        <v>34181</v>
      </c>
      <c r="D3764" s="147"/>
      <c r="E3764" s="147"/>
      <c r="F3764" s="147"/>
      <c r="G3764" s="147"/>
      <c r="H3764" s="147"/>
      <c r="I3764" s="147"/>
      <c r="J3764" s="147"/>
      <c r="K3764" s="147" t="s">
        <v>80</v>
      </c>
      <c r="L3764" s="147"/>
      <c r="M3764" s="147"/>
      <c r="N3764" s="148" t="s">
        <v>2207</v>
      </c>
      <c r="O3764" s="148"/>
      <c r="P3764" s="148"/>
      <c r="Q3764" s="148"/>
      <c r="R3764" s="148"/>
      <c r="S3764" s="148"/>
    </row>
    <row r="3765" spans="1:19" ht="15" customHeight="1" x14ac:dyDescent="0.3">
      <c r="A3765" s="147" t="s">
        <v>34182</v>
      </c>
      <c r="B3765" s="147"/>
      <c r="C3765" s="147" t="s">
        <v>34183</v>
      </c>
      <c r="D3765" s="147"/>
      <c r="E3765" s="147"/>
      <c r="F3765" s="147"/>
      <c r="G3765" s="147"/>
      <c r="H3765" s="147"/>
      <c r="I3765" s="147"/>
      <c r="J3765" s="147"/>
      <c r="K3765" s="147" t="s">
        <v>146</v>
      </c>
      <c r="L3765" s="147"/>
      <c r="M3765" s="147"/>
      <c r="N3765" s="148" t="s">
        <v>34184</v>
      </c>
      <c r="O3765" s="148"/>
      <c r="P3765" s="148"/>
      <c r="Q3765" s="148"/>
      <c r="R3765" s="148"/>
      <c r="S3765" s="148"/>
    </row>
    <row r="3766" spans="1:19" ht="15" customHeight="1" x14ac:dyDescent="0.3">
      <c r="A3766" s="147" t="s">
        <v>34185</v>
      </c>
      <c r="B3766" s="147"/>
      <c r="C3766" s="147" t="s">
        <v>34186</v>
      </c>
      <c r="D3766" s="147"/>
      <c r="E3766" s="147"/>
      <c r="F3766" s="147"/>
      <c r="G3766" s="147"/>
      <c r="H3766" s="147"/>
      <c r="I3766" s="147"/>
      <c r="J3766" s="147"/>
      <c r="K3766" s="147" t="s">
        <v>80</v>
      </c>
      <c r="L3766" s="147"/>
      <c r="M3766" s="147"/>
      <c r="N3766" s="148" t="s">
        <v>34187</v>
      </c>
      <c r="O3766" s="148"/>
      <c r="P3766" s="148"/>
      <c r="Q3766" s="148"/>
      <c r="R3766" s="148"/>
      <c r="S3766" s="148"/>
    </row>
    <row r="3767" spans="1:19" ht="15" customHeight="1" x14ac:dyDescent="0.3">
      <c r="A3767" s="147" t="s">
        <v>34188</v>
      </c>
      <c r="B3767" s="147"/>
      <c r="C3767" s="147" t="s">
        <v>34189</v>
      </c>
      <c r="D3767" s="147"/>
      <c r="E3767" s="147"/>
      <c r="F3767" s="147"/>
      <c r="G3767" s="147"/>
      <c r="H3767" s="147"/>
      <c r="I3767" s="147"/>
      <c r="J3767" s="147"/>
      <c r="K3767" s="147" t="s">
        <v>80</v>
      </c>
      <c r="L3767" s="147"/>
      <c r="M3767" s="147"/>
      <c r="N3767" s="148" t="s">
        <v>34190</v>
      </c>
      <c r="O3767" s="148"/>
      <c r="P3767" s="148"/>
      <c r="Q3767" s="148"/>
      <c r="R3767" s="148"/>
      <c r="S3767" s="148"/>
    </row>
    <row r="3768" spans="1:19" ht="15" customHeight="1" x14ac:dyDescent="0.3">
      <c r="A3768" s="147" t="s">
        <v>34191</v>
      </c>
      <c r="B3768" s="147"/>
      <c r="C3768" s="147" t="s">
        <v>34192</v>
      </c>
      <c r="D3768" s="147"/>
      <c r="E3768" s="147"/>
      <c r="F3768" s="147"/>
      <c r="G3768" s="147"/>
      <c r="H3768" s="147"/>
      <c r="I3768" s="147"/>
      <c r="J3768" s="147"/>
      <c r="K3768" s="147" t="s">
        <v>80</v>
      </c>
      <c r="L3768" s="147"/>
      <c r="M3768" s="147"/>
      <c r="N3768" s="148" t="s">
        <v>34193</v>
      </c>
      <c r="O3768" s="148"/>
      <c r="P3768" s="148"/>
      <c r="Q3768" s="148"/>
      <c r="R3768" s="148"/>
      <c r="S3768" s="148"/>
    </row>
    <row r="3769" spans="1:19" ht="15" customHeight="1" x14ac:dyDescent="0.3">
      <c r="A3769" s="147" t="s">
        <v>34194</v>
      </c>
      <c r="B3769" s="147"/>
      <c r="C3769" s="147" t="s">
        <v>34195</v>
      </c>
      <c r="D3769" s="147"/>
      <c r="E3769" s="147"/>
      <c r="F3769" s="147"/>
      <c r="G3769" s="147"/>
      <c r="H3769" s="147"/>
      <c r="I3769" s="147"/>
      <c r="J3769" s="147"/>
      <c r="K3769" s="147" t="s">
        <v>80</v>
      </c>
      <c r="L3769" s="147"/>
      <c r="M3769" s="147"/>
      <c r="N3769" s="148" t="s">
        <v>4046</v>
      </c>
      <c r="O3769" s="148"/>
      <c r="P3769" s="148"/>
      <c r="Q3769" s="148"/>
      <c r="R3769" s="148"/>
      <c r="S3769" s="148"/>
    </row>
    <row r="3770" spans="1:19" ht="15" customHeight="1" x14ac:dyDescent="0.3">
      <c r="A3770" s="147" t="s">
        <v>34196</v>
      </c>
      <c r="B3770" s="147"/>
      <c r="C3770" s="147" t="s">
        <v>34197</v>
      </c>
      <c r="D3770" s="147"/>
      <c r="E3770" s="147"/>
      <c r="F3770" s="147"/>
      <c r="G3770" s="147"/>
      <c r="H3770" s="147"/>
      <c r="I3770" s="147"/>
      <c r="J3770" s="147"/>
      <c r="K3770" s="147" t="s">
        <v>80</v>
      </c>
      <c r="L3770" s="147"/>
      <c r="M3770" s="147"/>
      <c r="N3770" s="148" t="s">
        <v>16170</v>
      </c>
      <c r="O3770" s="148"/>
      <c r="P3770" s="148"/>
      <c r="Q3770" s="148"/>
      <c r="R3770" s="148"/>
      <c r="S3770" s="148"/>
    </row>
    <row r="3771" spans="1:19" ht="15" customHeight="1" x14ac:dyDescent="0.3">
      <c r="A3771" s="147" t="s">
        <v>34198</v>
      </c>
      <c r="B3771" s="147"/>
      <c r="C3771" s="147" t="s">
        <v>34199</v>
      </c>
      <c r="D3771" s="147"/>
      <c r="E3771" s="147"/>
      <c r="F3771" s="147"/>
      <c r="G3771" s="147"/>
      <c r="H3771" s="147"/>
      <c r="I3771" s="147"/>
      <c r="J3771" s="147"/>
      <c r="K3771" s="147" t="s">
        <v>80</v>
      </c>
      <c r="L3771" s="147"/>
      <c r="M3771" s="147"/>
      <c r="N3771" s="148" t="s">
        <v>3188</v>
      </c>
      <c r="O3771" s="148"/>
      <c r="P3771" s="148"/>
      <c r="Q3771" s="148"/>
      <c r="R3771" s="148"/>
      <c r="S3771" s="148"/>
    </row>
    <row r="3772" spans="1:19" ht="15" customHeight="1" x14ac:dyDescent="0.3">
      <c r="A3772" s="152" t="s">
        <v>34200</v>
      </c>
      <c r="B3772" s="152"/>
      <c r="C3772" s="152" t="s">
        <v>34201</v>
      </c>
      <c r="D3772" s="152"/>
      <c r="E3772" s="152"/>
      <c r="F3772" s="152"/>
      <c r="G3772" s="152"/>
      <c r="H3772" s="152"/>
      <c r="I3772" s="152"/>
      <c r="J3772" s="152"/>
      <c r="K3772" s="152" t="s">
        <v>80</v>
      </c>
      <c r="L3772" s="152"/>
      <c r="M3772" s="152"/>
      <c r="N3772" s="153" t="s">
        <v>34202</v>
      </c>
      <c r="O3772" s="153"/>
      <c r="P3772" s="153"/>
      <c r="Q3772" s="153"/>
      <c r="R3772" s="153"/>
      <c r="S3772" s="153"/>
    </row>
    <row r="3774" spans="1:19" ht="15" customHeight="1" x14ac:dyDescent="0.3">
      <c r="A3774" s="154" t="s">
        <v>26963</v>
      </c>
      <c r="B3774" s="154"/>
      <c r="C3774" s="154"/>
    </row>
    <row r="3775" spans="1:19" ht="15" customHeight="1" x14ac:dyDescent="0.3">
      <c r="A3775" s="154"/>
      <c r="B3775" s="154"/>
      <c r="C3775" s="154"/>
      <c r="P3775" s="155" t="s">
        <v>34203</v>
      </c>
      <c r="Q3775" s="155"/>
      <c r="R3775" s="155"/>
      <c r="S3775" s="155"/>
    </row>
    <row r="3776" spans="1:19" x14ac:dyDescent="0.3">
      <c r="P3776" s="155"/>
      <c r="Q3776" s="155"/>
      <c r="R3776" s="155"/>
      <c r="S3776" s="155"/>
    </row>
    <row r="3778" spans="1:19" ht="15.75" customHeight="1" x14ac:dyDescent="0.3">
      <c r="H3778" s="150" t="s">
        <v>26843</v>
      </c>
      <c r="I3778" s="150"/>
      <c r="J3778" s="150"/>
      <c r="K3778" s="150"/>
      <c r="L3778" s="150"/>
      <c r="M3778" s="150"/>
      <c r="N3778" s="150"/>
    </row>
    <row r="3780" spans="1:19" ht="15.75" customHeight="1" x14ac:dyDescent="0.3">
      <c r="G3780" s="150" t="s">
        <v>26844</v>
      </c>
      <c r="H3780" s="150"/>
    </row>
    <row r="3782" spans="1:19" ht="15" customHeight="1" x14ac:dyDescent="0.3">
      <c r="A3782" s="151" t="s">
        <v>26845</v>
      </c>
      <c r="B3782" s="151"/>
      <c r="C3782" s="151"/>
      <c r="D3782" s="151"/>
      <c r="J3782" s="151" t="s">
        <v>26846</v>
      </c>
      <c r="K3782" s="151"/>
      <c r="M3782" s="151" t="s">
        <v>26847</v>
      </c>
      <c r="N3782" s="151"/>
      <c r="P3782" s="151" t="s">
        <v>26848</v>
      </c>
      <c r="Q3782" s="151"/>
      <c r="R3782" s="151"/>
    </row>
    <row r="3784" spans="1:19" ht="15" customHeight="1" x14ac:dyDescent="0.3">
      <c r="A3784" s="137" t="s">
        <v>27</v>
      </c>
      <c r="C3784" s="149" t="s">
        <v>26849</v>
      </c>
      <c r="D3784" s="149"/>
      <c r="E3784" s="149"/>
      <c r="L3784" s="137" t="s">
        <v>13</v>
      </c>
      <c r="R3784" s="137" t="s">
        <v>26850</v>
      </c>
    </row>
    <row r="3786" spans="1:19" ht="15" customHeight="1" x14ac:dyDescent="0.3">
      <c r="A3786" s="147" t="s">
        <v>34204</v>
      </c>
      <c r="B3786" s="147"/>
      <c r="C3786" s="147" t="s">
        <v>34205</v>
      </c>
      <c r="D3786" s="147"/>
      <c r="E3786" s="147"/>
      <c r="F3786" s="147"/>
      <c r="G3786" s="147"/>
      <c r="H3786" s="147"/>
      <c r="I3786" s="147"/>
      <c r="J3786" s="147"/>
      <c r="K3786" s="147" t="s">
        <v>80</v>
      </c>
      <c r="L3786" s="147"/>
      <c r="M3786" s="147"/>
      <c r="N3786" s="148" t="s">
        <v>34206</v>
      </c>
      <c r="O3786" s="148"/>
      <c r="P3786" s="148"/>
      <c r="Q3786" s="148"/>
      <c r="R3786" s="148"/>
      <c r="S3786" s="148"/>
    </row>
    <row r="3787" spans="1:19" x14ac:dyDescent="0.3">
      <c r="A3787" s="147"/>
      <c r="B3787" s="147"/>
      <c r="C3787" s="147"/>
      <c r="D3787" s="147"/>
      <c r="E3787" s="147"/>
      <c r="F3787" s="147"/>
      <c r="G3787" s="147"/>
      <c r="H3787" s="147"/>
      <c r="I3787" s="147"/>
      <c r="J3787" s="147"/>
      <c r="K3787" s="147"/>
      <c r="L3787" s="147"/>
      <c r="M3787" s="147"/>
      <c r="N3787" s="148"/>
      <c r="O3787" s="148"/>
      <c r="P3787" s="148"/>
      <c r="Q3787" s="148"/>
      <c r="R3787" s="148"/>
      <c r="S3787" s="148"/>
    </row>
    <row r="3788" spans="1:19" ht="15" customHeight="1" x14ac:dyDescent="0.3">
      <c r="A3788" s="147" t="s">
        <v>34207</v>
      </c>
      <c r="B3788" s="147"/>
      <c r="C3788" s="147" t="s">
        <v>34208</v>
      </c>
      <c r="D3788" s="147"/>
      <c r="E3788" s="147"/>
      <c r="F3788" s="147"/>
      <c r="G3788" s="147"/>
      <c r="H3788" s="147"/>
      <c r="I3788" s="147"/>
      <c r="J3788" s="147"/>
      <c r="K3788" s="147" t="s">
        <v>80</v>
      </c>
      <c r="L3788" s="147"/>
      <c r="M3788" s="147"/>
      <c r="N3788" s="148" t="s">
        <v>34209</v>
      </c>
      <c r="O3788" s="148"/>
      <c r="P3788" s="148"/>
      <c r="Q3788" s="148"/>
      <c r="R3788" s="148"/>
      <c r="S3788" s="148"/>
    </row>
    <row r="3789" spans="1:19" ht="15" customHeight="1" x14ac:dyDescent="0.3">
      <c r="A3789" s="147" t="s">
        <v>34210</v>
      </c>
      <c r="B3789" s="147"/>
      <c r="C3789" s="147" t="s">
        <v>34211</v>
      </c>
      <c r="D3789" s="147"/>
      <c r="E3789" s="147"/>
      <c r="F3789" s="147"/>
      <c r="G3789" s="147"/>
      <c r="H3789" s="147"/>
      <c r="I3789" s="147"/>
      <c r="J3789" s="147"/>
      <c r="K3789" s="147" t="s">
        <v>80</v>
      </c>
      <c r="L3789" s="147"/>
      <c r="M3789" s="147"/>
      <c r="N3789" s="148" t="s">
        <v>34212</v>
      </c>
      <c r="O3789" s="148"/>
      <c r="P3789" s="148"/>
      <c r="Q3789" s="148"/>
      <c r="R3789" s="148"/>
      <c r="S3789" s="148"/>
    </row>
    <row r="3790" spans="1:19" ht="15" customHeight="1" x14ac:dyDescent="0.3">
      <c r="A3790" s="147" t="s">
        <v>34213</v>
      </c>
      <c r="B3790" s="147"/>
      <c r="C3790" s="147" t="s">
        <v>34214</v>
      </c>
      <c r="D3790" s="147"/>
      <c r="E3790" s="147"/>
      <c r="F3790" s="147"/>
      <c r="G3790" s="147"/>
      <c r="H3790" s="147"/>
      <c r="I3790" s="147"/>
      <c r="J3790" s="147"/>
      <c r="K3790" s="147" t="s">
        <v>80</v>
      </c>
      <c r="L3790" s="147"/>
      <c r="M3790" s="147"/>
      <c r="N3790" s="148" t="s">
        <v>34215</v>
      </c>
      <c r="O3790" s="148"/>
      <c r="P3790" s="148"/>
      <c r="Q3790" s="148"/>
      <c r="R3790" s="148"/>
      <c r="S3790" s="148"/>
    </row>
    <row r="3791" spans="1:19" ht="15" customHeight="1" x14ac:dyDescent="0.3">
      <c r="A3791" s="147" t="s">
        <v>34216</v>
      </c>
      <c r="B3791" s="147"/>
      <c r="C3791" s="147" t="s">
        <v>34217</v>
      </c>
      <c r="D3791" s="147"/>
      <c r="E3791" s="147"/>
      <c r="F3791" s="147"/>
      <c r="G3791" s="147"/>
      <c r="H3791" s="147"/>
      <c r="I3791" s="147"/>
      <c r="J3791" s="147"/>
      <c r="K3791" s="147" t="s">
        <v>80</v>
      </c>
      <c r="L3791" s="147"/>
      <c r="M3791" s="147"/>
      <c r="N3791" s="148" t="s">
        <v>34218</v>
      </c>
      <c r="O3791" s="148"/>
      <c r="P3791" s="148"/>
      <c r="Q3791" s="148"/>
      <c r="R3791" s="148"/>
      <c r="S3791" s="148"/>
    </row>
    <row r="3792" spans="1:19" ht="15" customHeight="1" x14ac:dyDescent="0.3">
      <c r="A3792" s="147" t="s">
        <v>34219</v>
      </c>
      <c r="B3792" s="147"/>
      <c r="C3792" s="147" t="s">
        <v>34220</v>
      </c>
      <c r="D3792" s="147"/>
      <c r="E3792" s="147"/>
      <c r="F3792" s="147"/>
      <c r="G3792" s="147"/>
      <c r="H3792" s="147"/>
      <c r="I3792" s="147"/>
      <c r="J3792" s="147"/>
      <c r="K3792" s="147" t="s">
        <v>80</v>
      </c>
      <c r="L3792" s="147"/>
      <c r="M3792" s="147"/>
      <c r="N3792" s="148" t="s">
        <v>34221</v>
      </c>
      <c r="O3792" s="148"/>
      <c r="P3792" s="148"/>
      <c r="Q3792" s="148"/>
      <c r="R3792" s="148"/>
      <c r="S3792" s="148"/>
    </row>
    <row r="3793" spans="1:19" ht="15" customHeight="1" x14ac:dyDescent="0.3">
      <c r="A3793" s="147" t="s">
        <v>34222</v>
      </c>
      <c r="B3793" s="147"/>
      <c r="C3793" s="147" t="s">
        <v>34223</v>
      </c>
      <c r="D3793" s="147"/>
      <c r="E3793" s="147"/>
      <c r="F3793" s="147"/>
      <c r="G3793" s="147"/>
      <c r="H3793" s="147"/>
      <c r="I3793" s="147"/>
      <c r="J3793" s="147"/>
      <c r="K3793" s="147" t="s">
        <v>80</v>
      </c>
      <c r="L3793" s="147"/>
      <c r="M3793" s="147"/>
      <c r="N3793" s="148" t="s">
        <v>8080</v>
      </c>
      <c r="O3793" s="148"/>
      <c r="P3793" s="148"/>
      <c r="Q3793" s="148"/>
      <c r="R3793" s="148"/>
      <c r="S3793" s="148"/>
    </row>
    <row r="3794" spans="1:19" ht="15" customHeight="1" x14ac:dyDescent="0.3">
      <c r="A3794" s="147" t="s">
        <v>34224</v>
      </c>
      <c r="B3794" s="147"/>
      <c r="C3794" s="147" t="s">
        <v>34225</v>
      </c>
      <c r="D3794" s="147"/>
      <c r="E3794" s="147"/>
      <c r="F3794" s="147"/>
      <c r="G3794" s="147"/>
      <c r="H3794" s="147"/>
      <c r="I3794" s="147"/>
      <c r="J3794" s="147"/>
      <c r="K3794" s="147" t="s">
        <v>80</v>
      </c>
      <c r="L3794" s="147"/>
      <c r="M3794" s="147"/>
      <c r="N3794" s="148" t="s">
        <v>34226</v>
      </c>
      <c r="O3794" s="148"/>
      <c r="P3794" s="148"/>
      <c r="Q3794" s="148"/>
      <c r="R3794" s="148"/>
      <c r="S3794" s="148"/>
    </row>
    <row r="3795" spans="1:19" ht="15" customHeight="1" x14ac:dyDescent="0.3">
      <c r="A3795" s="147" t="s">
        <v>34227</v>
      </c>
      <c r="B3795" s="147"/>
      <c r="C3795" s="147" t="s">
        <v>34228</v>
      </c>
      <c r="D3795" s="147"/>
      <c r="E3795" s="147"/>
      <c r="F3795" s="147"/>
      <c r="G3795" s="147"/>
      <c r="H3795" s="147"/>
      <c r="I3795" s="147"/>
      <c r="J3795" s="147"/>
      <c r="K3795" s="147" t="s">
        <v>80</v>
      </c>
      <c r="L3795" s="147"/>
      <c r="M3795" s="147"/>
      <c r="N3795" s="148" t="s">
        <v>34229</v>
      </c>
      <c r="O3795" s="148"/>
      <c r="P3795" s="148"/>
      <c r="Q3795" s="148"/>
      <c r="R3795" s="148"/>
      <c r="S3795" s="148"/>
    </row>
    <row r="3796" spans="1:19" ht="15" customHeight="1" x14ac:dyDescent="0.3">
      <c r="A3796" s="147" t="s">
        <v>34230</v>
      </c>
      <c r="B3796" s="147"/>
      <c r="C3796" s="147" t="s">
        <v>34231</v>
      </c>
      <c r="D3796" s="147"/>
      <c r="E3796" s="147"/>
      <c r="F3796" s="147"/>
      <c r="G3796" s="147"/>
      <c r="H3796" s="147"/>
      <c r="I3796" s="147"/>
      <c r="J3796" s="147"/>
      <c r="K3796" s="147" t="s">
        <v>80</v>
      </c>
      <c r="L3796" s="147"/>
      <c r="M3796" s="147"/>
      <c r="N3796" s="148" t="s">
        <v>34232</v>
      </c>
      <c r="O3796" s="148"/>
      <c r="P3796" s="148"/>
      <c r="Q3796" s="148"/>
      <c r="R3796" s="148"/>
      <c r="S3796" s="148"/>
    </row>
    <row r="3797" spans="1:19" ht="15" customHeight="1" x14ac:dyDescent="0.3">
      <c r="A3797" s="147" t="s">
        <v>34233</v>
      </c>
      <c r="B3797" s="147"/>
      <c r="C3797" s="147" t="s">
        <v>34234</v>
      </c>
      <c r="D3797" s="147"/>
      <c r="E3797" s="147"/>
      <c r="F3797" s="147"/>
      <c r="G3797" s="147"/>
      <c r="H3797" s="147"/>
      <c r="I3797" s="147"/>
      <c r="J3797" s="147"/>
      <c r="K3797" s="147" t="s">
        <v>146</v>
      </c>
      <c r="L3797" s="147"/>
      <c r="M3797" s="147"/>
      <c r="N3797" s="148" t="s">
        <v>34235</v>
      </c>
      <c r="O3797" s="148"/>
      <c r="P3797" s="148"/>
      <c r="Q3797" s="148"/>
      <c r="R3797" s="148"/>
      <c r="S3797" s="148"/>
    </row>
    <row r="3798" spans="1:19" ht="15" customHeight="1" x14ac:dyDescent="0.3">
      <c r="A3798" s="147" t="s">
        <v>34236</v>
      </c>
      <c r="B3798" s="147"/>
      <c r="C3798" s="147" t="s">
        <v>34237</v>
      </c>
      <c r="D3798" s="147"/>
      <c r="E3798" s="147"/>
      <c r="F3798" s="147"/>
      <c r="G3798" s="147"/>
      <c r="H3798" s="147"/>
      <c r="I3798" s="147"/>
      <c r="J3798" s="147"/>
      <c r="K3798" s="147" t="s">
        <v>80</v>
      </c>
      <c r="L3798" s="147"/>
      <c r="M3798" s="147"/>
      <c r="N3798" s="148" t="s">
        <v>34238</v>
      </c>
      <c r="O3798" s="148"/>
      <c r="P3798" s="148"/>
      <c r="Q3798" s="148"/>
      <c r="R3798" s="148"/>
      <c r="S3798" s="148"/>
    </row>
    <row r="3799" spans="1:19" ht="15" customHeight="1" x14ac:dyDescent="0.3">
      <c r="A3799" s="147" t="s">
        <v>34239</v>
      </c>
      <c r="B3799" s="147"/>
      <c r="C3799" s="147" t="s">
        <v>34240</v>
      </c>
      <c r="D3799" s="147"/>
      <c r="E3799" s="147"/>
      <c r="F3799" s="147"/>
      <c r="G3799" s="147"/>
      <c r="H3799" s="147"/>
      <c r="I3799" s="147"/>
      <c r="J3799" s="147"/>
      <c r="K3799" s="147" t="s">
        <v>146</v>
      </c>
      <c r="L3799" s="147"/>
      <c r="M3799" s="147"/>
      <c r="N3799" s="148" t="s">
        <v>34241</v>
      </c>
      <c r="O3799" s="148"/>
      <c r="P3799" s="148"/>
      <c r="Q3799" s="148"/>
      <c r="R3799" s="148"/>
      <c r="S3799" s="148"/>
    </row>
    <row r="3800" spans="1:19" ht="15" customHeight="1" x14ac:dyDescent="0.3">
      <c r="A3800" s="147" t="s">
        <v>34242</v>
      </c>
      <c r="B3800" s="147"/>
      <c r="C3800" s="147" t="s">
        <v>34243</v>
      </c>
      <c r="D3800" s="147"/>
      <c r="E3800" s="147"/>
      <c r="F3800" s="147"/>
      <c r="G3800" s="147"/>
      <c r="H3800" s="147"/>
      <c r="I3800" s="147"/>
      <c r="J3800" s="147"/>
      <c r="K3800" s="147" t="s">
        <v>1074</v>
      </c>
      <c r="L3800" s="147"/>
      <c r="M3800" s="147"/>
      <c r="N3800" s="148" t="s">
        <v>34244</v>
      </c>
      <c r="O3800" s="148"/>
      <c r="P3800" s="148"/>
      <c r="Q3800" s="148"/>
      <c r="R3800" s="148"/>
      <c r="S3800" s="148"/>
    </row>
    <row r="3801" spans="1:19" ht="15" customHeight="1" x14ac:dyDescent="0.3">
      <c r="A3801" s="147" t="s">
        <v>34245</v>
      </c>
      <c r="B3801" s="147"/>
      <c r="C3801" s="147" t="s">
        <v>34246</v>
      </c>
      <c r="D3801" s="147"/>
      <c r="E3801" s="147"/>
      <c r="F3801" s="147"/>
      <c r="G3801" s="147"/>
      <c r="H3801" s="147"/>
      <c r="I3801" s="147"/>
      <c r="J3801" s="147"/>
      <c r="K3801" s="147" t="s">
        <v>80</v>
      </c>
      <c r="L3801" s="147"/>
      <c r="M3801" s="147"/>
      <c r="N3801" s="148" t="s">
        <v>34247</v>
      </c>
      <c r="O3801" s="148"/>
      <c r="P3801" s="148"/>
      <c r="Q3801" s="148"/>
      <c r="R3801" s="148"/>
      <c r="S3801" s="148"/>
    </row>
    <row r="3802" spans="1:19" ht="15" customHeight="1" x14ac:dyDescent="0.3">
      <c r="A3802" s="147" t="s">
        <v>34248</v>
      </c>
      <c r="B3802" s="147"/>
      <c r="C3802" s="147" t="s">
        <v>34249</v>
      </c>
      <c r="D3802" s="147"/>
      <c r="E3802" s="147"/>
      <c r="F3802" s="147"/>
      <c r="G3802" s="147"/>
      <c r="H3802" s="147"/>
      <c r="I3802" s="147"/>
      <c r="J3802" s="147"/>
      <c r="K3802" s="147" t="s">
        <v>1074</v>
      </c>
      <c r="L3802" s="147"/>
      <c r="M3802" s="147"/>
      <c r="N3802" s="148" t="s">
        <v>34250</v>
      </c>
      <c r="O3802" s="148"/>
      <c r="P3802" s="148"/>
      <c r="Q3802" s="148"/>
      <c r="R3802" s="148"/>
      <c r="S3802" s="148"/>
    </row>
    <row r="3803" spans="1:19" ht="15" customHeight="1" x14ac:dyDescent="0.3">
      <c r="A3803" s="147" t="s">
        <v>34251</v>
      </c>
      <c r="B3803" s="147"/>
      <c r="C3803" s="147" t="s">
        <v>34252</v>
      </c>
      <c r="D3803" s="147"/>
      <c r="E3803" s="147"/>
      <c r="F3803" s="147"/>
      <c r="G3803" s="147"/>
      <c r="H3803" s="147"/>
      <c r="I3803" s="147"/>
      <c r="J3803" s="147"/>
      <c r="K3803" s="147" t="s">
        <v>80</v>
      </c>
      <c r="L3803" s="147"/>
      <c r="M3803" s="147"/>
      <c r="N3803" s="148" t="s">
        <v>34253</v>
      </c>
      <c r="O3803" s="148"/>
      <c r="P3803" s="148"/>
      <c r="Q3803" s="148"/>
      <c r="R3803" s="148"/>
      <c r="S3803" s="148"/>
    </row>
    <row r="3804" spans="1:19" ht="15" customHeight="1" x14ac:dyDescent="0.3">
      <c r="A3804" s="147" t="s">
        <v>34254</v>
      </c>
      <c r="B3804" s="147"/>
      <c r="C3804" s="147" t="s">
        <v>34255</v>
      </c>
      <c r="D3804" s="147"/>
      <c r="E3804" s="147"/>
      <c r="F3804" s="147"/>
      <c r="G3804" s="147"/>
      <c r="H3804" s="147"/>
      <c r="I3804" s="147"/>
      <c r="J3804" s="147"/>
      <c r="K3804" s="147" t="s">
        <v>80</v>
      </c>
      <c r="L3804" s="147"/>
      <c r="M3804" s="147"/>
      <c r="N3804" s="148" t="s">
        <v>26962</v>
      </c>
      <c r="O3804" s="148"/>
      <c r="P3804" s="148"/>
      <c r="Q3804" s="148"/>
      <c r="R3804" s="148"/>
      <c r="S3804" s="148"/>
    </row>
    <row r="3805" spans="1:19" ht="15" customHeight="1" x14ac:dyDescent="0.3">
      <c r="A3805" s="147" t="s">
        <v>34256</v>
      </c>
      <c r="B3805" s="147"/>
      <c r="C3805" s="147" t="s">
        <v>34257</v>
      </c>
      <c r="D3805" s="147"/>
      <c r="E3805" s="147"/>
      <c r="F3805" s="147"/>
      <c r="G3805" s="147"/>
      <c r="H3805" s="147"/>
      <c r="I3805" s="147"/>
      <c r="J3805" s="147"/>
      <c r="K3805" s="147" t="s">
        <v>80</v>
      </c>
      <c r="L3805" s="147"/>
      <c r="M3805" s="147"/>
      <c r="N3805" s="148" t="s">
        <v>26967</v>
      </c>
      <c r="O3805" s="148"/>
      <c r="P3805" s="148"/>
      <c r="Q3805" s="148"/>
      <c r="R3805" s="148"/>
      <c r="S3805" s="148"/>
    </row>
    <row r="3806" spans="1:19" ht="15" customHeight="1" x14ac:dyDescent="0.3">
      <c r="A3806" s="147" t="s">
        <v>34258</v>
      </c>
      <c r="B3806" s="147"/>
      <c r="C3806" s="147" t="s">
        <v>34259</v>
      </c>
      <c r="D3806" s="147"/>
      <c r="E3806" s="147"/>
      <c r="F3806" s="147"/>
      <c r="G3806" s="147"/>
      <c r="H3806" s="147"/>
      <c r="I3806" s="147"/>
      <c r="J3806" s="147"/>
      <c r="K3806" s="147" t="s">
        <v>80</v>
      </c>
      <c r="L3806" s="147"/>
      <c r="M3806" s="147"/>
      <c r="N3806" s="148" t="s">
        <v>34260</v>
      </c>
      <c r="O3806" s="148"/>
      <c r="P3806" s="148"/>
      <c r="Q3806" s="148"/>
      <c r="R3806" s="148"/>
      <c r="S3806" s="148"/>
    </row>
    <row r="3807" spans="1:19" ht="15" customHeight="1" x14ac:dyDescent="0.3">
      <c r="A3807" s="147" t="s">
        <v>34261</v>
      </c>
      <c r="B3807" s="147"/>
      <c r="C3807" s="147" t="s">
        <v>34262</v>
      </c>
      <c r="D3807" s="147"/>
      <c r="E3807" s="147"/>
      <c r="F3807" s="147"/>
      <c r="G3807" s="147"/>
      <c r="H3807" s="147"/>
      <c r="I3807" s="147"/>
      <c r="J3807" s="147"/>
      <c r="K3807" s="147" t="s">
        <v>80</v>
      </c>
      <c r="L3807" s="147"/>
      <c r="M3807" s="147"/>
      <c r="N3807" s="148" t="s">
        <v>34263</v>
      </c>
      <c r="O3807" s="148"/>
      <c r="P3807" s="148"/>
      <c r="Q3807" s="148"/>
      <c r="R3807" s="148"/>
      <c r="S3807" s="148"/>
    </row>
    <row r="3808" spans="1:19" ht="15" customHeight="1" x14ac:dyDescent="0.3">
      <c r="A3808" s="147" t="s">
        <v>34264</v>
      </c>
      <c r="B3808" s="147"/>
      <c r="C3808" s="147" t="s">
        <v>34265</v>
      </c>
      <c r="D3808" s="147"/>
      <c r="E3808" s="147"/>
      <c r="F3808" s="147"/>
      <c r="G3808" s="147"/>
      <c r="H3808" s="147"/>
      <c r="I3808" s="147"/>
      <c r="J3808" s="147"/>
      <c r="K3808" s="147" t="s">
        <v>80</v>
      </c>
      <c r="L3808" s="147"/>
      <c r="M3808" s="147"/>
      <c r="N3808" s="148" t="s">
        <v>34266</v>
      </c>
      <c r="O3808" s="148"/>
      <c r="P3808" s="148"/>
      <c r="Q3808" s="148"/>
      <c r="R3808" s="148"/>
      <c r="S3808" s="148"/>
    </row>
    <row r="3809" spans="1:19" ht="15" customHeight="1" x14ac:dyDescent="0.3">
      <c r="A3809" s="147" t="s">
        <v>34267</v>
      </c>
      <c r="B3809" s="147"/>
      <c r="C3809" s="147" t="s">
        <v>34268</v>
      </c>
      <c r="D3809" s="147"/>
      <c r="E3809" s="147"/>
      <c r="F3809" s="147"/>
      <c r="G3809" s="147"/>
      <c r="H3809" s="147"/>
      <c r="I3809" s="147"/>
      <c r="J3809" s="147"/>
      <c r="K3809" s="147" t="s">
        <v>1074</v>
      </c>
      <c r="L3809" s="147"/>
      <c r="M3809" s="147"/>
      <c r="N3809" s="148" t="s">
        <v>34269</v>
      </c>
      <c r="O3809" s="148"/>
      <c r="P3809" s="148"/>
      <c r="Q3809" s="148"/>
      <c r="R3809" s="148"/>
      <c r="S3809" s="148"/>
    </row>
    <row r="3810" spans="1:19" ht="15" customHeight="1" x14ac:dyDescent="0.3">
      <c r="A3810" s="147" t="s">
        <v>34270</v>
      </c>
      <c r="B3810" s="147"/>
      <c r="C3810" s="147" t="s">
        <v>34271</v>
      </c>
      <c r="D3810" s="147"/>
      <c r="E3810" s="147"/>
      <c r="F3810" s="147"/>
      <c r="G3810" s="147"/>
      <c r="H3810" s="147"/>
      <c r="I3810" s="147"/>
      <c r="J3810" s="147"/>
      <c r="K3810" s="147" t="s">
        <v>1074</v>
      </c>
      <c r="L3810" s="147"/>
      <c r="M3810" s="147"/>
      <c r="N3810" s="148" t="s">
        <v>34272</v>
      </c>
      <c r="O3810" s="148"/>
      <c r="P3810" s="148"/>
      <c r="Q3810" s="148"/>
      <c r="R3810" s="148"/>
      <c r="S3810" s="148"/>
    </row>
    <row r="3811" spans="1:19" ht="15" customHeight="1" x14ac:dyDescent="0.3">
      <c r="A3811" s="147" t="s">
        <v>34273</v>
      </c>
      <c r="B3811" s="147"/>
      <c r="C3811" s="147" t="s">
        <v>34274</v>
      </c>
      <c r="D3811" s="147"/>
      <c r="E3811" s="147"/>
      <c r="F3811" s="147"/>
      <c r="G3811" s="147"/>
      <c r="H3811" s="147"/>
      <c r="I3811" s="147"/>
      <c r="J3811" s="147"/>
      <c r="K3811" s="147" t="s">
        <v>1037</v>
      </c>
      <c r="L3811" s="147"/>
      <c r="M3811" s="147"/>
      <c r="N3811" s="148" t="s">
        <v>34275</v>
      </c>
      <c r="O3811" s="148"/>
      <c r="P3811" s="148"/>
      <c r="Q3811" s="148"/>
      <c r="R3811" s="148"/>
      <c r="S3811" s="148"/>
    </row>
    <row r="3812" spans="1:19" ht="15" customHeight="1" x14ac:dyDescent="0.3">
      <c r="A3812" s="147" t="s">
        <v>34276</v>
      </c>
      <c r="B3812" s="147"/>
      <c r="C3812" s="147" t="s">
        <v>34277</v>
      </c>
      <c r="D3812" s="147"/>
      <c r="E3812" s="147"/>
      <c r="F3812" s="147"/>
      <c r="G3812" s="147"/>
      <c r="H3812" s="147"/>
      <c r="I3812" s="147"/>
      <c r="J3812" s="147"/>
      <c r="K3812" s="147" t="s">
        <v>1037</v>
      </c>
      <c r="L3812" s="147"/>
      <c r="M3812" s="147"/>
      <c r="N3812" s="148" t="s">
        <v>34278</v>
      </c>
      <c r="O3812" s="148"/>
      <c r="P3812" s="148"/>
      <c r="Q3812" s="148"/>
      <c r="R3812" s="148"/>
      <c r="S3812" s="148"/>
    </row>
    <row r="3813" spans="1:19" ht="15" customHeight="1" x14ac:dyDescent="0.3">
      <c r="A3813" s="147" t="s">
        <v>34279</v>
      </c>
      <c r="B3813" s="147"/>
      <c r="C3813" s="147" t="s">
        <v>34280</v>
      </c>
      <c r="D3813" s="147"/>
      <c r="E3813" s="147"/>
      <c r="F3813" s="147"/>
      <c r="G3813" s="147"/>
      <c r="H3813" s="147"/>
      <c r="I3813" s="147"/>
      <c r="J3813" s="147"/>
      <c r="K3813" s="147" t="s">
        <v>1037</v>
      </c>
      <c r="L3813" s="147"/>
      <c r="M3813" s="147"/>
      <c r="N3813" s="148" t="s">
        <v>34281</v>
      </c>
      <c r="O3813" s="148"/>
      <c r="P3813" s="148"/>
      <c r="Q3813" s="148"/>
      <c r="R3813" s="148"/>
      <c r="S3813" s="148"/>
    </row>
    <row r="3814" spans="1:19" ht="15" customHeight="1" x14ac:dyDescent="0.3">
      <c r="A3814" s="147" t="s">
        <v>34282</v>
      </c>
      <c r="B3814" s="147"/>
      <c r="C3814" s="147" t="s">
        <v>34283</v>
      </c>
      <c r="D3814" s="147"/>
      <c r="E3814" s="147"/>
      <c r="F3814" s="147"/>
      <c r="G3814" s="147"/>
      <c r="H3814" s="147"/>
      <c r="I3814" s="147"/>
      <c r="J3814" s="147"/>
      <c r="K3814" s="147" t="s">
        <v>146</v>
      </c>
      <c r="L3814" s="147"/>
      <c r="M3814" s="147"/>
      <c r="N3814" s="148" t="s">
        <v>34284</v>
      </c>
      <c r="O3814" s="148"/>
      <c r="P3814" s="148"/>
      <c r="Q3814" s="148"/>
      <c r="R3814" s="148"/>
      <c r="S3814" s="148"/>
    </row>
    <row r="3815" spans="1:19" ht="15" customHeight="1" x14ac:dyDescent="0.3">
      <c r="A3815" s="147" t="s">
        <v>34285</v>
      </c>
      <c r="B3815" s="147"/>
      <c r="C3815" s="147" t="s">
        <v>34286</v>
      </c>
      <c r="D3815" s="147"/>
      <c r="E3815" s="147"/>
      <c r="F3815" s="147"/>
      <c r="G3815" s="147"/>
      <c r="H3815" s="147"/>
      <c r="I3815" s="147"/>
      <c r="J3815" s="147"/>
      <c r="K3815" s="147" t="s">
        <v>146</v>
      </c>
      <c r="L3815" s="147"/>
      <c r="M3815" s="147"/>
      <c r="N3815" s="148" t="s">
        <v>27670</v>
      </c>
      <c r="O3815" s="148"/>
      <c r="P3815" s="148"/>
      <c r="Q3815" s="148"/>
      <c r="R3815" s="148"/>
      <c r="S3815" s="148"/>
    </row>
    <row r="3816" spans="1:19" ht="15" customHeight="1" x14ac:dyDescent="0.3">
      <c r="A3816" s="147" t="s">
        <v>34287</v>
      </c>
      <c r="B3816" s="147"/>
      <c r="C3816" s="147" t="s">
        <v>34288</v>
      </c>
      <c r="D3816" s="147"/>
      <c r="E3816" s="147"/>
      <c r="F3816" s="147"/>
      <c r="G3816" s="147"/>
      <c r="H3816" s="147"/>
      <c r="I3816" s="147"/>
      <c r="J3816" s="147"/>
      <c r="K3816" s="147" t="s">
        <v>146</v>
      </c>
      <c r="L3816" s="147"/>
      <c r="M3816" s="147"/>
      <c r="N3816" s="148" t="s">
        <v>34289</v>
      </c>
      <c r="O3816" s="148"/>
      <c r="P3816" s="148"/>
      <c r="Q3816" s="148"/>
      <c r="R3816" s="148"/>
      <c r="S3816" s="148"/>
    </row>
    <row r="3817" spans="1:19" ht="15" customHeight="1" x14ac:dyDescent="0.3">
      <c r="A3817" s="147" t="s">
        <v>34290</v>
      </c>
      <c r="B3817" s="147"/>
      <c r="C3817" s="147" t="s">
        <v>34291</v>
      </c>
      <c r="D3817" s="147"/>
      <c r="E3817" s="147"/>
      <c r="F3817" s="147"/>
      <c r="G3817" s="147"/>
      <c r="H3817" s="147"/>
      <c r="I3817" s="147"/>
      <c r="J3817" s="147"/>
      <c r="K3817" s="147" t="s">
        <v>1074</v>
      </c>
      <c r="L3817" s="147"/>
      <c r="M3817" s="147"/>
      <c r="N3817" s="148" t="s">
        <v>34292</v>
      </c>
      <c r="O3817" s="148"/>
      <c r="P3817" s="148"/>
      <c r="Q3817" s="148"/>
      <c r="R3817" s="148"/>
      <c r="S3817" s="148"/>
    </row>
    <row r="3818" spans="1:19" ht="15" customHeight="1" x14ac:dyDescent="0.3">
      <c r="A3818" s="147" t="s">
        <v>34293</v>
      </c>
      <c r="B3818" s="147"/>
      <c r="C3818" s="147" t="s">
        <v>34294</v>
      </c>
      <c r="D3818" s="147"/>
      <c r="E3818" s="147"/>
      <c r="F3818" s="147"/>
      <c r="G3818" s="147"/>
      <c r="H3818" s="147"/>
      <c r="I3818" s="147"/>
      <c r="J3818" s="147"/>
      <c r="K3818" s="147" t="s">
        <v>146</v>
      </c>
      <c r="L3818" s="147"/>
      <c r="M3818" s="147"/>
      <c r="N3818" s="148" t="s">
        <v>34295</v>
      </c>
      <c r="O3818" s="148"/>
      <c r="P3818" s="148"/>
      <c r="Q3818" s="148"/>
      <c r="R3818" s="148"/>
      <c r="S3818" s="148"/>
    </row>
    <row r="3819" spans="1:19" ht="15" customHeight="1" x14ac:dyDescent="0.3">
      <c r="A3819" s="147" t="s">
        <v>34296</v>
      </c>
      <c r="B3819" s="147"/>
      <c r="C3819" s="147" t="s">
        <v>34297</v>
      </c>
      <c r="D3819" s="147"/>
      <c r="E3819" s="147"/>
      <c r="F3819" s="147"/>
      <c r="G3819" s="147"/>
      <c r="H3819" s="147"/>
      <c r="I3819" s="147"/>
      <c r="J3819" s="147"/>
      <c r="K3819" s="147" t="s">
        <v>146</v>
      </c>
      <c r="L3819" s="147"/>
      <c r="M3819" s="147"/>
      <c r="N3819" s="148" t="s">
        <v>34298</v>
      </c>
      <c r="O3819" s="148"/>
      <c r="P3819" s="148"/>
      <c r="Q3819" s="148"/>
      <c r="R3819" s="148"/>
      <c r="S3819" s="148"/>
    </row>
    <row r="3820" spans="1:19" ht="15" customHeight="1" x14ac:dyDescent="0.3">
      <c r="A3820" s="147" t="s">
        <v>34299</v>
      </c>
      <c r="B3820" s="147"/>
      <c r="C3820" s="147" t="s">
        <v>34300</v>
      </c>
      <c r="D3820" s="147"/>
      <c r="E3820" s="147"/>
      <c r="F3820" s="147"/>
      <c r="G3820" s="147"/>
      <c r="H3820" s="147"/>
      <c r="I3820" s="147"/>
      <c r="J3820" s="147"/>
      <c r="K3820" s="147" t="s">
        <v>80</v>
      </c>
      <c r="L3820" s="147"/>
      <c r="M3820" s="147"/>
      <c r="N3820" s="148" t="s">
        <v>34301</v>
      </c>
      <c r="O3820" s="148"/>
      <c r="P3820" s="148"/>
      <c r="Q3820" s="148"/>
      <c r="R3820" s="148"/>
      <c r="S3820" s="148"/>
    </row>
    <row r="3821" spans="1:19" ht="15" customHeight="1" x14ac:dyDescent="0.3">
      <c r="A3821" s="147" t="s">
        <v>34302</v>
      </c>
      <c r="B3821" s="147"/>
      <c r="C3821" s="147" t="s">
        <v>34303</v>
      </c>
      <c r="D3821" s="147"/>
      <c r="E3821" s="147"/>
      <c r="F3821" s="147"/>
      <c r="G3821" s="147"/>
      <c r="H3821" s="147"/>
      <c r="I3821" s="147"/>
      <c r="J3821" s="147"/>
      <c r="K3821" s="147" t="s">
        <v>146</v>
      </c>
      <c r="L3821" s="147"/>
      <c r="M3821" s="147"/>
      <c r="N3821" s="148" t="s">
        <v>34304</v>
      </c>
      <c r="O3821" s="148"/>
      <c r="P3821" s="148"/>
      <c r="Q3821" s="148"/>
      <c r="R3821" s="148"/>
      <c r="S3821" s="148"/>
    </row>
    <row r="3822" spans="1:19" ht="15" customHeight="1" x14ac:dyDescent="0.3">
      <c r="A3822" s="147" t="s">
        <v>34305</v>
      </c>
      <c r="B3822" s="147"/>
      <c r="C3822" s="147" t="s">
        <v>34306</v>
      </c>
      <c r="D3822" s="147"/>
      <c r="E3822" s="147"/>
      <c r="F3822" s="147"/>
      <c r="G3822" s="147"/>
      <c r="H3822" s="147"/>
      <c r="I3822" s="147"/>
      <c r="J3822" s="147"/>
      <c r="K3822" s="147" t="s">
        <v>146</v>
      </c>
      <c r="L3822" s="147"/>
      <c r="M3822" s="147"/>
      <c r="N3822" s="148" t="s">
        <v>34307</v>
      </c>
      <c r="O3822" s="148"/>
      <c r="P3822" s="148"/>
      <c r="Q3822" s="148"/>
      <c r="R3822" s="148"/>
      <c r="S3822" s="148"/>
    </row>
    <row r="3823" spans="1:19" ht="15" customHeight="1" x14ac:dyDescent="0.3">
      <c r="A3823" s="147" t="s">
        <v>34308</v>
      </c>
      <c r="B3823" s="147"/>
      <c r="C3823" s="147" t="s">
        <v>34309</v>
      </c>
      <c r="D3823" s="147"/>
      <c r="E3823" s="147"/>
      <c r="F3823" s="147"/>
      <c r="G3823" s="147"/>
      <c r="H3823" s="147"/>
      <c r="I3823" s="147"/>
      <c r="J3823" s="147"/>
      <c r="K3823" s="147" t="s">
        <v>80</v>
      </c>
      <c r="L3823" s="147"/>
      <c r="M3823" s="147"/>
      <c r="N3823" s="148" t="s">
        <v>16452</v>
      </c>
      <c r="O3823" s="148"/>
      <c r="P3823" s="148"/>
      <c r="Q3823" s="148"/>
      <c r="R3823" s="148"/>
      <c r="S3823" s="148"/>
    </row>
    <row r="3824" spans="1:19" ht="15" customHeight="1" x14ac:dyDescent="0.3">
      <c r="A3824" s="152" t="s">
        <v>34310</v>
      </c>
      <c r="B3824" s="152"/>
      <c r="C3824" s="152" t="s">
        <v>34311</v>
      </c>
      <c r="D3824" s="152"/>
      <c r="E3824" s="152"/>
      <c r="F3824" s="152"/>
      <c r="G3824" s="152"/>
      <c r="H3824" s="152"/>
      <c r="I3824" s="152"/>
      <c r="J3824" s="152"/>
      <c r="K3824" s="152" t="s">
        <v>26910</v>
      </c>
      <c r="L3824" s="152"/>
      <c r="M3824" s="152"/>
      <c r="N3824" s="153" t="s">
        <v>26911</v>
      </c>
      <c r="O3824" s="153"/>
      <c r="P3824" s="153"/>
      <c r="Q3824" s="153"/>
      <c r="R3824" s="153"/>
      <c r="S3824" s="153"/>
    </row>
    <row r="3826" spans="1:19" ht="15" customHeight="1" x14ac:dyDescent="0.3">
      <c r="A3826" s="154" t="s">
        <v>26963</v>
      </c>
      <c r="B3826" s="154"/>
      <c r="C3826" s="154"/>
    </row>
    <row r="3827" spans="1:19" ht="15" customHeight="1" x14ac:dyDescent="0.3">
      <c r="A3827" s="154"/>
      <c r="B3827" s="154"/>
      <c r="C3827" s="154"/>
      <c r="P3827" s="155" t="s">
        <v>34312</v>
      </c>
      <c r="Q3827" s="155"/>
      <c r="R3827" s="155"/>
      <c r="S3827" s="155"/>
    </row>
    <row r="3828" spans="1:19" x14ac:dyDescent="0.3">
      <c r="P3828" s="155"/>
      <c r="Q3828" s="155"/>
      <c r="R3828" s="155"/>
      <c r="S3828" s="155"/>
    </row>
    <row r="3830" spans="1:19" ht="15.75" customHeight="1" x14ac:dyDescent="0.3">
      <c r="H3830" s="150" t="s">
        <v>26843</v>
      </c>
      <c r="I3830" s="150"/>
      <c r="J3830" s="150"/>
      <c r="K3830" s="150"/>
      <c r="L3830" s="150"/>
      <c r="M3830" s="150"/>
      <c r="N3830" s="150"/>
    </row>
    <row r="3832" spans="1:19" ht="15.75" customHeight="1" x14ac:dyDescent="0.3">
      <c r="G3832" s="150" t="s">
        <v>26844</v>
      </c>
      <c r="H3832" s="150"/>
    </row>
    <row r="3834" spans="1:19" ht="15" customHeight="1" x14ac:dyDescent="0.3">
      <c r="A3834" s="151" t="s">
        <v>26845</v>
      </c>
      <c r="B3834" s="151"/>
      <c r="C3834" s="151"/>
      <c r="D3834" s="151"/>
      <c r="J3834" s="151" t="s">
        <v>26846</v>
      </c>
      <c r="K3834" s="151"/>
      <c r="M3834" s="151" t="s">
        <v>26847</v>
      </c>
      <c r="N3834" s="151"/>
      <c r="P3834" s="151" t="s">
        <v>26848</v>
      </c>
      <c r="Q3834" s="151"/>
      <c r="R3834" s="151"/>
    </row>
    <row r="3836" spans="1:19" ht="15" customHeight="1" x14ac:dyDescent="0.3">
      <c r="A3836" s="137" t="s">
        <v>27</v>
      </c>
      <c r="C3836" s="149" t="s">
        <v>26849</v>
      </c>
      <c r="D3836" s="149"/>
      <c r="E3836" s="149"/>
      <c r="L3836" s="137" t="s">
        <v>13</v>
      </c>
      <c r="R3836" s="137" t="s">
        <v>26850</v>
      </c>
    </row>
    <row r="3838" spans="1:19" ht="15" customHeight="1" x14ac:dyDescent="0.3">
      <c r="A3838" s="147" t="s">
        <v>34313</v>
      </c>
      <c r="B3838" s="147"/>
      <c r="C3838" s="147" t="s">
        <v>34314</v>
      </c>
      <c r="D3838" s="147"/>
      <c r="E3838" s="147"/>
      <c r="F3838" s="147"/>
      <c r="G3838" s="147"/>
      <c r="H3838" s="147"/>
      <c r="I3838" s="147"/>
      <c r="J3838" s="147"/>
      <c r="K3838" s="147" t="s">
        <v>19026</v>
      </c>
      <c r="L3838" s="147"/>
      <c r="M3838" s="147"/>
      <c r="N3838" s="148" t="s">
        <v>34315</v>
      </c>
      <c r="O3838" s="148"/>
      <c r="P3838" s="148"/>
      <c r="Q3838" s="148"/>
      <c r="R3838" s="148"/>
      <c r="S3838" s="148"/>
    </row>
    <row r="3839" spans="1:19" x14ac:dyDescent="0.3">
      <c r="A3839" s="147"/>
      <c r="B3839" s="147"/>
      <c r="C3839" s="147"/>
      <c r="D3839" s="147"/>
      <c r="E3839" s="147"/>
      <c r="F3839" s="147"/>
      <c r="G3839" s="147"/>
      <c r="H3839" s="147"/>
      <c r="I3839" s="147"/>
      <c r="J3839" s="147"/>
      <c r="K3839" s="147"/>
      <c r="L3839" s="147"/>
      <c r="M3839" s="147"/>
      <c r="N3839" s="148"/>
      <c r="O3839" s="148"/>
      <c r="P3839" s="148"/>
      <c r="Q3839" s="148"/>
      <c r="R3839" s="148"/>
      <c r="S3839" s="148"/>
    </row>
    <row r="3840" spans="1:19" ht="15" customHeight="1" x14ac:dyDescent="0.3">
      <c r="A3840" s="147" t="s">
        <v>34316</v>
      </c>
      <c r="B3840" s="147"/>
      <c r="C3840" s="147" t="s">
        <v>34317</v>
      </c>
      <c r="D3840" s="147"/>
      <c r="E3840" s="147"/>
      <c r="F3840" s="147"/>
      <c r="G3840" s="147"/>
      <c r="H3840" s="147"/>
      <c r="I3840" s="147"/>
      <c r="J3840" s="147"/>
      <c r="K3840" s="147" t="s">
        <v>146</v>
      </c>
      <c r="L3840" s="147"/>
      <c r="M3840" s="147"/>
      <c r="N3840" s="148" t="s">
        <v>34318</v>
      </c>
      <c r="O3840" s="148"/>
      <c r="P3840" s="148"/>
      <c r="Q3840" s="148"/>
      <c r="R3840" s="148"/>
      <c r="S3840" s="148"/>
    </row>
    <row r="3841" spans="1:19" ht="15" customHeight="1" x14ac:dyDescent="0.3">
      <c r="A3841" s="147" t="s">
        <v>34319</v>
      </c>
      <c r="B3841" s="147"/>
      <c r="C3841" s="147" t="s">
        <v>34320</v>
      </c>
      <c r="D3841" s="147"/>
      <c r="E3841" s="147"/>
      <c r="F3841" s="147"/>
      <c r="G3841" s="147"/>
      <c r="H3841" s="147"/>
      <c r="I3841" s="147"/>
      <c r="J3841" s="147"/>
      <c r="K3841" s="147" t="s">
        <v>146</v>
      </c>
      <c r="L3841" s="147"/>
      <c r="M3841" s="147"/>
      <c r="N3841" s="148" t="s">
        <v>34318</v>
      </c>
      <c r="O3841" s="148"/>
      <c r="P3841" s="148"/>
      <c r="Q3841" s="148"/>
      <c r="R3841" s="148"/>
      <c r="S3841" s="148"/>
    </row>
    <row r="3842" spans="1:19" ht="15" customHeight="1" x14ac:dyDescent="0.3">
      <c r="A3842" s="147" t="s">
        <v>34321</v>
      </c>
      <c r="B3842" s="147"/>
      <c r="C3842" s="147" t="s">
        <v>34322</v>
      </c>
      <c r="D3842" s="147"/>
      <c r="E3842" s="147"/>
      <c r="F3842" s="147"/>
      <c r="G3842" s="147"/>
      <c r="H3842" s="147"/>
      <c r="I3842" s="147"/>
      <c r="J3842" s="147"/>
      <c r="K3842" s="147" t="s">
        <v>1037</v>
      </c>
      <c r="L3842" s="147"/>
      <c r="M3842" s="147"/>
      <c r="N3842" s="148" t="s">
        <v>34323</v>
      </c>
      <c r="O3842" s="148"/>
      <c r="P3842" s="148"/>
      <c r="Q3842" s="148"/>
      <c r="R3842" s="148"/>
      <c r="S3842" s="148"/>
    </row>
    <row r="3843" spans="1:19" ht="15" customHeight="1" x14ac:dyDescent="0.3">
      <c r="A3843" s="147" t="s">
        <v>34324</v>
      </c>
      <c r="B3843" s="147"/>
      <c r="C3843" s="147" t="s">
        <v>34325</v>
      </c>
      <c r="D3843" s="147"/>
      <c r="E3843" s="147"/>
      <c r="F3843" s="147"/>
      <c r="G3843" s="147"/>
      <c r="H3843" s="147"/>
      <c r="I3843" s="147"/>
      <c r="J3843" s="147"/>
      <c r="K3843" s="147" t="s">
        <v>1037</v>
      </c>
      <c r="L3843" s="147"/>
      <c r="M3843" s="147"/>
      <c r="N3843" s="148" t="s">
        <v>34326</v>
      </c>
      <c r="O3843" s="148"/>
      <c r="P3843" s="148"/>
      <c r="Q3843" s="148"/>
      <c r="R3843" s="148"/>
      <c r="S3843" s="148"/>
    </row>
    <row r="3844" spans="1:19" ht="15" customHeight="1" x14ac:dyDescent="0.3">
      <c r="A3844" s="147" t="s">
        <v>34327</v>
      </c>
      <c r="B3844" s="147"/>
      <c r="C3844" s="147" t="s">
        <v>34328</v>
      </c>
      <c r="D3844" s="147"/>
      <c r="E3844" s="147"/>
      <c r="F3844" s="147"/>
      <c r="G3844" s="147"/>
      <c r="H3844" s="147"/>
      <c r="I3844" s="147"/>
      <c r="J3844" s="147"/>
      <c r="K3844" s="147" t="s">
        <v>1037</v>
      </c>
      <c r="L3844" s="147"/>
      <c r="M3844" s="147"/>
      <c r="N3844" s="148" t="s">
        <v>34329</v>
      </c>
      <c r="O3844" s="148"/>
      <c r="P3844" s="148"/>
      <c r="Q3844" s="148"/>
      <c r="R3844" s="148"/>
      <c r="S3844" s="148"/>
    </row>
    <row r="3845" spans="1:19" ht="15" customHeight="1" x14ac:dyDescent="0.3">
      <c r="A3845" s="147" t="s">
        <v>34330</v>
      </c>
      <c r="B3845" s="147"/>
      <c r="C3845" s="147" t="s">
        <v>34331</v>
      </c>
      <c r="D3845" s="147"/>
      <c r="E3845" s="147"/>
      <c r="F3845" s="147"/>
      <c r="G3845" s="147"/>
      <c r="H3845" s="147"/>
      <c r="I3845" s="147"/>
      <c r="J3845" s="147"/>
      <c r="K3845" s="147" t="s">
        <v>146</v>
      </c>
      <c r="L3845" s="147"/>
      <c r="M3845" s="147"/>
      <c r="N3845" s="148" t="s">
        <v>34332</v>
      </c>
      <c r="O3845" s="148"/>
      <c r="P3845" s="148"/>
      <c r="Q3845" s="148"/>
      <c r="R3845" s="148"/>
      <c r="S3845" s="148"/>
    </row>
    <row r="3846" spans="1:19" ht="15" customHeight="1" x14ac:dyDescent="0.3">
      <c r="A3846" s="147" t="s">
        <v>34333</v>
      </c>
      <c r="B3846" s="147"/>
      <c r="C3846" s="147" t="s">
        <v>34334</v>
      </c>
      <c r="D3846" s="147"/>
      <c r="E3846" s="147"/>
      <c r="F3846" s="147"/>
      <c r="G3846" s="147"/>
      <c r="H3846" s="147"/>
      <c r="I3846" s="147"/>
      <c r="J3846" s="147"/>
      <c r="K3846" s="147" t="s">
        <v>146</v>
      </c>
      <c r="L3846" s="147"/>
      <c r="M3846" s="147"/>
      <c r="N3846" s="148" t="s">
        <v>34335</v>
      </c>
      <c r="O3846" s="148"/>
      <c r="P3846" s="148"/>
      <c r="Q3846" s="148"/>
      <c r="R3846" s="148"/>
      <c r="S3846" s="148"/>
    </row>
    <row r="3847" spans="1:19" ht="15" customHeight="1" x14ac:dyDescent="0.3">
      <c r="A3847" s="147" t="s">
        <v>34336</v>
      </c>
      <c r="B3847" s="147"/>
      <c r="C3847" s="147" t="s">
        <v>34337</v>
      </c>
      <c r="D3847" s="147"/>
      <c r="E3847" s="147"/>
      <c r="F3847" s="147"/>
      <c r="G3847" s="147"/>
      <c r="H3847" s="147"/>
      <c r="I3847" s="147"/>
      <c r="J3847" s="147"/>
      <c r="K3847" s="147" t="s">
        <v>1037</v>
      </c>
      <c r="L3847" s="147"/>
      <c r="M3847" s="147"/>
      <c r="N3847" s="148" t="s">
        <v>34338</v>
      </c>
      <c r="O3847" s="148"/>
      <c r="P3847" s="148"/>
      <c r="Q3847" s="148"/>
      <c r="R3847" s="148"/>
      <c r="S3847" s="148"/>
    </row>
    <row r="3848" spans="1:19" ht="15" customHeight="1" x14ac:dyDescent="0.3">
      <c r="A3848" s="147" t="s">
        <v>34339</v>
      </c>
      <c r="B3848" s="147"/>
      <c r="C3848" s="147" t="s">
        <v>34340</v>
      </c>
      <c r="D3848" s="147"/>
      <c r="E3848" s="147"/>
      <c r="F3848" s="147"/>
      <c r="G3848" s="147"/>
      <c r="H3848" s="147"/>
      <c r="I3848" s="147"/>
      <c r="J3848" s="147"/>
      <c r="K3848" s="147" t="s">
        <v>1037</v>
      </c>
      <c r="L3848" s="147"/>
      <c r="M3848" s="147"/>
      <c r="N3848" s="148" t="s">
        <v>34341</v>
      </c>
      <c r="O3848" s="148"/>
      <c r="P3848" s="148"/>
      <c r="Q3848" s="148"/>
      <c r="R3848" s="148"/>
      <c r="S3848" s="148"/>
    </row>
    <row r="3849" spans="1:19" ht="15" customHeight="1" x14ac:dyDescent="0.3">
      <c r="A3849" s="147" t="s">
        <v>34342</v>
      </c>
      <c r="B3849" s="147"/>
      <c r="C3849" s="147" t="s">
        <v>34343</v>
      </c>
      <c r="D3849" s="147"/>
      <c r="E3849" s="147"/>
      <c r="F3849" s="147"/>
      <c r="G3849" s="147"/>
      <c r="H3849" s="147"/>
      <c r="I3849" s="147"/>
      <c r="J3849" s="147"/>
      <c r="K3849" s="147" t="s">
        <v>1037</v>
      </c>
      <c r="L3849" s="147"/>
      <c r="M3849" s="147"/>
      <c r="N3849" s="148" t="s">
        <v>34344</v>
      </c>
      <c r="O3849" s="148"/>
      <c r="P3849" s="148"/>
      <c r="Q3849" s="148"/>
      <c r="R3849" s="148"/>
      <c r="S3849" s="148"/>
    </row>
    <row r="3850" spans="1:19" ht="15" customHeight="1" x14ac:dyDescent="0.3">
      <c r="A3850" s="147" t="s">
        <v>34345</v>
      </c>
      <c r="B3850" s="147"/>
      <c r="C3850" s="147" t="s">
        <v>34346</v>
      </c>
      <c r="D3850" s="147"/>
      <c r="E3850" s="147"/>
      <c r="F3850" s="147"/>
      <c r="G3850" s="147"/>
      <c r="H3850" s="147"/>
      <c r="I3850" s="147"/>
      <c r="J3850" s="147"/>
      <c r="K3850" s="147" t="s">
        <v>80</v>
      </c>
      <c r="L3850" s="147"/>
      <c r="M3850" s="147"/>
      <c r="N3850" s="148" t="s">
        <v>34347</v>
      </c>
      <c r="O3850" s="148"/>
      <c r="P3850" s="148"/>
      <c r="Q3850" s="148"/>
      <c r="R3850" s="148"/>
      <c r="S3850" s="148"/>
    </row>
    <row r="3851" spans="1:19" ht="15" customHeight="1" x14ac:dyDescent="0.3">
      <c r="A3851" s="147" t="s">
        <v>34348</v>
      </c>
      <c r="B3851" s="147"/>
      <c r="C3851" s="147" t="s">
        <v>34349</v>
      </c>
      <c r="D3851" s="147"/>
      <c r="E3851" s="147"/>
      <c r="F3851" s="147"/>
      <c r="G3851" s="147"/>
      <c r="H3851" s="147"/>
      <c r="I3851" s="147"/>
      <c r="J3851" s="147"/>
      <c r="K3851" s="147" t="s">
        <v>34350</v>
      </c>
      <c r="L3851" s="147"/>
      <c r="M3851" s="147"/>
      <c r="N3851" s="148" t="s">
        <v>34351</v>
      </c>
      <c r="O3851" s="148"/>
      <c r="P3851" s="148"/>
      <c r="Q3851" s="148"/>
      <c r="R3851" s="148"/>
      <c r="S3851" s="148"/>
    </row>
    <row r="3852" spans="1:19" ht="15" customHeight="1" x14ac:dyDescent="0.3">
      <c r="A3852" s="147" t="s">
        <v>34352</v>
      </c>
      <c r="B3852" s="147"/>
      <c r="C3852" s="147" t="s">
        <v>34353</v>
      </c>
      <c r="D3852" s="147"/>
      <c r="E3852" s="147"/>
      <c r="F3852" s="147"/>
      <c r="G3852" s="147"/>
      <c r="H3852" s="147"/>
      <c r="I3852" s="147"/>
      <c r="J3852" s="147"/>
      <c r="K3852" s="147" t="s">
        <v>1037</v>
      </c>
      <c r="L3852" s="147"/>
      <c r="M3852" s="147"/>
      <c r="N3852" s="148" t="s">
        <v>11924</v>
      </c>
      <c r="O3852" s="148"/>
      <c r="P3852" s="148"/>
      <c r="Q3852" s="148"/>
      <c r="R3852" s="148"/>
      <c r="S3852" s="148"/>
    </row>
    <row r="3853" spans="1:19" ht="15" customHeight="1" x14ac:dyDescent="0.3">
      <c r="A3853" s="147" t="s">
        <v>34354</v>
      </c>
      <c r="B3853" s="147"/>
      <c r="C3853" s="147" t="s">
        <v>34355</v>
      </c>
      <c r="D3853" s="147"/>
      <c r="E3853" s="147"/>
      <c r="F3853" s="147"/>
      <c r="G3853" s="147"/>
      <c r="H3853" s="147"/>
      <c r="I3853" s="147"/>
      <c r="J3853" s="147"/>
      <c r="K3853" s="147" t="s">
        <v>80</v>
      </c>
      <c r="L3853" s="147"/>
      <c r="M3853" s="147"/>
      <c r="N3853" s="148" t="s">
        <v>34356</v>
      </c>
      <c r="O3853" s="148"/>
      <c r="P3853" s="148"/>
      <c r="Q3853" s="148"/>
      <c r="R3853" s="148"/>
      <c r="S3853" s="148"/>
    </row>
    <row r="3854" spans="1:19" ht="15" customHeight="1" x14ac:dyDescent="0.3">
      <c r="A3854" s="147" t="s">
        <v>34357</v>
      </c>
      <c r="B3854" s="147"/>
      <c r="C3854" s="147" t="s">
        <v>34358</v>
      </c>
      <c r="D3854" s="147"/>
      <c r="E3854" s="147"/>
      <c r="F3854" s="147"/>
      <c r="G3854" s="147"/>
      <c r="H3854" s="147"/>
      <c r="I3854" s="147"/>
      <c r="J3854" s="147"/>
      <c r="K3854" s="147" t="s">
        <v>1037</v>
      </c>
      <c r="L3854" s="147"/>
      <c r="M3854" s="147"/>
      <c r="N3854" s="148" t="s">
        <v>13458</v>
      </c>
      <c r="O3854" s="148"/>
      <c r="P3854" s="148"/>
      <c r="Q3854" s="148"/>
      <c r="R3854" s="148"/>
      <c r="S3854" s="148"/>
    </row>
    <row r="3855" spans="1:19" ht="15" customHeight="1" x14ac:dyDescent="0.3">
      <c r="A3855" s="147" t="s">
        <v>34359</v>
      </c>
      <c r="B3855" s="147"/>
      <c r="C3855" s="147" t="s">
        <v>34360</v>
      </c>
      <c r="D3855" s="147"/>
      <c r="E3855" s="147"/>
      <c r="F3855" s="147"/>
      <c r="G3855" s="147"/>
      <c r="H3855" s="147"/>
      <c r="I3855" s="147"/>
      <c r="J3855" s="147"/>
      <c r="K3855" s="147" t="s">
        <v>1037</v>
      </c>
      <c r="L3855" s="147"/>
      <c r="M3855" s="147"/>
      <c r="N3855" s="148" t="s">
        <v>7137</v>
      </c>
      <c r="O3855" s="148"/>
      <c r="P3855" s="148"/>
      <c r="Q3855" s="148"/>
      <c r="R3855" s="148"/>
      <c r="S3855" s="148"/>
    </row>
    <row r="3856" spans="1:19" ht="15" customHeight="1" x14ac:dyDescent="0.3">
      <c r="A3856" s="147" t="s">
        <v>34361</v>
      </c>
      <c r="B3856" s="147"/>
      <c r="C3856" s="147" t="s">
        <v>34362</v>
      </c>
      <c r="D3856" s="147"/>
      <c r="E3856" s="147"/>
      <c r="F3856" s="147"/>
      <c r="G3856" s="147"/>
      <c r="H3856" s="147"/>
      <c r="I3856" s="147"/>
      <c r="J3856" s="147"/>
      <c r="K3856" s="147" t="s">
        <v>18815</v>
      </c>
      <c r="L3856" s="147"/>
      <c r="M3856" s="147"/>
      <c r="N3856" s="148" t="s">
        <v>15933</v>
      </c>
      <c r="O3856" s="148"/>
      <c r="P3856" s="148"/>
      <c r="Q3856" s="148"/>
      <c r="R3856" s="148"/>
      <c r="S3856" s="148"/>
    </row>
    <row r="3857" spans="1:19" ht="15" customHeight="1" x14ac:dyDescent="0.3">
      <c r="A3857" s="147" t="s">
        <v>34363</v>
      </c>
      <c r="B3857" s="147"/>
      <c r="C3857" s="147" t="s">
        <v>34364</v>
      </c>
      <c r="D3857" s="147"/>
      <c r="E3857" s="147"/>
      <c r="F3857" s="147"/>
      <c r="G3857" s="147"/>
      <c r="H3857" s="147"/>
      <c r="I3857" s="147"/>
      <c r="J3857" s="147"/>
      <c r="K3857" s="147" t="s">
        <v>146</v>
      </c>
      <c r="L3857" s="147"/>
      <c r="M3857" s="147"/>
      <c r="N3857" s="148" t="s">
        <v>34365</v>
      </c>
      <c r="O3857" s="148"/>
      <c r="P3857" s="148"/>
      <c r="Q3857" s="148"/>
      <c r="R3857" s="148"/>
      <c r="S3857" s="148"/>
    </row>
    <row r="3858" spans="1:19" ht="15" customHeight="1" x14ac:dyDescent="0.3">
      <c r="A3858" s="147" t="s">
        <v>34366</v>
      </c>
      <c r="B3858" s="147"/>
      <c r="C3858" s="147" t="s">
        <v>34367</v>
      </c>
      <c r="D3858" s="147"/>
      <c r="E3858" s="147"/>
      <c r="F3858" s="147"/>
      <c r="G3858" s="147"/>
      <c r="H3858" s="147"/>
      <c r="I3858" s="147"/>
      <c r="J3858" s="147"/>
      <c r="K3858" s="147" t="s">
        <v>146</v>
      </c>
      <c r="L3858" s="147"/>
      <c r="M3858" s="147"/>
      <c r="N3858" s="148" t="s">
        <v>5848</v>
      </c>
      <c r="O3858" s="148"/>
      <c r="P3858" s="148"/>
      <c r="Q3858" s="148"/>
      <c r="R3858" s="148"/>
      <c r="S3858" s="148"/>
    </row>
    <row r="3859" spans="1:19" ht="15" customHeight="1" x14ac:dyDescent="0.3">
      <c r="A3859" s="147" t="s">
        <v>34368</v>
      </c>
      <c r="B3859" s="147"/>
      <c r="C3859" s="147" t="s">
        <v>34369</v>
      </c>
      <c r="D3859" s="147"/>
      <c r="E3859" s="147"/>
      <c r="F3859" s="147"/>
      <c r="G3859" s="147"/>
      <c r="H3859" s="147"/>
      <c r="I3859" s="147"/>
      <c r="J3859" s="147"/>
      <c r="K3859" s="147" t="s">
        <v>146</v>
      </c>
      <c r="L3859" s="147"/>
      <c r="M3859" s="147"/>
      <c r="N3859" s="148" t="s">
        <v>10890</v>
      </c>
      <c r="O3859" s="148"/>
      <c r="P3859" s="148"/>
      <c r="Q3859" s="148"/>
      <c r="R3859" s="148"/>
      <c r="S3859" s="148"/>
    </row>
    <row r="3860" spans="1:19" ht="15" customHeight="1" x14ac:dyDescent="0.3">
      <c r="A3860" s="147" t="s">
        <v>34370</v>
      </c>
      <c r="B3860" s="147"/>
      <c r="C3860" s="147" t="s">
        <v>34371</v>
      </c>
      <c r="D3860" s="147"/>
      <c r="E3860" s="147"/>
      <c r="F3860" s="147"/>
      <c r="G3860" s="147"/>
      <c r="H3860" s="147"/>
      <c r="I3860" s="147"/>
      <c r="J3860" s="147"/>
      <c r="K3860" s="147" t="s">
        <v>146</v>
      </c>
      <c r="L3860" s="147"/>
      <c r="M3860" s="147"/>
      <c r="N3860" s="148" t="s">
        <v>527</v>
      </c>
      <c r="O3860" s="148"/>
      <c r="P3860" s="148"/>
      <c r="Q3860" s="148"/>
      <c r="R3860" s="148"/>
      <c r="S3860" s="148"/>
    </row>
    <row r="3861" spans="1:19" ht="15" customHeight="1" x14ac:dyDescent="0.3">
      <c r="A3861" s="147" t="s">
        <v>34372</v>
      </c>
      <c r="B3861" s="147"/>
      <c r="C3861" s="147" t="s">
        <v>34373</v>
      </c>
      <c r="D3861" s="147"/>
      <c r="E3861" s="147"/>
      <c r="F3861" s="147"/>
      <c r="G3861" s="147"/>
      <c r="H3861" s="147"/>
      <c r="I3861" s="147"/>
      <c r="J3861" s="147"/>
      <c r="K3861" s="147" t="s">
        <v>146</v>
      </c>
      <c r="L3861" s="147"/>
      <c r="M3861" s="147"/>
      <c r="N3861" s="148" t="s">
        <v>28646</v>
      </c>
      <c r="O3861" s="148"/>
      <c r="P3861" s="148"/>
      <c r="Q3861" s="148"/>
      <c r="R3861" s="148"/>
      <c r="S3861" s="148"/>
    </row>
    <row r="3862" spans="1:19" ht="15" customHeight="1" x14ac:dyDescent="0.3">
      <c r="A3862" s="147" t="s">
        <v>34374</v>
      </c>
      <c r="B3862" s="147"/>
      <c r="C3862" s="147" t="s">
        <v>34375</v>
      </c>
      <c r="D3862" s="147"/>
      <c r="E3862" s="147"/>
      <c r="F3862" s="147"/>
      <c r="G3862" s="147"/>
      <c r="H3862" s="147"/>
      <c r="I3862" s="147"/>
      <c r="J3862" s="147"/>
      <c r="K3862" s="147" t="s">
        <v>146</v>
      </c>
      <c r="L3862" s="147"/>
      <c r="M3862" s="147"/>
      <c r="N3862" s="148" t="s">
        <v>7514</v>
      </c>
      <c r="O3862" s="148"/>
      <c r="P3862" s="148"/>
      <c r="Q3862" s="148"/>
      <c r="R3862" s="148"/>
      <c r="S3862" s="148"/>
    </row>
    <row r="3863" spans="1:19" ht="15" customHeight="1" x14ac:dyDescent="0.3">
      <c r="A3863" s="147" t="s">
        <v>34376</v>
      </c>
      <c r="B3863" s="147"/>
      <c r="C3863" s="147" t="s">
        <v>34377</v>
      </c>
      <c r="D3863" s="147"/>
      <c r="E3863" s="147"/>
      <c r="F3863" s="147"/>
      <c r="G3863" s="147"/>
      <c r="H3863" s="147"/>
      <c r="I3863" s="147"/>
      <c r="J3863" s="147"/>
      <c r="K3863" s="147" t="s">
        <v>146</v>
      </c>
      <c r="L3863" s="147"/>
      <c r="M3863" s="147"/>
      <c r="N3863" s="148" t="s">
        <v>5848</v>
      </c>
      <c r="O3863" s="148"/>
      <c r="P3863" s="148"/>
      <c r="Q3863" s="148"/>
      <c r="R3863" s="148"/>
      <c r="S3863" s="148"/>
    </row>
    <row r="3864" spans="1:19" ht="15" customHeight="1" x14ac:dyDescent="0.3">
      <c r="A3864" s="147" t="s">
        <v>34378</v>
      </c>
      <c r="B3864" s="147"/>
      <c r="C3864" s="147" t="s">
        <v>34379</v>
      </c>
      <c r="D3864" s="147"/>
      <c r="E3864" s="147"/>
      <c r="F3864" s="147"/>
      <c r="G3864" s="147"/>
      <c r="H3864" s="147"/>
      <c r="I3864" s="147"/>
      <c r="J3864" s="147"/>
      <c r="K3864" s="147" t="s">
        <v>146</v>
      </c>
      <c r="L3864" s="147"/>
      <c r="M3864" s="147"/>
      <c r="N3864" s="148" t="s">
        <v>7514</v>
      </c>
      <c r="O3864" s="148"/>
      <c r="P3864" s="148"/>
      <c r="Q3864" s="148"/>
      <c r="R3864" s="148"/>
      <c r="S3864" s="148"/>
    </row>
    <row r="3865" spans="1:19" ht="15" customHeight="1" x14ac:dyDescent="0.3">
      <c r="A3865" s="147" t="s">
        <v>34380</v>
      </c>
      <c r="B3865" s="147"/>
      <c r="C3865" s="147" t="s">
        <v>34381</v>
      </c>
      <c r="D3865" s="147"/>
      <c r="E3865" s="147"/>
      <c r="F3865" s="147"/>
      <c r="G3865" s="147"/>
      <c r="H3865" s="147"/>
      <c r="I3865" s="147"/>
      <c r="J3865" s="147"/>
      <c r="K3865" s="147" t="s">
        <v>26910</v>
      </c>
      <c r="L3865" s="147"/>
      <c r="M3865" s="147"/>
      <c r="N3865" s="148" t="s">
        <v>26911</v>
      </c>
      <c r="O3865" s="148"/>
      <c r="P3865" s="148"/>
      <c r="Q3865" s="148"/>
      <c r="R3865" s="148"/>
      <c r="S3865" s="148"/>
    </row>
    <row r="3866" spans="1:19" ht="15" customHeight="1" x14ac:dyDescent="0.3">
      <c r="A3866" s="147" t="s">
        <v>34382</v>
      </c>
      <c r="B3866" s="147"/>
      <c r="C3866" s="147" t="s">
        <v>34383</v>
      </c>
      <c r="D3866" s="147"/>
      <c r="E3866" s="147"/>
      <c r="F3866" s="147"/>
      <c r="G3866" s="147"/>
      <c r="H3866" s="147"/>
      <c r="I3866" s="147"/>
      <c r="J3866" s="147"/>
      <c r="K3866" s="147" t="s">
        <v>146</v>
      </c>
      <c r="L3866" s="147"/>
      <c r="M3866" s="147"/>
      <c r="N3866" s="148" t="s">
        <v>7514</v>
      </c>
      <c r="O3866" s="148"/>
      <c r="P3866" s="148"/>
      <c r="Q3866" s="148"/>
      <c r="R3866" s="148"/>
      <c r="S3866" s="148"/>
    </row>
    <row r="3867" spans="1:19" ht="15" customHeight="1" x14ac:dyDescent="0.3">
      <c r="A3867" s="147" t="s">
        <v>34384</v>
      </c>
      <c r="B3867" s="147"/>
      <c r="C3867" s="147" t="s">
        <v>34385</v>
      </c>
      <c r="D3867" s="147"/>
      <c r="E3867" s="147"/>
      <c r="F3867" s="147"/>
      <c r="G3867" s="147"/>
      <c r="H3867" s="147"/>
      <c r="I3867" s="147"/>
      <c r="J3867" s="147"/>
      <c r="K3867" s="147" t="s">
        <v>146</v>
      </c>
      <c r="L3867" s="147"/>
      <c r="M3867" s="147"/>
      <c r="N3867" s="148" t="s">
        <v>34386</v>
      </c>
      <c r="O3867" s="148"/>
      <c r="P3867" s="148"/>
      <c r="Q3867" s="148"/>
      <c r="R3867" s="148"/>
      <c r="S3867" s="148"/>
    </row>
    <row r="3868" spans="1:19" ht="15" customHeight="1" x14ac:dyDescent="0.3">
      <c r="A3868" s="147" t="s">
        <v>34387</v>
      </c>
      <c r="B3868" s="147"/>
      <c r="C3868" s="147" t="s">
        <v>34388</v>
      </c>
      <c r="D3868" s="147"/>
      <c r="E3868" s="147"/>
      <c r="F3868" s="147"/>
      <c r="G3868" s="147"/>
      <c r="H3868" s="147"/>
      <c r="I3868" s="147"/>
      <c r="J3868" s="147"/>
      <c r="K3868" s="147" t="s">
        <v>18815</v>
      </c>
      <c r="L3868" s="147"/>
      <c r="M3868" s="147"/>
      <c r="N3868" s="148" t="s">
        <v>14251</v>
      </c>
      <c r="O3868" s="148"/>
      <c r="P3868" s="148"/>
      <c r="Q3868" s="148"/>
      <c r="R3868" s="148"/>
      <c r="S3868" s="148"/>
    </row>
    <row r="3869" spans="1:19" ht="15" customHeight="1" x14ac:dyDescent="0.3">
      <c r="A3869" s="147" t="s">
        <v>34389</v>
      </c>
      <c r="B3869" s="147"/>
      <c r="C3869" s="147" t="s">
        <v>34390</v>
      </c>
      <c r="D3869" s="147"/>
      <c r="E3869" s="147"/>
      <c r="F3869" s="147"/>
      <c r="G3869" s="147"/>
      <c r="H3869" s="147"/>
      <c r="I3869" s="147"/>
      <c r="J3869" s="147"/>
      <c r="K3869" s="147" t="s">
        <v>18815</v>
      </c>
      <c r="L3869" s="147"/>
      <c r="M3869" s="147"/>
      <c r="N3869" s="148" t="s">
        <v>34391</v>
      </c>
      <c r="O3869" s="148"/>
      <c r="P3869" s="148"/>
      <c r="Q3869" s="148"/>
      <c r="R3869" s="148"/>
      <c r="S3869" s="148"/>
    </row>
    <row r="3870" spans="1:19" ht="15" customHeight="1" x14ac:dyDescent="0.3">
      <c r="A3870" s="147" t="s">
        <v>34392</v>
      </c>
      <c r="B3870" s="147"/>
      <c r="C3870" s="147" t="s">
        <v>34393</v>
      </c>
      <c r="D3870" s="147"/>
      <c r="E3870" s="147"/>
      <c r="F3870" s="147"/>
      <c r="G3870" s="147"/>
      <c r="H3870" s="147"/>
      <c r="I3870" s="147"/>
      <c r="J3870" s="147"/>
      <c r="K3870" s="147" t="s">
        <v>18815</v>
      </c>
      <c r="L3870" s="147"/>
      <c r="M3870" s="147"/>
      <c r="N3870" s="148" t="s">
        <v>34394</v>
      </c>
      <c r="O3870" s="148"/>
      <c r="P3870" s="148"/>
      <c r="Q3870" s="148"/>
      <c r="R3870" s="148"/>
      <c r="S3870" s="148"/>
    </row>
    <row r="3871" spans="1:19" ht="15" customHeight="1" x14ac:dyDescent="0.3">
      <c r="A3871" s="147" t="s">
        <v>34395</v>
      </c>
      <c r="B3871" s="147"/>
      <c r="C3871" s="147" t="s">
        <v>34396</v>
      </c>
      <c r="D3871" s="147"/>
      <c r="E3871" s="147"/>
      <c r="F3871" s="147"/>
      <c r="G3871" s="147"/>
      <c r="H3871" s="147"/>
      <c r="I3871" s="147"/>
      <c r="J3871" s="147"/>
      <c r="K3871" s="147" t="s">
        <v>18815</v>
      </c>
      <c r="L3871" s="147"/>
      <c r="M3871" s="147"/>
      <c r="N3871" s="148" t="s">
        <v>7482</v>
      </c>
      <c r="O3871" s="148"/>
      <c r="P3871" s="148"/>
      <c r="Q3871" s="148"/>
      <c r="R3871" s="148"/>
      <c r="S3871" s="148"/>
    </row>
    <row r="3872" spans="1:19" ht="15" customHeight="1" x14ac:dyDescent="0.3">
      <c r="A3872" s="147" t="s">
        <v>34397</v>
      </c>
      <c r="B3872" s="147"/>
      <c r="C3872" s="147" t="s">
        <v>34398</v>
      </c>
      <c r="D3872" s="147"/>
      <c r="E3872" s="147"/>
      <c r="F3872" s="147"/>
      <c r="G3872" s="147"/>
      <c r="H3872" s="147"/>
      <c r="I3872" s="147"/>
      <c r="J3872" s="147"/>
      <c r="K3872" s="147" t="s">
        <v>146</v>
      </c>
      <c r="L3872" s="147"/>
      <c r="M3872" s="147"/>
      <c r="N3872" s="148" t="s">
        <v>34399</v>
      </c>
      <c r="O3872" s="148"/>
      <c r="P3872" s="148"/>
      <c r="Q3872" s="148"/>
      <c r="R3872" s="148"/>
      <c r="S3872" s="148"/>
    </row>
    <row r="3873" spans="1:19" ht="15" customHeight="1" x14ac:dyDescent="0.3">
      <c r="A3873" s="147" t="s">
        <v>34400</v>
      </c>
      <c r="B3873" s="147"/>
      <c r="C3873" s="147" t="s">
        <v>34401</v>
      </c>
      <c r="D3873" s="147"/>
      <c r="E3873" s="147"/>
      <c r="F3873" s="147"/>
      <c r="G3873" s="147"/>
      <c r="H3873" s="147"/>
      <c r="I3873" s="147"/>
      <c r="J3873" s="147"/>
      <c r="K3873" s="147" t="s">
        <v>146</v>
      </c>
      <c r="L3873" s="147"/>
      <c r="M3873" s="147"/>
      <c r="N3873" s="148" t="s">
        <v>34402</v>
      </c>
      <c r="O3873" s="148"/>
      <c r="P3873" s="148"/>
      <c r="Q3873" s="148"/>
      <c r="R3873" s="148"/>
      <c r="S3873" s="148"/>
    </row>
    <row r="3874" spans="1:19" ht="15" customHeight="1" x14ac:dyDescent="0.3">
      <c r="A3874" s="147" t="s">
        <v>34403</v>
      </c>
      <c r="B3874" s="147"/>
      <c r="C3874" s="147" t="s">
        <v>34404</v>
      </c>
      <c r="D3874" s="147"/>
      <c r="E3874" s="147"/>
      <c r="F3874" s="147"/>
      <c r="G3874" s="147"/>
      <c r="H3874" s="147"/>
      <c r="I3874" s="147"/>
      <c r="J3874" s="147"/>
      <c r="K3874" s="147" t="s">
        <v>146</v>
      </c>
      <c r="L3874" s="147"/>
      <c r="M3874" s="147"/>
      <c r="N3874" s="148" t="s">
        <v>34405</v>
      </c>
      <c r="O3874" s="148"/>
      <c r="P3874" s="148"/>
      <c r="Q3874" s="148"/>
      <c r="R3874" s="148"/>
      <c r="S3874" s="148"/>
    </row>
    <row r="3875" spans="1:19" ht="15" customHeight="1" x14ac:dyDescent="0.3">
      <c r="A3875" s="147" t="s">
        <v>34406</v>
      </c>
      <c r="B3875" s="147"/>
      <c r="C3875" s="147" t="s">
        <v>34407</v>
      </c>
      <c r="D3875" s="147"/>
      <c r="E3875" s="147"/>
      <c r="F3875" s="147"/>
      <c r="G3875" s="147"/>
      <c r="H3875" s="147"/>
      <c r="I3875" s="147"/>
      <c r="J3875" s="147"/>
      <c r="K3875" s="147" t="s">
        <v>146</v>
      </c>
      <c r="L3875" s="147"/>
      <c r="M3875" s="147"/>
      <c r="N3875" s="148" t="s">
        <v>34408</v>
      </c>
      <c r="O3875" s="148"/>
      <c r="P3875" s="148"/>
      <c r="Q3875" s="148"/>
      <c r="R3875" s="148"/>
      <c r="S3875" s="148"/>
    </row>
    <row r="3876" spans="1:19" ht="15" customHeight="1" x14ac:dyDescent="0.3">
      <c r="A3876" s="147" t="s">
        <v>34409</v>
      </c>
      <c r="B3876" s="147"/>
      <c r="C3876" s="147" t="s">
        <v>34410</v>
      </c>
      <c r="D3876" s="147"/>
      <c r="E3876" s="147"/>
      <c r="F3876" s="147"/>
      <c r="G3876" s="147"/>
      <c r="H3876" s="147"/>
      <c r="I3876" s="147"/>
      <c r="J3876" s="147"/>
      <c r="K3876" s="147" t="s">
        <v>146</v>
      </c>
      <c r="L3876" s="147"/>
      <c r="M3876" s="147"/>
      <c r="N3876" s="148" t="s">
        <v>34411</v>
      </c>
      <c r="O3876" s="148"/>
      <c r="P3876" s="148"/>
      <c r="Q3876" s="148"/>
      <c r="R3876" s="148"/>
      <c r="S3876" s="148"/>
    </row>
    <row r="3877" spans="1:19" ht="15" customHeight="1" x14ac:dyDescent="0.3">
      <c r="A3877" s="147" t="s">
        <v>34412</v>
      </c>
      <c r="B3877" s="147"/>
      <c r="C3877" s="147" t="s">
        <v>34413</v>
      </c>
      <c r="D3877" s="147"/>
      <c r="E3877" s="147"/>
      <c r="F3877" s="147"/>
      <c r="G3877" s="147"/>
      <c r="H3877" s="147"/>
      <c r="I3877" s="147"/>
      <c r="J3877" s="147"/>
      <c r="K3877" s="147" t="s">
        <v>146</v>
      </c>
      <c r="L3877" s="147"/>
      <c r="M3877" s="147"/>
      <c r="N3877" s="148" t="s">
        <v>34414</v>
      </c>
      <c r="O3877" s="148"/>
      <c r="P3877" s="148"/>
      <c r="Q3877" s="148"/>
      <c r="R3877" s="148"/>
      <c r="S3877" s="148"/>
    </row>
    <row r="3878" spans="1:19" ht="15" customHeight="1" x14ac:dyDescent="0.3">
      <c r="A3878" s="152" t="s">
        <v>34415</v>
      </c>
      <c r="B3878" s="152"/>
      <c r="C3878" s="152" t="s">
        <v>34416</v>
      </c>
      <c r="D3878" s="152"/>
      <c r="E3878" s="152"/>
      <c r="F3878" s="152"/>
      <c r="G3878" s="152"/>
      <c r="H3878" s="152"/>
      <c r="I3878" s="152"/>
      <c r="J3878" s="152"/>
      <c r="K3878" s="152" t="s">
        <v>146</v>
      </c>
      <c r="L3878" s="152"/>
      <c r="M3878" s="152"/>
      <c r="N3878" s="153" t="s">
        <v>34417</v>
      </c>
      <c r="O3878" s="153"/>
      <c r="P3878" s="153"/>
      <c r="Q3878" s="153"/>
      <c r="R3878" s="153"/>
      <c r="S3878" s="153"/>
    </row>
    <row r="3880" spans="1:19" ht="15" customHeight="1" x14ac:dyDescent="0.3">
      <c r="A3880" s="154" t="s">
        <v>26963</v>
      </c>
      <c r="B3880" s="154"/>
      <c r="C3880" s="154"/>
    </row>
    <row r="3881" spans="1:19" ht="15" customHeight="1" x14ac:dyDescent="0.3">
      <c r="A3881" s="154"/>
      <c r="B3881" s="154"/>
      <c r="C3881" s="154"/>
      <c r="P3881" s="155" t="s">
        <v>34418</v>
      </c>
      <c r="Q3881" s="155"/>
      <c r="R3881" s="155"/>
      <c r="S3881" s="155"/>
    </row>
    <row r="3882" spans="1:19" x14ac:dyDescent="0.3">
      <c r="P3882" s="155"/>
      <c r="Q3882" s="155"/>
      <c r="R3882" s="155"/>
      <c r="S3882" s="155"/>
    </row>
    <row r="3884" spans="1:19" ht="15.75" customHeight="1" x14ac:dyDescent="0.3">
      <c r="H3884" s="150" t="s">
        <v>26843</v>
      </c>
      <c r="I3884" s="150"/>
      <c r="J3884" s="150"/>
      <c r="K3884" s="150"/>
      <c r="L3884" s="150"/>
      <c r="M3884" s="150"/>
      <c r="N3884" s="150"/>
    </row>
    <row r="3886" spans="1:19" ht="15.75" customHeight="1" x14ac:dyDescent="0.3">
      <c r="G3886" s="150" t="s">
        <v>26844</v>
      </c>
      <c r="H3886" s="150"/>
    </row>
    <row r="3888" spans="1:19" ht="15" customHeight="1" x14ac:dyDescent="0.3">
      <c r="A3888" s="151" t="s">
        <v>26845</v>
      </c>
      <c r="B3888" s="151"/>
      <c r="C3888" s="151"/>
      <c r="D3888" s="151"/>
      <c r="J3888" s="151" t="s">
        <v>26846</v>
      </c>
      <c r="K3888" s="151"/>
      <c r="M3888" s="151" t="s">
        <v>26847</v>
      </c>
      <c r="N3888" s="151"/>
      <c r="P3888" s="151" t="s">
        <v>26848</v>
      </c>
      <c r="Q3888" s="151"/>
      <c r="R3888" s="151"/>
    </row>
    <row r="3890" spans="1:19" ht="15" customHeight="1" x14ac:dyDescent="0.3">
      <c r="A3890" s="137" t="s">
        <v>27</v>
      </c>
      <c r="C3890" s="149" t="s">
        <v>26849</v>
      </c>
      <c r="D3890" s="149"/>
      <c r="E3890" s="149"/>
      <c r="L3890" s="137" t="s">
        <v>13</v>
      </c>
      <c r="R3890" s="137" t="s">
        <v>26850</v>
      </c>
    </row>
    <row r="3892" spans="1:19" ht="15" customHeight="1" x14ac:dyDescent="0.3">
      <c r="A3892" s="147" t="s">
        <v>34419</v>
      </c>
      <c r="B3892" s="147"/>
      <c r="C3892" s="147" t="s">
        <v>34420</v>
      </c>
      <c r="D3892" s="147"/>
      <c r="E3892" s="147"/>
      <c r="F3892" s="147"/>
      <c r="G3892" s="147"/>
      <c r="H3892" s="147"/>
      <c r="I3892" s="147"/>
      <c r="J3892" s="147"/>
      <c r="K3892" s="147" t="s">
        <v>146</v>
      </c>
      <c r="L3892" s="147"/>
      <c r="M3892" s="147"/>
      <c r="N3892" s="148" t="s">
        <v>34421</v>
      </c>
      <c r="O3892" s="148"/>
      <c r="P3892" s="148"/>
      <c r="Q3892" s="148"/>
      <c r="R3892" s="148"/>
      <c r="S3892" s="148"/>
    </row>
    <row r="3893" spans="1:19" x14ac:dyDescent="0.3">
      <c r="A3893" s="147"/>
      <c r="B3893" s="147"/>
      <c r="C3893" s="147"/>
      <c r="D3893" s="147"/>
      <c r="E3893" s="147"/>
      <c r="F3893" s="147"/>
      <c r="G3893" s="147"/>
      <c r="H3893" s="147"/>
      <c r="I3893" s="147"/>
      <c r="J3893" s="147"/>
      <c r="K3893" s="147"/>
      <c r="L3893" s="147"/>
      <c r="M3893" s="147"/>
      <c r="N3893" s="148"/>
      <c r="O3893" s="148"/>
      <c r="P3893" s="148"/>
      <c r="Q3893" s="148"/>
      <c r="R3893" s="148"/>
      <c r="S3893" s="148"/>
    </row>
    <row r="3894" spans="1:19" ht="15" customHeight="1" x14ac:dyDescent="0.3">
      <c r="A3894" s="147" t="s">
        <v>34422</v>
      </c>
      <c r="B3894" s="147"/>
      <c r="C3894" s="147" t="s">
        <v>34423</v>
      </c>
      <c r="D3894" s="147"/>
      <c r="E3894" s="147"/>
      <c r="F3894" s="147"/>
      <c r="G3894" s="147"/>
      <c r="H3894" s="147"/>
      <c r="I3894" s="147"/>
      <c r="J3894" s="147"/>
      <c r="K3894" s="147" t="s">
        <v>146</v>
      </c>
      <c r="L3894" s="147"/>
      <c r="M3894" s="147"/>
      <c r="N3894" s="148" t="s">
        <v>34414</v>
      </c>
      <c r="O3894" s="148"/>
      <c r="P3894" s="148"/>
      <c r="Q3894" s="148"/>
      <c r="R3894" s="148"/>
      <c r="S3894" s="148"/>
    </row>
    <row r="3895" spans="1:19" ht="15" customHeight="1" x14ac:dyDescent="0.3">
      <c r="A3895" s="147" t="s">
        <v>34424</v>
      </c>
      <c r="B3895" s="147"/>
      <c r="C3895" s="147" t="s">
        <v>34425</v>
      </c>
      <c r="D3895" s="147"/>
      <c r="E3895" s="147"/>
      <c r="F3895" s="147"/>
      <c r="G3895" s="147"/>
      <c r="H3895" s="147"/>
      <c r="I3895" s="147"/>
      <c r="J3895" s="147"/>
      <c r="K3895" s="147" t="s">
        <v>146</v>
      </c>
      <c r="L3895" s="147"/>
      <c r="M3895" s="147"/>
      <c r="N3895" s="148" t="s">
        <v>34426</v>
      </c>
      <c r="O3895" s="148"/>
      <c r="P3895" s="148"/>
      <c r="Q3895" s="148"/>
      <c r="R3895" s="148"/>
      <c r="S3895" s="148"/>
    </row>
    <row r="3896" spans="1:19" ht="15" customHeight="1" x14ac:dyDescent="0.3">
      <c r="A3896" s="147" t="s">
        <v>34427</v>
      </c>
      <c r="B3896" s="147"/>
      <c r="C3896" s="147" t="s">
        <v>34428</v>
      </c>
      <c r="D3896" s="147"/>
      <c r="E3896" s="147"/>
      <c r="F3896" s="147"/>
      <c r="G3896" s="147"/>
      <c r="H3896" s="147"/>
      <c r="I3896" s="147"/>
      <c r="J3896" s="147"/>
      <c r="K3896" s="147" t="s">
        <v>80</v>
      </c>
      <c r="L3896" s="147"/>
      <c r="M3896" s="147"/>
      <c r="N3896" s="148" t="s">
        <v>34429</v>
      </c>
      <c r="O3896" s="148"/>
      <c r="P3896" s="148"/>
      <c r="Q3896" s="148"/>
      <c r="R3896" s="148"/>
      <c r="S3896" s="148"/>
    </row>
    <row r="3897" spans="1:19" ht="15" customHeight="1" x14ac:dyDescent="0.3">
      <c r="A3897" s="147" t="s">
        <v>34430</v>
      </c>
      <c r="B3897" s="147"/>
      <c r="C3897" s="147" t="s">
        <v>34431</v>
      </c>
      <c r="D3897" s="147"/>
      <c r="E3897" s="147"/>
      <c r="F3897" s="147"/>
      <c r="G3897" s="147"/>
      <c r="H3897" s="147"/>
      <c r="I3897" s="147"/>
      <c r="J3897" s="147"/>
      <c r="K3897" s="147" t="s">
        <v>146</v>
      </c>
      <c r="L3897" s="147"/>
      <c r="M3897" s="147"/>
      <c r="N3897" s="148" t="s">
        <v>34432</v>
      </c>
      <c r="O3897" s="148"/>
      <c r="P3897" s="148"/>
      <c r="Q3897" s="148"/>
      <c r="R3897" s="148"/>
      <c r="S3897" s="148"/>
    </row>
    <row r="3898" spans="1:19" ht="15" customHeight="1" x14ac:dyDescent="0.3">
      <c r="A3898" s="147" t="s">
        <v>34433</v>
      </c>
      <c r="B3898" s="147"/>
      <c r="C3898" s="147" t="s">
        <v>34434</v>
      </c>
      <c r="D3898" s="147"/>
      <c r="E3898" s="147"/>
      <c r="F3898" s="147"/>
      <c r="G3898" s="147"/>
      <c r="H3898" s="147"/>
      <c r="I3898" s="147"/>
      <c r="J3898" s="147"/>
      <c r="K3898" s="147" t="s">
        <v>146</v>
      </c>
      <c r="L3898" s="147"/>
      <c r="M3898" s="147"/>
      <c r="N3898" s="148" t="s">
        <v>16854</v>
      </c>
      <c r="O3898" s="148"/>
      <c r="P3898" s="148"/>
      <c r="Q3898" s="148"/>
      <c r="R3898" s="148"/>
      <c r="S3898" s="148"/>
    </row>
    <row r="3899" spans="1:19" ht="15" customHeight="1" x14ac:dyDescent="0.3">
      <c r="A3899" s="147" t="s">
        <v>34435</v>
      </c>
      <c r="B3899" s="147"/>
      <c r="C3899" s="147" t="s">
        <v>34436</v>
      </c>
      <c r="D3899" s="147"/>
      <c r="E3899" s="147"/>
      <c r="F3899" s="147"/>
      <c r="G3899" s="147"/>
      <c r="H3899" s="147"/>
      <c r="I3899" s="147"/>
      <c r="J3899" s="147"/>
      <c r="K3899" s="147" t="s">
        <v>146</v>
      </c>
      <c r="L3899" s="147"/>
      <c r="M3899" s="147"/>
      <c r="N3899" s="148" t="s">
        <v>34437</v>
      </c>
      <c r="O3899" s="148"/>
      <c r="P3899" s="148"/>
      <c r="Q3899" s="148"/>
      <c r="R3899" s="148"/>
      <c r="S3899" s="148"/>
    </row>
    <row r="3900" spans="1:19" ht="15" customHeight="1" x14ac:dyDescent="0.3">
      <c r="A3900" s="147" t="s">
        <v>34438</v>
      </c>
      <c r="B3900" s="147"/>
      <c r="C3900" s="147" t="s">
        <v>34439</v>
      </c>
      <c r="D3900" s="147"/>
      <c r="E3900" s="147"/>
      <c r="F3900" s="147"/>
      <c r="G3900" s="147"/>
      <c r="H3900" s="147"/>
      <c r="I3900" s="147"/>
      <c r="J3900" s="147"/>
      <c r="K3900" s="147" t="s">
        <v>146</v>
      </c>
      <c r="L3900" s="147"/>
      <c r="M3900" s="147"/>
      <c r="N3900" s="148" t="s">
        <v>34440</v>
      </c>
      <c r="O3900" s="148"/>
      <c r="P3900" s="148"/>
      <c r="Q3900" s="148"/>
      <c r="R3900" s="148"/>
      <c r="S3900" s="148"/>
    </row>
    <row r="3901" spans="1:19" ht="15" customHeight="1" x14ac:dyDescent="0.3">
      <c r="A3901" s="147" t="s">
        <v>34441</v>
      </c>
      <c r="B3901" s="147"/>
      <c r="C3901" s="147" t="s">
        <v>34255</v>
      </c>
      <c r="D3901" s="147"/>
      <c r="E3901" s="147"/>
      <c r="F3901" s="147"/>
      <c r="G3901" s="147"/>
      <c r="H3901" s="147"/>
      <c r="I3901" s="147"/>
      <c r="J3901" s="147"/>
      <c r="K3901" s="147" t="s">
        <v>80</v>
      </c>
      <c r="L3901" s="147"/>
      <c r="M3901" s="147"/>
      <c r="N3901" s="148" t="s">
        <v>26962</v>
      </c>
      <c r="O3901" s="148"/>
      <c r="P3901" s="148"/>
      <c r="Q3901" s="148"/>
      <c r="R3901" s="148"/>
      <c r="S3901" s="148"/>
    </row>
    <row r="3902" spans="1:19" ht="15" customHeight="1" x14ac:dyDescent="0.3">
      <c r="A3902" s="147" t="s">
        <v>34442</v>
      </c>
      <c r="B3902" s="147"/>
      <c r="C3902" s="147" t="s">
        <v>34257</v>
      </c>
      <c r="D3902" s="147"/>
      <c r="E3902" s="147"/>
      <c r="F3902" s="147"/>
      <c r="G3902" s="147"/>
      <c r="H3902" s="147"/>
      <c r="I3902" s="147"/>
      <c r="J3902" s="147"/>
      <c r="K3902" s="147" t="s">
        <v>80</v>
      </c>
      <c r="L3902" s="147"/>
      <c r="M3902" s="147"/>
      <c r="N3902" s="148" t="s">
        <v>26967</v>
      </c>
      <c r="O3902" s="148"/>
      <c r="P3902" s="148"/>
      <c r="Q3902" s="148"/>
      <c r="R3902" s="148"/>
      <c r="S3902" s="148"/>
    </row>
    <row r="3903" spans="1:19" ht="15" customHeight="1" x14ac:dyDescent="0.3">
      <c r="A3903" s="147" t="s">
        <v>34443</v>
      </c>
      <c r="B3903" s="147"/>
      <c r="C3903" s="147" t="s">
        <v>34444</v>
      </c>
      <c r="D3903" s="147"/>
      <c r="E3903" s="147"/>
      <c r="F3903" s="147"/>
      <c r="G3903" s="147"/>
      <c r="H3903" s="147"/>
      <c r="I3903" s="147"/>
      <c r="J3903" s="147"/>
      <c r="K3903" s="147" t="s">
        <v>146</v>
      </c>
      <c r="L3903" s="147"/>
      <c r="M3903" s="147"/>
      <c r="N3903" s="148" t="s">
        <v>34445</v>
      </c>
      <c r="O3903" s="148"/>
      <c r="P3903" s="148"/>
      <c r="Q3903" s="148"/>
      <c r="R3903" s="148"/>
      <c r="S3903" s="148"/>
    </row>
    <row r="3904" spans="1:19" ht="15" customHeight="1" x14ac:dyDescent="0.3">
      <c r="A3904" s="147" t="s">
        <v>34446</v>
      </c>
      <c r="B3904" s="147"/>
      <c r="C3904" s="147" t="s">
        <v>34447</v>
      </c>
      <c r="D3904" s="147"/>
      <c r="E3904" s="147"/>
      <c r="F3904" s="147"/>
      <c r="G3904" s="147"/>
      <c r="H3904" s="147"/>
      <c r="I3904" s="147"/>
      <c r="J3904" s="147"/>
      <c r="K3904" s="147" t="s">
        <v>146</v>
      </c>
      <c r="L3904" s="147"/>
      <c r="M3904" s="147"/>
      <c r="N3904" s="148" t="s">
        <v>34448</v>
      </c>
      <c r="O3904" s="148"/>
      <c r="P3904" s="148"/>
      <c r="Q3904" s="148"/>
      <c r="R3904" s="148"/>
      <c r="S3904" s="148"/>
    </row>
    <row r="3905" spans="1:19" ht="15" customHeight="1" x14ac:dyDescent="0.3">
      <c r="A3905" s="147" t="s">
        <v>34449</v>
      </c>
      <c r="B3905" s="147"/>
      <c r="C3905" s="147" t="s">
        <v>34450</v>
      </c>
      <c r="D3905" s="147"/>
      <c r="E3905" s="147"/>
      <c r="F3905" s="147"/>
      <c r="G3905" s="147"/>
      <c r="H3905" s="147"/>
      <c r="I3905" s="147"/>
      <c r="J3905" s="147"/>
      <c r="K3905" s="147" t="s">
        <v>146</v>
      </c>
      <c r="L3905" s="147"/>
      <c r="M3905" s="147"/>
      <c r="N3905" s="148" t="s">
        <v>34451</v>
      </c>
      <c r="O3905" s="148"/>
      <c r="P3905" s="148"/>
      <c r="Q3905" s="148"/>
      <c r="R3905" s="148"/>
      <c r="S3905" s="148"/>
    </row>
    <row r="3906" spans="1:19" ht="15" customHeight="1" x14ac:dyDescent="0.3">
      <c r="A3906" s="147" t="s">
        <v>34452</v>
      </c>
      <c r="B3906" s="147"/>
      <c r="C3906" s="147" t="s">
        <v>34453</v>
      </c>
      <c r="D3906" s="147"/>
      <c r="E3906" s="147"/>
      <c r="F3906" s="147"/>
      <c r="G3906" s="147"/>
      <c r="H3906" s="147"/>
      <c r="I3906" s="147"/>
      <c r="J3906" s="147"/>
      <c r="K3906" s="147" t="s">
        <v>146</v>
      </c>
      <c r="L3906" s="147"/>
      <c r="M3906" s="147"/>
      <c r="N3906" s="148" t="s">
        <v>34454</v>
      </c>
      <c r="O3906" s="148"/>
      <c r="P3906" s="148"/>
      <c r="Q3906" s="148"/>
      <c r="R3906" s="148"/>
      <c r="S3906" s="148"/>
    </row>
    <row r="3907" spans="1:19" ht="15" customHeight="1" x14ac:dyDescent="0.3">
      <c r="A3907" s="147" t="s">
        <v>34455</v>
      </c>
      <c r="B3907" s="147"/>
      <c r="C3907" s="147" t="s">
        <v>34268</v>
      </c>
      <c r="D3907" s="147"/>
      <c r="E3907" s="147"/>
      <c r="F3907" s="147"/>
      <c r="G3907" s="147"/>
      <c r="H3907" s="147"/>
      <c r="I3907" s="147"/>
      <c r="J3907" s="147"/>
      <c r="K3907" s="147" t="s">
        <v>1074</v>
      </c>
      <c r="L3907" s="147"/>
      <c r="M3907" s="147"/>
      <c r="N3907" s="148" t="s">
        <v>34269</v>
      </c>
      <c r="O3907" s="148"/>
      <c r="P3907" s="148"/>
      <c r="Q3907" s="148"/>
      <c r="R3907" s="148"/>
      <c r="S3907" s="148"/>
    </row>
    <row r="3908" spans="1:19" ht="15" customHeight="1" x14ac:dyDescent="0.3">
      <c r="A3908" s="147" t="s">
        <v>34456</v>
      </c>
      <c r="B3908" s="147"/>
      <c r="C3908" s="147" t="s">
        <v>34271</v>
      </c>
      <c r="D3908" s="147"/>
      <c r="E3908" s="147"/>
      <c r="F3908" s="147"/>
      <c r="G3908" s="147"/>
      <c r="H3908" s="147"/>
      <c r="I3908" s="147"/>
      <c r="J3908" s="147"/>
      <c r="K3908" s="147" t="s">
        <v>1074</v>
      </c>
      <c r="L3908" s="147"/>
      <c r="M3908" s="147"/>
      <c r="N3908" s="148" t="s">
        <v>34272</v>
      </c>
      <c r="O3908" s="148"/>
      <c r="P3908" s="148"/>
      <c r="Q3908" s="148"/>
      <c r="R3908" s="148"/>
      <c r="S3908" s="148"/>
    </row>
    <row r="3909" spans="1:19" ht="15" customHeight="1" x14ac:dyDescent="0.3">
      <c r="A3909" s="147" t="s">
        <v>34457</v>
      </c>
      <c r="B3909" s="147"/>
      <c r="C3909" s="147" t="s">
        <v>34274</v>
      </c>
      <c r="D3909" s="147"/>
      <c r="E3909" s="147"/>
      <c r="F3909" s="147"/>
      <c r="G3909" s="147"/>
      <c r="H3909" s="147"/>
      <c r="I3909" s="147"/>
      <c r="J3909" s="147"/>
      <c r="K3909" s="147" t="s">
        <v>1037</v>
      </c>
      <c r="L3909" s="147"/>
      <c r="M3909" s="147"/>
      <c r="N3909" s="148" t="s">
        <v>34458</v>
      </c>
      <c r="O3909" s="148"/>
      <c r="P3909" s="148"/>
      <c r="Q3909" s="148"/>
      <c r="R3909" s="148"/>
      <c r="S3909" s="148"/>
    </row>
    <row r="3910" spans="1:19" ht="15" customHeight="1" x14ac:dyDescent="0.3">
      <c r="A3910" s="147" t="s">
        <v>34459</v>
      </c>
      <c r="B3910" s="147"/>
      <c r="C3910" s="147" t="s">
        <v>34277</v>
      </c>
      <c r="D3910" s="147"/>
      <c r="E3910" s="147"/>
      <c r="F3910" s="147"/>
      <c r="G3910" s="147"/>
      <c r="H3910" s="147"/>
      <c r="I3910" s="147"/>
      <c r="J3910" s="147"/>
      <c r="K3910" s="147" t="s">
        <v>1037</v>
      </c>
      <c r="L3910" s="147"/>
      <c r="M3910" s="147"/>
      <c r="N3910" s="148" t="s">
        <v>34460</v>
      </c>
      <c r="O3910" s="148"/>
      <c r="P3910" s="148"/>
      <c r="Q3910" s="148"/>
      <c r="R3910" s="148"/>
      <c r="S3910" s="148"/>
    </row>
    <row r="3911" spans="1:19" ht="15" customHeight="1" x14ac:dyDescent="0.3">
      <c r="A3911" s="147" t="s">
        <v>34461</v>
      </c>
      <c r="B3911" s="147"/>
      <c r="C3911" s="147" t="s">
        <v>34280</v>
      </c>
      <c r="D3911" s="147"/>
      <c r="E3911" s="147"/>
      <c r="F3911" s="147"/>
      <c r="G3911" s="147"/>
      <c r="H3911" s="147"/>
      <c r="I3911" s="147"/>
      <c r="J3911" s="147"/>
      <c r="K3911" s="147" t="s">
        <v>1037</v>
      </c>
      <c r="L3911" s="147"/>
      <c r="M3911" s="147"/>
      <c r="N3911" s="148" t="s">
        <v>34281</v>
      </c>
      <c r="O3911" s="148"/>
      <c r="P3911" s="148"/>
      <c r="Q3911" s="148"/>
      <c r="R3911" s="148"/>
      <c r="S3911" s="148"/>
    </row>
    <row r="3912" spans="1:19" ht="15" customHeight="1" x14ac:dyDescent="0.3">
      <c r="A3912" s="147" t="s">
        <v>34462</v>
      </c>
      <c r="B3912" s="147"/>
      <c r="C3912" s="147" t="s">
        <v>34463</v>
      </c>
      <c r="D3912" s="147"/>
      <c r="E3912" s="147"/>
      <c r="F3912" s="147"/>
      <c r="G3912" s="147"/>
      <c r="H3912" s="147"/>
      <c r="I3912" s="147"/>
      <c r="J3912" s="147"/>
      <c r="K3912" s="147" t="s">
        <v>146</v>
      </c>
      <c r="L3912" s="147"/>
      <c r="M3912" s="147"/>
      <c r="N3912" s="148" t="s">
        <v>34464</v>
      </c>
      <c r="O3912" s="148"/>
      <c r="P3912" s="148"/>
      <c r="Q3912" s="148"/>
      <c r="R3912" s="148"/>
      <c r="S3912" s="148"/>
    </row>
    <row r="3913" spans="1:19" ht="15" customHeight="1" x14ac:dyDescent="0.3">
      <c r="A3913" s="147" t="s">
        <v>34465</v>
      </c>
      <c r="B3913" s="147"/>
      <c r="C3913" s="147" t="s">
        <v>34466</v>
      </c>
      <c r="D3913" s="147"/>
      <c r="E3913" s="147"/>
      <c r="F3913" s="147"/>
      <c r="G3913" s="147"/>
      <c r="H3913" s="147"/>
      <c r="I3913" s="147"/>
      <c r="J3913" s="147"/>
      <c r="K3913" s="147" t="s">
        <v>146</v>
      </c>
      <c r="L3913" s="147"/>
      <c r="M3913" s="147"/>
      <c r="N3913" s="148" t="s">
        <v>34467</v>
      </c>
      <c r="O3913" s="148"/>
      <c r="P3913" s="148"/>
      <c r="Q3913" s="148"/>
      <c r="R3913" s="148"/>
      <c r="S3913" s="148"/>
    </row>
    <row r="3914" spans="1:19" ht="15" customHeight="1" x14ac:dyDescent="0.3">
      <c r="A3914" s="147" t="s">
        <v>34468</v>
      </c>
      <c r="B3914" s="147"/>
      <c r="C3914" s="147" t="s">
        <v>34469</v>
      </c>
      <c r="D3914" s="147"/>
      <c r="E3914" s="147"/>
      <c r="F3914" s="147"/>
      <c r="G3914" s="147"/>
      <c r="H3914" s="147"/>
      <c r="I3914" s="147"/>
      <c r="J3914" s="147"/>
      <c r="K3914" s="147" t="s">
        <v>146</v>
      </c>
      <c r="L3914" s="147"/>
      <c r="M3914" s="147"/>
      <c r="N3914" s="148" t="s">
        <v>34470</v>
      </c>
      <c r="O3914" s="148"/>
      <c r="P3914" s="148"/>
      <c r="Q3914" s="148"/>
      <c r="R3914" s="148"/>
      <c r="S3914" s="148"/>
    </row>
    <row r="3915" spans="1:19" ht="15" customHeight="1" x14ac:dyDescent="0.3">
      <c r="A3915" s="147" t="s">
        <v>34471</v>
      </c>
      <c r="B3915" s="147"/>
      <c r="C3915" s="147" t="s">
        <v>34472</v>
      </c>
      <c r="D3915" s="147"/>
      <c r="E3915" s="147"/>
      <c r="F3915" s="147"/>
      <c r="G3915" s="147"/>
      <c r="H3915" s="147"/>
      <c r="I3915" s="147"/>
      <c r="J3915" s="147"/>
      <c r="K3915" s="147" t="s">
        <v>146</v>
      </c>
      <c r="L3915" s="147"/>
      <c r="M3915" s="147"/>
      <c r="N3915" s="148" t="s">
        <v>34473</v>
      </c>
      <c r="O3915" s="148"/>
      <c r="P3915" s="148"/>
      <c r="Q3915" s="148"/>
      <c r="R3915" s="148"/>
      <c r="S3915" s="148"/>
    </row>
    <row r="3916" spans="1:19" ht="15" customHeight="1" x14ac:dyDescent="0.3">
      <c r="A3916" s="147" t="s">
        <v>34474</v>
      </c>
      <c r="B3916" s="147"/>
      <c r="C3916" s="147" t="s">
        <v>34475</v>
      </c>
      <c r="D3916" s="147"/>
      <c r="E3916" s="147"/>
      <c r="F3916" s="147"/>
      <c r="G3916" s="147"/>
      <c r="H3916" s="147"/>
      <c r="I3916" s="147"/>
      <c r="J3916" s="147"/>
      <c r="K3916" s="147" t="s">
        <v>146</v>
      </c>
      <c r="L3916" s="147"/>
      <c r="M3916" s="147"/>
      <c r="N3916" s="148" t="s">
        <v>34476</v>
      </c>
      <c r="O3916" s="148"/>
      <c r="P3916" s="148"/>
      <c r="Q3916" s="148"/>
      <c r="R3916" s="148"/>
      <c r="S3916" s="148"/>
    </row>
    <row r="3917" spans="1:19" ht="15" customHeight="1" x14ac:dyDescent="0.3">
      <c r="A3917" s="147" t="s">
        <v>34477</v>
      </c>
      <c r="B3917" s="147"/>
      <c r="C3917" s="147" t="s">
        <v>34478</v>
      </c>
      <c r="D3917" s="147"/>
      <c r="E3917" s="147"/>
      <c r="F3917" s="147"/>
      <c r="G3917" s="147"/>
      <c r="H3917" s="147"/>
      <c r="I3917" s="147"/>
      <c r="J3917" s="147"/>
      <c r="K3917" s="147" t="s">
        <v>146</v>
      </c>
      <c r="L3917" s="147"/>
      <c r="M3917" s="147"/>
      <c r="N3917" s="148" t="s">
        <v>34479</v>
      </c>
      <c r="O3917" s="148"/>
      <c r="P3917" s="148"/>
      <c r="Q3917" s="148"/>
      <c r="R3917" s="148"/>
      <c r="S3917" s="148"/>
    </row>
    <row r="3918" spans="1:19" ht="15" customHeight="1" x14ac:dyDescent="0.3">
      <c r="A3918" s="147" t="s">
        <v>34480</v>
      </c>
      <c r="B3918" s="147"/>
      <c r="C3918" s="147" t="s">
        <v>34481</v>
      </c>
      <c r="D3918" s="147"/>
      <c r="E3918" s="147"/>
      <c r="F3918" s="147"/>
      <c r="G3918" s="147"/>
      <c r="H3918" s="147"/>
      <c r="I3918" s="147"/>
      <c r="J3918" s="147"/>
      <c r="K3918" s="147" t="s">
        <v>146</v>
      </c>
      <c r="L3918" s="147"/>
      <c r="M3918" s="147"/>
      <c r="N3918" s="148" t="s">
        <v>34482</v>
      </c>
      <c r="O3918" s="148"/>
      <c r="P3918" s="148"/>
      <c r="Q3918" s="148"/>
      <c r="R3918" s="148"/>
      <c r="S3918" s="148"/>
    </row>
    <row r="3919" spans="1:19" ht="15" customHeight="1" x14ac:dyDescent="0.3">
      <c r="A3919" s="147" t="s">
        <v>34483</v>
      </c>
      <c r="B3919" s="147"/>
      <c r="C3919" s="147" t="s">
        <v>34484</v>
      </c>
      <c r="D3919" s="147"/>
      <c r="E3919" s="147"/>
      <c r="F3919" s="147"/>
      <c r="G3919" s="147"/>
      <c r="H3919" s="147"/>
      <c r="I3919" s="147"/>
      <c r="J3919" s="147"/>
      <c r="K3919" s="147" t="s">
        <v>146</v>
      </c>
      <c r="L3919" s="147"/>
      <c r="M3919" s="147"/>
      <c r="N3919" s="148" t="s">
        <v>34485</v>
      </c>
      <c r="O3919" s="148"/>
      <c r="P3919" s="148"/>
      <c r="Q3919" s="148"/>
      <c r="R3919" s="148"/>
      <c r="S3919" s="148"/>
    </row>
    <row r="3920" spans="1:19" ht="15" customHeight="1" x14ac:dyDescent="0.3">
      <c r="A3920" s="147" t="s">
        <v>34486</v>
      </c>
      <c r="B3920" s="147"/>
      <c r="C3920" s="147" t="s">
        <v>34487</v>
      </c>
      <c r="D3920" s="147"/>
      <c r="E3920" s="147"/>
      <c r="F3920" s="147"/>
      <c r="G3920" s="147"/>
      <c r="H3920" s="147"/>
      <c r="I3920" s="147"/>
      <c r="J3920" s="147"/>
      <c r="K3920" s="147" t="s">
        <v>146</v>
      </c>
      <c r="L3920" s="147"/>
      <c r="M3920" s="147"/>
      <c r="N3920" s="148" t="s">
        <v>34488</v>
      </c>
      <c r="O3920" s="148"/>
      <c r="P3920" s="148"/>
      <c r="Q3920" s="148"/>
      <c r="R3920" s="148"/>
      <c r="S3920" s="148"/>
    </row>
    <row r="3921" spans="1:19" ht="15" customHeight="1" x14ac:dyDescent="0.3">
      <c r="A3921" s="147" t="s">
        <v>34489</v>
      </c>
      <c r="B3921" s="147"/>
      <c r="C3921" s="147" t="s">
        <v>34490</v>
      </c>
      <c r="D3921" s="147"/>
      <c r="E3921" s="147"/>
      <c r="F3921" s="147"/>
      <c r="G3921" s="147"/>
      <c r="H3921" s="147"/>
      <c r="I3921" s="147"/>
      <c r="J3921" s="147"/>
      <c r="K3921" s="147" t="s">
        <v>146</v>
      </c>
      <c r="L3921" s="147"/>
      <c r="M3921" s="147"/>
      <c r="N3921" s="148" t="s">
        <v>34491</v>
      </c>
      <c r="O3921" s="148"/>
      <c r="P3921" s="148"/>
      <c r="Q3921" s="148"/>
      <c r="R3921" s="148"/>
      <c r="S3921" s="148"/>
    </row>
    <row r="3922" spans="1:19" ht="15" customHeight="1" x14ac:dyDescent="0.3">
      <c r="A3922" s="147" t="s">
        <v>34492</v>
      </c>
      <c r="B3922" s="147"/>
      <c r="C3922" s="147" t="s">
        <v>34493</v>
      </c>
      <c r="D3922" s="147"/>
      <c r="E3922" s="147"/>
      <c r="F3922" s="147"/>
      <c r="G3922" s="147"/>
      <c r="H3922" s="147"/>
      <c r="I3922" s="147"/>
      <c r="J3922" s="147"/>
      <c r="K3922" s="147" t="s">
        <v>146</v>
      </c>
      <c r="L3922" s="147"/>
      <c r="M3922" s="147"/>
      <c r="N3922" s="148" t="s">
        <v>34494</v>
      </c>
      <c r="O3922" s="148"/>
      <c r="P3922" s="148"/>
      <c r="Q3922" s="148"/>
      <c r="R3922" s="148"/>
      <c r="S3922" s="148"/>
    </row>
    <row r="3923" spans="1:19" ht="15" customHeight="1" x14ac:dyDescent="0.3">
      <c r="A3923" s="147" t="s">
        <v>34495</v>
      </c>
      <c r="B3923" s="147"/>
      <c r="C3923" s="147" t="s">
        <v>34496</v>
      </c>
      <c r="D3923" s="147"/>
      <c r="E3923" s="147"/>
      <c r="F3923" s="147"/>
      <c r="G3923" s="147"/>
      <c r="H3923" s="147"/>
      <c r="I3923" s="147"/>
      <c r="J3923" s="147"/>
      <c r="K3923" s="147" t="s">
        <v>146</v>
      </c>
      <c r="L3923" s="147"/>
      <c r="M3923" s="147"/>
      <c r="N3923" s="148" t="s">
        <v>34497</v>
      </c>
      <c r="O3923" s="148"/>
      <c r="P3923" s="148"/>
      <c r="Q3923" s="148"/>
      <c r="R3923" s="148"/>
      <c r="S3923" s="148"/>
    </row>
    <row r="3924" spans="1:19" ht="15" customHeight="1" x14ac:dyDescent="0.3">
      <c r="A3924" s="147" t="s">
        <v>34498</v>
      </c>
      <c r="B3924" s="147"/>
      <c r="C3924" s="147" t="s">
        <v>34499</v>
      </c>
      <c r="D3924" s="147"/>
      <c r="E3924" s="147"/>
      <c r="F3924" s="147"/>
      <c r="G3924" s="147"/>
      <c r="H3924" s="147"/>
      <c r="I3924" s="147"/>
      <c r="J3924" s="147"/>
      <c r="K3924" s="147" t="s">
        <v>146</v>
      </c>
      <c r="L3924" s="147"/>
      <c r="M3924" s="147"/>
      <c r="N3924" s="148" t="s">
        <v>34500</v>
      </c>
      <c r="O3924" s="148"/>
      <c r="P3924" s="148"/>
      <c r="Q3924" s="148"/>
      <c r="R3924" s="148"/>
      <c r="S3924" s="148"/>
    </row>
    <row r="3925" spans="1:19" ht="15" customHeight="1" x14ac:dyDescent="0.3">
      <c r="A3925" s="147" t="s">
        <v>34501</v>
      </c>
      <c r="B3925" s="147"/>
      <c r="C3925" s="147" t="s">
        <v>34502</v>
      </c>
      <c r="D3925" s="147"/>
      <c r="E3925" s="147"/>
      <c r="F3925" s="147"/>
      <c r="G3925" s="147"/>
      <c r="H3925" s="147"/>
      <c r="I3925" s="147"/>
      <c r="J3925" s="147"/>
      <c r="K3925" s="147" t="s">
        <v>146</v>
      </c>
      <c r="L3925" s="147"/>
      <c r="M3925" s="147"/>
      <c r="N3925" s="148" t="s">
        <v>34503</v>
      </c>
      <c r="O3925" s="148"/>
      <c r="P3925" s="148"/>
      <c r="Q3925" s="148"/>
      <c r="R3925" s="148"/>
      <c r="S3925" s="148"/>
    </row>
    <row r="3926" spans="1:19" ht="15" customHeight="1" x14ac:dyDescent="0.3">
      <c r="A3926" s="147" t="s">
        <v>34504</v>
      </c>
      <c r="B3926" s="147"/>
      <c r="C3926" s="147" t="s">
        <v>34505</v>
      </c>
      <c r="D3926" s="147"/>
      <c r="E3926" s="147"/>
      <c r="F3926" s="147"/>
      <c r="G3926" s="147"/>
      <c r="H3926" s="147"/>
      <c r="I3926" s="147"/>
      <c r="J3926" s="147"/>
      <c r="K3926" s="147" t="s">
        <v>146</v>
      </c>
      <c r="L3926" s="147"/>
      <c r="M3926" s="147"/>
      <c r="N3926" s="148" t="s">
        <v>34506</v>
      </c>
      <c r="O3926" s="148"/>
      <c r="P3926" s="148"/>
      <c r="Q3926" s="148"/>
      <c r="R3926" s="148"/>
      <c r="S3926" s="148"/>
    </row>
    <row r="3927" spans="1:19" ht="15" customHeight="1" x14ac:dyDescent="0.3">
      <c r="A3927" s="147" t="s">
        <v>34507</v>
      </c>
      <c r="B3927" s="147"/>
      <c r="C3927" s="147" t="s">
        <v>34508</v>
      </c>
      <c r="D3927" s="147"/>
      <c r="E3927" s="147"/>
      <c r="F3927" s="147"/>
      <c r="G3927" s="147"/>
      <c r="H3927" s="147"/>
      <c r="I3927" s="147"/>
      <c r="J3927" s="147"/>
      <c r="K3927" s="147" t="s">
        <v>146</v>
      </c>
      <c r="L3927" s="147"/>
      <c r="M3927" s="147"/>
      <c r="N3927" s="148" t="s">
        <v>34509</v>
      </c>
      <c r="O3927" s="148"/>
      <c r="P3927" s="148"/>
      <c r="Q3927" s="148"/>
      <c r="R3927" s="148"/>
      <c r="S3927" s="148"/>
    </row>
    <row r="3928" spans="1:19" ht="15" customHeight="1" x14ac:dyDescent="0.3">
      <c r="A3928" s="147" t="s">
        <v>34510</v>
      </c>
      <c r="B3928" s="147"/>
      <c r="C3928" s="147" t="s">
        <v>34511</v>
      </c>
      <c r="D3928" s="147"/>
      <c r="E3928" s="147"/>
      <c r="F3928" s="147"/>
      <c r="G3928" s="147"/>
      <c r="H3928" s="147"/>
      <c r="I3928" s="147"/>
      <c r="J3928" s="147"/>
      <c r="K3928" s="147" t="s">
        <v>26910</v>
      </c>
      <c r="L3928" s="147"/>
      <c r="M3928" s="147"/>
      <c r="N3928" s="148" t="s">
        <v>26911</v>
      </c>
      <c r="O3928" s="148"/>
      <c r="P3928" s="148"/>
      <c r="Q3928" s="148"/>
      <c r="R3928" s="148"/>
      <c r="S3928" s="148"/>
    </row>
    <row r="3929" spans="1:19" ht="15" customHeight="1" x14ac:dyDescent="0.3">
      <c r="A3929" s="147" t="s">
        <v>34512</v>
      </c>
      <c r="B3929" s="147"/>
      <c r="C3929" s="147" t="s">
        <v>34513</v>
      </c>
      <c r="D3929" s="147"/>
      <c r="E3929" s="147"/>
      <c r="F3929" s="147"/>
      <c r="G3929" s="147"/>
      <c r="H3929" s="147"/>
      <c r="I3929" s="147"/>
      <c r="J3929" s="147"/>
      <c r="K3929" s="147" t="s">
        <v>146</v>
      </c>
      <c r="L3929" s="147"/>
      <c r="M3929" s="147"/>
      <c r="N3929" s="148" t="s">
        <v>34514</v>
      </c>
      <c r="O3929" s="148"/>
      <c r="P3929" s="148"/>
      <c r="Q3929" s="148"/>
      <c r="R3929" s="148"/>
      <c r="S3929" s="148"/>
    </row>
    <row r="3930" spans="1:19" ht="15" customHeight="1" x14ac:dyDescent="0.3">
      <c r="A3930" s="147" t="s">
        <v>34515</v>
      </c>
      <c r="B3930" s="147"/>
      <c r="C3930" s="147" t="s">
        <v>34516</v>
      </c>
      <c r="D3930" s="147"/>
      <c r="E3930" s="147"/>
      <c r="F3930" s="147"/>
      <c r="G3930" s="147"/>
      <c r="H3930" s="147"/>
      <c r="I3930" s="147"/>
      <c r="J3930" s="147"/>
      <c r="K3930" s="147" t="s">
        <v>146</v>
      </c>
      <c r="L3930" s="147"/>
      <c r="M3930" s="147"/>
      <c r="N3930" s="148" t="s">
        <v>34517</v>
      </c>
      <c r="O3930" s="148"/>
      <c r="P3930" s="148"/>
      <c r="Q3930" s="148"/>
      <c r="R3930" s="148"/>
      <c r="S3930" s="148"/>
    </row>
    <row r="3931" spans="1:19" ht="15" customHeight="1" x14ac:dyDescent="0.3">
      <c r="A3931" s="147" t="s">
        <v>34518</v>
      </c>
      <c r="B3931" s="147"/>
      <c r="C3931" s="147" t="s">
        <v>34519</v>
      </c>
      <c r="D3931" s="147"/>
      <c r="E3931" s="147"/>
      <c r="F3931" s="147"/>
      <c r="G3931" s="147"/>
      <c r="H3931" s="147"/>
      <c r="I3931" s="147"/>
      <c r="J3931" s="147"/>
      <c r="K3931" s="147" t="s">
        <v>80</v>
      </c>
      <c r="L3931" s="147"/>
      <c r="M3931" s="147"/>
      <c r="N3931" s="148" t="s">
        <v>34520</v>
      </c>
      <c r="O3931" s="148"/>
      <c r="P3931" s="148"/>
      <c r="Q3931" s="148"/>
      <c r="R3931" s="148"/>
      <c r="S3931" s="148"/>
    </row>
    <row r="3932" spans="1:19" ht="15" customHeight="1" x14ac:dyDescent="0.3">
      <c r="A3932" s="147" t="s">
        <v>34521</v>
      </c>
      <c r="B3932" s="147"/>
      <c r="C3932" s="147" t="s">
        <v>34522</v>
      </c>
      <c r="D3932" s="147"/>
      <c r="E3932" s="147"/>
      <c r="F3932" s="147"/>
      <c r="G3932" s="147"/>
      <c r="H3932" s="147"/>
      <c r="I3932" s="147"/>
      <c r="J3932" s="147"/>
      <c r="K3932" s="147" t="s">
        <v>80</v>
      </c>
      <c r="L3932" s="147"/>
      <c r="M3932" s="147"/>
      <c r="N3932" s="148" t="s">
        <v>34523</v>
      </c>
      <c r="O3932" s="148"/>
      <c r="P3932" s="148"/>
      <c r="Q3932" s="148"/>
      <c r="R3932" s="148"/>
      <c r="S3932" s="148"/>
    </row>
    <row r="3933" spans="1:19" ht="15" customHeight="1" x14ac:dyDescent="0.3">
      <c r="A3933" s="147" t="s">
        <v>34524</v>
      </c>
      <c r="B3933" s="147"/>
      <c r="C3933" s="147" t="s">
        <v>34525</v>
      </c>
      <c r="D3933" s="147"/>
      <c r="E3933" s="147"/>
      <c r="F3933" s="147"/>
      <c r="G3933" s="147"/>
      <c r="H3933" s="147"/>
      <c r="I3933" s="147"/>
      <c r="J3933" s="147"/>
      <c r="K3933" s="147" t="s">
        <v>26910</v>
      </c>
      <c r="L3933" s="147"/>
      <c r="M3933" s="147"/>
      <c r="N3933" s="148" t="s">
        <v>26911</v>
      </c>
      <c r="O3933" s="148"/>
      <c r="P3933" s="148"/>
      <c r="Q3933" s="148"/>
      <c r="R3933" s="148"/>
      <c r="S3933" s="148"/>
    </row>
    <row r="3934" spans="1:19" ht="15" customHeight="1" x14ac:dyDescent="0.3">
      <c r="A3934" s="147" t="s">
        <v>34526</v>
      </c>
      <c r="B3934" s="147"/>
      <c r="C3934" s="147" t="s">
        <v>34527</v>
      </c>
      <c r="D3934" s="147"/>
      <c r="E3934" s="147"/>
      <c r="F3934" s="147"/>
      <c r="G3934" s="147"/>
      <c r="H3934" s="147"/>
      <c r="I3934" s="147"/>
      <c r="J3934" s="147"/>
      <c r="K3934" s="147" t="s">
        <v>26910</v>
      </c>
      <c r="L3934" s="147"/>
      <c r="M3934" s="147"/>
      <c r="N3934" s="148" t="s">
        <v>26911</v>
      </c>
      <c r="O3934" s="148"/>
      <c r="P3934" s="148"/>
      <c r="Q3934" s="148"/>
      <c r="R3934" s="148"/>
      <c r="S3934" s="148"/>
    </row>
    <row r="3935" spans="1:19" ht="15" customHeight="1" x14ac:dyDescent="0.3">
      <c r="A3935" s="147" t="s">
        <v>34528</v>
      </c>
      <c r="B3935" s="147"/>
      <c r="C3935" s="147" t="s">
        <v>34529</v>
      </c>
      <c r="D3935" s="147"/>
      <c r="E3935" s="147"/>
      <c r="F3935" s="147"/>
      <c r="G3935" s="147"/>
      <c r="H3935" s="147"/>
      <c r="I3935" s="147"/>
      <c r="J3935" s="147"/>
      <c r="K3935" s="147" t="s">
        <v>1037</v>
      </c>
      <c r="L3935" s="147"/>
      <c r="M3935" s="147"/>
      <c r="N3935" s="148" t="s">
        <v>16646</v>
      </c>
      <c r="O3935" s="148"/>
      <c r="P3935" s="148"/>
      <c r="Q3935" s="148"/>
      <c r="R3935" s="148"/>
      <c r="S3935" s="148"/>
    </row>
    <row r="3936" spans="1:19" ht="15" customHeight="1" x14ac:dyDescent="0.3">
      <c r="A3936" s="147" t="s">
        <v>34530</v>
      </c>
      <c r="B3936" s="147"/>
      <c r="C3936" s="147" t="s">
        <v>34531</v>
      </c>
      <c r="D3936" s="147"/>
      <c r="E3936" s="147"/>
      <c r="F3936" s="147"/>
      <c r="G3936" s="147"/>
      <c r="H3936" s="147"/>
      <c r="I3936" s="147"/>
      <c r="J3936" s="147"/>
      <c r="K3936" s="147" t="s">
        <v>146</v>
      </c>
      <c r="L3936" s="147"/>
      <c r="M3936" s="147"/>
      <c r="N3936" s="148" t="s">
        <v>5760</v>
      </c>
      <c r="O3936" s="148"/>
      <c r="P3936" s="148"/>
      <c r="Q3936" s="148"/>
      <c r="R3936" s="148"/>
      <c r="S3936" s="148"/>
    </row>
    <row r="3937" spans="1:19" ht="15" customHeight="1" x14ac:dyDescent="0.3">
      <c r="A3937" s="147" t="s">
        <v>34532</v>
      </c>
      <c r="B3937" s="147"/>
      <c r="C3937" s="147" t="s">
        <v>34533</v>
      </c>
      <c r="D3937" s="147"/>
      <c r="E3937" s="147"/>
      <c r="F3937" s="147"/>
      <c r="G3937" s="147"/>
      <c r="H3937" s="147"/>
      <c r="I3937" s="147"/>
      <c r="J3937" s="147"/>
      <c r="K3937" s="147" t="s">
        <v>1037</v>
      </c>
      <c r="L3937" s="147"/>
      <c r="M3937" s="147"/>
      <c r="N3937" s="148" t="s">
        <v>10702</v>
      </c>
      <c r="O3937" s="148"/>
      <c r="P3937" s="148"/>
      <c r="Q3937" s="148"/>
      <c r="R3937" s="148"/>
      <c r="S3937" s="148"/>
    </row>
    <row r="3938" spans="1:19" ht="15" customHeight="1" x14ac:dyDescent="0.3">
      <c r="A3938" s="152" t="s">
        <v>34534</v>
      </c>
      <c r="B3938" s="152"/>
      <c r="C3938" s="152" t="s">
        <v>34535</v>
      </c>
      <c r="D3938" s="152"/>
      <c r="E3938" s="152"/>
      <c r="F3938" s="152"/>
      <c r="G3938" s="152"/>
      <c r="H3938" s="152"/>
      <c r="I3938" s="152"/>
      <c r="J3938" s="152"/>
      <c r="K3938" s="152" t="s">
        <v>1037</v>
      </c>
      <c r="L3938" s="152"/>
      <c r="M3938" s="152"/>
      <c r="N3938" s="153" t="s">
        <v>8777</v>
      </c>
      <c r="O3938" s="153"/>
      <c r="P3938" s="153"/>
      <c r="Q3938" s="153"/>
      <c r="R3938" s="153"/>
      <c r="S3938" s="153"/>
    </row>
    <row r="3940" spans="1:19" ht="15" customHeight="1" x14ac:dyDescent="0.3">
      <c r="A3940" s="154" t="s">
        <v>26963</v>
      </c>
      <c r="B3940" s="154"/>
      <c r="C3940" s="154"/>
    </row>
    <row r="3941" spans="1:19" ht="15" customHeight="1" x14ac:dyDescent="0.3">
      <c r="A3941" s="154"/>
      <c r="B3941" s="154"/>
      <c r="C3941" s="154"/>
      <c r="P3941" s="155" t="s">
        <v>34536</v>
      </c>
      <c r="Q3941" s="155"/>
      <c r="R3941" s="155"/>
      <c r="S3941" s="155"/>
    </row>
    <row r="3942" spans="1:19" x14ac:dyDescent="0.3">
      <c r="P3942" s="155"/>
      <c r="Q3942" s="155"/>
      <c r="R3942" s="155"/>
      <c r="S3942" s="155"/>
    </row>
    <row r="3944" spans="1:19" ht="15.75" customHeight="1" x14ac:dyDescent="0.3">
      <c r="H3944" s="150" t="s">
        <v>26843</v>
      </c>
      <c r="I3944" s="150"/>
      <c r="J3944" s="150"/>
      <c r="K3944" s="150"/>
      <c r="L3944" s="150"/>
      <c r="M3944" s="150"/>
      <c r="N3944" s="150"/>
    </row>
    <row r="3946" spans="1:19" ht="15.75" customHeight="1" x14ac:dyDescent="0.3">
      <c r="G3946" s="150" t="s">
        <v>26844</v>
      </c>
      <c r="H3946" s="150"/>
    </row>
    <row r="3948" spans="1:19" ht="15" customHeight="1" x14ac:dyDescent="0.3">
      <c r="A3948" s="151" t="s">
        <v>26845</v>
      </c>
      <c r="B3948" s="151"/>
      <c r="C3948" s="151"/>
      <c r="D3948" s="151"/>
      <c r="J3948" s="151" t="s">
        <v>26846</v>
      </c>
      <c r="K3948" s="151"/>
      <c r="M3948" s="151" t="s">
        <v>26847</v>
      </c>
      <c r="N3948" s="151"/>
      <c r="P3948" s="151" t="s">
        <v>26848</v>
      </c>
      <c r="Q3948" s="151"/>
      <c r="R3948" s="151"/>
    </row>
    <row r="3950" spans="1:19" ht="15" customHeight="1" x14ac:dyDescent="0.3">
      <c r="A3950" s="137" t="s">
        <v>27</v>
      </c>
      <c r="C3950" s="149" t="s">
        <v>26849</v>
      </c>
      <c r="D3950" s="149"/>
      <c r="E3950" s="149"/>
      <c r="L3950" s="137" t="s">
        <v>13</v>
      </c>
      <c r="R3950" s="137" t="s">
        <v>26850</v>
      </c>
    </row>
    <row r="3952" spans="1:19" ht="15" customHeight="1" x14ac:dyDescent="0.3">
      <c r="A3952" s="147" t="s">
        <v>34537</v>
      </c>
      <c r="B3952" s="147"/>
      <c r="C3952" s="147" t="s">
        <v>34538</v>
      </c>
      <c r="D3952" s="147"/>
      <c r="E3952" s="147"/>
      <c r="F3952" s="147"/>
      <c r="G3952" s="147"/>
      <c r="H3952" s="147"/>
      <c r="I3952" s="147"/>
      <c r="J3952" s="147"/>
      <c r="K3952" s="147" t="s">
        <v>1037</v>
      </c>
      <c r="L3952" s="147"/>
      <c r="M3952" s="147"/>
      <c r="N3952" s="148" t="s">
        <v>7551</v>
      </c>
      <c r="O3952" s="148"/>
      <c r="P3952" s="148"/>
      <c r="Q3952" s="148"/>
      <c r="R3952" s="148"/>
      <c r="S3952" s="148"/>
    </row>
    <row r="3953" spans="1:19" x14ac:dyDescent="0.3">
      <c r="A3953" s="147"/>
      <c r="B3953" s="147"/>
      <c r="C3953" s="147"/>
      <c r="D3953" s="147"/>
      <c r="E3953" s="147"/>
      <c r="F3953" s="147"/>
      <c r="G3953" s="147"/>
      <c r="H3953" s="147"/>
      <c r="I3953" s="147"/>
      <c r="J3953" s="147"/>
      <c r="K3953" s="147"/>
      <c r="L3953" s="147"/>
      <c r="M3953" s="147"/>
      <c r="N3953" s="148"/>
      <c r="O3953" s="148"/>
      <c r="P3953" s="148"/>
      <c r="Q3953" s="148"/>
      <c r="R3953" s="148"/>
      <c r="S3953" s="148"/>
    </row>
    <row r="3954" spans="1:19" ht="15" customHeight="1" x14ac:dyDescent="0.3">
      <c r="A3954" s="147" t="s">
        <v>34539</v>
      </c>
      <c r="B3954" s="147"/>
      <c r="C3954" s="147" t="s">
        <v>34540</v>
      </c>
      <c r="D3954" s="147"/>
      <c r="E3954" s="147"/>
      <c r="F3954" s="147"/>
      <c r="G3954" s="147"/>
      <c r="H3954" s="147"/>
      <c r="I3954" s="147"/>
      <c r="J3954" s="147"/>
      <c r="K3954" s="147" t="s">
        <v>1074</v>
      </c>
      <c r="L3954" s="147"/>
      <c r="M3954" s="147"/>
      <c r="N3954" s="148" t="s">
        <v>34541</v>
      </c>
      <c r="O3954" s="148"/>
      <c r="P3954" s="148"/>
      <c r="Q3954" s="148"/>
      <c r="R3954" s="148"/>
      <c r="S3954" s="148"/>
    </row>
    <row r="3955" spans="1:19" ht="15" customHeight="1" x14ac:dyDescent="0.3">
      <c r="A3955" s="147" t="s">
        <v>34542</v>
      </c>
      <c r="B3955" s="147"/>
      <c r="C3955" s="147" t="s">
        <v>34543</v>
      </c>
      <c r="D3955" s="147"/>
      <c r="E3955" s="147"/>
      <c r="F3955" s="147"/>
      <c r="G3955" s="147"/>
      <c r="H3955" s="147"/>
      <c r="I3955" s="147"/>
      <c r="J3955" s="147"/>
      <c r="K3955" s="147" t="s">
        <v>18815</v>
      </c>
      <c r="L3955" s="147"/>
      <c r="M3955" s="147"/>
      <c r="N3955" s="148" t="s">
        <v>18423</v>
      </c>
      <c r="O3955" s="148"/>
      <c r="P3955" s="148"/>
      <c r="Q3955" s="148"/>
      <c r="R3955" s="148"/>
      <c r="S3955" s="148"/>
    </row>
    <row r="3956" spans="1:19" ht="15" customHeight="1" x14ac:dyDescent="0.3">
      <c r="A3956" s="147" t="s">
        <v>34544</v>
      </c>
      <c r="B3956" s="147"/>
      <c r="C3956" s="147" t="s">
        <v>34545</v>
      </c>
      <c r="D3956" s="147"/>
      <c r="E3956" s="147"/>
      <c r="F3956" s="147"/>
      <c r="G3956" s="147"/>
      <c r="H3956" s="147"/>
      <c r="I3956" s="147"/>
      <c r="J3956" s="147"/>
      <c r="K3956" s="147" t="s">
        <v>26910</v>
      </c>
      <c r="L3956" s="147"/>
      <c r="M3956" s="147"/>
      <c r="N3956" s="148" t="s">
        <v>26911</v>
      </c>
      <c r="O3956" s="148"/>
      <c r="P3956" s="148"/>
      <c r="Q3956" s="148"/>
      <c r="R3956" s="148"/>
      <c r="S3956" s="148"/>
    </row>
    <row r="3957" spans="1:19" ht="15" customHeight="1" x14ac:dyDescent="0.3">
      <c r="A3957" s="147" t="s">
        <v>34546</v>
      </c>
      <c r="B3957" s="147"/>
      <c r="C3957" s="147" t="s">
        <v>26941</v>
      </c>
      <c r="D3957" s="147"/>
      <c r="E3957" s="147"/>
      <c r="F3957" s="147"/>
      <c r="G3957" s="147"/>
      <c r="H3957" s="147"/>
      <c r="I3957" s="147"/>
      <c r="J3957" s="147"/>
      <c r="K3957" s="147" t="s">
        <v>1074</v>
      </c>
      <c r="L3957" s="147"/>
      <c r="M3957" s="147"/>
      <c r="N3957" s="148" t="s">
        <v>27049</v>
      </c>
      <c r="O3957" s="148"/>
      <c r="P3957" s="148"/>
      <c r="Q3957" s="148"/>
      <c r="R3957" s="148"/>
      <c r="S3957" s="148"/>
    </row>
    <row r="3958" spans="1:19" ht="15" customHeight="1" x14ac:dyDescent="0.3">
      <c r="A3958" s="147" t="s">
        <v>34547</v>
      </c>
      <c r="B3958" s="147"/>
      <c r="C3958" s="147" t="s">
        <v>26944</v>
      </c>
      <c r="D3958" s="147"/>
      <c r="E3958" s="147"/>
      <c r="F3958" s="147"/>
      <c r="G3958" s="147"/>
      <c r="H3958" s="147"/>
      <c r="I3958" s="147"/>
      <c r="J3958" s="147"/>
      <c r="K3958" s="147" t="s">
        <v>1074</v>
      </c>
      <c r="L3958" s="147"/>
      <c r="M3958" s="147"/>
      <c r="N3958" s="148" t="s">
        <v>27051</v>
      </c>
      <c r="O3958" s="148"/>
      <c r="P3958" s="148"/>
      <c r="Q3958" s="148"/>
      <c r="R3958" s="148"/>
      <c r="S3958" s="148"/>
    </row>
    <row r="3959" spans="1:19" ht="15" customHeight="1" x14ac:dyDescent="0.3">
      <c r="A3959" s="147" t="s">
        <v>34548</v>
      </c>
      <c r="B3959" s="147"/>
      <c r="C3959" s="147" t="s">
        <v>26931</v>
      </c>
      <c r="D3959" s="147"/>
      <c r="E3959" s="147"/>
      <c r="F3959" s="147"/>
      <c r="G3959" s="147"/>
      <c r="H3959" s="147"/>
      <c r="I3959" s="147"/>
      <c r="J3959" s="147"/>
      <c r="K3959" s="147" t="s">
        <v>1037</v>
      </c>
      <c r="L3959" s="147"/>
      <c r="M3959" s="147"/>
      <c r="N3959" s="148" t="s">
        <v>26932</v>
      </c>
      <c r="O3959" s="148"/>
      <c r="P3959" s="148"/>
      <c r="Q3959" s="148"/>
      <c r="R3959" s="148"/>
      <c r="S3959" s="148"/>
    </row>
    <row r="3960" spans="1:19" ht="15" customHeight="1" x14ac:dyDescent="0.3">
      <c r="A3960" s="147" t="s">
        <v>34549</v>
      </c>
      <c r="B3960" s="147"/>
      <c r="C3960" s="147" t="s">
        <v>26949</v>
      </c>
      <c r="D3960" s="147"/>
      <c r="E3960" s="147"/>
      <c r="F3960" s="147"/>
      <c r="G3960" s="147"/>
      <c r="H3960" s="147"/>
      <c r="I3960" s="147"/>
      <c r="J3960" s="147"/>
      <c r="K3960" s="147" t="s">
        <v>1037</v>
      </c>
      <c r="L3960" s="147"/>
      <c r="M3960" s="147"/>
      <c r="N3960" s="148" t="s">
        <v>11013</v>
      </c>
      <c r="O3960" s="148"/>
      <c r="P3960" s="148"/>
      <c r="Q3960" s="148"/>
      <c r="R3960" s="148"/>
      <c r="S3960" s="148"/>
    </row>
    <row r="3961" spans="1:19" ht="15" customHeight="1" x14ac:dyDescent="0.3">
      <c r="A3961" s="147" t="s">
        <v>34550</v>
      </c>
      <c r="B3961" s="147"/>
      <c r="C3961" s="147" t="s">
        <v>26951</v>
      </c>
      <c r="D3961" s="147"/>
      <c r="E3961" s="147"/>
      <c r="F3961" s="147"/>
      <c r="G3961" s="147"/>
      <c r="H3961" s="147"/>
      <c r="I3961" s="147"/>
      <c r="J3961" s="147"/>
      <c r="K3961" s="147" t="s">
        <v>1074</v>
      </c>
      <c r="L3961" s="147"/>
      <c r="M3961" s="147"/>
      <c r="N3961" s="148" t="s">
        <v>12477</v>
      </c>
      <c r="O3961" s="148"/>
      <c r="P3961" s="148"/>
      <c r="Q3961" s="148"/>
      <c r="R3961" s="148"/>
      <c r="S3961" s="148"/>
    </row>
    <row r="3962" spans="1:19" ht="15" customHeight="1" x14ac:dyDescent="0.3">
      <c r="A3962" s="147" t="s">
        <v>34551</v>
      </c>
      <c r="B3962" s="147"/>
      <c r="C3962" s="147" t="s">
        <v>33609</v>
      </c>
      <c r="D3962" s="147"/>
      <c r="E3962" s="147"/>
      <c r="F3962" s="147"/>
      <c r="G3962" s="147"/>
      <c r="H3962" s="147"/>
      <c r="I3962" s="147"/>
      <c r="J3962" s="147"/>
      <c r="K3962" s="147" t="s">
        <v>1037</v>
      </c>
      <c r="L3962" s="147"/>
      <c r="M3962" s="147"/>
      <c r="N3962" s="148" t="s">
        <v>633</v>
      </c>
      <c r="O3962" s="148"/>
      <c r="P3962" s="148"/>
      <c r="Q3962" s="148"/>
      <c r="R3962" s="148"/>
      <c r="S3962" s="148"/>
    </row>
    <row r="3963" spans="1:19" ht="15" customHeight="1" x14ac:dyDescent="0.3">
      <c r="A3963" s="147" t="s">
        <v>34552</v>
      </c>
      <c r="B3963" s="147"/>
      <c r="C3963" s="147" t="s">
        <v>26955</v>
      </c>
      <c r="D3963" s="147"/>
      <c r="E3963" s="147"/>
      <c r="F3963" s="147"/>
      <c r="G3963" s="147"/>
      <c r="H3963" s="147"/>
      <c r="I3963" s="147"/>
      <c r="J3963" s="147"/>
      <c r="K3963" s="147" t="s">
        <v>1037</v>
      </c>
      <c r="L3963" s="147"/>
      <c r="M3963" s="147"/>
      <c r="N3963" s="148" t="s">
        <v>7522</v>
      </c>
      <c r="O3963" s="148"/>
      <c r="P3963" s="148"/>
      <c r="Q3963" s="148"/>
      <c r="R3963" s="148"/>
      <c r="S3963" s="148"/>
    </row>
    <row r="3964" spans="1:19" ht="15" customHeight="1" x14ac:dyDescent="0.3">
      <c r="A3964" s="147" t="s">
        <v>34553</v>
      </c>
      <c r="B3964" s="147"/>
      <c r="C3964" s="147" t="s">
        <v>34554</v>
      </c>
      <c r="D3964" s="147"/>
      <c r="E3964" s="147"/>
      <c r="F3964" s="147"/>
      <c r="G3964" s="147"/>
      <c r="H3964" s="147"/>
      <c r="I3964" s="147"/>
      <c r="J3964" s="147"/>
      <c r="K3964" s="147" t="s">
        <v>1037</v>
      </c>
      <c r="L3964" s="147"/>
      <c r="M3964" s="147"/>
      <c r="N3964" s="148" t="s">
        <v>26935</v>
      </c>
      <c r="O3964" s="148"/>
      <c r="P3964" s="148"/>
      <c r="Q3964" s="148"/>
      <c r="R3964" s="148"/>
      <c r="S3964" s="148"/>
    </row>
    <row r="3965" spans="1:19" ht="15" customHeight="1" x14ac:dyDescent="0.3">
      <c r="A3965" s="147" t="s">
        <v>34555</v>
      </c>
      <c r="B3965" s="147"/>
      <c r="C3965" s="147" t="s">
        <v>34556</v>
      </c>
      <c r="D3965" s="147"/>
      <c r="E3965" s="147"/>
      <c r="F3965" s="147"/>
      <c r="G3965" s="147"/>
      <c r="H3965" s="147"/>
      <c r="I3965" s="147"/>
      <c r="J3965" s="147"/>
      <c r="K3965" s="147" t="s">
        <v>1037</v>
      </c>
      <c r="L3965" s="147"/>
      <c r="M3965" s="147"/>
      <c r="N3965" s="148" t="s">
        <v>2419</v>
      </c>
      <c r="O3965" s="148"/>
      <c r="P3965" s="148"/>
      <c r="Q3965" s="148"/>
      <c r="R3965" s="148"/>
      <c r="S3965" s="148"/>
    </row>
    <row r="3966" spans="1:19" ht="15" customHeight="1" x14ac:dyDescent="0.3">
      <c r="A3966" s="147" t="s">
        <v>34557</v>
      </c>
      <c r="B3966" s="147"/>
      <c r="C3966" s="147" t="s">
        <v>34558</v>
      </c>
      <c r="D3966" s="147"/>
      <c r="E3966" s="147"/>
      <c r="F3966" s="147"/>
      <c r="G3966" s="147"/>
      <c r="H3966" s="147"/>
      <c r="I3966" s="147"/>
      <c r="J3966" s="147"/>
      <c r="K3966" s="147" t="s">
        <v>26910</v>
      </c>
      <c r="L3966" s="147"/>
      <c r="M3966" s="147"/>
      <c r="N3966" s="148" t="s">
        <v>26911</v>
      </c>
      <c r="O3966" s="148"/>
      <c r="P3966" s="148"/>
      <c r="Q3966" s="148"/>
      <c r="R3966" s="148"/>
      <c r="S3966" s="148"/>
    </row>
    <row r="3967" spans="1:19" ht="15" customHeight="1" x14ac:dyDescent="0.3">
      <c r="A3967" s="147" t="s">
        <v>34559</v>
      </c>
      <c r="B3967" s="147"/>
      <c r="C3967" s="147" t="s">
        <v>27290</v>
      </c>
      <c r="D3967" s="147"/>
      <c r="E3967" s="147"/>
      <c r="F3967" s="147"/>
      <c r="G3967" s="147"/>
      <c r="H3967" s="147"/>
      <c r="I3967" s="147"/>
      <c r="J3967" s="147"/>
      <c r="K3967" s="147" t="s">
        <v>1037</v>
      </c>
      <c r="L3967" s="147"/>
      <c r="M3967" s="147"/>
      <c r="N3967" s="148" t="s">
        <v>27291</v>
      </c>
      <c r="O3967" s="148"/>
      <c r="P3967" s="148"/>
      <c r="Q3967" s="148"/>
      <c r="R3967" s="148"/>
      <c r="S3967" s="148"/>
    </row>
    <row r="3968" spans="1:19" ht="15" customHeight="1" x14ac:dyDescent="0.3">
      <c r="A3968" s="147" t="s">
        <v>34560</v>
      </c>
      <c r="B3968" s="147"/>
      <c r="C3968" s="147" t="s">
        <v>34561</v>
      </c>
      <c r="D3968" s="147"/>
      <c r="E3968" s="147"/>
      <c r="F3968" s="147"/>
      <c r="G3968" s="147"/>
      <c r="H3968" s="147"/>
      <c r="I3968" s="147"/>
      <c r="J3968" s="147"/>
      <c r="K3968" s="147" t="s">
        <v>1037</v>
      </c>
      <c r="L3968" s="147"/>
      <c r="M3968" s="147"/>
      <c r="N3968" s="148" t="s">
        <v>27294</v>
      </c>
      <c r="O3968" s="148"/>
      <c r="P3968" s="148"/>
      <c r="Q3968" s="148"/>
      <c r="R3968" s="148"/>
      <c r="S3968" s="148"/>
    </row>
    <row r="3969" spans="1:19" ht="15" customHeight="1" x14ac:dyDescent="0.3">
      <c r="A3969" s="147" t="s">
        <v>34562</v>
      </c>
      <c r="B3969" s="147"/>
      <c r="C3969" s="147" t="s">
        <v>34563</v>
      </c>
      <c r="D3969" s="147"/>
      <c r="E3969" s="147"/>
      <c r="F3969" s="147"/>
      <c r="G3969" s="147"/>
      <c r="H3969" s="147"/>
      <c r="I3969" s="147"/>
      <c r="J3969" s="147"/>
      <c r="K3969" s="147" t="s">
        <v>3131</v>
      </c>
      <c r="L3969" s="147"/>
      <c r="M3969" s="147"/>
      <c r="N3969" s="148" t="s">
        <v>2393</v>
      </c>
      <c r="O3969" s="148"/>
      <c r="P3969" s="148"/>
      <c r="Q3969" s="148"/>
      <c r="R3969" s="148"/>
      <c r="S3969" s="148"/>
    </row>
    <row r="3970" spans="1:19" ht="15" customHeight="1" x14ac:dyDescent="0.3">
      <c r="A3970" s="147" t="s">
        <v>34564</v>
      </c>
      <c r="B3970" s="147"/>
      <c r="C3970" s="147" t="s">
        <v>34565</v>
      </c>
      <c r="D3970" s="147"/>
      <c r="E3970" s="147"/>
      <c r="F3970" s="147"/>
      <c r="G3970" s="147"/>
      <c r="H3970" s="147"/>
      <c r="I3970" s="147"/>
      <c r="J3970" s="147"/>
      <c r="K3970" s="147" t="s">
        <v>3131</v>
      </c>
      <c r="L3970" s="147"/>
      <c r="M3970" s="147"/>
      <c r="N3970" s="148" t="s">
        <v>13071</v>
      </c>
      <c r="O3970" s="148"/>
      <c r="P3970" s="148"/>
      <c r="Q3970" s="148"/>
      <c r="R3970" s="148"/>
      <c r="S3970" s="148"/>
    </row>
    <row r="3971" spans="1:19" ht="15" customHeight="1" x14ac:dyDescent="0.3">
      <c r="A3971" s="147" t="s">
        <v>34566</v>
      </c>
      <c r="B3971" s="147"/>
      <c r="C3971" s="147" t="s">
        <v>34567</v>
      </c>
      <c r="D3971" s="147"/>
      <c r="E3971" s="147"/>
      <c r="F3971" s="147"/>
      <c r="G3971" s="147"/>
      <c r="H3971" s="147"/>
      <c r="I3971" s="147"/>
      <c r="J3971" s="147"/>
      <c r="K3971" s="147" t="s">
        <v>3131</v>
      </c>
      <c r="L3971" s="147"/>
      <c r="M3971" s="147"/>
      <c r="N3971" s="148" t="s">
        <v>4522</v>
      </c>
      <c r="O3971" s="148"/>
      <c r="P3971" s="148"/>
      <c r="Q3971" s="148"/>
      <c r="R3971" s="148"/>
      <c r="S3971" s="148"/>
    </row>
    <row r="3972" spans="1:19" ht="15" customHeight="1" x14ac:dyDescent="0.3">
      <c r="A3972" s="147" t="s">
        <v>34568</v>
      </c>
      <c r="B3972" s="147"/>
      <c r="C3972" s="147" t="s">
        <v>27390</v>
      </c>
      <c r="D3972" s="147"/>
      <c r="E3972" s="147"/>
      <c r="F3972" s="147"/>
      <c r="G3972" s="147"/>
      <c r="H3972" s="147"/>
      <c r="I3972" s="147"/>
      <c r="J3972" s="147"/>
      <c r="K3972" s="147" t="s">
        <v>1074</v>
      </c>
      <c r="L3972" s="147"/>
      <c r="M3972" s="147"/>
      <c r="N3972" s="148" t="s">
        <v>27229</v>
      </c>
      <c r="O3972" s="148"/>
      <c r="P3972" s="148"/>
      <c r="Q3972" s="148"/>
      <c r="R3972" s="148"/>
      <c r="S3972" s="148"/>
    </row>
    <row r="3973" spans="1:19" ht="15" customHeight="1" x14ac:dyDescent="0.3">
      <c r="A3973" s="147" t="s">
        <v>34569</v>
      </c>
      <c r="B3973" s="147"/>
      <c r="C3973" s="147" t="s">
        <v>27395</v>
      </c>
      <c r="D3973" s="147"/>
      <c r="E3973" s="147"/>
      <c r="F3973" s="147"/>
      <c r="G3973" s="147"/>
      <c r="H3973" s="147"/>
      <c r="I3973" s="147"/>
      <c r="J3973" s="147"/>
      <c r="K3973" s="147" t="s">
        <v>1074</v>
      </c>
      <c r="L3973" s="147"/>
      <c r="M3973" s="147"/>
      <c r="N3973" s="148" t="s">
        <v>27232</v>
      </c>
      <c r="O3973" s="148"/>
      <c r="P3973" s="148"/>
      <c r="Q3973" s="148"/>
      <c r="R3973" s="148"/>
      <c r="S3973" s="148"/>
    </row>
    <row r="3974" spans="1:19" ht="15" customHeight="1" x14ac:dyDescent="0.3">
      <c r="A3974" s="147" t="s">
        <v>34570</v>
      </c>
      <c r="B3974" s="147"/>
      <c r="C3974" s="147" t="s">
        <v>27234</v>
      </c>
      <c r="D3974" s="147"/>
      <c r="E3974" s="147"/>
      <c r="F3974" s="147"/>
      <c r="G3974" s="147"/>
      <c r="H3974" s="147"/>
      <c r="I3974" s="147"/>
      <c r="J3974" s="147"/>
      <c r="K3974" s="147" t="s">
        <v>1074</v>
      </c>
      <c r="L3974" s="147"/>
      <c r="M3974" s="147"/>
      <c r="N3974" s="148" t="s">
        <v>27235</v>
      </c>
      <c r="O3974" s="148"/>
      <c r="P3974" s="148"/>
      <c r="Q3974" s="148"/>
      <c r="R3974" s="148"/>
      <c r="S3974" s="148"/>
    </row>
    <row r="3975" spans="1:19" ht="15" customHeight="1" x14ac:dyDescent="0.3">
      <c r="A3975" s="147" t="s">
        <v>34571</v>
      </c>
      <c r="B3975" s="147"/>
      <c r="C3975" s="147" t="s">
        <v>27409</v>
      </c>
      <c r="D3975" s="147"/>
      <c r="E3975" s="147"/>
      <c r="F3975" s="147"/>
      <c r="G3975" s="147"/>
      <c r="H3975" s="147"/>
      <c r="I3975" s="147"/>
      <c r="J3975" s="147"/>
      <c r="K3975" s="147" t="s">
        <v>1074</v>
      </c>
      <c r="L3975" s="147"/>
      <c r="M3975" s="147"/>
      <c r="N3975" s="148" t="s">
        <v>27238</v>
      </c>
      <c r="O3975" s="148"/>
      <c r="P3975" s="148"/>
      <c r="Q3975" s="148"/>
      <c r="R3975" s="148"/>
      <c r="S3975" s="148"/>
    </row>
    <row r="3976" spans="1:19" ht="15" customHeight="1" x14ac:dyDescent="0.3">
      <c r="A3976" s="147" t="s">
        <v>34572</v>
      </c>
      <c r="B3976" s="147"/>
      <c r="C3976" s="147" t="s">
        <v>34573</v>
      </c>
      <c r="D3976" s="147"/>
      <c r="E3976" s="147"/>
      <c r="F3976" s="147"/>
      <c r="G3976" s="147"/>
      <c r="H3976" s="147"/>
      <c r="I3976" s="147"/>
      <c r="J3976" s="147"/>
      <c r="K3976" s="147" t="s">
        <v>1074</v>
      </c>
      <c r="L3976" s="147"/>
      <c r="M3976" s="147"/>
      <c r="N3976" s="148" t="s">
        <v>27241</v>
      </c>
      <c r="O3976" s="148"/>
      <c r="P3976" s="148"/>
      <c r="Q3976" s="148"/>
      <c r="R3976" s="148"/>
      <c r="S3976" s="148"/>
    </row>
    <row r="3977" spans="1:19" ht="15" customHeight="1" x14ac:dyDescent="0.3">
      <c r="A3977" s="147" t="s">
        <v>34574</v>
      </c>
      <c r="B3977" s="147"/>
      <c r="C3977" s="147" t="s">
        <v>27243</v>
      </c>
      <c r="D3977" s="147"/>
      <c r="E3977" s="147"/>
      <c r="F3977" s="147"/>
      <c r="G3977" s="147"/>
      <c r="H3977" s="147"/>
      <c r="I3977" s="147"/>
      <c r="J3977" s="147"/>
      <c r="K3977" s="147" t="s">
        <v>1074</v>
      </c>
      <c r="L3977" s="147"/>
      <c r="M3977" s="147"/>
      <c r="N3977" s="148" t="s">
        <v>27244</v>
      </c>
      <c r="O3977" s="148"/>
      <c r="P3977" s="148"/>
      <c r="Q3977" s="148"/>
      <c r="R3977" s="148"/>
      <c r="S3977" s="148"/>
    </row>
    <row r="3978" spans="1:19" ht="15" customHeight="1" x14ac:dyDescent="0.3">
      <c r="A3978" s="147" t="s">
        <v>34575</v>
      </c>
      <c r="B3978" s="147"/>
      <c r="C3978" s="147" t="s">
        <v>27246</v>
      </c>
      <c r="D3978" s="147"/>
      <c r="E3978" s="147"/>
      <c r="F3978" s="147"/>
      <c r="G3978" s="147"/>
      <c r="H3978" s="147"/>
      <c r="I3978" s="147"/>
      <c r="J3978" s="147"/>
      <c r="K3978" s="147" t="s">
        <v>1074</v>
      </c>
      <c r="L3978" s="147"/>
      <c r="M3978" s="147"/>
      <c r="N3978" s="148" t="s">
        <v>27247</v>
      </c>
      <c r="O3978" s="148"/>
      <c r="P3978" s="148"/>
      <c r="Q3978" s="148"/>
      <c r="R3978" s="148"/>
      <c r="S3978" s="148"/>
    </row>
    <row r="3979" spans="1:19" ht="15" customHeight="1" x14ac:dyDescent="0.3">
      <c r="A3979" s="147" t="s">
        <v>34576</v>
      </c>
      <c r="B3979" s="147"/>
      <c r="C3979" s="147" t="s">
        <v>34577</v>
      </c>
      <c r="D3979" s="147"/>
      <c r="E3979" s="147"/>
      <c r="F3979" s="147"/>
      <c r="G3979" s="147"/>
      <c r="H3979" s="147"/>
      <c r="I3979" s="147"/>
      <c r="J3979" s="147"/>
      <c r="K3979" s="147" t="s">
        <v>26910</v>
      </c>
      <c r="L3979" s="147"/>
      <c r="M3979" s="147"/>
      <c r="N3979" s="148" t="s">
        <v>26911</v>
      </c>
      <c r="O3979" s="148"/>
      <c r="P3979" s="148"/>
      <c r="Q3979" s="148"/>
      <c r="R3979" s="148"/>
      <c r="S3979" s="148"/>
    </row>
    <row r="3980" spans="1:19" ht="15" customHeight="1" x14ac:dyDescent="0.3">
      <c r="A3980" s="147" t="s">
        <v>34578</v>
      </c>
      <c r="B3980" s="147"/>
      <c r="C3980" s="147" t="s">
        <v>34579</v>
      </c>
      <c r="D3980" s="147"/>
      <c r="E3980" s="147"/>
      <c r="F3980" s="147"/>
      <c r="G3980" s="147"/>
      <c r="H3980" s="147"/>
      <c r="I3980" s="147"/>
      <c r="J3980" s="147"/>
      <c r="K3980" s="147" t="s">
        <v>80</v>
      </c>
      <c r="L3980" s="147"/>
      <c r="M3980" s="147"/>
      <c r="N3980" s="148" t="s">
        <v>34580</v>
      </c>
      <c r="O3980" s="148"/>
      <c r="P3980" s="148"/>
      <c r="Q3980" s="148"/>
      <c r="R3980" s="148"/>
      <c r="S3980" s="148"/>
    </row>
    <row r="3981" spans="1:19" ht="15" customHeight="1" x14ac:dyDescent="0.3">
      <c r="A3981" s="147" t="s">
        <v>34581</v>
      </c>
      <c r="B3981" s="147"/>
      <c r="C3981" s="147" t="s">
        <v>34582</v>
      </c>
      <c r="D3981" s="147"/>
      <c r="E3981" s="147"/>
      <c r="F3981" s="147"/>
      <c r="G3981" s="147"/>
      <c r="H3981" s="147"/>
      <c r="I3981" s="147"/>
      <c r="J3981" s="147"/>
      <c r="K3981" s="147" t="s">
        <v>80</v>
      </c>
      <c r="L3981" s="147"/>
      <c r="M3981" s="147"/>
      <c r="N3981" s="148" t="s">
        <v>34583</v>
      </c>
      <c r="O3981" s="148"/>
      <c r="P3981" s="148"/>
      <c r="Q3981" s="148"/>
      <c r="R3981" s="148"/>
      <c r="S3981" s="148"/>
    </row>
    <row r="3982" spans="1:19" ht="15" customHeight="1" x14ac:dyDescent="0.3">
      <c r="A3982" s="147" t="s">
        <v>34584</v>
      </c>
      <c r="B3982" s="147"/>
      <c r="C3982" s="147" t="s">
        <v>34585</v>
      </c>
      <c r="D3982" s="147"/>
      <c r="E3982" s="147"/>
      <c r="F3982" s="147"/>
      <c r="G3982" s="147"/>
      <c r="H3982" s="147"/>
      <c r="I3982" s="147"/>
      <c r="J3982" s="147"/>
      <c r="K3982" s="147" t="s">
        <v>1037</v>
      </c>
      <c r="L3982" s="147"/>
      <c r="M3982" s="147"/>
      <c r="N3982" s="148" t="s">
        <v>27260</v>
      </c>
      <c r="O3982" s="148"/>
      <c r="P3982" s="148"/>
      <c r="Q3982" s="148"/>
      <c r="R3982" s="148"/>
      <c r="S3982" s="148"/>
    </row>
    <row r="3983" spans="1:19" ht="15" customHeight="1" x14ac:dyDescent="0.3">
      <c r="A3983" s="147" t="s">
        <v>34586</v>
      </c>
      <c r="B3983" s="147"/>
      <c r="C3983" s="147" t="s">
        <v>34587</v>
      </c>
      <c r="D3983" s="147"/>
      <c r="E3983" s="147"/>
      <c r="F3983" s="147"/>
      <c r="G3983" s="147"/>
      <c r="H3983" s="147"/>
      <c r="I3983" s="147"/>
      <c r="J3983" s="147"/>
      <c r="K3983" s="147" t="s">
        <v>1037</v>
      </c>
      <c r="L3983" s="147"/>
      <c r="M3983" s="147"/>
      <c r="N3983" s="148" t="s">
        <v>27263</v>
      </c>
      <c r="O3983" s="148"/>
      <c r="P3983" s="148"/>
      <c r="Q3983" s="148"/>
      <c r="R3983" s="148"/>
      <c r="S3983" s="148"/>
    </row>
    <row r="3984" spans="1:19" ht="15" customHeight="1" x14ac:dyDescent="0.3">
      <c r="A3984" s="147" t="s">
        <v>34588</v>
      </c>
      <c r="B3984" s="147"/>
      <c r="C3984" s="147" t="s">
        <v>34589</v>
      </c>
      <c r="D3984" s="147"/>
      <c r="E3984" s="147"/>
      <c r="F3984" s="147"/>
      <c r="G3984" s="147"/>
      <c r="H3984" s="147"/>
      <c r="I3984" s="147"/>
      <c r="J3984" s="147"/>
      <c r="K3984" s="147" t="s">
        <v>1037</v>
      </c>
      <c r="L3984" s="147"/>
      <c r="M3984" s="147"/>
      <c r="N3984" s="148" t="s">
        <v>27267</v>
      </c>
      <c r="O3984" s="148"/>
      <c r="P3984" s="148"/>
      <c r="Q3984" s="148"/>
      <c r="R3984" s="148"/>
      <c r="S3984" s="148"/>
    </row>
    <row r="3985" spans="1:19" ht="15" customHeight="1" x14ac:dyDescent="0.3">
      <c r="A3985" s="147" t="s">
        <v>34590</v>
      </c>
      <c r="B3985" s="147"/>
      <c r="C3985" s="147" t="s">
        <v>34591</v>
      </c>
      <c r="D3985" s="147"/>
      <c r="E3985" s="147"/>
      <c r="F3985" s="147"/>
      <c r="G3985" s="147"/>
      <c r="H3985" s="147"/>
      <c r="I3985" s="147"/>
      <c r="J3985" s="147"/>
      <c r="K3985" s="147" t="s">
        <v>1037</v>
      </c>
      <c r="L3985" s="147"/>
      <c r="M3985" s="147"/>
      <c r="N3985" s="148" t="s">
        <v>34592</v>
      </c>
      <c r="O3985" s="148"/>
      <c r="P3985" s="148"/>
      <c r="Q3985" s="148"/>
      <c r="R3985" s="148"/>
      <c r="S3985" s="148"/>
    </row>
    <row r="3986" spans="1:19" ht="15" customHeight="1" x14ac:dyDescent="0.3">
      <c r="A3986" s="147" t="s">
        <v>34593</v>
      </c>
      <c r="B3986" s="147"/>
      <c r="C3986" s="147" t="s">
        <v>34594</v>
      </c>
      <c r="D3986" s="147"/>
      <c r="E3986" s="147"/>
      <c r="F3986" s="147"/>
      <c r="G3986" s="147"/>
      <c r="H3986" s="147"/>
      <c r="I3986" s="147"/>
      <c r="J3986" s="147"/>
      <c r="K3986" s="147" t="s">
        <v>1037</v>
      </c>
      <c r="L3986" s="147"/>
      <c r="M3986" s="147"/>
      <c r="N3986" s="148" t="s">
        <v>17904</v>
      </c>
      <c r="O3986" s="148"/>
      <c r="P3986" s="148"/>
      <c r="Q3986" s="148"/>
      <c r="R3986" s="148"/>
      <c r="S3986" s="148"/>
    </row>
    <row r="3987" spans="1:19" ht="15" customHeight="1" x14ac:dyDescent="0.3">
      <c r="A3987" s="147" t="s">
        <v>34595</v>
      </c>
      <c r="B3987" s="147"/>
      <c r="C3987" s="147" t="s">
        <v>26975</v>
      </c>
      <c r="D3987" s="147"/>
      <c r="E3987" s="147"/>
      <c r="F3987" s="147"/>
      <c r="G3987" s="147"/>
      <c r="H3987" s="147"/>
      <c r="I3987" s="147"/>
      <c r="J3987" s="147"/>
      <c r="K3987" s="147" t="s">
        <v>1037</v>
      </c>
      <c r="L3987" s="147"/>
      <c r="M3987" s="147"/>
      <c r="N3987" s="148" t="s">
        <v>13758</v>
      </c>
      <c r="O3987" s="148"/>
      <c r="P3987" s="148"/>
      <c r="Q3987" s="148"/>
      <c r="R3987" s="148"/>
      <c r="S3987" s="148"/>
    </row>
    <row r="3988" spans="1:19" ht="15" customHeight="1" x14ac:dyDescent="0.3">
      <c r="A3988" s="147" t="s">
        <v>34596</v>
      </c>
      <c r="B3988" s="147"/>
      <c r="C3988" s="147" t="s">
        <v>34597</v>
      </c>
      <c r="D3988" s="147"/>
      <c r="E3988" s="147"/>
      <c r="F3988" s="147"/>
      <c r="G3988" s="147"/>
      <c r="H3988" s="147"/>
      <c r="I3988" s="147"/>
      <c r="J3988" s="147"/>
      <c r="K3988" s="147" t="s">
        <v>1074</v>
      </c>
      <c r="L3988" s="147"/>
      <c r="M3988" s="147"/>
      <c r="N3988" s="148" t="s">
        <v>26983</v>
      </c>
      <c r="O3988" s="148"/>
      <c r="P3988" s="148"/>
      <c r="Q3988" s="148"/>
      <c r="R3988" s="148"/>
      <c r="S3988" s="148"/>
    </row>
    <row r="3989" spans="1:19" ht="15" customHeight="1" x14ac:dyDescent="0.3">
      <c r="A3989" s="147" t="s">
        <v>34598</v>
      </c>
      <c r="B3989" s="147"/>
      <c r="C3989" s="147" t="s">
        <v>34599</v>
      </c>
      <c r="D3989" s="147"/>
      <c r="E3989" s="147"/>
      <c r="F3989" s="147"/>
      <c r="G3989" s="147"/>
      <c r="H3989" s="147"/>
      <c r="I3989" s="147"/>
      <c r="J3989" s="147"/>
      <c r="K3989" s="147" t="s">
        <v>1074</v>
      </c>
      <c r="L3989" s="147"/>
      <c r="M3989" s="147"/>
      <c r="N3989" s="148" t="s">
        <v>26986</v>
      </c>
      <c r="O3989" s="148"/>
      <c r="P3989" s="148"/>
      <c r="Q3989" s="148"/>
      <c r="R3989" s="148"/>
      <c r="S3989" s="148"/>
    </row>
    <row r="3990" spans="1:19" ht="15" customHeight="1" x14ac:dyDescent="0.3">
      <c r="A3990" s="147" t="s">
        <v>34600</v>
      </c>
      <c r="B3990" s="147"/>
      <c r="C3990" s="147" t="s">
        <v>34601</v>
      </c>
      <c r="D3990" s="147"/>
      <c r="E3990" s="147"/>
      <c r="F3990" s="147"/>
      <c r="G3990" s="147"/>
      <c r="H3990" s="147"/>
      <c r="I3990" s="147"/>
      <c r="J3990" s="147"/>
      <c r="K3990" s="147" t="s">
        <v>1074</v>
      </c>
      <c r="L3990" s="147"/>
      <c r="M3990" s="147"/>
      <c r="N3990" s="148" t="s">
        <v>34602</v>
      </c>
      <c r="O3990" s="148"/>
      <c r="P3990" s="148"/>
      <c r="Q3990" s="148"/>
      <c r="R3990" s="148"/>
      <c r="S3990" s="148"/>
    </row>
    <row r="3991" spans="1:19" ht="15" customHeight="1" x14ac:dyDescent="0.3">
      <c r="A3991" s="147" t="s">
        <v>34603</v>
      </c>
      <c r="B3991" s="147"/>
      <c r="C3991" s="147" t="s">
        <v>34604</v>
      </c>
      <c r="D3991" s="147"/>
      <c r="E3991" s="147"/>
      <c r="F3991" s="147"/>
      <c r="G3991" s="147"/>
      <c r="H3991" s="147"/>
      <c r="I3991" s="147"/>
      <c r="J3991" s="147"/>
      <c r="K3991" s="147" t="s">
        <v>26910</v>
      </c>
      <c r="L3991" s="147"/>
      <c r="M3991" s="147"/>
      <c r="N3991" s="148" t="s">
        <v>26911</v>
      </c>
      <c r="O3991" s="148"/>
      <c r="P3991" s="148"/>
      <c r="Q3991" s="148"/>
      <c r="R3991" s="148"/>
      <c r="S3991" s="148"/>
    </row>
    <row r="3992" spans="1:19" ht="15" customHeight="1" x14ac:dyDescent="0.3">
      <c r="A3992" s="147" t="s">
        <v>34605</v>
      </c>
      <c r="B3992" s="147"/>
      <c r="C3992" s="147" t="s">
        <v>34606</v>
      </c>
      <c r="D3992" s="147"/>
      <c r="E3992" s="147"/>
      <c r="F3992" s="147"/>
      <c r="G3992" s="147"/>
      <c r="H3992" s="147"/>
      <c r="I3992" s="147"/>
      <c r="J3992" s="147"/>
      <c r="K3992" s="147" t="s">
        <v>146</v>
      </c>
      <c r="L3992" s="147"/>
      <c r="M3992" s="147"/>
      <c r="N3992" s="148" t="s">
        <v>34607</v>
      </c>
      <c r="O3992" s="148"/>
      <c r="P3992" s="148"/>
      <c r="Q3992" s="148"/>
      <c r="R3992" s="148"/>
      <c r="S3992" s="148"/>
    </row>
    <row r="3993" spans="1:19" ht="15" customHeight="1" x14ac:dyDescent="0.3">
      <c r="A3993" s="147" t="s">
        <v>34608</v>
      </c>
      <c r="B3993" s="147"/>
      <c r="C3993" s="147" t="s">
        <v>34609</v>
      </c>
      <c r="D3993" s="147"/>
      <c r="E3993" s="147"/>
      <c r="F3993" s="147"/>
      <c r="G3993" s="147"/>
      <c r="H3993" s="147"/>
      <c r="I3993" s="147"/>
      <c r="J3993" s="147"/>
      <c r="K3993" s="147" t="s">
        <v>146</v>
      </c>
      <c r="L3993" s="147"/>
      <c r="M3993" s="147"/>
      <c r="N3993" s="148" t="s">
        <v>34610</v>
      </c>
      <c r="O3993" s="148"/>
      <c r="P3993" s="148"/>
      <c r="Q3993" s="148"/>
      <c r="R3993" s="148"/>
      <c r="S3993" s="148"/>
    </row>
    <row r="3994" spans="1:19" ht="15" customHeight="1" x14ac:dyDescent="0.3">
      <c r="A3994" s="147" t="s">
        <v>34611</v>
      </c>
      <c r="B3994" s="147"/>
      <c r="C3994" s="147" t="s">
        <v>34612</v>
      </c>
      <c r="D3994" s="147"/>
      <c r="E3994" s="147"/>
      <c r="F3994" s="147"/>
      <c r="G3994" s="147"/>
      <c r="H3994" s="147"/>
      <c r="I3994" s="147"/>
      <c r="J3994" s="147"/>
      <c r="K3994" s="147" t="s">
        <v>80</v>
      </c>
      <c r="L3994" s="147"/>
      <c r="M3994" s="147"/>
      <c r="N3994" s="148" t="s">
        <v>34613</v>
      </c>
      <c r="O3994" s="148"/>
      <c r="P3994" s="148"/>
      <c r="Q3994" s="148"/>
      <c r="R3994" s="148"/>
      <c r="S3994" s="148"/>
    </row>
    <row r="3995" spans="1:19" ht="15" customHeight="1" x14ac:dyDescent="0.3">
      <c r="A3995" s="152" t="s">
        <v>34614</v>
      </c>
      <c r="B3995" s="152"/>
      <c r="C3995" s="152" t="s">
        <v>34615</v>
      </c>
      <c r="D3995" s="152"/>
      <c r="E3995" s="152"/>
      <c r="F3995" s="152"/>
      <c r="G3995" s="152"/>
      <c r="H3995" s="152"/>
      <c r="I3995" s="152"/>
      <c r="J3995" s="152"/>
      <c r="K3995" s="152" t="s">
        <v>80</v>
      </c>
      <c r="L3995" s="152"/>
      <c r="M3995" s="152"/>
      <c r="N3995" s="153" t="s">
        <v>34616</v>
      </c>
      <c r="O3995" s="153"/>
      <c r="P3995" s="153"/>
      <c r="Q3995" s="153"/>
      <c r="R3995" s="153"/>
      <c r="S3995" s="153"/>
    </row>
    <row r="3997" spans="1:19" ht="15" customHeight="1" x14ac:dyDescent="0.3">
      <c r="A3997" s="154" t="s">
        <v>26963</v>
      </c>
      <c r="B3997" s="154"/>
      <c r="C3997" s="154"/>
    </row>
    <row r="3998" spans="1:19" ht="15" customHeight="1" x14ac:dyDescent="0.3">
      <c r="A3998" s="154"/>
      <c r="B3998" s="154"/>
      <c r="C3998" s="154"/>
      <c r="P3998" s="155" t="s">
        <v>34617</v>
      </c>
      <c r="Q3998" s="155"/>
      <c r="R3998" s="155"/>
      <c r="S3998" s="155"/>
    </row>
    <row r="3999" spans="1:19" x14ac:dyDescent="0.3">
      <c r="P3999" s="155"/>
      <c r="Q3999" s="155"/>
      <c r="R3999" s="155"/>
      <c r="S3999" s="155"/>
    </row>
    <row r="4001" spans="1:19" ht="15.75" customHeight="1" x14ac:dyDescent="0.3">
      <c r="H4001" s="150" t="s">
        <v>26843</v>
      </c>
      <c r="I4001" s="150"/>
      <c r="J4001" s="150"/>
      <c r="K4001" s="150"/>
      <c r="L4001" s="150"/>
      <c r="M4001" s="150"/>
      <c r="N4001" s="150"/>
    </row>
    <row r="4003" spans="1:19" ht="15.75" customHeight="1" x14ac:dyDescent="0.3">
      <c r="G4003" s="150" t="s">
        <v>26844</v>
      </c>
      <c r="H4003" s="150"/>
    </row>
    <row r="4005" spans="1:19" ht="15" customHeight="1" x14ac:dyDescent="0.3">
      <c r="A4005" s="151" t="s">
        <v>26845</v>
      </c>
      <c r="B4005" s="151"/>
      <c r="C4005" s="151"/>
      <c r="D4005" s="151"/>
      <c r="J4005" s="151" t="s">
        <v>26846</v>
      </c>
      <c r="K4005" s="151"/>
      <c r="M4005" s="151" t="s">
        <v>26847</v>
      </c>
      <c r="N4005" s="151"/>
      <c r="P4005" s="151" t="s">
        <v>26848</v>
      </c>
      <c r="Q4005" s="151"/>
      <c r="R4005" s="151"/>
    </row>
    <row r="4007" spans="1:19" ht="15" customHeight="1" x14ac:dyDescent="0.3">
      <c r="A4007" s="137" t="s">
        <v>27</v>
      </c>
      <c r="C4007" s="149" t="s">
        <v>26849</v>
      </c>
      <c r="D4007" s="149"/>
      <c r="E4007" s="149"/>
      <c r="L4007" s="137" t="s">
        <v>13</v>
      </c>
      <c r="R4007" s="137" t="s">
        <v>26850</v>
      </c>
    </row>
    <row r="4009" spans="1:19" ht="15" customHeight="1" x14ac:dyDescent="0.3">
      <c r="A4009" s="147" t="s">
        <v>34618</v>
      </c>
      <c r="B4009" s="147"/>
      <c r="C4009" s="147" t="s">
        <v>34619</v>
      </c>
      <c r="D4009" s="147"/>
      <c r="E4009" s="147"/>
      <c r="F4009" s="147"/>
      <c r="G4009" s="147"/>
      <c r="H4009" s="147"/>
      <c r="I4009" s="147"/>
      <c r="J4009" s="147"/>
      <c r="K4009" s="147" t="s">
        <v>1037</v>
      </c>
      <c r="L4009" s="147"/>
      <c r="M4009" s="147"/>
      <c r="N4009" s="148" t="s">
        <v>34620</v>
      </c>
      <c r="O4009" s="148"/>
      <c r="P4009" s="148"/>
      <c r="Q4009" s="148"/>
      <c r="R4009" s="148"/>
      <c r="S4009" s="148"/>
    </row>
    <row r="4010" spans="1:19" x14ac:dyDescent="0.3">
      <c r="A4010" s="147"/>
      <c r="B4010" s="147"/>
      <c r="C4010" s="147"/>
      <c r="D4010" s="147"/>
      <c r="E4010" s="147"/>
      <c r="F4010" s="147"/>
      <c r="G4010" s="147"/>
      <c r="H4010" s="147"/>
      <c r="I4010" s="147"/>
      <c r="J4010" s="147"/>
      <c r="K4010" s="147"/>
      <c r="L4010" s="147"/>
      <c r="M4010" s="147"/>
      <c r="N4010" s="148"/>
      <c r="O4010" s="148"/>
      <c r="P4010" s="148"/>
      <c r="Q4010" s="148"/>
      <c r="R4010" s="148"/>
      <c r="S4010" s="148"/>
    </row>
    <row r="4011" spans="1:19" ht="15" customHeight="1" x14ac:dyDescent="0.3">
      <c r="A4011" s="147" t="s">
        <v>34621</v>
      </c>
      <c r="B4011" s="147"/>
      <c r="C4011" s="147" t="s">
        <v>34622</v>
      </c>
      <c r="D4011" s="147"/>
      <c r="E4011" s="147"/>
      <c r="F4011" s="147"/>
      <c r="G4011" s="147"/>
      <c r="H4011" s="147"/>
      <c r="I4011" s="147"/>
      <c r="J4011" s="147"/>
      <c r="K4011" s="147" t="s">
        <v>146</v>
      </c>
      <c r="L4011" s="147"/>
      <c r="M4011" s="147"/>
      <c r="N4011" s="148" t="s">
        <v>34623</v>
      </c>
      <c r="O4011" s="148"/>
      <c r="P4011" s="148"/>
      <c r="Q4011" s="148"/>
      <c r="R4011" s="148"/>
      <c r="S4011" s="148"/>
    </row>
    <row r="4012" spans="1:19" ht="15" customHeight="1" x14ac:dyDescent="0.3">
      <c r="A4012" s="147" t="s">
        <v>34624</v>
      </c>
      <c r="B4012" s="147"/>
      <c r="C4012" s="147" t="s">
        <v>34625</v>
      </c>
      <c r="D4012" s="147"/>
      <c r="E4012" s="147"/>
      <c r="F4012" s="147"/>
      <c r="G4012" s="147"/>
      <c r="H4012" s="147"/>
      <c r="I4012" s="147"/>
      <c r="J4012" s="147"/>
      <c r="K4012" s="147" t="s">
        <v>146</v>
      </c>
      <c r="L4012" s="147"/>
      <c r="M4012" s="147"/>
      <c r="N4012" s="148" t="s">
        <v>34626</v>
      </c>
      <c r="O4012" s="148"/>
      <c r="P4012" s="148"/>
      <c r="Q4012" s="148"/>
      <c r="R4012" s="148"/>
      <c r="S4012" s="148"/>
    </row>
    <row r="4013" spans="1:19" ht="15" customHeight="1" x14ac:dyDescent="0.3">
      <c r="A4013" s="147" t="s">
        <v>34627</v>
      </c>
      <c r="B4013" s="147"/>
      <c r="C4013" s="147" t="s">
        <v>34628</v>
      </c>
      <c r="D4013" s="147"/>
      <c r="E4013" s="147"/>
      <c r="F4013" s="147"/>
      <c r="G4013" s="147"/>
      <c r="H4013" s="147"/>
      <c r="I4013" s="147"/>
      <c r="J4013" s="147"/>
      <c r="K4013" s="147" t="s">
        <v>146</v>
      </c>
      <c r="L4013" s="147"/>
      <c r="M4013" s="147"/>
      <c r="N4013" s="148" t="s">
        <v>34629</v>
      </c>
      <c r="O4013" s="148"/>
      <c r="P4013" s="148"/>
      <c r="Q4013" s="148"/>
      <c r="R4013" s="148"/>
      <c r="S4013" s="148"/>
    </row>
    <row r="4014" spans="1:19" ht="15" customHeight="1" x14ac:dyDescent="0.3">
      <c r="A4014" s="147" t="s">
        <v>34630</v>
      </c>
      <c r="B4014" s="147"/>
      <c r="C4014" s="147" t="s">
        <v>34631</v>
      </c>
      <c r="D4014" s="147"/>
      <c r="E4014" s="147"/>
      <c r="F4014" s="147"/>
      <c r="G4014" s="147"/>
      <c r="H4014" s="147"/>
      <c r="I4014" s="147"/>
      <c r="J4014" s="147"/>
      <c r="K4014" s="147" t="s">
        <v>146</v>
      </c>
      <c r="L4014" s="147"/>
      <c r="M4014" s="147"/>
      <c r="N4014" s="148" t="s">
        <v>18594</v>
      </c>
      <c r="O4014" s="148"/>
      <c r="P4014" s="148"/>
      <c r="Q4014" s="148"/>
      <c r="R4014" s="148"/>
      <c r="S4014" s="148"/>
    </row>
    <row r="4015" spans="1:19" ht="15" customHeight="1" x14ac:dyDescent="0.3">
      <c r="A4015" s="147" t="s">
        <v>34632</v>
      </c>
      <c r="B4015" s="147"/>
      <c r="C4015" s="147" t="s">
        <v>34633</v>
      </c>
      <c r="D4015" s="147"/>
      <c r="E4015" s="147"/>
      <c r="F4015" s="147"/>
      <c r="G4015" s="147"/>
      <c r="H4015" s="147"/>
      <c r="I4015" s="147"/>
      <c r="J4015" s="147"/>
      <c r="K4015" s="147" t="s">
        <v>146</v>
      </c>
      <c r="L4015" s="147"/>
      <c r="M4015" s="147"/>
      <c r="N4015" s="148" t="s">
        <v>31017</v>
      </c>
      <c r="O4015" s="148"/>
      <c r="P4015" s="148"/>
      <c r="Q4015" s="148"/>
      <c r="R4015" s="148"/>
      <c r="S4015" s="148"/>
    </row>
    <row r="4016" spans="1:19" ht="15" customHeight="1" x14ac:dyDescent="0.3">
      <c r="A4016" s="147" t="s">
        <v>34634</v>
      </c>
      <c r="B4016" s="147"/>
      <c r="C4016" s="147" t="s">
        <v>34635</v>
      </c>
      <c r="D4016" s="147"/>
      <c r="E4016" s="147"/>
      <c r="F4016" s="147"/>
      <c r="G4016" s="147"/>
      <c r="H4016" s="147"/>
      <c r="I4016" s="147"/>
      <c r="J4016" s="147"/>
      <c r="K4016" s="147" t="s">
        <v>146</v>
      </c>
      <c r="L4016" s="147"/>
      <c r="M4016" s="147"/>
      <c r="N4016" s="148" t="s">
        <v>34636</v>
      </c>
      <c r="O4016" s="148"/>
      <c r="P4016" s="148"/>
      <c r="Q4016" s="148"/>
      <c r="R4016" s="148"/>
      <c r="S4016" s="148"/>
    </row>
    <row r="4017" spans="1:19" ht="15" customHeight="1" x14ac:dyDescent="0.3">
      <c r="A4017" s="147" t="s">
        <v>34637</v>
      </c>
      <c r="B4017" s="147"/>
      <c r="C4017" s="147" t="s">
        <v>34638</v>
      </c>
      <c r="D4017" s="147"/>
      <c r="E4017" s="147"/>
      <c r="F4017" s="147"/>
      <c r="G4017" s="147"/>
      <c r="H4017" s="147"/>
      <c r="I4017" s="147"/>
      <c r="J4017" s="147"/>
      <c r="K4017" s="147" t="s">
        <v>146</v>
      </c>
      <c r="L4017" s="147"/>
      <c r="M4017" s="147"/>
      <c r="N4017" s="148" t="s">
        <v>34639</v>
      </c>
      <c r="O4017" s="148"/>
      <c r="P4017" s="148"/>
      <c r="Q4017" s="148"/>
      <c r="R4017" s="148"/>
      <c r="S4017" s="148"/>
    </row>
    <row r="4018" spans="1:19" ht="15" customHeight="1" x14ac:dyDescent="0.3">
      <c r="A4018" s="147" t="s">
        <v>34640</v>
      </c>
      <c r="B4018" s="147"/>
      <c r="C4018" s="147" t="s">
        <v>34641</v>
      </c>
      <c r="D4018" s="147"/>
      <c r="E4018" s="147"/>
      <c r="F4018" s="147"/>
      <c r="G4018" s="147"/>
      <c r="H4018" s="147"/>
      <c r="I4018" s="147"/>
      <c r="J4018" s="147"/>
      <c r="K4018" s="147" t="s">
        <v>146</v>
      </c>
      <c r="L4018" s="147"/>
      <c r="M4018" s="147"/>
      <c r="N4018" s="148" t="s">
        <v>16476</v>
      </c>
      <c r="O4018" s="148"/>
      <c r="P4018" s="148"/>
      <c r="Q4018" s="148"/>
      <c r="R4018" s="148"/>
      <c r="S4018" s="148"/>
    </row>
    <row r="4019" spans="1:19" ht="15" customHeight="1" x14ac:dyDescent="0.3">
      <c r="A4019" s="147" t="s">
        <v>34642</v>
      </c>
      <c r="B4019" s="147"/>
      <c r="C4019" s="147" t="s">
        <v>34643</v>
      </c>
      <c r="D4019" s="147"/>
      <c r="E4019" s="147"/>
      <c r="F4019" s="147"/>
      <c r="G4019" s="147"/>
      <c r="H4019" s="147"/>
      <c r="I4019" s="147"/>
      <c r="J4019" s="147"/>
      <c r="K4019" s="147" t="s">
        <v>146</v>
      </c>
      <c r="L4019" s="147"/>
      <c r="M4019" s="147"/>
      <c r="N4019" s="148" t="s">
        <v>34644</v>
      </c>
      <c r="O4019" s="148"/>
      <c r="P4019" s="148"/>
      <c r="Q4019" s="148"/>
      <c r="R4019" s="148"/>
      <c r="S4019" s="148"/>
    </row>
    <row r="4020" spans="1:19" ht="15" customHeight="1" x14ac:dyDescent="0.3">
      <c r="A4020" s="147" t="s">
        <v>34645</v>
      </c>
      <c r="B4020" s="147"/>
      <c r="C4020" s="147" t="s">
        <v>34646</v>
      </c>
      <c r="D4020" s="147"/>
      <c r="E4020" s="147"/>
      <c r="F4020" s="147"/>
      <c r="G4020" s="147"/>
      <c r="H4020" s="147"/>
      <c r="I4020" s="147"/>
      <c r="J4020" s="147"/>
      <c r="K4020" s="147" t="s">
        <v>146</v>
      </c>
      <c r="L4020" s="147"/>
      <c r="M4020" s="147"/>
      <c r="N4020" s="148" t="s">
        <v>34647</v>
      </c>
      <c r="O4020" s="148"/>
      <c r="P4020" s="148"/>
      <c r="Q4020" s="148"/>
      <c r="R4020" s="148"/>
      <c r="S4020" s="148"/>
    </row>
    <row r="4021" spans="1:19" ht="15" customHeight="1" x14ac:dyDescent="0.3">
      <c r="A4021" s="147" t="s">
        <v>34648</v>
      </c>
      <c r="B4021" s="147"/>
      <c r="C4021" s="147" t="s">
        <v>34649</v>
      </c>
      <c r="D4021" s="147"/>
      <c r="E4021" s="147"/>
      <c r="F4021" s="147"/>
      <c r="G4021" s="147"/>
      <c r="H4021" s="147"/>
      <c r="I4021" s="147"/>
      <c r="J4021" s="147"/>
      <c r="K4021" s="147" t="s">
        <v>146</v>
      </c>
      <c r="L4021" s="147"/>
      <c r="M4021" s="147"/>
      <c r="N4021" s="148" t="s">
        <v>34650</v>
      </c>
      <c r="O4021" s="148"/>
      <c r="P4021" s="148"/>
      <c r="Q4021" s="148"/>
      <c r="R4021" s="148"/>
      <c r="S4021" s="148"/>
    </row>
    <row r="4022" spans="1:19" ht="15" customHeight="1" x14ac:dyDescent="0.3">
      <c r="A4022" s="147" t="s">
        <v>34651</v>
      </c>
      <c r="B4022" s="147"/>
      <c r="C4022" s="147" t="s">
        <v>34652</v>
      </c>
      <c r="D4022" s="147"/>
      <c r="E4022" s="147"/>
      <c r="F4022" s="147"/>
      <c r="G4022" s="147"/>
      <c r="H4022" s="147"/>
      <c r="I4022" s="147"/>
      <c r="J4022" s="147"/>
      <c r="K4022" s="147" t="s">
        <v>146</v>
      </c>
      <c r="L4022" s="147"/>
      <c r="M4022" s="147"/>
      <c r="N4022" s="148" t="s">
        <v>34653</v>
      </c>
      <c r="O4022" s="148"/>
      <c r="P4022" s="148"/>
      <c r="Q4022" s="148"/>
      <c r="R4022" s="148"/>
      <c r="S4022" s="148"/>
    </row>
    <row r="4023" spans="1:19" ht="15" customHeight="1" x14ac:dyDescent="0.3">
      <c r="A4023" s="147" t="s">
        <v>34654</v>
      </c>
      <c r="B4023" s="147"/>
      <c r="C4023" s="147" t="s">
        <v>34655</v>
      </c>
      <c r="D4023" s="147"/>
      <c r="E4023" s="147"/>
      <c r="F4023" s="147"/>
      <c r="G4023" s="147"/>
      <c r="H4023" s="147"/>
      <c r="I4023" s="147"/>
      <c r="J4023" s="147"/>
      <c r="K4023" s="147" t="s">
        <v>146</v>
      </c>
      <c r="L4023" s="147"/>
      <c r="M4023" s="147"/>
      <c r="N4023" s="148" t="s">
        <v>34656</v>
      </c>
      <c r="O4023" s="148"/>
      <c r="P4023" s="148"/>
      <c r="Q4023" s="148"/>
      <c r="R4023" s="148"/>
      <c r="S4023" s="148"/>
    </row>
    <row r="4024" spans="1:19" ht="15" customHeight="1" x14ac:dyDescent="0.3">
      <c r="A4024" s="147" t="s">
        <v>34657</v>
      </c>
      <c r="B4024" s="147"/>
      <c r="C4024" s="147" t="s">
        <v>34658</v>
      </c>
      <c r="D4024" s="147"/>
      <c r="E4024" s="147"/>
      <c r="F4024" s="147"/>
      <c r="G4024" s="147"/>
      <c r="H4024" s="147"/>
      <c r="I4024" s="147"/>
      <c r="J4024" s="147"/>
      <c r="K4024" s="147" t="s">
        <v>146</v>
      </c>
      <c r="L4024" s="147"/>
      <c r="M4024" s="147"/>
      <c r="N4024" s="148" t="s">
        <v>34659</v>
      </c>
      <c r="O4024" s="148"/>
      <c r="P4024" s="148"/>
      <c r="Q4024" s="148"/>
      <c r="R4024" s="148"/>
      <c r="S4024" s="148"/>
    </row>
    <row r="4025" spans="1:19" ht="15" customHeight="1" x14ac:dyDescent="0.3">
      <c r="A4025" s="147" t="s">
        <v>34660</v>
      </c>
      <c r="B4025" s="147"/>
      <c r="C4025" s="147" t="s">
        <v>34661</v>
      </c>
      <c r="D4025" s="147"/>
      <c r="E4025" s="147"/>
      <c r="F4025" s="147"/>
      <c r="G4025" s="147"/>
      <c r="H4025" s="147"/>
      <c r="I4025" s="147"/>
      <c r="J4025" s="147"/>
      <c r="K4025" s="147" t="s">
        <v>146</v>
      </c>
      <c r="L4025" s="147"/>
      <c r="M4025" s="147"/>
      <c r="N4025" s="148" t="s">
        <v>34623</v>
      </c>
      <c r="O4025" s="148"/>
      <c r="P4025" s="148"/>
      <c r="Q4025" s="148"/>
      <c r="R4025" s="148"/>
      <c r="S4025" s="148"/>
    </row>
    <row r="4026" spans="1:19" ht="15" customHeight="1" x14ac:dyDescent="0.3">
      <c r="A4026" s="147" t="s">
        <v>34662</v>
      </c>
      <c r="B4026" s="147"/>
      <c r="C4026" s="147" t="s">
        <v>34663</v>
      </c>
      <c r="D4026" s="147"/>
      <c r="E4026" s="147"/>
      <c r="F4026" s="147"/>
      <c r="G4026" s="147"/>
      <c r="H4026" s="147"/>
      <c r="I4026" s="147"/>
      <c r="J4026" s="147"/>
      <c r="K4026" s="147" t="s">
        <v>146</v>
      </c>
      <c r="L4026" s="147"/>
      <c r="M4026" s="147"/>
      <c r="N4026" s="148" t="s">
        <v>34664</v>
      </c>
      <c r="O4026" s="148"/>
      <c r="P4026" s="148"/>
      <c r="Q4026" s="148"/>
      <c r="R4026" s="148"/>
      <c r="S4026" s="148"/>
    </row>
    <row r="4027" spans="1:19" ht="15" customHeight="1" x14ac:dyDescent="0.3">
      <c r="A4027" s="147" t="s">
        <v>34665</v>
      </c>
      <c r="B4027" s="147"/>
      <c r="C4027" s="147" t="s">
        <v>34666</v>
      </c>
      <c r="D4027" s="147"/>
      <c r="E4027" s="147"/>
      <c r="F4027" s="147"/>
      <c r="G4027" s="147"/>
      <c r="H4027" s="147"/>
      <c r="I4027" s="147"/>
      <c r="J4027" s="147"/>
      <c r="K4027" s="147" t="s">
        <v>146</v>
      </c>
      <c r="L4027" s="147"/>
      <c r="M4027" s="147"/>
      <c r="N4027" s="148" t="s">
        <v>34623</v>
      </c>
      <c r="O4027" s="148"/>
      <c r="P4027" s="148"/>
      <c r="Q4027" s="148"/>
      <c r="R4027" s="148"/>
      <c r="S4027" s="148"/>
    </row>
    <row r="4028" spans="1:19" ht="15" customHeight="1" x14ac:dyDescent="0.3">
      <c r="A4028" s="147" t="s">
        <v>34667</v>
      </c>
      <c r="B4028" s="147"/>
      <c r="C4028" s="147" t="s">
        <v>34668</v>
      </c>
      <c r="D4028" s="147"/>
      <c r="E4028" s="147"/>
      <c r="F4028" s="147"/>
      <c r="G4028" s="147"/>
      <c r="H4028" s="147"/>
      <c r="I4028" s="147"/>
      <c r="J4028" s="147"/>
      <c r="K4028" s="147" t="s">
        <v>26910</v>
      </c>
      <c r="L4028" s="147"/>
      <c r="M4028" s="147"/>
      <c r="N4028" s="148" t="s">
        <v>26911</v>
      </c>
      <c r="O4028" s="148"/>
      <c r="P4028" s="148"/>
      <c r="Q4028" s="148"/>
      <c r="R4028" s="148"/>
      <c r="S4028" s="148"/>
    </row>
    <row r="4029" spans="1:19" ht="15" customHeight="1" x14ac:dyDescent="0.3">
      <c r="A4029" s="147" t="s">
        <v>34669</v>
      </c>
      <c r="B4029" s="147"/>
      <c r="C4029" s="147" t="s">
        <v>34670</v>
      </c>
      <c r="D4029" s="147"/>
      <c r="E4029" s="147"/>
      <c r="F4029" s="147"/>
      <c r="G4029" s="147"/>
      <c r="H4029" s="147"/>
      <c r="I4029" s="147"/>
      <c r="J4029" s="147"/>
      <c r="K4029" s="147" t="s">
        <v>1074</v>
      </c>
      <c r="L4029" s="147"/>
      <c r="M4029" s="147"/>
      <c r="N4029" s="148" t="s">
        <v>34671</v>
      </c>
      <c r="O4029" s="148"/>
      <c r="P4029" s="148"/>
      <c r="Q4029" s="148"/>
      <c r="R4029" s="148"/>
      <c r="S4029" s="148"/>
    </row>
    <row r="4030" spans="1:19" ht="15" customHeight="1" x14ac:dyDescent="0.3">
      <c r="A4030" s="147" t="s">
        <v>34672</v>
      </c>
      <c r="B4030" s="147"/>
      <c r="C4030" s="147" t="s">
        <v>34673</v>
      </c>
      <c r="D4030" s="147"/>
      <c r="E4030" s="147"/>
      <c r="F4030" s="147"/>
      <c r="G4030" s="147"/>
      <c r="H4030" s="147"/>
      <c r="I4030" s="147"/>
      <c r="J4030" s="147"/>
      <c r="K4030" s="147" t="s">
        <v>26910</v>
      </c>
      <c r="L4030" s="147"/>
      <c r="M4030" s="147"/>
      <c r="N4030" s="148" t="s">
        <v>26911</v>
      </c>
      <c r="O4030" s="148"/>
      <c r="P4030" s="148"/>
      <c r="Q4030" s="148"/>
      <c r="R4030" s="148"/>
      <c r="S4030" s="148"/>
    </row>
    <row r="4031" spans="1:19" ht="15" customHeight="1" x14ac:dyDescent="0.3">
      <c r="A4031" s="147" t="s">
        <v>34674</v>
      </c>
      <c r="B4031" s="147"/>
      <c r="C4031" s="147" t="s">
        <v>34675</v>
      </c>
      <c r="D4031" s="147"/>
      <c r="E4031" s="147"/>
      <c r="F4031" s="147"/>
      <c r="G4031" s="147"/>
      <c r="H4031" s="147"/>
      <c r="I4031" s="147"/>
      <c r="J4031" s="147"/>
      <c r="K4031" s="147" t="s">
        <v>146</v>
      </c>
      <c r="L4031" s="147"/>
      <c r="M4031" s="147"/>
      <c r="N4031" s="148" t="s">
        <v>34676</v>
      </c>
      <c r="O4031" s="148"/>
      <c r="P4031" s="148"/>
      <c r="Q4031" s="148"/>
      <c r="R4031" s="148"/>
      <c r="S4031" s="148"/>
    </row>
    <row r="4032" spans="1:19" ht="15" customHeight="1" x14ac:dyDescent="0.3">
      <c r="A4032" s="147" t="s">
        <v>34677</v>
      </c>
      <c r="B4032" s="147"/>
      <c r="C4032" s="147" t="s">
        <v>34678</v>
      </c>
      <c r="D4032" s="147"/>
      <c r="E4032" s="147"/>
      <c r="F4032" s="147"/>
      <c r="G4032" s="147"/>
      <c r="H4032" s="147"/>
      <c r="I4032" s="147"/>
      <c r="J4032" s="147"/>
      <c r="K4032" s="147" t="s">
        <v>146</v>
      </c>
      <c r="L4032" s="147"/>
      <c r="M4032" s="147"/>
      <c r="N4032" s="148" t="s">
        <v>34679</v>
      </c>
      <c r="O4032" s="148"/>
      <c r="P4032" s="148"/>
      <c r="Q4032" s="148"/>
      <c r="R4032" s="148"/>
      <c r="S4032" s="148"/>
    </row>
    <row r="4033" spans="1:19" ht="15" customHeight="1" x14ac:dyDescent="0.3">
      <c r="A4033" s="147" t="s">
        <v>34680</v>
      </c>
      <c r="B4033" s="147"/>
      <c r="C4033" s="147" t="s">
        <v>34681</v>
      </c>
      <c r="D4033" s="147"/>
      <c r="E4033" s="147"/>
      <c r="F4033" s="147"/>
      <c r="G4033" s="147"/>
      <c r="H4033" s="147"/>
      <c r="I4033" s="147"/>
      <c r="J4033" s="147"/>
      <c r="K4033" s="147" t="s">
        <v>146</v>
      </c>
      <c r="L4033" s="147"/>
      <c r="M4033" s="147"/>
      <c r="N4033" s="148" t="s">
        <v>34682</v>
      </c>
      <c r="O4033" s="148"/>
      <c r="P4033" s="148"/>
      <c r="Q4033" s="148"/>
      <c r="R4033" s="148"/>
      <c r="S4033" s="148"/>
    </row>
    <row r="4034" spans="1:19" ht="15" customHeight="1" x14ac:dyDescent="0.3">
      <c r="A4034" s="147" t="s">
        <v>34683</v>
      </c>
      <c r="B4034" s="147"/>
      <c r="C4034" s="147" t="s">
        <v>34684</v>
      </c>
      <c r="D4034" s="147"/>
      <c r="E4034" s="147"/>
      <c r="F4034" s="147"/>
      <c r="G4034" s="147"/>
      <c r="H4034" s="147"/>
      <c r="I4034" s="147"/>
      <c r="J4034" s="147"/>
      <c r="K4034" s="147" t="s">
        <v>146</v>
      </c>
      <c r="L4034" s="147"/>
      <c r="M4034" s="147"/>
      <c r="N4034" s="148" t="s">
        <v>34685</v>
      </c>
      <c r="O4034" s="148"/>
      <c r="P4034" s="148"/>
      <c r="Q4034" s="148"/>
      <c r="R4034" s="148"/>
      <c r="S4034" s="148"/>
    </row>
    <row r="4035" spans="1:19" ht="15" customHeight="1" x14ac:dyDescent="0.3">
      <c r="A4035" s="147" t="s">
        <v>34686</v>
      </c>
      <c r="B4035" s="147"/>
      <c r="C4035" s="147" t="s">
        <v>34687</v>
      </c>
      <c r="D4035" s="147"/>
      <c r="E4035" s="147"/>
      <c r="F4035" s="147"/>
      <c r="G4035" s="147"/>
      <c r="H4035" s="147"/>
      <c r="I4035" s="147"/>
      <c r="J4035" s="147"/>
      <c r="K4035" s="147" t="s">
        <v>146</v>
      </c>
      <c r="L4035" s="147"/>
      <c r="M4035" s="147"/>
      <c r="N4035" s="148" t="s">
        <v>34688</v>
      </c>
      <c r="O4035" s="148"/>
      <c r="P4035" s="148"/>
      <c r="Q4035" s="148"/>
      <c r="R4035" s="148"/>
      <c r="S4035" s="148"/>
    </row>
    <row r="4036" spans="1:19" ht="15" customHeight="1" x14ac:dyDescent="0.3">
      <c r="A4036" s="147" t="s">
        <v>34689</v>
      </c>
      <c r="B4036" s="147"/>
      <c r="C4036" s="147" t="s">
        <v>34690</v>
      </c>
      <c r="D4036" s="147"/>
      <c r="E4036" s="147"/>
      <c r="F4036" s="147"/>
      <c r="G4036" s="147"/>
      <c r="H4036" s="147"/>
      <c r="I4036" s="147"/>
      <c r="J4036" s="147"/>
      <c r="K4036" s="147" t="s">
        <v>146</v>
      </c>
      <c r="L4036" s="147"/>
      <c r="M4036" s="147"/>
      <c r="N4036" s="148" t="s">
        <v>34691</v>
      </c>
      <c r="O4036" s="148"/>
      <c r="P4036" s="148"/>
      <c r="Q4036" s="148"/>
      <c r="R4036" s="148"/>
      <c r="S4036" s="148"/>
    </row>
    <row r="4037" spans="1:19" ht="15" customHeight="1" x14ac:dyDescent="0.3">
      <c r="A4037" s="147" t="s">
        <v>34692</v>
      </c>
      <c r="B4037" s="147"/>
      <c r="C4037" s="147" t="s">
        <v>34693</v>
      </c>
      <c r="D4037" s="147"/>
      <c r="E4037" s="147"/>
      <c r="F4037" s="147"/>
      <c r="G4037" s="147"/>
      <c r="H4037" s="147"/>
      <c r="I4037" s="147"/>
      <c r="J4037" s="147"/>
      <c r="K4037" s="147" t="s">
        <v>146</v>
      </c>
      <c r="L4037" s="147"/>
      <c r="M4037" s="147"/>
      <c r="N4037" s="148" t="s">
        <v>34694</v>
      </c>
      <c r="O4037" s="148"/>
      <c r="P4037" s="148"/>
      <c r="Q4037" s="148"/>
      <c r="R4037" s="148"/>
      <c r="S4037" s="148"/>
    </row>
    <row r="4038" spans="1:19" ht="15" customHeight="1" x14ac:dyDescent="0.3">
      <c r="A4038" s="147" t="s">
        <v>34695</v>
      </c>
      <c r="B4038" s="147"/>
      <c r="C4038" s="147" t="s">
        <v>34696</v>
      </c>
      <c r="D4038" s="147"/>
      <c r="E4038" s="147"/>
      <c r="F4038" s="147"/>
      <c r="G4038" s="147"/>
      <c r="H4038" s="147"/>
      <c r="I4038" s="147"/>
      <c r="J4038" s="147"/>
      <c r="K4038" s="147" t="s">
        <v>146</v>
      </c>
      <c r="L4038" s="147"/>
      <c r="M4038" s="147"/>
      <c r="N4038" s="148" t="s">
        <v>34697</v>
      </c>
      <c r="O4038" s="148"/>
      <c r="P4038" s="148"/>
      <c r="Q4038" s="148"/>
      <c r="R4038" s="148"/>
      <c r="S4038" s="148"/>
    </row>
    <row r="4039" spans="1:19" ht="15" customHeight="1" x14ac:dyDescent="0.3">
      <c r="A4039" s="147" t="s">
        <v>34698</v>
      </c>
      <c r="B4039" s="147"/>
      <c r="C4039" s="147" t="s">
        <v>34699</v>
      </c>
      <c r="D4039" s="147"/>
      <c r="E4039" s="147"/>
      <c r="F4039" s="147"/>
      <c r="G4039" s="147"/>
      <c r="H4039" s="147"/>
      <c r="I4039" s="147"/>
      <c r="J4039" s="147"/>
      <c r="K4039" s="147" t="s">
        <v>146</v>
      </c>
      <c r="L4039" s="147"/>
      <c r="M4039" s="147"/>
      <c r="N4039" s="148" t="s">
        <v>34700</v>
      </c>
      <c r="O4039" s="148"/>
      <c r="P4039" s="148"/>
      <c r="Q4039" s="148"/>
      <c r="R4039" s="148"/>
      <c r="S4039" s="148"/>
    </row>
    <row r="4040" spans="1:19" ht="15" customHeight="1" x14ac:dyDescent="0.3">
      <c r="A4040" s="147" t="s">
        <v>34701</v>
      </c>
      <c r="B4040" s="147"/>
      <c r="C4040" s="147" t="s">
        <v>34702</v>
      </c>
      <c r="D4040" s="147"/>
      <c r="E4040" s="147"/>
      <c r="F4040" s="147"/>
      <c r="G4040" s="147"/>
      <c r="H4040" s="147"/>
      <c r="I4040" s="147"/>
      <c r="J4040" s="147"/>
      <c r="K4040" s="147" t="s">
        <v>146</v>
      </c>
      <c r="L4040" s="147"/>
      <c r="M4040" s="147"/>
      <c r="N4040" s="148" t="s">
        <v>34700</v>
      </c>
      <c r="O4040" s="148"/>
      <c r="P4040" s="148"/>
      <c r="Q4040" s="148"/>
      <c r="R4040" s="148"/>
      <c r="S4040" s="148"/>
    </row>
    <row r="4041" spans="1:19" ht="15" customHeight="1" x14ac:dyDescent="0.3">
      <c r="A4041" s="147" t="s">
        <v>34703</v>
      </c>
      <c r="B4041" s="147"/>
      <c r="C4041" s="147" t="s">
        <v>34704</v>
      </c>
      <c r="D4041" s="147"/>
      <c r="E4041" s="147"/>
      <c r="F4041" s="147"/>
      <c r="G4041" s="147"/>
      <c r="H4041" s="147"/>
      <c r="I4041" s="147"/>
      <c r="J4041" s="147"/>
      <c r="K4041" s="147" t="s">
        <v>146</v>
      </c>
      <c r="L4041" s="147"/>
      <c r="M4041" s="147"/>
      <c r="N4041" s="148" t="s">
        <v>34705</v>
      </c>
      <c r="O4041" s="148"/>
      <c r="P4041" s="148"/>
      <c r="Q4041" s="148"/>
      <c r="R4041" s="148"/>
      <c r="S4041" s="148"/>
    </row>
    <row r="4042" spans="1:19" ht="15" customHeight="1" x14ac:dyDescent="0.3">
      <c r="A4042" s="147" t="s">
        <v>34706</v>
      </c>
      <c r="B4042" s="147"/>
      <c r="C4042" s="147" t="s">
        <v>34707</v>
      </c>
      <c r="D4042" s="147"/>
      <c r="E4042" s="147"/>
      <c r="F4042" s="147"/>
      <c r="G4042" s="147"/>
      <c r="H4042" s="147"/>
      <c r="I4042" s="147"/>
      <c r="J4042" s="147"/>
      <c r="K4042" s="147" t="s">
        <v>19026</v>
      </c>
      <c r="L4042" s="147"/>
      <c r="M4042" s="147"/>
      <c r="N4042" s="148" t="s">
        <v>34708</v>
      </c>
      <c r="O4042" s="148"/>
      <c r="P4042" s="148"/>
      <c r="Q4042" s="148"/>
      <c r="R4042" s="148"/>
      <c r="S4042" s="148"/>
    </row>
    <row r="4043" spans="1:19" ht="15" customHeight="1" x14ac:dyDescent="0.3">
      <c r="A4043" s="147" t="s">
        <v>34709</v>
      </c>
      <c r="B4043" s="147"/>
      <c r="C4043" s="147" t="s">
        <v>34710</v>
      </c>
      <c r="D4043" s="147"/>
      <c r="E4043" s="147"/>
      <c r="F4043" s="147"/>
      <c r="G4043" s="147"/>
      <c r="H4043" s="147"/>
      <c r="I4043" s="147"/>
      <c r="J4043" s="147"/>
      <c r="K4043" s="147" t="s">
        <v>19026</v>
      </c>
      <c r="L4043" s="147"/>
      <c r="M4043" s="147"/>
      <c r="N4043" s="148" t="s">
        <v>34711</v>
      </c>
      <c r="O4043" s="148"/>
      <c r="P4043" s="148"/>
      <c r="Q4043" s="148"/>
      <c r="R4043" s="148"/>
      <c r="S4043" s="148"/>
    </row>
    <row r="4044" spans="1:19" ht="15" customHeight="1" x14ac:dyDescent="0.3">
      <c r="A4044" s="147" t="s">
        <v>34712</v>
      </c>
      <c r="B4044" s="147"/>
      <c r="C4044" s="147" t="s">
        <v>34713</v>
      </c>
      <c r="D4044" s="147"/>
      <c r="E4044" s="147"/>
      <c r="F4044" s="147"/>
      <c r="G4044" s="147"/>
      <c r="H4044" s="147"/>
      <c r="I4044" s="147"/>
      <c r="J4044" s="147"/>
      <c r="K4044" s="147" t="s">
        <v>19026</v>
      </c>
      <c r="L4044" s="147"/>
      <c r="M4044" s="147"/>
      <c r="N4044" s="148" t="s">
        <v>34714</v>
      </c>
      <c r="O4044" s="148"/>
      <c r="P4044" s="148"/>
      <c r="Q4044" s="148"/>
      <c r="R4044" s="148"/>
      <c r="S4044" s="148"/>
    </row>
    <row r="4045" spans="1:19" ht="15" customHeight="1" x14ac:dyDescent="0.3">
      <c r="A4045" s="147" t="s">
        <v>34715</v>
      </c>
      <c r="B4045" s="147"/>
      <c r="C4045" s="147" t="s">
        <v>34716</v>
      </c>
      <c r="D4045" s="147"/>
      <c r="E4045" s="147"/>
      <c r="F4045" s="147"/>
      <c r="G4045" s="147"/>
      <c r="H4045" s="147"/>
      <c r="I4045" s="147"/>
      <c r="J4045" s="147"/>
      <c r="K4045" s="147" t="s">
        <v>19026</v>
      </c>
      <c r="L4045" s="147"/>
      <c r="M4045" s="147"/>
      <c r="N4045" s="148" t="s">
        <v>34717</v>
      </c>
      <c r="O4045" s="148"/>
      <c r="P4045" s="148"/>
      <c r="Q4045" s="148"/>
      <c r="R4045" s="148"/>
      <c r="S4045" s="148"/>
    </row>
    <row r="4046" spans="1:19" ht="15" customHeight="1" x14ac:dyDescent="0.3">
      <c r="A4046" s="147" t="s">
        <v>34718</v>
      </c>
      <c r="B4046" s="147"/>
      <c r="C4046" s="147" t="s">
        <v>34719</v>
      </c>
      <c r="D4046" s="147"/>
      <c r="E4046" s="147"/>
      <c r="F4046" s="147"/>
      <c r="G4046" s="147"/>
      <c r="H4046" s="147"/>
      <c r="I4046" s="147"/>
      <c r="J4046" s="147"/>
      <c r="K4046" s="147" t="s">
        <v>19026</v>
      </c>
      <c r="L4046" s="147"/>
      <c r="M4046" s="147"/>
      <c r="N4046" s="148" t="s">
        <v>34720</v>
      </c>
      <c r="O4046" s="148"/>
      <c r="P4046" s="148"/>
      <c r="Q4046" s="148"/>
      <c r="R4046" s="148"/>
      <c r="S4046" s="148"/>
    </row>
    <row r="4047" spans="1:19" ht="15" customHeight="1" x14ac:dyDescent="0.3">
      <c r="A4047" s="147" t="s">
        <v>34721</v>
      </c>
      <c r="B4047" s="147"/>
      <c r="C4047" s="147" t="s">
        <v>34722</v>
      </c>
      <c r="D4047" s="147"/>
      <c r="E4047" s="147"/>
      <c r="F4047" s="147"/>
      <c r="G4047" s="147"/>
      <c r="H4047" s="147"/>
      <c r="I4047" s="147"/>
      <c r="J4047" s="147"/>
      <c r="K4047" s="147" t="s">
        <v>19026</v>
      </c>
      <c r="L4047" s="147"/>
      <c r="M4047" s="147"/>
      <c r="N4047" s="148" t="s">
        <v>34723</v>
      </c>
      <c r="O4047" s="148"/>
      <c r="P4047" s="148"/>
      <c r="Q4047" s="148"/>
      <c r="R4047" s="148"/>
      <c r="S4047" s="148"/>
    </row>
    <row r="4048" spans="1:19" ht="15" customHeight="1" x14ac:dyDescent="0.3">
      <c r="A4048" s="147" t="s">
        <v>34724</v>
      </c>
      <c r="B4048" s="147"/>
      <c r="C4048" s="147" t="s">
        <v>34725</v>
      </c>
      <c r="D4048" s="147"/>
      <c r="E4048" s="147"/>
      <c r="F4048" s="147"/>
      <c r="G4048" s="147"/>
      <c r="H4048" s="147"/>
      <c r="I4048" s="147"/>
      <c r="J4048" s="147"/>
      <c r="K4048" s="147" t="s">
        <v>26910</v>
      </c>
      <c r="L4048" s="147"/>
      <c r="M4048" s="147"/>
      <c r="N4048" s="148" t="s">
        <v>26911</v>
      </c>
      <c r="O4048" s="148"/>
      <c r="P4048" s="148"/>
      <c r="Q4048" s="148"/>
      <c r="R4048" s="148"/>
      <c r="S4048" s="148"/>
    </row>
    <row r="4049" spans="1:19" ht="15" customHeight="1" x14ac:dyDescent="0.3">
      <c r="A4049" s="152" t="s">
        <v>34726</v>
      </c>
      <c r="B4049" s="152"/>
      <c r="C4049" s="152" t="s">
        <v>34727</v>
      </c>
      <c r="D4049" s="152"/>
      <c r="E4049" s="152"/>
      <c r="F4049" s="152"/>
      <c r="G4049" s="152"/>
      <c r="H4049" s="152"/>
      <c r="I4049" s="152"/>
      <c r="J4049" s="152"/>
      <c r="K4049" s="152" t="s">
        <v>80</v>
      </c>
      <c r="L4049" s="152"/>
      <c r="M4049" s="152"/>
      <c r="N4049" s="153" t="s">
        <v>34728</v>
      </c>
      <c r="O4049" s="153"/>
      <c r="P4049" s="153"/>
      <c r="Q4049" s="153"/>
      <c r="R4049" s="153"/>
      <c r="S4049" s="153"/>
    </row>
    <row r="4051" spans="1:19" ht="15" customHeight="1" x14ac:dyDescent="0.3">
      <c r="A4051" s="154" t="s">
        <v>26963</v>
      </c>
      <c r="B4051" s="154"/>
      <c r="C4051" s="154"/>
    </row>
    <row r="4052" spans="1:19" ht="15" customHeight="1" x14ac:dyDescent="0.3">
      <c r="A4052" s="154"/>
      <c r="B4052" s="154"/>
      <c r="C4052" s="154"/>
      <c r="P4052" s="155" t="s">
        <v>34729</v>
      </c>
      <c r="Q4052" s="155"/>
      <c r="R4052" s="155"/>
      <c r="S4052" s="155"/>
    </row>
    <row r="4053" spans="1:19" x14ac:dyDescent="0.3">
      <c r="P4053" s="155"/>
      <c r="Q4053" s="155"/>
      <c r="R4053" s="155"/>
      <c r="S4053" s="155"/>
    </row>
    <row r="4055" spans="1:19" ht="15.75" customHeight="1" x14ac:dyDescent="0.3">
      <c r="H4055" s="150" t="s">
        <v>26843</v>
      </c>
      <c r="I4055" s="150"/>
      <c r="J4055" s="150"/>
      <c r="K4055" s="150"/>
      <c r="L4055" s="150"/>
      <c r="M4055" s="150"/>
      <c r="N4055" s="150"/>
    </row>
    <row r="4057" spans="1:19" ht="15.75" customHeight="1" x14ac:dyDescent="0.3">
      <c r="G4057" s="150" t="s">
        <v>26844</v>
      </c>
      <c r="H4057" s="150"/>
    </row>
    <row r="4059" spans="1:19" ht="15" customHeight="1" x14ac:dyDescent="0.3">
      <c r="A4059" s="151" t="s">
        <v>26845</v>
      </c>
      <c r="B4059" s="151"/>
      <c r="C4059" s="151"/>
      <c r="D4059" s="151"/>
      <c r="J4059" s="151" t="s">
        <v>26846</v>
      </c>
      <c r="K4059" s="151"/>
      <c r="M4059" s="151" t="s">
        <v>26847</v>
      </c>
      <c r="N4059" s="151"/>
      <c r="P4059" s="151" t="s">
        <v>26848</v>
      </c>
      <c r="Q4059" s="151"/>
      <c r="R4059" s="151"/>
    </row>
    <row r="4061" spans="1:19" ht="15" customHeight="1" x14ac:dyDescent="0.3">
      <c r="A4061" s="137" t="s">
        <v>27</v>
      </c>
      <c r="C4061" s="149" t="s">
        <v>26849</v>
      </c>
      <c r="D4061" s="149"/>
      <c r="E4061" s="149"/>
      <c r="L4061" s="137" t="s">
        <v>13</v>
      </c>
      <c r="R4061" s="137" t="s">
        <v>26850</v>
      </c>
    </row>
    <row r="4063" spans="1:19" ht="15" customHeight="1" x14ac:dyDescent="0.3">
      <c r="A4063" s="147" t="s">
        <v>34730</v>
      </c>
      <c r="B4063" s="147"/>
      <c r="C4063" s="147" t="s">
        <v>34731</v>
      </c>
      <c r="D4063" s="147"/>
      <c r="E4063" s="147"/>
      <c r="F4063" s="147"/>
      <c r="G4063" s="147"/>
      <c r="H4063" s="147"/>
      <c r="I4063" s="147"/>
      <c r="J4063" s="147"/>
      <c r="K4063" s="147" t="s">
        <v>80</v>
      </c>
      <c r="L4063" s="147"/>
      <c r="M4063" s="147"/>
      <c r="N4063" s="148" t="s">
        <v>17814</v>
      </c>
      <c r="O4063" s="148"/>
      <c r="P4063" s="148"/>
      <c r="Q4063" s="148"/>
      <c r="R4063" s="148"/>
      <c r="S4063" s="148"/>
    </row>
    <row r="4064" spans="1:19" x14ac:dyDescent="0.3">
      <c r="A4064" s="147"/>
      <c r="B4064" s="147"/>
      <c r="C4064" s="147"/>
      <c r="D4064" s="147"/>
      <c r="E4064" s="147"/>
      <c r="F4064" s="147"/>
      <c r="G4064" s="147"/>
      <c r="H4064" s="147"/>
      <c r="I4064" s="147"/>
      <c r="J4064" s="147"/>
      <c r="K4064" s="147"/>
      <c r="L4064" s="147"/>
      <c r="M4064" s="147"/>
      <c r="N4064" s="148"/>
      <c r="O4064" s="148"/>
      <c r="P4064" s="148"/>
      <c r="Q4064" s="148"/>
      <c r="R4064" s="148"/>
      <c r="S4064" s="148"/>
    </row>
    <row r="4065" spans="1:19" ht="15" customHeight="1" x14ac:dyDescent="0.3">
      <c r="A4065" s="147" t="s">
        <v>34732</v>
      </c>
      <c r="B4065" s="147"/>
      <c r="C4065" s="147" t="s">
        <v>34733</v>
      </c>
      <c r="D4065" s="147"/>
      <c r="E4065" s="147"/>
      <c r="F4065" s="147"/>
      <c r="G4065" s="147"/>
      <c r="H4065" s="147"/>
      <c r="I4065" s="147"/>
      <c r="J4065" s="147"/>
      <c r="K4065" s="147" t="s">
        <v>146</v>
      </c>
      <c r="L4065" s="147"/>
      <c r="M4065" s="147"/>
      <c r="N4065" s="148" t="s">
        <v>34734</v>
      </c>
      <c r="O4065" s="148"/>
      <c r="P4065" s="148"/>
      <c r="Q4065" s="148"/>
      <c r="R4065" s="148"/>
      <c r="S4065" s="148"/>
    </row>
    <row r="4066" spans="1:19" ht="15" customHeight="1" x14ac:dyDescent="0.3">
      <c r="A4066" s="147" t="s">
        <v>34735</v>
      </c>
      <c r="B4066" s="147"/>
      <c r="C4066" s="147" t="s">
        <v>34346</v>
      </c>
      <c r="D4066" s="147"/>
      <c r="E4066" s="147"/>
      <c r="F4066" s="147"/>
      <c r="G4066" s="147"/>
      <c r="H4066" s="147"/>
      <c r="I4066" s="147"/>
      <c r="J4066" s="147"/>
      <c r="K4066" s="147" t="s">
        <v>80</v>
      </c>
      <c r="L4066" s="147"/>
      <c r="M4066" s="147"/>
      <c r="N4066" s="148" t="s">
        <v>34347</v>
      </c>
      <c r="O4066" s="148"/>
      <c r="P4066" s="148"/>
      <c r="Q4066" s="148"/>
      <c r="R4066" s="148"/>
      <c r="S4066" s="148"/>
    </row>
    <row r="4067" spans="1:19" ht="15" customHeight="1" x14ac:dyDescent="0.3">
      <c r="A4067" s="147" t="s">
        <v>34736</v>
      </c>
      <c r="B4067" s="147"/>
      <c r="C4067" s="147" t="s">
        <v>34337</v>
      </c>
      <c r="D4067" s="147"/>
      <c r="E4067" s="147"/>
      <c r="F4067" s="147"/>
      <c r="G4067" s="147"/>
      <c r="H4067" s="147"/>
      <c r="I4067" s="147"/>
      <c r="J4067" s="147"/>
      <c r="K4067" s="147" t="s">
        <v>1037</v>
      </c>
      <c r="L4067" s="147"/>
      <c r="M4067" s="147"/>
      <c r="N4067" s="148" t="s">
        <v>34338</v>
      </c>
      <c r="O4067" s="148"/>
      <c r="P4067" s="148"/>
      <c r="Q4067" s="148"/>
      <c r="R4067" s="148"/>
      <c r="S4067" s="148"/>
    </row>
    <row r="4068" spans="1:19" ht="15" customHeight="1" x14ac:dyDescent="0.3">
      <c r="A4068" s="147" t="s">
        <v>34737</v>
      </c>
      <c r="B4068" s="147"/>
      <c r="C4068" s="147" t="s">
        <v>34738</v>
      </c>
      <c r="D4068" s="147"/>
      <c r="E4068" s="147"/>
      <c r="F4068" s="147"/>
      <c r="G4068" s="147"/>
      <c r="H4068" s="147"/>
      <c r="I4068" s="147"/>
      <c r="J4068" s="147"/>
      <c r="K4068" s="147" t="s">
        <v>1037</v>
      </c>
      <c r="L4068" s="147"/>
      <c r="M4068" s="147"/>
      <c r="N4068" s="148" t="s">
        <v>34739</v>
      </c>
      <c r="O4068" s="148"/>
      <c r="P4068" s="148"/>
      <c r="Q4068" s="148"/>
      <c r="R4068" s="148"/>
      <c r="S4068" s="148"/>
    </row>
    <row r="4069" spans="1:19" ht="15" customHeight="1" x14ac:dyDescent="0.3">
      <c r="A4069" s="147" t="s">
        <v>34740</v>
      </c>
      <c r="B4069" s="147"/>
      <c r="C4069" s="147" t="s">
        <v>34353</v>
      </c>
      <c r="D4069" s="147"/>
      <c r="E4069" s="147"/>
      <c r="F4069" s="147"/>
      <c r="G4069" s="147"/>
      <c r="H4069" s="147"/>
      <c r="I4069" s="147"/>
      <c r="J4069" s="147"/>
      <c r="K4069" s="147" t="s">
        <v>1037</v>
      </c>
      <c r="L4069" s="147"/>
      <c r="M4069" s="147"/>
      <c r="N4069" s="148" t="s">
        <v>11924</v>
      </c>
      <c r="O4069" s="148"/>
      <c r="P4069" s="148"/>
      <c r="Q4069" s="148"/>
      <c r="R4069" s="148"/>
      <c r="S4069" s="148"/>
    </row>
    <row r="4070" spans="1:19" ht="15" customHeight="1" x14ac:dyDescent="0.3">
      <c r="A4070" s="147" t="s">
        <v>34741</v>
      </c>
      <c r="B4070" s="147"/>
      <c r="C4070" s="147" t="s">
        <v>34355</v>
      </c>
      <c r="D4070" s="147"/>
      <c r="E4070" s="147"/>
      <c r="F4070" s="147"/>
      <c r="G4070" s="147"/>
      <c r="H4070" s="147"/>
      <c r="I4070" s="147"/>
      <c r="J4070" s="147"/>
      <c r="K4070" s="147" t="s">
        <v>80</v>
      </c>
      <c r="L4070" s="147"/>
      <c r="M4070" s="147"/>
      <c r="N4070" s="148" t="s">
        <v>34356</v>
      </c>
      <c r="O4070" s="148"/>
      <c r="P4070" s="148"/>
      <c r="Q4070" s="148"/>
      <c r="R4070" s="148"/>
      <c r="S4070" s="148"/>
    </row>
    <row r="4071" spans="1:19" ht="15" customHeight="1" x14ac:dyDescent="0.3">
      <c r="A4071" s="147" t="s">
        <v>34742</v>
      </c>
      <c r="B4071" s="147"/>
      <c r="C4071" s="147" t="s">
        <v>34743</v>
      </c>
      <c r="D4071" s="147"/>
      <c r="E4071" s="147"/>
      <c r="F4071" s="147"/>
      <c r="G4071" s="147"/>
      <c r="H4071" s="147"/>
      <c r="I4071" s="147"/>
      <c r="J4071" s="147"/>
      <c r="K4071" s="147" t="s">
        <v>146</v>
      </c>
      <c r="L4071" s="147"/>
      <c r="M4071" s="147"/>
      <c r="N4071" s="148" t="s">
        <v>27138</v>
      </c>
      <c r="O4071" s="148"/>
      <c r="P4071" s="148"/>
      <c r="Q4071" s="148"/>
      <c r="R4071" s="148"/>
      <c r="S4071" s="148"/>
    </row>
    <row r="4072" spans="1:19" ht="15" customHeight="1" x14ac:dyDescent="0.3">
      <c r="A4072" s="147" t="s">
        <v>34744</v>
      </c>
      <c r="B4072" s="147"/>
      <c r="C4072" s="147" t="s">
        <v>34745</v>
      </c>
      <c r="D4072" s="147"/>
      <c r="E4072" s="147"/>
      <c r="F4072" s="147"/>
      <c r="G4072" s="147"/>
      <c r="H4072" s="147"/>
      <c r="I4072" s="147"/>
      <c r="J4072" s="147"/>
      <c r="K4072" s="147" t="s">
        <v>80</v>
      </c>
      <c r="L4072" s="147"/>
      <c r="M4072" s="147"/>
      <c r="N4072" s="148" t="s">
        <v>34746</v>
      </c>
      <c r="O4072" s="148"/>
      <c r="P4072" s="148"/>
      <c r="Q4072" s="148"/>
      <c r="R4072" s="148"/>
      <c r="S4072" s="148"/>
    </row>
    <row r="4073" spans="1:19" ht="15" customHeight="1" x14ac:dyDescent="0.3">
      <c r="A4073" s="147" t="s">
        <v>34747</v>
      </c>
      <c r="B4073" s="147"/>
      <c r="C4073" s="147" t="s">
        <v>34748</v>
      </c>
      <c r="D4073" s="147"/>
      <c r="E4073" s="147"/>
      <c r="F4073" s="147"/>
      <c r="G4073" s="147"/>
      <c r="H4073" s="147"/>
      <c r="I4073" s="147"/>
      <c r="J4073" s="147"/>
      <c r="K4073" s="147" t="s">
        <v>146</v>
      </c>
      <c r="L4073" s="147"/>
      <c r="M4073" s="147"/>
      <c r="N4073" s="148" t="s">
        <v>34749</v>
      </c>
      <c r="O4073" s="148"/>
      <c r="P4073" s="148"/>
      <c r="Q4073" s="148"/>
      <c r="R4073" s="148"/>
      <c r="S4073" s="148"/>
    </row>
    <row r="4074" spans="1:19" ht="15" customHeight="1" x14ac:dyDescent="0.3">
      <c r="A4074" s="147" t="s">
        <v>34750</v>
      </c>
      <c r="B4074" s="147"/>
      <c r="C4074" s="147" t="s">
        <v>34751</v>
      </c>
      <c r="D4074" s="147"/>
      <c r="E4074" s="147"/>
      <c r="F4074" s="147"/>
      <c r="G4074" s="147"/>
      <c r="H4074" s="147"/>
      <c r="I4074" s="147"/>
      <c r="J4074" s="147"/>
      <c r="K4074" s="147" t="s">
        <v>80</v>
      </c>
      <c r="L4074" s="147"/>
      <c r="M4074" s="147"/>
      <c r="N4074" s="148" t="s">
        <v>34752</v>
      </c>
      <c r="O4074" s="148"/>
      <c r="P4074" s="148"/>
      <c r="Q4074" s="148"/>
      <c r="R4074" s="148"/>
      <c r="S4074" s="148"/>
    </row>
    <row r="4075" spans="1:19" ht="15" customHeight="1" x14ac:dyDescent="0.3">
      <c r="A4075" s="147" t="s">
        <v>34753</v>
      </c>
      <c r="B4075" s="147"/>
      <c r="C4075" s="147" t="s">
        <v>34754</v>
      </c>
      <c r="D4075" s="147"/>
      <c r="E4075" s="147"/>
      <c r="F4075" s="147"/>
      <c r="G4075" s="147"/>
      <c r="H4075" s="147"/>
      <c r="I4075" s="147"/>
      <c r="J4075" s="147"/>
      <c r="K4075" s="147" t="s">
        <v>146</v>
      </c>
      <c r="L4075" s="147"/>
      <c r="M4075" s="147"/>
      <c r="N4075" s="148" t="s">
        <v>34755</v>
      </c>
      <c r="O4075" s="148"/>
      <c r="P4075" s="148"/>
      <c r="Q4075" s="148"/>
      <c r="R4075" s="148"/>
      <c r="S4075" s="148"/>
    </row>
    <row r="4076" spans="1:19" ht="15" customHeight="1" x14ac:dyDescent="0.3">
      <c r="A4076" s="147" t="s">
        <v>34756</v>
      </c>
      <c r="B4076" s="147"/>
      <c r="C4076" s="147" t="s">
        <v>34757</v>
      </c>
      <c r="D4076" s="147"/>
      <c r="E4076" s="147"/>
      <c r="F4076" s="147"/>
      <c r="G4076" s="147"/>
      <c r="H4076" s="147"/>
      <c r="I4076" s="147"/>
      <c r="J4076" s="147"/>
      <c r="K4076" s="147" t="s">
        <v>80</v>
      </c>
      <c r="L4076" s="147"/>
      <c r="M4076" s="147"/>
      <c r="N4076" s="148" t="s">
        <v>27191</v>
      </c>
      <c r="O4076" s="148"/>
      <c r="P4076" s="148"/>
      <c r="Q4076" s="148"/>
      <c r="R4076" s="148"/>
      <c r="S4076" s="148"/>
    </row>
    <row r="4077" spans="1:19" ht="15" customHeight="1" x14ac:dyDescent="0.3">
      <c r="A4077" s="147" t="s">
        <v>34758</v>
      </c>
      <c r="B4077" s="147"/>
      <c r="C4077" s="147" t="s">
        <v>34759</v>
      </c>
      <c r="D4077" s="147"/>
      <c r="E4077" s="147"/>
      <c r="F4077" s="147"/>
      <c r="G4077" s="147"/>
      <c r="H4077" s="147"/>
      <c r="I4077" s="147"/>
      <c r="J4077" s="147"/>
      <c r="K4077" s="147" t="s">
        <v>80</v>
      </c>
      <c r="L4077" s="147"/>
      <c r="M4077" s="147"/>
      <c r="N4077" s="148" t="s">
        <v>27194</v>
      </c>
      <c r="O4077" s="148"/>
      <c r="P4077" s="148"/>
      <c r="Q4077" s="148"/>
      <c r="R4077" s="148"/>
      <c r="S4077" s="148"/>
    </row>
    <row r="4078" spans="1:19" ht="15" customHeight="1" x14ac:dyDescent="0.3">
      <c r="A4078" s="147" t="s">
        <v>34760</v>
      </c>
      <c r="B4078" s="147"/>
      <c r="C4078" s="147" t="s">
        <v>34761</v>
      </c>
      <c r="D4078" s="147"/>
      <c r="E4078" s="147"/>
      <c r="F4078" s="147"/>
      <c r="G4078" s="147"/>
      <c r="H4078" s="147"/>
      <c r="I4078" s="147"/>
      <c r="J4078" s="147"/>
      <c r="K4078" s="147" t="s">
        <v>1037</v>
      </c>
      <c r="L4078" s="147"/>
      <c r="M4078" s="147"/>
      <c r="N4078" s="148" t="s">
        <v>34762</v>
      </c>
      <c r="O4078" s="148"/>
      <c r="P4078" s="148"/>
      <c r="Q4078" s="148"/>
      <c r="R4078" s="148"/>
      <c r="S4078" s="148"/>
    </row>
    <row r="4079" spans="1:19" ht="15" customHeight="1" x14ac:dyDescent="0.3">
      <c r="A4079" s="147" t="s">
        <v>34763</v>
      </c>
      <c r="B4079" s="147"/>
      <c r="C4079" s="147" t="s">
        <v>34764</v>
      </c>
      <c r="D4079" s="147"/>
      <c r="E4079" s="147"/>
      <c r="F4079" s="147"/>
      <c r="G4079" s="147"/>
      <c r="H4079" s="147"/>
      <c r="I4079" s="147"/>
      <c r="J4079" s="147"/>
      <c r="K4079" s="147" t="s">
        <v>80</v>
      </c>
      <c r="L4079" s="147"/>
      <c r="M4079" s="147"/>
      <c r="N4079" s="148" t="s">
        <v>13385</v>
      </c>
      <c r="O4079" s="148"/>
      <c r="P4079" s="148"/>
      <c r="Q4079" s="148"/>
      <c r="R4079" s="148"/>
      <c r="S4079" s="148"/>
    </row>
    <row r="4080" spans="1:19" ht="15" customHeight="1" x14ac:dyDescent="0.3">
      <c r="A4080" s="147" t="s">
        <v>34765</v>
      </c>
      <c r="B4080" s="147"/>
      <c r="C4080" s="147" t="s">
        <v>34766</v>
      </c>
      <c r="D4080" s="147"/>
      <c r="E4080" s="147"/>
      <c r="F4080" s="147"/>
      <c r="G4080" s="147"/>
      <c r="H4080" s="147"/>
      <c r="I4080" s="147"/>
      <c r="J4080" s="147"/>
      <c r="K4080" s="147" t="s">
        <v>1037</v>
      </c>
      <c r="L4080" s="147"/>
      <c r="M4080" s="147"/>
      <c r="N4080" s="148" t="s">
        <v>34767</v>
      </c>
      <c r="O4080" s="148"/>
      <c r="P4080" s="148"/>
      <c r="Q4080" s="148"/>
      <c r="R4080" s="148"/>
      <c r="S4080" s="148"/>
    </row>
    <row r="4081" spans="1:19" ht="15" customHeight="1" x14ac:dyDescent="0.3">
      <c r="A4081" s="147" t="s">
        <v>34768</v>
      </c>
      <c r="B4081" s="147"/>
      <c r="C4081" s="147" t="s">
        <v>34769</v>
      </c>
      <c r="D4081" s="147"/>
      <c r="E4081" s="147"/>
      <c r="F4081" s="147"/>
      <c r="G4081" s="147"/>
      <c r="H4081" s="147"/>
      <c r="I4081" s="147"/>
      <c r="J4081" s="147"/>
      <c r="K4081" s="147" t="s">
        <v>1037</v>
      </c>
      <c r="L4081" s="147"/>
      <c r="M4081" s="147"/>
      <c r="N4081" s="148" t="s">
        <v>15938</v>
      </c>
      <c r="O4081" s="148"/>
      <c r="P4081" s="148"/>
      <c r="Q4081" s="148"/>
      <c r="R4081" s="148"/>
      <c r="S4081" s="148"/>
    </row>
    <row r="4082" spans="1:19" ht="15" customHeight="1" x14ac:dyDescent="0.3">
      <c r="A4082" s="147" t="s">
        <v>34770</v>
      </c>
      <c r="B4082" s="147"/>
      <c r="C4082" s="147" t="s">
        <v>34771</v>
      </c>
      <c r="D4082" s="147"/>
      <c r="E4082" s="147"/>
      <c r="F4082" s="147"/>
      <c r="G4082" s="147"/>
      <c r="H4082" s="147"/>
      <c r="I4082" s="147"/>
      <c r="J4082" s="147"/>
      <c r="K4082" s="147" t="s">
        <v>1037</v>
      </c>
      <c r="L4082" s="147"/>
      <c r="M4082" s="147"/>
      <c r="N4082" s="148" t="s">
        <v>34772</v>
      </c>
      <c r="O4082" s="148"/>
      <c r="P4082" s="148"/>
      <c r="Q4082" s="148"/>
      <c r="R4082" s="148"/>
      <c r="S4082" s="148"/>
    </row>
    <row r="4083" spans="1:19" ht="15" customHeight="1" x14ac:dyDescent="0.3">
      <c r="A4083" s="147" t="s">
        <v>34773</v>
      </c>
      <c r="B4083" s="147"/>
      <c r="C4083" s="147" t="s">
        <v>34774</v>
      </c>
      <c r="D4083" s="147"/>
      <c r="E4083" s="147"/>
      <c r="F4083" s="147"/>
      <c r="G4083" s="147"/>
      <c r="H4083" s="147"/>
      <c r="I4083" s="147"/>
      <c r="J4083" s="147"/>
      <c r="K4083" s="147" t="s">
        <v>1037</v>
      </c>
      <c r="L4083" s="147"/>
      <c r="M4083" s="147"/>
      <c r="N4083" s="148" t="s">
        <v>34775</v>
      </c>
      <c r="O4083" s="148"/>
      <c r="P4083" s="148"/>
      <c r="Q4083" s="148"/>
      <c r="R4083" s="148"/>
      <c r="S4083" s="148"/>
    </row>
    <row r="4084" spans="1:19" ht="15" customHeight="1" x14ac:dyDescent="0.3">
      <c r="A4084" s="147" t="s">
        <v>34776</v>
      </c>
      <c r="B4084" s="147"/>
      <c r="C4084" s="147" t="s">
        <v>34777</v>
      </c>
      <c r="D4084" s="147"/>
      <c r="E4084" s="147"/>
      <c r="F4084" s="147"/>
      <c r="G4084" s="147"/>
      <c r="H4084" s="147"/>
      <c r="I4084" s="147"/>
      <c r="J4084" s="147"/>
      <c r="K4084" s="147" t="s">
        <v>33318</v>
      </c>
      <c r="L4084" s="147"/>
      <c r="M4084" s="147"/>
      <c r="N4084" s="148" t="s">
        <v>34778</v>
      </c>
      <c r="O4084" s="148"/>
      <c r="P4084" s="148"/>
      <c r="Q4084" s="148"/>
      <c r="R4084" s="148"/>
      <c r="S4084" s="148"/>
    </row>
    <row r="4085" spans="1:19" ht="15" customHeight="1" x14ac:dyDescent="0.3">
      <c r="A4085" s="147" t="s">
        <v>34779</v>
      </c>
      <c r="B4085" s="147"/>
      <c r="C4085" s="147" t="s">
        <v>34780</v>
      </c>
      <c r="D4085" s="147"/>
      <c r="E4085" s="147"/>
      <c r="F4085" s="147"/>
      <c r="G4085" s="147"/>
      <c r="H4085" s="147"/>
      <c r="I4085" s="147"/>
      <c r="J4085" s="147"/>
      <c r="K4085" s="147" t="s">
        <v>80</v>
      </c>
      <c r="L4085" s="147"/>
      <c r="M4085" s="147"/>
      <c r="N4085" s="148" t="s">
        <v>11036</v>
      </c>
      <c r="O4085" s="148"/>
      <c r="P4085" s="148"/>
      <c r="Q4085" s="148"/>
      <c r="R4085" s="148"/>
      <c r="S4085" s="148"/>
    </row>
    <row r="4086" spans="1:19" ht="15" customHeight="1" x14ac:dyDescent="0.3">
      <c r="A4086" s="147" t="s">
        <v>34781</v>
      </c>
      <c r="B4086" s="147"/>
      <c r="C4086" s="147" t="s">
        <v>34782</v>
      </c>
      <c r="D4086" s="147"/>
      <c r="E4086" s="147"/>
      <c r="F4086" s="147"/>
      <c r="G4086" s="147"/>
      <c r="H4086" s="147"/>
      <c r="I4086" s="147"/>
      <c r="J4086" s="147"/>
      <c r="K4086" s="147" t="s">
        <v>1037</v>
      </c>
      <c r="L4086" s="147"/>
      <c r="M4086" s="147"/>
      <c r="N4086" s="148" t="s">
        <v>10912</v>
      </c>
      <c r="O4086" s="148"/>
      <c r="P4086" s="148"/>
      <c r="Q4086" s="148"/>
      <c r="R4086" s="148"/>
      <c r="S4086" s="148"/>
    </row>
    <row r="4087" spans="1:19" ht="15" customHeight="1" x14ac:dyDescent="0.3">
      <c r="A4087" s="147" t="s">
        <v>34783</v>
      </c>
      <c r="B4087" s="147"/>
      <c r="C4087" s="147" t="s">
        <v>34784</v>
      </c>
      <c r="D4087" s="147"/>
      <c r="E4087" s="147"/>
      <c r="F4087" s="147"/>
      <c r="G4087" s="147"/>
      <c r="H4087" s="147"/>
      <c r="I4087" s="147"/>
      <c r="J4087" s="147"/>
      <c r="K4087" s="147" t="s">
        <v>1037</v>
      </c>
      <c r="L4087" s="147"/>
      <c r="M4087" s="147"/>
      <c r="N4087" s="148" t="s">
        <v>34785</v>
      </c>
      <c r="O4087" s="148"/>
      <c r="P4087" s="148"/>
      <c r="Q4087" s="148"/>
      <c r="R4087" s="148"/>
      <c r="S4087" s="148"/>
    </row>
    <row r="4088" spans="1:19" ht="15" customHeight="1" x14ac:dyDescent="0.3">
      <c r="A4088" s="147" t="s">
        <v>34786</v>
      </c>
      <c r="B4088" s="147"/>
      <c r="C4088" s="147" t="s">
        <v>34787</v>
      </c>
      <c r="D4088" s="147"/>
      <c r="E4088" s="147"/>
      <c r="F4088" s="147"/>
      <c r="G4088" s="147"/>
      <c r="H4088" s="147"/>
      <c r="I4088" s="147"/>
      <c r="J4088" s="147"/>
      <c r="K4088" s="147" t="s">
        <v>1037</v>
      </c>
      <c r="L4088" s="147"/>
      <c r="M4088" s="147"/>
      <c r="N4088" s="148" t="s">
        <v>34788</v>
      </c>
      <c r="O4088" s="148"/>
      <c r="P4088" s="148"/>
      <c r="Q4088" s="148"/>
      <c r="R4088" s="148"/>
      <c r="S4088" s="148"/>
    </row>
    <row r="4089" spans="1:19" ht="15" customHeight="1" x14ac:dyDescent="0.3">
      <c r="A4089" s="147" t="s">
        <v>34789</v>
      </c>
      <c r="B4089" s="147"/>
      <c r="C4089" s="147" t="s">
        <v>34790</v>
      </c>
      <c r="D4089" s="147"/>
      <c r="E4089" s="147"/>
      <c r="F4089" s="147"/>
      <c r="G4089" s="147"/>
      <c r="H4089" s="147"/>
      <c r="I4089" s="147"/>
      <c r="J4089" s="147"/>
      <c r="K4089" s="147" t="s">
        <v>1037</v>
      </c>
      <c r="L4089" s="147"/>
      <c r="M4089" s="147"/>
      <c r="N4089" s="148" t="s">
        <v>34791</v>
      </c>
      <c r="O4089" s="148"/>
      <c r="P4089" s="148"/>
      <c r="Q4089" s="148"/>
      <c r="R4089" s="148"/>
      <c r="S4089" s="148"/>
    </row>
    <row r="4090" spans="1:19" ht="15" customHeight="1" x14ac:dyDescent="0.3">
      <c r="A4090" s="147" t="s">
        <v>34792</v>
      </c>
      <c r="B4090" s="147"/>
      <c r="C4090" s="147" t="s">
        <v>34793</v>
      </c>
      <c r="D4090" s="147"/>
      <c r="E4090" s="147"/>
      <c r="F4090" s="147"/>
      <c r="G4090" s="147"/>
      <c r="H4090" s="147"/>
      <c r="I4090" s="147"/>
      <c r="J4090" s="147"/>
      <c r="K4090" s="147" t="s">
        <v>1037</v>
      </c>
      <c r="L4090" s="147"/>
      <c r="M4090" s="147"/>
      <c r="N4090" s="148" t="s">
        <v>3028</v>
      </c>
      <c r="O4090" s="148"/>
      <c r="P4090" s="148"/>
      <c r="Q4090" s="148"/>
      <c r="R4090" s="148"/>
      <c r="S4090" s="148"/>
    </row>
    <row r="4091" spans="1:19" ht="15" customHeight="1" x14ac:dyDescent="0.3">
      <c r="A4091" s="147" t="s">
        <v>34794</v>
      </c>
      <c r="B4091" s="147"/>
      <c r="C4091" s="147" t="s">
        <v>34795</v>
      </c>
      <c r="D4091" s="147"/>
      <c r="E4091" s="147"/>
      <c r="F4091" s="147"/>
      <c r="G4091" s="147"/>
      <c r="H4091" s="147"/>
      <c r="I4091" s="147"/>
      <c r="J4091" s="147"/>
      <c r="K4091" s="147" t="s">
        <v>1037</v>
      </c>
      <c r="L4091" s="147"/>
      <c r="M4091" s="147"/>
      <c r="N4091" s="148" t="s">
        <v>7450</v>
      </c>
      <c r="O4091" s="148"/>
      <c r="P4091" s="148"/>
      <c r="Q4091" s="148"/>
      <c r="R4091" s="148"/>
      <c r="S4091" s="148"/>
    </row>
    <row r="4092" spans="1:19" ht="15" customHeight="1" x14ac:dyDescent="0.3">
      <c r="A4092" s="147" t="s">
        <v>34796</v>
      </c>
      <c r="B4092" s="147"/>
      <c r="C4092" s="147" t="s">
        <v>34797</v>
      </c>
      <c r="D4092" s="147"/>
      <c r="E4092" s="147"/>
      <c r="F4092" s="147"/>
      <c r="G4092" s="147"/>
      <c r="H4092" s="147"/>
      <c r="I4092" s="147"/>
      <c r="J4092" s="147"/>
      <c r="K4092" s="147" t="s">
        <v>1037</v>
      </c>
      <c r="L4092" s="147"/>
      <c r="M4092" s="147"/>
      <c r="N4092" s="148" t="s">
        <v>34798</v>
      </c>
      <c r="O4092" s="148"/>
      <c r="P4092" s="148"/>
      <c r="Q4092" s="148"/>
      <c r="R4092" s="148"/>
      <c r="S4092" s="148"/>
    </row>
    <row r="4093" spans="1:19" ht="15" customHeight="1" x14ac:dyDescent="0.3">
      <c r="A4093" s="147" t="s">
        <v>34799</v>
      </c>
      <c r="B4093" s="147"/>
      <c r="C4093" s="147" t="s">
        <v>34800</v>
      </c>
      <c r="D4093" s="147"/>
      <c r="E4093" s="147"/>
      <c r="F4093" s="147"/>
      <c r="G4093" s="147"/>
      <c r="H4093" s="147"/>
      <c r="I4093" s="147"/>
      <c r="J4093" s="147"/>
      <c r="K4093" s="147" t="s">
        <v>1037</v>
      </c>
      <c r="L4093" s="147"/>
      <c r="M4093" s="147"/>
      <c r="N4093" s="148" t="s">
        <v>34801</v>
      </c>
      <c r="O4093" s="148"/>
      <c r="P4093" s="148"/>
      <c r="Q4093" s="148"/>
      <c r="R4093" s="148"/>
      <c r="S4093" s="148"/>
    </row>
    <row r="4094" spans="1:19" ht="15" customHeight="1" x14ac:dyDescent="0.3">
      <c r="A4094" s="147" t="s">
        <v>34802</v>
      </c>
      <c r="B4094" s="147"/>
      <c r="C4094" s="147" t="s">
        <v>34803</v>
      </c>
      <c r="D4094" s="147"/>
      <c r="E4094" s="147"/>
      <c r="F4094" s="147"/>
      <c r="G4094" s="147"/>
      <c r="H4094" s="147"/>
      <c r="I4094" s="147"/>
      <c r="J4094" s="147"/>
      <c r="K4094" s="147" t="s">
        <v>1037</v>
      </c>
      <c r="L4094" s="147"/>
      <c r="M4094" s="147"/>
      <c r="N4094" s="148" t="s">
        <v>17609</v>
      </c>
      <c r="O4094" s="148"/>
      <c r="P4094" s="148"/>
      <c r="Q4094" s="148"/>
      <c r="R4094" s="148"/>
      <c r="S4094" s="148"/>
    </row>
    <row r="4095" spans="1:19" ht="15" customHeight="1" x14ac:dyDescent="0.3">
      <c r="A4095" s="147" t="s">
        <v>34804</v>
      </c>
      <c r="B4095" s="147"/>
      <c r="C4095" s="147" t="s">
        <v>34805</v>
      </c>
      <c r="D4095" s="147"/>
      <c r="E4095" s="147"/>
      <c r="F4095" s="147"/>
      <c r="G4095" s="147"/>
      <c r="H4095" s="147"/>
      <c r="I4095" s="147"/>
      <c r="J4095" s="147"/>
      <c r="K4095" s="147" t="s">
        <v>1037</v>
      </c>
      <c r="L4095" s="147"/>
      <c r="M4095" s="147"/>
      <c r="N4095" s="148" t="s">
        <v>34806</v>
      </c>
      <c r="O4095" s="148"/>
      <c r="P4095" s="148"/>
      <c r="Q4095" s="148"/>
      <c r="R4095" s="148"/>
      <c r="S4095" s="148"/>
    </row>
    <row r="4096" spans="1:19" ht="15" customHeight="1" x14ac:dyDescent="0.3">
      <c r="A4096" s="147" t="s">
        <v>34807</v>
      </c>
      <c r="B4096" s="147"/>
      <c r="C4096" s="147" t="s">
        <v>34808</v>
      </c>
      <c r="D4096" s="147"/>
      <c r="E4096" s="147"/>
      <c r="F4096" s="147"/>
      <c r="G4096" s="147"/>
      <c r="H4096" s="147"/>
      <c r="I4096" s="147"/>
      <c r="J4096" s="147"/>
      <c r="K4096" s="147" t="s">
        <v>1037</v>
      </c>
      <c r="L4096" s="147"/>
      <c r="M4096" s="147"/>
      <c r="N4096" s="148" t="s">
        <v>15663</v>
      </c>
      <c r="O4096" s="148"/>
      <c r="P4096" s="148"/>
      <c r="Q4096" s="148"/>
      <c r="R4096" s="148"/>
      <c r="S4096" s="148"/>
    </row>
    <row r="4097" spans="1:19" ht="15" customHeight="1" x14ac:dyDescent="0.3">
      <c r="A4097" s="147" t="s">
        <v>34809</v>
      </c>
      <c r="B4097" s="147"/>
      <c r="C4097" s="147" t="s">
        <v>34810</v>
      </c>
      <c r="D4097" s="147"/>
      <c r="E4097" s="147"/>
      <c r="F4097" s="147"/>
      <c r="G4097" s="147"/>
      <c r="H4097" s="147"/>
      <c r="I4097" s="147"/>
      <c r="J4097" s="147"/>
      <c r="K4097" s="147" t="s">
        <v>1037</v>
      </c>
      <c r="L4097" s="147"/>
      <c r="M4097" s="147"/>
      <c r="N4097" s="148" t="s">
        <v>17809</v>
      </c>
      <c r="O4097" s="148"/>
      <c r="P4097" s="148"/>
      <c r="Q4097" s="148"/>
      <c r="R4097" s="148"/>
      <c r="S4097" s="148"/>
    </row>
    <row r="4098" spans="1:19" ht="15" customHeight="1" x14ac:dyDescent="0.3">
      <c r="A4098" s="147" t="s">
        <v>34811</v>
      </c>
      <c r="B4098" s="147"/>
      <c r="C4098" s="147" t="s">
        <v>34812</v>
      </c>
      <c r="D4098" s="147"/>
      <c r="E4098" s="147"/>
      <c r="F4098" s="147"/>
      <c r="G4098" s="147"/>
      <c r="H4098" s="147"/>
      <c r="I4098" s="147"/>
      <c r="J4098" s="147"/>
      <c r="K4098" s="147" t="s">
        <v>1037</v>
      </c>
      <c r="L4098" s="147"/>
      <c r="M4098" s="147"/>
      <c r="N4098" s="148" t="s">
        <v>5721</v>
      </c>
      <c r="O4098" s="148"/>
      <c r="P4098" s="148"/>
      <c r="Q4098" s="148"/>
      <c r="R4098" s="148"/>
      <c r="S4098" s="148"/>
    </row>
    <row r="4099" spans="1:19" ht="15" customHeight="1" x14ac:dyDescent="0.3">
      <c r="A4099" s="147" t="s">
        <v>34813</v>
      </c>
      <c r="B4099" s="147"/>
      <c r="C4099" s="147" t="s">
        <v>34814</v>
      </c>
      <c r="D4099" s="147"/>
      <c r="E4099" s="147"/>
      <c r="F4099" s="147"/>
      <c r="G4099" s="147"/>
      <c r="H4099" s="147"/>
      <c r="I4099" s="147"/>
      <c r="J4099" s="147"/>
      <c r="K4099" s="147" t="s">
        <v>1037</v>
      </c>
      <c r="L4099" s="147"/>
      <c r="M4099" s="147"/>
      <c r="N4099" s="148" t="s">
        <v>11333</v>
      </c>
      <c r="O4099" s="148"/>
      <c r="P4099" s="148"/>
      <c r="Q4099" s="148"/>
      <c r="R4099" s="148"/>
      <c r="S4099" s="148"/>
    </row>
    <row r="4100" spans="1:19" ht="15" customHeight="1" x14ac:dyDescent="0.3">
      <c r="A4100" s="147" t="s">
        <v>34815</v>
      </c>
      <c r="B4100" s="147"/>
      <c r="C4100" s="147" t="s">
        <v>34816</v>
      </c>
      <c r="D4100" s="147"/>
      <c r="E4100" s="147"/>
      <c r="F4100" s="147"/>
      <c r="G4100" s="147"/>
      <c r="H4100" s="147"/>
      <c r="I4100" s="147"/>
      <c r="J4100" s="147"/>
      <c r="K4100" s="147" t="s">
        <v>1037</v>
      </c>
      <c r="L4100" s="147"/>
      <c r="M4100" s="147"/>
      <c r="N4100" s="148" t="s">
        <v>34817</v>
      </c>
      <c r="O4100" s="148"/>
      <c r="P4100" s="148"/>
      <c r="Q4100" s="148"/>
      <c r="R4100" s="148"/>
      <c r="S4100" s="148"/>
    </row>
    <row r="4101" spans="1:19" ht="15" customHeight="1" x14ac:dyDescent="0.3">
      <c r="A4101" s="147" t="s">
        <v>34818</v>
      </c>
      <c r="B4101" s="147"/>
      <c r="C4101" s="147" t="s">
        <v>34819</v>
      </c>
      <c r="D4101" s="147"/>
      <c r="E4101" s="147"/>
      <c r="F4101" s="147"/>
      <c r="G4101" s="147"/>
      <c r="H4101" s="147"/>
      <c r="I4101" s="147"/>
      <c r="J4101" s="147"/>
      <c r="K4101" s="147" t="s">
        <v>33318</v>
      </c>
      <c r="L4101" s="147"/>
      <c r="M4101" s="147"/>
      <c r="N4101" s="148" t="s">
        <v>34820</v>
      </c>
      <c r="O4101" s="148"/>
      <c r="P4101" s="148"/>
      <c r="Q4101" s="148"/>
      <c r="R4101" s="148"/>
      <c r="S4101" s="148"/>
    </row>
    <row r="4102" spans="1:19" ht="15" customHeight="1" x14ac:dyDescent="0.3">
      <c r="A4102" s="147" t="s">
        <v>34821</v>
      </c>
      <c r="B4102" s="147"/>
      <c r="C4102" s="147" t="s">
        <v>34822</v>
      </c>
      <c r="D4102" s="147"/>
      <c r="E4102" s="147"/>
      <c r="F4102" s="147"/>
      <c r="G4102" s="147"/>
      <c r="H4102" s="147"/>
      <c r="I4102" s="147"/>
      <c r="J4102" s="147"/>
      <c r="K4102" s="147" t="s">
        <v>1037</v>
      </c>
      <c r="L4102" s="147"/>
      <c r="M4102" s="147"/>
      <c r="N4102" s="148" t="s">
        <v>34823</v>
      </c>
      <c r="O4102" s="148"/>
      <c r="P4102" s="148"/>
      <c r="Q4102" s="148"/>
      <c r="R4102" s="148"/>
      <c r="S4102" s="148"/>
    </row>
    <row r="4103" spans="1:19" ht="15" customHeight="1" x14ac:dyDescent="0.3">
      <c r="A4103" s="147" t="s">
        <v>34824</v>
      </c>
      <c r="B4103" s="147"/>
      <c r="C4103" s="147" t="s">
        <v>34825</v>
      </c>
      <c r="D4103" s="147"/>
      <c r="E4103" s="147"/>
      <c r="F4103" s="147"/>
      <c r="G4103" s="147"/>
      <c r="H4103" s="147"/>
      <c r="I4103" s="147"/>
      <c r="J4103" s="147"/>
      <c r="K4103" s="147" t="s">
        <v>1037</v>
      </c>
      <c r="L4103" s="147"/>
      <c r="M4103" s="147"/>
      <c r="N4103" s="148" t="s">
        <v>34826</v>
      </c>
      <c r="O4103" s="148"/>
      <c r="P4103" s="148"/>
      <c r="Q4103" s="148"/>
      <c r="R4103" s="148"/>
      <c r="S4103" s="148"/>
    </row>
    <row r="4104" spans="1:19" ht="15" customHeight="1" x14ac:dyDescent="0.3">
      <c r="A4104" s="147" t="s">
        <v>34827</v>
      </c>
      <c r="B4104" s="147"/>
      <c r="C4104" s="147" t="s">
        <v>34828</v>
      </c>
      <c r="D4104" s="147"/>
      <c r="E4104" s="147"/>
      <c r="F4104" s="147"/>
      <c r="G4104" s="147"/>
      <c r="H4104" s="147"/>
      <c r="I4104" s="147"/>
      <c r="J4104" s="147"/>
      <c r="K4104" s="147" t="s">
        <v>1037</v>
      </c>
      <c r="L4104" s="147"/>
      <c r="M4104" s="147"/>
      <c r="N4104" s="148" t="s">
        <v>34829</v>
      </c>
      <c r="O4104" s="148"/>
      <c r="P4104" s="148"/>
      <c r="Q4104" s="148"/>
      <c r="R4104" s="148"/>
      <c r="S4104" s="148"/>
    </row>
    <row r="4105" spans="1:19" ht="15" customHeight="1" x14ac:dyDescent="0.3">
      <c r="A4105" s="147" t="s">
        <v>34830</v>
      </c>
      <c r="B4105" s="147"/>
      <c r="C4105" s="147" t="s">
        <v>34831</v>
      </c>
      <c r="D4105" s="147"/>
      <c r="E4105" s="147"/>
      <c r="F4105" s="147"/>
      <c r="G4105" s="147"/>
      <c r="H4105" s="147"/>
      <c r="I4105" s="147"/>
      <c r="J4105" s="147"/>
      <c r="K4105" s="147" t="s">
        <v>1037</v>
      </c>
      <c r="L4105" s="147"/>
      <c r="M4105" s="147"/>
      <c r="N4105" s="148" t="s">
        <v>34832</v>
      </c>
      <c r="O4105" s="148"/>
      <c r="P4105" s="148"/>
      <c r="Q4105" s="148"/>
      <c r="R4105" s="148"/>
      <c r="S4105" s="148"/>
    </row>
    <row r="4106" spans="1:19" ht="15" customHeight="1" x14ac:dyDescent="0.3">
      <c r="A4106" s="147" t="s">
        <v>34833</v>
      </c>
      <c r="B4106" s="147"/>
      <c r="C4106" s="147" t="s">
        <v>34834</v>
      </c>
      <c r="D4106" s="147"/>
      <c r="E4106" s="147"/>
      <c r="F4106" s="147"/>
      <c r="G4106" s="147"/>
      <c r="H4106" s="147"/>
      <c r="I4106" s="147"/>
      <c r="J4106" s="147"/>
      <c r="K4106" s="147" t="s">
        <v>33318</v>
      </c>
      <c r="L4106" s="147"/>
      <c r="M4106" s="147"/>
      <c r="N4106" s="148" t="s">
        <v>34835</v>
      </c>
      <c r="O4106" s="148"/>
      <c r="P4106" s="148"/>
      <c r="Q4106" s="148"/>
      <c r="R4106" s="148"/>
      <c r="S4106" s="148"/>
    </row>
    <row r="4107" spans="1:19" ht="15" customHeight="1" x14ac:dyDescent="0.3">
      <c r="A4107" s="147" t="s">
        <v>34836</v>
      </c>
      <c r="B4107" s="147"/>
      <c r="C4107" s="147" t="s">
        <v>34837</v>
      </c>
      <c r="D4107" s="147"/>
      <c r="E4107" s="147"/>
      <c r="F4107" s="147"/>
      <c r="G4107" s="147"/>
      <c r="H4107" s="147"/>
      <c r="I4107" s="147"/>
      <c r="J4107" s="147"/>
      <c r="K4107" s="147" t="s">
        <v>1037</v>
      </c>
      <c r="L4107" s="147"/>
      <c r="M4107" s="147"/>
      <c r="N4107" s="148" t="s">
        <v>34838</v>
      </c>
      <c r="O4107" s="148"/>
      <c r="P4107" s="148"/>
      <c r="Q4107" s="148"/>
      <c r="R4107" s="148"/>
      <c r="S4107" s="148"/>
    </row>
    <row r="4108" spans="1:19" ht="15" customHeight="1" x14ac:dyDescent="0.3">
      <c r="A4108" s="152" t="s">
        <v>34839</v>
      </c>
      <c r="B4108" s="152"/>
      <c r="C4108" s="152" t="s">
        <v>34840</v>
      </c>
      <c r="D4108" s="152"/>
      <c r="E4108" s="152"/>
      <c r="F4108" s="152"/>
      <c r="G4108" s="152"/>
      <c r="H4108" s="152"/>
      <c r="I4108" s="152"/>
      <c r="J4108" s="152"/>
      <c r="K4108" s="152" t="s">
        <v>1037</v>
      </c>
      <c r="L4108" s="152"/>
      <c r="M4108" s="152"/>
      <c r="N4108" s="153" t="s">
        <v>34841</v>
      </c>
      <c r="O4108" s="153"/>
      <c r="P4108" s="153"/>
      <c r="Q4108" s="153"/>
      <c r="R4108" s="153"/>
      <c r="S4108" s="153"/>
    </row>
    <row r="4110" spans="1:19" ht="15" customHeight="1" x14ac:dyDescent="0.3">
      <c r="A4110" s="154" t="s">
        <v>26963</v>
      </c>
      <c r="B4110" s="154"/>
      <c r="C4110" s="154"/>
    </row>
    <row r="4111" spans="1:19" ht="15" customHeight="1" x14ac:dyDescent="0.3">
      <c r="A4111" s="154"/>
      <c r="B4111" s="154"/>
      <c r="C4111" s="154"/>
      <c r="P4111" s="155" t="s">
        <v>34842</v>
      </c>
      <c r="Q4111" s="155"/>
      <c r="R4111" s="155"/>
      <c r="S4111" s="155"/>
    </row>
    <row r="4112" spans="1:19" x14ac:dyDescent="0.3">
      <c r="P4112" s="155"/>
      <c r="Q4112" s="155"/>
      <c r="R4112" s="155"/>
      <c r="S4112" s="155"/>
    </row>
    <row r="4114" spans="1:19" ht="15.75" customHeight="1" x14ac:dyDescent="0.3">
      <c r="H4114" s="150" t="s">
        <v>26843</v>
      </c>
      <c r="I4114" s="150"/>
      <c r="J4114" s="150"/>
      <c r="K4114" s="150"/>
      <c r="L4114" s="150"/>
      <c r="M4114" s="150"/>
      <c r="N4114" s="150"/>
    </row>
    <row r="4116" spans="1:19" ht="15.75" customHeight="1" x14ac:dyDescent="0.3">
      <c r="G4116" s="150" t="s">
        <v>26844</v>
      </c>
      <c r="H4116" s="150"/>
    </row>
    <row r="4118" spans="1:19" ht="15" customHeight="1" x14ac:dyDescent="0.3">
      <c r="A4118" s="151" t="s">
        <v>26845</v>
      </c>
      <c r="B4118" s="151"/>
      <c r="C4118" s="151"/>
      <c r="D4118" s="151"/>
      <c r="J4118" s="151" t="s">
        <v>26846</v>
      </c>
      <c r="K4118" s="151"/>
      <c r="M4118" s="151" t="s">
        <v>26847</v>
      </c>
      <c r="N4118" s="151"/>
      <c r="P4118" s="151" t="s">
        <v>26848</v>
      </c>
      <c r="Q4118" s="151"/>
      <c r="R4118" s="151"/>
    </row>
    <row r="4120" spans="1:19" ht="15" customHeight="1" x14ac:dyDescent="0.3">
      <c r="A4120" s="137" t="s">
        <v>27</v>
      </c>
      <c r="C4120" s="149" t="s">
        <v>26849</v>
      </c>
      <c r="D4120" s="149"/>
      <c r="E4120" s="149"/>
      <c r="L4120" s="137" t="s">
        <v>13</v>
      </c>
      <c r="R4120" s="137" t="s">
        <v>26850</v>
      </c>
    </row>
    <row r="4122" spans="1:19" ht="15" customHeight="1" x14ac:dyDescent="0.3">
      <c r="A4122" s="147" t="s">
        <v>34843</v>
      </c>
      <c r="B4122" s="147"/>
      <c r="C4122" s="147" t="s">
        <v>34844</v>
      </c>
      <c r="D4122" s="147"/>
      <c r="E4122" s="147"/>
      <c r="F4122" s="147"/>
      <c r="G4122" s="147"/>
      <c r="H4122" s="147"/>
      <c r="I4122" s="147"/>
      <c r="J4122" s="147"/>
      <c r="K4122" s="147" t="s">
        <v>1037</v>
      </c>
      <c r="L4122" s="147"/>
      <c r="M4122" s="147"/>
      <c r="N4122" s="148" t="s">
        <v>34845</v>
      </c>
      <c r="O4122" s="148"/>
      <c r="P4122" s="148"/>
      <c r="Q4122" s="148"/>
      <c r="R4122" s="148"/>
      <c r="S4122" s="148"/>
    </row>
    <row r="4123" spans="1:19" x14ac:dyDescent="0.3">
      <c r="A4123" s="147"/>
      <c r="B4123" s="147"/>
      <c r="C4123" s="147"/>
      <c r="D4123" s="147"/>
      <c r="E4123" s="147"/>
      <c r="F4123" s="147"/>
      <c r="G4123" s="147"/>
      <c r="H4123" s="147"/>
      <c r="I4123" s="147"/>
      <c r="J4123" s="147"/>
      <c r="K4123" s="147"/>
      <c r="L4123" s="147"/>
      <c r="M4123" s="147"/>
      <c r="N4123" s="148"/>
      <c r="O4123" s="148"/>
      <c r="P4123" s="148"/>
      <c r="Q4123" s="148"/>
      <c r="R4123" s="148"/>
      <c r="S4123" s="148"/>
    </row>
    <row r="4124" spans="1:19" ht="15" customHeight="1" x14ac:dyDescent="0.3">
      <c r="A4124" s="147" t="s">
        <v>34846</v>
      </c>
      <c r="B4124" s="147"/>
      <c r="C4124" s="147" t="s">
        <v>34847</v>
      </c>
      <c r="D4124" s="147"/>
      <c r="E4124" s="147"/>
      <c r="F4124" s="147"/>
      <c r="G4124" s="147"/>
      <c r="H4124" s="147"/>
      <c r="I4124" s="147"/>
      <c r="J4124" s="147"/>
      <c r="K4124" s="147" t="s">
        <v>1037</v>
      </c>
      <c r="L4124" s="147"/>
      <c r="M4124" s="147"/>
      <c r="N4124" s="148" t="s">
        <v>34848</v>
      </c>
      <c r="O4124" s="148"/>
      <c r="P4124" s="148"/>
      <c r="Q4124" s="148"/>
      <c r="R4124" s="148"/>
      <c r="S4124" s="148"/>
    </row>
    <row r="4125" spans="1:19" ht="15" customHeight="1" x14ac:dyDescent="0.3">
      <c r="A4125" s="147" t="s">
        <v>34849</v>
      </c>
      <c r="B4125" s="147"/>
      <c r="C4125" s="147" t="s">
        <v>34850</v>
      </c>
      <c r="D4125" s="147"/>
      <c r="E4125" s="147"/>
      <c r="F4125" s="147"/>
      <c r="G4125" s="147"/>
      <c r="H4125" s="147"/>
      <c r="I4125" s="147"/>
      <c r="J4125" s="147"/>
      <c r="K4125" s="147" t="s">
        <v>1037</v>
      </c>
      <c r="L4125" s="147"/>
      <c r="M4125" s="147"/>
      <c r="N4125" s="148" t="s">
        <v>29161</v>
      </c>
      <c r="O4125" s="148"/>
      <c r="P4125" s="148"/>
      <c r="Q4125" s="148"/>
      <c r="R4125" s="148"/>
      <c r="S4125" s="148"/>
    </row>
    <row r="4126" spans="1:19" ht="15" customHeight="1" x14ac:dyDescent="0.3">
      <c r="A4126" s="147" t="s">
        <v>34851</v>
      </c>
      <c r="B4126" s="147"/>
      <c r="C4126" s="147" t="s">
        <v>34852</v>
      </c>
      <c r="D4126" s="147"/>
      <c r="E4126" s="147"/>
      <c r="F4126" s="147"/>
      <c r="G4126" s="147"/>
      <c r="H4126" s="147"/>
      <c r="I4126" s="147"/>
      <c r="J4126" s="147"/>
      <c r="K4126" s="147" t="s">
        <v>1037</v>
      </c>
      <c r="L4126" s="147"/>
      <c r="M4126" s="147"/>
      <c r="N4126" s="148" t="s">
        <v>34853</v>
      </c>
      <c r="O4126" s="148"/>
      <c r="P4126" s="148"/>
      <c r="Q4126" s="148"/>
      <c r="R4126" s="148"/>
      <c r="S4126" s="148"/>
    </row>
    <row r="4127" spans="1:19" ht="15" customHeight="1" x14ac:dyDescent="0.3">
      <c r="A4127" s="147" t="s">
        <v>34854</v>
      </c>
      <c r="B4127" s="147"/>
      <c r="C4127" s="147" t="s">
        <v>34855</v>
      </c>
      <c r="D4127" s="147"/>
      <c r="E4127" s="147"/>
      <c r="F4127" s="147"/>
      <c r="G4127" s="147"/>
      <c r="H4127" s="147"/>
      <c r="I4127" s="147"/>
      <c r="J4127" s="147"/>
      <c r="K4127" s="147" t="s">
        <v>1037</v>
      </c>
      <c r="L4127" s="147"/>
      <c r="M4127" s="147"/>
      <c r="N4127" s="148" t="s">
        <v>34856</v>
      </c>
      <c r="O4127" s="148"/>
      <c r="P4127" s="148"/>
      <c r="Q4127" s="148"/>
      <c r="R4127" s="148"/>
      <c r="S4127" s="148"/>
    </row>
    <row r="4128" spans="1:19" ht="15" customHeight="1" x14ac:dyDescent="0.3">
      <c r="A4128" s="147" t="s">
        <v>34857</v>
      </c>
      <c r="B4128" s="147"/>
      <c r="C4128" s="147" t="s">
        <v>34858</v>
      </c>
      <c r="D4128" s="147"/>
      <c r="E4128" s="147"/>
      <c r="F4128" s="147"/>
      <c r="G4128" s="147"/>
      <c r="H4128" s="147"/>
      <c r="I4128" s="147"/>
      <c r="J4128" s="147"/>
      <c r="K4128" s="147" t="s">
        <v>1037</v>
      </c>
      <c r="L4128" s="147"/>
      <c r="M4128" s="147"/>
      <c r="N4128" s="148" t="s">
        <v>33745</v>
      </c>
      <c r="O4128" s="148"/>
      <c r="P4128" s="148"/>
      <c r="Q4128" s="148"/>
      <c r="R4128" s="148"/>
      <c r="S4128" s="148"/>
    </row>
    <row r="4129" spans="1:19" ht="15" customHeight="1" x14ac:dyDescent="0.3">
      <c r="A4129" s="147" t="s">
        <v>34859</v>
      </c>
      <c r="B4129" s="147"/>
      <c r="C4129" s="147" t="s">
        <v>34860</v>
      </c>
      <c r="D4129" s="147"/>
      <c r="E4129" s="147"/>
      <c r="F4129" s="147"/>
      <c r="G4129" s="147"/>
      <c r="H4129" s="147"/>
      <c r="I4129" s="147"/>
      <c r="J4129" s="147"/>
      <c r="K4129" s="147" t="s">
        <v>1037</v>
      </c>
      <c r="L4129" s="147"/>
      <c r="M4129" s="147"/>
      <c r="N4129" s="148" t="s">
        <v>34861</v>
      </c>
      <c r="O4129" s="148"/>
      <c r="P4129" s="148"/>
      <c r="Q4129" s="148"/>
      <c r="R4129" s="148"/>
      <c r="S4129" s="148"/>
    </row>
    <row r="4130" spans="1:19" ht="15" customHeight="1" x14ac:dyDescent="0.3">
      <c r="A4130" s="147" t="s">
        <v>34862</v>
      </c>
      <c r="B4130" s="147"/>
      <c r="C4130" s="147" t="s">
        <v>34863</v>
      </c>
      <c r="D4130" s="147"/>
      <c r="E4130" s="147"/>
      <c r="F4130" s="147"/>
      <c r="G4130" s="147"/>
      <c r="H4130" s="147"/>
      <c r="I4130" s="147"/>
      <c r="J4130" s="147"/>
      <c r="K4130" s="147" t="s">
        <v>1037</v>
      </c>
      <c r="L4130" s="147"/>
      <c r="M4130" s="147"/>
      <c r="N4130" s="148" t="s">
        <v>34864</v>
      </c>
      <c r="O4130" s="148"/>
      <c r="P4130" s="148"/>
      <c r="Q4130" s="148"/>
      <c r="R4130" s="148"/>
      <c r="S4130" s="148"/>
    </row>
    <row r="4131" spans="1:19" ht="15" customHeight="1" x14ac:dyDescent="0.3">
      <c r="A4131" s="147" t="s">
        <v>34865</v>
      </c>
      <c r="B4131" s="147"/>
      <c r="C4131" s="147" t="s">
        <v>34866</v>
      </c>
      <c r="D4131" s="147"/>
      <c r="E4131" s="147"/>
      <c r="F4131" s="147"/>
      <c r="G4131" s="147"/>
      <c r="H4131" s="147"/>
      <c r="I4131" s="147"/>
      <c r="J4131" s="147"/>
      <c r="K4131" s="147" t="s">
        <v>1037</v>
      </c>
      <c r="L4131" s="147"/>
      <c r="M4131" s="147"/>
      <c r="N4131" s="148" t="s">
        <v>34867</v>
      </c>
      <c r="O4131" s="148"/>
      <c r="P4131" s="148"/>
      <c r="Q4131" s="148"/>
      <c r="R4131" s="148"/>
      <c r="S4131" s="148"/>
    </row>
    <row r="4132" spans="1:19" ht="15" customHeight="1" x14ac:dyDescent="0.3">
      <c r="A4132" s="147" t="s">
        <v>34868</v>
      </c>
      <c r="B4132" s="147"/>
      <c r="C4132" s="147" t="s">
        <v>34869</v>
      </c>
      <c r="D4132" s="147"/>
      <c r="E4132" s="147"/>
      <c r="F4132" s="147"/>
      <c r="G4132" s="147"/>
      <c r="H4132" s="147"/>
      <c r="I4132" s="147"/>
      <c r="J4132" s="147"/>
      <c r="K4132" s="147" t="s">
        <v>27348</v>
      </c>
      <c r="L4132" s="147"/>
      <c r="M4132" s="147"/>
      <c r="N4132" s="148" t="s">
        <v>34870</v>
      </c>
      <c r="O4132" s="148"/>
      <c r="P4132" s="148"/>
      <c r="Q4132" s="148"/>
      <c r="R4132" s="148"/>
      <c r="S4132" s="148"/>
    </row>
    <row r="4133" spans="1:19" ht="15" customHeight="1" x14ac:dyDescent="0.3">
      <c r="A4133" s="147" t="s">
        <v>34871</v>
      </c>
      <c r="B4133" s="147"/>
      <c r="C4133" s="147" t="s">
        <v>34872</v>
      </c>
      <c r="D4133" s="147"/>
      <c r="E4133" s="147"/>
      <c r="F4133" s="147"/>
      <c r="G4133" s="147"/>
      <c r="H4133" s="147"/>
      <c r="I4133" s="147"/>
      <c r="J4133" s="147"/>
      <c r="K4133" s="147" t="s">
        <v>1074</v>
      </c>
      <c r="L4133" s="147"/>
      <c r="M4133" s="147"/>
      <c r="N4133" s="148" t="s">
        <v>34873</v>
      </c>
      <c r="O4133" s="148"/>
      <c r="P4133" s="148"/>
      <c r="Q4133" s="148"/>
      <c r="R4133" s="148"/>
      <c r="S4133" s="148"/>
    </row>
    <row r="4134" spans="1:19" ht="15" customHeight="1" x14ac:dyDescent="0.3">
      <c r="A4134" s="147" t="s">
        <v>34874</v>
      </c>
      <c r="B4134" s="147"/>
      <c r="C4134" s="147" t="s">
        <v>34875</v>
      </c>
      <c r="D4134" s="147"/>
      <c r="E4134" s="147"/>
      <c r="F4134" s="147"/>
      <c r="G4134" s="147"/>
      <c r="H4134" s="147"/>
      <c r="I4134" s="147"/>
      <c r="J4134" s="147"/>
      <c r="K4134" s="147" t="s">
        <v>1074</v>
      </c>
      <c r="L4134" s="147"/>
      <c r="M4134" s="147"/>
      <c r="N4134" s="148" t="s">
        <v>34876</v>
      </c>
      <c r="O4134" s="148"/>
      <c r="P4134" s="148"/>
      <c r="Q4134" s="148"/>
      <c r="R4134" s="148"/>
      <c r="S4134" s="148"/>
    </row>
    <row r="4135" spans="1:19" ht="15" customHeight="1" x14ac:dyDescent="0.3">
      <c r="A4135" s="147" t="s">
        <v>34877</v>
      </c>
      <c r="B4135" s="147"/>
      <c r="C4135" s="147" t="s">
        <v>34878</v>
      </c>
      <c r="D4135" s="147"/>
      <c r="E4135" s="147"/>
      <c r="F4135" s="147"/>
      <c r="G4135" s="147"/>
      <c r="H4135" s="147"/>
      <c r="I4135" s="147"/>
      <c r="J4135" s="147"/>
      <c r="K4135" s="147" t="s">
        <v>1074</v>
      </c>
      <c r="L4135" s="147"/>
      <c r="M4135" s="147"/>
      <c r="N4135" s="148" t="s">
        <v>34879</v>
      </c>
      <c r="O4135" s="148"/>
      <c r="P4135" s="148"/>
      <c r="Q4135" s="148"/>
      <c r="R4135" s="148"/>
      <c r="S4135" s="148"/>
    </row>
    <row r="4136" spans="1:19" ht="15" customHeight="1" x14ac:dyDescent="0.3">
      <c r="A4136" s="147" t="s">
        <v>34880</v>
      </c>
      <c r="B4136" s="147"/>
      <c r="C4136" s="147" t="s">
        <v>34881</v>
      </c>
      <c r="D4136" s="147"/>
      <c r="E4136" s="147"/>
      <c r="F4136" s="147"/>
      <c r="G4136" s="147"/>
      <c r="H4136" s="147"/>
      <c r="I4136" s="147"/>
      <c r="J4136" s="147"/>
      <c r="K4136" s="147" t="s">
        <v>1037</v>
      </c>
      <c r="L4136" s="147"/>
      <c r="M4136" s="147"/>
      <c r="N4136" s="148" t="s">
        <v>34882</v>
      </c>
      <c r="O4136" s="148"/>
      <c r="P4136" s="148"/>
      <c r="Q4136" s="148"/>
      <c r="R4136" s="148"/>
      <c r="S4136" s="148"/>
    </row>
    <row r="4137" spans="1:19" ht="15" customHeight="1" x14ac:dyDescent="0.3">
      <c r="A4137" s="147" t="s">
        <v>34883</v>
      </c>
      <c r="B4137" s="147"/>
      <c r="C4137" s="147" t="s">
        <v>34884</v>
      </c>
      <c r="D4137" s="147"/>
      <c r="E4137" s="147"/>
      <c r="F4137" s="147"/>
      <c r="G4137" s="147"/>
      <c r="H4137" s="147"/>
      <c r="I4137" s="147"/>
      <c r="J4137" s="147"/>
      <c r="K4137" s="147" t="s">
        <v>1037</v>
      </c>
      <c r="L4137" s="147"/>
      <c r="M4137" s="147"/>
      <c r="N4137" s="148" t="s">
        <v>34885</v>
      </c>
      <c r="O4137" s="148"/>
      <c r="P4137" s="148"/>
      <c r="Q4137" s="148"/>
      <c r="R4137" s="148"/>
      <c r="S4137" s="148"/>
    </row>
    <row r="4138" spans="1:19" ht="15" customHeight="1" x14ac:dyDescent="0.3">
      <c r="A4138" s="147" t="s">
        <v>34886</v>
      </c>
      <c r="B4138" s="147"/>
      <c r="C4138" s="147" t="s">
        <v>34887</v>
      </c>
      <c r="D4138" s="147"/>
      <c r="E4138" s="147"/>
      <c r="F4138" s="147"/>
      <c r="G4138" s="147"/>
      <c r="H4138" s="147"/>
      <c r="I4138" s="147"/>
      <c r="J4138" s="147"/>
      <c r="K4138" s="147" t="s">
        <v>80</v>
      </c>
      <c r="L4138" s="147"/>
      <c r="M4138" s="147"/>
      <c r="N4138" s="148" t="s">
        <v>34888</v>
      </c>
      <c r="O4138" s="148"/>
      <c r="P4138" s="148"/>
      <c r="Q4138" s="148"/>
      <c r="R4138" s="148"/>
      <c r="S4138" s="148"/>
    </row>
    <row r="4139" spans="1:19" ht="15" customHeight="1" x14ac:dyDescent="0.3">
      <c r="A4139" s="147" t="s">
        <v>34889</v>
      </c>
      <c r="B4139" s="147"/>
      <c r="C4139" s="147" t="s">
        <v>34890</v>
      </c>
      <c r="D4139" s="147"/>
      <c r="E4139" s="147"/>
      <c r="F4139" s="147"/>
      <c r="G4139" s="147"/>
      <c r="H4139" s="147"/>
      <c r="I4139" s="147"/>
      <c r="J4139" s="147"/>
      <c r="K4139" s="147" t="s">
        <v>1074</v>
      </c>
      <c r="L4139" s="147"/>
      <c r="M4139" s="147"/>
      <c r="N4139" s="148" t="s">
        <v>34891</v>
      </c>
      <c r="O4139" s="148"/>
      <c r="P4139" s="148"/>
      <c r="Q4139" s="148"/>
      <c r="R4139" s="148"/>
      <c r="S4139" s="148"/>
    </row>
    <row r="4140" spans="1:19" ht="15" customHeight="1" x14ac:dyDescent="0.3">
      <c r="A4140" s="147" t="s">
        <v>34892</v>
      </c>
      <c r="B4140" s="147"/>
      <c r="C4140" s="147" t="s">
        <v>34893</v>
      </c>
      <c r="D4140" s="147"/>
      <c r="E4140" s="147"/>
      <c r="F4140" s="147"/>
      <c r="G4140" s="147"/>
      <c r="H4140" s="147"/>
      <c r="I4140" s="147"/>
      <c r="J4140" s="147"/>
      <c r="K4140" s="147" t="s">
        <v>3131</v>
      </c>
      <c r="L4140" s="147"/>
      <c r="M4140" s="147"/>
      <c r="N4140" s="148" t="s">
        <v>34894</v>
      </c>
      <c r="O4140" s="148"/>
      <c r="P4140" s="148"/>
      <c r="Q4140" s="148"/>
      <c r="R4140" s="148"/>
      <c r="S4140" s="148"/>
    </row>
    <row r="4141" spans="1:19" ht="15" customHeight="1" x14ac:dyDescent="0.3">
      <c r="A4141" s="147" t="s">
        <v>34895</v>
      </c>
      <c r="B4141" s="147"/>
      <c r="C4141" s="147" t="s">
        <v>34896</v>
      </c>
      <c r="D4141" s="147"/>
      <c r="E4141" s="147"/>
      <c r="F4141" s="147"/>
      <c r="G4141" s="147"/>
      <c r="H4141" s="147"/>
      <c r="I4141" s="147"/>
      <c r="J4141" s="147"/>
      <c r="K4141" s="147" t="s">
        <v>146</v>
      </c>
      <c r="L4141" s="147"/>
      <c r="M4141" s="147"/>
      <c r="N4141" s="148" t="s">
        <v>14328</v>
      </c>
      <c r="O4141" s="148"/>
      <c r="P4141" s="148"/>
      <c r="Q4141" s="148"/>
      <c r="R4141" s="148"/>
      <c r="S4141" s="148"/>
    </row>
    <row r="4142" spans="1:19" ht="15" customHeight="1" x14ac:dyDescent="0.3">
      <c r="A4142" s="147" t="s">
        <v>34897</v>
      </c>
      <c r="B4142" s="147"/>
      <c r="C4142" s="147" t="s">
        <v>34898</v>
      </c>
      <c r="D4142" s="147"/>
      <c r="E4142" s="147"/>
      <c r="F4142" s="147"/>
      <c r="G4142" s="147"/>
      <c r="H4142" s="147"/>
      <c r="I4142" s="147"/>
      <c r="J4142" s="147"/>
      <c r="K4142" s="147" t="s">
        <v>80</v>
      </c>
      <c r="L4142" s="147"/>
      <c r="M4142" s="147"/>
      <c r="N4142" s="148" t="s">
        <v>34899</v>
      </c>
      <c r="O4142" s="148"/>
      <c r="P4142" s="148"/>
      <c r="Q4142" s="148"/>
      <c r="R4142" s="148"/>
      <c r="S4142" s="148"/>
    </row>
    <row r="4143" spans="1:19" ht="15" customHeight="1" x14ac:dyDescent="0.3">
      <c r="A4143" s="147" t="s">
        <v>34900</v>
      </c>
      <c r="B4143" s="147"/>
      <c r="C4143" s="147" t="s">
        <v>34901</v>
      </c>
      <c r="D4143" s="147"/>
      <c r="E4143" s="147"/>
      <c r="F4143" s="147"/>
      <c r="G4143" s="147"/>
      <c r="H4143" s="147"/>
      <c r="I4143" s="147"/>
      <c r="J4143" s="147"/>
      <c r="K4143" s="147" t="s">
        <v>80</v>
      </c>
      <c r="L4143" s="147"/>
      <c r="M4143" s="147"/>
      <c r="N4143" s="148" t="s">
        <v>34902</v>
      </c>
      <c r="O4143" s="148"/>
      <c r="P4143" s="148"/>
      <c r="Q4143" s="148"/>
      <c r="R4143" s="148"/>
      <c r="S4143" s="148"/>
    </row>
    <row r="4144" spans="1:19" ht="15" customHeight="1" x14ac:dyDescent="0.3">
      <c r="A4144" s="147" t="s">
        <v>34903</v>
      </c>
      <c r="B4144" s="147"/>
      <c r="C4144" s="147" t="s">
        <v>34904</v>
      </c>
      <c r="D4144" s="147"/>
      <c r="E4144" s="147"/>
      <c r="F4144" s="147"/>
      <c r="G4144" s="147"/>
      <c r="H4144" s="147"/>
      <c r="I4144" s="147"/>
      <c r="J4144" s="147"/>
      <c r="K4144" s="147" t="s">
        <v>80</v>
      </c>
      <c r="L4144" s="147"/>
      <c r="M4144" s="147"/>
      <c r="N4144" s="148" t="s">
        <v>34905</v>
      </c>
      <c r="O4144" s="148"/>
      <c r="P4144" s="148"/>
      <c r="Q4144" s="148"/>
      <c r="R4144" s="148"/>
      <c r="S4144" s="148"/>
    </row>
    <row r="4145" spans="1:19" ht="15" customHeight="1" x14ac:dyDescent="0.3">
      <c r="A4145" s="147" t="s">
        <v>34906</v>
      </c>
      <c r="B4145" s="147"/>
      <c r="C4145" s="147" t="s">
        <v>34907</v>
      </c>
      <c r="D4145" s="147"/>
      <c r="E4145" s="147"/>
      <c r="F4145" s="147"/>
      <c r="G4145" s="147"/>
      <c r="H4145" s="147"/>
      <c r="I4145" s="147"/>
      <c r="J4145" s="147"/>
      <c r="K4145" s="147" t="s">
        <v>1037</v>
      </c>
      <c r="L4145" s="147"/>
      <c r="M4145" s="147"/>
      <c r="N4145" s="148" t="s">
        <v>5936</v>
      </c>
      <c r="O4145" s="148"/>
      <c r="P4145" s="148"/>
      <c r="Q4145" s="148"/>
      <c r="R4145" s="148"/>
      <c r="S4145" s="148"/>
    </row>
    <row r="4146" spans="1:19" ht="15" customHeight="1" x14ac:dyDescent="0.3">
      <c r="A4146" s="147" t="s">
        <v>34908</v>
      </c>
      <c r="B4146" s="147"/>
      <c r="C4146" s="147" t="s">
        <v>34909</v>
      </c>
      <c r="D4146" s="147"/>
      <c r="E4146" s="147"/>
      <c r="F4146" s="147"/>
      <c r="G4146" s="147"/>
      <c r="H4146" s="147"/>
      <c r="I4146" s="147"/>
      <c r="J4146" s="147"/>
      <c r="K4146" s="147" t="s">
        <v>146</v>
      </c>
      <c r="L4146" s="147"/>
      <c r="M4146" s="147"/>
      <c r="N4146" s="148" t="s">
        <v>34910</v>
      </c>
      <c r="O4146" s="148"/>
      <c r="P4146" s="148"/>
      <c r="Q4146" s="148"/>
      <c r="R4146" s="148"/>
      <c r="S4146" s="148"/>
    </row>
    <row r="4147" spans="1:19" ht="15" customHeight="1" x14ac:dyDescent="0.3">
      <c r="A4147" s="147" t="s">
        <v>34911</v>
      </c>
      <c r="B4147" s="147"/>
      <c r="C4147" s="147" t="s">
        <v>34912</v>
      </c>
      <c r="D4147" s="147"/>
      <c r="E4147" s="147"/>
      <c r="F4147" s="147"/>
      <c r="G4147" s="147"/>
      <c r="H4147" s="147"/>
      <c r="I4147" s="147"/>
      <c r="J4147" s="147"/>
      <c r="K4147" s="147" t="s">
        <v>146</v>
      </c>
      <c r="L4147" s="147"/>
      <c r="M4147" s="147"/>
      <c r="N4147" s="148" t="s">
        <v>17176</v>
      </c>
      <c r="O4147" s="148"/>
      <c r="P4147" s="148"/>
      <c r="Q4147" s="148"/>
      <c r="R4147" s="148"/>
      <c r="S4147" s="148"/>
    </row>
    <row r="4148" spans="1:19" ht="15" customHeight="1" x14ac:dyDescent="0.3">
      <c r="A4148" s="147" t="s">
        <v>34913</v>
      </c>
      <c r="B4148" s="147"/>
      <c r="C4148" s="147" t="s">
        <v>34914</v>
      </c>
      <c r="D4148" s="147"/>
      <c r="E4148" s="147"/>
      <c r="F4148" s="147"/>
      <c r="G4148" s="147"/>
      <c r="H4148" s="147"/>
      <c r="I4148" s="147"/>
      <c r="J4148" s="147"/>
      <c r="K4148" s="147" t="s">
        <v>146</v>
      </c>
      <c r="L4148" s="147"/>
      <c r="M4148" s="147"/>
      <c r="N4148" s="148" t="s">
        <v>8467</v>
      </c>
      <c r="O4148" s="148"/>
      <c r="P4148" s="148"/>
      <c r="Q4148" s="148"/>
      <c r="R4148" s="148"/>
      <c r="S4148" s="148"/>
    </row>
    <row r="4149" spans="1:19" ht="15" customHeight="1" x14ac:dyDescent="0.3">
      <c r="A4149" s="147" t="s">
        <v>34915</v>
      </c>
      <c r="B4149" s="147"/>
      <c r="C4149" s="147" t="s">
        <v>34916</v>
      </c>
      <c r="D4149" s="147"/>
      <c r="E4149" s="147"/>
      <c r="F4149" s="147"/>
      <c r="G4149" s="147"/>
      <c r="H4149" s="147"/>
      <c r="I4149" s="147"/>
      <c r="J4149" s="147"/>
      <c r="K4149" s="147" t="s">
        <v>146</v>
      </c>
      <c r="L4149" s="147"/>
      <c r="M4149" s="147"/>
      <c r="N4149" s="148" t="s">
        <v>1420</v>
      </c>
      <c r="O4149" s="148"/>
      <c r="P4149" s="148"/>
      <c r="Q4149" s="148"/>
      <c r="R4149" s="148"/>
      <c r="S4149" s="148"/>
    </row>
    <row r="4150" spans="1:19" ht="15" customHeight="1" x14ac:dyDescent="0.3">
      <c r="A4150" s="147" t="s">
        <v>34917</v>
      </c>
      <c r="B4150" s="147"/>
      <c r="C4150" s="147" t="s">
        <v>34918</v>
      </c>
      <c r="D4150" s="147"/>
      <c r="E4150" s="147"/>
      <c r="F4150" s="147"/>
      <c r="G4150" s="147"/>
      <c r="H4150" s="147"/>
      <c r="I4150" s="147"/>
      <c r="J4150" s="147"/>
      <c r="K4150" s="147" t="s">
        <v>146</v>
      </c>
      <c r="L4150" s="147"/>
      <c r="M4150" s="147"/>
      <c r="N4150" s="148" t="s">
        <v>463</v>
      </c>
      <c r="O4150" s="148"/>
      <c r="P4150" s="148"/>
      <c r="Q4150" s="148"/>
      <c r="R4150" s="148"/>
      <c r="S4150" s="148"/>
    </row>
    <row r="4151" spans="1:19" ht="15" customHeight="1" x14ac:dyDescent="0.3">
      <c r="A4151" s="147" t="s">
        <v>34919</v>
      </c>
      <c r="B4151" s="147"/>
      <c r="C4151" s="147" t="s">
        <v>34920</v>
      </c>
      <c r="D4151" s="147"/>
      <c r="E4151" s="147"/>
      <c r="F4151" s="147"/>
      <c r="G4151" s="147"/>
      <c r="H4151" s="147"/>
      <c r="I4151" s="147"/>
      <c r="J4151" s="147"/>
      <c r="K4151" s="147" t="s">
        <v>146</v>
      </c>
      <c r="L4151" s="147"/>
      <c r="M4151" s="147"/>
      <c r="N4151" s="148" t="s">
        <v>34921</v>
      </c>
      <c r="O4151" s="148"/>
      <c r="P4151" s="148"/>
      <c r="Q4151" s="148"/>
      <c r="R4151" s="148"/>
      <c r="S4151" s="148"/>
    </row>
    <row r="4152" spans="1:19" ht="15" customHeight="1" x14ac:dyDescent="0.3">
      <c r="A4152" s="147" t="s">
        <v>34922</v>
      </c>
      <c r="B4152" s="147"/>
      <c r="C4152" s="147" t="s">
        <v>34923</v>
      </c>
      <c r="D4152" s="147"/>
      <c r="E4152" s="147"/>
      <c r="F4152" s="147"/>
      <c r="G4152" s="147"/>
      <c r="H4152" s="147"/>
      <c r="I4152" s="147"/>
      <c r="J4152" s="147"/>
      <c r="K4152" s="147" t="s">
        <v>146</v>
      </c>
      <c r="L4152" s="147"/>
      <c r="M4152" s="147"/>
      <c r="N4152" s="148" t="s">
        <v>17226</v>
      </c>
      <c r="O4152" s="148"/>
      <c r="P4152" s="148"/>
      <c r="Q4152" s="148"/>
      <c r="R4152" s="148"/>
      <c r="S4152" s="148"/>
    </row>
    <row r="4153" spans="1:19" ht="15" customHeight="1" x14ac:dyDescent="0.3">
      <c r="A4153" s="147" t="s">
        <v>34924</v>
      </c>
      <c r="B4153" s="147"/>
      <c r="C4153" s="147" t="s">
        <v>34925</v>
      </c>
      <c r="D4153" s="147"/>
      <c r="E4153" s="147"/>
      <c r="F4153" s="147"/>
      <c r="G4153" s="147"/>
      <c r="H4153" s="147"/>
      <c r="I4153" s="147"/>
      <c r="J4153" s="147"/>
      <c r="K4153" s="147" t="s">
        <v>146</v>
      </c>
      <c r="L4153" s="147"/>
      <c r="M4153" s="147"/>
      <c r="N4153" s="148" t="s">
        <v>581</v>
      </c>
      <c r="O4153" s="148"/>
      <c r="P4153" s="148"/>
      <c r="Q4153" s="148"/>
      <c r="R4153" s="148"/>
      <c r="S4153" s="148"/>
    </row>
    <row r="4154" spans="1:19" ht="15" customHeight="1" x14ac:dyDescent="0.3">
      <c r="A4154" s="147" t="s">
        <v>34926</v>
      </c>
      <c r="B4154" s="147"/>
      <c r="C4154" s="147" t="s">
        <v>34927</v>
      </c>
      <c r="D4154" s="147"/>
      <c r="E4154" s="147"/>
      <c r="F4154" s="147"/>
      <c r="G4154" s="147"/>
      <c r="H4154" s="147"/>
      <c r="I4154" s="147"/>
      <c r="J4154" s="147"/>
      <c r="K4154" s="147" t="s">
        <v>146</v>
      </c>
      <c r="L4154" s="147"/>
      <c r="M4154" s="147"/>
      <c r="N4154" s="148" t="s">
        <v>34928</v>
      </c>
      <c r="O4154" s="148"/>
      <c r="P4154" s="148"/>
      <c r="Q4154" s="148"/>
      <c r="R4154" s="148"/>
      <c r="S4154" s="148"/>
    </row>
    <row r="4155" spans="1:19" ht="15" customHeight="1" x14ac:dyDescent="0.3">
      <c r="A4155" s="147" t="s">
        <v>34929</v>
      </c>
      <c r="B4155" s="147"/>
      <c r="C4155" s="147" t="s">
        <v>34930</v>
      </c>
      <c r="D4155" s="147"/>
      <c r="E4155" s="147"/>
      <c r="F4155" s="147"/>
      <c r="G4155" s="147"/>
      <c r="H4155" s="147"/>
      <c r="I4155" s="147"/>
      <c r="J4155" s="147"/>
      <c r="K4155" s="147" t="s">
        <v>146</v>
      </c>
      <c r="L4155" s="147"/>
      <c r="M4155" s="147"/>
      <c r="N4155" s="148" t="s">
        <v>9392</v>
      </c>
      <c r="O4155" s="148"/>
      <c r="P4155" s="148"/>
      <c r="Q4155" s="148"/>
      <c r="R4155" s="148"/>
      <c r="S4155" s="148"/>
    </row>
    <row r="4156" spans="1:19" ht="15" customHeight="1" x14ac:dyDescent="0.3">
      <c r="A4156" s="147" t="s">
        <v>34931</v>
      </c>
      <c r="B4156" s="147"/>
      <c r="C4156" s="147" t="s">
        <v>34932</v>
      </c>
      <c r="D4156" s="147"/>
      <c r="E4156" s="147"/>
      <c r="F4156" s="147"/>
      <c r="G4156" s="147"/>
      <c r="H4156" s="147"/>
      <c r="I4156" s="147"/>
      <c r="J4156" s="147"/>
      <c r="K4156" s="147" t="s">
        <v>146</v>
      </c>
      <c r="L4156" s="147"/>
      <c r="M4156" s="147"/>
      <c r="N4156" s="148" t="s">
        <v>1544</v>
      </c>
      <c r="O4156" s="148"/>
      <c r="P4156" s="148"/>
      <c r="Q4156" s="148"/>
      <c r="R4156" s="148"/>
      <c r="S4156" s="148"/>
    </row>
    <row r="4157" spans="1:19" ht="15" customHeight="1" x14ac:dyDescent="0.3">
      <c r="A4157" s="147" t="s">
        <v>34933</v>
      </c>
      <c r="B4157" s="147"/>
      <c r="C4157" s="147" t="s">
        <v>34934</v>
      </c>
      <c r="D4157" s="147"/>
      <c r="E4157" s="147"/>
      <c r="F4157" s="147"/>
      <c r="G4157" s="147"/>
      <c r="H4157" s="147"/>
      <c r="I4157" s="147"/>
      <c r="J4157" s="147"/>
      <c r="K4157" s="147" t="s">
        <v>146</v>
      </c>
      <c r="L4157" s="147"/>
      <c r="M4157" s="147"/>
      <c r="N4157" s="148" t="s">
        <v>17600</v>
      </c>
      <c r="O4157" s="148"/>
      <c r="P4157" s="148"/>
      <c r="Q4157" s="148"/>
      <c r="R4157" s="148"/>
      <c r="S4157" s="148"/>
    </row>
    <row r="4158" spans="1:19" ht="15" customHeight="1" x14ac:dyDescent="0.3">
      <c r="A4158" s="147" t="s">
        <v>34935</v>
      </c>
      <c r="B4158" s="147"/>
      <c r="C4158" s="147" t="s">
        <v>34936</v>
      </c>
      <c r="D4158" s="147"/>
      <c r="E4158" s="147"/>
      <c r="F4158" s="147"/>
      <c r="G4158" s="147"/>
      <c r="H4158" s="147"/>
      <c r="I4158" s="147"/>
      <c r="J4158" s="147"/>
      <c r="K4158" s="147" t="s">
        <v>80</v>
      </c>
      <c r="L4158" s="147"/>
      <c r="M4158" s="147"/>
      <c r="N4158" s="148" t="s">
        <v>34937</v>
      </c>
      <c r="O4158" s="148"/>
      <c r="P4158" s="148"/>
      <c r="Q4158" s="148"/>
      <c r="R4158" s="148"/>
      <c r="S4158" s="148"/>
    </row>
    <row r="4159" spans="1:19" ht="15" customHeight="1" x14ac:dyDescent="0.3">
      <c r="A4159" s="147" t="s">
        <v>34938</v>
      </c>
      <c r="B4159" s="147"/>
      <c r="C4159" s="147" t="s">
        <v>34939</v>
      </c>
      <c r="D4159" s="147"/>
      <c r="E4159" s="147"/>
      <c r="F4159" s="147"/>
      <c r="G4159" s="147"/>
      <c r="H4159" s="147"/>
      <c r="I4159" s="147"/>
      <c r="J4159" s="147"/>
      <c r="K4159" s="147" t="s">
        <v>80</v>
      </c>
      <c r="L4159" s="147"/>
      <c r="M4159" s="147"/>
      <c r="N4159" s="148" t="s">
        <v>34940</v>
      </c>
      <c r="O4159" s="148"/>
      <c r="P4159" s="148"/>
      <c r="Q4159" s="148"/>
      <c r="R4159" s="148"/>
      <c r="S4159" s="148"/>
    </row>
    <row r="4160" spans="1:19" ht="15" customHeight="1" x14ac:dyDescent="0.3">
      <c r="A4160" s="147" t="s">
        <v>34941</v>
      </c>
      <c r="B4160" s="147"/>
      <c r="C4160" s="147" t="s">
        <v>34942</v>
      </c>
      <c r="D4160" s="147"/>
      <c r="E4160" s="147"/>
      <c r="F4160" s="147"/>
      <c r="G4160" s="147"/>
      <c r="H4160" s="147"/>
      <c r="I4160" s="147"/>
      <c r="J4160" s="147"/>
      <c r="K4160" s="147" t="s">
        <v>80</v>
      </c>
      <c r="L4160" s="147"/>
      <c r="M4160" s="147"/>
      <c r="N4160" s="148" t="s">
        <v>34943</v>
      </c>
      <c r="O4160" s="148"/>
      <c r="P4160" s="148"/>
      <c r="Q4160" s="148"/>
      <c r="R4160" s="148"/>
      <c r="S4160" s="148"/>
    </row>
    <row r="4161" spans="1:19" ht="15" customHeight="1" x14ac:dyDescent="0.3">
      <c r="A4161" s="147" t="s">
        <v>34944</v>
      </c>
      <c r="B4161" s="147"/>
      <c r="C4161" s="147" t="s">
        <v>34945</v>
      </c>
      <c r="D4161" s="147"/>
      <c r="E4161" s="147"/>
      <c r="F4161" s="147"/>
      <c r="G4161" s="147"/>
      <c r="H4161" s="147"/>
      <c r="I4161" s="147"/>
      <c r="J4161" s="147"/>
      <c r="K4161" s="147" t="s">
        <v>80</v>
      </c>
      <c r="L4161" s="147"/>
      <c r="M4161" s="147"/>
      <c r="N4161" s="148" t="s">
        <v>34946</v>
      </c>
      <c r="O4161" s="148"/>
      <c r="P4161" s="148"/>
      <c r="Q4161" s="148"/>
      <c r="R4161" s="148"/>
      <c r="S4161" s="148"/>
    </row>
    <row r="4162" spans="1:19" ht="15" customHeight="1" x14ac:dyDescent="0.3">
      <c r="A4162" s="147" t="s">
        <v>34947</v>
      </c>
      <c r="B4162" s="147"/>
      <c r="C4162" s="147" t="s">
        <v>34948</v>
      </c>
      <c r="D4162" s="147"/>
      <c r="E4162" s="147"/>
      <c r="F4162" s="147"/>
      <c r="G4162" s="147"/>
      <c r="H4162" s="147"/>
      <c r="I4162" s="147"/>
      <c r="J4162" s="147"/>
      <c r="K4162" s="147" t="s">
        <v>80</v>
      </c>
      <c r="L4162" s="147"/>
      <c r="M4162" s="147"/>
      <c r="N4162" s="148" t="s">
        <v>34949</v>
      </c>
      <c r="O4162" s="148"/>
      <c r="P4162" s="148"/>
      <c r="Q4162" s="148"/>
      <c r="R4162" s="148"/>
      <c r="S4162" s="148"/>
    </row>
    <row r="4163" spans="1:19" ht="15" customHeight="1" x14ac:dyDescent="0.3">
      <c r="A4163" s="147" t="s">
        <v>34950</v>
      </c>
      <c r="B4163" s="147"/>
      <c r="C4163" s="147" t="s">
        <v>34951</v>
      </c>
      <c r="D4163" s="147"/>
      <c r="E4163" s="147"/>
      <c r="F4163" s="147"/>
      <c r="G4163" s="147"/>
      <c r="H4163" s="147"/>
      <c r="I4163" s="147"/>
      <c r="J4163" s="147"/>
      <c r="K4163" s="147" t="s">
        <v>146</v>
      </c>
      <c r="L4163" s="147"/>
      <c r="M4163" s="147"/>
      <c r="N4163" s="148" t="s">
        <v>34952</v>
      </c>
      <c r="O4163" s="148"/>
      <c r="P4163" s="148"/>
      <c r="Q4163" s="148"/>
      <c r="R4163" s="148"/>
      <c r="S4163" s="148"/>
    </row>
    <row r="4164" spans="1:19" ht="15" customHeight="1" x14ac:dyDescent="0.3">
      <c r="A4164" s="147" t="s">
        <v>34953</v>
      </c>
      <c r="B4164" s="147"/>
      <c r="C4164" s="147" t="s">
        <v>34954</v>
      </c>
      <c r="D4164" s="147"/>
      <c r="E4164" s="147"/>
      <c r="F4164" s="147"/>
      <c r="G4164" s="147"/>
      <c r="H4164" s="147"/>
      <c r="I4164" s="147"/>
      <c r="J4164" s="147"/>
      <c r="K4164" s="147" t="s">
        <v>26910</v>
      </c>
      <c r="L4164" s="147"/>
      <c r="M4164" s="147"/>
      <c r="N4164" s="148" t="s">
        <v>26911</v>
      </c>
      <c r="O4164" s="148"/>
      <c r="P4164" s="148"/>
      <c r="Q4164" s="148"/>
      <c r="R4164" s="148"/>
      <c r="S4164" s="148"/>
    </row>
    <row r="4165" spans="1:19" ht="15" customHeight="1" x14ac:dyDescent="0.3">
      <c r="A4165" s="147" t="s">
        <v>34955</v>
      </c>
      <c r="B4165" s="147"/>
      <c r="C4165" s="147" t="s">
        <v>34956</v>
      </c>
      <c r="D4165" s="147"/>
      <c r="E4165" s="147"/>
      <c r="F4165" s="147"/>
      <c r="G4165" s="147"/>
      <c r="H4165" s="147"/>
      <c r="I4165" s="147"/>
      <c r="J4165" s="147"/>
      <c r="K4165" s="147" t="s">
        <v>146</v>
      </c>
      <c r="L4165" s="147"/>
      <c r="M4165" s="147"/>
      <c r="N4165" s="148" t="s">
        <v>34957</v>
      </c>
      <c r="O4165" s="148"/>
      <c r="P4165" s="148"/>
      <c r="Q4165" s="148"/>
      <c r="R4165" s="148"/>
      <c r="S4165" s="148"/>
    </row>
    <row r="4166" spans="1:19" ht="15" customHeight="1" x14ac:dyDescent="0.3">
      <c r="A4166" s="147" t="s">
        <v>34958</v>
      </c>
      <c r="B4166" s="147"/>
      <c r="C4166" s="147" t="s">
        <v>34959</v>
      </c>
      <c r="D4166" s="147"/>
      <c r="E4166" s="147"/>
      <c r="F4166" s="147"/>
      <c r="G4166" s="147"/>
      <c r="H4166" s="147"/>
      <c r="I4166" s="147"/>
      <c r="J4166" s="147"/>
      <c r="K4166" s="147" t="s">
        <v>146</v>
      </c>
      <c r="L4166" s="147"/>
      <c r="M4166" s="147"/>
      <c r="N4166" s="148" t="s">
        <v>34960</v>
      </c>
      <c r="O4166" s="148"/>
      <c r="P4166" s="148"/>
      <c r="Q4166" s="148"/>
      <c r="R4166" s="148"/>
      <c r="S4166" s="148"/>
    </row>
    <row r="4167" spans="1:19" ht="15" customHeight="1" x14ac:dyDescent="0.3">
      <c r="A4167" s="152" t="s">
        <v>34961</v>
      </c>
      <c r="B4167" s="152"/>
      <c r="C4167" s="152" t="s">
        <v>34962</v>
      </c>
      <c r="D4167" s="152"/>
      <c r="E4167" s="152"/>
      <c r="F4167" s="152"/>
      <c r="G4167" s="152"/>
      <c r="H4167" s="152"/>
      <c r="I4167" s="152"/>
      <c r="J4167" s="152"/>
      <c r="K4167" s="152" t="s">
        <v>146</v>
      </c>
      <c r="L4167" s="152"/>
      <c r="M4167" s="152"/>
      <c r="N4167" s="153" t="s">
        <v>16954</v>
      </c>
      <c r="O4167" s="153"/>
      <c r="P4167" s="153"/>
      <c r="Q4167" s="153"/>
      <c r="R4167" s="153"/>
      <c r="S4167" s="153"/>
    </row>
    <row r="4169" spans="1:19" ht="15" customHeight="1" x14ac:dyDescent="0.3">
      <c r="A4169" s="154" t="s">
        <v>26963</v>
      </c>
      <c r="B4169" s="154"/>
      <c r="C4169" s="154"/>
    </row>
    <row r="4170" spans="1:19" ht="15" customHeight="1" x14ac:dyDescent="0.3">
      <c r="A4170" s="154"/>
      <c r="B4170" s="154"/>
      <c r="C4170" s="154"/>
      <c r="P4170" s="155" t="s">
        <v>34963</v>
      </c>
      <c r="Q4170" s="155"/>
      <c r="R4170" s="155"/>
      <c r="S4170" s="155"/>
    </row>
    <row r="4171" spans="1:19" x14ac:dyDescent="0.3">
      <c r="P4171" s="155"/>
      <c r="Q4171" s="155"/>
      <c r="R4171" s="155"/>
      <c r="S4171" s="155"/>
    </row>
    <row r="4173" spans="1:19" ht="15.75" customHeight="1" x14ac:dyDescent="0.3">
      <c r="H4173" s="150" t="s">
        <v>26843</v>
      </c>
      <c r="I4173" s="150"/>
      <c r="J4173" s="150"/>
      <c r="K4173" s="150"/>
      <c r="L4173" s="150"/>
      <c r="M4173" s="150"/>
      <c r="N4173" s="150"/>
    </row>
    <row r="4175" spans="1:19" ht="15.75" customHeight="1" x14ac:dyDescent="0.3">
      <c r="G4175" s="150" t="s">
        <v>26844</v>
      </c>
      <c r="H4175" s="150"/>
    </row>
    <row r="4177" spans="1:19" ht="15" customHeight="1" x14ac:dyDescent="0.3">
      <c r="A4177" s="151" t="s">
        <v>26845</v>
      </c>
      <c r="B4177" s="151"/>
      <c r="C4177" s="151"/>
      <c r="D4177" s="151"/>
      <c r="J4177" s="151" t="s">
        <v>26846</v>
      </c>
      <c r="K4177" s="151"/>
      <c r="M4177" s="151" t="s">
        <v>26847</v>
      </c>
      <c r="N4177" s="151"/>
      <c r="P4177" s="151" t="s">
        <v>26848</v>
      </c>
      <c r="Q4177" s="151"/>
      <c r="R4177" s="151"/>
    </row>
    <row r="4179" spans="1:19" ht="15" customHeight="1" x14ac:dyDescent="0.3">
      <c r="A4179" s="137" t="s">
        <v>27</v>
      </c>
      <c r="C4179" s="149" t="s">
        <v>26849</v>
      </c>
      <c r="D4179" s="149"/>
      <c r="E4179" s="149"/>
      <c r="L4179" s="137" t="s">
        <v>13</v>
      </c>
      <c r="R4179" s="137" t="s">
        <v>26850</v>
      </c>
    </row>
    <row r="4181" spans="1:19" ht="15" customHeight="1" x14ac:dyDescent="0.3">
      <c r="A4181" s="147" t="s">
        <v>34964</v>
      </c>
      <c r="B4181" s="147"/>
      <c r="C4181" s="147" t="s">
        <v>34965</v>
      </c>
      <c r="D4181" s="147"/>
      <c r="E4181" s="147"/>
      <c r="F4181" s="147"/>
      <c r="G4181" s="147"/>
      <c r="H4181" s="147"/>
      <c r="I4181" s="147"/>
      <c r="J4181" s="147"/>
      <c r="K4181" s="147" t="s">
        <v>26910</v>
      </c>
      <c r="L4181" s="147"/>
      <c r="M4181" s="147"/>
      <c r="N4181" s="148" t="s">
        <v>26911</v>
      </c>
      <c r="O4181" s="148"/>
      <c r="P4181" s="148"/>
      <c r="Q4181" s="148"/>
      <c r="R4181" s="148"/>
      <c r="S4181" s="148"/>
    </row>
    <row r="4182" spans="1:19" x14ac:dyDescent="0.3">
      <c r="A4182" s="147"/>
      <c r="B4182" s="147"/>
      <c r="C4182" s="147"/>
      <c r="D4182" s="147"/>
      <c r="E4182" s="147"/>
      <c r="F4182" s="147"/>
      <c r="G4182" s="147"/>
      <c r="H4182" s="147"/>
      <c r="I4182" s="147"/>
      <c r="J4182" s="147"/>
      <c r="K4182" s="147"/>
      <c r="L4182" s="147"/>
      <c r="M4182" s="147"/>
      <c r="N4182" s="148"/>
      <c r="O4182" s="148"/>
      <c r="P4182" s="148"/>
      <c r="Q4182" s="148"/>
      <c r="R4182" s="148"/>
      <c r="S4182" s="148"/>
    </row>
    <row r="4183" spans="1:19" ht="15" customHeight="1" x14ac:dyDescent="0.3">
      <c r="A4183" s="147" t="s">
        <v>34966</v>
      </c>
      <c r="B4183" s="147"/>
      <c r="C4183" s="147" t="s">
        <v>34967</v>
      </c>
      <c r="D4183" s="147"/>
      <c r="E4183" s="147"/>
      <c r="F4183" s="147"/>
      <c r="G4183" s="147"/>
      <c r="H4183" s="147"/>
      <c r="I4183" s="147"/>
      <c r="J4183" s="147"/>
      <c r="K4183" s="147" t="s">
        <v>146</v>
      </c>
      <c r="L4183" s="147"/>
      <c r="M4183" s="147"/>
      <c r="N4183" s="148" t="s">
        <v>34968</v>
      </c>
      <c r="O4183" s="148"/>
      <c r="P4183" s="148"/>
      <c r="Q4183" s="148"/>
      <c r="R4183" s="148"/>
      <c r="S4183" s="148"/>
    </row>
    <row r="4184" spans="1:19" ht="15" customHeight="1" x14ac:dyDescent="0.3">
      <c r="A4184" s="147" t="s">
        <v>34969</v>
      </c>
      <c r="B4184" s="147"/>
      <c r="C4184" s="147" t="s">
        <v>34970</v>
      </c>
      <c r="D4184" s="147"/>
      <c r="E4184" s="147"/>
      <c r="F4184" s="147"/>
      <c r="G4184" s="147"/>
      <c r="H4184" s="147"/>
      <c r="I4184" s="147"/>
      <c r="J4184" s="147"/>
      <c r="K4184" s="147" t="s">
        <v>146</v>
      </c>
      <c r="L4184" s="147"/>
      <c r="M4184" s="147"/>
      <c r="N4184" s="148" t="s">
        <v>11007</v>
      </c>
      <c r="O4184" s="148"/>
      <c r="P4184" s="148"/>
      <c r="Q4184" s="148"/>
      <c r="R4184" s="148"/>
      <c r="S4184" s="148"/>
    </row>
    <row r="4185" spans="1:19" ht="15" customHeight="1" x14ac:dyDescent="0.3">
      <c r="A4185" s="147" t="s">
        <v>34971</v>
      </c>
      <c r="B4185" s="147"/>
      <c r="C4185" s="147" t="s">
        <v>34972</v>
      </c>
      <c r="D4185" s="147"/>
      <c r="E4185" s="147"/>
      <c r="F4185" s="147"/>
      <c r="G4185" s="147"/>
      <c r="H4185" s="147"/>
      <c r="I4185" s="147"/>
      <c r="J4185" s="147"/>
      <c r="K4185" s="147" t="s">
        <v>146</v>
      </c>
      <c r="L4185" s="147"/>
      <c r="M4185" s="147"/>
      <c r="N4185" s="148" t="s">
        <v>34973</v>
      </c>
      <c r="O4185" s="148"/>
      <c r="P4185" s="148"/>
      <c r="Q4185" s="148"/>
      <c r="R4185" s="148"/>
      <c r="S4185" s="148"/>
    </row>
    <row r="4186" spans="1:19" ht="15" customHeight="1" x14ac:dyDescent="0.3">
      <c r="A4186" s="147" t="s">
        <v>34974</v>
      </c>
      <c r="B4186" s="147"/>
      <c r="C4186" s="147" t="s">
        <v>34975</v>
      </c>
      <c r="D4186" s="147"/>
      <c r="E4186" s="147"/>
      <c r="F4186" s="147"/>
      <c r="G4186" s="147"/>
      <c r="H4186" s="147"/>
      <c r="I4186" s="147"/>
      <c r="J4186" s="147"/>
      <c r="K4186" s="147" t="s">
        <v>146</v>
      </c>
      <c r="L4186" s="147"/>
      <c r="M4186" s="147"/>
      <c r="N4186" s="148" t="s">
        <v>34976</v>
      </c>
      <c r="O4186" s="148"/>
      <c r="P4186" s="148"/>
      <c r="Q4186" s="148"/>
      <c r="R4186" s="148"/>
      <c r="S4186" s="148"/>
    </row>
    <row r="4187" spans="1:19" ht="15" customHeight="1" x14ac:dyDescent="0.3">
      <c r="A4187" s="147" t="s">
        <v>34977</v>
      </c>
      <c r="B4187" s="147"/>
      <c r="C4187" s="147" t="s">
        <v>34978</v>
      </c>
      <c r="D4187" s="147"/>
      <c r="E4187" s="147"/>
      <c r="F4187" s="147"/>
      <c r="G4187" s="147"/>
      <c r="H4187" s="147"/>
      <c r="I4187" s="147"/>
      <c r="J4187" s="147"/>
      <c r="K4187" s="147" t="s">
        <v>27348</v>
      </c>
      <c r="L4187" s="147"/>
      <c r="M4187" s="147"/>
      <c r="N4187" s="148" t="s">
        <v>34979</v>
      </c>
      <c r="O4187" s="148"/>
      <c r="P4187" s="148"/>
      <c r="Q4187" s="148"/>
      <c r="R4187" s="148"/>
      <c r="S4187" s="148"/>
    </row>
    <row r="4188" spans="1:19" ht="15" customHeight="1" x14ac:dyDescent="0.3">
      <c r="A4188" s="147" t="s">
        <v>34980</v>
      </c>
      <c r="B4188" s="147"/>
      <c r="C4188" s="147" t="s">
        <v>34981</v>
      </c>
      <c r="D4188" s="147"/>
      <c r="E4188" s="147"/>
      <c r="F4188" s="147"/>
      <c r="G4188" s="147"/>
      <c r="H4188" s="147"/>
      <c r="I4188" s="147"/>
      <c r="J4188" s="147"/>
      <c r="K4188" s="147" t="s">
        <v>27348</v>
      </c>
      <c r="L4188" s="147"/>
      <c r="M4188" s="147"/>
      <c r="N4188" s="148" t="s">
        <v>27349</v>
      </c>
      <c r="O4188" s="148"/>
      <c r="P4188" s="148"/>
      <c r="Q4188" s="148"/>
      <c r="R4188" s="148"/>
      <c r="S4188" s="148"/>
    </row>
    <row r="4189" spans="1:19" ht="15" customHeight="1" x14ac:dyDescent="0.3">
      <c r="A4189" s="147" t="s">
        <v>34982</v>
      </c>
      <c r="B4189" s="147"/>
      <c r="C4189" s="147" t="s">
        <v>34983</v>
      </c>
      <c r="D4189" s="147"/>
      <c r="E4189" s="147"/>
      <c r="F4189" s="147"/>
      <c r="G4189" s="147"/>
      <c r="H4189" s="147"/>
      <c r="I4189" s="147"/>
      <c r="J4189" s="147"/>
      <c r="K4189" s="147" t="s">
        <v>1037</v>
      </c>
      <c r="L4189" s="147"/>
      <c r="M4189" s="147"/>
      <c r="N4189" s="148" t="s">
        <v>34984</v>
      </c>
      <c r="O4189" s="148"/>
      <c r="P4189" s="148"/>
      <c r="Q4189" s="148"/>
      <c r="R4189" s="148"/>
      <c r="S4189" s="148"/>
    </row>
    <row r="4190" spans="1:19" ht="15" customHeight="1" x14ac:dyDescent="0.3">
      <c r="A4190" s="147" t="s">
        <v>34985</v>
      </c>
      <c r="B4190" s="147"/>
      <c r="C4190" s="147" t="s">
        <v>34986</v>
      </c>
      <c r="D4190" s="147"/>
      <c r="E4190" s="147"/>
      <c r="F4190" s="147"/>
      <c r="G4190" s="147"/>
      <c r="H4190" s="147"/>
      <c r="I4190" s="147"/>
      <c r="J4190" s="147"/>
      <c r="K4190" s="147" t="s">
        <v>1037</v>
      </c>
      <c r="L4190" s="147"/>
      <c r="M4190" s="147"/>
      <c r="N4190" s="148" t="s">
        <v>34987</v>
      </c>
      <c r="O4190" s="148"/>
      <c r="P4190" s="148"/>
      <c r="Q4190" s="148"/>
      <c r="R4190" s="148"/>
      <c r="S4190" s="148"/>
    </row>
    <row r="4191" spans="1:19" ht="15" customHeight="1" x14ac:dyDescent="0.3">
      <c r="A4191" s="147" t="s">
        <v>34988</v>
      </c>
      <c r="B4191" s="147"/>
      <c r="C4191" s="147" t="s">
        <v>34989</v>
      </c>
      <c r="D4191" s="147"/>
      <c r="E4191" s="147"/>
      <c r="F4191" s="147"/>
      <c r="G4191" s="147"/>
      <c r="H4191" s="147"/>
      <c r="I4191" s="147"/>
      <c r="J4191" s="147"/>
      <c r="K4191" s="147" t="s">
        <v>1037</v>
      </c>
      <c r="L4191" s="147"/>
      <c r="M4191" s="147"/>
      <c r="N4191" s="148" t="s">
        <v>15686</v>
      </c>
      <c r="O4191" s="148"/>
      <c r="P4191" s="148"/>
      <c r="Q4191" s="148"/>
      <c r="R4191" s="148"/>
      <c r="S4191" s="148"/>
    </row>
    <row r="4192" spans="1:19" ht="15" customHeight="1" x14ac:dyDescent="0.3">
      <c r="A4192" s="147" t="s">
        <v>34990</v>
      </c>
      <c r="B4192" s="147"/>
      <c r="C4192" s="147" t="s">
        <v>34991</v>
      </c>
      <c r="D4192" s="147"/>
      <c r="E4192" s="147"/>
      <c r="F4192" s="147"/>
      <c r="G4192" s="147"/>
      <c r="H4192" s="147"/>
      <c r="I4192" s="147"/>
      <c r="J4192" s="147"/>
      <c r="K4192" s="147" t="s">
        <v>1037</v>
      </c>
      <c r="L4192" s="147"/>
      <c r="M4192" s="147"/>
      <c r="N4192" s="148" t="s">
        <v>487</v>
      </c>
      <c r="O4192" s="148"/>
      <c r="P4192" s="148"/>
      <c r="Q4192" s="148"/>
      <c r="R4192" s="148"/>
      <c r="S4192" s="148"/>
    </row>
    <row r="4193" spans="1:19" ht="15" customHeight="1" x14ac:dyDescent="0.3">
      <c r="A4193" s="147" t="s">
        <v>34992</v>
      </c>
      <c r="B4193" s="147"/>
      <c r="C4193" s="147" t="s">
        <v>34993</v>
      </c>
      <c r="D4193" s="147"/>
      <c r="E4193" s="147"/>
      <c r="F4193" s="147"/>
      <c r="G4193" s="147"/>
      <c r="H4193" s="147"/>
      <c r="I4193" s="147"/>
      <c r="J4193" s="147"/>
      <c r="K4193" s="147" t="s">
        <v>1037</v>
      </c>
      <c r="L4193" s="147"/>
      <c r="M4193" s="147"/>
      <c r="N4193" s="148" t="s">
        <v>16657</v>
      </c>
      <c r="O4193" s="148"/>
      <c r="P4193" s="148"/>
      <c r="Q4193" s="148"/>
      <c r="R4193" s="148"/>
      <c r="S4193" s="148"/>
    </row>
    <row r="4194" spans="1:19" ht="15" customHeight="1" x14ac:dyDescent="0.3">
      <c r="A4194" s="147" t="s">
        <v>34994</v>
      </c>
      <c r="B4194" s="147"/>
      <c r="C4194" s="147" t="s">
        <v>34995</v>
      </c>
      <c r="D4194" s="147"/>
      <c r="E4194" s="147"/>
      <c r="F4194" s="147"/>
      <c r="G4194" s="147"/>
      <c r="H4194" s="147"/>
      <c r="I4194" s="147"/>
      <c r="J4194" s="147"/>
      <c r="K4194" s="147" t="s">
        <v>1037</v>
      </c>
      <c r="L4194" s="147"/>
      <c r="M4194" s="147"/>
      <c r="N4194" s="148" t="s">
        <v>15689</v>
      </c>
      <c r="O4194" s="148"/>
      <c r="P4194" s="148"/>
      <c r="Q4194" s="148"/>
      <c r="R4194" s="148"/>
      <c r="S4194" s="148"/>
    </row>
    <row r="4195" spans="1:19" ht="15" customHeight="1" x14ac:dyDescent="0.3">
      <c r="A4195" s="147" t="s">
        <v>34996</v>
      </c>
      <c r="B4195" s="147"/>
      <c r="C4195" s="147" t="s">
        <v>34997</v>
      </c>
      <c r="D4195" s="147"/>
      <c r="E4195" s="147"/>
      <c r="F4195" s="147"/>
      <c r="G4195" s="147"/>
      <c r="H4195" s="147"/>
      <c r="I4195" s="147"/>
      <c r="J4195" s="147"/>
      <c r="K4195" s="147" t="s">
        <v>1037</v>
      </c>
      <c r="L4195" s="147"/>
      <c r="M4195" s="147"/>
      <c r="N4195" s="148" t="s">
        <v>5411</v>
      </c>
      <c r="O4195" s="148"/>
      <c r="P4195" s="148"/>
      <c r="Q4195" s="148"/>
      <c r="R4195" s="148"/>
      <c r="S4195" s="148"/>
    </row>
    <row r="4196" spans="1:19" ht="15" customHeight="1" x14ac:dyDescent="0.3">
      <c r="A4196" s="147" t="s">
        <v>34998</v>
      </c>
      <c r="B4196" s="147"/>
      <c r="C4196" s="147" t="s">
        <v>34999</v>
      </c>
      <c r="D4196" s="147"/>
      <c r="E4196" s="147"/>
      <c r="F4196" s="147"/>
      <c r="G4196" s="147"/>
      <c r="H4196" s="147"/>
      <c r="I4196" s="147"/>
      <c r="J4196" s="147"/>
      <c r="K4196" s="147" t="s">
        <v>1037</v>
      </c>
      <c r="L4196" s="147"/>
      <c r="M4196" s="147"/>
      <c r="N4196" s="148" t="s">
        <v>35000</v>
      </c>
      <c r="O4196" s="148"/>
      <c r="P4196" s="148"/>
      <c r="Q4196" s="148"/>
      <c r="R4196" s="148"/>
      <c r="S4196" s="148"/>
    </row>
    <row r="4197" spans="1:19" ht="15" customHeight="1" x14ac:dyDescent="0.3">
      <c r="A4197" s="147" t="s">
        <v>35001</v>
      </c>
      <c r="B4197" s="147"/>
      <c r="C4197" s="147" t="s">
        <v>35002</v>
      </c>
      <c r="D4197" s="147"/>
      <c r="E4197" s="147"/>
      <c r="F4197" s="147"/>
      <c r="G4197" s="147"/>
      <c r="H4197" s="147"/>
      <c r="I4197" s="147"/>
      <c r="J4197" s="147"/>
      <c r="K4197" s="147" t="s">
        <v>1037</v>
      </c>
      <c r="L4197" s="147"/>
      <c r="M4197" s="147"/>
      <c r="N4197" s="148" t="s">
        <v>35003</v>
      </c>
      <c r="O4197" s="148"/>
      <c r="P4197" s="148"/>
      <c r="Q4197" s="148"/>
      <c r="R4197" s="148"/>
      <c r="S4197" s="148"/>
    </row>
    <row r="4198" spans="1:19" ht="15" customHeight="1" x14ac:dyDescent="0.3">
      <c r="A4198" s="147" t="s">
        <v>35004</v>
      </c>
      <c r="B4198" s="147"/>
      <c r="C4198" s="147" t="s">
        <v>35005</v>
      </c>
      <c r="D4198" s="147"/>
      <c r="E4198" s="147"/>
      <c r="F4198" s="147"/>
      <c r="G4198" s="147"/>
      <c r="H4198" s="147"/>
      <c r="I4198" s="147"/>
      <c r="J4198" s="147"/>
      <c r="K4198" s="147" t="s">
        <v>1037</v>
      </c>
      <c r="L4198" s="147"/>
      <c r="M4198" s="147"/>
      <c r="N4198" s="148" t="s">
        <v>16961</v>
      </c>
      <c r="O4198" s="148"/>
      <c r="P4198" s="148"/>
      <c r="Q4198" s="148"/>
      <c r="R4198" s="148"/>
      <c r="S4198" s="148"/>
    </row>
    <row r="4199" spans="1:19" ht="15" customHeight="1" x14ac:dyDescent="0.3">
      <c r="A4199" s="147" t="s">
        <v>35006</v>
      </c>
      <c r="B4199" s="147"/>
      <c r="C4199" s="147" t="s">
        <v>35007</v>
      </c>
      <c r="D4199" s="147"/>
      <c r="E4199" s="147"/>
      <c r="F4199" s="147"/>
      <c r="G4199" s="147"/>
      <c r="H4199" s="147"/>
      <c r="I4199" s="147"/>
      <c r="J4199" s="147"/>
      <c r="K4199" s="147" t="s">
        <v>1037</v>
      </c>
      <c r="L4199" s="147"/>
      <c r="M4199" s="147"/>
      <c r="N4199" s="148" t="s">
        <v>35008</v>
      </c>
      <c r="O4199" s="148"/>
      <c r="P4199" s="148"/>
      <c r="Q4199" s="148"/>
      <c r="R4199" s="148"/>
      <c r="S4199" s="148"/>
    </row>
    <row r="4200" spans="1:19" ht="15" customHeight="1" x14ac:dyDescent="0.3">
      <c r="A4200" s="147" t="s">
        <v>35009</v>
      </c>
      <c r="B4200" s="147"/>
      <c r="C4200" s="147" t="s">
        <v>35010</v>
      </c>
      <c r="D4200" s="147"/>
      <c r="E4200" s="147"/>
      <c r="F4200" s="147"/>
      <c r="G4200" s="147"/>
      <c r="H4200" s="147"/>
      <c r="I4200" s="147"/>
      <c r="J4200" s="147"/>
      <c r="K4200" s="147" t="s">
        <v>1037</v>
      </c>
      <c r="L4200" s="147"/>
      <c r="M4200" s="147"/>
      <c r="N4200" s="148" t="s">
        <v>2607</v>
      </c>
      <c r="O4200" s="148"/>
      <c r="P4200" s="148"/>
      <c r="Q4200" s="148"/>
      <c r="R4200" s="148"/>
      <c r="S4200" s="148"/>
    </row>
    <row r="4201" spans="1:19" ht="15" customHeight="1" x14ac:dyDescent="0.3">
      <c r="A4201" s="147" t="s">
        <v>35011</v>
      </c>
      <c r="B4201" s="147"/>
      <c r="C4201" s="147" t="s">
        <v>35012</v>
      </c>
      <c r="D4201" s="147"/>
      <c r="E4201" s="147"/>
      <c r="F4201" s="147"/>
      <c r="G4201" s="147"/>
      <c r="H4201" s="147"/>
      <c r="I4201" s="147"/>
      <c r="J4201" s="147"/>
      <c r="K4201" s="147" t="s">
        <v>1037</v>
      </c>
      <c r="L4201" s="147"/>
      <c r="M4201" s="147"/>
      <c r="N4201" s="148" t="s">
        <v>1849</v>
      </c>
      <c r="O4201" s="148"/>
      <c r="P4201" s="148"/>
      <c r="Q4201" s="148"/>
      <c r="R4201" s="148"/>
      <c r="S4201" s="148"/>
    </row>
    <row r="4202" spans="1:19" ht="15" customHeight="1" x14ac:dyDescent="0.3">
      <c r="A4202" s="147" t="s">
        <v>35013</v>
      </c>
      <c r="B4202" s="147"/>
      <c r="C4202" s="147" t="s">
        <v>35014</v>
      </c>
      <c r="D4202" s="147"/>
      <c r="E4202" s="147"/>
      <c r="F4202" s="147"/>
      <c r="G4202" s="147"/>
      <c r="H4202" s="147"/>
      <c r="I4202" s="147"/>
      <c r="J4202" s="147"/>
      <c r="K4202" s="147" t="s">
        <v>1037</v>
      </c>
      <c r="L4202" s="147"/>
      <c r="M4202" s="147"/>
      <c r="N4202" s="148" t="s">
        <v>7600</v>
      </c>
      <c r="O4202" s="148"/>
      <c r="P4202" s="148"/>
      <c r="Q4202" s="148"/>
      <c r="R4202" s="148"/>
      <c r="S4202" s="148"/>
    </row>
    <row r="4203" spans="1:19" ht="15" customHeight="1" x14ac:dyDescent="0.3">
      <c r="A4203" s="147" t="s">
        <v>35015</v>
      </c>
      <c r="B4203" s="147"/>
      <c r="C4203" s="147" t="s">
        <v>35016</v>
      </c>
      <c r="D4203" s="147"/>
      <c r="E4203" s="147"/>
      <c r="F4203" s="147"/>
      <c r="G4203" s="147"/>
      <c r="H4203" s="147"/>
      <c r="I4203" s="147"/>
      <c r="J4203" s="147"/>
      <c r="K4203" s="147" t="s">
        <v>1037</v>
      </c>
      <c r="L4203" s="147"/>
      <c r="M4203" s="147"/>
      <c r="N4203" s="148" t="s">
        <v>8258</v>
      </c>
      <c r="O4203" s="148"/>
      <c r="P4203" s="148"/>
      <c r="Q4203" s="148"/>
      <c r="R4203" s="148"/>
      <c r="S4203" s="148"/>
    </row>
    <row r="4204" spans="1:19" ht="15" customHeight="1" x14ac:dyDescent="0.3">
      <c r="A4204" s="147" t="s">
        <v>35017</v>
      </c>
      <c r="B4204" s="147"/>
      <c r="C4204" s="147" t="s">
        <v>35018</v>
      </c>
      <c r="D4204" s="147"/>
      <c r="E4204" s="147"/>
      <c r="F4204" s="147"/>
      <c r="G4204" s="147"/>
      <c r="H4204" s="147"/>
      <c r="I4204" s="147"/>
      <c r="J4204" s="147"/>
      <c r="K4204" s="147" t="s">
        <v>1037</v>
      </c>
      <c r="L4204" s="147"/>
      <c r="M4204" s="147"/>
      <c r="N4204" s="148" t="s">
        <v>35019</v>
      </c>
      <c r="O4204" s="148"/>
      <c r="P4204" s="148"/>
      <c r="Q4204" s="148"/>
      <c r="R4204" s="148"/>
      <c r="S4204" s="148"/>
    </row>
    <row r="4205" spans="1:19" ht="15" customHeight="1" x14ac:dyDescent="0.3">
      <c r="A4205" s="147" t="s">
        <v>35020</v>
      </c>
      <c r="B4205" s="147"/>
      <c r="C4205" s="147" t="s">
        <v>35021</v>
      </c>
      <c r="D4205" s="147"/>
      <c r="E4205" s="147"/>
      <c r="F4205" s="147"/>
      <c r="G4205" s="147"/>
      <c r="H4205" s="147"/>
      <c r="I4205" s="147"/>
      <c r="J4205" s="147"/>
      <c r="K4205" s="147" t="s">
        <v>1037</v>
      </c>
      <c r="L4205" s="147"/>
      <c r="M4205" s="147"/>
      <c r="N4205" s="148" t="s">
        <v>30459</v>
      </c>
      <c r="O4205" s="148"/>
      <c r="P4205" s="148"/>
      <c r="Q4205" s="148"/>
      <c r="R4205" s="148"/>
      <c r="S4205" s="148"/>
    </row>
    <row r="4206" spans="1:19" ht="15" customHeight="1" x14ac:dyDescent="0.3">
      <c r="A4206" s="147" t="s">
        <v>35022</v>
      </c>
      <c r="B4206" s="147"/>
      <c r="C4206" s="147" t="s">
        <v>35023</v>
      </c>
      <c r="D4206" s="147"/>
      <c r="E4206" s="147"/>
      <c r="F4206" s="147"/>
      <c r="G4206" s="147"/>
      <c r="H4206" s="147"/>
      <c r="I4206" s="147"/>
      <c r="J4206" s="147"/>
      <c r="K4206" s="147" t="s">
        <v>1037</v>
      </c>
      <c r="L4206" s="147"/>
      <c r="M4206" s="147"/>
      <c r="N4206" s="148" t="s">
        <v>35024</v>
      </c>
      <c r="O4206" s="148"/>
      <c r="P4206" s="148"/>
      <c r="Q4206" s="148"/>
      <c r="R4206" s="148"/>
      <c r="S4206" s="148"/>
    </row>
    <row r="4207" spans="1:19" ht="15" customHeight="1" x14ac:dyDescent="0.3">
      <c r="A4207" s="147" t="s">
        <v>35025</v>
      </c>
      <c r="B4207" s="147"/>
      <c r="C4207" s="147" t="s">
        <v>35026</v>
      </c>
      <c r="D4207" s="147"/>
      <c r="E4207" s="147"/>
      <c r="F4207" s="147"/>
      <c r="G4207" s="147"/>
      <c r="H4207" s="147"/>
      <c r="I4207" s="147"/>
      <c r="J4207" s="147"/>
      <c r="K4207" s="147" t="s">
        <v>1037</v>
      </c>
      <c r="L4207" s="147"/>
      <c r="M4207" s="147"/>
      <c r="N4207" s="148" t="s">
        <v>35027</v>
      </c>
      <c r="O4207" s="148"/>
      <c r="P4207" s="148"/>
      <c r="Q4207" s="148"/>
      <c r="R4207" s="148"/>
      <c r="S4207" s="148"/>
    </row>
    <row r="4208" spans="1:19" ht="15" customHeight="1" x14ac:dyDescent="0.3">
      <c r="A4208" s="147" t="s">
        <v>35028</v>
      </c>
      <c r="B4208" s="147"/>
      <c r="C4208" s="147" t="s">
        <v>35029</v>
      </c>
      <c r="D4208" s="147"/>
      <c r="E4208" s="147"/>
      <c r="F4208" s="147"/>
      <c r="G4208" s="147"/>
      <c r="H4208" s="147"/>
      <c r="I4208" s="147"/>
      <c r="J4208" s="147"/>
      <c r="K4208" s="147" t="s">
        <v>1037</v>
      </c>
      <c r="L4208" s="147"/>
      <c r="M4208" s="147"/>
      <c r="N4208" s="148" t="s">
        <v>35030</v>
      </c>
      <c r="O4208" s="148"/>
      <c r="P4208" s="148"/>
      <c r="Q4208" s="148"/>
      <c r="R4208" s="148"/>
      <c r="S4208" s="148"/>
    </row>
    <row r="4209" spans="1:19" ht="15" customHeight="1" x14ac:dyDescent="0.3">
      <c r="A4209" s="147" t="s">
        <v>35031</v>
      </c>
      <c r="B4209" s="147"/>
      <c r="C4209" s="147" t="s">
        <v>35032</v>
      </c>
      <c r="D4209" s="147"/>
      <c r="E4209" s="147"/>
      <c r="F4209" s="147"/>
      <c r="G4209" s="147"/>
      <c r="H4209" s="147"/>
      <c r="I4209" s="147"/>
      <c r="J4209" s="147"/>
      <c r="K4209" s="147" t="s">
        <v>1037</v>
      </c>
      <c r="L4209" s="147"/>
      <c r="M4209" s="147"/>
      <c r="N4209" s="148" t="s">
        <v>35033</v>
      </c>
      <c r="O4209" s="148"/>
      <c r="P4209" s="148"/>
      <c r="Q4209" s="148"/>
      <c r="R4209" s="148"/>
      <c r="S4209" s="148"/>
    </row>
    <row r="4210" spans="1:19" ht="15" customHeight="1" x14ac:dyDescent="0.3">
      <c r="A4210" s="147" t="s">
        <v>35034</v>
      </c>
      <c r="B4210" s="147"/>
      <c r="C4210" s="147" t="s">
        <v>35035</v>
      </c>
      <c r="D4210" s="147"/>
      <c r="E4210" s="147"/>
      <c r="F4210" s="147"/>
      <c r="G4210" s="147"/>
      <c r="H4210" s="147"/>
      <c r="I4210" s="147"/>
      <c r="J4210" s="147"/>
      <c r="K4210" s="147" t="s">
        <v>27348</v>
      </c>
      <c r="L4210" s="147"/>
      <c r="M4210" s="147"/>
      <c r="N4210" s="148" t="s">
        <v>35036</v>
      </c>
      <c r="O4210" s="148"/>
      <c r="P4210" s="148"/>
      <c r="Q4210" s="148"/>
      <c r="R4210" s="148"/>
      <c r="S4210" s="148"/>
    </row>
    <row r="4211" spans="1:19" ht="15" customHeight="1" x14ac:dyDescent="0.3">
      <c r="A4211" s="147" t="s">
        <v>35037</v>
      </c>
      <c r="B4211" s="147"/>
      <c r="C4211" s="147" t="s">
        <v>35038</v>
      </c>
      <c r="D4211" s="147"/>
      <c r="E4211" s="147"/>
      <c r="F4211" s="147"/>
      <c r="G4211" s="147"/>
      <c r="H4211" s="147"/>
      <c r="I4211" s="147"/>
      <c r="J4211" s="147"/>
      <c r="K4211" s="147" t="s">
        <v>146</v>
      </c>
      <c r="L4211" s="147"/>
      <c r="M4211" s="147"/>
      <c r="N4211" s="148" t="s">
        <v>1868</v>
      </c>
      <c r="O4211" s="148"/>
      <c r="P4211" s="148"/>
      <c r="Q4211" s="148"/>
      <c r="R4211" s="148"/>
      <c r="S4211" s="148"/>
    </row>
    <row r="4212" spans="1:19" ht="15" customHeight="1" x14ac:dyDescent="0.3">
      <c r="A4212" s="147" t="s">
        <v>35039</v>
      </c>
      <c r="B4212" s="147"/>
      <c r="C4212" s="147" t="s">
        <v>35040</v>
      </c>
      <c r="D4212" s="147"/>
      <c r="E4212" s="147"/>
      <c r="F4212" s="147"/>
      <c r="G4212" s="147"/>
      <c r="H4212" s="147"/>
      <c r="I4212" s="147"/>
      <c r="J4212" s="147"/>
      <c r="K4212" s="147" t="s">
        <v>1037</v>
      </c>
      <c r="L4212" s="147"/>
      <c r="M4212" s="147"/>
      <c r="N4212" s="148" t="s">
        <v>18393</v>
      </c>
      <c r="O4212" s="148"/>
      <c r="P4212" s="148"/>
      <c r="Q4212" s="148"/>
      <c r="R4212" s="148"/>
      <c r="S4212" s="148"/>
    </row>
    <row r="4213" spans="1:19" ht="15" customHeight="1" x14ac:dyDescent="0.3">
      <c r="A4213" s="147" t="s">
        <v>35041</v>
      </c>
      <c r="B4213" s="147"/>
      <c r="C4213" s="147" t="s">
        <v>35042</v>
      </c>
      <c r="D4213" s="147"/>
      <c r="E4213" s="147"/>
      <c r="F4213" s="147"/>
      <c r="G4213" s="147"/>
      <c r="H4213" s="147"/>
      <c r="I4213" s="147"/>
      <c r="J4213" s="147"/>
      <c r="K4213" s="147" t="s">
        <v>1074</v>
      </c>
      <c r="L4213" s="147"/>
      <c r="M4213" s="147"/>
      <c r="N4213" s="148" t="s">
        <v>27280</v>
      </c>
      <c r="O4213" s="148"/>
      <c r="P4213" s="148"/>
      <c r="Q4213" s="148"/>
      <c r="R4213" s="148"/>
      <c r="S4213" s="148"/>
    </row>
    <row r="4214" spans="1:19" ht="15" customHeight="1" x14ac:dyDescent="0.3">
      <c r="A4214" s="147" t="s">
        <v>35043</v>
      </c>
      <c r="B4214" s="147"/>
      <c r="C4214" s="147" t="s">
        <v>35044</v>
      </c>
      <c r="D4214" s="147"/>
      <c r="E4214" s="147"/>
      <c r="F4214" s="147"/>
      <c r="G4214" s="147"/>
      <c r="H4214" s="147"/>
      <c r="I4214" s="147"/>
      <c r="J4214" s="147"/>
      <c r="K4214" s="147" t="s">
        <v>1074</v>
      </c>
      <c r="L4214" s="147"/>
      <c r="M4214" s="147"/>
      <c r="N4214" s="148" t="s">
        <v>35045</v>
      </c>
      <c r="O4214" s="148"/>
      <c r="P4214" s="148"/>
      <c r="Q4214" s="148"/>
      <c r="R4214" s="148"/>
      <c r="S4214" s="148"/>
    </row>
    <row r="4215" spans="1:19" ht="15" customHeight="1" x14ac:dyDescent="0.3">
      <c r="A4215" s="147" t="s">
        <v>35046</v>
      </c>
      <c r="B4215" s="147"/>
      <c r="C4215" s="147" t="s">
        <v>27041</v>
      </c>
      <c r="D4215" s="147"/>
      <c r="E4215" s="147"/>
      <c r="F4215" s="147"/>
      <c r="G4215" s="147"/>
      <c r="H4215" s="147"/>
      <c r="I4215" s="147"/>
      <c r="J4215" s="147"/>
      <c r="K4215" s="147" t="s">
        <v>26910</v>
      </c>
      <c r="L4215" s="147"/>
      <c r="M4215" s="147"/>
      <c r="N4215" s="148" t="s">
        <v>26911</v>
      </c>
      <c r="O4215" s="148"/>
      <c r="P4215" s="148"/>
      <c r="Q4215" s="148"/>
      <c r="R4215" s="148"/>
      <c r="S4215" s="148"/>
    </row>
    <row r="4216" spans="1:19" ht="15" customHeight="1" x14ac:dyDescent="0.3">
      <c r="A4216" s="147" t="s">
        <v>35047</v>
      </c>
      <c r="B4216" s="147"/>
      <c r="C4216" s="147" t="s">
        <v>35048</v>
      </c>
      <c r="D4216" s="147"/>
      <c r="E4216" s="147"/>
      <c r="F4216" s="147"/>
      <c r="G4216" s="147"/>
      <c r="H4216" s="147"/>
      <c r="I4216" s="147"/>
      <c r="J4216" s="147"/>
      <c r="K4216" s="147" t="s">
        <v>1037</v>
      </c>
      <c r="L4216" s="147"/>
      <c r="M4216" s="147"/>
      <c r="N4216" s="148" t="s">
        <v>35049</v>
      </c>
      <c r="O4216" s="148"/>
      <c r="P4216" s="148"/>
      <c r="Q4216" s="148"/>
      <c r="R4216" s="148"/>
      <c r="S4216" s="148"/>
    </row>
    <row r="4217" spans="1:19" ht="15" customHeight="1" x14ac:dyDescent="0.3">
      <c r="A4217" s="147" t="s">
        <v>35050</v>
      </c>
      <c r="B4217" s="147"/>
      <c r="C4217" s="147" t="s">
        <v>35051</v>
      </c>
      <c r="D4217" s="147"/>
      <c r="E4217" s="147"/>
      <c r="F4217" s="147"/>
      <c r="G4217" s="147"/>
      <c r="H4217" s="147"/>
      <c r="I4217" s="147"/>
      <c r="J4217" s="147"/>
      <c r="K4217" s="147" t="s">
        <v>3131</v>
      </c>
      <c r="L4217" s="147"/>
      <c r="M4217" s="147"/>
      <c r="N4217" s="148" t="s">
        <v>35052</v>
      </c>
      <c r="O4217" s="148"/>
      <c r="P4217" s="148"/>
      <c r="Q4217" s="148"/>
      <c r="R4217" s="148"/>
      <c r="S4217" s="148"/>
    </row>
    <row r="4218" spans="1:19" ht="15" customHeight="1" x14ac:dyDescent="0.3">
      <c r="A4218" s="147" t="s">
        <v>35053</v>
      </c>
      <c r="B4218" s="147"/>
      <c r="C4218" s="147" t="s">
        <v>35054</v>
      </c>
      <c r="D4218" s="147"/>
      <c r="E4218" s="147"/>
      <c r="F4218" s="147"/>
      <c r="G4218" s="147"/>
      <c r="H4218" s="147"/>
      <c r="I4218" s="147"/>
      <c r="J4218" s="147"/>
      <c r="K4218" s="147" t="s">
        <v>80</v>
      </c>
      <c r="L4218" s="147"/>
      <c r="M4218" s="147"/>
      <c r="N4218" s="148" t="s">
        <v>35055</v>
      </c>
      <c r="O4218" s="148"/>
      <c r="P4218" s="148"/>
      <c r="Q4218" s="148"/>
      <c r="R4218" s="148"/>
      <c r="S4218" s="148"/>
    </row>
    <row r="4219" spans="1:19" ht="15" customHeight="1" x14ac:dyDescent="0.3">
      <c r="A4219" s="147" t="s">
        <v>35056</v>
      </c>
      <c r="B4219" s="147"/>
      <c r="C4219" s="147" t="s">
        <v>35057</v>
      </c>
      <c r="D4219" s="147"/>
      <c r="E4219" s="147"/>
      <c r="F4219" s="147"/>
      <c r="G4219" s="147"/>
      <c r="H4219" s="147"/>
      <c r="I4219" s="147"/>
      <c r="J4219" s="147"/>
      <c r="K4219" s="147" t="s">
        <v>1037</v>
      </c>
      <c r="L4219" s="147"/>
      <c r="M4219" s="147"/>
      <c r="N4219" s="148" t="s">
        <v>35058</v>
      </c>
      <c r="O4219" s="148"/>
      <c r="P4219" s="148"/>
      <c r="Q4219" s="148"/>
      <c r="R4219" s="148"/>
      <c r="S4219" s="148"/>
    </row>
    <row r="4220" spans="1:19" ht="15" customHeight="1" x14ac:dyDescent="0.3">
      <c r="A4220" s="147" t="s">
        <v>35059</v>
      </c>
      <c r="B4220" s="147"/>
      <c r="C4220" s="147" t="s">
        <v>35060</v>
      </c>
      <c r="D4220" s="147"/>
      <c r="E4220" s="147"/>
      <c r="F4220" s="147"/>
      <c r="G4220" s="147"/>
      <c r="H4220" s="147"/>
      <c r="I4220" s="147"/>
      <c r="J4220" s="147"/>
      <c r="K4220" s="147" t="s">
        <v>1037</v>
      </c>
      <c r="L4220" s="147"/>
      <c r="M4220" s="147"/>
      <c r="N4220" s="148" t="s">
        <v>35061</v>
      </c>
      <c r="O4220" s="148"/>
      <c r="P4220" s="148"/>
      <c r="Q4220" s="148"/>
      <c r="R4220" s="148"/>
      <c r="S4220" s="148"/>
    </row>
    <row r="4221" spans="1:19" ht="15" customHeight="1" x14ac:dyDescent="0.3">
      <c r="A4221" s="147" t="s">
        <v>35062</v>
      </c>
      <c r="B4221" s="147"/>
      <c r="C4221" s="147" t="s">
        <v>35063</v>
      </c>
      <c r="D4221" s="147"/>
      <c r="E4221" s="147"/>
      <c r="F4221" s="147"/>
      <c r="G4221" s="147"/>
      <c r="H4221" s="147"/>
      <c r="I4221" s="147"/>
      <c r="J4221" s="147"/>
      <c r="K4221" s="147" t="s">
        <v>1037</v>
      </c>
      <c r="L4221" s="147"/>
      <c r="M4221" s="147"/>
      <c r="N4221" s="148" t="s">
        <v>33128</v>
      </c>
      <c r="O4221" s="148"/>
      <c r="P4221" s="148"/>
      <c r="Q4221" s="148"/>
      <c r="R4221" s="148"/>
      <c r="S4221" s="148"/>
    </row>
    <row r="4222" spans="1:19" ht="15" customHeight="1" x14ac:dyDescent="0.3">
      <c r="A4222" s="147" t="s">
        <v>35064</v>
      </c>
      <c r="B4222" s="147"/>
      <c r="C4222" s="147" t="s">
        <v>35065</v>
      </c>
      <c r="D4222" s="147"/>
      <c r="E4222" s="147"/>
      <c r="F4222" s="147"/>
      <c r="G4222" s="147"/>
      <c r="H4222" s="147"/>
      <c r="I4222" s="147"/>
      <c r="J4222" s="147"/>
      <c r="K4222" s="147" t="s">
        <v>80</v>
      </c>
      <c r="L4222" s="147"/>
      <c r="M4222" s="147"/>
      <c r="N4222" s="148" t="s">
        <v>35066</v>
      </c>
      <c r="O4222" s="148"/>
      <c r="P4222" s="148"/>
      <c r="Q4222" s="148"/>
      <c r="R4222" s="148"/>
      <c r="S4222" s="148"/>
    </row>
    <row r="4223" spans="1:19" ht="15" customHeight="1" x14ac:dyDescent="0.3">
      <c r="A4223" s="147" t="s">
        <v>35067</v>
      </c>
      <c r="B4223" s="147"/>
      <c r="C4223" s="147" t="s">
        <v>35068</v>
      </c>
      <c r="D4223" s="147"/>
      <c r="E4223" s="147"/>
      <c r="F4223" s="147"/>
      <c r="G4223" s="147"/>
      <c r="H4223" s="147"/>
      <c r="I4223" s="147"/>
      <c r="J4223" s="147"/>
      <c r="K4223" s="147" t="s">
        <v>1037</v>
      </c>
      <c r="L4223" s="147"/>
      <c r="M4223" s="147"/>
      <c r="N4223" s="148" t="s">
        <v>35069</v>
      </c>
      <c r="O4223" s="148"/>
      <c r="P4223" s="148"/>
      <c r="Q4223" s="148"/>
      <c r="R4223" s="148"/>
      <c r="S4223" s="148"/>
    </row>
    <row r="4224" spans="1:19" ht="15" customHeight="1" x14ac:dyDescent="0.3">
      <c r="A4224" s="147" t="s">
        <v>35070</v>
      </c>
      <c r="B4224" s="147"/>
      <c r="C4224" s="147" t="s">
        <v>32923</v>
      </c>
      <c r="D4224" s="147"/>
      <c r="E4224" s="147"/>
      <c r="F4224" s="147"/>
      <c r="G4224" s="147"/>
      <c r="H4224" s="147"/>
      <c r="I4224" s="147"/>
      <c r="J4224" s="147"/>
      <c r="K4224" s="147" t="s">
        <v>1037</v>
      </c>
      <c r="L4224" s="147"/>
      <c r="M4224" s="147"/>
      <c r="N4224" s="148" t="s">
        <v>5435</v>
      </c>
      <c r="O4224" s="148"/>
      <c r="P4224" s="148"/>
      <c r="Q4224" s="148"/>
      <c r="R4224" s="148"/>
      <c r="S4224" s="148"/>
    </row>
    <row r="4225" spans="1:19" ht="15" customHeight="1" x14ac:dyDescent="0.3">
      <c r="A4225" s="147" t="s">
        <v>35071</v>
      </c>
      <c r="B4225" s="147"/>
      <c r="C4225" s="147" t="s">
        <v>32933</v>
      </c>
      <c r="D4225" s="147"/>
      <c r="E4225" s="147"/>
      <c r="F4225" s="147"/>
      <c r="G4225" s="147"/>
      <c r="H4225" s="147"/>
      <c r="I4225" s="147"/>
      <c r="J4225" s="147"/>
      <c r="K4225" s="147" t="s">
        <v>1037</v>
      </c>
      <c r="L4225" s="147"/>
      <c r="M4225" s="147"/>
      <c r="N4225" s="148" t="s">
        <v>527</v>
      </c>
      <c r="O4225" s="148"/>
      <c r="P4225" s="148"/>
      <c r="Q4225" s="148"/>
      <c r="R4225" s="148"/>
      <c r="S4225" s="148"/>
    </row>
    <row r="4226" spans="1:19" ht="15" customHeight="1" x14ac:dyDescent="0.3">
      <c r="A4226" s="147" t="s">
        <v>35072</v>
      </c>
      <c r="B4226" s="147"/>
      <c r="C4226" s="147" t="s">
        <v>32971</v>
      </c>
      <c r="D4226" s="147"/>
      <c r="E4226" s="147"/>
      <c r="F4226" s="147"/>
      <c r="G4226" s="147"/>
      <c r="H4226" s="147"/>
      <c r="I4226" s="147"/>
      <c r="J4226" s="147"/>
      <c r="K4226" s="147" t="s">
        <v>1037</v>
      </c>
      <c r="L4226" s="147"/>
      <c r="M4226" s="147"/>
      <c r="N4226" s="148" t="s">
        <v>11777</v>
      </c>
      <c r="O4226" s="148"/>
      <c r="P4226" s="148"/>
      <c r="Q4226" s="148"/>
      <c r="R4226" s="148"/>
      <c r="S4226" s="148"/>
    </row>
    <row r="4227" spans="1:19" ht="15" customHeight="1" x14ac:dyDescent="0.3">
      <c r="A4227" s="152" t="s">
        <v>35073</v>
      </c>
      <c r="B4227" s="152"/>
      <c r="C4227" s="152" t="s">
        <v>32973</v>
      </c>
      <c r="D4227" s="152"/>
      <c r="E4227" s="152"/>
      <c r="F4227" s="152"/>
      <c r="G4227" s="152"/>
      <c r="H4227" s="152"/>
      <c r="I4227" s="152"/>
      <c r="J4227" s="152"/>
      <c r="K4227" s="152" t="s">
        <v>1037</v>
      </c>
      <c r="L4227" s="152"/>
      <c r="M4227" s="152"/>
      <c r="N4227" s="153" t="s">
        <v>32974</v>
      </c>
      <c r="O4227" s="153"/>
      <c r="P4227" s="153"/>
      <c r="Q4227" s="153"/>
      <c r="R4227" s="153"/>
      <c r="S4227" s="153"/>
    </row>
    <row r="4229" spans="1:19" ht="15" customHeight="1" x14ac:dyDescent="0.3">
      <c r="A4229" s="154" t="s">
        <v>26963</v>
      </c>
      <c r="B4229" s="154"/>
      <c r="C4229" s="154"/>
    </row>
    <row r="4230" spans="1:19" ht="15" customHeight="1" x14ac:dyDescent="0.3">
      <c r="A4230" s="154"/>
      <c r="B4230" s="154"/>
      <c r="C4230" s="154"/>
      <c r="P4230" s="155" t="s">
        <v>35074</v>
      </c>
      <c r="Q4230" s="155"/>
      <c r="R4230" s="155"/>
      <c r="S4230" s="155"/>
    </row>
    <row r="4231" spans="1:19" x14ac:dyDescent="0.3">
      <c r="P4231" s="155"/>
      <c r="Q4231" s="155"/>
      <c r="R4231" s="155"/>
      <c r="S4231" s="155"/>
    </row>
    <row r="4233" spans="1:19" ht="15.75" customHeight="1" x14ac:dyDescent="0.3">
      <c r="H4233" s="150" t="s">
        <v>26843</v>
      </c>
      <c r="I4233" s="150"/>
      <c r="J4233" s="150"/>
      <c r="K4233" s="150"/>
      <c r="L4233" s="150"/>
      <c r="M4233" s="150"/>
      <c r="N4233" s="150"/>
    </row>
    <row r="4235" spans="1:19" ht="15.75" customHeight="1" x14ac:dyDescent="0.3">
      <c r="G4235" s="150" t="s">
        <v>26844</v>
      </c>
      <c r="H4235" s="150"/>
    </row>
    <row r="4237" spans="1:19" ht="15" customHeight="1" x14ac:dyDescent="0.3">
      <c r="A4237" s="151" t="s">
        <v>26845</v>
      </c>
      <c r="B4237" s="151"/>
      <c r="C4237" s="151"/>
      <c r="D4237" s="151"/>
      <c r="J4237" s="151" t="s">
        <v>26846</v>
      </c>
      <c r="K4237" s="151"/>
      <c r="M4237" s="151" t="s">
        <v>26847</v>
      </c>
      <c r="N4237" s="151"/>
      <c r="P4237" s="151" t="s">
        <v>26848</v>
      </c>
      <c r="Q4237" s="151"/>
      <c r="R4237" s="151"/>
    </row>
    <row r="4239" spans="1:19" ht="15" customHeight="1" x14ac:dyDescent="0.3">
      <c r="A4239" s="137" t="s">
        <v>27</v>
      </c>
      <c r="C4239" s="149" t="s">
        <v>26849</v>
      </c>
      <c r="D4239" s="149"/>
      <c r="E4239" s="149"/>
      <c r="L4239" s="137" t="s">
        <v>13</v>
      </c>
      <c r="R4239" s="137" t="s">
        <v>26850</v>
      </c>
    </row>
    <row r="4241" spans="1:19" ht="15" customHeight="1" x14ac:dyDescent="0.3">
      <c r="A4241" s="147" t="s">
        <v>35075</v>
      </c>
      <c r="B4241" s="147"/>
      <c r="C4241" s="147" t="s">
        <v>32928</v>
      </c>
      <c r="D4241" s="147"/>
      <c r="E4241" s="147"/>
      <c r="F4241" s="147"/>
      <c r="G4241" s="147"/>
      <c r="H4241" s="147"/>
      <c r="I4241" s="147"/>
      <c r="J4241" s="147"/>
      <c r="K4241" s="147" t="s">
        <v>1037</v>
      </c>
      <c r="L4241" s="147"/>
      <c r="M4241" s="147"/>
      <c r="N4241" s="148" t="s">
        <v>18480</v>
      </c>
      <c r="O4241" s="148"/>
      <c r="P4241" s="148"/>
      <c r="Q4241" s="148"/>
      <c r="R4241" s="148"/>
      <c r="S4241" s="148"/>
    </row>
    <row r="4242" spans="1:19" x14ac:dyDescent="0.3">
      <c r="A4242" s="147"/>
      <c r="B4242" s="147"/>
      <c r="C4242" s="147"/>
      <c r="D4242" s="147"/>
      <c r="E4242" s="147"/>
      <c r="F4242" s="147"/>
      <c r="G4242" s="147"/>
      <c r="H4242" s="147"/>
      <c r="I4242" s="147"/>
      <c r="J4242" s="147"/>
      <c r="K4242" s="147"/>
      <c r="L4242" s="147"/>
      <c r="M4242" s="147"/>
      <c r="N4242" s="148"/>
      <c r="O4242" s="148"/>
      <c r="P4242" s="148"/>
      <c r="Q4242" s="148"/>
      <c r="R4242" s="148"/>
      <c r="S4242" s="148"/>
    </row>
    <row r="4243" spans="1:19" ht="15" customHeight="1" x14ac:dyDescent="0.3">
      <c r="A4243" s="147" t="s">
        <v>35076</v>
      </c>
      <c r="B4243" s="147"/>
      <c r="C4243" s="147" t="s">
        <v>32976</v>
      </c>
      <c r="D4243" s="147"/>
      <c r="E4243" s="147"/>
      <c r="F4243" s="147"/>
      <c r="G4243" s="147"/>
      <c r="H4243" s="147"/>
      <c r="I4243" s="147"/>
      <c r="J4243" s="147"/>
      <c r="K4243" s="147" t="s">
        <v>1037</v>
      </c>
      <c r="L4243" s="147"/>
      <c r="M4243" s="147"/>
      <c r="N4243" s="148" t="s">
        <v>8298</v>
      </c>
      <c r="O4243" s="148"/>
      <c r="P4243" s="148"/>
      <c r="Q4243" s="148"/>
      <c r="R4243" s="148"/>
      <c r="S4243" s="148"/>
    </row>
    <row r="4244" spans="1:19" ht="15" customHeight="1" x14ac:dyDescent="0.3">
      <c r="A4244" s="147" t="s">
        <v>35077</v>
      </c>
      <c r="B4244" s="147"/>
      <c r="C4244" s="147" t="s">
        <v>35078</v>
      </c>
      <c r="D4244" s="147"/>
      <c r="E4244" s="147"/>
      <c r="F4244" s="147"/>
      <c r="G4244" s="147"/>
      <c r="H4244" s="147"/>
      <c r="I4244" s="147"/>
      <c r="J4244" s="147"/>
      <c r="K4244" s="147" t="s">
        <v>146</v>
      </c>
      <c r="L4244" s="147"/>
      <c r="M4244" s="147"/>
      <c r="N4244" s="148" t="s">
        <v>35079</v>
      </c>
      <c r="O4244" s="148"/>
      <c r="P4244" s="148"/>
      <c r="Q4244" s="148"/>
      <c r="R4244" s="148"/>
      <c r="S4244" s="148"/>
    </row>
    <row r="4245" spans="1:19" ht="15" customHeight="1" x14ac:dyDescent="0.3">
      <c r="A4245" s="147" t="s">
        <v>35080</v>
      </c>
      <c r="B4245" s="147"/>
      <c r="C4245" s="147" t="s">
        <v>32978</v>
      </c>
      <c r="D4245" s="147"/>
      <c r="E4245" s="147"/>
      <c r="F4245" s="147"/>
      <c r="G4245" s="147"/>
      <c r="H4245" s="147"/>
      <c r="I4245" s="147"/>
      <c r="J4245" s="147"/>
      <c r="K4245" s="147" t="s">
        <v>1037</v>
      </c>
      <c r="L4245" s="147"/>
      <c r="M4245" s="147"/>
      <c r="N4245" s="148" t="s">
        <v>8660</v>
      </c>
      <c r="O4245" s="148"/>
      <c r="P4245" s="148"/>
      <c r="Q4245" s="148"/>
      <c r="R4245" s="148"/>
      <c r="S4245" s="148"/>
    </row>
    <row r="4246" spans="1:19" ht="15" customHeight="1" x14ac:dyDescent="0.3">
      <c r="A4246" s="147" t="s">
        <v>35081</v>
      </c>
      <c r="B4246" s="147"/>
      <c r="C4246" s="147" t="s">
        <v>35082</v>
      </c>
      <c r="D4246" s="147"/>
      <c r="E4246" s="147"/>
      <c r="F4246" s="147"/>
      <c r="G4246" s="147"/>
      <c r="H4246" s="147"/>
      <c r="I4246" s="147"/>
      <c r="J4246" s="147"/>
      <c r="K4246" s="147" t="s">
        <v>146</v>
      </c>
      <c r="L4246" s="147"/>
      <c r="M4246" s="147"/>
      <c r="N4246" s="148" t="s">
        <v>35083</v>
      </c>
      <c r="O4246" s="148"/>
      <c r="P4246" s="148"/>
      <c r="Q4246" s="148"/>
      <c r="R4246" s="148"/>
      <c r="S4246" s="148"/>
    </row>
    <row r="4247" spans="1:19" ht="15" customHeight="1" x14ac:dyDescent="0.3">
      <c r="A4247" s="147" t="s">
        <v>35084</v>
      </c>
      <c r="B4247" s="147"/>
      <c r="C4247" s="147" t="s">
        <v>35085</v>
      </c>
      <c r="D4247" s="147"/>
      <c r="E4247" s="147"/>
      <c r="F4247" s="147"/>
      <c r="G4247" s="147"/>
      <c r="H4247" s="147"/>
      <c r="I4247" s="147"/>
      <c r="J4247" s="147"/>
      <c r="K4247" s="147" t="s">
        <v>80</v>
      </c>
      <c r="L4247" s="147"/>
      <c r="M4247" s="147"/>
      <c r="N4247" s="148" t="s">
        <v>8330</v>
      </c>
      <c r="O4247" s="148"/>
      <c r="P4247" s="148"/>
      <c r="Q4247" s="148"/>
      <c r="R4247" s="148"/>
      <c r="S4247" s="148"/>
    </row>
    <row r="4248" spans="1:19" ht="15" customHeight="1" x14ac:dyDescent="0.3">
      <c r="A4248" s="147" t="s">
        <v>35086</v>
      </c>
      <c r="B4248" s="147"/>
      <c r="C4248" s="147" t="s">
        <v>35087</v>
      </c>
      <c r="D4248" s="147"/>
      <c r="E4248" s="147"/>
      <c r="F4248" s="147"/>
      <c r="G4248" s="147"/>
      <c r="H4248" s="147"/>
      <c r="I4248" s="147"/>
      <c r="J4248" s="147"/>
      <c r="K4248" s="147" t="s">
        <v>80</v>
      </c>
      <c r="L4248" s="147"/>
      <c r="M4248" s="147"/>
      <c r="N4248" s="148" t="s">
        <v>35088</v>
      </c>
      <c r="O4248" s="148"/>
      <c r="P4248" s="148"/>
      <c r="Q4248" s="148"/>
      <c r="R4248" s="148"/>
      <c r="S4248" s="148"/>
    </row>
    <row r="4249" spans="1:19" ht="15" customHeight="1" x14ac:dyDescent="0.3">
      <c r="A4249" s="147" t="s">
        <v>35089</v>
      </c>
      <c r="B4249" s="147"/>
      <c r="C4249" s="147" t="s">
        <v>32706</v>
      </c>
      <c r="D4249" s="147"/>
      <c r="E4249" s="147"/>
      <c r="F4249" s="147"/>
      <c r="G4249" s="147"/>
      <c r="H4249" s="147"/>
      <c r="I4249" s="147"/>
      <c r="J4249" s="147"/>
      <c r="K4249" s="147" t="s">
        <v>1037</v>
      </c>
      <c r="L4249" s="147"/>
      <c r="M4249" s="147"/>
      <c r="N4249" s="148" t="s">
        <v>8790</v>
      </c>
      <c r="O4249" s="148"/>
      <c r="P4249" s="148"/>
      <c r="Q4249" s="148"/>
      <c r="R4249" s="148"/>
      <c r="S4249" s="148"/>
    </row>
    <row r="4250" spans="1:19" ht="15" customHeight="1" x14ac:dyDescent="0.3">
      <c r="A4250" s="147" t="s">
        <v>35090</v>
      </c>
      <c r="B4250" s="147"/>
      <c r="C4250" s="147" t="s">
        <v>27220</v>
      </c>
      <c r="D4250" s="147"/>
      <c r="E4250" s="147"/>
      <c r="F4250" s="147"/>
      <c r="G4250" s="147"/>
      <c r="H4250" s="147"/>
      <c r="I4250" s="147"/>
      <c r="J4250" s="147"/>
      <c r="K4250" s="147" t="s">
        <v>1037</v>
      </c>
      <c r="L4250" s="147"/>
      <c r="M4250" s="147"/>
      <c r="N4250" s="148" t="s">
        <v>27221</v>
      </c>
      <c r="O4250" s="148"/>
      <c r="P4250" s="148"/>
      <c r="Q4250" s="148"/>
      <c r="R4250" s="148"/>
      <c r="S4250" s="148"/>
    </row>
    <row r="4251" spans="1:19" ht="15" customHeight="1" x14ac:dyDescent="0.3">
      <c r="A4251" s="147" t="s">
        <v>35091</v>
      </c>
      <c r="B4251" s="147"/>
      <c r="C4251" s="147" t="s">
        <v>35092</v>
      </c>
      <c r="D4251" s="147"/>
      <c r="E4251" s="147"/>
      <c r="F4251" s="147"/>
      <c r="G4251" s="147"/>
      <c r="H4251" s="147"/>
      <c r="I4251" s="147"/>
      <c r="J4251" s="147"/>
      <c r="K4251" s="147" t="s">
        <v>1074</v>
      </c>
      <c r="L4251" s="147"/>
      <c r="M4251" s="147"/>
      <c r="N4251" s="148" t="s">
        <v>35093</v>
      </c>
      <c r="O4251" s="148"/>
      <c r="P4251" s="148"/>
      <c r="Q4251" s="148"/>
      <c r="R4251" s="148"/>
      <c r="S4251" s="148"/>
    </row>
    <row r="4252" spans="1:19" ht="15" customHeight="1" x14ac:dyDescent="0.3">
      <c r="A4252" s="147" t="s">
        <v>35094</v>
      </c>
      <c r="B4252" s="147"/>
      <c r="C4252" s="147" t="s">
        <v>32724</v>
      </c>
      <c r="D4252" s="147"/>
      <c r="E4252" s="147"/>
      <c r="F4252" s="147"/>
      <c r="G4252" s="147"/>
      <c r="H4252" s="147"/>
      <c r="I4252" s="147"/>
      <c r="J4252" s="147"/>
      <c r="K4252" s="147" t="s">
        <v>1037</v>
      </c>
      <c r="L4252" s="147"/>
      <c r="M4252" s="147"/>
      <c r="N4252" s="148" t="s">
        <v>6933</v>
      </c>
      <c r="O4252" s="148"/>
      <c r="P4252" s="148"/>
      <c r="Q4252" s="148"/>
      <c r="R4252" s="148"/>
      <c r="S4252" s="148"/>
    </row>
    <row r="4253" spans="1:19" ht="15" customHeight="1" x14ac:dyDescent="0.3">
      <c r="A4253" s="147" t="s">
        <v>35095</v>
      </c>
      <c r="B4253" s="147"/>
      <c r="C4253" s="147" t="s">
        <v>32733</v>
      </c>
      <c r="D4253" s="147"/>
      <c r="E4253" s="147"/>
      <c r="F4253" s="147"/>
      <c r="G4253" s="147"/>
      <c r="H4253" s="147"/>
      <c r="I4253" s="147"/>
      <c r="J4253" s="147"/>
      <c r="K4253" s="147" t="s">
        <v>1037</v>
      </c>
      <c r="L4253" s="147"/>
      <c r="M4253" s="147"/>
      <c r="N4253" s="148" t="s">
        <v>6275</v>
      </c>
      <c r="O4253" s="148"/>
      <c r="P4253" s="148"/>
      <c r="Q4253" s="148"/>
      <c r="R4253" s="148"/>
      <c r="S4253" s="148"/>
    </row>
    <row r="4254" spans="1:19" ht="15" customHeight="1" x14ac:dyDescent="0.3">
      <c r="A4254" s="147" t="s">
        <v>35096</v>
      </c>
      <c r="B4254" s="147"/>
      <c r="C4254" s="147" t="s">
        <v>35097</v>
      </c>
      <c r="D4254" s="147"/>
      <c r="E4254" s="147"/>
      <c r="F4254" s="147"/>
      <c r="G4254" s="147"/>
      <c r="H4254" s="147"/>
      <c r="I4254" s="147"/>
      <c r="J4254" s="147"/>
      <c r="K4254" s="147" t="s">
        <v>80</v>
      </c>
      <c r="L4254" s="147"/>
      <c r="M4254" s="147"/>
      <c r="N4254" s="148" t="s">
        <v>35098</v>
      </c>
      <c r="O4254" s="148"/>
      <c r="P4254" s="148"/>
      <c r="Q4254" s="148"/>
      <c r="R4254" s="148"/>
      <c r="S4254" s="148"/>
    </row>
    <row r="4255" spans="1:19" ht="15" customHeight="1" x14ac:dyDescent="0.3">
      <c r="A4255" s="147" t="s">
        <v>35099</v>
      </c>
      <c r="B4255" s="147"/>
      <c r="C4255" s="147" t="s">
        <v>35100</v>
      </c>
      <c r="D4255" s="147"/>
      <c r="E4255" s="147"/>
      <c r="F4255" s="147"/>
      <c r="G4255" s="147"/>
      <c r="H4255" s="147"/>
      <c r="I4255" s="147"/>
      <c r="J4255" s="147"/>
      <c r="K4255" s="147" t="s">
        <v>80</v>
      </c>
      <c r="L4255" s="147"/>
      <c r="M4255" s="147"/>
      <c r="N4255" s="148" t="s">
        <v>35101</v>
      </c>
      <c r="O4255" s="148"/>
      <c r="P4255" s="148"/>
      <c r="Q4255" s="148"/>
      <c r="R4255" s="148"/>
      <c r="S4255" s="148"/>
    </row>
    <row r="4256" spans="1:19" ht="15" customHeight="1" x14ac:dyDescent="0.3">
      <c r="A4256" s="147" t="s">
        <v>35102</v>
      </c>
      <c r="B4256" s="147"/>
      <c r="C4256" s="147" t="s">
        <v>35103</v>
      </c>
      <c r="D4256" s="147"/>
      <c r="E4256" s="147"/>
      <c r="F4256" s="147"/>
      <c r="G4256" s="147"/>
      <c r="H4256" s="147"/>
      <c r="I4256" s="147"/>
      <c r="J4256" s="147"/>
      <c r="K4256" s="147" t="s">
        <v>1074</v>
      </c>
      <c r="L4256" s="147"/>
      <c r="M4256" s="147"/>
      <c r="N4256" s="148" t="s">
        <v>35104</v>
      </c>
      <c r="O4256" s="148"/>
      <c r="P4256" s="148"/>
      <c r="Q4256" s="148"/>
      <c r="R4256" s="148"/>
      <c r="S4256" s="148"/>
    </row>
    <row r="4257" spans="1:19" ht="15" customHeight="1" x14ac:dyDescent="0.3">
      <c r="A4257" s="147" t="s">
        <v>35105</v>
      </c>
      <c r="B4257" s="147"/>
      <c r="C4257" s="147" t="s">
        <v>35106</v>
      </c>
      <c r="D4257" s="147"/>
      <c r="E4257" s="147"/>
      <c r="F4257" s="147"/>
      <c r="G4257" s="147"/>
      <c r="H4257" s="147"/>
      <c r="I4257" s="147"/>
      <c r="J4257" s="147"/>
      <c r="K4257" s="147" t="s">
        <v>80</v>
      </c>
      <c r="L4257" s="147"/>
      <c r="M4257" s="147"/>
      <c r="N4257" s="148" t="s">
        <v>32489</v>
      </c>
      <c r="O4257" s="148"/>
      <c r="P4257" s="148"/>
      <c r="Q4257" s="148"/>
      <c r="R4257" s="148"/>
      <c r="S4257" s="148"/>
    </row>
    <row r="4258" spans="1:19" ht="15" customHeight="1" x14ac:dyDescent="0.3">
      <c r="A4258" s="147" t="s">
        <v>35107</v>
      </c>
      <c r="B4258" s="147"/>
      <c r="C4258" s="147" t="s">
        <v>34531</v>
      </c>
      <c r="D4258" s="147"/>
      <c r="E4258" s="147"/>
      <c r="F4258" s="147"/>
      <c r="G4258" s="147"/>
      <c r="H4258" s="147"/>
      <c r="I4258" s="147"/>
      <c r="J4258" s="147"/>
      <c r="K4258" s="147" t="s">
        <v>146</v>
      </c>
      <c r="L4258" s="147"/>
      <c r="M4258" s="147"/>
      <c r="N4258" s="148" t="s">
        <v>5760</v>
      </c>
      <c r="O4258" s="148"/>
      <c r="P4258" s="148"/>
      <c r="Q4258" s="148"/>
      <c r="R4258" s="148"/>
      <c r="S4258" s="148"/>
    </row>
    <row r="4259" spans="1:19" ht="15" customHeight="1" x14ac:dyDescent="0.3">
      <c r="A4259" s="147" t="s">
        <v>35108</v>
      </c>
      <c r="B4259" s="147"/>
      <c r="C4259" s="147" t="s">
        <v>34533</v>
      </c>
      <c r="D4259" s="147"/>
      <c r="E4259" s="147"/>
      <c r="F4259" s="147"/>
      <c r="G4259" s="147"/>
      <c r="H4259" s="147"/>
      <c r="I4259" s="147"/>
      <c r="J4259" s="147"/>
      <c r="K4259" s="147" t="s">
        <v>1037</v>
      </c>
      <c r="L4259" s="147"/>
      <c r="M4259" s="147"/>
      <c r="N4259" s="148" t="s">
        <v>10702</v>
      </c>
      <c r="O4259" s="148"/>
      <c r="P4259" s="148"/>
      <c r="Q4259" s="148"/>
      <c r="R4259" s="148"/>
      <c r="S4259" s="148"/>
    </row>
    <row r="4260" spans="1:19" ht="15" customHeight="1" x14ac:dyDescent="0.3">
      <c r="A4260" s="147" t="s">
        <v>35109</v>
      </c>
      <c r="B4260" s="147"/>
      <c r="C4260" s="147" t="s">
        <v>34535</v>
      </c>
      <c r="D4260" s="147"/>
      <c r="E4260" s="147"/>
      <c r="F4260" s="147"/>
      <c r="G4260" s="147"/>
      <c r="H4260" s="147"/>
      <c r="I4260" s="147"/>
      <c r="J4260" s="147"/>
      <c r="K4260" s="147" t="s">
        <v>1037</v>
      </c>
      <c r="L4260" s="147"/>
      <c r="M4260" s="147"/>
      <c r="N4260" s="148" t="s">
        <v>8777</v>
      </c>
      <c r="O4260" s="148"/>
      <c r="P4260" s="148"/>
      <c r="Q4260" s="148"/>
      <c r="R4260" s="148"/>
      <c r="S4260" s="148"/>
    </row>
    <row r="4261" spans="1:19" ht="15" customHeight="1" x14ac:dyDescent="0.3">
      <c r="A4261" s="147" t="s">
        <v>35110</v>
      </c>
      <c r="B4261" s="147"/>
      <c r="C4261" s="147" t="s">
        <v>35111</v>
      </c>
      <c r="D4261" s="147"/>
      <c r="E4261" s="147"/>
      <c r="F4261" s="147"/>
      <c r="G4261" s="147"/>
      <c r="H4261" s="147"/>
      <c r="I4261" s="147"/>
      <c r="J4261" s="147"/>
      <c r="K4261" s="147" t="s">
        <v>146</v>
      </c>
      <c r="L4261" s="147"/>
      <c r="M4261" s="147"/>
      <c r="N4261" s="148" t="s">
        <v>26945</v>
      </c>
      <c r="O4261" s="148"/>
      <c r="P4261" s="148"/>
      <c r="Q4261" s="148"/>
      <c r="R4261" s="148"/>
      <c r="S4261" s="148"/>
    </row>
    <row r="4262" spans="1:19" ht="15" customHeight="1" x14ac:dyDescent="0.3">
      <c r="A4262" s="147" t="s">
        <v>35112</v>
      </c>
      <c r="B4262" s="147"/>
      <c r="C4262" s="147" t="s">
        <v>35113</v>
      </c>
      <c r="D4262" s="147"/>
      <c r="E4262" s="147"/>
      <c r="F4262" s="147"/>
      <c r="G4262" s="147"/>
      <c r="H4262" s="147"/>
      <c r="I4262" s="147"/>
      <c r="J4262" s="147"/>
      <c r="K4262" s="147" t="s">
        <v>146</v>
      </c>
      <c r="L4262" s="147"/>
      <c r="M4262" s="147"/>
      <c r="N4262" s="148" t="s">
        <v>35114</v>
      </c>
      <c r="O4262" s="148"/>
      <c r="P4262" s="148"/>
      <c r="Q4262" s="148"/>
      <c r="R4262" s="148"/>
      <c r="S4262" s="148"/>
    </row>
    <row r="4263" spans="1:19" ht="15" customHeight="1" x14ac:dyDescent="0.3">
      <c r="A4263" s="147" t="s">
        <v>35115</v>
      </c>
      <c r="B4263" s="147"/>
      <c r="C4263" s="147" t="s">
        <v>35116</v>
      </c>
      <c r="D4263" s="147"/>
      <c r="E4263" s="147"/>
      <c r="F4263" s="147"/>
      <c r="G4263" s="147"/>
      <c r="H4263" s="147"/>
      <c r="I4263" s="147"/>
      <c r="J4263" s="147"/>
      <c r="K4263" s="147" t="s">
        <v>146</v>
      </c>
      <c r="L4263" s="147"/>
      <c r="M4263" s="147"/>
      <c r="N4263" s="148" t="s">
        <v>35117</v>
      </c>
      <c r="O4263" s="148"/>
      <c r="P4263" s="148"/>
      <c r="Q4263" s="148"/>
      <c r="R4263" s="148"/>
      <c r="S4263" s="148"/>
    </row>
    <row r="4264" spans="1:19" ht="15" customHeight="1" x14ac:dyDescent="0.3">
      <c r="A4264" s="147" t="s">
        <v>35118</v>
      </c>
      <c r="B4264" s="147"/>
      <c r="C4264" s="147" t="s">
        <v>35119</v>
      </c>
      <c r="D4264" s="147"/>
      <c r="E4264" s="147"/>
      <c r="F4264" s="147"/>
      <c r="G4264" s="147"/>
      <c r="H4264" s="147"/>
      <c r="I4264" s="147"/>
      <c r="J4264" s="147"/>
      <c r="K4264" s="147" t="s">
        <v>1037</v>
      </c>
      <c r="L4264" s="147"/>
      <c r="M4264" s="147"/>
      <c r="N4264" s="148" t="s">
        <v>17472</v>
      </c>
      <c r="O4264" s="148"/>
      <c r="P4264" s="148"/>
      <c r="Q4264" s="148"/>
      <c r="R4264" s="148"/>
      <c r="S4264" s="148"/>
    </row>
    <row r="4265" spans="1:19" ht="15" customHeight="1" x14ac:dyDescent="0.3">
      <c r="A4265" s="147" t="s">
        <v>35120</v>
      </c>
      <c r="B4265" s="147"/>
      <c r="C4265" s="147" t="s">
        <v>35121</v>
      </c>
      <c r="D4265" s="147"/>
      <c r="E4265" s="147"/>
      <c r="F4265" s="147"/>
      <c r="G4265" s="147"/>
      <c r="H4265" s="147"/>
      <c r="I4265" s="147"/>
      <c r="J4265" s="147"/>
      <c r="K4265" s="147" t="s">
        <v>146</v>
      </c>
      <c r="L4265" s="147"/>
      <c r="M4265" s="147"/>
      <c r="N4265" s="148" t="s">
        <v>17525</v>
      </c>
      <c r="O4265" s="148"/>
      <c r="P4265" s="148"/>
      <c r="Q4265" s="148"/>
      <c r="R4265" s="148"/>
      <c r="S4265" s="148"/>
    </row>
    <row r="4266" spans="1:19" ht="15" customHeight="1" x14ac:dyDescent="0.3">
      <c r="A4266" s="147" t="s">
        <v>35122</v>
      </c>
      <c r="B4266" s="147"/>
      <c r="C4266" s="147" t="s">
        <v>35123</v>
      </c>
      <c r="D4266" s="147"/>
      <c r="E4266" s="147"/>
      <c r="F4266" s="147"/>
      <c r="G4266" s="147"/>
      <c r="H4266" s="147"/>
      <c r="I4266" s="147"/>
      <c r="J4266" s="147"/>
      <c r="K4266" s="147" t="s">
        <v>1074</v>
      </c>
      <c r="L4266" s="147"/>
      <c r="M4266" s="147"/>
      <c r="N4266" s="148" t="s">
        <v>35124</v>
      </c>
      <c r="O4266" s="148"/>
      <c r="P4266" s="148"/>
      <c r="Q4266" s="148"/>
      <c r="R4266" s="148"/>
      <c r="S4266" s="148"/>
    </row>
    <row r="4267" spans="1:19" ht="15" customHeight="1" x14ac:dyDescent="0.3">
      <c r="A4267" s="147" t="s">
        <v>35125</v>
      </c>
      <c r="B4267" s="147"/>
      <c r="C4267" s="147" t="s">
        <v>35126</v>
      </c>
      <c r="D4267" s="147"/>
      <c r="E4267" s="147"/>
      <c r="F4267" s="147"/>
      <c r="G4267" s="147"/>
      <c r="H4267" s="147"/>
      <c r="I4267" s="147"/>
      <c r="J4267" s="147"/>
      <c r="K4267" s="147" t="s">
        <v>35127</v>
      </c>
      <c r="L4267" s="147"/>
      <c r="M4267" s="147"/>
      <c r="N4267" s="148" t="s">
        <v>35128</v>
      </c>
      <c r="O4267" s="148"/>
      <c r="P4267" s="148"/>
      <c r="Q4267" s="148"/>
      <c r="R4267" s="148"/>
      <c r="S4267" s="148"/>
    </row>
    <row r="4268" spans="1:19" ht="15" customHeight="1" x14ac:dyDescent="0.3">
      <c r="A4268" s="147" t="s">
        <v>35129</v>
      </c>
      <c r="B4268" s="147"/>
      <c r="C4268" s="147" t="s">
        <v>35130</v>
      </c>
      <c r="D4268" s="147"/>
      <c r="E4268" s="147"/>
      <c r="F4268" s="147"/>
      <c r="G4268" s="147"/>
      <c r="H4268" s="147"/>
      <c r="I4268" s="147"/>
      <c r="J4268" s="147"/>
      <c r="K4268" s="147" t="s">
        <v>146</v>
      </c>
      <c r="L4268" s="147"/>
      <c r="M4268" s="147"/>
      <c r="N4268" s="148" t="s">
        <v>35131</v>
      </c>
      <c r="O4268" s="148"/>
      <c r="P4268" s="148"/>
      <c r="Q4268" s="148"/>
      <c r="R4268" s="148"/>
      <c r="S4268" s="148"/>
    </row>
    <row r="4269" spans="1:19" ht="15" customHeight="1" x14ac:dyDescent="0.3">
      <c r="A4269" s="147" t="s">
        <v>35132</v>
      </c>
      <c r="B4269" s="147"/>
      <c r="C4269" s="147" t="s">
        <v>35133</v>
      </c>
      <c r="D4269" s="147"/>
      <c r="E4269" s="147"/>
      <c r="F4269" s="147"/>
      <c r="G4269" s="147"/>
      <c r="H4269" s="147"/>
      <c r="I4269" s="147"/>
      <c r="J4269" s="147"/>
      <c r="K4269" s="147" t="s">
        <v>1074</v>
      </c>
      <c r="L4269" s="147"/>
      <c r="M4269" s="147"/>
      <c r="N4269" s="148" t="s">
        <v>17746</v>
      </c>
      <c r="O4269" s="148"/>
      <c r="P4269" s="148"/>
      <c r="Q4269" s="148"/>
      <c r="R4269" s="148"/>
      <c r="S4269" s="148"/>
    </row>
    <row r="4270" spans="1:19" ht="15" customHeight="1" x14ac:dyDescent="0.3">
      <c r="A4270" s="147" t="s">
        <v>35134</v>
      </c>
      <c r="B4270" s="147"/>
      <c r="C4270" s="147" t="s">
        <v>35135</v>
      </c>
      <c r="D4270" s="147"/>
      <c r="E4270" s="147"/>
      <c r="F4270" s="147"/>
      <c r="G4270" s="147"/>
      <c r="H4270" s="147"/>
      <c r="I4270" s="147"/>
      <c r="J4270" s="147"/>
      <c r="K4270" s="147" t="s">
        <v>26910</v>
      </c>
      <c r="L4270" s="147"/>
      <c r="M4270" s="147"/>
      <c r="N4270" s="148" t="s">
        <v>26911</v>
      </c>
      <c r="O4270" s="148"/>
      <c r="P4270" s="148"/>
      <c r="Q4270" s="148"/>
      <c r="R4270" s="148"/>
      <c r="S4270" s="148"/>
    </row>
    <row r="4271" spans="1:19" ht="15" customHeight="1" x14ac:dyDescent="0.3">
      <c r="A4271" s="147" t="s">
        <v>35136</v>
      </c>
      <c r="B4271" s="147"/>
      <c r="C4271" s="147" t="s">
        <v>34540</v>
      </c>
      <c r="D4271" s="147"/>
      <c r="E4271" s="147"/>
      <c r="F4271" s="147"/>
      <c r="G4271" s="147"/>
      <c r="H4271" s="147"/>
      <c r="I4271" s="147"/>
      <c r="J4271" s="147"/>
      <c r="K4271" s="147" t="s">
        <v>1074</v>
      </c>
      <c r="L4271" s="147"/>
      <c r="M4271" s="147"/>
      <c r="N4271" s="148" t="s">
        <v>34541</v>
      </c>
      <c r="O4271" s="148"/>
      <c r="P4271" s="148"/>
      <c r="Q4271" s="148"/>
      <c r="R4271" s="148"/>
      <c r="S4271" s="148"/>
    </row>
    <row r="4272" spans="1:19" ht="15" customHeight="1" x14ac:dyDescent="0.3">
      <c r="A4272" s="147" t="s">
        <v>35137</v>
      </c>
      <c r="B4272" s="147"/>
      <c r="C4272" s="147" t="s">
        <v>34543</v>
      </c>
      <c r="D4272" s="147"/>
      <c r="E4272" s="147"/>
      <c r="F4272" s="147"/>
      <c r="G4272" s="147"/>
      <c r="H4272" s="147"/>
      <c r="I4272" s="147"/>
      <c r="J4272" s="147"/>
      <c r="K4272" s="147" t="s">
        <v>18815</v>
      </c>
      <c r="L4272" s="147"/>
      <c r="M4272" s="147"/>
      <c r="N4272" s="148" t="s">
        <v>18423</v>
      </c>
      <c r="O4272" s="148"/>
      <c r="P4272" s="148"/>
      <c r="Q4272" s="148"/>
      <c r="R4272" s="148"/>
      <c r="S4272" s="148"/>
    </row>
    <row r="4273" spans="1:19" ht="15" customHeight="1" x14ac:dyDescent="0.3">
      <c r="A4273" s="147" t="s">
        <v>35138</v>
      </c>
      <c r="B4273" s="147"/>
      <c r="C4273" s="147" t="s">
        <v>35139</v>
      </c>
      <c r="D4273" s="147"/>
      <c r="E4273" s="147"/>
      <c r="F4273" s="147"/>
      <c r="G4273" s="147"/>
      <c r="H4273" s="147"/>
      <c r="I4273" s="147"/>
      <c r="J4273" s="147"/>
      <c r="K4273" s="147" t="s">
        <v>1037</v>
      </c>
      <c r="L4273" s="147"/>
      <c r="M4273" s="147"/>
      <c r="N4273" s="148" t="s">
        <v>1933</v>
      </c>
      <c r="O4273" s="148"/>
      <c r="P4273" s="148"/>
      <c r="Q4273" s="148"/>
      <c r="R4273" s="148"/>
      <c r="S4273" s="148"/>
    </row>
    <row r="4274" spans="1:19" ht="15" customHeight="1" x14ac:dyDescent="0.3">
      <c r="A4274" s="147" t="s">
        <v>35140</v>
      </c>
      <c r="B4274" s="147"/>
      <c r="C4274" s="147" t="s">
        <v>35141</v>
      </c>
      <c r="D4274" s="147"/>
      <c r="E4274" s="147"/>
      <c r="F4274" s="147"/>
      <c r="G4274" s="147"/>
      <c r="H4274" s="147"/>
      <c r="I4274" s="147"/>
      <c r="J4274" s="147"/>
      <c r="K4274" s="147" t="s">
        <v>1037</v>
      </c>
      <c r="L4274" s="147"/>
      <c r="M4274" s="147"/>
      <c r="N4274" s="148" t="s">
        <v>13125</v>
      </c>
      <c r="O4274" s="148"/>
      <c r="P4274" s="148"/>
      <c r="Q4274" s="148"/>
      <c r="R4274" s="148"/>
      <c r="S4274" s="148"/>
    </row>
    <row r="4275" spans="1:19" ht="15" customHeight="1" x14ac:dyDescent="0.3">
      <c r="A4275" s="147" t="s">
        <v>35142</v>
      </c>
      <c r="B4275" s="147"/>
      <c r="C4275" s="147" t="s">
        <v>35143</v>
      </c>
      <c r="D4275" s="147"/>
      <c r="E4275" s="147"/>
      <c r="F4275" s="147"/>
      <c r="G4275" s="147"/>
      <c r="H4275" s="147"/>
      <c r="I4275" s="147"/>
      <c r="J4275" s="147"/>
      <c r="K4275" s="147" t="s">
        <v>1037</v>
      </c>
      <c r="L4275" s="147"/>
      <c r="M4275" s="147"/>
      <c r="N4275" s="148" t="s">
        <v>5665</v>
      </c>
      <c r="O4275" s="148"/>
      <c r="P4275" s="148"/>
      <c r="Q4275" s="148"/>
      <c r="R4275" s="148"/>
      <c r="S4275" s="148"/>
    </row>
    <row r="4276" spans="1:19" ht="15" customHeight="1" x14ac:dyDescent="0.3">
      <c r="A4276" s="147" t="s">
        <v>35144</v>
      </c>
      <c r="B4276" s="147"/>
      <c r="C4276" s="147" t="s">
        <v>35145</v>
      </c>
      <c r="D4276" s="147"/>
      <c r="E4276" s="147"/>
      <c r="F4276" s="147"/>
      <c r="G4276" s="147"/>
      <c r="H4276" s="147"/>
      <c r="I4276" s="147"/>
      <c r="J4276" s="147"/>
      <c r="K4276" s="147" t="s">
        <v>1037</v>
      </c>
      <c r="L4276" s="147"/>
      <c r="M4276" s="147"/>
      <c r="N4276" s="148" t="s">
        <v>18216</v>
      </c>
      <c r="O4276" s="148"/>
      <c r="P4276" s="148"/>
      <c r="Q4276" s="148"/>
      <c r="R4276" s="148"/>
      <c r="S4276" s="148"/>
    </row>
    <row r="4277" spans="1:19" ht="15" customHeight="1" x14ac:dyDescent="0.3">
      <c r="A4277" s="147" t="s">
        <v>35146</v>
      </c>
      <c r="B4277" s="147"/>
      <c r="C4277" s="147" t="s">
        <v>35147</v>
      </c>
      <c r="D4277" s="147"/>
      <c r="E4277" s="147"/>
      <c r="F4277" s="147"/>
      <c r="G4277" s="147"/>
      <c r="H4277" s="147"/>
      <c r="I4277" s="147"/>
      <c r="J4277" s="147"/>
      <c r="K4277" s="147" t="s">
        <v>1037</v>
      </c>
      <c r="L4277" s="147"/>
      <c r="M4277" s="147"/>
      <c r="N4277" s="148" t="s">
        <v>32868</v>
      </c>
      <c r="O4277" s="148"/>
      <c r="P4277" s="148"/>
      <c r="Q4277" s="148"/>
      <c r="R4277" s="148"/>
      <c r="S4277" s="148"/>
    </row>
    <row r="4278" spans="1:19" ht="15" customHeight="1" x14ac:dyDescent="0.3">
      <c r="A4278" s="147" t="s">
        <v>35148</v>
      </c>
      <c r="B4278" s="147"/>
      <c r="C4278" s="147" t="s">
        <v>35149</v>
      </c>
      <c r="D4278" s="147"/>
      <c r="E4278" s="147"/>
      <c r="F4278" s="147"/>
      <c r="G4278" s="147"/>
      <c r="H4278" s="147"/>
      <c r="I4278" s="147"/>
      <c r="J4278" s="147"/>
      <c r="K4278" s="147" t="s">
        <v>1037</v>
      </c>
      <c r="L4278" s="147"/>
      <c r="M4278" s="147"/>
      <c r="N4278" s="148" t="s">
        <v>18395</v>
      </c>
      <c r="O4278" s="148"/>
      <c r="P4278" s="148"/>
      <c r="Q4278" s="148"/>
      <c r="R4278" s="148"/>
      <c r="S4278" s="148"/>
    </row>
    <row r="4279" spans="1:19" ht="15" customHeight="1" x14ac:dyDescent="0.3">
      <c r="A4279" s="147" t="s">
        <v>35150</v>
      </c>
      <c r="B4279" s="147"/>
      <c r="C4279" s="147" t="s">
        <v>35151</v>
      </c>
      <c r="D4279" s="147"/>
      <c r="E4279" s="147"/>
      <c r="F4279" s="147"/>
      <c r="G4279" s="147"/>
      <c r="H4279" s="147"/>
      <c r="I4279" s="147"/>
      <c r="J4279" s="147"/>
      <c r="K4279" s="147" t="s">
        <v>1037</v>
      </c>
      <c r="L4279" s="147"/>
      <c r="M4279" s="147"/>
      <c r="N4279" s="148" t="s">
        <v>5107</v>
      </c>
      <c r="O4279" s="148"/>
      <c r="P4279" s="148"/>
      <c r="Q4279" s="148"/>
      <c r="R4279" s="148"/>
      <c r="S4279" s="148"/>
    </row>
    <row r="4280" spans="1:19" ht="15" customHeight="1" x14ac:dyDescent="0.3">
      <c r="A4280" s="152" t="s">
        <v>35152</v>
      </c>
      <c r="B4280" s="152"/>
      <c r="C4280" s="152" t="s">
        <v>35153</v>
      </c>
      <c r="D4280" s="152"/>
      <c r="E4280" s="152"/>
      <c r="F4280" s="152"/>
      <c r="G4280" s="152"/>
      <c r="H4280" s="152"/>
      <c r="I4280" s="152"/>
      <c r="J4280" s="152"/>
      <c r="K4280" s="152" t="s">
        <v>1037</v>
      </c>
      <c r="L4280" s="152"/>
      <c r="M4280" s="152"/>
      <c r="N4280" s="153" t="s">
        <v>13125</v>
      </c>
      <c r="O4280" s="153"/>
      <c r="P4280" s="153"/>
      <c r="Q4280" s="153"/>
      <c r="R4280" s="153"/>
      <c r="S4280" s="153"/>
    </row>
    <row r="4282" spans="1:19" ht="15" customHeight="1" x14ac:dyDescent="0.3">
      <c r="A4282" s="154" t="s">
        <v>26963</v>
      </c>
      <c r="B4282" s="154"/>
      <c r="C4282" s="154"/>
    </row>
    <row r="4283" spans="1:19" ht="15" customHeight="1" x14ac:dyDescent="0.3">
      <c r="A4283" s="154"/>
      <c r="B4283" s="154"/>
      <c r="C4283" s="154"/>
      <c r="P4283" s="155" t="s">
        <v>35154</v>
      </c>
      <c r="Q4283" s="155"/>
      <c r="R4283" s="155"/>
      <c r="S4283" s="155"/>
    </row>
    <row r="4284" spans="1:19" x14ac:dyDescent="0.3">
      <c r="P4284" s="155"/>
      <c r="Q4284" s="155"/>
      <c r="R4284" s="155"/>
      <c r="S4284" s="155"/>
    </row>
    <row r="4286" spans="1:19" ht="15.75" customHeight="1" x14ac:dyDescent="0.3">
      <c r="H4286" s="150" t="s">
        <v>26843</v>
      </c>
      <c r="I4286" s="150"/>
      <c r="J4286" s="150"/>
      <c r="K4286" s="150"/>
      <c r="L4286" s="150"/>
      <c r="M4286" s="150"/>
      <c r="N4286" s="150"/>
    </row>
    <row r="4288" spans="1:19" ht="15.75" customHeight="1" x14ac:dyDescent="0.3">
      <c r="G4288" s="150" t="s">
        <v>26844</v>
      </c>
      <c r="H4288" s="150"/>
    </row>
    <row r="4290" spans="1:19" ht="15" customHeight="1" x14ac:dyDescent="0.3">
      <c r="A4290" s="151" t="s">
        <v>26845</v>
      </c>
      <c r="B4290" s="151"/>
      <c r="C4290" s="151"/>
      <c r="D4290" s="151"/>
      <c r="J4290" s="151" t="s">
        <v>26846</v>
      </c>
      <c r="K4290" s="151"/>
      <c r="M4290" s="151" t="s">
        <v>26847</v>
      </c>
      <c r="N4290" s="151"/>
      <c r="P4290" s="151" t="s">
        <v>26848</v>
      </c>
      <c r="Q4290" s="151"/>
      <c r="R4290" s="151"/>
    </row>
    <row r="4292" spans="1:19" ht="15" customHeight="1" x14ac:dyDescent="0.3">
      <c r="A4292" s="137" t="s">
        <v>27</v>
      </c>
      <c r="C4292" s="149" t="s">
        <v>26849</v>
      </c>
      <c r="D4292" s="149"/>
      <c r="E4292" s="149"/>
      <c r="L4292" s="137" t="s">
        <v>13</v>
      </c>
      <c r="R4292" s="137" t="s">
        <v>26850</v>
      </c>
    </row>
    <row r="4294" spans="1:19" ht="15" customHeight="1" x14ac:dyDescent="0.3">
      <c r="A4294" s="147" t="s">
        <v>35155</v>
      </c>
      <c r="B4294" s="147"/>
      <c r="C4294" s="147" t="s">
        <v>35156</v>
      </c>
      <c r="D4294" s="147"/>
      <c r="E4294" s="147"/>
      <c r="F4294" s="147"/>
      <c r="G4294" s="147"/>
      <c r="H4294" s="147"/>
      <c r="I4294" s="147"/>
      <c r="J4294" s="147"/>
      <c r="K4294" s="147" t="s">
        <v>1037</v>
      </c>
      <c r="L4294" s="147"/>
      <c r="M4294" s="147"/>
      <c r="N4294" s="148" t="s">
        <v>5665</v>
      </c>
      <c r="O4294" s="148"/>
      <c r="P4294" s="148"/>
      <c r="Q4294" s="148"/>
      <c r="R4294" s="148"/>
      <c r="S4294" s="148"/>
    </row>
    <row r="4295" spans="1:19" x14ac:dyDescent="0.3">
      <c r="A4295" s="147"/>
      <c r="B4295" s="147"/>
      <c r="C4295" s="147"/>
      <c r="D4295" s="147"/>
      <c r="E4295" s="147"/>
      <c r="F4295" s="147"/>
      <c r="G4295" s="147"/>
      <c r="H4295" s="147"/>
      <c r="I4295" s="147"/>
      <c r="J4295" s="147"/>
      <c r="K4295" s="147"/>
      <c r="L4295" s="147"/>
      <c r="M4295" s="147"/>
      <c r="N4295" s="148"/>
      <c r="O4295" s="148"/>
      <c r="P4295" s="148"/>
      <c r="Q4295" s="148"/>
      <c r="R4295" s="148"/>
      <c r="S4295" s="148"/>
    </row>
    <row r="4296" spans="1:19" ht="15" customHeight="1" x14ac:dyDescent="0.3">
      <c r="A4296" s="147" t="s">
        <v>35157</v>
      </c>
      <c r="B4296" s="147"/>
      <c r="C4296" s="147" t="s">
        <v>35158</v>
      </c>
      <c r="D4296" s="147"/>
      <c r="E4296" s="147"/>
      <c r="F4296" s="147"/>
      <c r="G4296" s="147"/>
      <c r="H4296" s="147"/>
      <c r="I4296" s="147"/>
      <c r="J4296" s="147"/>
      <c r="K4296" s="147" t="s">
        <v>1037</v>
      </c>
      <c r="L4296" s="147"/>
      <c r="M4296" s="147"/>
      <c r="N4296" s="148" t="s">
        <v>30173</v>
      </c>
      <c r="O4296" s="148"/>
      <c r="P4296" s="148"/>
      <c r="Q4296" s="148"/>
      <c r="R4296" s="148"/>
      <c r="S4296" s="148"/>
    </row>
    <row r="4297" spans="1:19" ht="15" customHeight="1" x14ac:dyDescent="0.3">
      <c r="A4297" s="147" t="s">
        <v>35159</v>
      </c>
      <c r="B4297" s="147"/>
      <c r="C4297" s="147" t="s">
        <v>35160</v>
      </c>
      <c r="D4297" s="147"/>
      <c r="E4297" s="147"/>
      <c r="F4297" s="147"/>
      <c r="G4297" s="147"/>
      <c r="H4297" s="147"/>
      <c r="I4297" s="147"/>
      <c r="J4297" s="147"/>
      <c r="K4297" s="147" t="s">
        <v>1037</v>
      </c>
      <c r="L4297" s="147"/>
      <c r="M4297" s="147"/>
      <c r="N4297" s="148" t="s">
        <v>18468</v>
      </c>
      <c r="O4297" s="148"/>
      <c r="P4297" s="148"/>
      <c r="Q4297" s="148"/>
      <c r="R4297" s="148"/>
      <c r="S4297" s="148"/>
    </row>
    <row r="4298" spans="1:19" ht="15" customHeight="1" x14ac:dyDescent="0.3">
      <c r="A4298" s="147" t="s">
        <v>35161</v>
      </c>
      <c r="B4298" s="147"/>
      <c r="C4298" s="147" t="s">
        <v>35162</v>
      </c>
      <c r="D4298" s="147"/>
      <c r="E4298" s="147"/>
      <c r="F4298" s="147"/>
      <c r="G4298" s="147"/>
      <c r="H4298" s="147"/>
      <c r="I4298" s="147"/>
      <c r="J4298" s="147"/>
      <c r="K4298" s="147" t="s">
        <v>1037</v>
      </c>
      <c r="L4298" s="147"/>
      <c r="M4298" s="147"/>
      <c r="N4298" s="148" t="s">
        <v>18395</v>
      </c>
      <c r="O4298" s="148"/>
      <c r="P4298" s="148"/>
      <c r="Q4298" s="148"/>
      <c r="R4298" s="148"/>
      <c r="S4298" s="148"/>
    </row>
    <row r="4299" spans="1:19" ht="15" customHeight="1" x14ac:dyDescent="0.3">
      <c r="A4299" s="147" t="s">
        <v>35163</v>
      </c>
      <c r="B4299" s="147"/>
      <c r="C4299" s="147" t="s">
        <v>35164</v>
      </c>
      <c r="D4299" s="147"/>
      <c r="E4299" s="147"/>
      <c r="F4299" s="147"/>
      <c r="G4299" s="147"/>
      <c r="H4299" s="147"/>
      <c r="I4299" s="147"/>
      <c r="J4299" s="147"/>
      <c r="K4299" s="147" t="s">
        <v>1037</v>
      </c>
      <c r="L4299" s="147"/>
      <c r="M4299" s="147"/>
      <c r="N4299" s="148" t="s">
        <v>1773</v>
      </c>
      <c r="O4299" s="148"/>
      <c r="P4299" s="148"/>
      <c r="Q4299" s="148"/>
      <c r="R4299" s="148"/>
      <c r="S4299" s="148"/>
    </row>
    <row r="4300" spans="1:19" ht="15" customHeight="1" x14ac:dyDescent="0.3">
      <c r="A4300" s="147" t="s">
        <v>35165</v>
      </c>
      <c r="B4300" s="147"/>
      <c r="C4300" s="147" t="s">
        <v>35166</v>
      </c>
      <c r="D4300" s="147"/>
      <c r="E4300" s="147"/>
      <c r="F4300" s="147"/>
      <c r="G4300" s="147"/>
      <c r="H4300" s="147"/>
      <c r="I4300" s="147"/>
      <c r="J4300" s="147"/>
      <c r="K4300" s="147" t="s">
        <v>1037</v>
      </c>
      <c r="L4300" s="147"/>
      <c r="M4300" s="147"/>
      <c r="N4300" s="148" t="s">
        <v>10844</v>
      </c>
      <c r="O4300" s="148"/>
      <c r="P4300" s="148"/>
      <c r="Q4300" s="148"/>
      <c r="R4300" s="148"/>
      <c r="S4300" s="148"/>
    </row>
    <row r="4301" spans="1:19" ht="15" customHeight="1" x14ac:dyDescent="0.3">
      <c r="A4301" s="147" t="s">
        <v>35167</v>
      </c>
      <c r="B4301" s="147"/>
      <c r="C4301" s="147" t="s">
        <v>35168</v>
      </c>
      <c r="D4301" s="147"/>
      <c r="E4301" s="147"/>
      <c r="F4301" s="147"/>
      <c r="G4301" s="147"/>
      <c r="H4301" s="147"/>
      <c r="I4301" s="147"/>
      <c r="J4301" s="147"/>
      <c r="K4301" s="147" t="s">
        <v>146</v>
      </c>
      <c r="L4301" s="147"/>
      <c r="M4301" s="147"/>
      <c r="N4301" s="148" t="s">
        <v>34973</v>
      </c>
      <c r="O4301" s="148"/>
      <c r="P4301" s="148"/>
      <c r="Q4301" s="148"/>
      <c r="R4301" s="148"/>
      <c r="S4301" s="148"/>
    </row>
    <row r="4302" spans="1:19" ht="15" customHeight="1" x14ac:dyDescent="0.3">
      <c r="A4302" s="147" t="s">
        <v>35169</v>
      </c>
      <c r="B4302" s="147"/>
      <c r="C4302" s="147" t="s">
        <v>35170</v>
      </c>
      <c r="D4302" s="147"/>
      <c r="E4302" s="147"/>
      <c r="F4302" s="147"/>
      <c r="G4302" s="147"/>
      <c r="H4302" s="147"/>
      <c r="I4302" s="147"/>
      <c r="J4302" s="147"/>
      <c r="K4302" s="147" t="s">
        <v>1037</v>
      </c>
      <c r="L4302" s="147"/>
      <c r="M4302" s="147"/>
      <c r="N4302" s="148" t="s">
        <v>10844</v>
      </c>
      <c r="O4302" s="148"/>
      <c r="P4302" s="148"/>
      <c r="Q4302" s="148"/>
      <c r="R4302" s="148"/>
      <c r="S4302" s="148"/>
    </row>
    <row r="4303" spans="1:19" ht="15" customHeight="1" x14ac:dyDescent="0.3">
      <c r="A4303" s="147" t="s">
        <v>35171</v>
      </c>
      <c r="B4303" s="147"/>
      <c r="C4303" s="147" t="s">
        <v>35172</v>
      </c>
      <c r="D4303" s="147"/>
      <c r="E4303" s="147"/>
      <c r="F4303" s="147"/>
      <c r="G4303" s="147"/>
      <c r="H4303" s="147"/>
      <c r="I4303" s="147"/>
      <c r="J4303" s="147"/>
      <c r="K4303" s="147" t="s">
        <v>146</v>
      </c>
      <c r="L4303" s="147"/>
      <c r="M4303" s="147"/>
      <c r="N4303" s="148" t="s">
        <v>8615</v>
      </c>
      <c r="O4303" s="148"/>
      <c r="P4303" s="148"/>
      <c r="Q4303" s="148"/>
      <c r="R4303" s="148"/>
      <c r="S4303" s="148"/>
    </row>
    <row r="4304" spans="1:19" ht="15" customHeight="1" x14ac:dyDescent="0.3">
      <c r="A4304" s="147" t="s">
        <v>35173</v>
      </c>
      <c r="B4304" s="147"/>
      <c r="C4304" s="147" t="s">
        <v>35174</v>
      </c>
      <c r="D4304" s="147"/>
      <c r="E4304" s="147"/>
      <c r="F4304" s="147"/>
      <c r="G4304" s="147"/>
      <c r="H4304" s="147"/>
      <c r="I4304" s="147"/>
      <c r="J4304" s="147"/>
      <c r="K4304" s="147" t="s">
        <v>1037</v>
      </c>
      <c r="L4304" s="147"/>
      <c r="M4304" s="147"/>
      <c r="N4304" s="148" t="s">
        <v>9728</v>
      </c>
      <c r="O4304" s="148"/>
      <c r="P4304" s="148"/>
      <c r="Q4304" s="148"/>
      <c r="R4304" s="148"/>
      <c r="S4304" s="148"/>
    </row>
    <row r="4305" spans="1:19" ht="15" customHeight="1" x14ac:dyDescent="0.3">
      <c r="A4305" s="147" t="s">
        <v>35175</v>
      </c>
      <c r="B4305" s="147"/>
      <c r="C4305" s="147" t="s">
        <v>35176</v>
      </c>
      <c r="D4305" s="147"/>
      <c r="E4305" s="147"/>
      <c r="F4305" s="147"/>
      <c r="G4305" s="147"/>
      <c r="H4305" s="147"/>
      <c r="I4305" s="147"/>
      <c r="J4305" s="147"/>
      <c r="K4305" s="147" t="s">
        <v>1037</v>
      </c>
      <c r="L4305" s="147"/>
      <c r="M4305" s="147"/>
      <c r="N4305" s="148" t="s">
        <v>2443</v>
      </c>
      <c r="O4305" s="148"/>
      <c r="P4305" s="148"/>
      <c r="Q4305" s="148"/>
      <c r="R4305" s="148"/>
      <c r="S4305" s="148"/>
    </row>
    <row r="4306" spans="1:19" ht="15" customHeight="1" x14ac:dyDescent="0.3">
      <c r="A4306" s="147" t="s">
        <v>35177</v>
      </c>
      <c r="B4306" s="147"/>
      <c r="C4306" s="147" t="s">
        <v>35178</v>
      </c>
      <c r="D4306" s="147"/>
      <c r="E4306" s="147"/>
      <c r="F4306" s="147"/>
      <c r="G4306" s="147"/>
      <c r="H4306" s="147"/>
      <c r="I4306" s="147"/>
      <c r="J4306" s="147"/>
      <c r="K4306" s="147" t="s">
        <v>1037</v>
      </c>
      <c r="L4306" s="147"/>
      <c r="M4306" s="147"/>
      <c r="N4306" s="148" t="s">
        <v>13463</v>
      </c>
      <c r="O4306" s="148"/>
      <c r="P4306" s="148"/>
      <c r="Q4306" s="148"/>
      <c r="R4306" s="148"/>
      <c r="S4306" s="148"/>
    </row>
    <row r="4307" spans="1:19" ht="15" customHeight="1" x14ac:dyDescent="0.3">
      <c r="A4307" s="147" t="s">
        <v>35179</v>
      </c>
      <c r="B4307" s="147"/>
      <c r="C4307" s="147" t="s">
        <v>35180</v>
      </c>
      <c r="D4307" s="147"/>
      <c r="E4307" s="147"/>
      <c r="F4307" s="147"/>
      <c r="G4307" s="147"/>
      <c r="H4307" s="147"/>
      <c r="I4307" s="147"/>
      <c r="J4307" s="147"/>
      <c r="K4307" s="147" t="s">
        <v>1037</v>
      </c>
      <c r="L4307" s="147"/>
      <c r="M4307" s="147"/>
      <c r="N4307" s="148" t="s">
        <v>13125</v>
      </c>
      <c r="O4307" s="148"/>
      <c r="P4307" s="148"/>
      <c r="Q4307" s="148"/>
      <c r="R4307" s="148"/>
      <c r="S4307" s="148"/>
    </row>
    <row r="4308" spans="1:19" ht="15" customHeight="1" x14ac:dyDescent="0.3">
      <c r="A4308" s="147" t="s">
        <v>35181</v>
      </c>
      <c r="B4308" s="147"/>
      <c r="C4308" s="147" t="s">
        <v>35182</v>
      </c>
      <c r="D4308" s="147"/>
      <c r="E4308" s="147"/>
      <c r="F4308" s="147"/>
      <c r="G4308" s="147"/>
      <c r="H4308" s="147"/>
      <c r="I4308" s="147"/>
      <c r="J4308" s="147"/>
      <c r="K4308" s="147" t="s">
        <v>1037</v>
      </c>
      <c r="L4308" s="147"/>
      <c r="M4308" s="147"/>
      <c r="N4308" s="148" t="s">
        <v>2443</v>
      </c>
      <c r="O4308" s="148"/>
      <c r="P4308" s="148"/>
      <c r="Q4308" s="148"/>
      <c r="R4308" s="148"/>
      <c r="S4308" s="148"/>
    </row>
    <row r="4309" spans="1:19" ht="15" customHeight="1" x14ac:dyDescent="0.3">
      <c r="A4309" s="147" t="s">
        <v>35183</v>
      </c>
      <c r="B4309" s="147"/>
      <c r="C4309" s="147" t="s">
        <v>35184</v>
      </c>
      <c r="D4309" s="147"/>
      <c r="E4309" s="147"/>
      <c r="F4309" s="147"/>
      <c r="G4309" s="147"/>
      <c r="H4309" s="147"/>
      <c r="I4309" s="147"/>
      <c r="J4309" s="147"/>
      <c r="K4309" s="147" t="s">
        <v>1037</v>
      </c>
      <c r="L4309" s="147"/>
      <c r="M4309" s="147"/>
      <c r="N4309" s="148" t="s">
        <v>35185</v>
      </c>
      <c r="O4309" s="148"/>
      <c r="P4309" s="148"/>
      <c r="Q4309" s="148"/>
      <c r="R4309" s="148"/>
      <c r="S4309" s="148"/>
    </row>
    <row r="4310" spans="1:19" ht="15" customHeight="1" x14ac:dyDescent="0.3">
      <c r="A4310" s="147" t="s">
        <v>35186</v>
      </c>
      <c r="B4310" s="147"/>
      <c r="C4310" s="147" t="s">
        <v>35187</v>
      </c>
      <c r="D4310" s="147"/>
      <c r="E4310" s="147"/>
      <c r="F4310" s="147"/>
      <c r="G4310" s="147"/>
      <c r="H4310" s="147"/>
      <c r="I4310" s="147"/>
      <c r="J4310" s="147"/>
      <c r="K4310" s="147" t="s">
        <v>1037</v>
      </c>
      <c r="L4310" s="147"/>
      <c r="M4310" s="147"/>
      <c r="N4310" s="148" t="s">
        <v>13463</v>
      </c>
      <c r="O4310" s="148"/>
      <c r="P4310" s="148"/>
      <c r="Q4310" s="148"/>
      <c r="R4310" s="148"/>
      <c r="S4310" s="148"/>
    </row>
    <row r="4311" spans="1:19" ht="15" customHeight="1" x14ac:dyDescent="0.3">
      <c r="A4311" s="147" t="s">
        <v>35188</v>
      </c>
      <c r="B4311" s="147"/>
      <c r="C4311" s="147" t="s">
        <v>35189</v>
      </c>
      <c r="D4311" s="147"/>
      <c r="E4311" s="147"/>
      <c r="F4311" s="147"/>
      <c r="G4311" s="147"/>
      <c r="H4311" s="147"/>
      <c r="I4311" s="147"/>
      <c r="J4311" s="147"/>
      <c r="K4311" s="147" t="s">
        <v>146</v>
      </c>
      <c r="L4311" s="147"/>
      <c r="M4311" s="147"/>
      <c r="N4311" s="148" t="s">
        <v>15140</v>
      </c>
      <c r="O4311" s="148"/>
      <c r="P4311" s="148"/>
      <c r="Q4311" s="148"/>
      <c r="R4311" s="148"/>
      <c r="S4311" s="148"/>
    </row>
    <row r="4312" spans="1:19" ht="15" customHeight="1" x14ac:dyDescent="0.3">
      <c r="A4312" s="147" t="s">
        <v>35190</v>
      </c>
      <c r="B4312" s="147"/>
      <c r="C4312" s="147" t="s">
        <v>35191</v>
      </c>
      <c r="D4312" s="147"/>
      <c r="E4312" s="147"/>
      <c r="F4312" s="147"/>
      <c r="G4312" s="147"/>
      <c r="H4312" s="147"/>
      <c r="I4312" s="147"/>
      <c r="J4312" s="147"/>
      <c r="K4312" s="147" t="s">
        <v>1037</v>
      </c>
      <c r="L4312" s="147"/>
      <c r="M4312" s="147"/>
      <c r="N4312" s="148" t="s">
        <v>5826</v>
      </c>
      <c r="O4312" s="148"/>
      <c r="P4312" s="148"/>
      <c r="Q4312" s="148"/>
      <c r="R4312" s="148"/>
      <c r="S4312" s="148"/>
    </row>
    <row r="4313" spans="1:19" ht="15" customHeight="1" x14ac:dyDescent="0.3">
      <c r="A4313" s="147" t="s">
        <v>35192</v>
      </c>
      <c r="B4313" s="147"/>
      <c r="C4313" s="147" t="s">
        <v>35193</v>
      </c>
      <c r="D4313" s="147"/>
      <c r="E4313" s="147"/>
      <c r="F4313" s="147"/>
      <c r="G4313" s="147"/>
      <c r="H4313" s="147"/>
      <c r="I4313" s="147"/>
      <c r="J4313" s="147"/>
      <c r="K4313" s="147" t="s">
        <v>1037</v>
      </c>
      <c r="L4313" s="147"/>
      <c r="M4313" s="147"/>
      <c r="N4313" s="148" t="s">
        <v>15151</v>
      </c>
      <c r="O4313" s="148"/>
      <c r="P4313" s="148"/>
      <c r="Q4313" s="148"/>
      <c r="R4313" s="148"/>
      <c r="S4313" s="148"/>
    </row>
    <row r="4314" spans="1:19" ht="15" customHeight="1" x14ac:dyDescent="0.3">
      <c r="A4314" s="147" t="s">
        <v>35194</v>
      </c>
      <c r="B4314" s="147"/>
      <c r="C4314" s="147" t="s">
        <v>35195</v>
      </c>
      <c r="D4314" s="147"/>
      <c r="E4314" s="147"/>
      <c r="F4314" s="147"/>
      <c r="G4314" s="147"/>
      <c r="H4314" s="147"/>
      <c r="I4314" s="147"/>
      <c r="J4314" s="147"/>
      <c r="K4314" s="147" t="s">
        <v>80</v>
      </c>
      <c r="L4314" s="147"/>
      <c r="M4314" s="147"/>
      <c r="N4314" s="148" t="s">
        <v>10702</v>
      </c>
      <c r="O4314" s="148"/>
      <c r="P4314" s="148"/>
      <c r="Q4314" s="148"/>
      <c r="R4314" s="148"/>
      <c r="S4314" s="148"/>
    </row>
    <row r="4315" spans="1:19" ht="15" customHeight="1" x14ac:dyDescent="0.3">
      <c r="A4315" s="147" t="s">
        <v>35196</v>
      </c>
      <c r="B4315" s="147"/>
      <c r="C4315" s="147" t="s">
        <v>35197</v>
      </c>
      <c r="D4315" s="147"/>
      <c r="E4315" s="147"/>
      <c r="F4315" s="147"/>
      <c r="G4315" s="147"/>
      <c r="H4315" s="147"/>
      <c r="I4315" s="147"/>
      <c r="J4315" s="147"/>
      <c r="K4315" s="147" t="s">
        <v>80</v>
      </c>
      <c r="L4315" s="147"/>
      <c r="M4315" s="147"/>
      <c r="N4315" s="148" t="s">
        <v>6071</v>
      </c>
      <c r="O4315" s="148"/>
      <c r="P4315" s="148"/>
      <c r="Q4315" s="148"/>
      <c r="R4315" s="148"/>
      <c r="S4315" s="148"/>
    </row>
    <row r="4316" spans="1:19" ht="15" customHeight="1" x14ac:dyDescent="0.3">
      <c r="A4316" s="147" t="s">
        <v>35198</v>
      </c>
      <c r="B4316" s="147"/>
      <c r="C4316" s="147" t="s">
        <v>35199</v>
      </c>
      <c r="D4316" s="147"/>
      <c r="E4316" s="147"/>
      <c r="F4316" s="147"/>
      <c r="G4316" s="147"/>
      <c r="H4316" s="147"/>
      <c r="I4316" s="147"/>
      <c r="J4316" s="147"/>
      <c r="K4316" s="147" t="s">
        <v>80</v>
      </c>
      <c r="L4316" s="147"/>
      <c r="M4316" s="147"/>
      <c r="N4316" s="148" t="s">
        <v>11013</v>
      </c>
      <c r="O4316" s="148"/>
      <c r="P4316" s="148"/>
      <c r="Q4316" s="148"/>
      <c r="R4316" s="148"/>
      <c r="S4316" s="148"/>
    </row>
    <row r="4317" spans="1:19" ht="15" customHeight="1" x14ac:dyDescent="0.3">
      <c r="A4317" s="147" t="s">
        <v>35200</v>
      </c>
      <c r="B4317" s="147"/>
      <c r="C4317" s="147" t="s">
        <v>35201</v>
      </c>
      <c r="D4317" s="147"/>
      <c r="E4317" s="147"/>
      <c r="F4317" s="147"/>
      <c r="G4317" s="147"/>
      <c r="H4317" s="147"/>
      <c r="I4317" s="147"/>
      <c r="J4317" s="147"/>
      <c r="K4317" s="147" t="s">
        <v>146</v>
      </c>
      <c r="L4317" s="147"/>
      <c r="M4317" s="147"/>
      <c r="N4317" s="148" t="s">
        <v>35202</v>
      </c>
      <c r="O4317" s="148"/>
      <c r="P4317" s="148"/>
      <c r="Q4317" s="148"/>
      <c r="R4317" s="148"/>
      <c r="S4317" s="148"/>
    </row>
    <row r="4318" spans="1:19" ht="15" customHeight="1" x14ac:dyDescent="0.3">
      <c r="A4318" s="147" t="s">
        <v>35203</v>
      </c>
      <c r="B4318" s="147"/>
      <c r="C4318" s="147" t="s">
        <v>35204</v>
      </c>
      <c r="D4318" s="147"/>
      <c r="E4318" s="147"/>
      <c r="F4318" s="147"/>
      <c r="G4318" s="147"/>
      <c r="H4318" s="147"/>
      <c r="I4318" s="147"/>
      <c r="J4318" s="147"/>
      <c r="K4318" s="147" t="s">
        <v>146</v>
      </c>
      <c r="L4318" s="147"/>
      <c r="M4318" s="147"/>
      <c r="N4318" s="148" t="s">
        <v>35205</v>
      </c>
      <c r="O4318" s="148"/>
      <c r="P4318" s="148"/>
      <c r="Q4318" s="148"/>
      <c r="R4318" s="148"/>
      <c r="S4318" s="148"/>
    </row>
    <row r="4319" spans="1:19" ht="15" customHeight="1" x14ac:dyDescent="0.3">
      <c r="A4319" s="147" t="s">
        <v>35206</v>
      </c>
      <c r="B4319" s="147"/>
      <c r="C4319" s="147" t="s">
        <v>35207</v>
      </c>
      <c r="D4319" s="147"/>
      <c r="E4319" s="147"/>
      <c r="F4319" s="147"/>
      <c r="G4319" s="147"/>
      <c r="H4319" s="147"/>
      <c r="I4319" s="147"/>
      <c r="J4319" s="147"/>
      <c r="K4319" s="147" t="s">
        <v>146</v>
      </c>
      <c r="L4319" s="147"/>
      <c r="M4319" s="147"/>
      <c r="N4319" s="148" t="s">
        <v>35208</v>
      </c>
      <c r="O4319" s="148"/>
      <c r="P4319" s="148"/>
      <c r="Q4319" s="148"/>
      <c r="R4319" s="148"/>
      <c r="S4319" s="148"/>
    </row>
    <row r="4320" spans="1:19" ht="15" customHeight="1" x14ac:dyDescent="0.3">
      <c r="A4320" s="147" t="s">
        <v>35209</v>
      </c>
      <c r="B4320" s="147"/>
      <c r="C4320" s="147" t="s">
        <v>35210</v>
      </c>
      <c r="D4320" s="147"/>
      <c r="E4320" s="147"/>
      <c r="F4320" s="147"/>
      <c r="G4320" s="147"/>
      <c r="H4320" s="147"/>
      <c r="I4320" s="147"/>
      <c r="J4320" s="147"/>
      <c r="K4320" s="147" t="s">
        <v>146</v>
      </c>
      <c r="L4320" s="147"/>
      <c r="M4320" s="147"/>
      <c r="N4320" s="148" t="s">
        <v>35211</v>
      </c>
      <c r="O4320" s="148"/>
      <c r="P4320" s="148"/>
      <c r="Q4320" s="148"/>
      <c r="R4320" s="148"/>
      <c r="S4320" s="148"/>
    </row>
    <row r="4321" spans="1:19" ht="15" customHeight="1" x14ac:dyDescent="0.3">
      <c r="A4321" s="147" t="s">
        <v>35212</v>
      </c>
      <c r="B4321" s="147"/>
      <c r="C4321" s="147" t="s">
        <v>35213</v>
      </c>
      <c r="D4321" s="147"/>
      <c r="E4321" s="147"/>
      <c r="F4321" s="147"/>
      <c r="G4321" s="147"/>
      <c r="H4321" s="147"/>
      <c r="I4321" s="147"/>
      <c r="J4321" s="147"/>
      <c r="K4321" s="147" t="s">
        <v>146</v>
      </c>
      <c r="L4321" s="147"/>
      <c r="M4321" s="147"/>
      <c r="N4321" s="148" t="s">
        <v>35214</v>
      </c>
      <c r="O4321" s="148"/>
      <c r="P4321" s="148"/>
      <c r="Q4321" s="148"/>
      <c r="R4321" s="148"/>
      <c r="S4321" s="148"/>
    </row>
    <row r="4322" spans="1:19" ht="15" customHeight="1" x14ac:dyDescent="0.3">
      <c r="A4322" s="147" t="s">
        <v>35215</v>
      </c>
      <c r="B4322" s="147"/>
      <c r="C4322" s="147" t="s">
        <v>35216</v>
      </c>
      <c r="D4322" s="147"/>
      <c r="E4322" s="147"/>
      <c r="F4322" s="147"/>
      <c r="G4322" s="147"/>
      <c r="H4322" s="147"/>
      <c r="I4322" s="147"/>
      <c r="J4322" s="147"/>
      <c r="K4322" s="147" t="s">
        <v>146</v>
      </c>
      <c r="L4322" s="147"/>
      <c r="M4322" s="147"/>
      <c r="N4322" s="148" t="s">
        <v>35217</v>
      </c>
      <c r="O4322" s="148"/>
      <c r="P4322" s="148"/>
      <c r="Q4322" s="148"/>
      <c r="R4322" s="148"/>
      <c r="S4322" s="148"/>
    </row>
    <row r="4323" spans="1:19" ht="15" customHeight="1" x14ac:dyDescent="0.3">
      <c r="A4323" s="147" t="s">
        <v>35218</v>
      </c>
      <c r="B4323" s="147"/>
      <c r="C4323" s="147" t="s">
        <v>35219</v>
      </c>
      <c r="D4323" s="147"/>
      <c r="E4323" s="147"/>
      <c r="F4323" s="147"/>
      <c r="G4323" s="147"/>
      <c r="H4323" s="147"/>
      <c r="I4323" s="147"/>
      <c r="J4323" s="147"/>
      <c r="K4323" s="147" t="s">
        <v>146</v>
      </c>
      <c r="L4323" s="147"/>
      <c r="M4323" s="147"/>
      <c r="N4323" s="148" t="s">
        <v>35220</v>
      </c>
      <c r="O4323" s="148"/>
      <c r="P4323" s="148"/>
      <c r="Q4323" s="148"/>
      <c r="R4323" s="148"/>
      <c r="S4323" s="148"/>
    </row>
    <row r="4324" spans="1:19" ht="15" customHeight="1" x14ac:dyDescent="0.3">
      <c r="A4324" s="147" t="s">
        <v>35221</v>
      </c>
      <c r="B4324" s="147"/>
      <c r="C4324" s="147" t="s">
        <v>35222</v>
      </c>
      <c r="D4324" s="147"/>
      <c r="E4324" s="147"/>
      <c r="F4324" s="147"/>
      <c r="G4324" s="147"/>
      <c r="H4324" s="147"/>
      <c r="I4324" s="147"/>
      <c r="J4324" s="147"/>
      <c r="K4324" s="147" t="s">
        <v>80</v>
      </c>
      <c r="L4324" s="147"/>
      <c r="M4324" s="147"/>
      <c r="N4324" s="148" t="s">
        <v>35223</v>
      </c>
      <c r="O4324" s="148"/>
      <c r="P4324" s="148"/>
      <c r="Q4324" s="148"/>
      <c r="R4324" s="148"/>
      <c r="S4324" s="148"/>
    </row>
    <row r="4325" spans="1:19" ht="15" customHeight="1" x14ac:dyDescent="0.3">
      <c r="A4325" s="147" t="s">
        <v>35224</v>
      </c>
      <c r="B4325" s="147"/>
      <c r="C4325" s="147" t="s">
        <v>35225</v>
      </c>
      <c r="D4325" s="147"/>
      <c r="E4325" s="147"/>
      <c r="F4325" s="147"/>
      <c r="G4325" s="147"/>
      <c r="H4325" s="147"/>
      <c r="I4325" s="147"/>
      <c r="J4325" s="147"/>
      <c r="K4325" s="147" t="s">
        <v>80</v>
      </c>
      <c r="L4325" s="147"/>
      <c r="M4325" s="147"/>
      <c r="N4325" s="148" t="s">
        <v>14289</v>
      </c>
      <c r="O4325" s="148"/>
      <c r="P4325" s="148"/>
      <c r="Q4325" s="148"/>
      <c r="R4325" s="148"/>
      <c r="S4325" s="148"/>
    </row>
    <row r="4326" spans="1:19" ht="15" customHeight="1" x14ac:dyDescent="0.3">
      <c r="A4326" s="147" t="s">
        <v>35226</v>
      </c>
      <c r="B4326" s="147"/>
      <c r="C4326" s="147" t="s">
        <v>35227</v>
      </c>
      <c r="D4326" s="147"/>
      <c r="E4326" s="147"/>
      <c r="F4326" s="147"/>
      <c r="G4326" s="147"/>
      <c r="H4326" s="147"/>
      <c r="I4326" s="147"/>
      <c r="J4326" s="147"/>
      <c r="K4326" s="147" t="s">
        <v>80</v>
      </c>
      <c r="L4326" s="147"/>
      <c r="M4326" s="147"/>
      <c r="N4326" s="148" t="s">
        <v>35228</v>
      </c>
      <c r="O4326" s="148"/>
      <c r="P4326" s="148"/>
      <c r="Q4326" s="148"/>
      <c r="R4326" s="148"/>
      <c r="S4326" s="148"/>
    </row>
    <row r="4327" spans="1:19" ht="15" customHeight="1" x14ac:dyDescent="0.3">
      <c r="A4327" s="147" t="s">
        <v>35229</v>
      </c>
      <c r="B4327" s="147"/>
      <c r="C4327" s="147" t="s">
        <v>35230</v>
      </c>
      <c r="D4327" s="147"/>
      <c r="E4327" s="147"/>
      <c r="F4327" s="147"/>
      <c r="G4327" s="147"/>
      <c r="H4327" s="147"/>
      <c r="I4327" s="147"/>
      <c r="J4327" s="147"/>
      <c r="K4327" s="147" t="s">
        <v>80</v>
      </c>
      <c r="L4327" s="147"/>
      <c r="M4327" s="147"/>
      <c r="N4327" s="148" t="s">
        <v>11009</v>
      </c>
      <c r="O4327" s="148"/>
      <c r="P4327" s="148"/>
      <c r="Q4327" s="148"/>
      <c r="R4327" s="148"/>
      <c r="S4327" s="148"/>
    </row>
    <row r="4328" spans="1:19" ht="15" customHeight="1" x14ac:dyDescent="0.3">
      <c r="A4328" s="147" t="s">
        <v>35231</v>
      </c>
      <c r="B4328" s="147"/>
      <c r="C4328" s="147" t="s">
        <v>35232</v>
      </c>
      <c r="D4328" s="147"/>
      <c r="E4328" s="147"/>
      <c r="F4328" s="147"/>
      <c r="G4328" s="147"/>
      <c r="H4328" s="147"/>
      <c r="I4328" s="147"/>
      <c r="J4328" s="147"/>
      <c r="K4328" s="147" t="s">
        <v>80</v>
      </c>
      <c r="L4328" s="147"/>
      <c r="M4328" s="147"/>
      <c r="N4328" s="148" t="s">
        <v>16293</v>
      </c>
      <c r="O4328" s="148"/>
      <c r="P4328" s="148"/>
      <c r="Q4328" s="148"/>
      <c r="R4328" s="148"/>
      <c r="S4328" s="148"/>
    </row>
    <row r="4329" spans="1:19" ht="15" customHeight="1" x14ac:dyDescent="0.3">
      <c r="A4329" s="147" t="s">
        <v>35233</v>
      </c>
      <c r="B4329" s="147"/>
      <c r="C4329" s="147" t="s">
        <v>35234</v>
      </c>
      <c r="D4329" s="147"/>
      <c r="E4329" s="147"/>
      <c r="F4329" s="147"/>
      <c r="G4329" s="147"/>
      <c r="H4329" s="147"/>
      <c r="I4329" s="147"/>
      <c r="J4329" s="147"/>
      <c r="K4329" s="147" t="s">
        <v>80</v>
      </c>
      <c r="L4329" s="147"/>
      <c r="M4329" s="147"/>
      <c r="N4329" s="148" t="s">
        <v>35235</v>
      </c>
      <c r="O4329" s="148"/>
      <c r="P4329" s="148"/>
      <c r="Q4329" s="148"/>
      <c r="R4329" s="148"/>
      <c r="S4329" s="148"/>
    </row>
    <row r="4330" spans="1:19" ht="15" customHeight="1" x14ac:dyDescent="0.3">
      <c r="A4330" s="152" t="s">
        <v>35236</v>
      </c>
      <c r="B4330" s="152"/>
      <c r="C4330" s="152" t="s">
        <v>35237</v>
      </c>
      <c r="D4330" s="152"/>
      <c r="E4330" s="152"/>
      <c r="F4330" s="152"/>
      <c r="G4330" s="152"/>
      <c r="H4330" s="152"/>
      <c r="I4330" s="152"/>
      <c r="J4330" s="152"/>
      <c r="K4330" s="152" t="s">
        <v>26910</v>
      </c>
      <c r="L4330" s="152"/>
      <c r="M4330" s="152"/>
      <c r="N4330" s="153" t="s">
        <v>26911</v>
      </c>
      <c r="O4330" s="153"/>
      <c r="P4330" s="153"/>
      <c r="Q4330" s="153"/>
      <c r="R4330" s="153"/>
      <c r="S4330" s="153"/>
    </row>
    <row r="4332" spans="1:19" ht="15" customHeight="1" x14ac:dyDescent="0.3">
      <c r="A4332" s="154" t="s">
        <v>26963</v>
      </c>
      <c r="B4332" s="154"/>
      <c r="C4332" s="154"/>
    </row>
    <row r="4333" spans="1:19" ht="15" customHeight="1" x14ac:dyDescent="0.3">
      <c r="A4333" s="154"/>
      <c r="B4333" s="154"/>
      <c r="C4333" s="154"/>
      <c r="P4333" s="155" t="s">
        <v>35238</v>
      </c>
      <c r="Q4333" s="155"/>
      <c r="R4333" s="155"/>
      <c r="S4333" s="155"/>
    </row>
    <row r="4334" spans="1:19" x14ac:dyDescent="0.3">
      <c r="P4334" s="155"/>
      <c r="Q4334" s="155"/>
      <c r="R4334" s="155"/>
      <c r="S4334" s="155"/>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4</vt:i4>
      </vt:variant>
    </vt:vector>
  </HeadingPairs>
  <TitlesOfParts>
    <vt:vector size="13" baseType="lpstr">
      <vt:lpstr>Dados</vt:lpstr>
      <vt:lpstr>BDI</vt:lpstr>
      <vt:lpstr>Orçamentária-CDHU</vt:lpstr>
      <vt:lpstr>Orçamentária-SINAPI</vt:lpstr>
      <vt:lpstr>Orçamentária-FDE</vt:lpstr>
      <vt:lpstr>Composição</vt:lpstr>
      <vt:lpstr>SINAPI</vt:lpstr>
      <vt:lpstr>CDHU</vt:lpstr>
      <vt:lpstr>FDE</vt:lpstr>
      <vt:lpstr>Composição!Titulos_de_impressao</vt:lpstr>
      <vt:lpstr>'Orçamentária-CDHU'!Titulos_de_impressao</vt:lpstr>
      <vt:lpstr>'Orçamentária-FDE'!Titulos_de_impressao</vt:lpstr>
      <vt:lpstr>'Orçamentária-SINAPI'!Titulos_de_impressao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Hiago Ribeiro</dc:creator>
  <cp:lastModifiedBy>Jéssica Fogaça</cp:lastModifiedBy>
  <cp:lastPrinted>2025-09-16T02:30:30Z</cp:lastPrinted>
  <dcterms:created xsi:type="dcterms:W3CDTF">2020-06-30T00:10:22Z</dcterms:created>
  <dcterms:modified xsi:type="dcterms:W3CDTF">2025-09-16T02:30:57Z</dcterms:modified>
</cp:coreProperties>
</file>